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3795" documentId="13_ncr:1_{28183D0F-5BBC-460B-A4AE-A6DCBDD59383}" xr6:coauthVersionLast="47" xr6:coauthVersionMax="47" xr10:uidLastSave="{EE22BB44-9225-4B8F-B256-76CF4B192B82}"/>
  <bookViews>
    <workbookView xWindow="-108" yWindow="-108" windowWidth="23256" windowHeight="12456" xr2:uid="{00000000-000D-0000-FFFF-FFFF00000000}"/>
  </bookViews>
  <sheets>
    <sheet name="Intro" sheetId="17" r:id="rId1"/>
    <sheet name="Standard" sheetId="83" r:id="rId2"/>
    <sheet name="Draft" sheetId="91" r:id="rId3"/>
    <sheet name="ChangeLog" sheetId="78" r:id="rId4"/>
    <sheet name="Government institutions" sheetId="50" r:id="rId5"/>
    <sheet name="Vocabulary" sheetId="5" state="hidden" r:id="rId6"/>
    <sheet name="VocabularyNL" sheetId="9" state="hidden" r:id="rId7"/>
    <sheet name="VocabularyFR" sheetId="14" state="hidden" r:id="rId8"/>
    <sheet name="VocabularyTranslations" sheetId="18" state="hidden" r:id="rId9"/>
    <sheet name="VocabularyMapping" sheetId="16" state="hidden" r:id="rId10"/>
    <sheet name="VocabularyAdoption" sheetId="8" state="hidden" r:id="rId11"/>
    <sheet name="Datamodels" sheetId="7" r:id="rId12"/>
    <sheet name="Prefix" sheetId="15" state="hidden" r:id="rId13"/>
    <sheet name="List" sheetId="13" state="hidden" r:id="rId14"/>
    <sheet name="PrepPublished" sheetId="20" state="hidden" r:id="rId15"/>
  </sheets>
  <definedNames>
    <definedName name="_xlnm._FilterDatabase" localSheetId="11" hidden="1">Datamodels!$A$2:$M$497</definedName>
    <definedName name="_xlnm._FilterDatabase" localSheetId="2" hidden="1">Draft!$A$1:$O$1784</definedName>
    <definedName name="_xlnm._FilterDatabase" localSheetId="12" hidden="1">Prefix!$A$1:$B$1007</definedName>
    <definedName name="_xlnm._FilterDatabase" localSheetId="14" hidden="1">PrepPublished!$A$1:$N$662</definedName>
    <definedName name="_xlnm._FilterDatabase" localSheetId="1" hidden="1">Standard!$A$1:$O$1916</definedName>
    <definedName name="_xlnm._FilterDatabase" localSheetId="5" hidden="1">Vocabulary!$A$1:$J$662</definedName>
    <definedName name="_xlnm._FilterDatabase" localSheetId="10" hidden="1">VocabularyAdoption!$A$1:$M$662</definedName>
    <definedName name="_xlnm._FilterDatabase" localSheetId="7" hidden="1">VocabularyFR!$A$1:$G$662</definedName>
    <definedName name="_xlnm._FilterDatabase" localSheetId="9" hidden="1">VocabularyMapping!$A$1:$L$662</definedName>
    <definedName name="_xlnm._FilterDatabase" localSheetId="6" hidden="1">VocabularyNL!$A$1:$G$662</definedName>
    <definedName name="_xlnm._FilterDatabase" localSheetId="8" hidden="1">VocabularyTranslations!$A$1:$H$662</definedName>
    <definedName name="ApplicationProfile">List!$E$2:$E$30</definedName>
    <definedName name="isAdopted">List!$A$2:$A$11</definedName>
    <definedName name="Ontology">List!$B$2:$B$11</definedName>
    <definedName name="Predicate">List!$F$2:$F$11</definedName>
    <definedName name="_xlnm.Print_Area" localSheetId="11">Datamodels!$C$1:$L$410</definedName>
    <definedName name="_xlnm.Print_Area" localSheetId="2">Draft!$A$1:$O$28</definedName>
    <definedName name="_xlnm.Print_Area" localSheetId="0">Intro!#REF!</definedName>
    <definedName name="_xlnm.Print_Area" localSheetId="12">Prefix!$A$1:$B$1006</definedName>
    <definedName name="_xlnm.Print_Area" localSheetId="14">PrepPublished!$A$1:$N$588</definedName>
    <definedName name="_xlnm.Print_Area" localSheetId="1">Standard!$A$1:$O$160</definedName>
    <definedName name="_xlnm.Print_Area" localSheetId="5">Vocabulary!$A$1:$J$662</definedName>
    <definedName name="_xlnm.Print_Area" localSheetId="10">VocabularyAdoption!$A$1:$M$588</definedName>
    <definedName name="_xlnm.Print_Area" localSheetId="7">VocabularyFR!$A$1:$G$588</definedName>
    <definedName name="_xlnm.Print_Area" localSheetId="9">VocabularyMapping!$A$1:$L$576</definedName>
    <definedName name="_xlnm.Print_Area" localSheetId="6">VocabularyNL!$A$1:$G$584</definedName>
    <definedName name="_xlnm.Print_Area" localSheetId="8">VocabularyTranslations!$A$1:$H$588</definedName>
    <definedName name="_xlnm.Print_Titles" localSheetId="11">Datamodels!$1:$1</definedName>
    <definedName name="_xlnm.Print_Titles" localSheetId="2">Draft!$1:$1</definedName>
    <definedName name="_xlnm.Print_Titles" localSheetId="12">Prefix!$1:$1</definedName>
    <definedName name="_xlnm.Print_Titles" localSheetId="14">PrepPublished!$1:$1</definedName>
    <definedName name="_xlnm.Print_Titles" localSheetId="1">Standard!$1:$1</definedName>
    <definedName name="_xlnm.Print_Titles" localSheetId="5">Vocabulary!$1:$1</definedName>
    <definedName name="_xlnm.Print_Titles" localSheetId="10">VocabularyAdoption!$1:$1</definedName>
    <definedName name="_xlnm.Print_Titles" localSheetId="7">VocabularyFR!$1:$1</definedName>
    <definedName name="_xlnm.Print_Titles" localSheetId="9">VocabularyMapping!$1:$1</definedName>
    <definedName name="_xlnm.Print_Titles" localSheetId="6">VocabularyNL!$1:$1</definedName>
    <definedName name="_xlnm.Print_Titles" localSheetId="8">VocabularyTranslations!$1:$1</definedName>
    <definedName name="Source">List!$D$2:$D$11</definedName>
    <definedName name="Type">List!$C$2:$C$11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7" i="78" l="1"/>
  <c r="G117" i="78"/>
  <c r="H117" i="78"/>
  <c r="I117" i="78"/>
  <c r="E116" i="78"/>
  <c r="G116" i="78"/>
  <c r="H116" i="78"/>
  <c r="I116" i="78"/>
  <c r="P3" i="8"/>
  <c r="B662" i="8"/>
  <c r="D662" i="8"/>
  <c r="E662" i="8"/>
  <c r="F662" i="8"/>
  <c r="O3" i="16"/>
  <c r="B662" i="16"/>
  <c r="C662" i="16"/>
  <c r="D662" i="16"/>
  <c r="E662" i="16"/>
  <c r="F662" i="16"/>
  <c r="H662" i="16"/>
  <c r="J662" i="16"/>
  <c r="L662" i="16"/>
  <c r="O3" i="18"/>
  <c r="B662" i="18"/>
  <c r="C662" i="18"/>
  <c r="E662" i="18"/>
  <c r="F662" i="18"/>
  <c r="G662" i="18"/>
  <c r="H662" i="18"/>
  <c r="I662" i="18"/>
  <c r="J662" i="18"/>
  <c r="K662" i="18"/>
  <c r="L662" i="18"/>
  <c r="K3" i="14"/>
  <c r="B662" i="14"/>
  <c r="C662" i="14"/>
  <c r="D662" i="14"/>
  <c r="E662" i="14"/>
  <c r="K3" i="9"/>
  <c r="B662" i="9"/>
  <c r="C662" i="9"/>
  <c r="D662" i="9"/>
  <c r="E662" i="9"/>
  <c r="W3" i="20"/>
  <c r="B662" i="20"/>
  <c r="C662" i="20"/>
  <c r="D662" i="20"/>
  <c r="E662" i="20" s="1"/>
  <c r="F662" i="20"/>
  <c r="G662" i="20"/>
  <c r="H662" i="20"/>
  <c r="J662" i="20"/>
  <c r="K662" i="20"/>
  <c r="L662" i="20"/>
  <c r="M662" i="20"/>
  <c r="N662" i="20"/>
  <c r="O662" i="20"/>
  <c r="P662" i="20"/>
  <c r="Q662" i="20"/>
  <c r="R662" i="20"/>
  <c r="S662" i="20"/>
  <c r="T662" i="20"/>
  <c r="O3" i="5"/>
  <c r="J662" i="5"/>
  <c r="C662" i="8" s="1"/>
  <c r="E115" i="78"/>
  <c r="G115" i="78"/>
  <c r="H115" i="78"/>
  <c r="I115" i="78"/>
  <c r="E114" i="78"/>
  <c r="G114" i="78"/>
  <c r="H114" i="78"/>
  <c r="I114" i="78"/>
  <c r="E113" i="78"/>
  <c r="G113" i="78"/>
  <c r="H113" i="78"/>
  <c r="I113" i="78"/>
  <c r="E110" i="78"/>
  <c r="E111" i="78"/>
  <c r="E112" i="78"/>
  <c r="G110" i="78"/>
  <c r="G111" i="78"/>
  <c r="G112" i="78"/>
  <c r="H110" i="78"/>
  <c r="H111" i="78"/>
  <c r="H112" i="78"/>
  <c r="I110" i="78"/>
  <c r="I111" i="78"/>
  <c r="I112" i="78"/>
  <c r="E109" i="78"/>
  <c r="G109" i="78"/>
  <c r="H109" i="78"/>
  <c r="I109" i="78"/>
  <c r="E108" i="78"/>
  <c r="G108" i="78"/>
  <c r="H108" i="78"/>
  <c r="I108" i="78"/>
  <c r="E107" i="78"/>
  <c r="G107" i="78"/>
  <c r="H107" i="78"/>
  <c r="I107" i="78"/>
  <c r="E106" i="78"/>
  <c r="G106" i="78"/>
  <c r="H106" i="78"/>
  <c r="I106" i="78"/>
  <c r="E105" i="78"/>
  <c r="G105" i="78"/>
  <c r="H105" i="78"/>
  <c r="I105" i="78"/>
  <c r="E104" i="78"/>
  <c r="G104" i="78"/>
  <c r="H104" i="78"/>
  <c r="I104" i="78"/>
  <c r="E103" i="78"/>
  <c r="G103" i="78"/>
  <c r="H103" i="78"/>
  <c r="I103" i="78"/>
  <c r="E102" i="78"/>
  <c r="G102" i="78"/>
  <c r="H102" i="78"/>
  <c r="I102" i="78"/>
  <c r="E101" i="78"/>
  <c r="G101" i="78"/>
  <c r="H101" i="78"/>
  <c r="I101" i="78"/>
  <c r="E100" i="78"/>
  <c r="G100" i="78"/>
  <c r="H100" i="78"/>
  <c r="I100" i="78"/>
  <c r="E99" i="78"/>
  <c r="G99" i="78"/>
  <c r="H99" i="78"/>
  <c r="I99" i="78"/>
  <c r="E98" i="78"/>
  <c r="G98" i="78"/>
  <c r="H98" i="78"/>
  <c r="I98" i="78"/>
  <c r="E97" i="78"/>
  <c r="G97" i="78"/>
  <c r="H97" i="78"/>
  <c r="I97" i="78"/>
  <c r="E96" i="78"/>
  <c r="G96" i="78"/>
  <c r="H96" i="78"/>
  <c r="I96" i="78"/>
  <c r="E95" i="78"/>
  <c r="G95" i="78"/>
  <c r="H95" i="78"/>
  <c r="I95" i="78"/>
  <c r="B643" i="9"/>
  <c r="B658" i="20"/>
  <c r="B659" i="20"/>
  <c r="B660" i="20"/>
  <c r="B661" i="20"/>
  <c r="C658" i="20"/>
  <c r="C659" i="20"/>
  <c r="C660" i="20"/>
  <c r="C661" i="20"/>
  <c r="D658" i="20"/>
  <c r="E658" i="20" s="1"/>
  <c r="D659" i="20"/>
  <c r="E659" i="20" s="1"/>
  <c r="D660" i="20"/>
  <c r="E660" i="20" s="1"/>
  <c r="D661" i="20"/>
  <c r="E661" i="20" s="1"/>
  <c r="F658" i="20"/>
  <c r="F659" i="20"/>
  <c r="F660" i="20"/>
  <c r="F661" i="20"/>
  <c r="G658" i="20"/>
  <c r="G659" i="20"/>
  <c r="G660" i="20"/>
  <c r="G661" i="20"/>
  <c r="H658" i="20"/>
  <c r="H659" i="20"/>
  <c r="H660" i="20"/>
  <c r="H661" i="20"/>
  <c r="J658" i="20"/>
  <c r="J659" i="20"/>
  <c r="J660" i="20"/>
  <c r="J661" i="20"/>
  <c r="K658" i="20"/>
  <c r="K659" i="20"/>
  <c r="K660" i="20"/>
  <c r="K661" i="20"/>
  <c r="L658" i="20"/>
  <c r="L659" i="20"/>
  <c r="L660" i="20"/>
  <c r="L661" i="20"/>
  <c r="M658" i="20"/>
  <c r="M659" i="20"/>
  <c r="M660" i="20"/>
  <c r="M661" i="20"/>
  <c r="N658" i="20"/>
  <c r="N659" i="20"/>
  <c r="N660" i="20"/>
  <c r="N661" i="20"/>
  <c r="O658" i="20"/>
  <c r="O659" i="20"/>
  <c r="O660" i="20"/>
  <c r="O661" i="20"/>
  <c r="P658" i="20"/>
  <c r="P659" i="20"/>
  <c r="P660" i="20"/>
  <c r="P661" i="20"/>
  <c r="Q658" i="20"/>
  <c r="Q659" i="20"/>
  <c r="Q660" i="20"/>
  <c r="Q661" i="20"/>
  <c r="R658" i="20"/>
  <c r="R659" i="20"/>
  <c r="R660" i="20"/>
  <c r="R661" i="20"/>
  <c r="S658" i="20"/>
  <c r="S659" i="20"/>
  <c r="S660" i="20"/>
  <c r="S661" i="20"/>
  <c r="T658" i="20"/>
  <c r="T659" i="20"/>
  <c r="T660" i="20"/>
  <c r="T661" i="20"/>
  <c r="B658" i="8"/>
  <c r="B659" i="8"/>
  <c r="B660" i="8"/>
  <c r="B661" i="8"/>
  <c r="D658" i="8"/>
  <c r="D659" i="8"/>
  <c r="D660" i="8"/>
  <c r="D661" i="8"/>
  <c r="E658" i="8"/>
  <c r="E659" i="8"/>
  <c r="E660" i="8"/>
  <c r="E661" i="8"/>
  <c r="F658" i="8"/>
  <c r="F659" i="8"/>
  <c r="F660" i="8"/>
  <c r="F661" i="8"/>
  <c r="B658" i="16"/>
  <c r="B659" i="16"/>
  <c r="B660" i="16"/>
  <c r="B661" i="16"/>
  <c r="C658" i="16"/>
  <c r="C659" i="16"/>
  <c r="C660" i="16"/>
  <c r="C661" i="16"/>
  <c r="D658" i="16"/>
  <c r="D659" i="16"/>
  <c r="D660" i="16"/>
  <c r="D661" i="16"/>
  <c r="E658" i="16"/>
  <c r="E659" i="16"/>
  <c r="E660" i="16"/>
  <c r="E661" i="16"/>
  <c r="F658" i="16"/>
  <c r="F659" i="16"/>
  <c r="F660" i="16"/>
  <c r="F661" i="16"/>
  <c r="H658" i="16"/>
  <c r="H659" i="16"/>
  <c r="H660" i="16"/>
  <c r="H661" i="16"/>
  <c r="J658" i="16"/>
  <c r="J659" i="16"/>
  <c r="J660" i="16"/>
  <c r="J661" i="16"/>
  <c r="L658" i="16"/>
  <c r="L659" i="16"/>
  <c r="L660" i="16"/>
  <c r="L661" i="16"/>
  <c r="B658" i="18"/>
  <c r="B659" i="18"/>
  <c r="B660" i="18"/>
  <c r="B661" i="18"/>
  <c r="C658" i="18"/>
  <c r="C659" i="18"/>
  <c r="C660" i="18"/>
  <c r="C661" i="18"/>
  <c r="E658" i="18"/>
  <c r="E659" i="18"/>
  <c r="E660" i="18"/>
  <c r="E661" i="18"/>
  <c r="F658" i="18"/>
  <c r="F659" i="18"/>
  <c r="F660" i="18"/>
  <c r="F661" i="18"/>
  <c r="G658" i="18"/>
  <c r="G659" i="18"/>
  <c r="G660" i="18"/>
  <c r="G661" i="18"/>
  <c r="H658" i="18"/>
  <c r="H659" i="18"/>
  <c r="H660" i="18"/>
  <c r="H661" i="18"/>
  <c r="I658" i="18"/>
  <c r="I659" i="18"/>
  <c r="I660" i="18"/>
  <c r="I661" i="18"/>
  <c r="J658" i="18"/>
  <c r="J659" i="18"/>
  <c r="J660" i="18"/>
  <c r="J661" i="18"/>
  <c r="K658" i="18"/>
  <c r="K659" i="18"/>
  <c r="K660" i="18"/>
  <c r="K661" i="18"/>
  <c r="L658" i="18"/>
  <c r="L659" i="18"/>
  <c r="L660" i="18"/>
  <c r="L661" i="18"/>
  <c r="B661" i="14"/>
  <c r="C661" i="14"/>
  <c r="D661" i="14"/>
  <c r="E661" i="14"/>
  <c r="B660" i="14"/>
  <c r="C660" i="14"/>
  <c r="D660" i="14"/>
  <c r="E660" i="14"/>
  <c r="B659" i="14"/>
  <c r="C659" i="14"/>
  <c r="D659" i="14"/>
  <c r="E659" i="14"/>
  <c r="B658" i="14"/>
  <c r="C658" i="14"/>
  <c r="D658" i="14"/>
  <c r="E658" i="14"/>
  <c r="B661" i="9"/>
  <c r="C661" i="9"/>
  <c r="D661" i="9"/>
  <c r="E661" i="9"/>
  <c r="B660" i="9"/>
  <c r="C660" i="9"/>
  <c r="D660" i="9"/>
  <c r="E660" i="9"/>
  <c r="B659" i="9"/>
  <c r="C659" i="9"/>
  <c r="D659" i="9"/>
  <c r="E659" i="9"/>
  <c r="B658" i="9"/>
  <c r="C658" i="9"/>
  <c r="D658" i="9"/>
  <c r="E658" i="9"/>
  <c r="J661" i="5"/>
  <c r="D661" i="18" s="1"/>
  <c r="J660" i="5"/>
  <c r="D660" i="18" s="1"/>
  <c r="J659" i="5"/>
  <c r="D659" i="18" s="1"/>
  <c r="J658" i="5"/>
  <c r="D658" i="18" s="1"/>
  <c r="E94" i="78"/>
  <c r="G94" i="78"/>
  <c r="H94" i="78"/>
  <c r="I94" i="78"/>
  <c r="E93" i="78"/>
  <c r="G93" i="78"/>
  <c r="H93" i="78"/>
  <c r="I93" i="78"/>
  <c r="E92" i="78"/>
  <c r="G92" i="78"/>
  <c r="H92" i="78"/>
  <c r="I92" i="78"/>
  <c r="E91" i="78"/>
  <c r="G91" i="78"/>
  <c r="H91" i="78"/>
  <c r="I91" i="78"/>
  <c r="E90" i="78"/>
  <c r="G90" i="78"/>
  <c r="H90" i="78"/>
  <c r="I90" i="78"/>
  <c r="E89" i="78"/>
  <c r="G89" i="78"/>
  <c r="H89" i="78"/>
  <c r="I89" i="78"/>
  <c r="E88" i="78"/>
  <c r="G88" i="78"/>
  <c r="H88" i="78"/>
  <c r="I88" i="78"/>
  <c r="E87" i="78"/>
  <c r="G87" i="78"/>
  <c r="H87" i="78"/>
  <c r="I87" i="78"/>
  <c r="E86" i="78"/>
  <c r="G86" i="78"/>
  <c r="H86" i="78"/>
  <c r="I86" i="78"/>
  <c r="E85" i="78"/>
  <c r="G85" i="78"/>
  <c r="H85" i="78"/>
  <c r="I85" i="78"/>
  <c r="E84" i="78"/>
  <c r="G84" i="78"/>
  <c r="H84" i="78"/>
  <c r="I84" i="78"/>
  <c r="E83" i="78"/>
  <c r="G83" i="78"/>
  <c r="H83" i="78"/>
  <c r="I83" i="78"/>
  <c r="E82" i="78"/>
  <c r="G82" i="78"/>
  <c r="H82" i="78"/>
  <c r="I82" i="78"/>
  <c r="E81" i="78"/>
  <c r="G81" i="78"/>
  <c r="H81" i="78"/>
  <c r="I81" i="78"/>
  <c r="E80" i="78"/>
  <c r="G80" i="78"/>
  <c r="H80" i="78"/>
  <c r="I80" i="78"/>
  <c r="E79" i="78"/>
  <c r="G79" i="78"/>
  <c r="H79" i="78"/>
  <c r="I79" i="78"/>
  <c r="E78" i="78"/>
  <c r="G78" i="78"/>
  <c r="H78" i="78"/>
  <c r="I78" i="78"/>
  <c r="E77" i="78"/>
  <c r="G77" i="78"/>
  <c r="H77" i="78"/>
  <c r="I77" i="78"/>
  <c r="E76" i="78"/>
  <c r="G76" i="78"/>
  <c r="H76" i="78"/>
  <c r="I76" i="78"/>
  <c r="B657" i="20"/>
  <c r="C657" i="20"/>
  <c r="D657" i="20"/>
  <c r="E657" i="20" s="1"/>
  <c r="F657" i="20"/>
  <c r="G657" i="20"/>
  <c r="H657" i="20"/>
  <c r="J657" i="20"/>
  <c r="K657" i="20"/>
  <c r="L657" i="20"/>
  <c r="M657" i="20"/>
  <c r="N657" i="20"/>
  <c r="O657" i="20"/>
  <c r="P657" i="20"/>
  <c r="Q657" i="20"/>
  <c r="R657" i="20"/>
  <c r="S657" i="20"/>
  <c r="T657" i="20"/>
  <c r="B656" i="20"/>
  <c r="C656" i="20"/>
  <c r="D656" i="20"/>
  <c r="E656" i="20" s="1"/>
  <c r="F656" i="20"/>
  <c r="G656" i="20"/>
  <c r="H656" i="20"/>
  <c r="J656" i="20"/>
  <c r="K656" i="20"/>
  <c r="L656" i="20"/>
  <c r="M656" i="20"/>
  <c r="N656" i="20"/>
  <c r="O656" i="20"/>
  <c r="P656" i="20"/>
  <c r="Q656" i="20"/>
  <c r="R656" i="20"/>
  <c r="S656" i="20"/>
  <c r="T656" i="20"/>
  <c r="B655" i="20"/>
  <c r="C655" i="20"/>
  <c r="D655" i="20"/>
  <c r="E655" i="20" s="1"/>
  <c r="F655" i="20"/>
  <c r="G655" i="20"/>
  <c r="H655" i="20"/>
  <c r="J655" i="20"/>
  <c r="K655" i="20"/>
  <c r="L655" i="20"/>
  <c r="M655" i="20"/>
  <c r="N655" i="20"/>
  <c r="O655" i="20"/>
  <c r="P655" i="20"/>
  <c r="Q655" i="20"/>
  <c r="R655" i="20"/>
  <c r="S655" i="20"/>
  <c r="T655" i="20"/>
  <c r="B655" i="8"/>
  <c r="B656" i="8"/>
  <c r="B657" i="8"/>
  <c r="D655" i="8"/>
  <c r="D656" i="8"/>
  <c r="D657" i="8"/>
  <c r="E655" i="8"/>
  <c r="E656" i="8"/>
  <c r="E657" i="8"/>
  <c r="F655" i="8"/>
  <c r="F656" i="8"/>
  <c r="F657" i="8"/>
  <c r="B655" i="16"/>
  <c r="B656" i="16"/>
  <c r="B657" i="16"/>
  <c r="C655" i="16"/>
  <c r="C656" i="16"/>
  <c r="C657" i="16"/>
  <c r="D655" i="16"/>
  <c r="D656" i="16"/>
  <c r="D657" i="16"/>
  <c r="E655" i="16"/>
  <c r="E656" i="16"/>
  <c r="E657" i="16"/>
  <c r="F655" i="16"/>
  <c r="F656" i="16"/>
  <c r="F657" i="16"/>
  <c r="H655" i="16"/>
  <c r="H656" i="16"/>
  <c r="H657" i="16"/>
  <c r="J655" i="16"/>
  <c r="J656" i="16"/>
  <c r="J657" i="16"/>
  <c r="L655" i="16"/>
  <c r="L656" i="16"/>
  <c r="L657" i="16"/>
  <c r="B655" i="18"/>
  <c r="B656" i="18"/>
  <c r="B657" i="18"/>
  <c r="C655" i="18"/>
  <c r="C656" i="18"/>
  <c r="C657" i="18"/>
  <c r="E655" i="18"/>
  <c r="E656" i="18"/>
  <c r="E657" i="18"/>
  <c r="F655" i="18"/>
  <c r="F656" i="18"/>
  <c r="F657" i="18"/>
  <c r="G655" i="18"/>
  <c r="G656" i="18"/>
  <c r="G657" i="18"/>
  <c r="H655" i="18"/>
  <c r="H656" i="18"/>
  <c r="H657" i="18"/>
  <c r="I655" i="18"/>
  <c r="I656" i="18"/>
  <c r="I657" i="18"/>
  <c r="J655" i="18"/>
  <c r="J656" i="18"/>
  <c r="J657" i="18"/>
  <c r="K655" i="18"/>
  <c r="K656" i="18"/>
  <c r="K657" i="18"/>
  <c r="L655" i="18"/>
  <c r="L656" i="18"/>
  <c r="L657" i="18"/>
  <c r="B655" i="14"/>
  <c r="B656" i="14"/>
  <c r="B657" i="14"/>
  <c r="C655" i="14"/>
  <c r="C656" i="14"/>
  <c r="C657" i="14"/>
  <c r="D655" i="14"/>
  <c r="D656" i="14"/>
  <c r="D657" i="14"/>
  <c r="E655" i="14"/>
  <c r="E656" i="14"/>
  <c r="E657" i="14"/>
  <c r="B657" i="9"/>
  <c r="C657" i="9"/>
  <c r="D657" i="9"/>
  <c r="E657" i="9"/>
  <c r="B656" i="9"/>
  <c r="C656" i="9"/>
  <c r="D656" i="9"/>
  <c r="E656" i="9"/>
  <c r="B655" i="9"/>
  <c r="C655" i="9"/>
  <c r="D655" i="9"/>
  <c r="E655" i="9"/>
  <c r="J657" i="5"/>
  <c r="C657" i="8" s="1"/>
  <c r="J656" i="5"/>
  <c r="D656" i="18" s="1"/>
  <c r="J655" i="5"/>
  <c r="C655" i="8" s="1"/>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2" i="20"/>
  <c r="P653" i="20"/>
  <c r="E75" i="78"/>
  <c r="G75" i="78"/>
  <c r="H75" i="78"/>
  <c r="I75" i="78"/>
  <c r="E74" i="78"/>
  <c r="G74" i="78"/>
  <c r="H74" i="78"/>
  <c r="I74" i="78"/>
  <c r="B654" i="20"/>
  <c r="C654" i="20"/>
  <c r="D654" i="20"/>
  <c r="E654" i="20" s="1"/>
  <c r="F654" i="20"/>
  <c r="G654" i="20"/>
  <c r="H654" i="20"/>
  <c r="J654" i="20"/>
  <c r="K654" i="20"/>
  <c r="L654" i="20"/>
  <c r="N654" i="20"/>
  <c r="O654" i="20"/>
  <c r="P654" i="20"/>
  <c r="Q654" i="20"/>
  <c r="R654" i="20"/>
  <c r="S654" i="20"/>
  <c r="B653" i="20"/>
  <c r="C653" i="20"/>
  <c r="D653" i="20"/>
  <c r="E653" i="20" s="1"/>
  <c r="F653" i="20"/>
  <c r="G653" i="20"/>
  <c r="H653" i="20"/>
  <c r="J653" i="20"/>
  <c r="K653" i="20"/>
  <c r="L653" i="20"/>
  <c r="N653" i="20"/>
  <c r="O653" i="20"/>
  <c r="Q653" i="20"/>
  <c r="R653" i="20"/>
  <c r="S653" i="20"/>
  <c r="B654" i="8"/>
  <c r="D654" i="8"/>
  <c r="E654" i="8"/>
  <c r="F654" i="8"/>
  <c r="B653" i="8"/>
  <c r="D653" i="8"/>
  <c r="E653" i="8"/>
  <c r="F653" i="8"/>
  <c r="B654" i="16"/>
  <c r="C654" i="16"/>
  <c r="D654" i="16"/>
  <c r="E654" i="16"/>
  <c r="F654" i="16"/>
  <c r="H654" i="16"/>
  <c r="J654" i="16"/>
  <c r="L654" i="16"/>
  <c r="B653" i="16"/>
  <c r="C653" i="16"/>
  <c r="D653" i="16"/>
  <c r="E653" i="16"/>
  <c r="F653" i="16"/>
  <c r="H653" i="16"/>
  <c r="J653" i="16"/>
  <c r="L653" i="16"/>
  <c r="B654" i="18"/>
  <c r="C654" i="18"/>
  <c r="E654" i="18"/>
  <c r="F654" i="18"/>
  <c r="G654" i="18"/>
  <c r="H654" i="18"/>
  <c r="I654" i="18"/>
  <c r="J654" i="18"/>
  <c r="K654" i="18"/>
  <c r="L654" i="18"/>
  <c r="B653" i="18"/>
  <c r="C653" i="18"/>
  <c r="E653" i="18"/>
  <c r="F653" i="18"/>
  <c r="G653" i="18"/>
  <c r="H653" i="18"/>
  <c r="I653" i="18"/>
  <c r="J653" i="18"/>
  <c r="K653" i="18"/>
  <c r="L653" i="18"/>
  <c r="B654" i="14"/>
  <c r="C654" i="14"/>
  <c r="D654" i="14"/>
  <c r="E654" i="14"/>
  <c r="B653" i="14"/>
  <c r="C653" i="14"/>
  <c r="D653" i="14"/>
  <c r="E653" i="14"/>
  <c r="B654" i="9"/>
  <c r="C654" i="9"/>
  <c r="D654" i="9"/>
  <c r="E654" i="9"/>
  <c r="B653" i="9"/>
  <c r="C653" i="9"/>
  <c r="D653" i="9"/>
  <c r="E653" i="9"/>
  <c r="J654" i="5"/>
  <c r="D654" i="18" s="1"/>
  <c r="J653" i="5"/>
  <c r="D653" i="18" s="1"/>
  <c r="E73" i="78"/>
  <c r="G73" i="78"/>
  <c r="H73" i="78"/>
  <c r="I73" i="78"/>
  <c r="E72" i="78"/>
  <c r="G72" i="78"/>
  <c r="H72" i="78"/>
  <c r="I72" i="78"/>
  <c r="E70" i="78"/>
  <c r="E71" i="78"/>
  <c r="G70" i="78"/>
  <c r="G71" i="78"/>
  <c r="H70" i="78"/>
  <c r="H71" i="78"/>
  <c r="I70" i="78"/>
  <c r="I71" i="78"/>
  <c r="E67" i="78"/>
  <c r="E68" i="78"/>
  <c r="E69" i="78"/>
  <c r="G67" i="78"/>
  <c r="G68" i="78"/>
  <c r="G69" i="78"/>
  <c r="H67" i="78"/>
  <c r="H68" i="78"/>
  <c r="H69" i="78"/>
  <c r="I67" i="78"/>
  <c r="I68" i="78"/>
  <c r="I69" i="78"/>
  <c r="E65" i="78"/>
  <c r="E66" i="78"/>
  <c r="G65" i="78"/>
  <c r="G66" i="78"/>
  <c r="H65" i="78"/>
  <c r="H66" i="78"/>
  <c r="I65" i="78"/>
  <c r="I66" i="78"/>
  <c r="E64" i="78"/>
  <c r="G64" i="78"/>
  <c r="H64" i="78"/>
  <c r="I64" i="78"/>
  <c r="E63" i="78"/>
  <c r="G63" i="78"/>
  <c r="H63" i="78"/>
  <c r="I63" i="78"/>
  <c r="E56" i="78"/>
  <c r="E57" i="78"/>
  <c r="E58" i="78"/>
  <c r="E59" i="78"/>
  <c r="E60" i="78"/>
  <c r="E61" i="78"/>
  <c r="E62" i="78"/>
  <c r="G56" i="78"/>
  <c r="G57" i="78"/>
  <c r="G58" i="78"/>
  <c r="G59" i="78"/>
  <c r="G60" i="78"/>
  <c r="G61" i="78"/>
  <c r="G62" i="78"/>
  <c r="H56" i="78"/>
  <c r="H57" i="78"/>
  <c r="H58" i="78"/>
  <c r="H59" i="78"/>
  <c r="H60" i="78"/>
  <c r="H61" i="78"/>
  <c r="H62" i="78"/>
  <c r="I56" i="78"/>
  <c r="I57" i="78"/>
  <c r="I58" i="78"/>
  <c r="I59" i="78"/>
  <c r="I60" i="78"/>
  <c r="I61" i="78"/>
  <c r="I62" i="78"/>
  <c r="E55" i="78"/>
  <c r="G55" i="78"/>
  <c r="H55" i="78"/>
  <c r="I55" i="78"/>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C640" i="8" s="1"/>
  <c r="J641" i="5"/>
  <c r="C641" i="8" s="1"/>
  <c r="J642" i="5"/>
  <c r="C642" i="8" s="1"/>
  <c r="J643" i="5"/>
  <c r="D643" i="18" s="1"/>
  <c r="J644" i="5"/>
  <c r="D644" i="18" s="1"/>
  <c r="J645" i="5"/>
  <c r="C645" i="8" s="1"/>
  <c r="J646" i="5"/>
  <c r="D646" i="18" s="1"/>
  <c r="J647" i="5"/>
  <c r="D647" i="18" s="1"/>
  <c r="J648" i="5"/>
  <c r="D648" i="18" s="1"/>
  <c r="J649" i="5"/>
  <c r="D649" i="18" s="1"/>
  <c r="J650" i="5"/>
  <c r="C650" i="8" s="1"/>
  <c r="J651" i="5"/>
  <c r="C651" i="8" s="1"/>
  <c r="J652" i="5"/>
  <c r="D652" i="18" s="1"/>
  <c r="B652" i="20"/>
  <c r="C652" i="20"/>
  <c r="D652" i="20"/>
  <c r="E652" i="20" s="1"/>
  <c r="F652" i="20"/>
  <c r="G652" i="20"/>
  <c r="H652" i="20"/>
  <c r="J652" i="20"/>
  <c r="K652" i="20"/>
  <c r="L652" i="20"/>
  <c r="N652" i="20"/>
  <c r="O652" i="20"/>
  <c r="P652" i="20"/>
  <c r="Q652" i="20"/>
  <c r="R652" i="20"/>
  <c r="S652" i="20"/>
  <c r="T652" i="20"/>
  <c r="B652" i="8"/>
  <c r="D652" i="8"/>
  <c r="E652" i="8"/>
  <c r="F652" i="8"/>
  <c r="B652" i="16"/>
  <c r="C652" i="16"/>
  <c r="D652" i="16"/>
  <c r="E652" i="16"/>
  <c r="F652" i="16"/>
  <c r="H652" i="16"/>
  <c r="J652" i="16"/>
  <c r="L652" i="16"/>
  <c r="B652" i="18"/>
  <c r="C652" i="18"/>
  <c r="E652" i="18"/>
  <c r="F652" i="18"/>
  <c r="G652" i="18"/>
  <c r="H652" i="18"/>
  <c r="I652" i="18"/>
  <c r="J652" i="18"/>
  <c r="K652" i="18"/>
  <c r="L652" i="18"/>
  <c r="B652" i="14"/>
  <c r="C652" i="14"/>
  <c r="D652" i="14"/>
  <c r="E652" i="14"/>
  <c r="B652" i="9"/>
  <c r="C652" i="9"/>
  <c r="D652" i="9"/>
  <c r="E652" i="9"/>
  <c r="B650" i="20"/>
  <c r="B651" i="20"/>
  <c r="C650" i="20"/>
  <c r="C651" i="20"/>
  <c r="D650" i="20"/>
  <c r="E650" i="20" s="1"/>
  <c r="D651" i="20"/>
  <c r="E651" i="20" s="1"/>
  <c r="F650" i="20"/>
  <c r="F651" i="20"/>
  <c r="G650" i="20"/>
  <c r="G651" i="20"/>
  <c r="H650" i="20"/>
  <c r="H651" i="20"/>
  <c r="J650" i="20"/>
  <c r="J651" i="20"/>
  <c r="K650" i="20"/>
  <c r="K651" i="20"/>
  <c r="L650" i="20"/>
  <c r="L651" i="20"/>
  <c r="N650" i="20"/>
  <c r="N651" i="20"/>
  <c r="O650" i="20"/>
  <c r="O651" i="20"/>
  <c r="P650" i="20"/>
  <c r="P651" i="20"/>
  <c r="Q650" i="20"/>
  <c r="Q651" i="20"/>
  <c r="R650" i="20"/>
  <c r="R651" i="20"/>
  <c r="S650" i="20"/>
  <c r="S651" i="20"/>
  <c r="T650" i="20"/>
  <c r="T651" i="20"/>
  <c r="B650" i="8"/>
  <c r="B651" i="8"/>
  <c r="D650" i="8"/>
  <c r="D651" i="8"/>
  <c r="E650" i="8"/>
  <c r="E651" i="8"/>
  <c r="F650" i="8"/>
  <c r="F651" i="8"/>
  <c r="B650" i="16"/>
  <c r="B651" i="16"/>
  <c r="C650" i="16"/>
  <c r="C651" i="16"/>
  <c r="D650" i="16"/>
  <c r="D651" i="16"/>
  <c r="E650" i="16"/>
  <c r="E651" i="16"/>
  <c r="F650" i="16"/>
  <c r="F651" i="16"/>
  <c r="H650" i="16"/>
  <c r="H651" i="16"/>
  <c r="J650" i="16"/>
  <c r="J651" i="16"/>
  <c r="L650" i="16"/>
  <c r="L651" i="16"/>
  <c r="B650" i="18"/>
  <c r="B651" i="18"/>
  <c r="C650" i="18"/>
  <c r="C651" i="18"/>
  <c r="E650" i="18"/>
  <c r="E651" i="18"/>
  <c r="F650" i="18"/>
  <c r="F651" i="18"/>
  <c r="G650" i="18"/>
  <c r="G651" i="18"/>
  <c r="H650" i="18"/>
  <c r="H651" i="18"/>
  <c r="I650" i="18"/>
  <c r="I651" i="18"/>
  <c r="J650" i="18"/>
  <c r="J651" i="18"/>
  <c r="K650" i="18"/>
  <c r="K651" i="18"/>
  <c r="L650" i="18"/>
  <c r="L651" i="18"/>
  <c r="B650" i="14"/>
  <c r="B651" i="14"/>
  <c r="C650" i="14"/>
  <c r="C651" i="14"/>
  <c r="D650" i="14"/>
  <c r="D651" i="14"/>
  <c r="E650" i="14"/>
  <c r="E651" i="14"/>
  <c r="B650" i="9"/>
  <c r="B651" i="9"/>
  <c r="C650" i="9"/>
  <c r="C651" i="9"/>
  <c r="D650" i="9"/>
  <c r="D651" i="9"/>
  <c r="E650" i="9"/>
  <c r="E651" i="9"/>
  <c r="B649" i="20"/>
  <c r="C649" i="20"/>
  <c r="D649" i="20"/>
  <c r="E649" i="20" s="1"/>
  <c r="F649" i="20"/>
  <c r="G649" i="20"/>
  <c r="H649" i="20"/>
  <c r="J649" i="20"/>
  <c r="K649" i="20"/>
  <c r="L649" i="20"/>
  <c r="N649" i="20"/>
  <c r="O649" i="20"/>
  <c r="P649" i="20"/>
  <c r="Q649" i="20"/>
  <c r="R649" i="20"/>
  <c r="S649" i="20"/>
  <c r="T649" i="20"/>
  <c r="B649" i="8"/>
  <c r="D649" i="8"/>
  <c r="E649" i="8"/>
  <c r="F649" i="8"/>
  <c r="B649" i="16"/>
  <c r="C649" i="16"/>
  <c r="D649" i="16"/>
  <c r="E649" i="16"/>
  <c r="F649" i="16"/>
  <c r="H649" i="16"/>
  <c r="J649" i="16"/>
  <c r="L649" i="16"/>
  <c r="B649" i="18"/>
  <c r="C649" i="18"/>
  <c r="E649" i="18"/>
  <c r="F649" i="18"/>
  <c r="G649" i="18"/>
  <c r="H649" i="18"/>
  <c r="I649" i="18"/>
  <c r="J649" i="18"/>
  <c r="K649" i="18"/>
  <c r="L649" i="18"/>
  <c r="B649" i="14"/>
  <c r="C649" i="14"/>
  <c r="D649" i="14"/>
  <c r="E649" i="14"/>
  <c r="B649" i="9"/>
  <c r="C649" i="9"/>
  <c r="D649" i="9"/>
  <c r="E649" i="9"/>
  <c r="E54" i="78"/>
  <c r="G54" i="78"/>
  <c r="H54" i="78"/>
  <c r="I54" i="78"/>
  <c r="E53" i="78"/>
  <c r="G53" i="78"/>
  <c r="H53" i="78"/>
  <c r="I53" i="78"/>
  <c r="E52" i="78"/>
  <c r="G52" i="78"/>
  <c r="H52" i="78"/>
  <c r="I52" i="78"/>
  <c r="E46" i="78"/>
  <c r="E47" i="78"/>
  <c r="E48" i="78"/>
  <c r="E49" i="78"/>
  <c r="E50" i="78"/>
  <c r="E51" i="78"/>
  <c r="G46" i="78"/>
  <c r="G47" i="78"/>
  <c r="G48" i="78"/>
  <c r="G49" i="78"/>
  <c r="G50" i="78"/>
  <c r="G51" i="78"/>
  <c r="H46" i="78"/>
  <c r="H47" i="78"/>
  <c r="H48" i="78"/>
  <c r="H49" i="78"/>
  <c r="H50" i="78"/>
  <c r="H51" i="78"/>
  <c r="I46" i="78"/>
  <c r="I47" i="78"/>
  <c r="I48" i="78"/>
  <c r="I49" i="78"/>
  <c r="I50" i="78"/>
  <c r="I51" i="78"/>
  <c r="E45" i="78"/>
  <c r="G45" i="78"/>
  <c r="H45" i="78"/>
  <c r="I45" i="78"/>
  <c r="E44" i="78"/>
  <c r="G44" i="78"/>
  <c r="H44" i="78"/>
  <c r="I44" i="78"/>
  <c r="E43" i="78"/>
  <c r="G43" i="78"/>
  <c r="H43" i="78"/>
  <c r="I43" i="78"/>
  <c r="B648" i="20"/>
  <c r="C648" i="20"/>
  <c r="D648" i="20"/>
  <c r="E648" i="20" s="1"/>
  <c r="F648" i="20"/>
  <c r="G648" i="20"/>
  <c r="H648" i="20"/>
  <c r="J648" i="20"/>
  <c r="K648" i="20"/>
  <c r="L648" i="20"/>
  <c r="N648" i="20"/>
  <c r="O648" i="20"/>
  <c r="P648" i="20"/>
  <c r="Q648" i="20"/>
  <c r="R648" i="20"/>
  <c r="S648" i="20"/>
  <c r="T648" i="20"/>
  <c r="B648" i="8"/>
  <c r="D648" i="8"/>
  <c r="E648" i="8"/>
  <c r="F648" i="8"/>
  <c r="B648" i="16"/>
  <c r="C648" i="16"/>
  <c r="D648" i="16"/>
  <c r="E648" i="16"/>
  <c r="F648" i="16"/>
  <c r="H648" i="16"/>
  <c r="J648" i="16"/>
  <c r="L648" i="16"/>
  <c r="B648" i="18"/>
  <c r="C648" i="18"/>
  <c r="E648" i="18"/>
  <c r="F648" i="18"/>
  <c r="G648" i="18"/>
  <c r="H648" i="18"/>
  <c r="I648" i="18"/>
  <c r="J648" i="18"/>
  <c r="K648" i="18"/>
  <c r="L648" i="18"/>
  <c r="B648" i="14"/>
  <c r="C648" i="14"/>
  <c r="D648" i="14"/>
  <c r="E648" i="14"/>
  <c r="B648" i="9"/>
  <c r="C648" i="9"/>
  <c r="D648" i="9"/>
  <c r="E648" i="9"/>
  <c r="B647" i="20"/>
  <c r="C647" i="20"/>
  <c r="D647" i="20"/>
  <c r="E647" i="20" s="1"/>
  <c r="F647" i="20"/>
  <c r="I647" i="20" s="1"/>
  <c r="G647" i="20"/>
  <c r="H647" i="20"/>
  <c r="J647" i="20"/>
  <c r="K647" i="20"/>
  <c r="L647" i="20"/>
  <c r="N647" i="20"/>
  <c r="O647" i="20"/>
  <c r="P647" i="20"/>
  <c r="Q647" i="20"/>
  <c r="R647" i="20"/>
  <c r="S647" i="20"/>
  <c r="T647" i="20"/>
  <c r="B647" i="8"/>
  <c r="D647" i="8"/>
  <c r="E647" i="8"/>
  <c r="F647" i="8"/>
  <c r="B647" i="16"/>
  <c r="C647" i="16"/>
  <c r="D647" i="16"/>
  <c r="E647" i="16"/>
  <c r="F647" i="16"/>
  <c r="H647" i="16"/>
  <c r="J647" i="16"/>
  <c r="L647" i="16"/>
  <c r="B647" i="18"/>
  <c r="C647" i="18"/>
  <c r="E647" i="18"/>
  <c r="F647" i="18"/>
  <c r="G647" i="18"/>
  <c r="H647" i="18"/>
  <c r="I647" i="18"/>
  <c r="J647" i="18"/>
  <c r="K647" i="18"/>
  <c r="L647" i="18"/>
  <c r="B647" i="14"/>
  <c r="C647" i="14"/>
  <c r="D647" i="14"/>
  <c r="E647" i="14"/>
  <c r="B647" i="9"/>
  <c r="C647" i="9"/>
  <c r="D647" i="9"/>
  <c r="E647" i="9"/>
  <c r="G42" i="78"/>
  <c r="H42" i="78"/>
  <c r="I42" i="78"/>
  <c r="E41" i="78"/>
  <c r="G41" i="78"/>
  <c r="H41" i="78"/>
  <c r="I41" i="78"/>
  <c r="E40" i="78"/>
  <c r="G40" i="78"/>
  <c r="H40" i="78"/>
  <c r="I40" i="78"/>
  <c r="E39" i="78"/>
  <c r="G39" i="78"/>
  <c r="H39" i="78"/>
  <c r="I39" i="78"/>
  <c r="E38" i="78"/>
  <c r="G38" i="78"/>
  <c r="H38" i="78"/>
  <c r="I38" i="78"/>
  <c r="E37" i="78"/>
  <c r="G37" i="78"/>
  <c r="H37" i="78"/>
  <c r="I37" i="78"/>
  <c r="E36" i="78"/>
  <c r="G36" i="78"/>
  <c r="H36" i="78"/>
  <c r="I36" i="78"/>
  <c r="E35" i="78"/>
  <c r="G35" i="78"/>
  <c r="H35" i="78"/>
  <c r="I35" i="78"/>
  <c r="E34" i="78"/>
  <c r="G34" i="78"/>
  <c r="H34" i="78"/>
  <c r="I34" i="78"/>
  <c r="G33" i="78"/>
  <c r="H33" i="78"/>
  <c r="I33" i="78"/>
  <c r="G32" i="78"/>
  <c r="H32" i="78"/>
  <c r="I32" i="78"/>
  <c r="E31" i="78"/>
  <c r="G31" i="78"/>
  <c r="H31" i="78"/>
  <c r="I31" i="78"/>
  <c r="B646" i="20"/>
  <c r="C646" i="20"/>
  <c r="D646" i="20"/>
  <c r="E646" i="20" s="1"/>
  <c r="F646" i="20"/>
  <c r="I646" i="20" s="1"/>
  <c r="G646" i="20"/>
  <c r="H646" i="20"/>
  <c r="J646" i="20"/>
  <c r="K646" i="20"/>
  <c r="L646" i="20"/>
  <c r="N646" i="20"/>
  <c r="O646" i="20"/>
  <c r="P646" i="20"/>
  <c r="Q646" i="20"/>
  <c r="R646" i="20"/>
  <c r="S646" i="20"/>
  <c r="T646" i="20"/>
  <c r="B646" i="8"/>
  <c r="D646" i="8"/>
  <c r="E646" i="8"/>
  <c r="F646" i="8"/>
  <c r="B646" i="16"/>
  <c r="C646" i="16"/>
  <c r="D646" i="16"/>
  <c r="E646" i="16"/>
  <c r="F646" i="16"/>
  <c r="H646" i="16"/>
  <c r="J646" i="16"/>
  <c r="L646" i="16"/>
  <c r="B646" i="18"/>
  <c r="C646" i="18"/>
  <c r="E646" i="18"/>
  <c r="F646" i="18"/>
  <c r="G646" i="18"/>
  <c r="H646" i="18"/>
  <c r="I646" i="18"/>
  <c r="J646" i="18"/>
  <c r="K646" i="18"/>
  <c r="L646" i="18"/>
  <c r="B646" i="14"/>
  <c r="C646" i="14"/>
  <c r="D646" i="14"/>
  <c r="E646" i="14"/>
  <c r="B646" i="9"/>
  <c r="C646" i="9"/>
  <c r="D646" i="9"/>
  <c r="E646" i="9"/>
  <c r="A497" i="7"/>
  <c r="B497" i="7"/>
  <c r="E497" i="7"/>
  <c r="G497" i="7"/>
  <c r="A496" i="7"/>
  <c r="B496" i="7"/>
  <c r="E496" i="7"/>
  <c r="G496" i="7"/>
  <c r="A495" i="7"/>
  <c r="B495" i="7"/>
  <c r="E495" i="7"/>
  <c r="G495" i="7"/>
  <c r="B640" i="20"/>
  <c r="B641" i="20"/>
  <c r="B642" i="20"/>
  <c r="B643" i="20"/>
  <c r="B644" i="20"/>
  <c r="B645" i="20"/>
  <c r="C640" i="20"/>
  <c r="C641" i="20"/>
  <c r="C642" i="20"/>
  <c r="C643" i="20"/>
  <c r="C644" i="20"/>
  <c r="C645" i="20"/>
  <c r="D640" i="20"/>
  <c r="E640" i="20" s="1"/>
  <c r="D641" i="20"/>
  <c r="E641" i="20" s="1"/>
  <c r="D642" i="20"/>
  <c r="E642" i="20" s="1"/>
  <c r="D643" i="20"/>
  <c r="E643" i="20" s="1"/>
  <c r="D644" i="20"/>
  <c r="E644" i="20" s="1"/>
  <c r="D645" i="20"/>
  <c r="E645" i="20" s="1"/>
  <c r="F640" i="20"/>
  <c r="F641" i="20"/>
  <c r="F642" i="20"/>
  <c r="I642" i="20" s="1"/>
  <c r="F643" i="20"/>
  <c r="F644" i="20"/>
  <c r="F645" i="20"/>
  <c r="G640" i="20"/>
  <c r="G641" i="20"/>
  <c r="G642" i="20"/>
  <c r="G643" i="20"/>
  <c r="G644" i="20"/>
  <c r="G645" i="20"/>
  <c r="H640" i="20"/>
  <c r="H641" i="20"/>
  <c r="H642" i="20"/>
  <c r="H643" i="20"/>
  <c r="H644" i="20"/>
  <c r="H645" i="20"/>
  <c r="J640" i="20"/>
  <c r="J641" i="20"/>
  <c r="J642" i="20"/>
  <c r="J643" i="20"/>
  <c r="J644" i="20"/>
  <c r="J645" i="20"/>
  <c r="K640" i="20"/>
  <c r="K641" i="20"/>
  <c r="K642" i="20"/>
  <c r="K643" i="20"/>
  <c r="K644" i="20"/>
  <c r="K645" i="20"/>
  <c r="L640" i="20"/>
  <c r="L641" i="20"/>
  <c r="L642" i="20"/>
  <c r="L643" i="20"/>
  <c r="L644" i="20"/>
  <c r="L645" i="20"/>
  <c r="N640" i="20"/>
  <c r="N641" i="20"/>
  <c r="N642" i="20"/>
  <c r="N643" i="20"/>
  <c r="N644" i="20"/>
  <c r="N645" i="20"/>
  <c r="O640" i="20"/>
  <c r="O641" i="20"/>
  <c r="O642" i="20"/>
  <c r="O643" i="20"/>
  <c r="O644" i="20"/>
  <c r="O645" i="20"/>
  <c r="P640" i="20"/>
  <c r="P641" i="20"/>
  <c r="P642" i="20"/>
  <c r="P643" i="20"/>
  <c r="P644" i="20"/>
  <c r="P645" i="20"/>
  <c r="Q640" i="20"/>
  <c r="Q641" i="20"/>
  <c r="Q642" i="20"/>
  <c r="Q643" i="20"/>
  <c r="Q644" i="20"/>
  <c r="Q645" i="20"/>
  <c r="R640" i="20"/>
  <c r="R641" i="20"/>
  <c r="R642" i="20"/>
  <c r="R643" i="20"/>
  <c r="R644" i="20"/>
  <c r="R645" i="20"/>
  <c r="S640" i="20"/>
  <c r="S641" i="20"/>
  <c r="S642" i="20"/>
  <c r="S643" i="20"/>
  <c r="S644" i="20"/>
  <c r="S645" i="20"/>
  <c r="T640" i="20"/>
  <c r="T641" i="20"/>
  <c r="T642" i="20"/>
  <c r="T643" i="20"/>
  <c r="T644" i="20"/>
  <c r="T645" i="20"/>
  <c r="B640" i="8"/>
  <c r="B641" i="8"/>
  <c r="B642" i="8"/>
  <c r="B643" i="8"/>
  <c r="B644" i="8"/>
  <c r="B645" i="8"/>
  <c r="D640" i="8"/>
  <c r="D641" i="8"/>
  <c r="D642" i="8"/>
  <c r="D643" i="8"/>
  <c r="D644" i="8"/>
  <c r="D645" i="8"/>
  <c r="E640" i="8"/>
  <c r="E641" i="8"/>
  <c r="E642" i="8"/>
  <c r="E643" i="8"/>
  <c r="E644" i="8"/>
  <c r="E645" i="8"/>
  <c r="F640" i="8"/>
  <c r="F641" i="8"/>
  <c r="F642" i="8"/>
  <c r="F643" i="8"/>
  <c r="F644" i="8"/>
  <c r="F645" i="8"/>
  <c r="B640" i="16"/>
  <c r="B641" i="16"/>
  <c r="B642" i="16"/>
  <c r="B643" i="16"/>
  <c r="B644" i="16"/>
  <c r="B645" i="16"/>
  <c r="C640" i="16"/>
  <c r="C641" i="16"/>
  <c r="C642" i="16"/>
  <c r="C643" i="16"/>
  <c r="C644" i="16"/>
  <c r="C645" i="16"/>
  <c r="D640" i="16"/>
  <c r="D641" i="16"/>
  <c r="D642" i="16"/>
  <c r="D643" i="16"/>
  <c r="D644" i="16"/>
  <c r="D645" i="16"/>
  <c r="E640" i="16"/>
  <c r="E641" i="16"/>
  <c r="E642" i="16"/>
  <c r="E643" i="16"/>
  <c r="E644" i="16"/>
  <c r="E645" i="16"/>
  <c r="F640" i="16"/>
  <c r="F641" i="16"/>
  <c r="F642" i="16"/>
  <c r="F643" i="16"/>
  <c r="F644" i="16"/>
  <c r="F645" i="16"/>
  <c r="H640" i="16"/>
  <c r="H641" i="16"/>
  <c r="H642" i="16"/>
  <c r="H643" i="16"/>
  <c r="H644" i="16"/>
  <c r="H645" i="16"/>
  <c r="J640" i="16"/>
  <c r="J641" i="16"/>
  <c r="J642" i="16"/>
  <c r="J643" i="16"/>
  <c r="J644" i="16"/>
  <c r="J645" i="16"/>
  <c r="L640" i="16"/>
  <c r="L641" i="16"/>
  <c r="L642" i="16"/>
  <c r="L643" i="16"/>
  <c r="L644" i="16"/>
  <c r="L645" i="16"/>
  <c r="B640" i="18"/>
  <c r="B641" i="18"/>
  <c r="B642" i="18"/>
  <c r="B643" i="18"/>
  <c r="B644" i="18"/>
  <c r="B645" i="18"/>
  <c r="C640" i="18"/>
  <c r="C641" i="18"/>
  <c r="C642" i="18"/>
  <c r="C643" i="18"/>
  <c r="C644" i="18"/>
  <c r="C645" i="18"/>
  <c r="E640" i="18"/>
  <c r="E641" i="18"/>
  <c r="E642" i="18"/>
  <c r="E643" i="18"/>
  <c r="E644" i="18"/>
  <c r="E645" i="18"/>
  <c r="F640" i="18"/>
  <c r="F641" i="18"/>
  <c r="F642" i="18"/>
  <c r="F643" i="18"/>
  <c r="F644" i="18"/>
  <c r="F645" i="18"/>
  <c r="G640" i="18"/>
  <c r="G641" i="18"/>
  <c r="G642" i="18"/>
  <c r="G643" i="18"/>
  <c r="G644" i="18"/>
  <c r="G645" i="18"/>
  <c r="H640" i="18"/>
  <c r="H641" i="18"/>
  <c r="H642" i="18"/>
  <c r="H643" i="18"/>
  <c r="H644" i="18"/>
  <c r="H645" i="18"/>
  <c r="I640" i="18"/>
  <c r="I641" i="18"/>
  <c r="I642" i="18"/>
  <c r="I643" i="18"/>
  <c r="I644" i="18"/>
  <c r="I645" i="18"/>
  <c r="J640" i="18"/>
  <c r="J641" i="18"/>
  <c r="J642" i="18"/>
  <c r="J643" i="18"/>
  <c r="J644" i="18"/>
  <c r="J645" i="18"/>
  <c r="K640" i="18"/>
  <c r="K641" i="18"/>
  <c r="K642" i="18"/>
  <c r="K643" i="18"/>
  <c r="K644" i="18"/>
  <c r="K645" i="18"/>
  <c r="L640" i="18"/>
  <c r="L641" i="18"/>
  <c r="L642" i="18"/>
  <c r="L643" i="18"/>
  <c r="L644" i="18"/>
  <c r="L645" i="18"/>
  <c r="B640" i="14"/>
  <c r="B641" i="14"/>
  <c r="B642" i="14"/>
  <c r="B643" i="14"/>
  <c r="B644" i="14"/>
  <c r="B645" i="14"/>
  <c r="C640" i="14"/>
  <c r="C641" i="14"/>
  <c r="C642" i="14"/>
  <c r="C643" i="14"/>
  <c r="C644" i="14"/>
  <c r="C645" i="14"/>
  <c r="D640" i="14"/>
  <c r="D641" i="14"/>
  <c r="D642" i="14"/>
  <c r="D643" i="14"/>
  <c r="D644" i="14"/>
  <c r="D645" i="14"/>
  <c r="E640" i="14"/>
  <c r="E641" i="14"/>
  <c r="E642" i="14"/>
  <c r="E643" i="14"/>
  <c r="E644" i="14"/>
  <c r="E645" i="14"/>
  <c r="B640" i="9"/>
  <c r="B641" i="9"/>
  <c r="B642" i="9"/>
  <c r="B644" i="9"/>
  <c r="B645" i="9"/>
  <c r="C640" i="9"/>
  <c r="C641" i="9"/>
  <c r="C642" i="9"/>
  <c r="C643" i="9"/>
  <c r="C644" i="9"/>
  <c r="C645" i="9"/>
  <c r="D640" i="9"/>
  <c r="D641" i="9"/>
  <c r="D642" i="9"/>
  <c r="D643" i="9"/>
  <c r="D644" i="9"/>
  <c r="D645" i="9"/>
  <c r="E640" i="9"/>
  <c r="E641" i="9"/>
  <c r="E642" i="9"/>
  <c r="E643" i="9"/>
  <c r="E644" i="9"/>
  <c r="E645" i="9"/>
  <c r="E19" i="78"/>
  <c r="G19" i="78"/>
  <c r="H19" i="78"/>
  <c r="I19" i="78"/>
  <c r="E29" i="78"/>
  <c r="G29" i="78"/>
  <c r="H29" i="78"/>
  <c r="I29" i="78"/>
  <c r="E30" i="78"/>
  <c r="G30" i="78"/>
  <c r="H30" i="78"/>
  <c r="I30" i="78"/>
  <c r="E22" i="78"/>
  <c r="E27" i="78"/>
  <c r="E28" i="78"/>
  <c r="E24" i="78"/>
  <c r="E25" i="78"/>
  <c r="E26" i="78"/>
  <c r="G22" i="78"/>
  <c r="G27" i="78"/>
  <c r="G28" i="78"/>
  <c r="G24" i="78"/>
  <c r="G25" i="78"/>
  <c r="G26" i="78"/>
  <c r="H22" i="78"/>
  <c r="H27" i="78"/>
  <c r="H28" i="78"/>
  <c r="H24" i="78"/>
  <c r="H25" i="78"/>
  <c r="H26" i="78"/>
  <c r="I22" i="78"/>
  <c r="I27" i="78"/>
  <c r="I28" i="78"/>
  <c r="I24" i="78"/>
  <c r="I25" i="78"/>
  <c r="I26" i="78"/>
  <c r="E23" i="78"/>
  <c r="G23" i="78"/>
  <c r="H23" i="78"/>
  <c r="I23" i="78"/>
  <c r="E21" i="78"/>
  <c r="G21" i="78"/>
  <c r="H21" i="78"/>
  <c r="I21" i="78"/>
  <c r="E20" i="78"/>
  <c r="G20" i="78"/>
  <c r="H20" i="78"/>
  <c r="I20" i="78"/>
  <c r="G4" i="78"/>
  <c r="G13" i="78"/>
  <c r="G2" i="78"/>
  <c r="G14" i="78"/>
  <c r="G15" i="78"/>
  <c r="G16" i="78"/>
  <c r="G17" i="78"/>
  <c r="G18" i="78"/>
  <c r="G5" i="78"/>
  <c r="G6" i="78"/>
  <c r="G7" i="78"/>
  <c r="G8" i="78"/>
  <c r="G9" i="78"/>
  <c r="G10" i="78"/>
  <c r="G11" i="78"/>
  <c r="G12" i="78"/>
  <c r="I4" i="78"/>
  <c r="I13" i="78"/>
  <c r="I2" i="78"/>
  <c r="I14" i="78"/>
  <c r="I15" i="78"/>
  <c r="I16" i="78"/>
  <c r="I17" i="78"/>
  <c r="I18" i="78"/>
  <c r="I5" i="78"/>
  <c r="I6" i="78"/>
  <c r="I7" i="78"/>
  <c r="I8" i="78"/>
  <c r="I9" i="78"/>
  <c r="I10" i="78"/>
  <c r="I11" i="78"/>
  <c r="I12" i="78"/>
  <c r="H4" i="78"/>
  <c r="H13" i="78"/>
  <c r="H2" i="78"/>
  <c r="H14" i="78"/>
  <c r="H15" i="78"/>
  <c r="H16" i="78"/>
  <c r="H17" i="78"/>
  <c r="H18" i="78"/>
  <c r="H5" i="78"/>
  <c r="H6" i="78"/>
  <c r="H7" i="78"/>
  <c r="H8" i="78"/>
  <c r="H9" i="78"/>
  <c r="H10" i="78"/>
  <c r="H11" i="78"/>
  <c r="H12" i="78"/>
  <c r="E4" i="78"/>
  <c r="E13" i="78"/>
  <c r="E2" i="78"/>
  <c r="E14" i="78"/>
  <c r="E15" i="78"/>
  <c r="E16" i="78"/>
  <c r="E17" i="78"/>
  <c r="E18" i="78"/>
  <c r="E5" i="78"/>
  <c r="E6" i="78"/>
  <c r="E7" i="78"/>
  <c r="E8" i="78"/>
  <c r="E9" i="78"/>
  <c r="E10" i="78"/>
  <c r="E11" i="78"/>
  <c r="E12" i="78"/>
  <c r="D662" i="18" l="1"/>
  <c r="I662" i="20"/>
  <c r="C660" i="8"/>
  <c r="C661" i="8"/>
  <c r="C659" i="8"/>
  <c r="C658" i="8"/>
  <c r="I661" i="20"/>
  <c r="I660" i="20"/>
  <c r="I659" i="20"/>
  <c r="I658" i="20"/>
  <c r="C656" i="8"/>
  <c r="I655" i="20"/>
  <c r="D655" i="18"/>
  <c r="D657" i="18"/>
  <c r="I657" i="20"/>
  <c r="I656" i="20"/>
  <c r="I654" i="20"/>
  <c r="C654" i="8"/>
  <c r="I653" i="20"/>
  <c r="C653" i="8"/>
  <c r="I645" i="20"/>
  <c r="I641" i="20"/>
  <c r="I644" i="20"/>
  <c r="I651" i="20"/>
  <c r="I640" i="20"/>
  <c r="I643" i="20"/>
  <c r="I648" i="20"/>
  <c r="I652" i="20"/>
  <c r="I649" i="20"/>
  <c r="I650" i="20"/>
  <c r="C652" i="8"/>
  <c r="D650" i="18"/>
  <c r="C649" i="8"/>
  <c r="D651" i="18"/>
  <c r="C648" i="8"/>
  <c r="C647" i="8"/>
  <c r="C646" i="8"/>
  <c r="C644" i="8"/>
  <c r="D645" i="18"/>
  <c r="C643" i="8"/>
  <c r="D641" i="18"/>
  <c r="D642" i="18"/>
  <c r="D640" i="18"/>
  <c r="K2" i="20"/>
  <c r="L2" i="20"/>
  <c r="K221"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J639" i="16" l="1"/>
  <c r="B639" i="8"/>
  <c r="D639" i="8"/>
  <c r="E639" i="8"/>
  <c r="F639" i="8"/>
  <c r="B639" i="20"/>
  <c r="C639" i="20"/>
  <c r="D639" i="20"/>
  <c r="E639" i="20" s="1"/>
  <c r="F639" i="20"/>
  <c r="G639" i="20"/>
  <c r="H639" i="20"/>
  <c r="J639" i="20"/>
  <c r="L639" i="20"/>
  <c r="N639" i="20"/>
  <c r="O639" i="20"/>
  <c r="P639" i="20"/>
  <c r="Q639" i="20"/>
  <c r="R639" i="20"/>
  <c r="S639" i="20"/>
  <c r="T639" i="20"/>
  <c r="B639" i="16"/>
  <c r="C639" i="16"/>
  <c r="D639" i="16"/>
  <c r="E639" i="16"/>
  <c r="F639" i="16"/>
  <c r="H639" i="16"/>
  <c r="L639" i="16"/>
  <c r="B639" i="18"/>
  <c r="C639" i="18"/>
  <c r="E639" i="18"/>
  <c r="F639" i="18"/>
  <c r="G639" i="18"/>
  <c r="H639" i="18"/>
  <c r="I639" i="18"/>
  <c r="J639" i="18"/>
  <c r="K639" i="18"/>
  <c r="L639" i="18"/>
  <c r="B639" i="14"/>
  <c r="C639" i="14"/>
  <c r="D639" i="14"/>
  <c r="E639" i="14"/>
  <c r="B639" i="9"/>
  <c r="C639" i="9"/>
  <c r="D639" i="9"/>
  <c r="E639" i="9"/>
  <c r="B638" i="20"/>
  <c r="C638" i="20"/>
  <c r="D638" i="20"/>
  <c r="E638" i="20" s="1"/>
  <c r="F638" i="20"/>
  <c r="G638" i="20"/>
  <c r="H638" i="20"/>
  <c r="J638" i="20"/>
  <c r="L638" i="20"/>
  <c r="N638" i="20"/>
  <c r="O638" i="20"/>
  <c r="P638" i="20"/>
  <c r="Q638" i="20"/>
  <c r="R638" i="20"/>
  <c r="S638" i="20"/>
  <c r="T638" i="20"/>
  <c r="B2" i="18"/>
  <c r="B638" i="8"/>
  <c r="D638" i="8"/>
  <c r="E638" i="8"/>
  <c r="F638" i="8"/>
  <c r="B638" i="16"/>
  <c r="C638" i="16"/>
  <c r="D638" i="16"/>
  <c r="E638" i="16"/>
  <c r="F638" i="16"/>
  <c r="H638" i="16"/>
  <c r="J638" i="16"/>
  <c r="L638" i="16"/>
  <c r="B638" i="18"/>
  <c r="C638" i="18"/>
  <c r="E638" i="18"/>
  <c r="F638" i="18"/>
  <c r="G638" i="18"/>
  <c r="H638" i="18"/>
  <c r="I638" i="18"/>
  <c r="J638" i="18"/>
  <c r="K638" i="18"/>
  <c r="L638" i="18"/>
  <c r="B638" i="14"/>
  <c r="C638" i="14"/>
  <c r="D638" i="14"/>
  <c r="E638" i="14"/>
  <c r="B638" i="9"/>
  <c r="C638" i="9"/>
  <c r="D638" i="9"/>
  <c r="E638" i="9"/>
  <c r="C638" i="8"/>
  <c r="T2" i="20"/>
  <c r="T3" i="20"/>
  <c r="T4" i="20"/>
  <c r="T5" i="20"/>
  <c r="T6" i="20"/>
  <c r="T7"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T300" i="20"/>
  <c r="T301" i="20"/>
  <c r="T302" i="20"/>
  <c r="T303" i="20"/>
  <c r="T304" i="20"/>
  <c r="T305" i="20"/>
  <c r="T306" i="20"/>
  <c r="T307" i="20"/>
  <c r="T308" i="20"/>
  <c r="T309" i="20"/>
  <c r="T310" i="20"/>
  <c r="T311" i="20"/>
  <c r="T312" i="20"/>
  <c r="T313" i="20"/>
  <c r="T314" i="20"/>
  <c r="T315" i="20"/>
  <c r="T316" i="20"/>
  <c r="T317" i="20"/>
  <c r="T318" i="20"/>
  <c r="T319" i="20"/>
  <c r="T320" i="20"/>
  <c r="T321" i="20"/>
  <c r="T322" i="20"/>
  <c r="T323" i="20"/>
  <c r="T324" i="20"/>
  <c r="T325" i="20"/>
  <c r="T326" i="20"/>
  <c r="T327" i="20"/>
  <c r="T328" i="20"/>
  <c r="T329" i="20"/>
  <c r="T330" i="20"/>
  <c r="T331" i="20"/>
  <c r="T332" i="20"/>
  <c r="T333" i="20"/>
  <c r="T334" i="20"/>
  <c r="T335" i="20"/>
  <c r="T336" i="20"/>
  <c r="T337" i="20"/>
  <c r="T338" i="20"/>
  <c r="T339" i="20"/>
  <c r="T340" i="20"/>
  <c r="T341" i="20"/>
  <c r="T342" i="20"/>
  <c r="T343" i="20"/>
  <c r="T344" i="20"/>
  <c r="T345" i="20"/>
  <c r="T346" i="20"/>
  <c r="T347" i="20"/>
  <c r="T348" i="20"/>
  <c r="T349" i="20"/>
  <c r="T350" i="20"/>
  <c r="T351" i="20"/>
  <c r="T352" i="20"/>
  <c r="T353" i="20"/>
  <c r="T354" i="20"/>
  <c r="T355" i="20"/>
  <c r="T356" i="20"/>
  <c r="T357" i="20"/>
  <c r="T358" i="20"/>
  <c r="T359" i="20"/>
  <c r="T360" i="20"/>
  <c r="T361" i="20"/>
  <c r="T362" i="20"/>
  <c r="T363" i="20"/>
  <c r="T364" i="20"/>
  <c r="T365" i="20"/>
  <c r="T366" i="20"/>
  <c r="T367" i="20"/>
  <c r="T368" i="20"/>
  <c r="T369" i="20"/>
  <c r="T370" i="20"/>
  <c r="T371" i="20"/>
  <c r="T372" i="20"/>
  <c r="T373" i="20"/>
  <c r="T374" i="20"/>
  <c r="T375" i="20"/>
  <c r="T376" i="20"/>
  <c r="T377" i="20"/>
  <c r="T378" i="20"/>
  <c r="T379" i="20"/>
  <c r="T380" i="20"/>
  <c r="T381" i="20"/>
  <c r="T382" i="20"/>
  <c r="T383" i="20"/>
  <c r="T384" i="20"/>
  <c r="T385" i="20"/>
  <c r="T386" i="20"/>
  <c r="T387" i="20"/>
  <c r="T388" i="20"/>
  <c r="T389" i="20"/>
  <c r="T390" i="20"/>
  <c r="T391" i="20"/>
  <c r="T392" i="20"/>
  <c r="T393" i="20"/>
  <c r="T394" i="20"/>
  <c r="T395" i="20"/>
  <c r="T396" i="20"/>
  <c r="T397" i="20"/>
  <c r="T398" i="20"/>
  <c r="T399" i="20"/>
  <c r="T400" i="20"/>
  <c r="T401" i="20"/>
  <c r="T402" i="20"/>
  <c r="T403" i="20"/>
  <c r="T404" i="20"/>
  <c r="T405" i="20"/>
  <c r="T406" i="20"/>
  <c r="T407" i="20"/>
  <c r="T408" i="20"/>
  <c r="T409" i="20"/>
  <c r="T410" i="20"/>
  <c r="T411" i="20"/>
  <c r="T412" i="20"/>
  <c r="T413" i="20"/>
  <c r="T414"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42" i="20"/>
  <c r="T443" i="20"/>
  <c r="T444" i="20"/>
  <c r="T445" i="20"/>
  <c r="T446" i="20"/>
  <c r="T447" i="20"/>
  <c r="T448" i="20"/>
  <c r="T449" i="20"/>
  <c r="T450" i="20"/>
  <c r="T451" i="20"/>
  <c r="T452" i="20"/>
  <c r="T453" i="20"/>
  <c r="T454" i="20"/>
  <c r="T455" i="20"/>
  <c r="T456" i="20"/>
  <c r="T457" i="20"/>
  <c r="T458" i="20"/>
  <c r="T459" i="20"/>
  <c r="T460" i="20"/>
  <c r="T461" i="20"/>
  <c r="T462" i="20"/>
  <c r="T463" i="20"/>
  <c r="T464" i="20"/>
  <c r="T465" i="20"/>
  <c r="T466" i="20"/>
  <c r="T467" i="20"/>
  <c r="T468" i="20"/>
  <c r="T469" i="20"/>
  <c r="T470" i="20"/>
  <c r="T471" i="20"/>
  <c r="T472" i="20"/>
  <c r="T473" i="20"/>
  <c r="T474" i="20"/>
  <c r="T475" i="20"/>
  <c r="T476" i="20"/>
  <c r="T477" i="20"/>
  <c r="T478" i="20"/>
  <c r="T479" i="20"/>
  <c r="T480" i="20"/>
  <c r="T481" i="20"/>
  <c r="T482" i="20"/>
  <c r="T483" i="20"/>
  <c r="T484" i="20"/>
  <c r="T485" i="20"/>
  <c r="T486" i="20"/>
  <c r="T487" i="20"/>
  <c r="T488" i="20"/>
  <c r="T489" i="20"/>
  <c r="T490" i="20"/>
  <c r="T491" i="20"/>
  <c r="T492" i="20"/>
  <c r="T493" i="20"/>
  <c r="T494" i="20"/>
  <c r="T495" i="20"/>
  <c r="T496" i="20"/>
  <c r="T497" i="20"/>
  <c r="T498" i="20"/>
  <c r="T499" i="20"/>
  <c r="T500" i="20"/>
  <c r="T501" i="20"/>
  <c r="T502" i="20"/>
  <c r="T503" i="20"/>
  <c r="T504" i="20"/>
  <c r="T505" i="20"/>
  <c r="T506" i="20"/>
  <c r="T507" i="20"/>
  <c r="T508" i="20"/>
  <c r="T509" i="20"/>
  <c r="T510" i="20"/>
  <c r="T511" i="20"/>
  <c r="T512" i="20"/>
  <c r="T513" i="20"/>
  <c r="T514" i="20"/>
  <c r="T515" i="20"/>
  <c r="T516" i="20"/>
  <c r="T517" i="20"/>
  <c r="T518" i="20"/>
  <c r="T519" i="20"/>
  <c r="T520" i="20"/>
  <c r="T521" i="20"/>
  <c r="T522" i="20"/>
  <c r="T523" i="20"/>
  <c r="T524" i="20"/>
  <c r="T525" i="20"/>
  <c r="T526" i="20"/>
  <c r="T527" i="20"/>
  <c r="T528" i="20"/>
  <c r="T529" i="20"/>
  <c r="T530" i="20"/>
  <c r="T531" i="20"/>
  <c r="T532" i="20"/>
  <c r="T533" i="20"/>
  <c r="T534" i="20"/>
  <c r="T535" i="20"/>
  <c r="T536" i="20"/>
  <c r="T537" i="20"/>
  <c r="T538" i="20"/>
  <c r="T539" i="20"/>
  <c r="T540" i="20"/>
  <c r="T541" i="20"/>
  <c r="T542" i="20"/>
  <c r="T543" i="20"/>
  <c r="T544" i="20"/>
  <c r="T545" i="20"/>
  <c r="T546" i="20"/>
  <c r="T547" i="20"/>
  <c r="T548" i="20"/>
  <c r="T549" i="20"/>
  <c r="T550" i="20"/>
  <c r="T551" i="20"/>
  <c r="T552" i="20"/>
  <c r="T553" i="20"/>
  <c r="T554" i="20"/>
  <c r="T555" i="20"/>
  <c r="T556" i="20"/>
  <c r="T557" i="20"/>
  <c r="T558" i="20"/>
  <c r="T559" i="20"/>
  <c r="T560" i="20"/>
  <c r="T561" i="20"/>
  <c r="T562" i="20"/>
  <c r="T563" i="20"/>
  <c r="T564" i="20"/>
  <c r="T565" i="20"/>
  <c r="T566" i="20"/>
  <c r="T567" i="20"/>
  <c r="T568" i="20"/>
  <c r="T569" i="20"/>
  <c r="T570" i="20"/>
  <c r="T571" i="20"/>
  <c r="T572" i="20"/>
  <c r="T573" i="20"/>
  <c r="T574" i="20"/>
  <c r="T575" i="20"/>
  <c r="T576" i="20"/>
  <c r="T577" i="20"/>
  <c r="T578" i="20"/>
  <c r="T579" i="20"/>
  <c r="T580" i="20"/>
  <c r="T581" i="20"/>
  <c r="T582" i="20"/>
  <c r="T583" i="20"/>
  <c r="T584" i="20"/>
  <c r="T585" i="20"/>
  <c r="T586" i="20"/>
  <c r="T587" i="20"/>
  <c r="T588" i="20"/>
  <c r="T589" i="20"/>
  <c r="T590" i="20"/>
  <c r="T591" i="20"/>
  <c r="T592" i="20"/>
  <c r="T593" i="20"/>
  <c r="T594" i="20"/>
  <c r="T595" i="20"/>
  <c r="T596" i="20"/>
  <c r="T597" i="20"/>
  <c r="T598" i="20"/>
  <c r="T599" i="20"/>
  <c r="T600" i="20"/>
  <c r="T601" i="20"/>
  <c r="T602" i="20"/>
  <c r="T603" i="20"/>
  <c r="T604" i="20"/>
  <c r="T605" i="20"/>
  <c r="T606" i="20"/>
  <c r="T607" i="20"/>
  <c r="T608" i="20"/>
  <c r="T609" i="20"/>
  <c r="T610" i="20"/>
  <c r="T611" i="20"/>
  <c r="T612" i="20"/>
  <c r="T613" i="20"/>
  <c r="T614" i="20"/>
  <c r="T615" i="20"/>
  <c r="T616" i="20"/>
  <c r="T617" i="20"/>
  <c r="T618" i="20"/>
  <c r="T619" i="20"/>
  <c r="T620" i="20"/>
  <c r="T621" i="20"/>
  <c r="T622" i="20"/>
  <c r="T623" i="20"/>
  <c r="T624" i="20"/>
  <c r="T625" i="20"/>
  <c r="T626" i="20"/>
  <c r="T627" i="20"/>
  <c r="T628" i="20"/>
  <c r="T629" i="20"/>
  <c r="T630" i="20"/>
  <c r="T631" i="20"/>
  <c r="T632" i="20"/>
  <c r="T633" i="20"/>
  <c r="T634" i="20"/>
  <c r="T635" i="20"/>
  <c r="T636" i="20"/>
  <c r="T637" i="20"/>
  <c r="S2" i="20"/>
  <c r="B637" i="20"/>
  <c r="C637" i="20"/>
  <c r="D637" i="20"/>
  <c r="E637" i="20" s="1"/>
  <c r="F637" i="20"/>
  <c r="I637" i="20" s="1"/>
  <c r="G637" i="20"/>
  <c r="H637" i="20"/>
  <c r="J637" i="20"/>
  <c r="L637" i="20"/>
  <c r="N637" i="20"/>
  <c r="O637" i="20"/>
  <c r="P637" i="20"/>
  <c r="Q637" i="20"/>
  <c r="R637" i="20"/>
  <c r="S637" i="20"/>
  <c r="B637" i="8"/>
  <c r="D637" i="8"/>
  <c r="E637" i="8"/>
  <c r="F637" i="8"/>
  <c r="B637" i="16"/>
  <c r="C637" i="16"/>
  <c r="D637" i="16"/>
  <c r="E637" i="16"/>
  <c r="F637" i="16"/>
  <c r="H637" i="16"/>
  <c r="J637" i="16"/>
  <c r="L637" i="16"/>
  <c r="B637" i="18"/>
  <c r="C637" i="18"/>
  <c r="E637" i="18"/>
  <c r="F637" i="18"/>
  <c r="G637" i="18"/>
  <c r="H637" i="18"/>
  <c r="I637" i="18"/>
  <c r="J637" i="18"/>
  <c r="K637" i="18"/>
  <c r="L637" i="18"/>
  <c r="B637" i="14"/>
  <c r="C637" i="14"/>
  <c r="D637" i="14"/>
  <c r="E637" i="14"/>
  <c r="B637" i="9"/>
  <c r="C637" i="9"/>
  <c r="D637" i="9"/>
  <c r="E637" i="9"/>
  <c r="C637" i="8"/>
  <c r="B636" i="20"/>
  <c r="C636" i="20"/>
  <c r="D636" i="20"/>
  <c r="E636" i="20" s="1"/>
  <c r="F636" i="20"/>
  <c r="G636" i="20"/>
  <c r="H636" i="20"/>
  <c r="J636" i="20"/>
  <c r="L636" i="20"/>
  <c r="N636" i="20"/>
  <c r="O636" i="20"/>
  <c r="P636" i="20"/>
  <c r="Q636" i="20"/>
  <c r="R636" i="20"/>
  <c r="S636" i="20"/>
  <c r="B636" i="8"/>
  <c r="D636" i="8"/>
  <c r="E636" i="8"/>
  <c r="F636" i="8"/>
  <c r="B636" i="16"/>
  <c r="C636" i="16"/>
  <c r="D636" i="16"/>
  <c r="E636" i="16"/>
  <c r="F636" i="16"/>
  <c r="H636" i="16"/>
  <c r="L636" i="16"/>
  <c r="B636" i="18"/>
  <c r="C636" i="18"/>
  <c r="E636" i="18"/>
  <c r="F636" i="18"/>
  <c r="G636" i="18"/>
  <c r="H636" i="18"/>
  <c r="I636" i="18"/>
  <c r="J636" i="18"/>
  <c r="K636" i="18"/>
  <c r="L636" i="18"/>
  <c r="B636" i="14"/>
  <c r="C636" i="14"/>
  <c r="D636" i="14"/>
  <c r="E636" i="14"/>
  <c r="B636" i="9"/>
  <c r="C636" i="9"/>
  <c r="D636" i="9"/>
  <c r="E636" i="9"/>
  <c r="J636" i="16"/>
  <c r="A494" i="7"/>
  <c r="B494" i="7"/>
  <c r="E494" i="7"/>
  <c r="G494" i="7"/>
  <c r="A490" i="7"/>
  <c r="A491" i="7"/>
  <c r="A492" i="7"/>
  <c r="A493" i="7"/>
  <c r="B490" i="7"/>
  <c r="B491" i="7"/>
  <c r="B492" i="7"/>
  <c r="B493" i="7"/>
  <c r="E490" i="7"/>
  <c r="E491" i="7"/>
  <c r="E492" i="7"/>
  <c r="E493" i="7"/>
  <c r="G490" i="7"/>
  <c r="G491" i="7"/>
  <c r="G492" i="7"/>
  <c r="G493" i="7"/>
  <c r="B635" i="20"/>
  <c r="C635" i="20"/>
  <c r="D635" i="20"/>
  <c r="E635" i="20" s="1"/>
  <c r="F635" i="20"/>
  <c r="G635" i="20"/>
  <c r="H635" i="20"/>
  <c r="J635" i="20"/>
  <c r="L635" i="20"/>
  <c r="N635" i="20"/>
  <c r="O635" i="20"/>
  <c r="P635" i="20"/>
  <c r="Q635" i="20"/>
  <c r="R635" i="20"/>
  <c r="S635" i="20"/>
  <c r="A489" i="7"/>
  <c r="B489" i="7"/>
  <c r="E489" i="7"/>
  <c r="G489" i="7"/>
  <c r="B635" i="8"/>
  <c r="D635" i="8"/>
  <c r="E635" i="8"/>
  <c r="F635" i="8"/>
  <c r="B635" i="16"/>
  <c r="C635" i="16"/>
  <c r="D635" i="16"/>
  <c r="E635" i="16"/>
  <c r="F635" i="16"/>
  <c r="H635" i="16"/>
  <c r="L635" i="16"/>
  <c r="B635" i="18"/>
  <c r="C635" i="18"/>
  <c r="E635" i="18"/>
  <c r="F635" i="18"/>
  <c r="G635" i="18"/>
  <c r="H635" i="18"/>
  <c r="I635" i="18"/>
  <c r="J635" i="18"/>
  <c r="K635" i="18"/>
  <c r="L635" i="18"/>
  <c r="B635" i="14"/>
  <c r="C635" i="14"/>
  <c r="D635" i="14"/>
  <c r="E635" i="14"/>
  <c r="B635" i="9"/>
  <c r="C635" i="9"/>
  <c r="D635" i="9"/>
  <c r="E635" i="9"/>
  <c r="C635" i="8"/>
  <c r="J6" i="16"/>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3" i="7"/>
  <c r="G4" i="7"/>
  <c r="G5" i="7"/>
  <c r="G6" i="7"/>
  <c r="G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3" i="7"/>
  <c r="E4" i="7"/>
  <c r="E5" i="7"/>
  <c r="E6" i="7"/>
  <c r="E7" i="7"/>
  <c r="A9" i="7"/>
  <c r="B9" i="7"/>
  <c r="A10" i="7"/>
  <c r="B10" i="7"/>
  <c r="A11" i="7"/>
  <c r="B11" i="7"/>
  <c r="A12" i="7"/>
  <c r="B12" i="7"/>
  <c r="A13" i="7"/>
  <c r="B13" i="7"/>
  <c r="A14" i="7"/>
  <c r="B14" i="7"/>
  <c r="A15" i="7"/>
  <c r="B15" i="7"/>
  <c r="A16" i="7"/>
  <c r="B16" i="7"/>
  <c r="A17" i="7"/>
  <c r="B17" i="7"/>
  <c r="A18" i="7"/>
  <c r="B18" i="7"/>
  <c r="A19" i="7"/>
  <c r="B19" i="7"/>
  <c r="A20" i="7"/>
  <c r="B20" i="7"/>
  <c r="A21" i="7"/>
  <c r="B21" i="7"/>
  <c r="A22" i="7"/>
  <c r="B22" i="7"/>
  <c r="A23" i="7"/>
  <c r="B23" i="7"/>
  <c r="A24" i="7"/>
  <c r="B24" i="7"/>
  <c r="A25" i="7"/>
  <c r="B25" i="7"/>
  <c r="A26" i="7"/>
  <c r="B26" i="7"/>
  <c r="A27" i="7"/>
  <c r="B27" i="7"/>
  <c r="A28" i="7"/>
  <c r="B28" i="7"/>
  <c r="A29" i="7"/>
  <c r="B29" i="7"/>
  <c r="A30" i="7"/>
  <c r="B30" i="7"/>
  <c r="A31" i="7"/>
  <c r="B31" i="7"/>
  <c r="A32" i="7"/>
  <c r="B32" i="7"/>
  <c r="A33" i="7"/>
  <c r="B33" i="7"/>
  <c r="A34" i="7"/>
  <c r="B34" i="7"/>
  <c r="A35" i="7"/>
  <c r="B35" i="7"/>
  <c r="A36" i="7"/>
  <c r="B36" i="7"/>
  <c r="A37" i="7"/>
  <c r="B37" i="7"/>
  <c r="A38" i="7"/>
  <c r="B38" i="7"/>
  <c r="A39" i="7"/>
  <c r="B39" i="7"/>
  <c r="A40" i="7"/>
  <c r="B40" i="7"/>
  <c r="A41" i="7"/>
  <c r="B41" i="7"/>
  <c r="A42" i="7"/>
  <c r="B42" i="7"/>
  <c r="A43" i="7"/>
  <c r="B43" i="7"/>
  <c r="A44" i="7"/>
  <c r="B44" i="7"/>
  <c r="A45" i="7"/>
  <c r="B45" i="7"/>
  <c r="A46" i="7"/>
  <c r="B46" i="7"/>
  <c r="A47" i="7"/>
  <c r="B47" i="7"/>
  <c r="A48" i="7"/>
  <c r="B48" i="7"/>
  <c r="A49" i="7"/>
  <c r="B49" i="7"/>
  <c r="A50" i="7"/>
  <c r="B50" i="7"/>
  <c r="A51" i="7"/>
  <c r="B51" i="7"/>
  <c r="A52" i="7"/>
  <c r="B52" i="7"/>
  <c r="A53" i="7"/>
  <c r="B53" i="7"/>
  <c r="A54" i="7"/>
  <c r="B54" i="7"/>
  <c r="A55" i="7"/>
  <c r="B55" i="7"/>
  <c r="A56" i="7"/>
  <c r="B56" i="7"/>
  <c r="A57" i="7"/>
  <c r="B57" i="7"/>
  <c r="A58" i="7"/>
  <c r="B58" i="7"/>
  <c r="A59" i="7"/>
  <c r="B59" i="7"/>
  <c r="A60" i="7"/>
  <c r="B60" i="7"/>
  <c r="A61" i="7"/>
  <c r="B61" i="7"/>
  <c r="A62" i="7"/>
  <c r="B62" i="7"/>
  <c r="A63" i="7"/>
  <c r="B63" i="7"/>
  <c r="A64" i="7"/>
  <c r="B64" i="7"/>
  <c r="A65" i="7"/>
  <c r="B65" i="7"/>
  <c r="A66" i="7"/>
  <c r="B66" i="7"/>
  <c r="A67" i="7"/>
  <c r="B67" i="7"/>
  <c r="A68" i="7"/>
  <c r="B68" i="7"/>
  <c r="A69" i="7"/>
  <c r="B69" i="7"/>
  <c r="A70" i="7"/>
  <c r="B70" i="7"/>
  <c r="A71" i="7"/>
  <c r="B71" i="7"/>
  <c r="A72" i="7"/>
  <c r="B72" i="7"/>
  <c r="A73" i="7"/>
  <c r="B73" i="7"/>
  <c r="A74" i="7"/>
  <c r="B74" i="7"/>
  <c r="A75" i="7"/>
  <c r="B75" i="7"/>
  <c r="A76" i="7"/>
  <c r="B76" i="7"/>
  <c r="A77" i="7"/>
  <c r="B77" i="7"/>
  <c r="A78" i="7"/>
  <c r="B78" i="7"/>
  <c r="A79" i="7"/>
  <c r="B79" i="7"/>
  <c r="A80" i="7"/>
  <c r="B80" i="7"/>
  <c r="A81" i="7"/>
  <c r="B81" i="7"/>
  <c r="A82" i="7"/>
  <c r="B82" i="7"/>
  <c r="A83" i="7"/>
  <c r="B83" i="7"/>
  <c r="A84" i="7"/>
  <c r="B84" i="7"/>
  <c r="A85" i="7"/>
  <c r="B85" i="7"/>
  <c r="A86" i="7"/>
  <c r="B86" i="7"/>
  <c r="A87" i="7"/>
  <c r="B87" i="7"/>
  <c r="A88" i="7"/>
  <c r="B88" i="7"/>
  <c r="A89" i="7"/>
  <c r="B89" i="7"/>
  <c r="A90" i="7"/>
  <c r="B90" i="7"/>
  <c r="A91" i="7"/>
  <c r="B91" i="7"/>
  <c r="A92" i="7"/>
  <c r="B92" i="7"/>
  <c r="A93" i="7"/>
  <c r="B93" i="7"/>
  <c r="A94" i="7"/>
  <c r="B94" i="7"/>
  <c r="A95" i="7"/>
  <c r="B95" i="7"/>
  <c r="A96" i="7"/>
  <c r="B96" i="7"/>
  <c r="A97" i="7"/>
  <c r="B97" i="7"/>
  <c r="A98" i="7"/>
  <c r="B98" i="7"/>
  <c r="A99" i="7"/>
  <c r="B99" i="7"/>
  <c r="A100" i="7"/>
  <c r="B100" i="7"/>
  <c r="A101" i="7"/>
  <c r="B101" i="7"/>
  <c r="A102" i="7"/>
  <c r="B102" i="7"/>
  <c r="A103" i="7"/>
  <c r="B103" i="7"/>
  <c r="A104" i="7"/>
  <c r="B104" i="7"/>
  <c r="A105" i="7"/>
  <c r="B105" i="7"/>
  <c r="A106" i="7"/>
  <c r="B106" i="7"/>
  <c r="A107" i="7"/>
  <c r="B107" i="7"/>
  <c r="A108" i="7"/>
  <c r="B108" i="7"/>
  <c r="A109" i="7"/>
  <c r="B109" i="7"/>
  <c r="A110" i="7"/>
  <c r="B110" i="7"/>
  <c r="A111" i="7"/>
  <c r="B111" i="7"/>
  <c r="A112" i="7"/>
  <c r="B112" i="7"/>
  <c r="A113" i="7"/>
  <c r="B113" i="7"/>
  <c r="A114" i="7"/>
  <c r="B114" i="7"/>
  <c r="A115" i="7"/>
  <c r="B115" i="7"/>
  <c r="A116" i="7"/>
  <c r="B116" i="7"/>
  <c r="A117" i="7"/>
  <c r="B117" i="7"/>
  <c r="A118" i="7"/>
  <c r="B118" i="7"/>
  <c r="A119" i="7"/>
  <c r="B119" i="7"/>
  <c r="A120" i="7"/>
  <c r="B120" i="7"/>
  <c r="A121" i="7"/>
  <c r="B121" i="7"/>
  <c r="A122" i="7"/>
  <c r="B122" i="7"/>
  <c r="A123" i="7"/>
  <c r="B123" i="7"/>
  <c r="A124" i="7"/>
  <c r="B124" i="7"/>
  <c r="A125" i="7"/>
  <c r="B125" i="7"/>
  <c r="A126" i="7"/>
  <c r="B126" i="7"/>
  <c r="A127" i="7"/>
  <c r="B127" i="7"/>
  <c r="A128" i="7"/>
  <c r="B128" i="7"/>
  <c r="A129" i="7"/>
  <c r="B129" i="7"/>
  <c r="A130" i="7"/>
  <c r="B130" i="7"/>
  <c r="A131" i="7"/>
  <c r="B131" i="7"/>
  <c r="A132" i="7"/>
  <c r="B132" i="7"/>
  <c r="A133" i="7"/>
  <c r="B133" i="7"/>
  <c r="A134" i="7"/>
  <c r="B134" i="7"/>
  <c r="A135" i="7"/>
  <c r="B135" i="7"/>
  <c r="A136" i="7"/>
  <c r="B136" i="7"/>
  <c r="A137" i="7"/>
  <c r="B137" i="7"/>
  <c r="A138" i="7"/>
  <c r="B138" i="7"/>
  <c r="A139" i="7"/>
  <c r="B139" i="7"/>
  <c r="A140" i="7"/>
  <c r="B140" i="7"/>
  <c r="A141" i="7"/>
  <c r="B141" i="7"/>
  <c r="A142" i="7"/>
  <c r="B142" i="7"/>
  <c r="A143" i="7"/>
  <c r="B143" i="7"/>
  <c r="A144" i="7"/>
  <c r="B144" i="7"/>
  <c r="A145" i="7"/>
  <c r="B145" i="7"/>
  <c r="A146" i="7"/>
  <c r="B146" i="7"/>
  <c r="A147" i="7"/>
  <c r="B147" i="7"/>
  <c r="A148" i="7"/>
  <c r="B148" i="7"/>
  <c r="A149" i="7"/>
  <c r="B149" i="7"/>
  <c r="A150" i="7"/>
  <c r="B150" i="7"/>
  <c r="A151" i="7"/>
  <c r="B151" i="7"/>
  <c r="A152" i="7"/>
  <c r="B152" i="7"/>
  <c r="A153" i="7"/>
  <c r="B153" i="7"/>
  <c r="A154" i="7"/>
  <c r="B154" i="7"/>
  <c r="A155" i="7"/>
  <c r="B155" i="7"/>
  <c r="A156" i="7"/>
  <c r="B156" i="7"/>
  <c r="A157" i="7"/>
  <c r="B157" i="7"/>
  <c r="A158" i="7"/>
  <c r="B158" i="7"/>
  <c r="A159" i="7"/>
  <c r="B159" i="7"/>
  <c r="A160" i="7"/>
  <c r="B160" i="7"/>
  <c r="A161" i="7"/>
  <c r="B161" i="7"/>
  <c r="A162" i="7"/>
  <c r="B162" i="7"/>
  <c r="A163" i="7"/>
  <c r="B163" i="7"/>
  <c r="A164" i="7"/>
  <c r="B164" i="7"/>
  <c r="A165" i="7"/>
  <c r="B165" i="7"/>
  <c r="A166" i="7"/>
  <c r="B166" i="7"/>
  <c r="A167" i="7"/>
  <c r="B167" i="7"/>
  <c r="A168" i="7"/>
  <c r="B168" i="7"/>
  <c r="A169" i="7"/>
  <c r="B169" i="7"/>
  <c r="A170" i="7"/>
  <c r="B170" i="7"/>
  <c r="A171" i="7"/>
  <c r="B171" i="7"/>
  <c r="A172" i="7"/>
  <c r="B172" i="7"/>
  <c r="A173" i="7"/>
  <c r="B173" i="7"/>
  <c r="A174" i="7"/>
  <c r="B174" i="7"/>
  <c r="A175" i="7"/>
  <c r="B175" i="7"/>
  <c r="A176" i="7"/>
  <c r="B176" i="7"/>
  <c r="A177" i="7"/>
  <c r="B177" i="7"/>
  <c r="A178" i="7"/>
  <c r="B178" i="7"/>
  <c r="A179" i="7"/>
  <c r="B179" i="7"/>
  <c r="A180" i="7"/>
  <c r="B180" i="7"/>
  <c r="A181" i="7"/>
  <c r="B181" i="7"/>
  <c r="A182" i="7"/>
  <c r="B182" i="7"/>
  <c r="A183" i="7"/>
  <c r="B183" i="7"/>
  <c r="A184" i="7"/>
  <c r="B184" i="7"/>
  <c r="A185" i="7"/>
  <c r="B185" i="7"/>
  <c r="A186" i="7"/>
  <c r="B186" i="7"/>
  <c r="A187" i="7"/>
  <c r="B187" i="7"/>
  <c r="A188" i="7"/>
  <c r="B188" i="7"/>
  <c r="A189" i="7"/>
  <c r="B189" i="7"/>
  <c r="A190" i="7"/>
  <c r="B190" i="7"/>
  <c r="A191" i="7"/>
  <c r="B191" i="7"/>
  <c r="A192" i="7"/>
  <c r="B192" i="7"/>
  <c r="A193" i="7"/>
  <c r="B193" i="7"/>
  <c r="A194" i="7"/>
  <c r="B194" i="7"/>
  <c r="A195" i="7"/>
  <c r="B195" i="7"/>
  <c r="A196" i="7"/>
  <c r="B196" i="7"/>
  <c r="A197" i="7"/>
  <c r="B197" i="7"/>
  <c r="A198" i="7"/>
  <c r="B198" i="7"/>
  <c r="A199" i="7"/>
  <c r="B199" i="7"/>
  <c r="A200" i="7"/>
  <c r="B200" i="7"/>
  <c r="A201" i="7"/>
  <c r="B201" i="7"/>
  <c r="A202" i="7"/>
  <c r="B202" i="7"/>
  <c r="A203" i="7"/>
  <c r="B203" i="7"/>
  <c r="A204" i="7"/>
  <c r="B204" i="7"/>
  <c r="A205" i="7"/>
  <c r="B205" i="7"/>
  <c r="A206" i="7"/>
  <c r="B206" i="7"/>
  <c r="A207" i="7"/>
  <c r="B207" i="7"/>
  <c r="A208" i="7"/>
  <c r="B208" i="7"/>
  <c r="A209" i="7"/>
  <c r="B209" i="7"/>
  <c r="A210" i="7"/>
  <c r="B210" i="7"/>
  <c r="A211" i="7"/>
  <c r="B211" i="7"/>
  <c r="A212" i="7"/>
  <c r="B212" i="7"/>
  <c r="A213" i="7"/>
  <c r="B213" i="7"/>
  <c r="A214" i="7"/>
  <c r="B214" i="7"/>
  <c r="A215" i="7"/>
  <c r="B215" i="7"/>
  <c r="A216" i="7"/>
  <c r="B216" i="7"/>
  <c r="A217" i="7"/>
  <c r="B217" i="7"/>
  <c r="A218" i="7"/>
  <c r="B218" i="7"/>
  <c r="A219" i="7"/>
  <c r="B219" i="7"/>
  <c r="A220" i="7"/>
  <c r="B220" i="7"/>
  <c r="A221" i="7"/>
  <c r="B221" i="7"/>
  <c r="A222" i="7"/>
  <c r="B222" i="7"/>
  <c r="A223" i="7"/>
  <c r="B223" i="7"/>
  <c r="A224" i="7"/>
  <c r="B224" i="7"/>
  <c r="A225" i="7"/>
  <c r="B225" i="7"/>
  <c r="A226" i="7"/>
  <c r="B226" i="7"/>
  <c r="A227" i="7"/>
  <c r="B227" i="7"/>
  <c r="A228" i="7"/>
  <c r="B228" i="7"/>
  <c r="A229" i="7"/>
  <c r="B229" i="7"/>
  <c r="A230" i="7"/>
  <c r="B230" i="7"/>
  <c r="A231" i="7"/>
  <c r="B231" i="7"/>
  <c r="A232" i="7"/>
  <c r="B232" i="7"/>
  <c r="A233" i="7"/>
  <c r="B233" i="7"/>
  <c r="A234" i="7"/>
  <c r="B234" i="7"/>
  <c r="A235" i="7"/>
  <c r="B235" i="7"/>
  <c r="A236" i="7"/>
  <c r="B236" i="7"/>
  <c r="A237" i="7"/>
  <c r="B237" i="7"/>
  <c r="A238" i="7"/>
  <c r="B238" i="7"/>
  <c r="A239" i="7"/>
  <c r="B239" i="7"/>
  <c r="A240" i="7"/>
  <c r="B240" i="7"/>
  <c r="A241" i="7"/>
  <c r="B241" i="7"/>
  <c r="A242" i="7"/>
  <c r="B242" i="7"/>
  <c r="A243" i="7"/>
  <c r="B243" i="7"/>
  <c r="A244" i="7"/>
  <c r="B244" i="7"/>
  <c r="A245" i="7"/>
  <c r="B245" i="7"/>
  <c r="A246" i="7"/>
  <c r="B246" i="7"/>
  <c r="A247" i="7"/>
  <c r="B247" i="7"/>
  <c r="A248" i="7"/>
  <c r="B248" i="7"/>
  <c r="A249" i="7"/>
  <c r="B249" i="7"/>
  <c r="A250" i="7"/>
  <c r="B250" i="7"/>
  <c r="A251" i="7"/>
  <c r="B251" i="7"/>
  <c r="A252" i="7"/>
  <c r="B252" i="7"/>
  <c r="A253" i="7"/>
  <c r="B253" i="7"/>
  <c r="A254" i="7"/>
  <c r="B254" i="7"/>
  <c r="A255" i="7"/>
  <c r="B255" i="7"/>
  <c r="A256" i="7"/>
  <c r="B256" i="7"/>
  <c r="A257" i="7"/>
  <c r="B257" i="7"/>
  <c r="A258" i="7"/>
  <c r="B258" i="7"/>
  <c r="A259" i="7"/>
  <c r="B259" i="7"/>
  <c r="A260" i="7"/>
  <c r="B260" i="7"/>
  <c r="A261" i="7"/>
  <c r="B261" i="7"/>
  <c r="A262" i="7"/>
  <c r="B262" i="7"/>
  <c r="A263" i="7"/>
  <c r="B263" i="7"/>
  <c r="A264" i="7"/>
  <c r="B264" i="7"/>
  <c r="A265" i="7"/>
  <c r="B265" i="7"/>
  <c r="A266" i="7"/>
  <c r="B266" i="7"/>
  <c r="A267" i="7"/>
  <c r="B267" i="7"/>
  <c r="A268" i="7"/>
  <c r="B268" i="7"/>
  <c r="A269" i="7"/>
  <c r="B269" i="7"/>
  <c r="A270" i="7"/>
  <c r="B270" i="7"/>
  <c r="A271" i="7"/>
  <c r="B271" i="7"/>
  <c r="A272" i="7"/>
  <c r="B272" i="7"/>
  <c r="A273" i="7"/>
  <c r="B273" i="7"/>
  <c r="A274" i="7"/>
  <c r="B274" i="7"/>
  <c r="A275" i="7"/>
  <c r="B275" i="7"/>
  <c r="A276" i="7"/>
  <c r="B276" i="7"/>
  <c r="A277" i="7"/>
  <c r="B277" i="7"/>
  <c r="A278" i="7"/>
  <c r="B278" i="7"/>
  <c r="A279" i="7"/>
  <c r="B279" i="7"/>
  <c r="A280" i="7"/>
  <c r="B280" i="7"/>
  <c r="A281" i="7"/>
  <c r="B281" i="7"/>
  <c r="A282" i="7"/>
  <c r="B282" i="7"/>
  <c r="A283" i="7"/>
  <c r="B283" i="7"/>
  <c r="A284" i="7"/>
  <c r="B284" i="7"/>
  <c r="A285" i="7"/>
  <c r="B285" i="7"/>
  <c r="A286" i="7"/>
  <c r="B286" i="7"/>
  <c r="A287" i="7"/>
  <c r="B287" i="7"/>
  <c r="A288" i="7"/>
  <c r="B288" i="7"/>
  <c r="A289" i="7"/>
  <c r="B289" i="7"/>
  <c r="A290" i="7"/>
  <c r="B290" i="7"/>
  <c r="A291" i="7"/>
  <c r="B291" i="7"/>
  <c r="A292" i="7"/>
  <c r="B292" i="7"/>
  <c r="A293" i="7"/>
  <c r="B293" i="7"/>
  <c r="A294" i="7"/>
  <c r="B294" i="7"/>
  <c r="A295" i="7"/>
  <c r="B295" i="7"/>
  <c r="A296" i="7"/>
  <c r="B296" i="7"/>
  <c r="A297" i="7"/>
  <c r="B297" i="7"/>
  <c r="A298" i="7"/>
  <c r="B298" i="7"/>
  <c r="A299" i="7"/>
  <c r="B299" i="7"/>
  <c r="A300" i="7"/>
  <c r="B300" i="7"/>
  <c r="A301" i="7"/>
  <c r="B301" i="7"/>
  <c r="A302" i="7"/>
  <c r="B302" i="7"/>
  <c r="A303" i="7"/>
  <c r="B303" i="7"/>
  <c r="A304" i="7"/>
  <c r="B304" i="7"/>
  <c r="A305" i="7"/>
  <c r="B305" i="7"/>
  <c r="A306" i="7"/>
  <c r="B306" i="7"/>
  <c r="A307" i="7"/>
  <c r="B307" i="7"/>
  <c r="A308" i="7"/>
  <c r="B308" i="7"/>
  <c r="A309" i="7"/>
  <c r="B309" i="7"/>
  <c r="A310" i="7"/>
  <c r="B310" i="7"/>
  <c r="A311" i="7"/>
  <c r="B311" i="7"/>
  <c r="A312" i="7"/>
  <c r="B312" i="7"/>
  <c r="A313" i="7"/>
  <c r="B313" i="7"/>
  <c r="A314" i="7"/>
  <c r="B314" i="7"/>
  <c r="A315" i="7"/>
  <c r="B315" i="7"/>
  <c r="A316" i="7"/>
  <c r="B316" i="7"/>
  <c r="A317" i="7"/>
  <c r="B317" i="7"/>
  <c r="A318" i="7"/>
  <c r="B318" i="7"/>
  <c r="A319" i="7"/>
  <c r="B319" i="7"/>
  <c r="A320" i="7"/>
  <c r="B320" i="7"/>
  <c r="A321" i="7"/>
  <c r="B321" i="7"/>
  <c r="A322" i="7"/>
  <c r="B322" i="7"/>
  <c r="A323" i="7"/>
  <c r="B323" i="7"/>
  <c r="A324" i="7"/>
  <c r="B324" i="7"/>
  <c r="A325" i="7"/>
  <c r="B325" i="7"/>
  <c r="A326" i="7"/>
  <c r="B326" i="7"/>
  <c r="A327" i="7"/>
  <c r="B327" i="7"/>
  <c r="A328" i="7"/>
  <c r="B328" i="7"/>
  <c r="A329" i="7"/>
  <c r="B329" i="7"/>
  <c r="A330" i="7"/>
  <c r="B330" i="7"/>
  <c r="A331" i="7"/>
  <c r="B331" i="7"/>
  <c r="A332" i="7"/>
  <c r="B332" i="7"/>
  <c r="A333" i="7"/>
  <c r="B333" i="7"/>
  <c r="A334" i="7"/>
  <c r="B334" i="7"/>
  <c r="A335" i="7"/>
  <c r="B335" i="7"/>
  <c r="A336" i="7"/>
  <c r="B336" i="7"/>
  <c r="A337" i="7"/>
  <c r="B337" i="7"/>
  <c r="A338" i="7"/>
  <c r="B338" i="7"/>
  <c r="A339" i="7"/>
  <c r="B339" i="7"/>
  <c r="A340" i="7"/>
  <c r="B340" i="7"/>
  <c r="A341" i="7"/>
  <c r="B341" i="7"/>
  <c r="A342" i="7"/>
  <c r="B342" i="7"/>
  <c r="A343" i="7"/>
  <c r="B343" i="7"/>
  <c r="A344" i="7"/>
  <c r="B344" i="7"/>
  <c r="A345" i="7"/>
  <c r="B345" i="7"/>
  <c r="A346" i="7"/>
  <c r="B346" i="7"/>
  <c r="A347" i="7"/>
  <c r="B347" i="7"/>
  <c r="A348" i="7"/>
  <c r="B348" i="7"/>
  <c r="A349" i="7"/>
  <c r="B349" i="7"/>
  <c r="A350" i="7"/>
  <c r="B350" i="7"/>
  <c r="A351" i="7"/>
  <c r="B351" i="7"/>
  <c r="A352" i="7"/>
  <c r="B352" i="7"/>
  <c r="A353" i="7"/>
  <c r="B353" i="7"/>
  <c r="A354" i="7"/>
  <c r="B354" i="7"/>
  <c r="A355" i="7"/>
  <c r="B355" i="7"/>
  <c r="A356" i="7"/>
  <c r="B356" i="7"/>
  <c r="A357" i="7"/>
  <c r="B357" i="7"/>
  <c r="A358" i="7"/>
  <c r="B358" i="7"/>
  <c r="A359" i="7"/>
  <c r="B359" i="7"/>
  <c r="A360" i="7"/>
  <c r="B360" i="7"/>
  <c r="A361" i="7"/>
  <c r="B361" i="7"/>
  <c r="A362" i="7"/>
  <c r="B362" i="7"/>
  <c r="A363" i="7"/>
  <c r="B363" i="7"/>
  <c r="A364" i="7"/>
  <c r="B364" i="7"/>
  <c r="A365" i="7"/>
  <c r="B365" i="7"/>
  <c r="A366" i="7"/>
  <c r="B366" i="7"/>
  <c r="A367" i="7"/>
  <c r="B367" i="7"/>
  <c r="A368" i="7"/>
  <c r="B368" i="7"/>
  <c r="A369" i="7"/>
  <c r="B369" i="7"/>
  <c r="A370" i="7"/>
  <c r="B370" i="7"/>
  <c r="A371" i="7"/>
  <c r="B371" i="7"/>
  <c r="A372" i="7"/>
  <c r="B372" i="7"/>
  <c r="A373" i="7"/>
  <c r="B373" i="7"/>
  <c r="A374" i="7"/>
  <c r="B374" i="7"/>
  <c r="A375" i="7"/>
  <c r="B375" i="7"/>
  <c r="A376" i="7"/>
  <c r="B376" i="7"/>
  <c r="A377" i="7"/>
  <c r="B377" i="7"/>
  <c r="A378" i="7"/>
  <c r="B378" i="7"/>
  <c r="A379" i="7"/>
  <c r="B379" i="7"/>
  <c r="A380" i="7"/>
  <c r="B380" i="7"/>
  <c r="A381" i="7"/>
  <c r="B381" i="7"/>
  <c r="A382" i="7"/>
  <c r="B382" i="7"/>
  <c r="A383" i="7"/>
  <c r="B383" i="7"/>
  <c r="A384" i="7"/>
  <c r="B384" i="7"/>
  <c r="A385" i="7"/>
  <c r="B385" i="7"/>
  <c r="A386" i="7"/>
  <c r="B386" i="7"/>
  <c r="A387" i="7"/>
  <c r="B387" i="7"/>
  <c r="A388" i="7"/>
  <c r="B388" i="7"/>
  <c r="A389" i="7"/>
  <c r="B389" i="7"/>
  <c r="A390" i="7"/>
  <c r="B390" i="7"/>
  <c r="A391" i="7"/>
  <c r="B391" i="7"/>
  <c r="A392" i="7"/>
  <c r="B392" i="7"/>
  <c r="A393" i="7"/>
  <c r="B393" i="7"/>
  <c r="A394" i="7"/>
  <c r="B394" i="7"/>
  <c r="A395" i="7"/>
  <c r="B395" i="7"/>
  <c r="A396" i="7"/>
  <c r="B396" i="7"/>
  <c r="A397" i="7"/>
  <c r="B397" i="7"/>
  <c r="A398" i="7"/>
  <c r="B398" i="7"/>
  <c r="A399" i="7"/>
  <c r="B399" i="7"/>
  <c r="A400" i="7"/>
  <c r="B400" i="7"/>
  <c r="A401" i="7"/>
  <c r="B401" i="7"/>
  <c r="A402" i="7"/>
  <c r="B402" i="7"/>
  <c r="A403" i="7"/>
  <c r="B403" i="7"/>
  <c r="A404" i="7"/>
  <c r="B404" i="7"/>
  <c r="A405" i="7"/>
  <c r="B405" i="7"/>
  <c r="A406" i="7"/>
  <c r="B406" i="7"/>
  <c r="A407" i="7"/>
  <c r="B407" i="7"/>
  <c r="A408" i="7"/>
  <c r="B408" i="7"/>
  <c r="A409" i="7"/>
  <c r="B409" i="7"/>
  <c r="A410" i="7"/>
  <c r="B410" i="7"/>
  <c r="A411" i="7"/>
  <c r="B411" i="7"/>
  <c r="A412" i="7"/>
  <c r="B412" i="7"/>
  <c r="A413" i="7"/>
  <c r="B413" i="7"/>
  <c r="A414" i="7"/>
  <c r="B414" i="7"/>
  <c r="A415" i="7"/>
  <c r="B415" i="7"/>
  <c r="A416" i="7"/>
  <c r="B416" i="7"/>
  <c r="A417" i="7"/>
  <c r="B417" i="7"/>
  <c r="A418" i="7"/>
  <c r="B418" i="7"/>
  <c r="A419" i="7"/>
  <c r="B419" i="7"/>
  <c r="A420" i="7"/>
  <c r="B420" i="7"/>
  <c r="A421" i="7"/>
  <c r="B421" i="7"/>
  <c r="A422" i="7"/>
  <c r="B422" i="7"/>
  <c r="A423" i="7"/>
  <c r="B423" i="7"/>
  <c r="A424" i="7"/>
  <c r="B424" i="7"/>
  <c r="A425" i="7"/>
  <c r="B425" i="7"/>
  <c r="A426" i="7"/>
  <c r="B426" i="7"/>
  <c r="A427" i="7"/>
  <c r="B427" i="7"/>
  <c r="A428" i="7"/>
  <c r="B428" i="7"/>
  <c r="A429" i="7"/>
  <c r="B429" i="7"/>
  <c r="A430" i="7"/>
  <c r="B430" i="7"/>
  <c r="A431" i="7"/>
  <c r="B431" i="7"/>
  <c r="A432" i="7"/>
  <c r="B432" i="7"/>
  <c r="A433" i="7"/>
  <c r="B433" i="7"/>
  <c r="A434" i="7"/>
  <c r="B434" i="7"/>
  <c r="A435" i="7"/>
  <c r="B435" i="7"/>
  <c r="A436" i="7"/>
  <c r="B436" i="7"/>
  <c r="A437" i="7"/>
  <c r="B437" i="7"/>
  <c r="A438" i="7"/>
  <c r="B438" i="7"/>
  <c r="A439" i="7"/>
  <c r="B439" i="7"/>
  <c r="A440" i="7"/>
  <c r="B440" i="7"/>
  <c r="A441" i="7"/>
  <c r="B441" i="7"/>
  <c r="A442" i="7"/>
  <c r="B442" i="7"/>
  <c r="A443" i="7"/>
  <c r="B443" i="7"/>
  <c r="A444" i="7"/>
  <c r="B444" i="7"/>
  <c r="A445" i="7"/>
  <c r="B445" i="7"/>
  <c r="A446" i="7"/>
  <c r="B446" i="7"/>
  <c r="A447" i="7"/>
  <c r="B447" i="7"/>
  <c r="A448" i="7"/>
  <c r="B448" i="7"/>
  <c r="A449" i="7"/>
  <c r="B449" i="7"/>
  <c r="A450" i="7"/>
  <c r="B450" i="7"/>
  <c r="A451" i="7"/>
  <c r="B451" i="7"/>
  <c r="A452" i="7"/>
  <c r="B452" i="7"/>
  <c r="A453" i="7"/>
  <c r="B453" i="7"/>
  <c r="A454" i="7"/>
  <c r="B454" i="7"/>
  <c r="A455" i="7"/>
  <c r="B455" i="7"/>
  <c r="A456" i="7"/>
  <c r="B456" i="7"/>
  <c r="A457" i="7"/>
  <c r="B457" i="7"/>
  <c r="A458" i="7"/>
  <c r="B458" i="7"/>
  <c r="A459" i="7"/>
  <c r="B459" i="7"/>
  <c r="A460" i="7"/>
  <c r="B460" i="7"/>
  <c r="A461" i="7"/>
  <c r="B461" i="7"/>
  <c r="A462" i="7"/>
  <c r="B462" i="7"/>
  <c r="A463" i="7"/>
  <c r="B463" i="7"/>
  <c r="A464" i="7"/>
  <c r="B464" i="7"/>
  <c r="A465" i="7"/>
  <c r="B465" i="7"/>
  <c r="A466" i="7"/>
  <c r="B466" i="7"/>
  <c r="A467" i="7"/>
  <c r="B467" i="7"/>
  <c r="A468" i="7"/>
  <c r="B468" i="7"/>
  <c r="A469" i="7"/>
  <c r="B469" i="7"/>
  <c r="A470" i="7"/>
  <c r="B470" i="7"/>
  <c r="A471" i="7"/>
  <c r="B471" i="7"/>
  <c r="A472" i="7"/>
  <c r="B472" i="7"/>
  <c r="A473" i="7"/>
  <c r="B473" i="7"/>
  <c r="A474" i="7"/>
  <c r="B474" i="7"/>
  <c r="A475" i="7"/>
  <c r="B475" i="7"/>
  <c r="A476" i="7"/>
  <c r="B476" i="7"/>
  <c r="A477" i="7"/>
  <c r="B477" i="7"/>
  <c r="A478" i="7"/>
  <c r="B478" i="7"/>
  <c r="A479" i="7"/>
  <c r="B479" i="7"/>
  <c r="A480" i="7"/>
  <c r="B480" i="7"/>
  <c r="A481" i="7"/>
  <c r="B481" i="7"/>
  <c r="A482" i="7"/>
  <c r="B482" i="7"/>
  <c r="A483" i="7"/>
  <c r="B483" i="7"/>
  <c r="A484" i="7"/>
  <c r="B484" i="7"/>
  <c r="A485" i="7"/>
  <c r="B485" i="7"/>
  <c r="A486" i="7"/>
  <c r="B486" i="7"/>
  <c r="A487" i="7"/>
  <c r="B487" i="7"/>
  <c r="A488" i="7"/>
  <c r="B488" i="7"/>
  <c r="A3" i="7"/>
  <c r="B3" i="7"/>
  <c r="A4" i="7"/>
  <c r="B4" i="7"/>
  <c r="A5" i="7"/>
  <c r="B5" i="7"/>
  <c r="A6" i="7"/>
  <c r="B6" i="7"/>
  <c r="A7" i="7"/>
  <c r="B7" i="7"/>
  <c r="A8" i="7"/>
  <c r="B8" i="7"/>
  <c r="I639" i="20" l="1"/>
  <c r="I635" i="20"/>
  <c r="I638" i="20"/>
  <c r="I636" i="20"/>
  <c r="C639" i="8"/>
  <c r="D639" i="18"/>
  <c r="D638" i="18"/>
  <c r="D637" i="18"/>
  <c r="D636" i="18"/>
  <c r="C636" i="8"/>
  <c r="J635" i="16"/>
  <c r="D635" i="18"/>
  <c r="B634" i="20"/>
  <c r="C634" i="20"/>
  <c r="D634" i="20"/>
  <c r="E634" i="20" s="1"/>
  <c r="F634" i="20"/>
  <c r="G634" i="20"/>
  <c r="H634" i="20"/>
  <c r="J634" i="20"/>
  <c r="L634" i="20"/>
  <c r="N634" i="20"/>
  <c r="O634" i="20"/>
  <c r="P634" i="20"/>
  <c r="Q634" i="20"/>
  <c r="R634" i="20"/>
  <c r="B634" i="8"/>
  <c r="D634" i="8"/>
  <c r="E634" i="8"/>
  <c r="F634" i="8"/>
  <c r="B634" i="16"/>
  <c r="C634" i="16"/>
  <c r="D634" i="16"/>
  <c r="E634" i="16"/>
  <c r="F634" i="16"/>
  <c r="H634" i="16"/>
  <c r="L634" i="16"/>
  <c r="B634" i="18"/>
  <c r="C634" i="18"/>
  <c r="E634" i="18"/>
  <c r="F634" i="18"/>
  <c r="G634" i="18"/>
  <c r="H634" i="18"/>
  <c r="I634" i="18"/>
  <c r="J634" i="18"/>
  <c r="K634" i="18"/>
  <c r="L634" i="18"/>
  <c r="B634" i="14"/>
  <c r="C634" i="14"/>
  <c r="D634" i="14"/>
  <c r="E634" i="14"/>
  <c r="B634" i="9"/>
  <c r="C634" i="9"/>
  <c r="D634" i="9"/>
  <c r="E634" i="9"/>
  <c r="J634" i="16"/>
  <c r="I634" i="20" l="1"/>
  <c r="D634" i="18"/>
  <c r="C634" i="8"/>
  <c r="C633" i="9"/>
  <c r="B630" i="8"/>
  <c r="B631" i="8"/>
  <c r="B632" i="8"/>
  <c r="B633" i="8"/>
  <c r="D630" i="8"/>
  <c r="D631" i="8"/>
  <c r="D632" i="8"/>
  <c r="D633" i="8"/>
  <c r="E630" i="8"/>
  <c r="E631" i="8"/>
  <c r="E632" i="8"/>
  <c r="E633" i="8"/>
  <c r="F630" i="8"/>
  <c r="F631" i="8"/>
  <c r="F632" i="8"/>
  <c r="F633" i="8"/>
  <c r="B630" i="16"/>
  <c r="B631" i="16"/>
  <c r="B632" i="16"/>
  <c r="B633" i="16"/>
  <c r="C630" i="16"/>
  <c r="C631" i="16"/>
  <c r="C632" i="16"/>
  <c r="C633" i="16"/>
  <c r="D630" i="16"/>
  <c r="D631" i="16"/>
  <c r="D632" i="16"/>
  <c r="D633" i="16"/>
  <c r="E630" i="16"/>
  <c r="E631" i="16"/>
  <c r="E632" i="16"/>
  <c r="E633" i="16"/>
  <c r="F630" i="16"/>
  <c r="F631" i="16"/>
  <c r="F632" i="16"/>
  <c r="F633" i="16"/>
  <c r="H630" i="16"/>
  <c r="H631" i="16"/>
  <c r="H632" i="16"/>
  <c r="H633" i="16"/>
  <c r="L630" i="16"/>
  <c r="L631" i="16"/>
  <c r="L632" i="16"/>
  <c r="L633" i="16"/>
  <c r="B633" i="18"/>
  <c r="C633" i="18"/>
  <c r="E633" i="18"/>
  <c r="F633" i="18"/>
  <c r="G633" i="18"/>
  <c r="H633" i="18"/>
  <c r="I633" i="18"/>
  <c r="J633" i="18"/>
  <c r="K633" i="18"/>
  <c r="L633" i="18"/>
  <c r="B630" i="18"/>
  <c r="B631" i="18"/>
  <c r="B632" i="18"/>
  <c r="C630" i="18"/>
  <c r="C631" i="18"/>
  <c r="C632" i="18"/>
  <c r="E630" i="18"/>
  <c r="E631" i="18"/>
  <c r="E632" i="18"/>
  <c r="F630" i="18"/>
  <c r="F631" i="18"/>
  <c r="F632" i="18"/>
  <c r="G630" i="18"/>
  <c r="G631" i="18"/>
  <c r="G632" i="18"/>
  <c r="H630" i="18"/>
  <c r="H631" i="18"/>
  <c r="H632" i="18"/>
  <c r="I630" i="18"/>
  <c r="I631" i="18"/>
  <c r="I632" i="18"/>
  <c r="J630" i="18"/>
  <c r="J631" i="18"/>
  <c r="J632" i="18"/>
  <c r="K630" i="18"/>
  <c r="K631" i="18"/>
  <c r="K632" i="18"/>
  <c r="L630" i="18"/>
  <c r="L631" i="18"/>
  <c r="L632" i="18"/>
  <c r="B630" i="14"/>
  <c r="B631" i="14"/>
  <c r="B632" i="14"/>
  <c r="B633" i="14"/>
  <c r="C630" i="14"/>
  <c r="C631" i="14"/>
  <c r="C632" i="14"/>
  <c r="C633" i="14"/>
  <c r="D630" i="14"/>
  <c r="D631" i="14"/>
  <c r="D632" i="14"/>
  <c r="D633" i="14"/>
  <c r="E630" i="14"/>
  <c r="E631" i="14"/>
  <c r="E632" i="14"/>
  <c r="E633" i="14"/>
  <c r="B630" i="9"/>
  <c r="B631" i="9"/>
  <c r="B632" i="9"/>
  <c r="B633" i="9"/>
  <c r="C630" i="9"/>
  <c r="C631" i="9"/>
  <c r="C632" i="9"/>
  <c r="D630" i="9"/>
  <c r="D631" i="9"/>
  <c r="D632" i="9"/>
  <c r="D633" i="9"/>
  <c r="E630" i="9"/>
  <c r="E631" i="9"/>
  <c r="E632" i="9"/>
  <c r="E633" i="9"/>
  <c r="C633" i="8"/>
  <c r="C630" i="8"/>
  <c r="B629" i="20"/>
  <c r="B630" i="20"/>
  <c r="B631" i="20"/>
  <c r="B632" i="20"/>
  <c r="B633" i="20"/>
  <c r="C629" i="20"/>
  <c r="C630" i="20"/>
  <c r="C631" i="20"/>
  <c r="C632" i="20"/>
  <c r="C633" i="20"/>
  <c r="D629" i="20"/>
  <c r="E629" i="20" s="1"/>
  <c r="D630" i="20"/>
  <c r="E630" i="20" s="1"/>
  <c r="D631" i="20"/>
  <c r="E631" i="20" s="1"/>
  <c r="D632" i="20"/>
  <c r="E632" i="20" s="1"/>
  <c r="D633" i="20"/>
  <c r="E633" i="20" s="1"/>
  <c r="F629" i="20"/>
  <c r="F630" i="20"/>
  <c r="I630" i="20" s="1"/>
  <c r="F631" i="20"/>
  <c r="F632" i="20"/>
  <c r="F633" i="20"/>
  <c r="G629" i="20"/>
  <c r="G630" i="20"/>
  <c r="G631" i="20"/>
  <c r="G632" i="20"/>
  <c r="G633" i="20"/>
  <c r="H629" i="20"/>
  <c r="H630" i="20"/>
  <c r="H631" i="20"/>
  <c r="H632" i="20"/>
  <c r="H633" i="20"/>
  <c r="J629" i="20"/>
  <c r="J630" i="20"/>
  <c r="J631" i="20"/>
  <c r="J632" i="20"/>
  <c r="J633" i="20"/>
  <c r="L629" i="20"/>
  <c r="L630" i="20"/>
  <c r="L631" i="20"/>
  <c r="L632" i="20"/>
  <c r="L633" i="20"/>
  <c r="N629" i="20"/>
  <c r="N630" i="20"/>
  <c r="N631" i="20"/>
  <c r="N632" i="20"/>
  <c r="N633" i="20"/>
  <c r="O629" i="20"/>
  <c r="O630" i="20"/>
  <c r="O631" i="20"/>
  <c r="O632" i="20"/>
  <c r="O633" i="20"/>
  <c r="P629" i="20"/>
  <c r="P630" i="20"/>
  <c r="P631" i="20"/>
  <c r="P632" i="20"/>
  <c r="P633" i="20"/>
  <c r="Q629" i="20"/>
  <c r="Q630" i="20"/>
  <c r="Q631" i="20"/>
  <c r="Q632" i="20"/>
  <c r="Q633" i="20"/>
  <c r="R629" i="20"/>
  <c r="R630" i="20"/>
  <c r="R631" i="20"/>
  <c r="R632" i="20"/>
  <c r="R633" i="20"/>
  <c r="S629" i="20"/>
  <c r="S630" i="20"/>
  <c r="S631" i="20"/>
  <c r="S632" i="20"/>
  <c r="S633" i="20"/>
  <c r="I632" i="20" l="1"/>
  <c r="I631" i="20"/>
  <c r="I629" i="20"/>
  <c r="I633" i="20"/>
  <c r="J633" i="16"/>
  <c r="J630" i="16"/>
  <c r="D633" i="18"/>
  <c r="D630" i="18"/>
  <c r="J632" i="16" l="1"/>
  <c r="J631" i="16"/>
  <c r="B629" i="8"/>
  <c r="D629" i="8"/>
  <c r="E629" i="8"/>
  <c r="F629" i="8"/>
  <c r="B629" i="16"/>
  <c r="C629" i="16"/>
  <c r="D629" i="16"/>
  <c r="E629" i="16"/>
  <c r="F629" i="16"/>
  <c r="H629" i="16"/>
  <c r="L629" i="16"/>
  <c r="B629" i="18"/>
  <c r="C629" i="18"/>
  <c r="E629" i="18"/>
  <c r="F629" i="18"/>
  <c r="G629" i="18"/>
  <c r="H629" i="18"/>
  <c r="I629" i="18"/>
  <c r="J629" i="18"/>
  <c r="K629" i="18"/>
  <c r="L629" i="18"/>
  <c r="B629" i="14"/>
  <c r="C629" i="14"/>
  <c r="D629" i="14"/>
  <c r="E629" i="14"/>
  <c r="B629" i="9"/>
  <c r="C629" i="9"/>
  <c r="D629" i="9"/>
  <c r="E629" i="9"/>
  <c r="D629" i="18"/>
  <c r="B627" i="20"/>
  <c r="B628" i="20"/>
  <c r="C627" i="20"/>
  <c r="C628" i="20"/>
  <c r="D627" i="20"/>
  <c r="E627" i="20" s="1"/>
  <c r="D628" i="20"/>
  <c r="E628" i="20" s="1"/>
  <c r="F627" i="20"/>
  <c r="F628" i="20"/>
  <c r="G627" i="20"/>
  <c r="G628" i="20"/>
  <c r="H627" i="20"/>
  <c r="H628" i="20"/>
  <c r="J627" i="20"/>
  <c r="J628" i="20"/>
  <c r="L627" i="20"/>
  <c r="L628" i="20"/>
  <c r="N627" i="20"/>
  <c r="N628" i="20"/>
  <c r="O627" i="20"/>
  <c r="O628" i="20"/>
  <c r="P627" i="20"/>
  <c r="P628" i="20"/>
  <c r="Q627" i="20"/>
  <c r="Q628" i="20"/>
  <c r="R627" i="20"/>
  <c r="R628" i="20"/>
  <c r="S627" i="20"/>
  <c r="S628" i="20"/>
  <c r="B627" i="8"/>
  <c r="B628" i="8"/>
  <c r="C627" i="8"/>
  <c r="C628" i="8"/>
  <c r="D627" i="8"/>
  <c r="D628" i="8"/>
  <c r="E627" i="8"/>
  <c r="E628" i="8"/>
  <c r="F627" i="8"/>
  <c r="F628" i="8"/>
  <c r="B627" i="16"/>
  <c r="B628" i="16"/>
  <c r="C627" i="16"/>
  <c r="C628" i="16"/>
  <c r="D627" i="16"/>
  <c r="D628" i="16"/>
  <c r="E627" i="16"/>
  <c r="E628" i="16"/>
  <c r="F627" i="16"/>
  <c r="F628" i="16"/>
  <c r="H627" i="16"/>
  <c r="H628" i="16"/>
  <c r="J627" i="16"/>
  <c r="J628" i="16"/>
  <c r="L627" i="16"/>
  <c r="L628" i="16"/>
  <c r="B627" i="18"/>
  <c r="B628" i="18"/>
  <c r="C627" i="18"/>
  <c r="C628" i="18"/>
  <c r="D627" i="18"/>
  <c r="D628" i="18"/>
  <c r="E627" i="18"/>
  <c r="E628" i="18"/>
  <c r="F627" i="18"/>
  <c r="F628" i="18"/>
  <c r="G627" i="18"/>
  <c r="G628" i="18"/>
  <c r="H627" i="18"/>
  <c r="H628" i="18"/>
  <c r="I627" i="18"/>
  <c r="I628" i="18"/>
  <c r="J627" i="18"/>
  <c r="J628" i="18"/>
  <c r="K627" i="18"/>
  <c r="K628" i="18"/>
  <c r="L627" i="18"/>
  <c r="L628" i="18"/>
  <c r="B627" i="14"/>
  <c r="B628" i="14"/>
  <c r="C627" i="14"/>
  <c r="C628" i="14"/>
  <c r="D627" i="14"/>
  <c r="D628" i="14"/>
  <c r="E627" i="14"/>
  <c r="E628" i="14"/>
  <c r="B627" i="9"/>
  <c r="B628" i="9"/>
  <c r="C627" i="9"/>
  <c r="C628" i="9"/>
  <c r="D627" i="9"/>
  <c r="D628" i="9"/>
  <c r="E627" i="9"/>
  <c r="E628" i="9"/>
  <c r="I628" i="20" l="1"/>
  <c r="I627" i="20"/>
  <c r="J629" i="16"/>
  <c r="C631" i="8"/>
  <c r="D631" i="18"/>
  <c r="D632" i="18"/>
  <c r="C632" i="8"/>
  <c r="C629" i="8"/>
  <c r="B623" i="20"/>
  <c r="B624" i="20"/>
  <c r="B625" i="20"/>
  <c r="B626" i="20"/>
  <c r="C623" i="20"/>
  <c r="C624" i="20"/>
  <c r="C625" i="20"/>
  <c r="C626" i="20"/>
  <c r="D623" i="20"/>
  <c r="E623" i="20" s="1"/>
  <c r="D624" i="20"/>
  <c r="E624" i="20" s="1"/>
  <c r="D625" i="20"/>
  <c r="E625" i="20" s="1"/>
  <c r="D626" i="20"/>
  <c r="E626" i="20" s="1"/>
  <c r="F623" i="20"/>
  <c r="F624" i="20"/>
  <c r="F625" i="20"/>
  <c r="F626" i="20"/>
  <c r="G623" i="20"/>
  <c r="G624" i="20"/>
  <c r="G625" i="20"/>
  <c r="G626" i="20"/>
  <c r="H623" i="20"/>
  <c r="H624" i="20"/>
  <c r="H625" i="20"/>
  <c r="H626" i="20"/>
  <c r="J623" i="20"/>
  <c r="J624" i="20"/>
  <c r="J625" i="20"/>
  <c r="J626" i="20"/>
  <c r="L623" i="20"/>
  <c r="L624" i="20"/>
  <c r="L625" i="20"/>
  <c r="L626" i="20"/>
  <c r="N623" i="20"/>
  <c r="N624" i="20"/>
  <c r="N625" i="20"/>
  <c r="N626" i="20"/>
  <c r="O623" i="20"/>
  <c r="O624" i="20"/>
  <c r="O625" i="20"/>
  <c r="O626" i="20"/>
  <c r="P623" i="20"/>
  <c r="P624" i="20"/>
  <c r="P625" i="20"/>
  <c r="P626" i="20"/>
  <c r="Q623" i="20"/>
  <c r="Q624" i="20"/>
  <c r="Q625" i="20"/>
  <c r="Q626" i="20"/>
  <c r="R623" i="20"/>
  <c r="R624" i="20"/>
  <c r="R625" i="20"/>
  <c r="R626" i="20"/>
  <c r="S623" i="20"/>
  <c r="S624" i="20"/>
  <c r="S625" i="20"/>
  <c r="S626" i="20"/>
  <c r="J623" i="16"/>
  <c r="J624" i="16"/>
  <c r="B623" i="8"/>
  <c r="B624" i="8"/>
  <c r="B625" i="8"/>
  <c r="B626" i="8"/>
  <c r="D623" i="8"/>
  <c r="D624" i="8"/>
  <c r="D625" i="8"/>
  <c r="D626" i="8"/>
  <c r="E623" i="8"/>
  <c r="E624" i="8"/>
  <c r="E625" i="8"/>
  <c r="E626" i="8"/>
  <c r="F623" i="8"/>
  <c r="F624" i="8"/>
  <c r="F625" i="8"/>
  <c r="F626" i="8"/>
  <c r="B623" i="16"/>
  <c r="B624" i="16"/>
  <c r="B625" i="16"/>
  <c r="B626" i="16"/>
  <c r="C623" i="16"/>
  <c r="C624" i="16"/>
  <c r="C625" i="16"/>
  <c r="C626" i="16"/>
  <c r="D623" i="16"/>
  <c r="D624" i="16"/>
  <c r="D625" i="16"/>
  <c r="D626" i="16"/>
  <c r="E623" i="16"/>
  <c r="E624" i="16"/>
  <c r="E625" i="16"/>
  <c r="E626" i="16"/>
  <c r="F623" i="16"/>
  <c r="F624" i="16"/>
  <c r="F625" i="16"/>
  <c r="F626" i="16"/>
  <c r="H623" i="16"/>
  <c r="H624" i="16"/>
  <c r="H625" i="16"/>
  <c r="H626" i="16"/>
  <c r="L623" i="16"/>
  <c r="L624" i="16"/>
  <c r="L625" i="16"/>
  <c r="L626" i="16"/>
  <c r="B623" i="18"/>
  <c r="B624" i="18"/>
  <c r="B625" i="18"/>
  <c r="B626" i="18"/>
  <c r="C623" i="18"/>
  <c r="C624" i="18"/>
  <c r="C625" i="18"/>
  <c r="C626" i="18"/>
  <c r="E623" i="18"/>
  <c r="E624" i="18"/>
  <c r="E625" i="18"/>
  <c r="E626" i="18"/>
  <c r="F623" i="18"/>
  <c r="F624" i="18"/>
  <c r="F625" i="18"/>
  <c r="F626" i="18"/>
  <c r="G623" i="18"/>
  <c r="G624" i="18"/>
  <c r="G625" i="18"/>
  <c r="G626" i="18"/>
  <c r="H623" i="18"/>
  <c r="H624" i="18"/>
  <c r="H625" i="18"/>
  <c r="H626" i="18"/>
  <c r="I623" i="18"/>
  <c r="I624" i="18"/>
  <c r="I625" i="18"/>
  <c r="I626" i="18"/>
  <c r="J623" i="18"/>
  <c r="J624" i="18"/>
  <c r="J625" i="18"/>
  <c r="J626" i="18"/>
  <c r="K623" i="18"/>
  <c r="K624" i="18"/>
  <c r="K625" i="18"/>
  <c r="K626" i="18"/>
  <c r="L623" i="18"/>
  <c r="L624" i="18"/>
  <c r="L625" i="18"/>
  <c r="L626" i="18"/>
  <c r="B623" i="14"/>
  <c r="B624" i="14"/>
  <c r="B625" i="14"/>
  <c r="B626" i="14"/>
  <c r="C623" i="14"/>
  <c r="C624" i="14"/>
  <c r="C625" i="14"/>
  <c r="C626" i="14"/>
  <c r="D623" i="14"/>
  <c r="D624" i="14"/>
  <c r="D625" i="14"/>
  <c r="D626" i="14"/>
  <c r="E623" i="14"/>
  <c r="E624" i="14"/>
  <c r="E625" i="14"/>
  <c r="E626" i="14"/>
  <c r="B623" i="9"/>
  <c r="B624" i="9"/>
  <c r="B625" i="9"/>
  <c r="B626" i="9"/>
  <c r="C623" i="9"/>
  <c r="C624" i="9"/>
  <c r="C625" i="9"/>
  <c r="C626" i="9"/>
  <c r="D623" i="9"/>
  <c r="D624" i="9"/>
  <c r="D625" i="9"/>
  <c r="D626" i="9"/>
  <c r="E623" i="9"/>
  <c r="E624" i="9"/>
  <c r="E625" i="9"/>
  <c r="E626" i="9"/>
  <c r="I624" i="20" l="1"/>
  <c r="I626" i="20"/>
  <c r="I625" i="20"/>
  <c r="I623" i="20"/>
  <c r="J626" i="16"/>
  <c r="C626" i="8" l="1"/>
  <c r="D626" i="18"/>
  <c r="J625" i="16"/>
  <c r="D623" i="18" l="1"/>
  <c r="C623" i="8"/>
  <c r="C624" i="8"/>
  <c r="D624" i="18"/>
  <c r="D625" i="18"/>
  <c r="C625" i="8"/>
  <c r="B621" i="20"/>
  <c r="B622" i="20"/>
  <c r="C621" i="20"/>
  <c r="C622" i="20"/>
  <c r="D621" i="20"/>
  <c r="E621" i="20" s="1"/>
  <c r="D622" i="20"/>
  <c r="E622" i="20" s="1"/>
  <c r="F621" i="20"/>
  <c r="F622" i="20"/>
  <c r="G621" i="20"/>
  <c r="G622" i="20"/>
  <c r="H621" i="20"/>
  <c r="H622" i="20"/>
  <c r="J621" i="20"/>
  <c r="J622" i="20"/>
  <c r="L621" i="20"/>
  <c r="L622" i="20"/>
  <c r="N621" i="20"/>
  <c r="N622" i="20"/>
  <c r="O621" i="20"/>
  <c r="O622" i="20"/>
  <c r="P621" i="20"/>
  <c r="P622" i="20"/>
  <c r="Q621" i="20"/>
  <c r="Q622" i="20"/>
  <c r="R621" i="20"/>
  <c r="R622" i="20"/>
  <c r="S621" i="20"/>
  <c r="S622" i="20"/>
  <c r="B620" i="8"/>
  <c r="B621" i="8"/>
  <c r="B622" i="8"/>
  <c r="D620" i="8"/>
  <c r="D621" i="8"/>
  <c r="D622" i="8"/>
  <c r="E620" i="8"/>
  <c r="E621" i="8"/>
  <c r="E622" i="8"/>
  <c r="F620" i="8"/>
  <c r="F621" i="8"/>
  <c r="F622" i="8"/>
  <c r="B620" i="16"/>
  <c r="B621" i="16"/>
  <c r="B622" i="16"/>
  <c r="C620" i="16"/>
  <c r="C621" i="16"/>
  <c r="C622" i="16"/>
  <c r="D620" i="16"/>
  <c r="D621" i="16"/>
  <c r="D622" i="16"/>
  <c r="E620" i="16"/>
  <c r="E621" i="16"/>
  <c r="E622" i="16"/>
  <c r="F620" i="16"/>
  <c r="F621" i="16"/>
  <c r="F622" i="16"/>
  <c r="H620" i="16"/>
  <c r="H621" i="16"/>
  <c r="H622" i="16"/>
  <c r="L620" i="16"/>
  <c r="L621" i="16"/>
  <c r="L622" i="16"/>
  <c r="B620" i="18"/>
  <c r="B621" i="18"/>
  <c r="B622" i="18"/>
  <c r="C620" i="18"/>
  <c r="C621" i="18"/>
  <c r="C622" i="18"/>
  <c r="E620" i="18"/>
  <c r="E621" i="18"/>
  <c r="E622" i="18"/>
  <c r="F620" i="18"/>
  <c r="F621" i="18"/>
  <c r="F622" i="18"/>
  <c r="G620" i="18"/>
  <c r="G621" i="18"/>
  <c r="G622" i="18"/>
  <c r="H620" i="18"/>
  <c r="H621" i="18"/>
  <c r="H622" i="18"/>
  <c r="I620" i="18"/>
  <c r="I621" i="18"/>
  <c r="I622" i="18"/>
  <c r="J620" i="18"/>
  <c r="J621" i="18"/>
  <c r="J622" i="18"/>
  <c r="K620" i="18"/>
  <c r="K621" i="18"/>
  <c r="K622" i="18"/>
  <c r="L620" i="18"/>
  <c r="L621" i="18"/>
  <c r="L622" i="18"/>
  <c r="B620" i="14"/>
  <c r="B621" i="14"/>
  <c r="B622" i="14"/>
  <c r="C620" i="14"/>
  <c r="C621" i="14"/>
  <c r="C622" i="14"/>
  <c r="D620" i="14"/>
  <c r="D621" i="14"/>
  <c r="D622" i="14"/>
  <c r="E620" i="14"/>
  <c r="E621" i="14"/>
  <c r="E622" i="14"/>
  <c r="B620" i="9"/>
  <c r="B621" i="9"/>
  <c r="B622" i="9"/>
  <c r="C620" i="9"/>
  <c r="C621" i="9"/>
  <c r="C622" i="9"/>
  <c r="D620" i="9"/>
  <c r="D621" i="9"/>
  <c r="D622" i="9"/>
  <c r="E620" i="9"/>
  <c r="E621" i="9"/>
  <c r="E622" i="9"/>
  <c r="C622" i="8"/>
  <c r="C621" i="8"/>
  <c r="C620" i="8"/>
  <c r="B620" i="20"/>
  <c r="C620" i="20"/>
  <c r="D620" i="20"/>
  <c r="E620" i="20" s="1"/>
  <c r="F620" i="20"/>
  <c r="G620" i="20"/>
  <c r="H620" i="20"/>
  <c r="J620" i="20"/>
  <c r="L620" i="20"/>
  <c r="N620" i="20"/>
  <c r="O620" i="20"/>
  <c r="P620" i="20"/>
  <c r="Q620" i="20"/>
  <c r="R620" i="20"/>
  <c r="S620" i="20"/>
  <c r="B619" i="20"/>
  <c r="C619" i="20"/>
  <c r="D619" i="20"/>
  <c r="E619" i="20" s="1"/>
  <c r="F619" i="20"/>
  <c r="G619" i="20"/>
  <c r="H619" i="20"/>
  <c r="J619" i="20"/>
  <c r="L619" i="20"/>
  <c r="N619" i="20"/>
  <c r="O619" i="20"/>
  <c r="P619" i="20"/>
  <c r="Q619" i="20"/>
  <c r="R619" i="20"/>
  <c r="S619" i="20"/>
  <c r="B619" i="8"/>
  <c r="D619" i="8"/>
  <c r="E619" i="8"/>
  <c r="F619" i="8"/>
  <c r="B619" i="16"/>
  <c r="C619" i="16"/>
  <c r="D619" i="16"/>
  <c r="E619" i="16"/>
  <c r="F619" i="16"/>
  <c r="H619" i="16"/>
  <c r="L619" i="16"/>
  <c r="B619" i="18"/>
  <c r="C619" i="18"/>
  <c r="E619" i="18"/>
  <c r="F619" i="18"/>
  <c r="G619" i="18"/>
  <c r="H619" i="18"/>
  <c r="I619" i="18"/>
  <c r="J619" i="18"/>
  <c r="K619" i="18"/>
  <c r="L619" i="18"/>
  <c r="B619" i="14"/>
  <c r="C619" i="14"/>
  <c r="D619" i="14"/>
  <c r="E619" i="14"/>
  <c r="B619" i="9"/>
  <c r="C619" i="9"/>
  <c r="D619" i="9"/>
  <c r="E619" i="9"/>
  <c r="J619" i="16"/>
  <c r="I622" i="20" l="1"/>
  <c r="I620" i="20"/>
  <c r="I619" i="20"/>
  <c r="I621" i="20"/>
  <c r="D621" i="18"/>
  <c r="J621" i="16"/>
  <c r="J622" i="16"/>
  <c r="D620" i="18"/>
  <c r="D622" i="18"/>
  <c r="J620" i="16"/>
  <c r="C619" i="8"/>
  <c r="D619" i="18"/>
  <c r="B616" i="20"/>
  <c r="B617" i="20"/>
  <c r="B618" i="20"/>
  <c r="C616" i="20"/>
  <c r="C617" i="20"/>
  <c r="C618" i="20"/>
  <c r="D616" i="20"/>
  <c r="E616" i="20" s="1"/>
  <c r="D617" i="20"/>
  <c r="E617" i="20" s="1"/>
  <c r="D618" i="20"/>
  <c r="E618" i="20" s="1"/>
  <c r="F616" i="20"/>
  <c r="F617" i="20"/>
  <c r="F618" i="20"/>
  <c r="G616" i="20"/>
  <c r="G617" i="20"/>
  <c r="G618" i="20"/>
  <c r="H616" i="20"/>
  <c r="H617" i="20"/>
  <c r="H618" i="20"/>
  <c r="J616" i="20"/>
  <c r="J617" i="20"/>
  <c r="J618" i="20"/>
  <c r="L616" i="20"/>
  <c r="L617" i="20"/>
  <c r="L618" i="20"/>
  <c r="N616" i="20"/>
  <c r="N617" i="20"/>
  <c r="N618" i="20"/>
  <c r="O616" i="20"/>
  <c r="O617" i="20"/>
  <c r="O618" i="20"/>
  <c r="P616" i="20"/>
  <c r="P617" i="20"/>
  <c r="P618" i="20"/>
  <c r="Q616" i="20"/>
  <c r="Q617" i="20"/>
  <c r="Q618" i="20"/>
  <c r="R616" i="20"/>
  <c r="R617" i="20"/>
  <c r="R618" i="20"/>
  <c r="S616" i="20"/>
  <c r="S617" i="20"/>
  <c r="S618" i="20"/>
  <c r="B618" i="8"/>
  <c r="D618" i="8"/>
  <c r="E618" i="8"/>
  <c r="F618" i="8"/>
  <c r="B618" i="16"/>
  <c r="C618" i="16"/>
  <c r="D618" i="16"/>
  <c r="E618" i="16"/>
  <c r="F618" i="16"/>
  <c r="H618" i="16"/>
  <c r="L618" i="16"/>
  <c r="B618" i="18"/>
  <c r="C618" i="18"/>
  <c r="E618" i="18"/>
  <c r="F618" i="18"/>
  <c r="G618" i="18"/>
  <c r="H618" i="18"/>
  <c r="I618" i="18"/>
  <c r="J618" i="18"/>
  <c r="K618" i="18"/>
  <c r="L618" i="18"/>
  <c r="B618" i="14"/>
  <c r="C618" i="14"/>
  <c r="D618" i="14"/>
  <c r="E618" i="14"/>
  <c r="B618" i="9"/>
  <c r="C618" i="9"/>
  <c r="D618" i="9"/>
  <c r="E618" i="9"/>
  <c r="J618" i="16"/>
  <c r="I618" i="20" l="1"/>
  <c r="I617" i="20"/>
  <c r="I616" i="20"/>
  <c r="D618" i="18"/>
  <c r="C618" i="8"/>
  <c r="S3" i="20"/>
  <c r="S4"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3" i="20"/>
  <c r="S154" i="20"/>
  <c r="S155" i="20"/>
  <c r="S156" i="20"/>
  <c r="S157" i="20"/>
  <c r="S158" i="20"/>
  <c r="S159" i="20"/>
  <c r="S160" i="20"/>
  <c r="S161" i="20"/>
  <c r="S162" i="20"/>
  <c r="S163" i="20"/>
  <c r="S164" i="20"/>
  <c r="S165" i="20"/>
  <c r="S166" i="20"/>
  <c r="S167" i="20"/>
  <c r="S168" i="20"/>
  <c r="S169" i="20"/>
  <c r="S170" i="20"/>
  <c r="S171" i="20"/>
  <c r="S172" i="20"/>
  <c r="S173" i="20"/>
  <c r="S174" i="20"/>
  <c r="S175" i="20"/>
  <c r="S176" i="20"/>
  <c r="S177" i="20"/>
  <c r="S178" i="20"/>
  <c r="S179" i="20"/>
  <c r="S180" i="20"/>
  <c r="S181" i="20"/>
  <c r="S182" i="20"/>
  <c r="S183" i="20"/>
  <c r="S184" i="20"/>
  <c r="S185" i="20"/>
  <c r="S186" i="20"/>
  <c r="S187" i="20"/>
  <c r="S188" i="20"/>
  <c r="S189" i="20"/>
  <c r="S190" i="20"/>
  <c r="S191" i="20"/>
  <c r="S192" i="20"/>
  <c r="S193" i="20"/>
  <c r="S194" i="20"/>
  <c r="S195" i="20"/>
  <c r="S196" i="20"/>
  <c r="S197" i="20"/>
  <c r="S198" i="20"/>
  <c r="S199" i="20"/>
  <c r="S200" i="20"/>
  <c r="S201" i="20"/>
  <c r="S202" i="20"/>
  <c r="S203" i="20"/>
  <c r="S204" i="20"/>
  <c r="S205" i="20"/>
  <c r="S206" i="20"/>
  <c r="S207" i="20"/>
  <c r="S208" i="20"/>
  <c r="S209" i="20"/>
  <c r="S210" i="20"/>
  <c r="S211" i="20"/>
  <c r="S212" i="20"/>
  <c r="S213" i="20"/>
  <c r="S214" i="20"/>
  <c r="S215" i="20"/>
  <c r="S216" i="20"/>
  <c r="S217" i="20"/>
  <c r="S218" i="20"/>
  <c r="S219" i="20"/>
  <c r="S220" i="20"/>
  <c r="S221" i="20"/>
  <c r="S222" i="20"/>
  <c r="S223" i="20"/>
  <c r="S224" i="20"/>
  <c r="S225" i="20"/>
  <c r="S226" i="20"/>
  <c r="S227" i="20"/>
  <c r="S228" i="20"/>
  <c r="S229" i="20"/>
  <c r="S230" i="20"/>
  <c r="S231" i="20"/>
  <c r="S232" i="20"/>
  <c r="S233" i="20"/>
  <c r="S234" i="20"/>
  <c r="S235" i="20"/>
  <c r="S236" i="20"/>
  <c r="S237" i="20"/>
  <c r="S238" i="20"/>
  <c r="S239" i="20"/>
  <c r="S240" i="20"/>
  <c r="S241" i="20"/>
  <c r="S242" i="20"/>
  <c r="S243" i="20"/>
  <c r="S244" i="20"/>
  <c r="S245" i="20"/>
  <c r="S246" i="20"/>
  <c r="S247" i="20"/>
  <c r="S248" i="20"/>
  <c r="S249" i="20"/>
  <c r="S250" i="20"/>
  <c r="S251" i="20"/>
  <c r="S252" i="20"/>
  <c r="S253" i="20"/>
  <c r="S254" i="20"/>
  <c r="S255" i="20"/>
  <c r="S256" i="20"/>
  <c r="S257" i="20"/>
  <c r="S258" i="20"/>
  <c r="S259" i="20"/>
  <c r="S260" i="20"/>
  <c r="S261" i="20"/>
  <c r="S262" i="20"/>
  <c r="S263" i="20"/>
  <c r="S264" i="20"/>
  <c r="S265" i="20"/>
  <c r="S266" i="20"/>
  <c r="S267" i="20"/>
  <c r="S268" i="20"/>
  <c r="S269" i="20"/>
  <c r="S270" i="20"/>
  <c r="S271" i="20"/>
  <c r="S272" i="20"/>
  <c r="S273" i="20"/>
  <c r="S274" i="20"/>
  <c r="S275" i="20"/>
  <c r="S276" i="20"/>
  <c r="S277" i="20"/>
  <c r="S278" i="20"/>
  <c r="S279" i="20"/>
  <c r="S280" i="20"/>
  <c r="S281" i="20"/>
  <c r="S282" i="20"/>
  <c r="S283" i="20"/>
  <c r="S284" i="20"/>
  <c r="S285" i="20"/>
  <c r="S286" i="20"/>
  <c r="S287" i="20"/>
  <c r="S288" i="20"/>
  <c r="S289" i="20"/>
  <c r="S290" i="20"/>
  <c r="S291" i="20"/>
  <c r="S292" i="20"/>
  <c r="S293" i="20"/>
  <c r="S294" i="20"/>
  <c r="S295" i="20"/>
  <c r="S296" i="20"/>
  <c r="S297" i="20"/>
  <c r="S298" i="20"/>
  <c r="S299" i="20"/>
  <c r="S300" i="20"/>
  <c r="S301" i="20"/>
  <c r="S302" i="20"/>
  <c r="S303" i="20"/>
  <c r="S304" i="20"/>
  <c r="S305" i="20"/>
  <c r="S306" i="20"/>
  <c r="S307" i="20"/>
  <c r="S308" i="20"/>
  <c r="S309" i="20"/>
  <c r="S310" i="20"/>
  <c r="S311" i="20"/>
  <c r="S312" i="20"/>
  <c r="S313" i="20"/>
  <c r="S314" i="20"/>
  <c r="S315" i="20"/>
  <c r="S316" i="20"/>
  <c r="S317" i="20"/>
  <c r="S318" i="20"/>
  <c r="S319" i="20"/>
  <c r="S320" i="20"/>
  <c r="S321" i="20"/>
  <c r="S322" i="20"/>
  <c r="S323" i="20"/>
  <c r="S324" i="20"/>
  <c r="S325" i="20"/>
  <c r="S326" i="20"/>
  <c r="S327" i="20"/>
  <c r="S328" i="20"/>
  <c r="S329" i="20"/>
  <c r="S330" i="20"/>
  <c r="S331" i="20"/>
  <c r="S332" i="20"/>
  <c r="S333" i="20"/>
  <c r="S334" i="20"/>
  <c r="S335" i="20"/>
  <c r="S336" i="20"/>
  <c r="S337" i="20"/>
  <c r="S338" i="20"/>
  <c r="S339" i="20"/>
  <c r="S340" i="20"/>
  <c r="S341" i="20"/>
  <c r="S342" i="20"/>
  <c r="S343" i="20"/>
  <c r="S344" i="20"/>
  <c r="S345" i="20"/>
  <c r="S346" i="20"/>
  <c r="S347" i="20"/>
  <c r="S348" i="20"/>
  <c r="S349" i="20"/>
  <c r="S350" i="20"/>
  <c r="S351" i="20"/>
  <c r="S352" i="20"/>
  <c r="S353" i="20"/>
  <c r="S354" i="20"/>
  <c r="S355" i="20"/>
  <c r="S356" i="20"/>
  <c r="S357" i="20"/>
  <c r="S358" i="20"/>
  <c r="S359" i="20"/>
  <c r="S360" i="20"/>
  <c r="S361" i="20"/>
  <c r="S362" i="20"/>
  <c r="S363" i="20"/>
  <c r="S364" i="20"/>
  <c r="S365" i="20"/>
  <c r="S366" i="20"/>
  <c r="S367" i="20"/>
  <c r="S368" i="20"/>
  <c r="S369" i="20"/>
  <c r="S370" i="20"/>
  <c r="S371" i="20"/>
  <c r="S372" i="20"/>
  <c r="S373" i="20"/>
  <c r="S374" i="20"/>
  <c r="S375" i="20"/>
  <c r="S376" i="20"/>
  <c r="S377" i="20"/>
  <c r="S378" i="20"/>
  <c r="S379" i="20"/>
  <c r="S380" i="20"/>
  <c r="S381" i="20"/>
  <c r="S382" i="20"/>
  <c r="S383" i="20"/>
  <c r="S384" i="20"/>
  <c r="S385" i="20"/>
  <c r="S386" i="20"/>
  <c r="S387" i="20"/>
  <c r="S388" i="20"/>
  <c r="S389" i="20"/>
  <c r="S390" i="20"/>
  <c r="S391" i="20"/>
  <c r="S392" i="20"/>
  <c r="S393" i="20"/>
  <c r="S394" i="20"/>
  <c r="S395" i="20"/>
  <c r="S396" i="20"/>
  <c r="S397" i="20"/>
  <c r="S398" i="20"/>
  <c r="S399" i="20"/>
  <c r="S400" i="20"/>
  <c r="S401" i="20"/>
  <c r="S402" i="20"/>
  <c r="S403" i="20"/>
  <c r="S404" i="20"/>
  <c r="S405" i="20"/>
  <c r="S406" i="20"/>
  <c r="S407" i="20"/>
  <c r="S408" i="20"/>
  <c r="S409" i="20"/>
  <c r="S410" i="20"/>
  <c r="S411" i="20"/>
  <c r="S412" i="20"/>
  <c r="S413" i="20"/>
  <c r="S414" i="20"/>
  <c r="S415" i="20"/>
  <c r="S416" i="20"/>
  <c r="S417" i="20"/>
  <c r="S418" i="20"/>
  <c r="S419" i="20"/>
  <c r="S420" i="20"/>
  <c r="S421" i="20"/>
  <c r="S422" i="20"/>
  <c r="S423" i="20"/>
  <c r="S424" i="20"/>
  <c r="S425" i="20"/>
  <c r="S426" i="20"/>
  <c r="S427" i="20"/>
  <c r="S428" i="20"/>
  <c r="S429" i="20"/>
  <c r="S430" i="20"/>
  <c r="S431" i="20"/>
  <c r="S432" i="20"/>
  <c r="S433" i="20"/>
  <c r="S434" i="20"/>
  <c r="S435" i="20"/>
  <c r="S436" i="20"/>
  <c r="S437" i="20"/>
  <c r="S438" i="20"/>
  <c r="S439" i="20"/>
  <c r="S440" i="20"/>
  <c r="S441" i="20"/>
  <c r="S442" i="20"/>
  <c r="S443" i="20"/>
  <c r="S444" i="20"/>
  <c r="S445" i="20"/>
  <c r="S446" i="20"/>
  <c r="S447" i="20"/>
  <c r="S448" i="20"/>
  <c r="S449" i="20"/>
  <c r="S450" i="20"/>
  <c r="S451" i="20"/>
  <c r="S452" i="20"/>
  <c r="S453" i="20"/>
  <c r="S454" i="20"/>
  <c r="S455" i="20"/>
  <c r="S456" i="20"/>
  <c r="S457" i="20"/>
  <c r="S458" i="20"/>
  <c r="S459" i="20"/>
  <c r="S460" i="20"/>
  <c r="S461" i="20"/>
  <c r="S462" i="20"/>
  <c r="S463" i="20"/>
  <c r="S464" i="20"/>
  <c r="S465" i="20"/>
  <c r="S466" i="20"/>
  <c r="S467" i="20"/>
  <c r="S468" i="20"/>
  <c r="S469" i="20"/>
  <c r="S470" i="20"/>
  <c r="S471" i="20"/>
  <c r="S472" i="20"/>
  <c r="S473" i="20"/>
  <c r="S474" i="20"/>
  <c r="S475" i="20"/>
  <c r="S476" i="20"/>
  <c r="S477" i="20"/>
  <c r="S478" i="20"/>
  <c r="S479" i="20"/>
  <c r="S480" i="20"/>
  <c r="S481" i="20"/>
  <c r="S482" i="20"/>
  <c r="S483" i="20"/>
  <c r="S484" i="20"/>
  <c r="S485" i="20"/>
  <c r="S486" i="20"/>
  <c r="S487" i="20"/>
  <c r="S488" i="20"/>
  <c r="S489" i="20"/>
  <c r="S490" i="20"/>
  <c r="S491" i="20"/>
  <c r="S492" i="20"/>
  <c r="S493" i="20"/>
  <c r="S494" i="20"/>
  <c r="S495" i="20"/>
  <c r="S496" i="20"/>
  <c r="S497" i="20"/>
  <c r="S498" i="20"/>
  <c r="S499" i="20"/>
  <c r="S500" i="20"/>
  <c r="S501" i="20"/>
  <c r="S502" i="20"/>
  <c r="S503" i="20"/>
  <c r="S504" i="20"/>
  <c r="S505" i="20"/>
  <c r="S506" i="20"/>
  <c r="S507" i="20"/>
  <c r="S508" i="20"/>
  <c r="S509" i="20"/>
  <c r="S510" i="20"/>
  <c r="S511" i="20"/>
  <c r="S512" i="20"/>
  <c r="S513" i="20"/>
  <c r="S514" i="20"/>
  <c r="S515" i="20"/>
  <c r="S516" i="20"/>
  <c r="S517" i="20"/>
  <c r="S518" i="20"/>
  <c r="S519" i="20"/>
  <c r="S520" i="20"/>
  <c r="S521" i="20"/>
  <c r="S522" i="20"/>
  <c r="S523" i="20"/>
  <c r="S524" i="20"/>
  <c r="S525" i="20"/>
  <c r="S526" i="20"/>
  <c r="S527" i="20"/>
  <c r="S528" i="20"/>
  <c r="S529" i="20"/>
  <c r="S530" i="20"/>
  <c r="S531" i="20"/>
  <c r="S532" i="20"/>
  <c r="S533" i="20"/>
  <c r="S534" i="20"/>
  <c r="S535" i="20"/>
  <c r="S536" i="20"/>
  <c r="S537" i="20"/>
  <c r="S538" i="20"/>
  <c r="S539" i="20"/>
  <c r="S540" i="20"/>
  <c r="S541" i="20"/>
  <c r="S542" i="20"/>
  <c r="S543" i="20"/>
  <c r="S544" i="20"/>
  <c r="S545" i="20"/>
  <c r="S546" i="20"/>
  <c r="S547" i="20"/>
  <c r="S548" i="20"/>
  <c r="S549" i="20"/>
  <c r="S550" i="20"/>
  <c r="S551" i="20"/>
  <c r="S552" i="20"/>
  <c r="S553" i="20"/>
  <c r="S554" i="20"/>
  <c r="S555" i="20"/>
  <c r="S556" i="20"/>
  <c r="S557" i="20"/>
  <c r="S558" i="20"/>
  <c r="S559" i="20"/>
  <c r="S560" i="20"/>
  <c r="S561" i="20"/>
  <c r="S562" i="20"/>
  <c r="S563" i="20"/>
  <c r="S564" i="20"/>
  <c r="S565" i="20"/>
  <c r="S566" i="20"/>
  <c r="S567" i="20"/>
  <c r="S568" i="20"/>
  <c r="S569" i="20"/>
  <c r="S570" i="20"/>
  <c r="S571" i="20"/>
  <c r="S572" i="20"/>
  <c r="S573" i="20"/>
  <c r="S574" i="20"/>
  <c r="S575" i="20"/>
  <c r="S576" i="20"/>
  <c r="S577" i="20"/>
  <c r="S578" i="20"/>
  <c r="S579" i="20"/>
  <c r="S580" i="20"/>
  <c r="S581" i="20"/>
  <c r="S582" i="20"/>
  <c r="S583" i="20"/>
  <c r="S584" i="20"/>
  <c r="S585" i="20"/>
  <c r="S586" i="20"/>
  <c r="S587" i="20"/>
  <c r="S588" i="20"/>
  <c r="S589" i="20"/>
  <c r="S590" i="20"/>
  <c r="S591" i="20"/>
  <c r="S592" i="20"/>
  <c r="S593" i="20"/>
  <c r="S594" i="20"/>
  <c r="S595" i="20"/>
  <c r="S596" i="20"/>
  <c r="S597" i="20"/>
  <c r="S598" i="20"/>
  <c r="S599" i="20"/>
  <c r="S600" i="20"/>
  <c r="S601" i="20"/>
  <c r="S602" i="20"/>
  <c r="S603" i="20"/>
  <c r="S604" i="20"/>
  <c r="S605" i="20"/>
  <c r="S606" i="20"/>
  <c r="S607" i="20"/>
  <c r="S608" i="20"/>
  <c r="S609" i="20"/>
  <c r="S610" i="20"/>
  <c r="S611" i="20"/>
  <c r="S612" i="20"/>
  <c r="S613" i="20"/>
  <c r="S614" i="20"/>
  <c r="S615" i="20"/>
  <c r="B617" i="18"/>
  <c r="C617" i="18"/>
  <c r="E617" i="18"/>
  <c r="F617" i="18"/>
  <c r="G617" i="18"/>
  <c r="H617" i="18"/>
  <c r="I617" i="18"/>
  <c r="J617" i="18"/>
  <c r="K617" i="18"/>
  <c r="L617" i="18"/>
  <c r="B616" i="18"/>
  <c r="C616" i="18"/>
  <c r="E616" i="18"/>
  <c r="F616" i="18"/>
  <c r="G616" i="18"/>
  <c r="H616" i="18"/>
  <c r="I616" i="18"/>
  <c r="J616" i="18"/>
  <c r="K616" i="18"/>
  <c r="L616" i="18"/>
  <c r="B617" i="8"/>
  <c r="D617" i="8"/>
  <c r="E617" i="8"/>
  <c r="F617" i="8"/>
  <c r="B616" i="8"/>
  <c r="D616" i="8"/>
  <c r="E616" i="8"/>
  <c r="F616" i="8"/>
  <c r="B617" i="16"/>
  <c r="C617" i="16"/>
  <c r="D617" i="16"/>
  <c r="E617" i="16"/>
  <c r="F617" i="16"/>
  <c r="H617" i="16"/>
  <c r="L617" i="16"/>
  <c r="B616" i="16"/>
  <c r="C616" i="16"/>
  <c r="D616" i="16"/>
  <c r="E616" i="16"/>
  <c r="F616" i="16"/>
  <c r="H616" i="16"/>
  <c r="L616" i="16"/>
  <c r="B617" i="14"/>
  <c r="C617" i="14"/>
  <c r="D617" i="14"/>
  <c r="E617" i="14"/>
  <c r="B616" i="14"/>
  <c r="C616" i="14"/>
  <c r="D616" i="14"/>
  <c r="E616" i="14"/>
  <c r="B617" i="9"/>
  <c r="C617" i="9"/>
  <c r="D617" i="9"/>
  <c r="E617" i="9"/>
  <c r="B616" i="9"/>
  <c r="C616" i="9"/>
  <c r="D616" i="9"/>
  <c r="E616" i="9"/>
  <c r="C617" i="8"/>
  <c r="J616" i="16"/>
  <c r="D617" i="18" l="1"/>
  <c r="D616" i="18"/>
  <c r="C616" i="8"/>
  <c r="J617" i="16"/>
  <c r="B615" i="20"/>
  <c r="C615" i="20"/>
  <c r="D615" i="20"/>
  <c r="E615" i="20" s="1"/>
  <c r="F615" i="20"/>
  <c r="I615" i="20" s="1"/>
  <c r="G615" i="20"/>
  <c r="H615" i="20"/>
  <c r="J615" i="20"/>
  <c r="L615" i="20"/>
  <c r="N615" i="20"/>
  <c r="O615" i="20"/>
  <c r="P615" i="20"/>
  <c r="Q615" i="20"/>
  <c r="R615" i="20"/>
  <c r="B615" i="8"/>
  <c r="D615" i="8"/>
  <c r="E615" i="8"/>
  <c r="F615" i="8"/>
  <c r="B615" i="16"/>
  <c r="C615" i="16"/>
  <c r="D615" i="16"/>
  <c r="E615" i="16"/>
  <c r="F615" i="16"/>
  <c r="H615" i="16"/>
  <c r="L615" i="16"/>
  <c r="B615" i="18"/>
  <c r="C615" i="18"/>
  <c r="E615" i="18"/>
  <c r="F615" i="18"/>
  <c r="G615" i="18"/>
  <c r="H615" i="18"/>
  <c r="I615" i="18"/>
  <c r="J615" i="18"/>
  <c r="K615" i="18"/>
  <c r="L615" i="18"/>
  <c r="B615" i="14"/>
  <c r="C615" i="14"/>
  <c r="D615" i="14"/>
  <c r="E615" i="14"/>
  <c r="B615" i="9"/>
  <c r="C615" i="9"/>
  <c r="D615" i="9"/>
  <c r="E615" i="9"/>
  <c r="J615" i="16"/>
  <c r="B614" i="20"/>
  <c r="C614" i="20"/>
  <c r="D614" i="20"/>
  <c r="E614" i="20" s="1"/>
  <c r="F614" i="20"/>
  <c r="I614" i="20" s="1"/>
  <c r="G614" i="20"/>
  <c r="H614" i="20"/>
  <c r="J614" i="20"/>
  <c r="L614" i="20"/>
  <c r="N614" i="20"/>
  <c r="O614" i="20"/>
  <c r="P614" i="20"/>
  <c r="Q614" i="20"/>
  <c r="R614" i="20"/>
  <c r="B613" i="20"/>
  <c r="C613" i="20"/>
  <c r="D613" i="20"/>
  <c r="E613" i="20" s="1"/>
  <c r="F613" i="20"/>
  <c r="I613" i="20" s="1"/>
  <c r="G613" i="20"/>
  <c r="H613" i="20"/>
  <c r="J613" i="20"/>
  <c r="L613" i="20"/>
  <c r="N613" i="20"/>
  <c r="O613" i="20"/>
  <c r="P613" i="20"/>
  <c r="Q613" i="20"/>
  <c r="R613" i="20"/>
  <c r="B614" i="8"/>
  <c r="D614" i="8"/>
  <c r="E614" i="8"/>
  <c r="F614" i="8"/>
  <c r="B614" i="16"/>
  <c r="C614" i="16"/>
  <c r="D614" i="16"/>
  <c r="E614" i="16"/>
  <c r="F614" i="16"/>
  <c r="H614" i="16"/>
  <c r="L614" i="16"/>
  <c r="B614" i="18"/>
  <c r="C614" i="18"/>
  <c r="E614" i="18"/>
  <c r="F614" i="18"/>
  <c r="G614" i="18"/>
  <c r="H614" i="18"/>
  <c r="I614" i="18"/>
  <c r="J614" i="18"/>
  <c r="K614" i="18"/>
  <c r="L614" i="18"/>
  <c r="B614" i="14"/>
  <c r="C614" i="14"/>
  <c r="D614" i="14"/>
  <c r="E614" i="14"/>
  <c r="B614" i="9"/>
  <c r="C614" i="9"/>
  <c r="D614" i="9"/>
  <c r="E614" i="9"/>
  <c r="B613" i="8"/>
  <c r="D613" i="8"/>
  <c r="E613" i="8"/>
  <c r="F613" i="8"/>
  <c r="B613" i="16"/>
  <c r="C613" i="16"/>
  <c r="D613" i="16"/>
  <c r="E613" i="16"/>
  <c r="F613" i="16"/>
  <c r="H613" i="16"/>
  <c r="L613" i="16"/>
  <c r="B613" i="18"/>
  <c r="C613" i="18"/>
  <c r="E613" i="18"/>
  <c r="F613" i="18"/>
  <c r="G613" i="18"/>
  <c r="H613" i="18"/>
  <c r="I613" i="18"/>
  <c r="J613" i="18"/>
  <c r="K613" i="18"/>
  <c r="L613" i="18"/>
  <c r="B613" i="14"/>
  <c r="C613" i="14"/>
  <c r="D613" i="14"/>
  <c r="E613" i="14"/>
  <c r="B613" i="9"/>
  <c r="C613" i="9"/>
  <c r="D613" i="9"/>
  <c r="E613" i="9"/>
  <c r="C614" i="8"/>
  <c r="C613" i="8"/>
  <c r="D613" i="18" l="1"/>
  <c r="J613" i="16"/>
  <c r="D614" i="18"/>
  <c r="J614" i="16"/>
  <c r="D615" i="18"/>
  <c r="C615" i="8"/>
  <c r="B610" i="20"/>
  <c r="B611" i="20"/>
  <c r="B612" i="20"/>
  <c r="C610" i="20"/>
  <c r="C611" i="20"/>
  <c r="C612" i="20"/>
  <c r="D610" i="20"/>
  <c r="E610" i="20" s="1"/>
  <c r="D611" i="20"/>
  <c r="E611" i="20" s="1"/>
  <c r="D612" i="20"/>
  <c r="E612" i="20" s="1"/>
  <c r="F610" i="20"/>
  <c r="I610" i="20" s="1"/>
  <c r="F611" i="20"/>
  <c r="I611" i="20" s="1"/>
  <c r="F612" i="20"/>
  <c r="I612" i="20" s="1"/>
  <c r="G610" i="20"/>
  <c r="G611" i="20"/>
  <c r="G612" i="20"/>
  <c r="H610" i="20"/>
  <c r="H611" i="20"/>
  <c r="H612" i="20"/>
  <c r="J610" i="20"/>
  <c r="J611" i="20"/>
  <c r="J612" i="20"/>
  <c r="L610" i="20"/>
  <c r="L611" i="20"/>
  <c r="L612" i="20"/>
  <c r="N610" i="20"/>
  <c r="N611" i="20"/>
  <c r="N612" i="20"/>
  <c r="O610" i="20"/>
  <c r="O611" i="20"/>
  <c r="O612" i="20"/>
  <c r="P610" i="20"/>
  <c r="P611" i="20"/>
  <c r="P612" i="20"/>
  <c r="Q610" i="20"/>
  <c r="Q611" i="20"/>
  <c r="Q612" i="20"/>
  <c r="R610" i="20"/>
  <c r="R611" i="20"/>
  <c r="R612" i="20"/>
  <c r="B610" i="8"/>
  <c r="B611" i="8"/>
  <c r="B612" i="8"/>
  <c r="D610" i="8"/>
  <c r="D611" i="8"/>
  <c r="D612" i="8"/>
  <c r="E610" i="8"/>
  <c r="E611" i="8"/>
  <c r="E612" i="8"/>
  <c r="F610" i="8"/>
  <c r="F611" i="8"/>
  <c r="F612" i="8"/>
  <c r="B610" i="16"/>
  <c r="B611" i="16"/>
  <c r="B612" i="16"/>
  <c r="C610" i="16"/>
  <c r="C611" i="16"/>
  <c r="C612" i="16"/>
  <c r="D610" i="16"/>
  <c r="D611" i="16"/>
  <c r="D612" i="16"/>
  <c r="E610" i="16"/>
  <c r="E611" i="16"/>
  <c r="E612" i="16"/>
  <c r="F610" i="16"/>
  <c r="F611" i="16"/>
  <c r="F612" i="16"/>
  <c r="H610" i="16"/>
  <c r="H611" i="16"/>
  <c r="H612" i="16"/>
  <c r="L610" i="16"/>
  <c r="L611" i="16"/>
  <c r="L612" i="16"/>
  <c r="B610" i="18"/>
  <c r="B611" i="18"/>
  <c r="B612" i="18"/>
  <c r="C610" i="18"/>
  <c r="C611" i="18"/>
  <c r="C612" i="18"/>
  <c r="E610" i="18"/>
  <c r="E611" i="18"/>
  <c r="E612" i="18"/>
  <c r="F610" i="18"/>
  <c r="F611" i="18"/>
  <c r="F612" i="18"/>
  <c r="G610" i="18"/>
  <c r="G611" i="18"/>
  <c r="G612" i="18"/>
  <c r="H610" i="18"/>
  <c r="H611" i="18"/>
  <c r="H612" i="18"/>
  <c r="I610" i="18"/>
  <c r="I611" i="18"/>
  <c r="I612" i="18"/>
  <c r="J610" i="18"/>
  <c r="J611" i="18"/>
  <c r="J612" i="18"/>
  <c r="K610" i="18"/>
  <c r="K611" i="18"/>
  <c r="K612" i="18"/>
  <c r="L610" i="18"/>
  <c r="L611" i="18"/>
  <c r="L612" i="18"/>
  <c r="B610" i="14"/>
  <c r="B611" i="14"/>
  <c r="B612" i="14"/>
  <c r="C610" i="14"/>
  <c r="C611" i="14"/>
  <c r="C612" i="14"/>
  <c r="D610" i="14"/>
  <c r="D611" i="14"/>
  <c r="D612" i="14"/>
  <c r="E610" i="14"/>
  <c r="E611" i="14"/>
  <c r="E612" i="14"/>
  <c r="B610" i="9"/>
  <c r="B611" i="9"/>
  <c r="B612" i="9"/>
  <c r="C610" i="9"/>
  <c r="C611" i="9"/>
  <c r="C612" i="9"/>
  <c r="D610" i="9"/>
  <c r="D611" i="9"/>
  <c r="D612" i="9"/>
  <c r="E610" i="9"/>
  <c r="E611" i="9"/>
  <c r="E612" i="9"/>
  <c r="D612" i="18"/>
  <c r="C611" i="8"/>
  <c r="J610" i="16"/>
  <c r="J612" i="16" l="1"/>
  <c r="C610" i="8"/>
  <c r="C612" i="8"/>
  <c r="D611" i="18"/>
  <c r="D610" i="18"/>
  <c r="J611" i="16"/>
  <c r="B609" i="20"/>
  <c r="C609" i="20"/>
  <c r="D609" i="20"/>
  <c r="E609" i="20" s="1"/>
  <c r="F609" i="20"/>
  <c r="I609" i="20" s="1"/>
  <c r="G609" i="20"/>
  <c r="H609" i="20"/>
  <c r="J609" i="20"/>
  <c r="L609" i="20"/>
  <c r="N609" i="20"/>
  <c r="O609" i="20"/>
  <c r="P609" i="20"/>
  <c r="Q609" i="20"/>
  <c r="R609" i="20"/>
  <c r="B609" i="8"/>
  <c r="D609" i="8"/>
  <c r="E609" i="8"/>
  <c r="F609" i="8"/>
  <c r="B609" i="16"/>
  <c r="C609" i="16"/>
  <c r="D609" i="16"/>
  <c r="E609" i="16"/>
  <c r="F609" i="16"/>
  <c r="H609" i="16"/>
  <c r="L609" i="16"/>
  <c r="B609" i="18"/>
  <c r="C609" i="18"/>
  <c r="E609" i="18"/>
  <c r="F609" i="18"/>
  <c r="G609" i="18"/>
  <c r="H609" i="18"/>
  <c r="I609" i="18"/>
  <c r="J609" i="18"/>
  <c r="K609" i="18"/>
  <c r="L609" i="18"/>
  <c r="B609" i="14"/>
  <c r="C609" i="14"/>
  <c r="D609" i="14"/>
  <c r="E609" i="14"/>
  <c r="B609" i="9"/>
  <c r="C609" i="9"/>
  <c r="D609" i="9"/>
  <c r="E609" i="9"/>
  <c r="C609" i="8"/>
  <c r="J609" i="16" l="1"/>
  <c r="D609" i="18"/>
  <c r="B608" i="20"/>
  <c r="C608" i="20"/>
  <c r="D608" i="20"/>
  <c r="E608" i="20" s="1"/>
  <c r="F608" i="20"/>
  <c r="I608" i="20" s="1"/>
  <c r="G608" i="20"/>
  <c r="H608" i="20"/>
  <c r="J608" i="20"/>
  <c r="L608" i="20"/>
  <c r="N608" i="20"/>
  <c r="O608" i="20"/>
  <c r="P608" i="20"/>
  <c r="Q608" i="20"/>
  <c r="R608" i="20"/>
  <c r="B608" i="8"/>
  <c r="D608" i="8"/>
  <c r="E608" i="8"/>
  <c r="F608" i="8"/>
  <c r="B608" i="16"/>
  <c r="C608" i="16"/>
  <c r="D608" i="16"/>
  <c r="E608" i="16"/>
  <c r="F608" i="16"/>
  <c r="H608" i="16"/>
  <c r="L608" i="16"/>
  <c r="B608" i="18"/>
  <c r="C608" i="18"/>
  <c r="E608" i="18"/>
  <c r="F608" i="18"/>
  <c r="G608" i="18"/>
  <c r="H608" i="18"/>
  <c r="I608" i="18"/>
  <c r="J608" i="18"/>
  <c r="K608" i="18"/>
  <c r="L608" i="18"/>
  <c r="B608" i="14"/>
  <c r="C608" i="14"/>
  <c r="D608" i="14"/>
  <c r="E608" i="14"/>
  <c r="B608" i="9"/>
  <c r="C608" i="9"/>
  <c r="D608" i="9"/>
  <c r="E608" i="9"/>
  <c r="J608" i="16"/>
  <c r="D608" i="18" l="1"/>
  <c r="C608" i="8"/>
  <c r="B607" i="20"/>
  <c r="C607" i="20"/>
  <c r="D607" i="20"/>
  <c r="E607" i="20" s="1"/>
  <c r="F607" i="20"/>
  <c r="I607" i="20" s="1"/>
  <c r="G607" i="20"/>
  <c r="H607" i="20"/>
  <c r="J607" i="20"/>
  <c r="L607" i="20"/>
  <c r="N607" i="20"/>
  <c r="O607" i="20"/>
  <c r="P607" i="20"/>
  <c r="Q607" i="20"/>
  <c r="R607" i="20"/>
  <c r="B607" i="8"/>
  <c r="D607" i="8"/>
  <c r="E607" i="8"/>
  <c r="F607" i="8"/>
  <c r="B607" i="16"/>
  <c r="C607" i="16"/>
  <c r="D607" i="16"/>
  <c r="E607" i="16"/>
  <c r="F607" i="16"/>
  <c r="H607" i="16"/>
  <c r="L607" i="16"/>
  <c r="B607" i="18"/>
  <c r="C607" i="18"/>
  <c r="E607" i="18"/>
  <c r="F607" i="18"/>
  <c r="G607" i="18"/>
  <c r="H607" i="18"/>
  <c r="I607" i="18"/>
  <c r="J607" i="18"/>
  <c r="K607" i="18"/>
  <c r="L607" i="18"/>
  <c r="B607" i="14"/>
  <c r="C607" i="14"/>
  <c r="D607" i="14"/>
  <c r="E607" i="14"/>
  <c r="B607" i="9"/>
  <c r="C607" i="9"/>
  <c r="D607" i="9"/>
  <c r="E607" i="9"/>
  <c r="J607" i="16"/>
  <c r="D607" i="18" l="1"/>
  <c r="C607" i="8"/>
  <c r="B606" i="20"/>
  <c r="C606" i="20"/>
  <c r="D606" i="20"/>
  <c r="E606" i="20" s="1"/>
  <c r="F606" i="20"/>
  <c r="I606" i="20" s="1"/>
  <c r="G606" i="20"/>
  <c r="H606" i="20"/>
  <c r="J606" i="20"/>
  <c r="L606" i="20"/>
  <c r="N606" i="20"/>
  <c r="O606" i="20"/>
  <c r="P606" i="20"/>
  <c r="Q606" i="20"/>
  <c r="R606" i="20"/>
  <c r="B606" i="8"/>
  <c r="D606" i="8"/>
  <c r="E606" i="8"/>
  <c r="F606" i="8"/>
  <c r="B606" i="16"/>
  <c r="C606" i="16"/>
  <c r="D606" i="16"/>
  <c r="E606" i="16"/>
  <c r="F606" i="16"/>
  <c r="H606" i="16"/>
  <c r="L606" i="16"/>
  <c r="B606" i="18"/>
  <c r="C606" i="18"/>
  <c r="E606" i="18"/>
  <c r="F606" i="18"/>
  <c r="G606" i="18"/>
  <c r="H606" i="18"/>
  <c r="I606" i="18"/>
  <c r="J606" i="18"/>
  <c r="K606" i="18"/>
  <c r="L606" i="18"/>
  <c r="B606" i="14"/>
  <c r="C606" i="14"/>
  <c r="D606" i="14"/>
  <c r="E606" i="14"/>
  <c r="B606" i="9"/>
  <c r="C606" i="9"/>
  <c r="D606" i="9"/>
  <c r="E606" i="9"/>
  <c r="D606" i="18"/>
  <c r="C606" i="8" l="1"/>
  <c r="J606" i="16"/>
  <c r="B605" i="20" l="1"/>
  <c r="C605" i="20"/>
  <c r="D605" i="20"/>
  <c r="E605" i="20" s="1"/>
  <c r="F605" i="20"/>
  <c r="G605" i="20"/>
  <c r="H605" i="20"/>
  <c r="J605" i="20"/>
  <c r="L605" i="20"/>
  <c r="N605" i="20"/>
  <c r="O605" i="20"/>
  <c r="P605" i="20"/>
  <c r="Q605" i="20"/>
  <c r="R605" i="20"/>
  <c r="B605" i="8"/>
  <c r="D605" i="8"/>
  <c r="E605" i="8"/>
  <c r="F605" i="8"/>
  <c r="B605" i="16"/>
  <c r="C605" i="16"/>
  <c r="D605" i="16"/>
  <c r="E605" i="16"/>
  <c r="F605" i="16"/>
  <c r="H605" i="16"/>
  <c r="L605" i="16"/>
  <c r="B605" i="18"/>
  <c r="C605" i="18"/>
  <c r="E605" i="18"/>
  <c r="F605" i="18"/>
  <c r="G605" i="18"/>
  <c r="H605" i="18"/>
  <c r="I605" i="18"/>
  <c r="J605" i="18"/>
  <c r="K605" i="18"/>
  <c r="L605" i="18"/>
  <c r="B605" i="14"/>
  <c r="C605" i="14"/>
  <c r="D605" i="14"/>
  <c r="E605" i="14"/>
  <c r="B605" i="9"/>
  <c r="C605" i="9"/>
  <c r="D605" i="9"/>
  <c r="E605" i="9"/>
  <c r="J605" i="16"/>
  <c r="I605" i="20" l="1"/>
  <c r="D605" i="18"/>
  <c r="C605" i="8"/>
  <c r="B603" i="20"/>
  <c r="B604" i="20"/>
  <c r="C603" i="20"/>
  <c r="C604" i="20"/>
  <c r="D603" i="20"/>
  <c r="E603" i="20" s="1"/>
  <c r="D604" i="20"/>
  <c r="E604" i="20" s="1"/>
  <c r="F603" i="20"/>
  <c r="F604" i="20"/>
  <c r="G603" i="20"/>
  <c r="G604" i="20"/>
  <c r="H603" i="20"/>
  <c r="H604" i="20"/>
  <c r="J603" i="20"/>
  <c r="J604" i="20"/>
  <c r="L603" i="20"/>
  <c r="L604" i="20"/>
  <c r="N603" i="20"/>
  <c r="N604" i="20"/>
  <c r="O603" i="20"/>
  <c r="O604" i="20"/>
  <c r="P603" i="20"/>
  <c r="P604" i="20"/>
  <c r="Q603" i="20"/>
  <c r="Q604" i="20"/>
  <c r="R603" i="20"/>
  <c r="R604" i="20"/>
  <c r="B604" i="8"/>
  <c r="D604" i="8"/>
  <c r="E604" i="8"/>
  <c r="F604" i="8"/>
  <c r="B604" i="16"/>
  <c r="C604" i="16"/>
  <c r="D604" i="16"/>
  <c r="E604" i="16"/>
  <c r="F604" i="16"/>
  <c r="H604" i="16"/>
  <c r="L604" i="16"/>
  <c r="B604" i="18"/>
  <c r="C604" i="18"/>
  <c r="E604" i="18"/>
  <c r="F604" i="18"/>
  <c r="G604" i="18"/>
  <c r="H604" i="18"/>
  <c r="I604" i="18"/>
  <c r="J604" i="18"/>
  <c r="K604" i="18"/>
  <c r="L604" i="18"/>
  <c r="B604" i="14"/>
  <c r="C604" i="14"/>
  <c r="D604" i="14"/>
  <c r="E604" i="14"/>
  <c r="B604" i="9"/>
  <c r="C604" i="9"/>
  <c r="D604" i="9"/>
  <c r="E604" i="9"/>
  <c r="J604" i="16"/>
  <c r="B603" i="8"/>
  <c r="D603" i="8"/>
  <c r="E603" i="8"/>
  <c r="F603" i="8"/>
  <c r="B603" i="16"/>
  <c r="C603" i="16"/>
  <c r="D603" i="16"/>
  <c r="E603" i="16"/>
  <c r="F603" i="16"/>
  <c r="H603" i="16"/>
  <c r="L603" i="16"/>
  <c r="B603" i="18"/>
  <c r="C603" i="18"/>
  <c r="E603" i="18"/>
  <c r="F603" i="18"/>
  <c r="G603" i="18"/>
  <c r="H603" i="18"/>
  <c r="I603" i="18"/>
  <c r="J603" i="18"/>
  <c r="K603" i="18"/>
  <c r="L603" i="18"/>
  <c r="B603" i="14"/>
  <c r="C603" i="14"/>
  <c r="D603" i="14"/>
  <c r="E603" i="14"/>
  <c r="B603" i="9"/>
  <c r="C603" i="9"/>
  <c r="D603" i="9"/>
  <c r="E603" i="9"/>
  <c r="D603" i="18"/>
  <c r="B312" i="9"/>
  <c r="B302" i="9"/>
  <c r="I604" i="20" l="1"/>
  <c r="I603" i="20"/>
  <c r="D604" i="18"/>
  <c r="C604" i="8"/>
  <c r="J603" i="16"/>
  <c r="C603" i="8"/>
  <c r="B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404" i="20"/>
  <c r="B405" i="20"/>
  <c r="B406" i="20"/>
  <c r="B407" i="20"/>
  <c r="B408" i="20"/>
  <c r="B409" i="20"/>
  <c r="B410" i="20"/>
  <c r="B411" i="20"/>
  <c r="B412" i="20"/>
  <c r="B413" i="20"/>
  <c r="B414" i="20"/>
  <c r="B415" i="20"/>
  <c r="B416" i="20"/>
  <c r="B417" i="20"/>
  <c r="B418" i="20"/>
  <c r="B419" i="20"/>
  <c r="B420" i="20"/>
  <c r="B421" i="20"/>
  <c r="B422" i="20"/>
  <c r="B423" i="20"/>
  <c r="B424" i="20"/>
  <c r="B425" i="20"/>
  <c r="B426" i="20"/>
  <c r="B427" i="20"/>
  <c r="B428" i="20"/>
  <c r="B429" i="20"/>
  <c r="B430" i="20"/>
  <c r="B431" i="20"/>
  <c r="B432" i="20"/>
  <c r="B433" i="20"/>
  <c r="B434" i="20"/>
  <c r="B435" i="20"/>
  <c r="B436" i="20"/>
  <c r="B437" i="20"/>
  <c r="B438" i="20"/>
  <c r="B439" i="20"/>
  <c r="B440" i="20"/>
  <c r="B441" i="20"/>
  <c r="B442" i="20"/>
  <c r="B443" i="20"/>
  <c r="B444" i="20"/>
  <c r="B445" i="20"/>
  <c r="B446" i="20"/>
  <c r="B447" i="20"/>
  <c r="B448" i="20"/>
  <c r="B449" i="20"/>
  <c r="B450" i="20"/>
  <c r="B451" i="20"/>
  <c r="B452" i="20"/>
  <c r="B453" i="20"/>
  <c r="B454" i="20"/>
  <c r="B455" i="20"/>
  <c r="B456" i="20"/>
  <c r="B457" i="20"/>
  <c r="B458" i="20"/>
  <c r="B459" i="20"/>
  <c r="B460" i="20"/>
  <c r="B461" i="20"/>
  <c r="B462" i="20"/>
  <c r="B463" i="20"/>
  <c r="B464" i="20"/>
  <c r="B465" i="20"/>
  <c r="B466" i="20"/>
  <c r="B467" i="20"/>
  <c r="B468" i="20"/>
  <c r="B469" i="20"/>
  <c r="B470" i="20"/>
  <c r="B471" i="20"/>
  <c r="B472" i="20"/>
  <c r="B473" i="20"/>
  <c r="B474" i="20"/>
  <c r="B475" i="20"/>
  <c r="B476" i="20"/>
  <c r="B477" i="20"/>
  <c r="B478" i="20"/>
  <c r="B479" i="20"/>
  <c r="B480" i="20"/>
  <c r="B481" i="20"/>
  <c r="B482" i="20"/>
  <c r="B483" i="20"/>
  <c r="B484" i="20"/>
  <c r="B485" i="20"/>
  <c r="B486" i="20"/>
  <c r="B487" i="20"/>
  <c r="B488" i="20"/>
  <c r="B489" i="20"/>
  <c r="B490" i="20"/>
  <c r="B491" i="20"/>
  <c r="B492" i="20"/>
  <c r="B493" i="20"/>
  <c r="B494" i="20"/>
  <c r="B495" i="20"/>
  <c r="B496" i="20"/>
  <c r="B497" i="20"/>
  <c r="B498" i="20"/>
  <c r="B499" i="20"/>
  <c r="B500" i="20"/>
  <c r="B501" i="20"/>
  <c r="B502" i="20"/>
  <c r="B503" i="20"/>
  <c r="B504" i="20"/>
  <c r="B505" i="20"/>
  <c r="B506" i="20"/>
  <c r="B507" i="20"/>
  <c r="B508" i="20"/>
  <c r="B509" i="20"/>
  <c r="B510" i="20"/>
  <c r="B511" i="20"/>
  <c r="B512" i="20"/>
  <c r="B513" i="20"/>
  <c r="B514" i="20"/>
  <c r="B515" i="20"/>
  <c r="B516" i="20"/>
  <c r="B517" i="20"/>
  <c r="B518" i="20"/>
  <c r="B519" i="20"/>
  <c r="B520" i="20"/>
  <c r="B521" i="20"/>
  <c r="B522" i="20"/>
  <c r="B523" i="20"/>
  <c r="B524" i="20"/>
  <c r="B525" i="20"/>
  <c r="B526" i="20"/>
  <c r="B527" i="20"/>
  <c r="B528" i="20"/>
  <c r="B529" i="20"/>
  <c r="B530" i="20"/>
  <c r="B531" i="20"/>
  <c r="B532" i="20"/>
  <c r="B533" i="20"/>
  <c r="B534" i="20"/>
  <c r="B535" i="20"/>
  <c r="B536" i="20"/>
  <c r="B537" i="20"/>
  <c r="B538" i="20"/>
  <c r="B539" i="20"/>
  <c r="B540" i="20"/>
  <c r="B541" i="20"/>
  <c r="B542" i="20"/>
  <c r="B543" i="20"/>
  <c r="B544" i="20"/>
  <c r="B545" i="20"/>
  <c r="B546" i="20"/>
  <c r="B547" i="20"/>
  <c r="B548" i="20"/>
  <c r="B549" i="20"/>
  <c r="B550" i="20"/>
  <c r="B551" i="20"/>
  <c r="B552" i="20"/>
  <c r="B553" i="20"/>
  <c r="B554" i="20"/>
  <c r="B555" i="20"/>
  <c r="B556" i="20"/>
  <c r="B557" i="20"/>
  <c r="B558" i="20"/>
  <c r="B559" i="20"/>
  <c r="B560" i="20"/>
  <c r="B561" i="20"/>
  <c r="B562" i="20"/>
  <c r="B563" i="20"/>
  <c r="B564" i="20"/>
  <c r="B565" i="20"/>
  <c r="B566" i="20"/>
  <c r="B567" i="20"/>
  <c r="B568" i="20"/>
  <c r="B569" i="20"/>
  <c r="B570" i="20"/>
  <c r="B571" i="20"/>
  <c r="B572" i="20"/>
  <c r="B573" i="20"/>
  <c r="B574" i="20"/>
  <c r="B575" i="20"/>
  <c r="B576" i="20"/>
  <c r="B577" i="20"/>
  <c r="B578" i="20"/>
  <c r="B579" i="20"/>
  <c r="B580" i="20"/>
  <c r="B581" i="20"/>
  <c r="B582" i="20"/>
  <c r="B583" i="20"/>
  <c r="B584" i="20"/>
  <c r="B585" i="20"/>
  <c r="B586" i="20"/>
  <c r="B587" i="20"/>
  <c r="B588" i="20"/>
  <c r="B589" i="20"/>
  <c r="B590" i="20"/>
  <c r="B591" i="20"/>
  <c r="B592" i="20"/>
  <c r="B593" i="20"/>
  <c r="B594" i="20"/>
  <c r="B595" i="20"/>
  <c r="B596" i="20"/>
  <c r="B597" i="20"/>
  <c r="B598" i="20"/>
  <c r="B599" i="20"/>
  <c r="B600" i="20"/>
  <c r="B601" i="20"/>
  <c r="B602" i="20"/>
  <c r="B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3" i="9"/>
  <c r="B304" i="9"/>
  <c r="B305" i="9"/>
  <c r="B306" i="9"/>
  <c r="B307" i="9"/>
  <c r="B308" i="9"/>
  <c r="B309" i="9"/>
  <c r="B310" i="9"/>
  <c r="B311"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C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L3" i="20"/>
  <c r="L4" i="20"/>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G2" i="7"/>
  <c r="E2" i="7"/>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F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I224" i="20" s="1"/>
  <c r="F225" i="20"/>
  <c r="F226" i="20"/>
  <c r="I226" i="20" s="1"/>
  <c r="F227" i="20"/>
  <c r="F228" i="20"/>
  <c r="F229" i="20"/>
  <c r="F230" i="20"/>
  <c r="I230" i="20" s="1"/>
  <c r="F231" i="20"/>
  <c r="I231" i="20" s="1"/>
  <c r="F232" i="20"/>
  <c r="F233" i="20"/>
  <c r="F234" i="20"/>
  <c r="F235" i="20"/>
  <c r="F236" i="20"/>
  <c r="F237" i="20"/>
  <c r="F238" i="20"/>
  <c r="F239" i="20"/>
  <c r="F240" i="20"/>
  <c r="F241" i="20"/>
  <c r="F242" i="20"/>
  <c r="F243" i="20"/>
  <c r="I243" i="20" s="1"/>
  <c r="F244" i="20"/>
  <c r="F245" i="20"/>
  <c r="I245" i="20" s="1"/>
  <c r="F246" i="20"/>
  <c r="F247" i="20"/>
  <c r="I247" i="20" s="1"/>
  <c r="F248" i="20"/>
  <c r="F249" i="20"/>
  <c r="F250" i="20"/>
  <c r="F251" i="20"/>
  <c r="F252" i="20"/>
  <c r="F253" i="20"/>
  <c r="I253" i="20" s="1"/>
  <c r="F254" i="20"/>
  <c r="F255" i="20"/>
  <c r="I255" i="20" s="1"/>
  <c r="F256" i="20"/>
  <c r="F257" i="20"/>
  <c r="I257" i="20" s="1"/>
  <c r="F258" i="20"/>
  <c r="F259" i="20"/>
  <c r="I259" i="20" s="1"/>
  <c r="F260" i="20"/>
  <c r="F261" i="20"/>
  <c r="F262" i="20"/>
  <c r="F263" i="20"/>
  <c r="F264" i="20"/>
  <c r="I264" i="20" s="1"/>
  <c r="F265" i="20"/>
  <c r="F266" i="20"/>
  <c r="F267" i="20"/>
  <c r="I267" i="20" s="1"/>
  <c r="F268" i="20"/>
  <c r="F269" i="20"/>
  <c r="I269" i="20" s="1"/>
  <c r="F270" i="20"/>
  <c r="I270" i="20" s="1"/>
  <c r="F271" i="20"/>
  <c r="I271" i="20" s="1"/>
  <c r="F272" i="20"/>
  <c r="F273" i="20"/>
  <c r="F274" i="20"/>
  <c r="F275" i="20"/>
  <c r="F276" i="20"/>
  <c r="F277" i="20"/>
  <c r="F278" i="20"/>
  <c r="F279" i="20"/>
  <c r="F280" i="20"/>
  <c r="F281" i="20"/>
  <c r="F282" i="20"/>
  <c r="F283" i="20"/>
  <c r="F284" i="20"/>
  <c r="I284" i="20" s="1"/>
  <c r="F285" i="20"/>
  <c r="I285" i="20" s="1"/>
  <c r="F286" i="20"/>
  <c r="F287" i="20"/>
  <c r="F288" i="20"/>
  <c r="F289" i="20"/>
  <c r="F290" i="20"/>
  <c r="F291" i="20"/>
  <c r="F292" i="20"/>
  <c r="F293" i="20"/>
  <c r="F294" i="20"/>
  <c r="I294" i="20" s="1"/>
  <c r="F295" i="20"/>
  <c r="F296" i="20"/>
  <c r="F297" i="20"/>
  <c r="F298" i="20"/>
  <c r="I298" i="20" s="1"/>
  <c r="F299" i="20"/>
  <c r="F300" i="20"/>
  <c r="F301" i="20"/>
  <c r="F302" i="20"/>
  <c r="F303" i="20"/>
  <c r="F304" i="20"/>
  <c r="F305" i="20"/>
  <c r="F306" i="20"/>
  <c r="F307" i="20"/>
  <c r="F308" i="20"/>
  <c r="F309" i="20"/>
  <c r="F310" i="20"/>
  <c r="F311" i="20"/>
  <c r="F312" i="20"/>
  <c r="F313" i="20"/>
  <c r="F314" i="20"/>
  <c r="I314" i="20" s="1"/>
  <c r="F315" i="20"/>
  <c r="I315" i="20" s="1"/>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I576" i="20" s="1"/>
  <c r="F577" i="20"/>
  <c r="F578" i="20"/>
  <c r="F579" i="20"/>
  <c r="F580" i="20"/>
  <c r="F581" i="20"/>
  <c r="F582" i="20"/>
  <c r="F583" i="20"/>
  <c r="F584" i="20"/>
  <c r="F585" i="20"/>
  <c r="F586" i="20"/>
  <c r="F587" i="20"/>
  <c r="F588" i="20"/>
  <c r="I588" i="20" s="1"/>
  <c r="F589" i="20"/>
  <c r="I589" i="20" s="1"/>
  <c r="F590" i="20"/>
  <c r="I590" i="20" s="1"/>
  <c r="F591" i="20"/>
  <c r="F592" i="20"/>
  <c r="F593" i="20"/>
  <c r="I593" i="20" s="1"/>
  <c r="F594" i="20"/>
  <c r="F595" i="20"/>
  <c r="F596" i="20"/>
  <c r="F597" i="20"/>
  <c r="F598" i="20"/>
  <c r="F599" i="20"/>
  <c r="F600" i="20"/>
  <c r="F601" i="20"/>
  <c r="F602" i="20"/>
  <c r="D2" i="20"/>
  <c r="E2" i="20" s="1"/>
  <c r="R2" i="20"/>
  <c r="R3" i="20"/>
  <c r="R4" i="20"/>
  <c r="R5" i="20"/>
  <c r="R6" i="20"/>
  <c r="R7" i="20"/>
  <c r="R8" i="20"/>
  <c r="R9" i="20"/>
  <c r="R10" i="20"/>
  <c r="R11" i="20"/>
  <c r="R12" i="20"/>
  <c r="R13" i="20"/>
  <c r="R14" i="20"/>
  <c r="R15" i="20"/>
  <c r="R16" i="20"/>
  <c r="R17" i="20"/>
  <c r="R18" i="20"/>
  <c r="R19" i="20"/>
  <c r="R20" i="20"/>
  <c r="R21" i="20"/>
  <c r="R22" i="20"/>
  <c r="R23" i="20"/>
  <c r="R24" i="20"/>
  <c r="R25" i="20"/>
  <c r="R26" i="20"/>
  <c r="R27" i="20"/>
  <c r="R28" i="20"/>
  <c r="R29" i="20"/>
  <c r="R30" i="20"/>
  <c r="R31" i="20"/>
  <c r="R32"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58" i="20"/>
  <c r="R59" i="20"/>
  <c r="R60" i="20"/>
  <c r="R61" i="20"/>
  <c r="R62" i="20"/>
  <c r="R63" i="20"/>
  <c r="R64" i="20"/>
  <c r="R65" i="20"/>
  <c r="R66" i="20"/>
  <c r="R67" i="20"/>
  <c r="R68" i="20"/>
  <c r="R69" i="20"/>
  <c r="R70" i="20"/>
  <c r="R71" i="20"/>
  <c r="R72" i="20"/>
  <c r="R73" i="20"/>
  <c r="R74" i="20"/>
  <c r="R75" i="20"/>
  <c r="R76" i="20"/>
  <c r="R77" i="20"/>
  <c r="R78" i="20"/>
  <c r="R79" i="20"/>
  <c r="R80" i="20"/>
  <c r="R81" i="20"/>
  <c r="R82" i="20"/>
  <c r="R83" i="20"/>
  <c r="R84"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19" i="20"/>
  <c r="R120" i="20"/>
  <c r="R121" i="20"/>
  <c r="R122" i="20"/>
  <c r="R123" i="20"/>
  <c r="R124" i="20"/>
  <c r="R125" i="20"/>
  <c r="R126" i="20"/>
  <c r="R127" i="20"/>
  <c r="R128" i="20"/>
  <c r="R129" i="20"/>
  <c r="R130" i="20"/>
  <c r="R131" i="20"/>
  <c r="R132" i="20"/>
  <c r="R133" i="20"/>
  <c r="R134" i="20"/>
  <c r="R135" i="20"/>
  <c r="R136" i="20"/>
  <c r="R137" i="20"/>
  <c r="R138" i="20"/>
  <c r="R139" i="20"/>
  <c r="R140" i="20"/>
  <c r="R141" i="20"/>
  <c r="R142" i="20"/>
  <c r="R143" i="20"/>
  <c r="R144" i="20"/>
  <c r="R145" i="20"/>
  <c r="R146" i="20"/>
  <c r="R147" i="20"/>
  <c r="R148" i="20"/>
  <c r="R149" i="20"/>
  <c r="R150" i="20"/>
  <c r="R151" i="20"/>
  <c r="R152" i="20"/>
  <c r="R153" i="20"/>
  <c r="R154" i="20"/>
  <c r="R155" i="20"/>
  <c r="R156" i="20"/>
  <c r="R157" i="20"/>
  <c r="R158" i="20"/>
  <c r="R159"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99" i="20"/>
  <c r="R200" i="20"/>
  <c r="R201" i="20"/>
  <c r="R202" i="20"/>
  <c r="R203" i="20"/>
  <c r="R204" i="20"/>
  <c r="R205" i="20"/>
  <c r="R206" i="20"/>
  <c r="R207" i="20"/>
  <c r="R208" i="20"/>
  <c r="R209" i="20"/>
  <c r="R210" i="20"/>
  <c r="R211" i="20"/>
  <c r="R212" i="20"/>
  <c r="R213" i="20"/>
  <c r="R214" i="20"/>
  <c r="R215" i="20"/>
  <c r="R216" i="20"/>
  <c r="R217" i="20"/>
  <c r="R218" i="20"/>
  <c r="R219" i="20"/>
  <c r="R220" i="20"/>
  <c r="R221" i="20"/>
  <c r="R222" i="20"/>
  <c r="R223" i="20"/>
  <c r="R224" i="20"/>
  <c r="R225" i="20"/>
  <c r="R226" i="20"/>
  <c r="R227" i="20"/>
  <c r="R228" i="20"/>
  <c r="R229" i="20"/>
  <c r="R230" i="20"/>
  <c r="R231" i="20"/>
  <c r="R232" i="20"/>
  <c r="R233" i="20"/>
  <c r="R234" i="20"/>
  <c r="R235" i="20"/>
  <c r="R236" i="20"/>
  <c r="R237" i="20"/>
  <c r="R238" i="20"/>
  <c r="R239" i="20"/>
  <c r="R240" i="20"/>
  <c r="R241" i="20"/>
  <c r="R242" i="20"/>
  <c r="R243" i="20"/>
  <c r="R244" i="20"/>
  <c r="R245" i="20"/>
  <c r="R246" i="20"/>
  <c r="R247" i="20"/>
  <c r="R248" i="20"/>
  <c r="R249" i="20"/>
  <c r="R250" i="20"/>
  <c r="R251" i="20"/>
  <c r="R252" i="20"/>
  <c r="R253" i="20"/>
  <c r="R254" i="20"/>
  <c r="R255" i="20"/>
  <c r="R256" i="20"/>
  <c r="R257" i="20"/>
  <c r="R258" i="20"/>
  <c r="R259" i="20"/>
  <c r="R260" i="20"/>
  <c r="R261" i="20"/>
  <c r="R262" i="20"/>
  <c r="R263" i="20"/>
  <c r="R264" i="20"/>
  <c r="R265" i="20"/>
  <c r="R266" i="20"/>
  <c r="R267" i="20"/>
  <c r="R268" i="20"/>
  <c r="R269" i="20"/>
  <c r="R270" i="20"/>
  <c r="R271" i="20"/>
  <c r="R272" i="20"/>
  <c r="R273" i="20"/>
  <c r="R274" i="20"/>
  <c r="R275" i="20"/>
  <c r="R276" i="20"/>
  <c r="R277" i="20"/>
  <c r="R278" i="20"/>
  <c r="R279" i="20"/>
  <c r="R280" i="20"/>
  <c r="R281" i="20"/>
  <c r="R282" i="20"/>
  <c r="R283" i="20"/>
  <c r="R284" i="20"/>
  <c r="R285" i="20"/>
  <c r="R286" i="20"/>
  <c r="R287" i="20"/>
  <c r="R288" i="20"/>
  <c r="R289" i="20"/>
  <c r="R290" i="20"/>
  <c r="R291" i="20"/>
  <c r="R292" i="20"/>
  <c r="R293" i="20"/>
  <c r="R294" i="20"/>
  <c r="R295" i="20"/>
  <c r="R296" i="20"/>
  <c r="R297" i="20"/>
  <c r="R298" i="20"/>
  <c r="R299" i="20"/>
  <c r="R300" i="20"/>
  <c r="R301" i="20"/>
  <c r="R302" i="20"/>
  <c r="R303" i="20"/>
  <c r="R304" i="20"/>
  <c r="R305" i="20"/>
  <c r="R306" i="20"/>
  <c r="R307" i="20"/>
  <c r="R308" i="20"/>
  <c r="R309" i="20"/>
  <c r="R310" i="20"/>
  <c r="R311" i="20"/>
  <c r="R312" i="20"/>
  <c r="R313" i="20"/>
  <c r="R314" i="20"/>
  <c r="R315" i="20"/>
  <c r="R316" i="20"/>
  <c r="R317" i="20"/>
  <c r="R318" i="20"/>
  <c r="R319" i="20"/>
  <c r="R320" i="20"/>
  <c r="R321" i="20"/>
  <c r="R322" i="20"/>
  <c r="R323" i="20"/>
  <c r="R324" i="20"/>
  <c r="R325" i="20"/>
  <c r="R326" i="20"/>
  <c r="R327" i="20"/>
  <c r="R328" i="20"/>
  <c r="R329" i="20"/>
  <c r="R330" i="20"/>
  <c r="R331" i="20"/>
  <c r="R332" i="20"/>
  <c r="R333" i="20"/>
  <c r="R334" i="20"/>
  <c r="R335" i="20"/>
  <c r="R336" i="20"/>
  <c r="R337" i="20"/>
  <c r="R338" i="20"/>
  <c r="R339" i="20"/>
  <c r="R340" i="20"/>
  <c r="R341" i="20"/>
  <c r="R342" i="20"/>
  <c r="R343" i="20"/>
  <c r="R344" i="20"/>
  <c r="R345" i="20"/>
  <c r="R346" i="20"/>
  <c r="R347" i="20"/>
  <c r="R348" i="20"/>
  <c r="R349" i="20"/>
  <c r="R350" i="20"/>
  <c r="R351" i="20"/>
  <c r="R352" i="20"/>
  <c r="R353" i="20"/>
  <c r="R354" i="20"/>
  <c r="R355" i="20"/>
  <c r="R356" i="20"/>
  <c r="R357" i="20"/>
  <c r="R358" i="20"/>
  <c r="R359" i="20"/>
  <c r="R360" i="20"/>
  <c r="R361" i="20"/>
  <c r="R362" i="20"/>
  <c r="R363" i="20"/>
  <c r="R364" i="20"/>
  <c r="R365" i="20"/>
  <c r="R366" i="20"/>
  <c r="R367" i="20"/>
  <c r="R368" i="20"/>
  <c r="R369" i="20"/>
  <c r="R370" i="20"/>
  <c r="R371" i="20"/>
  <c r="R372" i="20"/>
  <c r="R373" i="20"/>
  <c r="R374" i="20"/>
  <c r="R375" i="20"/>
  <c r="R376" i="20"/>
  <c r="R377" i="20"/>
  <c r="R378" i="20"/>
  <c r="R379" i="20"/>
  <c r="R380" i="20"/>
  <c r="R381" i="20"/>
  <c r="R382" i="20"/>
  <c r="R383" i="20"/>
  <c r="R384" i="20"/>
  <c r="R385" i="20"/>
  <c r="R386" i="20"/>
  <c r="R387" i="20"/>
  <c r="R388" i="20"/>
  <c r="R389" i="20"/>
  <c r="R390" i="20"/>
  <c r="R391" i="20"/>
  <c r="R392" i="20"/>
  <c r="R393" i="20"/>
  <c r="R394" i="20"/>
  <c r="R395" i="20"/>
  <c r="R396" i="20"/>
  <c r="R397" i="20"/>
  <c r="R398" i="20"/>
  <c r="R399" i="20"/>
  <c r="R400" i="20"/>
  <c r="R401" i="20"/>
  <c r="R402" i="20"/>
  <c r="R403" i="20"/>
  <c r="R404" i="20"/>
  <c r="R405" i="20"/>
  <c r="R406" i="20"/>
  <c r="R407" i="20"/>
  <c r="R408" i="20"/>
  <c r="R409" i="20"/>
  <c r="R410" i="20"/>
  <c r="R411" i="20"/>
  <c r="R412" i="20"/>
  <c r="R413" i="20"/>
  <c r="R414" i="20"/>
  <c r="R415" i="20"/>
  <c r="R416" i="20"/>
  <c r="R417" i="20"/>
  <c r="R418" i="20"/>
  <c r="R419" i="20"/>
  <c r="R420" i="20"/>
  <c r="R421" i="20"/>
  <c r="R422" i="20"/>
  <c r="R423" i="20"/>
  <c r="R424" i="20"/>
  <c r="R425" i="20"/>
  <c r="R426" i="20"/>
  <c r="R427" i="20"/>
  <c r="R428" i="20"/>
  <c r="R429" i="20"/>
  <c r="R430" i="20"/>
  <c r="R431" i="20"/>
  <c r="R432" i="20"/>
  <c r="R433" i="20"/>
  <c r="R434" i="20"/>
  <c r="R435" i="20"/>
  <c r="R436" i="20"/>
  <c r="R437" i="20"/>
  <c r="R438" i="20"/>
  <c r="R439" i="20"/>
  <c r="R440" i="20"/>
  <c r="R441" i="20"/>
  <c r="R442" i="20"/>
  <c r="R443" i="20"/>
  <c r="R444" i="20"/>
  <c r="R445" i="20"/>
  <c r="R446" i="20"/>
  <c r="R447" i="20"/>
  <c r="R448" i="20"/>
  <c r="R449" i="20"/>
  <c r="R450" i="20"/>
  <c r="R451" i="20"/>
  <c r="R452" i="20"/>
  <c r="R453" i="20"/>
  <c r="R454" i="20"/>
  <c r="R455" i="20"/>
  <c r="R456" i="20"/>
  <c r="R457" i="20"/>
  <c r="R458" i="20"/>
  <c r="R459" i="20"/>
  <c r="R460" i="20"/>
  <c r="R461" i="20"/>
  <c r="R462" i="20"/>
  <c r="R463" i="20"/>
  <c r="R464" i="20"/>
  <c r="R465" i="20"/>
  <c r="R466" i="20"/>
  <c r="R467" i="20"/>
  <c r="R468" i="20"/>
  <c r="R469" i="20"/>
  <c r="R470" i="20"/>
  <c r="R471" i="20"/>
  <c r="R472" i="20"/>
  <c r="R473" i="20"/>
  <c r="R474" i="20"/>
  <c r="R475" i="20"/>
  <c r="R476" i="20"/>
  <c r="R477" i="20"/>
  <c r="R478" i="20"/>
  <c r="R479" i="20"/>
  <c r="R480" i="20"/>
  <c r="R481" i="20"/>
  <c r="R482" i="20"/>
  <c r="R483" i="20"/>
  <c r="R484" i="20"/>
  <c r="R485" i="20"/>
  <c r="R486" i="20"/>
  <c r="R487" i="20"/>
  <c r="R488" i="20"/>
  <c r="R489" i="20"/>
  <c r="R490" i="20"/>
  <c r="R491" i="20"/>
  <c r="R492" i="20"/>
  <c r="R493" i="20"/>
  <c r="R494" i="20"/>
  <c r="R495" i="20"/>
  <c r="R496" i="20"/>
  <c r="R497" i="20"/>
  <c r="R498" i="20"/>
  <c r="R499" i="20"/>
  <c r="R500" i="20"/>
  <c r="R501" i="20"/>
  <c r="R502" i="20"/>
  <c r="R503" i="20"/>
  <c r="R504" i="20"/>
  <c r="R505" i="20"/>
  <c r="R506" i="20"/>
  <c r="R507" i="20"/>
  <c r="R508" i="20"/>
  <c r="R509" i="20"/>
  <c r="R510" i="20"/>
  <c r="R511" i="20"/>
  <c r="R512" i="20"/>
  <c r="R513" i="20"/>
  <c r="R514" i="20"/>
  <c r="R515" i="20"/>
  <c r="R516" i="20"/>
  <c r="R517" i="20"/>
  <c r="R518" i="20"/>
  <c r="R519" i="20"/>
  <c r="R520" i="20"/>
  <c r="R521" i="20"/>
  <c r="R522" i="20"/>
  <c r="R523" i="20"/>
  <c r="R524" i="20"/>
  <c r="R525" i="20"/>
  <c r="R526" i="20"/>
  <c r="R527" i="20"/>
  <c r="R528" i="20"/>
  <c r="R529" i="20"/>
  <c r="R530" i="20"/>
  <c r="R531" i="20"/>
  <c r="R532" i="20"/>
  <c r="R533" i="20"/>
  <c r="R534" i="20"/>
  <c r="R535" i="20"/>
  <c r="R536" i="20"/>
  <c r="R537" i="20"/>
  <c r="R538" i="20"/>
  <c r="R539" i="20"/>
  <c r="R540" i="20"/>
  <c r="R541" i="20"/>
  <c r="R542" i="20"/>
  <c r="R543" i="20"/>
  <c r="R544" i="20"/>
  <c r="R545" i="20"/>
  <c r="R546" i="20"/>
  <c r="R547" i="20"/>
  <c r="R548" i="20"/>
  <c r="R549" i="20"/>
  <c r="R550" i="20"/>
  <c r="R551" i="20"/>
  <c r="R552" i="20"/>
  <c r="R553" i="20"/>
  <c r="R554" i="20"/>
  <c r="R555" i="20"/>
  <c r="R556" i="20"/>
  <c r="R557" i="20"/>
  <c r="R558" i="20"/>
  <c r="R559" i="20"/>
  <c r="R560" i="20"/>
  <c r="R561" i="20"/>
  <c r="R562" i="20"/>
  <c r="R563" i="20"/>
  <c r="R564" i="20"/>
  <c r="R565" i="20"/>
  <c r="R566" i="20"/>
  <c r="R567" i="20"/>
  <c r="R568" i="20"/>
  <c r="R569" i="20"/>
  <c r="R570" i="20"/>
  <c r="R571" i="20"/>
  <c r="R572" i="20"/>
  <c r="R573" i="20"/>
  <c r="R574" i="20"/>
  <c r="R575" i="20"/>
  <c r="R576" i="20"/>
  <c r="R577" i="20"/>
  <c r="R578" i="20"/>
  <c r="R579" i="20"/>
  <c r="R580" i="20"/>
  <c r="R581" i="20"/>
  <c r="R582" i="20"/>
  <c r="R583" i="20"/>
  <c r="R584" i="20"/>
  <c r="R585" i="20"/>
  <c r="R586" i="20"/>
  <c r="R587" i="20"/>
  <c r="R588" i="20"/>
  <c r="R589" i="20"/>
  <c r="R590" i="20"/>
  <c r="R591" i="20"/>
  <c r="R592" i="20"/>
  <c r="R593" i="20"/>
  <c r="R594" i="20"/>
  <c r="R595" i="20"/>
  <c r="R596" i="20"/>
  <c r="R597" i="20"/>
  <c r="R598" i="20"/>
  <c r="R599" i="20"/>
  <c r="R600" i="20"/>
  <c r="R601" i="20"/>
  <c r="R602" i="20"/>
  <c r="Q2" i="20"/>
  <c r="O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N2" i="20"/>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N523" i="20"/>
  <c r="N524"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Q3" i="20"/>
  <c r="Q4" i="20"/>
  <c r="Q5" i="20"/>
  <c r="Q6" i="20"/>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L5" i="16"/>
  <c r="L16" i="16"/>
  <c r="L17" i="16"/>
  <c r="L18" i="16"/>
  <c r="L19" i="16"/>
  <c r="L20" i="16"/>
  <c r="L21" i="16"/>
  <c r="L22"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100" i="16"/>
  <c r="L101" i="16"/>
  <c r="L110" i="16"/>
  <c r="L111" i="16"/>
  <c r="L112" i="16"/>
  <c r="L114" i="16"/>
  <c r="L115" i="16"/>
  <c r="L117" i="16"/>
  <c r="L119" i="16"/>
  <c r="L120" i="16"/>
  <c r="L121" i="16"/>
  <c r="L122" i="16"/>
  <c r="L123" i="16"/>
  <c r="L124" i="16"/>
  <c r="L125" i="16"/>
  <c r="L126" i="16"/>
  <c r="L127" i="16"/>
  <c r="L128" i="16"/>
  <c r="L129" i="16"/>
  <c r="L130" i="16"/>
  <c r="L131" i="16"/>
  <c r="L132" i="16"/>
  <c r="L134" i="16"/>
  <c r="L135" i="16"/>
  <c r="L138" i="16"/>
  <c r="L143" i="16"/>
  <c r="L144" i="16"/>
  <c r="L149" i="16"/>
  <c r="L150" i="16"/>
  <c r="L151" i="16"/>
  <c r="L152" i="16"/>
  <c r="L153" i="16"/>
  <c r="L154" i="16"/>
  <c r="L157" i="16"/>
  <c r="L158" i="16"/>
  <c r="L159" i="16"/>
  <c r="L160" i="16"/>
  <c r="L161" i="16"/>
  <c r="L162" i="16"/>
  <c r="L163" i="16"/>
  <c r="L164" i="16"/>
  <c r="L169" i="16"/>
  <c r="L170" i="16"/>
  <c r="L171" i="16"/>
  <c r="L172" i="16"/>
  <c r="L173" i="16"/>
  <c r="L174"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4" i="16"/>
  <c r="L231" i="16"/>
  <c r="L239" i="16"/>
  <c r="L240" i="16"/>
  <c r="L252" i="16"/>
  <c r="L256" i="16"/>
  <c r="L259" i="16"/>
  <c r="L260" i="16"/>
  <c r="L261" i="16"/>
  <c r="L264" i="16"/>
  <c r="L266" i="16"/>
  <c r="L268" i="16"/>
  <c r="L269" i="16"/>
  <c r="L270" i="16"/>
  <c r="L298" i="16"/>
  <c r="L302" i="16"/>
  <c r="L304" i="16"/>
  <c r="L313" i="16"/>
  <c r="L314" i="16"/>
  <c r="L315" i="16"/>
  <c r="L316" i="16"/>
  <c r="L575" i="16"/>
  <c r="L577" i="16"/>
  <c r="L582" i="16"/>
  <c r="L592" i="16"/>
  <c r="L593" i="16"/>
  <c r="L594" i="16"/>
  <c r="L599" i="16"/>
  <c r="L600" i="16"/>
  <c r="J5"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100" i="16"/>
  <c r="J101" i="16"/>
  <c r="J103" i="16"/>
  <c r="J104" i="16"/>
  <c r="J111" i="16"/>
  <c r="J112" i="16"/>
  <c r="J113" i="16"/>
  <c r="J117" i="16"/>
  <c r="J119" i="16"/>
  <c r="J120" i="16"/>
  <c r="J121" i="16"/>
  <c r="J122" i="16"/>
  <c r="J123" i="16"/>
  <c r="J124" i="16"/>
  <c r="J125" i="16"/>
  <c r="J126" i="16"/>
  <c r="J127" i="16"/>
  <c r="J128" i="16"/>
  <c r="J129" i="16"/>
  <c r="J130" i="16"/>
  <c r="J131" i="16"/>
  <c r="J132" i="16"/>
  <c r="J133" i="16"/>
  <c r="J134" i="16"/>
  <c r="J135" i="16"/>
  <c r="J137" i="16"/>
  <c r="J138" i="16"/>
  <c r="J140" i="16"/>
  <c r="J149" i="16"/>
  <c r="J150" i="16"/>
  <c r="J151" i="16"/>
  <c r="J152" i="16"/>
  <c r="J153" i="16"/>
  <c r="J154" i="16"/>
  <c r="J156" i="16"/>
  <c r="J157" i="16"/>
  <c r="J158" i="16"/>
  <c r="J159" i="16"/>
  <c r="J160" i="16"/>
  <c r="J161" i="16"/>
  <c r="J162" i="16"/>
  <c r="J163" i="16"/>
  <c r="J164"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317" i="16"/>
  <c r="J320" i="16"/>
  <c r="J322" i="16"/>
  <c r="J323" i="16"/>
  <c r="J324" i="16"/>
  <c r="J327" i="16"/>
  <c r="J329" i="16"/>
  <c r="J331" i="16"/>
  <c r="J332" i="16"/>
  <c r="J333" i="16"/>
  <c r="J335" i="16"/>
  <c r="J337" i="16"/>
  <c r="J340" i="16"/>
  <c r="J341" i="16"/>
  <c r="J344" i="16"/>
  <c r="J345" i="16"/>
  <c r="J346" i="16"/>
  <c r="J348" i="16"/>
  <c r="J350" i="16"/>
  <c r="J351" i="16"/>
  <c r="J352" i="16"/>
  <c r="J353" i="16"/>
  <c r="J354" i="16"/>
  <c r="J357" i="16"/>
  <c r="J358" i="16"/>
  <c r="J359" i="16"/>
  <c r="J366" i="16"/>
  <c r="J367" i="16"/>
  <c r="J368" i="16"/>
  <c r="J371" i="16"/>
  <c r="J372" i="16"/>
  <c r="J373" i="16"/>
  <c r="J375" i="16"/>
  <c r="J379" i="16"/>
  <c r="J381" i="16"/>
  <c r="J382" i="16"/>
  <c r="J383" i="16"/>
  <c r="J384" i="16"/>
  <c r="J388" i="16"/>
  <c r="J389" i="16"/>
  <c r="J390" i="16"/>
  <c r="J392" i="16"/>
  <c r="J393" i="16"/>
  <c r="J394" i="16"/>
  <c r="J395" i="16"/>
  <c r="J396" i="16"/>
  <c r="J397" i="16"/>
  <c r="J400" i="16"/>
  <c r="J403" i="16"/>
  <c r="J404" i="16"/>
  <c r="J405" i="16"/>
  <c r="J406" i="16"/>
  <c r="J407" i="16"/>
  <c r="J408" i="16"/>
  <c r="J409" i="16"/>
  <c r="J412" i="16"/>
  <c r="J414" i="16"/>
  <c r="J416" i="16"/>
  <c r="J419" i="16"/>
  <c r="J420" i="16"/>
  <c r="J421" i="16"/>
  <c r="J422" i="16"/>
  <c r="J423" i="16"/>
  <c r="J424" i="16"/>
  <c r="J425" i="16"/>
  <c r="J430" i="16"/>
  <c r="J431" i="16"/>
  <c r="J432" i="16"/>
  <c r="J435" i="16"/>
  <c r="J436" i="16"/>
  <c r="J437" i="16"/>
  <c r="J438" i="16"/>
  <c r="J439" i="16"/>
  <c r="J440" i="16"/>
  <c r="J442" i="16"/>
  <c r="J444" i="16"/>
  <c r="J445" i="16"/>
  <c r="J446" i="16"/>
  <c r="J447" i="16"/>
  <c r="J448" i="16"/>
  <c r="J449" i="16"/>
  <c r="J450" i="16"/>
  <c r="J451" i="16"/>
  <c r="J452" i="16"/>
  <c r="J453" i="16"/>
  <c r="J454" i="16"/>
  <c r="J456" i="16"/>
  <c r="J457" i="16"/>
  <c r="J458" i="16"/>
  <c r="J459" i="16"/>
  <c r="J460" i="16"/>
  <c r="J461" i="16"/>
  <c r="J462" i="16"/>
  <c r="J463" i="16"/>
  <c r="J464" i="16"/>
  <c r="J465" i="16"/>
  <c r="J466" i="16"/>
  <c r="J467" i="16"/>
  <c r="J468" i="16"/>
  <c r="J469" i="16"/>
  <c r="J470" i="16"/>
  <c r="J471" i="16"/>
  <c r="J473" i="16"/>
  <c r="J475" i="16"/>
  <c r="J476" i="16"/>
  <c r="J477" i="16"/>
  <c r="J478" i="16"/>
  <c r="J479" i="16"/>
  <c r="J484" i="16"/>
  <c r="J485" i="16"/>
  <c r="J487" i="16"/>
  <c r="J489" i="16"/>
  <c r="J491" i="16"/>
  <c r="J492" i="16"/>
  <c r="J493" i="16"/>
  <c r="J494" i="16"/>
  <c r="J495" i="16"/>
  <c r="J497" i="16"/>
  <c r="J498" i="16"/>
  <c r="J499" i="16"/>
  <c r="J500" i="16"/>
  <c r="J501" i="16"/>
  <c r="J502" i="16"/>
  <c r="J503" i="16"/>
  <c r="J506" i="16"/>
  <c r="J508" i="16"/>
  <c r="J509" i="16"/>
  <c r="J511" i="16"/>
  <c r="J512" i="16"/>
  <c r="J513" i="16"/>
  <c r="J514" i="16"/>
  <c r="J515" i="16"/>
  <c r="J516" i="16"/>
  <c r="J519" i="16"/>
  <c r="J520" i="16"/>
  <c r="J522" i="16"/>
  <c r="J523" i="16"/>
  <c r="J524" i="16"/>
  <c r="J525" i="16"/>
  <c r="J526" i="16"/>
  <c r="J527" i="16"/>
  <c r="J528" i="16"/>
  <c r="J529" i="16"/>
  <c r="J532" i="16"/>
  <c r="J533" i="16"/>
  <c r="J534" i="16"/>
  <c r="J535" i="16"/>
  <c r="J537" i="16"/>
  <c r="J539" i="16"/>
  <c r="J540" i="16"/>
  <c r="J541" i="16"/>
  <c r="J542" i="16"/>
  <c r="J543" i="16"/>
  <c r="J544" i="16"/>
  <c r="J545" i="16"/>
  <c r="J547" i="16"/>
  <c r="J548" i="16"/>
  <c r="J550" i="16"/>
  <c r="J551" i="16"/>
  <c r="J553" i="16"/>
  <c r="J554" i="16"/>
  <c r="J556" i="16"/>
  <c r="J566" i="16"/>
  <c r="J573" i="16"/>
  <c r="H221" i="16"/>
  <c r="H224" i="16"/>
  <c r="H225" i="16"/>
  <c r="H228" i="16"/>
  <c r="H229" i="16"/>
  <c r="H230" i="16"/>
  <c r="H231" i="16"/>
  <c r="H232" i="16"/>
  <c r="H233" i="16"/>
  <c r="H238" i="16"/>
  <c r="H239" i="16"/>
  <c r="H240" i="16"/>
  <c r="H241" i="16"/>
  <c r="H242" i="16"/>
  <c r="H244" i="16"/>
  <c r="H245" i="16"/>
  <c r="H246" i="16"/>
  <c r="H248" i="16"/>
  <c r="H249" i="16"/>
  <c r="H250" i="16"/>
  <c r="H251" i="16"/>
  <c r="H252" i="16"/>
  <c r="H253" i="16"/>
  <c r="H254" i="16"/>
  <c r="H255" i="16"/>
  <c r="H256" i="16"/>
  <c r="H257" i="16"/>
  <c r="H259" i="16"/>
  <c r="H260" i="16"/>
  <c r="H261" i="16"/>
  <c r="H262" i="16"/>
  <c r="H263" i="16"/>
  <c r="H264" i="16"/>
  <c r="H265" i="16"/>
  <c r="H266" i="16"/>
  <c r="H268" i="16"/>
  <c r="H269" i="16"/>
  <c r="H270" i="16"/>
  <c r="H272" i="16"/>
  <c r="H273" i="16"/>
  <c r="H274" i="16"/>
  <c r="H275" i="16"/>
  <c r="H276" i="16"/>
  <c r="H277" i="16"/>
  <c r="H278" i="16"/>
  <c r="H279" i="16"/>
  <c r="H280" i="16"/>
  <c r="H281" i="16"/>
  <c r="H285" i="16"/>
  <c r="H286" i="16"/>
  <c r="H288" i="16"/>
  <c r="H289" i="16"/>
  <c r="H290" i="16"/>
  <c r="H291" i="16"/>
  <c r="H292" i="16"/>
  <c r="H293" i="16"/>
  <c r="H294" i="16"/>
  <c r="H297" i="16"/>
  <c r="H298" i="16"/>
  <c r="H299" i="16"/>
  <c r="H300" i="16"/>
  <c r="H301" i="16"/>
  <c r="H302" i="16"/>
  <c r="H303" i="16"/>
  <c r="H304" i="16"/>
  <c r="H305" i="16"/>
  <c r="H306" i="16"/>
  <c r="H307" i="16"/>
  <c r="H308" i="16"/>
  <c r="H309" i="16"/>
  <c r="H310" i="16"/>
  <c r="H311" i="16"/>
  <c r="H312" i="16"/>
  <c r="H313" i="16"/>
  <c r="H314" i="16"/>
  <c r="H315" i="16"/>
  <c r="H316" i="16"/>
  <c r="H317" i="16"/>
  <c r="H319" i="16"/>
  <c r="H320" i="16"/>
  <c r="H321" i="16"/>
  <c r="H322" i="16"/>
  <c r="H323" i="16"/>
  <c r="H324" i="16"/>
  <c r="H325" i="16"/>
  <c r="H326" i="16"/>
  <c r="H327" i="16"/>
  <c r="H328" i="16"/>
  <c r="H329" i="16"/>
  <c r="H330" i="16"/>
  <c r="H331" i="16"/>
  <c r="H332" i="16"/>
  <c r="H333" i="16"/>
  <c r="H334" i="16"/>
  <c r="H335" i="16"/>
  <c r="H336" i="16"/>
  <c r="H337" i="16"/>
  <c r="H339" i="16"/>
  <c r="H340" i="16"/>
  <c r="H341" i="16"/>
  <c r="H342" i="16"/>
  <c r="H343" i="16"/>
  <c r="H344" i="16"/>
  <c r="H345" i="16"/>
  <c r="H346" i="16"/>
  <c r="H348" i="16"/>
  <c r="H349" i="16"/>
  <c r="H350" i="16"/>
  <c r="H351" i="16"/>
  <c r="H352" i="16"/>
  <c r="H353" i="16"/>
  <c r="H354" i="16"/>
  <c r="H356" i="16"/>
  <c r="H357" i="16"/>
  <c r="H359" i="16"/>
  <c r="H360" i="16"/>
  <c r="H361" i="16"/>
  <c r="H364" i="16"/>
  <c r="H365" i="16"/>
  <c r="H366" i="16"/>
  <c r="H367" i="16"/>
  <c r="H368" i="16"/>
  <c r="H370" i="16"/>
  <c r="H371" i="16"/>
  <c r="H372" i="16"/>
  <c r="H373" i="16"/>
  <c r="H374" i="16"/>
  <c r="H375" i="16"/>
  <c r="H376" i="16"/>
  <c r="H377" i="16"/>
  <c r="H378" i="16"/>
  <c r="H379" i="16"/>
  <c r="H381" i="16"/>
  <c r="H382" i="16"/>
  <c r="H383" i="16"/>
  <c r="H385" i="16"/>
  <c r="H386" i="16"/>
  <c r="H388" i="16"/>
  <c r="H389" i="16"/>
  <c r="H390" i="16"/>
  <c r="H391" i="16"/>
  <c r="H392" i="16"/>
  <c r="H393" i="16"/>
  <c r="H394" i="16"/>
  <c r="H395" i="16"/>
  <c r="H396" i="16"/>
  <c r="H397" i="16"/>
  <c r="H398"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9" i="16"/>
  <c r="H430" i="16"/>
  <c r="H431" i="16"/>
  <c r="H432" i="16"/>
  <c r="H433" i="16"/>
  <c r="H435" i="16"/>
  <c r="H436" i="16"/>
  <c r="H437" i="16"/>
  <c r="H438" i="16"/>
  <c r="H439" i="16"/>
  <c r="H440" i="16"/>
  <c r="H441" i="16"/>
  <c r="H442" i="16"/>
  <c r="H443" i="16"/>
  <c r="H444" i="16"/>
  <c r="H445" i="16"/>
  <c r="H446" i="16"/>
  <c r="H447" i="16"/>
  <c r="H448" i="16"/>
  <c r="H449" i="16"/>
  <c r="H450" i="16"/>
  <c r="H451" i="16"/>
  <c r="H452" i="16"/>
  <c r="H453" i="16"/>
  <c r="H454"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3" i="16"/>
  <c r="H484" i="16"/>
  <c r="H485" i="16"/>
  <c r="H487" i="16"/>
  <c r="H488" i="16"/>
  <c r="H489" i="16"/>
  <c r="H492" i="16"/>
  <c r="H493" i="16"/>
  <c r="H494" i="16"/>
  <c r="H496" i="16"/>
  <c r="H497" i="16"/>
  <c r="H498" i="16"/>
  <c r="H499" i="16"/>
  <c r="H500" i="16"/>
  <c r="H501" i="16"/>
  <c r="H502" i="16"/>
  <c r="H503" i="16"/>
  <c r="H505" i="16"/>
  <c r="H506" i="16"/>
  <c r="H507" i="16"/>
  <c r="H508" i="16"/>
  <c r="H509" i="16"/>
  <c r="H511" i="16"/>
  <c r="H512" i="16"/>
  <c r="H513" i="16"/>
  <c r="H514" i="16"/>
  <c r="H515" i="16"/>
  <c r="H516" i="16"/>
  <c r="H519" i="16"/>
  <c r="H520" i="16"/>
  <c r="H521" i="16"/>
  <c r="H522" i="16"/>
  <c r="H523" i="16"/>
  <c r="H524" i="16"/>
  <c r="H525" i="16"/>
  <c r="H526" i="16"/>
  <c r="H527" i="16"/>
  <c r="H528" i="16"/>
  <c r="H529" i="16"/>
  <c r="H532" i="16"/>
  <c r="H533" i="16"/>
  <c r="H534" i="16"/>
  <c r="H535" i="16"/>
  <c r="H536" i="16"/>
  <c r="H537" i="16"/>
  <c r="H539" i="16"/>
  <c r="H540" i="16"/>
  <c r="H541" i="16"/>
  <c r="H542" i="16"/>
  <c r="H543" i="16"/>
  <c r="H544" i="16"/>
  <c r="H545" i="16"/>
  <c r="H549" i="16"/>
  <c r="H550" i="16"/>
  <c r="H551" i="16"/>
  <c r="H553" i="16"/>
  <c r="H554" i="16"/>
  <c r="H555" i="16"/>
  <c r="H556" i="16"/>
  <c r="H557" i="16"/>
  <c r="H558" i="16"/>
  <c r="H559" i="16"/>
  <c r="H560" i="16"/>
  <c r="H562" i="16"/>
  <c r="H563" i="16"/>
  <c r="H564" i="16"/>
  <c r="H565" i="16"/>
  <c r="H566" i="16"/>
  <c r="H568" i="16"/>
  <c r="H569" i="16"/>
  <c r="H570" i="16"/>
  <c r="H571" i="16"/>
  <c r="H572" i="16"/>
  <c r="H574" i="16"/>
  <c r="H585" i="16"/>
  <c r="H588" i="16"/>
  <c r="H590" i="16"/>
  <c r="H591" i="16"/>
  <c r="H592" i="16"/>
  <c r="H593" i="16"/>
  <c r="H594" i="16"/>
  <c r="H601" i="16"/>
  <c r="H602" i="16"/>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E502" i="16"/>
  <c r="E503" i="16"/>
  <c r="E504" i="16"/>
  <c r="E505" i="16"/>
  <c r="E506" i="16"/>
  <c r="E507" i="16"/>
  <c r="E508" i="16"/>
  <c r="E509" i="16"/>
  <c r="E510" i="16"/>
  <c r="E511" i="16"/>
  <c r="E512" i="16"/>
  <c r="E513" i="16"/>
  <c r="E514" i="16"/>
  <c r="E515" i="16"/>
  <c r="E516" i="16"/>
  <c r="E517" i="16"/>
  <c r="E518" i="16"/>
  <c r="E519" i="16"/>
  <c r="E520" i="16"/>
  <c r="E521" i="16"/>
  <c r="E522" i="16"/>
  <c r="E523" i="16"/>
  <c r="E524" i="16"/>
  <c r="E525" i="16"/>
  <c r="E526" i="16"/>
  <c r="E527" i="16"/>
  <c r="E528" i="16"/>
  <c r="E529" i="16"/>
  <c r="E530" i="16"/>
  <c r="E531" i="16"/>
  <c r="E532" i="16"/>
  <c r="E533" i="16"/>
  <c r="E534" i="16"/>
  <c r="E535" i="16"/>
  <c r="E536" i="16"/>
  <c r="E537" i="16"/>
  <c r="E538" i="16"/>
  <c r="E539" i="16"/>
  <c r="E540" i="16"/>
  <c r="E541" i="16"/>
  <c r="E542" i="16"/>
  <c r="E543" i="16"/>
  <c r="E544" i="16"/>
  <c r="E545" i="16"/>
  <c r="E546" i="16"/>
  <c r="E547" i="16"/>
  <c r="E548" i="16"/>
  <c r="E549" i="16"/>
  <c r="E550" i="16"/>
  <c r="E551" i="16"/>
  <c r="E552" i="16"/>
  <c r="E553" i="16"/>
  <c r="E554" i="16"/>
  <c r="E555" i="16"/>
  <c r="E556" i="16"/>
  <c r="E557" i="16"/>
  <c r="E558" i="16"/>
  <c r="E559" i="16"/>
  <c r="E560" i="16"/>
  <c r="E561" i="16"/>
  <c r="E562" i="16"/>
  <c r="E563" i="16"/>
  <c r="E564" i="16"/>
  <c r="E565" i="16"/>
  <c r="E566" i="16"/>
  <c r="E567" i="16"/>
  <c r="E568" i="16"/>
  <c r="E569" i="16"/>
  <c r="E570" i="16"/>
  <c r="E571" i="16"/>
  <c r="E572" i="16"/>
  <c r="E573" i="16"/>
  <c r="E574" i="16"/>
  <c r="E575" i="16"/>
  <c r="E576" i="16"/>
  <c r="E577" i="16"/>
  <c r="E578" i="16"/>
  <c r="E579" i="16"/>
  <c r="E580" i="16"/>
  <c r="E581" i="16"/>
  <c r="E582" i="16"/>
  <c r="E583" i="16"/>
  <c r="E584" i="16"/>
  <c r="E585" i="16"/>
  <c r="E586" i="16"/>
  <c r="E587" i="16"/>
  <c r="E588" i="16"/>
  <c r="E589" i="16"/>
  <c r="E590" i="16"/>
  <c r="E591" i="16"/>
  <c r="E592" i="16"/>
  <c r="E593" i="16"/>
  <c r="E594" i="16"/>
  <c r="E595" i="16"/>
  <c r="E596" i="16"/>
  <c r="E597" i="16"/>
  <c r="E598" i="16"/>
  <c r="E599" i="16"/>
  <c r="E600" i="16"/>
  <c r="E601" i="16"/>
  <c r="E602" i="16"/>
  <c r="F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K2"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G2" i="18"/>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2" i="9"/>
  <c r="D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2" i="18"/>
  <c r="D4" i="18"/>
  <c r="D5" i="18"/>
  <c r="D6" i="18"/>
  <c r="D8" i="18"/>
  <c r="D9" i="18"/>
  <c r="D10" i="18"/>
  <c r="D12" i="18"/>
  <c r="D13" i="18"/>
  <c r="D14" i="18"/>
  <c r="D16" i="18"/>
  <c r="D18" i="18"/>
  <c r="D20" i="18"/>
  <c r="D21" i="18"/>
  <c r="D22" i="18"/>
  <c r="D24" i="18"/>
  <c r="D25" i="18"/>
  <c r="D26" i="18"/>
  <c r="D28" i="18"/>
  <c r="D29" i="18"/>
  <c r="D30" i="18"/>
  <c r="D32" i="18"/>
  <c r="D33" i="18"/>
  <c r="D34" i="18"/>
  <c r="D36" i="18"/>
  <c r="D37" i="18"/>
  <c r="D38" i="18"/>
  <c r="D40" i="18"/>
  <c r="D41" i="18"/>
  <c r="D42" i="18"/>
  <c r="D44" i="18"/>
  <c r="D45" i="18"/>
  <c r="D46" i="18"/>
  <c r="D50" i="18"/>
  <c r="D52" i="18"/>
  <c r="D53" i="18"/>
  <c r="D54" i="18"/>
  <c r="D56" i="18"/>
  <c r="D57" i="18"/>
  <c r="D58" i="18"/>
  <c r="D60" i="18"/>
  <c r="D61" i="18"/>
  <c r="D62" i="18"/>
  <c r="D64" i="18"/>
  <c r="D66" i="18"/>
  <c r="D68" i="18"/>
  <c r="D69" i="18"/>
  <c r="D70" i="18"/>
  <c r="D72" i="18"/>
  <c r="D73" i="18"/>
  <c r="D74" i="18"/>
  <c r="D76" i="18"/>
  <c r="D77" i="18"/>
  <c r="D78" i="18"/>
  <c r="D80" i="18"/>
  <c r="D82" i="18"/>
  <c r="D84" i="18"/>
  <c r="D85" i="18"/>
  <c r="D86" i="18"/>
  <c r="D88" i="18"/>
  <c r="D89" i="18"/>
  <c r="D90" i="18"/>
  <c r="D92" i="18"/>
  <c r="D93" i="18"/>
  <c r="D94" i="18"/>
  <c r="D97" i="18"/>
  <c r="D98" i="18"/>
  <c r="D100" i="18"/>
  <c r="D101" i="18"/>
  <c r="D102" i="18"/>
  <c r="D104" i="18"/>
  <c r="D105" i="18"/>
  <c r="D106" i="18"/>
  <c r="D108" i="18"/>
  <c r="D109" i="18"/>
  <c r="D110" i="18"/>
  <c r="D112" i="18"/>
  <c r="D114" i="18"/>
  <c r="D116" i="18"/>
  <c r="D117" i="18"/>
  <c r="D118" i="18"/>
  <c r="D120" i="18"/>
  <c r="D121" i="18"/>
  <c r="D122" i="18"/>
  <c r="D124" i="18"/>
  <c r="D125" i="18"/>
  <c r="D126" i="18"/>
  <c r="D128" i="18"/>
  <c r="D130" i="18"/>
  <c r="D132" i="18"/>
  <c r="D133" i="18"/>
  <c r="D134" i="18"/>
  <c r="D136" i="18"/>
  <c r="D137" i="18"/>
  <c r="D138" i="18"/>
  <c r="D140" i="18"/>
  <c r="D141" i="18"/>
  <c r="D142" i="18"/>
  <c r="D144" i="18"/>
  <c r="D146" i="18"/>
  <c r="D148" i="18"/>
  <c r="D149" i="18"/>
  <c r="D150" i="18"/>
  <c r="D152" i="18"/>
  <c r="D153" i="18"/>
  <c r="D154" i="18"/>
  <c r="D156" i="18"/>
  <c r="D157" i="18"/>
  <c r="D158" i="18"/>
  <c r="D161" i="18"/>
  <c r="D162" i="18"/>
  <c r="D164" i="18"/>
  <c r="D165" i="18"/>
  <c r="D166" i="18"/>
  <c r="D168" i="18"/>
  <c r="D169" i="18"/>
  <c r="D170" i="18"/>
  <c r="D172" i="18"/>
  <c r="D173" i="18"/>
  <c r="D174" i="18"/>
  <c r="D176" i="18"/>
  <c r="D178" i="18"/>
  <c r="D180" i="18"/>
  <c r="D181" i="18"/>
  <c r="D182" i="18"/>
  <c r="D184" i="18"/>
  <c r="D185" i="18"/>
  <c r="D186" i="18"/>
  <c r="D188" i="18"/>
  <c r="D189" i="18"/>
  <c r="D190" i="18"/>
  <c r="D194" i="18"/>
  <c r="D196" i="18"/>
  <c r="D197" i="18"/>
  <c r="D198" i="18"/>
  <c r="D200" i="18"/>
  <c r="D201" i="18"/>
  <c r="D202" i="18"/>
  <c r="D204" i="18"/>
  <c r="D205" i="18"/>
  <c r="D206" i="18"/>
  <c r="D208" i="18"/>
  <c r="D210" i="18"/>
  <c r="D212" i="18"/>
  <c r="D213" i="18"/>
  <c r="D214" i="18"/>
  <c r="D216" i="18"/>
  <c r="D217" i="18"/>
  <c r="D218"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7" i="18"/>
  <c r="D308" i="18"/>
  <c r="D309" i="18"/>
  <c r="D310" i="18"/>
  <c r="D311" i="18"/>
  <c r="D312" i="18"/>
  <c r="D313" i="18"/>
  <c r="D314" i="18"/>
  <c r="D315" i="18"/>
  <c r="D316" i="18"/>
  <c r="D317" i="18"/>
  <c r="D318" i="18"/>
  <c r="D319" i="18"/>
  <c r="D320" i="18"/>
  <c r="D321" i="18"/>
  <c r="D322" i="18"/>
  <c r="D324" i="18"/>
  <c r="D325" i="18"/>
  <c r="D326"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D354" i="18"/>
  <c r="D355" i="18"/>
  <c r="D356" i="18"/>
  <c r="D357" i="18"/>
  <c r="D358" i="18"/>
  <c r="D359" i="18"/>
  <c r="D360" i="18"/>
  <c r="D361" i="18"/>
  <c r="D362" i="18"/>
  <c r="D363" i="18"/>
  <c r="D364" i="18"/>
  <c r="D365" i="18"/>
  <c r="D366" i="18"/>
  <c r="D367" i="18"/>
  <c r="D368" i="18"/>
  <c r="D369" i="18"/>
  <c r="D370" i="18"/>
  <c r="D371" i="18"/>
  <c r="D372" i="18"/>
  <c r="D373" i="18"/>
  <c r="D374" i="18"/>
  <c r="D375" i="18"/>
  <c r="D376" i="18"/>
  <c r="D377" i="18"/>
  <c r="D378" i="18"/>
  <c r="D379" i="18"/>
  <c r="D381" i="18"/>
  <c r="D382" i="18"/>
  <c r="D383" i="18"/>
  <c r="D384" i="18"/>
  <c r="D385" i="18"/>
  <c r="D386" i="18"/>
  <c r="D387" i="18"/>
  <c r="D388" i="18"/>
  <c r="D389" i="18"/>
  <c r="D391" i="18"/>
  <c r="D392" i="18"/>
  <c r="D393" i="18"/>
  <c r="D394" i="18"/>
  <c r="D395" i="18"/>
  <c r="D396" i="18"/>
  <c r="D397" i="18"/>
  <c r="D398" i="18"/>
  <c r="D399" i="18"/>
  <c r="D400" i="18"/>
  <c r="D401" i="18"/>
  <c r="D402" i="18"/>
  <c r="D403" i="18"/>
  <c r="D404" i="18"/>
  <c r="D405" i="18"/>
  <c r="D406" i="18"/>
  <c r="D408" i="18"/>
  <c r="D409" i="18"/>
  <c r="D410" i="18"/>
  <c r="D411" i="18"/>
  <c r="D412" i="18"/>
  <c r="D413" i="18"/>
  <c r="D414" i="18"/>
  <c r="D415" i="18"/>
  <c r="D416" i="18"/>
  <c r="D417" i="18"/>
  <c r="D418" i="18"/>
  <c r="D419" i="18"/>
  <c r="D420" i="18"/>
  <c r="D421" i="18"/>
  <c r="D422" i="18"/>
  <c r="D423" i="18"/>
  <c r="D424" i="18"/>
  <c r="D425" i="18"/>
  <c r="D426" i="18"/>
  <c r="D427" i="18"/>
  <c r="D428" i="18"/>
  <c r="D429" i="18"/>
  <c r="D430" i="18"/>
  <c r="D432" i="18"/>
  <c r="D433" i="18"/>
  <c r="D434" i="18"/>
  <c r="D436" i="18"/>
  <c r="D437" i="18"/>
  <c r="D440" i="18"/>
  <c r="D441" i="18"/>
  <c r="D442" i="18"/>
  <c r="D443" i="18"/>
  <c r="D444" i="18"/>
  <c r="D445" i="18"/>
  <c r="D446" i="18"/>
  <c r="D448" i="18"/>
  <c r="D449" i="18"/>
  <c r="D450" i="18"/>
  <c r="D451" i="18"/>
  <c r="D452" i="18"/>
  <c r="D453" i="18"/>
  <c r="D455" i="18"/>
  <c r="D456" i="18"/>
  <c r="D457" i="18"/>
  <c r="D458" i="18"/>
  <c r="D460" i="18"/>
  <c r="D461" i="18"/>
  <c r="D462" i="18"/>
  <c r="D463" i="18"/>
  <c r="D464" i="18"/>
  <c r="D465" i="18"/>
  <c r="D466" i="18"/>
  <c r="D468" i="18"/>
  <c r="D469" i="18"/>
  <c r="D472" i="18"/>
  <c r="D473" i="18"/>
  <c r="D474" i="18"/>
  <c r="D476" i="18"/>
  <c r="D477" i="18"/>
  <c r="D478" i="18"/>
  <c r="D480" i="18"/>
  <c r="D481" i="18"/>
  <c r="D482" i="18"/>
  <c r="D483" i="18"/>
  <c r="D484" i="18"/>
  <c r="D485" i="18"/>
  <c r="D486" i="18"/>
  <c r="D487" i="18"/>
  <c r="D488" i="18"/>
  <c r="D489" i="18"/>
  <c r="D491" i="18"/>
  <c r="D492" i="18"/>
  <c r="D493" i="18"/>
  <c r="D494" i="18"/>
  <c r="D495" i="18"/>
  <c r="D496" i="18"/>
  <c r="D497" i="18"/>
  <c r="D498" i="18"/>
  <c r="D499" i="18"/>
  <c r="D500" i="18"/>
  <c r="D501" i="18"/>
  <c r="D502" i="18"/>
  <c r="D503" i="18"/>
  <c r="D504" i="18"/>
  <c r="D505" i="18"/>
  <c r="D507" i="18"/>
  <c r="D508" i="18"/>
  <c r="D509" i="18"/>
  <c r="D510" i="18"/>
  <c r="D511" i="18"/>
  <c r="D512" i="18"/>
  <c r="D513" i="18"/>
  <c r="D514" i="18"/>
  <c r="D515" i="18"/>
  <c r="D516" i="18"/>
  <c r="D517" i="18"/>
  <c r="D518" i="18"/>
  <c r="D519" i="18"/>
  <c r="D520" i="18"/>
  <c r="D521" i="18"/>
  <c r="D522" i="18"/>
  <c r="D524" i="18"/>
  <c r="D525" i="18"/>
  <c r="D526" i="18"/>
  <c r="D527" i="18"/>
  <c r="D528" i="18"/>
  <c r="D529" i="18"/>
  <c r="D530" i="18"/>
  <c r="D531" i="18"/>
  <c r="D532" i="18"/>
  <c r="D533" i="18"/>
  <c r="D534" i="18"/>
  <c r="D536" i="18"/>
  <c r="D537" i="18"/>
  <c r="D538" i="18"/>
  <c r="D539" i="18"/>
  <c r="D540" i="18"/>
  <c r="D541" i="18"/>
  <c r="D542" i="18"/>
  <c r="D543" i="18"/>
  <c r="D544" i="18"/>
  <c r="D545" i="18"/>
  <c r="D546" i="18"/>
  <c r="D547" i="18"/>
  <c r="D548" i="18"/>
  <c r="D549" i="18"/>
  <c r="D550" i="18"/>
  <c r="D551" i="18"/>
  <c r="D552" i="18"/>
  <c r="D553" i="18"/>
  <c r="D554" i="18"/>
  <c r="D555" i="18"/>
  <c r="D556" i="18"/>
  <c r="D557" i="18"/>
  <c r="D558" i="18"/>
  <c r="D559" i="18"/>
  <c r="D560" i="18"/>
  <c r="D561" i="18"/>
  <c r="D562" i="18"/>
  <c r="D563" i="18"/>
  <c r="D564" i="18"/>
  <c r="D565" i="18"/>
  <c r="D566" i="18"/>
  <c r="D567" i="18"/>
  <c r="D568" i="18"/>
  <c r="D569" i="18"/>
  <c r="D570" i="18"/>
  <c r="D571" i="18"/>
  <c r="D572" i="18"/>
  <c r="D573" i="18"/>
  <c r="D574" i="18"/>
  <c r="D575" i="18"/>
  <c r="D576" i="18"/>
  <c r="D577" i="18"/>
  <c r="D578" i="18"/>
  <c r="D579" i="18"/>
  <c r="D580" i="18"/>
  <c r="D581" i="18"/>
  <c r="D582" i="18"/>
  <c r="D583" i="18"/>
  <c r="D584" i="18"/>
  <c r="D585" i="18"/>
  <c r="D586" i="18"/>
  <c r="D587" i="18"/>
  <c r="D588" i="18"/>
  <c r="D589" i="18"/>
  <c r="D590" i="18"/>
  <c r="D591" i="18"/>
  <c r="D592" i="18"/>
  <c r="D593" i="18"/>
  <c r="D594" i="18"/>
  <c r="D595" i="18"/>
  <c r="D596" i="18"/>
  <c r="D597" i="18"/>
  <c r="D598" i="18"/>
  <c r="D599" i="18"/>
  <c r="D600" i="18"/>
  <c r="D601" i="18"/>
  <c r="D602" i="18"/>
  <c r="L299" i="16" l="1"/>
  <c r="L301" i="16"/>
  <c r="L300" i="16"/>
  <c r="D160" i="18"/>
  <c r="D96" i="18"/>
  <c r="D48" i="18"/>
  <c r="D467" i="18"/>
  <c r="D435" i="18"/>
  <c r="D380" i="18"/>
  <c r="D219" i="18"/>
  <c r="D207" i="18"/>
  <c r="D195" i="18"/>
  <c r="D183" i="18"/>
  <c r="D171" i="18"/>
  <c r="D159" i="18"/>
  <c r="D143" i="18"/>
  <c r="D135" i="18"/>
  <c r="D111" i="18"/>
  <c r="D471" i="18"/>
  <c r="D439" i="18"/>
  <c r="D323" i="18"/>
  <c r="D306" i="18"/>
  <c r="D215" i="18"/>
  <c r="D203" i="18"/>
  <c r="D191" i="18"/>
  <c r="D179" i="18"/>
  <c r="D167" i="18"/>
  <c r="D155" i="18"/>
  <c r="D147" i="18"/>
  <c r="D131" i="18"/>
  <c r="D123" i="18"/>
  <c r="D115" i="18"/>
  <c r="D103" i="18"/>
  <c r="D95" i="18"/>
  <c r="D87" i="18"/>
  <c r="D79" i="18"/>
  <c r="D71" i="18"/>
  <c r="D63" i="18"/>
  <c r="D55" i="18"/>
  <c r="D51" i="18"/>
  <c r="D43" i="18"/>
  <c r="D35" i="18"/>
  <c r="D27" i="18"/>
  <c r="D19" i="18"/>
  <c r="D11" i="18"/>
  <c r="D7" i="18"/>
  <c r="D3" i="18"/>
  <c r="D490" i="18"/>
  <c r="D470" i="18"/>
  <c r="D438" i="18"/>
  <c r="D523" i="18"/>
  <c r="D475" i="18"/>
  <c r="D459" i="18"/>
  <c r="D192" i="18"/>
  <c r="D211" i="18"/>
  <c r="D199" i="18"/>
  <c r="D187" i="18"/>
  <c r="D175" i="18"/>
  <c r="D163" i="18"/>
  <c r="D151" i="18"/>
  <c r="D139" i="18"/>
  <c r="D127" i="18"/>
  <c r="D119" i="18"/>
  <c r="D107" i="18"/>
  <c r="D99" i="18"/>
  <c r="D91" i="18"/>
  <c r="D83" i="18"/>
  <c r="D75" i="18"/>
  <c r="D67" i="18"/>
  <c r="D59" i="18"/>
  <c r="D47" i="18"/>
  <c r="D39" i="18"/>
  <c r="D31" i="18"/>
  <c r="D23" i="18"/>
  <c r="D15" i="18"/>
  <c r="D506" i="18"/>
  <c r="D454" i="18"/>
  <c r="D390" i="18"/>
  <c r="D209" i="18"/>
  <c r="D193" i="18"/>
  <c r="D177" i="18"/>
  <c r="D145" i="18"/>
  <c r="D129" i="18"/>
  <c r="D113" i="18"/>
  <c r="D81" i="18"/>
  <c r="D65" i="18"/>
  <c r="D49" i="18"/>
  <c r="D17" i="18"/>
  <c r="D535" i="18"/>
  <c r="D479" i="18"/>
  <c r="D447" i="18"/>
  <c r="D431" i="18"/>
  <c r="D407" i="18"/>
  <c r="D327" i="18"/>
  <c r="C596" i="8"/>
  <c r="J380" i="16"/>
  <c r="J148" i="16"/>
  <c r="J596" i="16"/>
  <c r="C585" i="8"/>
  <c r="J505" i="16"/>
  <c r="J585" i="16"/>
  <c r="C570" i="8"/>
  <c r="L305" i="16"/>
  <c r="L570" i="16"/>
  <c r="C554" i="8"/>
  <c r="L554" i="16"/>
  <c r="C538" i="8"/>
  <c r="L155" i="16"/>
  <c r="L538" i="16"/>
  <c r="L223" i="16"/>
  <c r="C522" i="8"/>
  <c r="L522" i="16"/>
  <c r="C502" i="8"/>
  <c r="L502" i="16"/>
  <c r="C486" i="8"/>
  <c r="L7" i="16"/>
  <c r="L486" i="16"/>
  <c r="L581" i="16"/>
  <c r="C474" i="8"/>
  <c r="L474" i="16"/>
  <c r="C458" i="8"/>
  <c r="L458" i="16"/>
  <c r="C442" i="8"/>
  <c r="L442" i="16"/>
  <c r="C426" i="8"/>
  <c r="L238" i="16"/>
  <c r="L426" i="16"/>
  <c r="C410" i="8"/>
  <c r="L289" i="16"/>
  <c r="L410" i="16"/>
  <c r="C394" i="8"/>
  <c r="L394" i="16"/>
  <c r="C378" i="8"/>
  <c r="L277" i="16"/>
  <c r="L378" i="16"/>
  <c r="L12" i="16"/>
  <c r="L362" i="16"/>
  <c r="C362" i="8"/>
  <c r="L271" i="16"/>
  <c r="C346" i="8"/>
  <c r="L346" i="16"/>
  <c r="L330" i="16"/>
  <c r="C330" i="8"/>
  <c r="C305" i="8"/>
  <c r="J305" i="16"/>
  <c r="J570" i="16"/>
  <c r="C297" i="8"/>
  <c r="J297" i="16"/>
  <c r="J417" i="16"/>
  <c r="C282" i="8"/>
  <c r="J282" i="16"/>
  <c r="J141" i="16"/>
  <c r="C251" i="8"/>
  <c r="J251" i="16"/>
  <c r="J555" i="16"/>
  <c r="C237" i="8"/>
  <c r="J237" i="16"/>
  <c r="J427" i="16"/>
  <c r="J108" i="16"/>
  <c r="J110" i="16"/>
  <c r="C210" i="8"/>
  <c r="H210" i="16"/>
  <c r="C194" i="8"/>
  <c r="H194" i="16"/>
  <c r="C178" i="8"/>
  <c r="H178" i="16"/>
  <c r="C162" i="8"/>
  <c r="H162" i="16"/>
  <c r="C146" i="8"/>
  <c r="H146" i="16"/>
  <c r="H296" i="16"/>
  <c r="C602" i="8"/>
  <c r="J602" i="16"/>
  <c r="J328" i="16"/>
  <c r="C590" i="8"/>
  <c r="J590" i="16"/>
  <c r="C583" i="8"/>
  <c r="J166" i="16"/>
  <c r="J583" i="16"/>
  <c r="J546" i="16"/>
  <c r="C579" i="8"/>
  <c r="J10" i="16"/>
  <c r="J579" i="16"/>
  <c r="J481" i="16"/>
  <c r="C572" i="8"/>
  <c r="L307" i="16"/>
  <c r="L572" i="16"/>
  <c r="C564" i="8"/>
  <c r="L311" i="16"/>
  <c r="L564" i="16"/>
  <c r="C556" i="8"/>
  <c r="L556" i="16"/>
  <c r="C548" i="8"/>
  <c r="L23" i="16"/>
  <c r="L548" i="16"/>
  <c r="C540" i="8"/>
  <c r="L540" i="16"/>
  <c r="C532" i="8"/>
  <c r="L532" i="16"/>
  <c r="C524" i="8"/>
  <c r="L524" i="16"/>
  <c r="C516" i="8"/>
  <c r="L516" i="16"/>
  <c r="C508" i="8"/>
  <c r="L508" i="16"/>
  <c r="C500" i="8"/>
  <c r="L500" i="16"/>
  <c r="C492" i="8"/>
  <c r="L492" i="16"/>
  <c r="C484" i="8"/>
  <c r="L484" i="16"/>
  <c r="C476" i="8"/>
  <c r="L476" i="16"/>
  <c r="C468" i="8"/>
  <c r="L468" i="16"/>
  <c r="C460" i="8"/>
  <c r="L460" i="16"/>
  <c r="C452" i="8"/>
  <c r="L452" i="16"/>
  <c r="C444" i="8"/>
  <c r="L444" i="16"/>
  <c r="C436" i="8"/>
  <c r="L436" i="16"/>
  <c r="C428" i="8"/>
  <c r="L235" i="16"/>
  <c r="L107" i="16"/>
  <c r="L428" i="16"/>
  <c r="C416" i="8"/>
  <c r="L416" i="16"/>
  <c r="C408" i="8"/>
  <c r="L408" i="16"/>
  <c r="C400" i="8"/>
  <c r="L400" i="16"/>
  <c r="C392" i="8"/>
  <c r="L392" i="16"/>
  <c r="C384" i="8"/>
  <c r="L113" i="16"/>
  <c r="L384" i="16"/>
  <c r="C376" i="8"/>
  <c r="L376" i="16"/>
  <c r="L275" i="16"/>
  <c r="C368" i="8"/>
  <c r="L368" i="16"/>
  <c r="C360" i="8"/>
  <c r="L263" i="16"/>
  <c r="L360" i="16"/>
  <c r="C352" i="8"/>
  <c r="L352" i="16"/>
  <c r="C344" i="8"/>
  <c r="L344" i="16"/>
  <c r="C340" i="8"/>
  <c r="L340" i="16"/>
  <c r="C332" i="8"/>
  <c r="L332" i="16"/>
  <c r="C324" i="8"/>
  <c r="L324" i="16"/>
  <c r="C311" i="8"/>
  <c r="J564" i="16"/>
  <c r="J311" i="16"/>
  <c r="C303" i="8"/>
  <c r="J303" i="16"/>
  <c r="C299" i="8"/>
  <c r="J299" i="16"/>
  <c r="C292" i="8"/>
  <c r="J411" i="16"/>
  <c r="J292" i="16"/>
  <c r="C284" i="8"/>
  <c r="J284" i="16"/>
  <c r="J567" i="16"/>
  <c r="J136" i="16"/>
  <c r="J490" i="16"/>
  <c r="J496" i="16"/>
  <c r="C278" i="8"/>
  <c r="J278" i="16"/>
  <c r="C273" i="8"/>
  <c r="J273" i="16"/>
  <c r="J370" i="16"/>
  <c r="C266" i="8"/>
  <c r="J266" i="16"/>
  <c r="C262" i="8"/>
  <c r="J356" i="16"/>
  <c r="J262" i="16"/>
  <c r="C255" i="8"/>
  <c r="J255" i="16"/>
  <c r="J361" i="16"/>
  <c r="C249" i="8"/>
  <c r="J559" i="16"/>
  <c r="J249" i="16"/>
  <c r="C235" i="8"/>
  <c r="J107" i="16"/>
  <c r="J428" i="16"/>
  <c r="J235" i="16"/>
  <c r="C227" i="8"/>
  <c r="J227" i="16"/>
  <c r="C220" i="8"/>
  <c r="H220" i="16"/>
  <c r="C212" i="8"/>
  <c r="H212" i="16"/>
  <c r="C204" i="8"/>
  <c r="H204" i="16"/>
  <c r="C196" i="8"/>
  <c r="H196" i="16"/>
  <c r="C188" i="8"/>
  <c r="H188" i="16"/>
  <c r="C180" i="8"/>
  <c r="H180" i="16"/>
  <c r="H172" i="16"/>
  <c r="C172" i="8"/>
  <c r="C164" i="8"/>
  <c r="H164" i="16"/>
  <c r="C156" i="8"/>
  <c r="H156" i="16"/>
  <c r="C148" i="8"/>
  <c r="H148" i="16"/>
  <c r="H596" i="16"/>
  <c r="H380" i="16"/>
  <c r="C140" i="8"/>
  <c r="H140" i="16"/>
  <c r="H491" i="16"/>
  <c r="C136" i="8"/>
  <c r="H136" i="16"/>
  <c r="H284" i="16"/>
  <c r="H490" i="16"/>
  <c r="H567" i="16"/>
  <c r="C128" i="8"/>
  <c r="H128" i="16"/>
  <c r="C120" i="8"/>
  <c r="H120" i="16"/>
  <c r="C108" i="8"/>
  <c r="H108" i="16"/>
  <c r="H237" i="16"/>
  <c r="H427" i="16"/>
  <c r="C100" i="8"/>
  <c r="H100" i="16"/>
  <c r="C92" i="8"/>
  <c r="H92" i="16"/>
  <c r="C84" i="8"/>
  <c r="H84" i="16"/>
  <c r="C76" i="8"/>
  <c r="H76" i="16"/>
  <c r="C72" i="8"/>
  <c r="H72" i="16"/>
  <c r="C64" i="8"/>
  <c r="H64" i="16"/>
  <c r="C56" i="8"/>
  <c r="H56" i="16"/>
  <c r="C44" i="8"/>
  <c r="H44" i="16"/>
  <c r="C36" i="8"/>
  <c r="H36" i="16"/>
  <c r="C28" i="8"/>
  <c r="H28" i="16"/>
  <c r="C24" i="8"/>
  <c r="H24" i="16"/>
  <c r="C16" i="8"/>
  <c r="H16" i="16"/>
  <c r="C12" i="8"/>
  <c r="H12" i="16"/>
  <c r="H271" i="16"/>
  <c r="H362" i="16"/>
  <c r="C4" i="8"/>
  <c r="H347" i="16"/>
  <c r="H4" i="16"/>
  <c r="H267" i="16"/>
  <c r="C591" i="8"/>
  <c r="J591" i="16"/>
  <c r="C577" i="8"/>
  <c r="J115" i="16"/>
  <c r="J577" i="16"/>
  <c r="L242" i="16"/>
  <c r="C562" i="8"/>
  <c r="L562" i="16"/>
  <c r="C542" i="8"/>
  <c r="L542" i="16"/>
  <c r="C526" i="8"/>
  <c r="L526" i="16"/>
  <c r="C510" i="8"/>
  <c r="L510" i="16"/>
  <c r="L167" i="16"/>
  <c r="L586" i="16"/>
  <c r="C494" i="8"/>
  <c r="L494" i="16"/>
  <c r="L478" i="16"/>
  <c r="C478" i="8"/>
  <c r="L462" i="16"/>
  <c r="C462" i="8"/>
  <c r="C446" i="8"/>
  <c r="L446" i="16"/>
  <c r="C430" i="8"/>
  <c r="L430" i="16"/>
  <c r="L145" i="16"/>
  <c r="L146" i="16"/>
  <c r="L414" i="16"/>
  <c r="C414" i="8"/>
  <c r="L295" i="16"/>
  <c r="L296" i="16"/>
  <c r="L285" i="16"/>
  <c r="L398" i="16"/>
  <c r="C398" i="8"/>
  <c r="C382" i="8"/>
  <c r="L382" i="16"/>
  <c r="C366" i="8"/>
  <c r="L366" i="16"/>
  <c r="C350" i="8"/>
  <c r="L350" i="16"/>
  <c r="C334" i="8"/>
  <c r="L334" i="16"/>
  <c r="C322" i="8"/>
  <c r="L322" i="16"/>
  <c r="C300" i="8"/>
  <c r="J300" i="16"/>
  <c r="C286" i="8"/>
  <c r="J286" i="16"/>
  <c r="J418" i="16"/>
  <c r="C268" i="8"/>
  <c r="J268" i="16"/>
  <c r="C257" i="8"/>
  <c r="J257" i="16"/>
  <c r="J365" i="16"/>
  <c r="J2" i="16"/>
  <c r="J243" i="16"/>
  <c r="C243" i="8"/>
  <c r="J338" i="16"/>
  <c r="C229" i="8"/>
  <c r="J229" i="16"/>
  <c r="J429" i="16"/>
  <c r="C214" i="8"/>
  <c r="H214" i="16"/>
  <c r="C198" i="8"/>
  <c r="H198" i="16"/>
  <c r="C182" i="8"/>
  <c r="H182" i="16"/>
  <c r="C174" i="8"/>
  <c r="H174" i="16"/>
  <c r="C154" i="8"/>
  <c r="H154" i="16"/>
  <c r="C138" i="8"/>
  <c r="H138" i="16"/>
  <c r="C126" i="8"/>
  <c r="H126" i="16"/>
  <c r="C114" i="8"/>
  <c r="H575" i="16"/>
  <c r="H114" i="16"/>
  <c r="C102" i="8"/>
  <c r="H102" i="16"/>
  <c r="H530" i="16"/>
  <c r="H222" i="16"/>
  <c r="C90" i="8"/>
  <c r="H90" i="16"/>
  <c r="C74" i="8"/>
  <c r="H74" i="16"/>
  <c r="C62" i="8"/>
  <c r="H62" i="16"/>
  <c r="C50" i="8"/>
  <c r="H50" i="16"/>
  <c r="C38" i="8"/>
  <c r="H38" i="16"/>
  <c r="C26" i="8"/>
  <c r="H26" i="16"/>
  <c r="C14" i="8"/>
  <c r="H434" i="16"/>
  <c r="H595" i="16"/>
  <c r="H14" i="16"/>
  <c r="J455" i="16"/>
  <c r="J598" i="16"/>
  <c r="C598" i="8"/>
  <c r="J99" i="16"/>
  <c r="J593" i="16"/>
  <c r="C593" i="8"/>
  <c r="C586" i="8"/>
  <c r="J167" i="16"/>
  <c r="J586" i="16"/>
  <c r="J510" i="16"/>
  <c r="J549" i="16"/>
  <c r="C568" i="8"/>
  <c r="L568" i="16"/>
  <c r="L288" i="16"/>
  <c r="C560" i="8"/>
  <c r="L574" i="16"/>
  <c r="L291" i="16"/>
  <c r="L560" i="16"/>
  <c r="C552" i="8"/>
  <c r="L105" i="16"/>
  <c r="L236" i="16"/>
  <c r="L552" i="16"/>
  <c r="C544" i="8"/>
  <c r="L544" i="16"/>
  <c r="C536" i="8"/>
  <c r="L308" i="16"/>
  <c r="L536" i="16"/>
  <c r="C528" i="8"/>
  <c r="L528" i="16"/>
  <c r="C520" i="8"/>
  <c r="L520" i="16"/>
  <c r="C512" i="8"/>
  <c r="L512" i="16"/>
  <c r="C504" i="8"/>
  <c r="L168" i="16"/>
  <c r="L587" i="16"/>
  <c r="L504" i="16"/>
  <c r="C496" i="8"/>
  <c r="L278" i="16"/>
  <c r="L496" i="16"/>
  <c r="C488" i="8"/>
  <c r="L488" i="16"/>
  <c r="L590" i="16"/>
  <c r="C480" i="8"/>
  <c r="L578" i="16"/>
  <c r="L11" i="16"/>
  <c r="L480" i="16"/>
  <c r="C472" i="8"/>
  <c r="L472" i="16"/>
  <c r="L241" i="16"/>
  <c r="C464" i="8"/>
  <c r="L464" i="16"/>
  <c r="C456" i="8"/>
  <c r="L456" i="16"/>
  <c r="C448" i="8"/>
  <c r="L448" i="16"/>
  <c r="C440" i="8"/>
  <c r="L440" i="16"/>
  <c r="C432" i="8"/>
  <c r="L432" i="16"/>
  <c r="C424" i="8"/>
  <c r="L424" i="16"/>
  <c r="C420" i="8"/>
  <c r="L420" i="16"/>
  <c r="C412" i="8"/>
  <c r="L412" i="16"/>
  <c r="C404" i="8"/>
  <c r="L404" i="16"/>
  <c r="C396" i="8"/>
  <c r="L141" i="16"/>
  <c r="L142" i="16"/>
  <c r="L282" i="16"/>
  <c r="L283" i="16"/>
  <c r="L396" i="16"/>
  <c r="C388" i="8"/>
  <c r="L388" i="16"/>
  <c r="C380" i="8"/>
  <c r="L596" i="16"/>
  <c r="L148" i="16"/>
  <c r="L380" i="16"/>
  <c r="C372" i="8"/>
  <c r="L372" i="16"/>
  <c r="C364" i="8"/>
  <c r="L591" i="16"/>
  <c r="L364" i="16"/>
  <c r="C356" i="8"/>
  <c r="L262" i="16"/>
  <c r="L356" i="16"/>
  <c r="C348" i="8"/>
  <c r="L348" i="16"/>
  <c r="C336" i="8"/>
  <c r="L244" i="16"/>
  <c r="L336" i="16"/>
  <c r="C328" i="8"/>
  <c r="L230" i="16"/>
  <c r="L328" i="16"/>
  <c r="L602" i="16"/>
  <c r="C320" i="8"/>
  <c r="L320" i="16"/>
  <c r="C315" i="8"/>
  <c r="J315" i="16"/>
  <c r="C309" i="8"/>
  <c r="J309" i="16"/>
  <c r="J569" i="16"/>
  <c r="C296" i="8"/>
  <c r="J146" i="16"/>
  <c r="J296" i="16"/>
  <c r="C288" i="8"/>
  <c r="J288" i="16"/>
  <c r="C275" i="8"/>
  <c r="J376" i="16"/>
  <c r="J275" i="16"/>
  <c r="J334" i="16"/>
  <c r="C270" i="8"/>
  <c r="J270" i="16"/>
  <c r="C265" i="8"/>
  <c r="J265" i="16"/>
  <c r="J349" i="16"/>
  <c r="C259" i="8"/>
  <c r="J259" i="16"/>
  <c r="C253" i="8"/>
  <c r="J253" i="16"/>
  <c r="J342" i="16"/>
  <c r="C245" i="8"/>
  <c r="J483" i="16"/>
  <c r="J245" i="16"/>
  <c r="C238" i="8"/>
  <c r="J238" i="16"/>
  <c r="J426" i="16"/>
  <c r="C231" i="8"/>
  <c r="J231" i="16"/>
  <c r="C224" i="8"/>
  <c r="J224" i="16"/>
  <c r="C216" i="8"/>
  <c r="H216" i="16"/>
  <c r="C208" i="8"/>
  <c r="H208" i="16"/>
  <c r="C200" i="8"/>
  <c r="H200" i="16"/>
  <c r="C192" i="8"/>
  <c r="H192" i="16"/>
  <c r="C184" i="8"/>
  <c r="H184" i="16"/>
  <c r="C176" i="8"/>
  <c r="H176" i="16"/>
  <c r="H573" i="16"/>
  <c r="C168" i="8"/>
  <c r="H168" i="16"/>
  <c r="H587" i="16"/>
  <c r="H582" i="16"/>
  <c r="H504" i="16"/>
  <c r="C160" i="8"/>
  <c r="H160" i="16"/>
  <c r="C152" i="8"/>
  <c r="H152" i="16"/>
  <c r="C144" i="8"/>
  <c r="H144" i="16"/>
  <c r="H600" i="16"/>
  <c r="C132" i="8"/>
  <c r="H132" i="16"/>
  <c r="C124" i="8"/>
  <c r="H124" i="16"/>
  <c r="C116" i="8"/>
  <c r="H116" i="16"/>
  <c r="C112" i="8"/>
  <c r="H112" i="16"/>
  <c r="C104" i="8"/>
  <c r="H104" i="16"/>
  <c r="C96" i="8"/>
  <c r="H96" i="16"/>
  <c r="C88" i="8"/>
  <c r="H88" i="16"/>
  <c r="C80" i="8"/>
  <c r="H80" i="16"/>
  <c r="C68" i="8"/>
  <c r="H68" i="16"/>
  <c r="C60" i="8"/>
  <c r="H60" i="16"/>
  <c r="C52" i="8"/>
  <c r="H52" i="16"/>
  <c r="C48" i="8"/>
  <c r="H48" i="16"/>
  <c r="C40" i="8"/>
  <c r="H40" i="16"/>
  <c r="C32" i="8"/>
  <c r="H32" i="16"/>
  <c r="C20" i="8"/>
  <c r="H20" i="16"/>
  <c r="C8" i="8"/>
  <c r="H8" i="16"/>
  <c r="H580" i="16"/>
  <c r="H482" i="16"/>
  <c r="C595" i="8"/>
  <c r="J14" i="16"/>
  <c r="J434" i="16"/>
  <c r="J595" i="16"/>
  <c r="C581" i="8"/>
  <c r="J7" i="16"/>
  <c r="J486" i="16"/>
  <c r="J581" i="16"/>
  <c r="C566" i="8"/>
  <c r="L566" i="16"/>
  <c r="L303" i="16"/>
  <c r="C550" i="8"/>
  <c r="L550" i="16"/>
  <c r="C534" i="8"/>
  <c r="L534" i="16"/>
  <c r="C518" i="8"/>
  <c r="L234" i="16"/>
  <c r="L518" i="16"/>
  <c r="C506" i="8"/>
  <c r="L506" i="16"/>
  <c r="C490" i="8"/>
  <c r="L490" i="16"/>
  <c r="L284" i="16"/>
  <c r="L136" i="16"/>
  <c r="C470" i="8"/>
  <c r="L470" i="16"/>
  <c r="C454" i="8"/>
  <c r="L454" i="16"/>
  <c r="C438" i="8"/>
  <c r="L438" i="16"/>
  <c r="C422" i="8"/>
  <c r="L422" i="16"/>
  <c r="C406" i="8"/>
  <c r="L406" i="16"/>
  <c r="C390" i="8"/>
  <c r="L390" i="16"/>
  <c r="C374" i="8"/>
  <c r="L374" i="16"/>
  <c r="C358" i="8"/>
  <c r="L358" i="16"/>
  <c r="L2" i="16"/>
  <c r="L243" i="16"/>
  <c r="L338" i="16"/>
  <c r="C338" i="8"/>
  <c r="C318" i="8"/>
  <c r="L118" i="16"/>
  <c r="L247" i="16"/>
  <c r="L318" i="16"/>
  <c r="C307" i="8"/>
  <c r="J307" i="16"/>
  <c r="J572" i="16"/>
  <c r="C294" i="8"/>
  <c r="J294" i="16"/>
  <c r="J415" i="16"/>
  <c r="C264" i="8"/>
  <c r="J264" i="16"/>
  <c r="J343" i="16"/>
  <c r="C240" i="8"/>
  <c r="J240" i="16"/>
  <c r="C222" i="8"/>
  <c r="J102" i="16"/>
  <c r="J222" i="16"/>
  <c r="J530" i="16"/>
  <c r="C206" i="8"/>
  <c r="H206" i="16"/>
  <c r="C186" i="8"/>
  <c r="H186" i="16"/>
  <c r="C170" i="8"/>
  <c r="H170" i="16"/>
  <c r="C158" i="8"/>
  <c r="H158" i="16"/>
  <c r="C142" i="8"/>
  <c r="H283" i="16"/>
  <c r="H142" i="16"/>
  <c r="C130" i="8"/>
  <c r="H130" i="16"/>
  <c r="C118" i="8"/>
  <c r="H118" i="16"/>
  <c r="H247" i="16"/>
  <c r="H318" i="16"/>
  <c r="C106" i="8"/>
  <c r="H226" i="16"/>
  <c r="H561" i="16"/>
  <c r="H106" i="16"/>
  <c r="C94" i="8"/>
  <c r="H94" i="16"/>
  <c r="C82" i="8"/>
  <c r="H82" i="16"/>
  <c r="C70" i="8"/>
  <c r="H70" i="16"/>
  <c r="C58" i="8"/>
  <c r="H58" i="16"/>
  <c r="C46" i="8"/>
  <c r="H46" i="16"/>
  <c r="C34" i="8"/>
  <c r="H34" i="16"/>
  <c r="C22" i="8"/>
  <c r="H22" i="16"/>
  <c r="C10" i="8"/>
  <c r="H481" i="16"/>
  <c r="H10" i="16"/>
  <c r="H579" i="16"/>
  <c r="C6" i="8"/>
  <c r="H355" i="16"/>
  <c r="H6" i="16"/>
  <c r="H589" i="16"/>
  <c r="C2" i="8"/>
  <c r="H243" i="16"/>
  <c r="H338" i="16"/>
  <c r="H2" i="16"/>
  <c r="C600" i="8"/>
  <c r="J144" i="16"/>
  <c r="J600" i="16"/>
  <c r="C588" i="8"/>
  <c r="J588" i="16"/>
  <c r="C574" i="8"/>
  <c r="J574" i="16"/>
  <c r="L254" i="16"/>
  <c r="C558" i="8"/>
  <c r="L558" i="16"/>
  <c r="C546" i="8"/>
  <c r="L166" i="16"/>
  <c r="L546" i="16"/>
  <c r="L583" i="16"/>
  <c r="C530" i="8"/>
  <c r="L102" i="16"/>
  <c r="L530" i="16"/>
  <c r="L222" i="16"/>
  <c r="C514" i="8"/>
  <c r="L514" i="16"/>
  <c r="C498" i="8"/>
  <c r="L498" i="16"/>
  <c r="C482" i="8"/>
  <c r="L580" i="16"/>
  <c r="L482" i="16"/>
  <c r="L8" i="16"/>
  <c r="C466" i="8"/>
  <c r="L466" i="16"/>
  <c r="C450" i="8"/>
  <c r="L450" i="16"/>
  <c r="C434" i="8"/>
  <c r="L14" i="16"/>
  <c r="L434" i="16"/>
  <c r="L595" i="16"/>
  <c r="C418" i="8"/>
  <c r="L286" i="16"/>
  <c r="L418" i="16"/>
  <c r="C402" i="8"/>
  <c r="L281" i="16"/>
  <c r="L402" i="16"/>
  <c r="C386" i="8"/>
  <c r="L386" i="16"/>
  <c r="L272" i="16"/>
  <c r="L370" i="16"/>
  <c r="C370" i="8"/>
  <c r="L273" i="16"/>
  <c r="C354" i="8"/>
  <c r="L354" i="16"/>
  <c r="C342" i="8"/>
  <c r="L253" i="16"/>
  <c r="L342" i="16"/>
  <c r="C326" i="8"/>
  <c r="L13" i="16"/>
  <c r="L326" i="16"/>
  <c r="L601" i="16"/>
  <c r="C313" i="8"/>
  <c r="J313" i="16"/>
  <c r="J321" i="16"/>
  <c r="C290" i="8"/>
  <c r="J290" i="16"/>
  <c r="J401" i="16"/>
  <c r="C277" i="8"/>
  <c r="J277" i="16"/>
  <c r="J378" i="16"/>
  <c r="C271" i="8"/>
  <c r="J271" i="16"/>
  <c r="J12" i="16"/>
  <c r="J362" i="16"/>
  <c r="C261" i="8"/>
  <c r="J261" i="16"/>
  <c r="C247" i="8"/>
  <c r="J118" i="16"/>
  <c r="J247" i="16"/>
  <c r="J318" i="16"/>
  <c r="C233" i="8"/>
  <c r="J233" i="16"/>
  <c r="J521" i="16"/>
  <c r="C218" i="8"/>
  <c r="H218" i="16"/>
  <c r="C202" i="8"/>
  <c r="H202" i="16"/>
  <c r="C190" i="8"/>
  <c r="H190" i="16"/>
  <c r="C166" i="8"/>
  <c r="H166" i="16"/>
  <c r="H546" i="16"/>
  <c r="H583" i="16"/>
  <c r="C150" i="8"/>
  <c r="H150" i="16"/>
  <c r="C134" i="8"/>
  <c r="H134" i="16"/>
  <c r="C122" i="8"/>
  <c r="H122" i="16"/>
  <c r="C110" i="8"/>
  <c r="H110" i="16"/>
  <c r="C98" i="8"/>
  <c r="H98" i="16"/>
  <c r="C86" i="8"/>
  <c r="H86" i="16"/>
  <c r="C78" i="8"/>
  <c r="H78" i="16"/>
  <c r="C66" i="8"/>
  <c r="H66" i="16"/>
  <c r="C54" i="8"/>
  <c r="H54" i="16"/>
  <c r="C42" i="8"/>
  <c r="H42" i="16"/>
  <c r="C30" i="8"/>
  <c r="H30" i="16"/>
  <c r="C18" i="8"/>
  <c r="H18" i="16"/>
  <c r="C599" i="8"/>
  <c r="J599" i="16"/>
  <c r="J143" i="16"/>
  <c r="J109" i="16"/>
  <c r="J531" i="16"/>
  <c r="C594" i="8"/>
  <c r="J594" i="16"/>
  <c r="C587" i="8"/>
  <c r="J504" i="16"/>
  <c r="J168" i="16"/>
  <c r="J587" i="16"/>
  <c r="C584" i="8"/>
  <c r="J165" i="16"/>
  <c r="J517" i="16"/>
  <c r="J584" i="16"/>
  <c r="C580" i="8"/>
  <c r="J8" i="16"/>
  <c r="J580" i="16"/>
  <c r="J482" i="16"/>
  <c r="C576" i="8"/>
  <c r="J9" i="16"/>
  <c r="J363" i="16"/>
  <c r="J576" i="16"/>
  <c r="C573" i="8"/>
  <c r="L176" i="16"/>
  <c r="L573" i="16"/>
  <c r="C569" i="8"/>
  <c r="L569" i="16"/>
  <c r="L309" i="16"/>
  <c r="C565" i="8"/>
  <c r="L312" i="16"/>
  <c r="L565" i="16"/>
  <c r="C561" i="8"/>
  <c r="L106" i="16"/>
  <c r="L561" i="16"/>
  <c r="L226" i="16"/>
  <c r="C557" i="8"/>
  <c r="L246" i="16"/>
  <c r="L557" i="16"/>
  <c r="C553" i="8"/>
  <c r="L553" i="16"/>
  <c r="C549" i="8"/>
  <c r="L549" i="16"/>
  <c r="C545" i="8"/>
  <c r="L545" i="16"/>
  <c r="C541" i="8"/>
  <c r="L541" i="16"/>
  <c r="C537" i="8"/>
  <c r="L537" i="16"/>
  <c r="C533" i="8"/>
  <c r="L533" i="16"/>
  <c r="C529" i="8"/>
  <c r="L529" i="16"/>
  <c r="C525" i="8"/>
  <c r="L525" i="16"/>
  <c r="C521" i="8"/>
  <c r="L521" i="16"/>
  <c r="L233" i="16"/>
  <c r="C517" i="8"/>
  <c r="L165" i="16"/>
  <c r="L517" i="16"/>
  <c r="L584" i="16"/>
  <c r="C513" i="8"/>
  <c r="L513" i="16"/>
  <c r="C509" i="8"/>
  <c r="L509" i="16"/>
  <c r="C505" i="8"/>
  <c r="L505" i="16"/>
  <c r="L585" i="16"/>
  <c r="C501" i="8"/>
  <c r="L501" i="16"/>
  <c r="C497" i="8"/>
  <c r="L497" i="16"/>
  <c r="C493" i="8"/>
  <c r="L493" i="16"/>
  <c r="C489" i="8"/>
  <c r="L489" i="16"/>
  <c r="C485" i="8"/>
  <c r="L485" i="16"/>
  <c r="C481" i="8"/>
  <c r="L10" i="16"/>
  <c r="L481" i="16"/>
  <c r="L579" i="16"/>
  <c r="C477" i="8"/>
  <c r="L477" i="16"/>
  <c r="L473" i="16"/>
  <c r="C473" i="8"/>
  <c r="C469" i="8"/>
  <c r="L469" i="16"/>
  <c r="C465" i="8"/>
  <c r="L465" i="16"/>
  <c r="C461" i="8"/>
  <c r="L461" i="16"/>
  <c r="L457" i="16"/>
  <c r="C457" i="8"/>
  <c r="C453" i="8"/>
  <c r="L453" i="16"/>
  <c r="C449" i="8"/>
  <c r="L449" i="16"/>
  <c r="C445" i="8"/>
  <c r="L445" i="16"/>
  <c r="L228" i="16"/>
  <c r="L441" i="16"/>
  <c r="C441" i="8"/>
  <c r="C437" i="8"/>
  <c r="L437" i="16"/>
  <c r="C433" i="8"/>
  <c r="L225" i="16"/>
  <c r="L433" i="16"/>
  <c r="C429" i="8"/>
  <c r="L229" i="16"/>
  <c r="L429" i="16"/>
  <c r="C425" i="8"/>
  <c r="L425" i="16"/>
  <c r="C421" i="8"/>
  <c r="L421" i="16"/>
  <c r="C417" i="8"/>
  <c r="L417" i="16"/>
  <c r="L297" i="16"/>
  <c r="C413" i="8"/>
  <c r="L293" i="16"/>
  <c r="L413" i="16"/>
  <c r="L409" i="16"/>
  <c r="C409" i="8"/>
  <c r="C405" i="8"/>
  <c r="L405" i="16"/>
  <c r="C401" i="8"/>
  <c r="L401" i="16"/>
  <c r="L290" i="16"/>
  <c r="C397" i="8"/>
  <c r="L397" i="16"/>
  <c r="L393" i="16"/>
  <c r="C393" i="8"/>
  <c r="C389" i="8"/>
  <c r="L389" i="16"/>
  <c r="C385" i="8"/>
  <c r="L279" i="16"/>
  <c r="L385" i="16"/>
  <c r="C381" i="8"/>
  <c r="L381" i="16"/>
  <c r="C377" i="8"/>
  <c r="L276" i="16"/>
  <c r="L377" i="16"/>
  <c r="C373" i="8"/>
  <c r="L373" i="16"/>
  <c r="C369" i="8"/>
  <c r="L369" i="16"/>
  <c r="L3" i="16"/>
  <c r="L258" i="16"/>
  <c r="C365" i="8"/>
  <c r="L365" i="16"/>
  <c r="L257" i="16"/>
  <c r="C361" i="8"/>
  <c r="L255" i="16"/>
  <c r="L361" i="16"/>
  <c r="C357" i="8"/>
  <c r="L357" i="16"/>
  <c r="C353" i="8"/>
  <c r="L353" i="16"/>
  <c r="C349" i="8"/>
  <c r="L349" i="16"/>
  <c r="L265" i="16"/>
  <c r="C345" i="8"/>
  <c r="L345" i="16"/>
  <c r="C341" i="8"/>
  <c r="L341" i="16"/>
  <c r="C337" i="8"/>
  <c r="L337" i="16"/>
  <c r="C333" i="8"/>
  <c r="L333" i="16"/>
  <c r="C329" i="8"/>
  <c r="L329" i="16"/>
  <c r="C325" i="8"/>
  <c r="L325" i="16"/>
  <c r="C321" i="8"/>
  <c r="L321" i="16"/>
  <c r="C317" i="8"/>
  <c r="L317" i="16"/>
  <c r="C316" i="8"/>
  <c r="J316" i="16"/>
  <c r="C312" i="8"/>
  <c r="J312" i="16"/>
  <c r="J565" i="16"/>
  <c r="C304" i="8"/>
  <c r="J304" i="16"/>
  <c r="C301" i="8"/>
  <c r="J301" i="16"/>
  <c r="J474" i="16"/>
  <c r="C293" i="8"/>
  <c r="J413" i="16"/>
  <c r="J293" i="16"/>
  <c r="C289" i="8"/>
  <c r="J289" i="16"/>
  <c r="J410" i="16"/>
  <c r="C285" i="8"/>
  <c r="J285" i="16"/>
  <c r="J568" i="16"/>
  <c r="J398" i="16"/>
  <c r="C281" i="8"/>
  <c r="J281" i="16"/>
  <c r="J402" i="16"/>
  <c r="C279" i="8"/>
  <c r="J385" i="16"/>
  <c r="J279" i="16"/>
  <c r="C276" i="8"/>
  <c r="J276" i="16"/>
  <c r="J377" i="16"/>
  <c r="J364" i="16"/>
  <c r="C267" i="8"/>
  <c r="J347" i="16"/>
  <c r="J267" i="16"/>
  <c r="J4" i="16"/>
  <c r="J330" i="16"/>
  <c r="C263" i="8"/>
  <c r="J360" i="16"/>
  <c r="J263" i="16"/>
  <c r="C260" i="8"/>
  <c r="J260" i="16"/>
  <c r="C256" i="8"/>
  <c r="J256" i="16"/>
  <c r="C254" i="8"/>
  <c r="J254" i="16"/>
  <c r="J558" i="16"/>
  <c r="C250" i="8"/>
  <c r="J339" i="16"/>
  <c r="J250" i="16"/>
  <c r="C246" i="8"/>
  <c r="J246" i="16"/>
  <c r="J557" i="16"/>
  <c r="C242" i="8"/>
  <c r="J242" i="16"/>
  <c r="J562" i="16"/>
  <c r="C239" i="8"/>
  <c r="J239" i="16"/>
  <c r="C236" i="8"/>
  <c r="J105" i="16"/>
  <c r="J552" i="16"/>
  <c r="J236" i="16"/>
  <c r="C232" i="8"/>
  <c r="J232" i="16"/>
  <c r="J443" i="16"/>
  <c r="C228" i="8"/>
  <c r="J228" i="16"/>
  <c r="J441" i="16"/>
  <c r="C225" i="8"/>
  <c r="J225" i="16"/>
  <c r="J433" i="16"/>
  <c r="C221" i="8"/>
  <c r="J221" i="16"/>
  <c r="C217" i="8"/>
  <c r="H217" i="16"/>
  <c r="C213" i="8"/>
  <c r="H213" i="16"/>
  <c r="C209" i="8"/>
  <c r="H209" i="16"/>
  <c r="C205" i="8"/>
  <c r="H205" i="16"/>
  <c r="C201" i="8"/>
  <c r="H201" i="16"/>
  <c r="C197" i="8"/>
  <c r="H197" i="16"/>
  <c r="C193" i="8"/>
  <c r="H193" i="16"/>
  <c r="C189" i="8"/>
  <c r="H189" i="16"/>
  <c r="C185" i="8"/>
  <c r="H185" i="16"/>
  <c r="C181" i="8"/>
  <c r="H181" i="16"/>
  <c r="C177" i="8"/>
  <c r="H177" i="16"/>
  <c r="C173" i="8"/>
  <c r="H173" i="16"/>
  <c r="C169" i="8"/>
  <c r="H169" i="16"/>
  <c r="C165" i="8"/>
  <c r="H165" i="16"/>
  <c r="H517" i="16"/>
  <c r="H584" i="16"/>
  <c r="C161" i="8"/>
  <c r="H161" i="16"/>
  <c r="C157" i="8"/>
  <c r="H157" i="16"/>
  <c r="C153" i="8"/>
  <c r="H153" i="16"/>
  <c r="C149" i="8"/>
  <c r="H149" i="16"/>
  <c r="C145" i="8"/>
  <c r="H295" i="16"/>
  <c r="H145" i="16"/>
  <c r="C141" i="8"/>
  <c r="H141" i="16"/>
  <c r="H282" i="16"/>
  <c r="C137" i="8"/>
  <c r="H137" i="16"/>
  <c r="H495" i="16"/>
  <c r="C133" i="8"/>
  <c r="H133" i="16"/>
  <c r="C129" i="8"/>
  <c r="H129" i="16"/>
  <c r="C125" i="8"/>
  <c r="H125" i="16"/>
  <c r="C121" i="8"/>
  <c r="H121" i="16"/>
  <c r="C117" i="8"/>
  <c r="H117" i="16"/>
  <c r="C113" i="8"/>
  <c r="H113" i="16"/>
  <c r="H384" i="16"/>
  <c r="C109" i="8"/>
  <c r="H227" i="16"/>
  <c r="H109" i="16"/>
  <c r="H531" i="16"/>
  <c r="C105" i="8"/>
  <c r="H105" i="16"/>
  <c r="H236" i="16"/>
  <c r="H552" i="16"/>
  <c r="C101" i="8"/>
  <c r="H101" i="16"/>
  <c r="C97" i="8"/>
  <c r="H97" i="16"/>
  <c r="C93" i="8"/>
  <c r="H93" i="16"/>
  <c r="C89" i="8"/>
  <c r="H89" i="16"/>
  <c r="C85" i="8"/>
  <c r="H85" i="16"/>
  <c r="C81" i="8"/>
  <c r="H81" i="16"/>
  <c r="C77" i="8"/>
  <c r="H77" i="16"/>
  <c r="C73" i="8"/>
  <c r="H73" i="16"/>
  <c r="C69" i="8"/>
  <c r="H69" i="16"/>
  <c r="C65" i="8"/>
  <c r="H65" i="16"/>
  <c r="C61" i="8"/>
  <c r="H61" i="16"/>
  <c r="C57" i="8"/>
  <c r="H57" i="16"/>
  <c r="C53" i="8"/>
  <c r="H53" i="16"/>
  <c r="C49" i="8"/>
  <c r="H49" i="16"/>
  <c r="C45" i="8"/>
  <c r="H45" i="16"/>
  <c r="C41" i="8"/>
  <c r="H41" i="16"/>
  <c r="C37" i="8"/>
  <c r="H37" i="16"/>
  <c r="C33" i="8"/>
  <c r="H33" i="16"/>
  <c r="C29" i="8"/>
  <c r="H29" i="16"/>
  <c r="C25" i="8"/>
  <c r="H25" i="16"/>
  <c r="C21" i="8"/>
  <c r="H21" i="16"/>
  <c r="C17" i="8"/>
  <c r="H17" i="16"/>
  <c r="C13" i="8"/>
  <c r="H13" i="16"/>
  <c r="C9" i="8"/>
  <c r="H363" i="16"/>
  <c r="H9" i="16"/>
  <c r="H576" i="16"/>
  <c r="C5" i="8"/>
  <c r="H5" i="16"/>
  <c r="C601" i="8"/>
  <c r="J326" i="16"/>
  <c r="J601" i="16"/>
  <c r="C597" i="8"/>
  <c r="J387" i="16"/>
  <c r="J597" i="16"/>
  <c r="J147" i="16"/>
  <c r="J106" i="16"/>
  <c r="J561" i="16"/>
  <c r="C592" i="8"/>
  <c r="J592" i="16"/>
  <c r="C589" i="8"/>
  <c r="J589" i="16"/>
  <c r="J507" i="16"/>
  <c r="C582" i="8"/>
  <c r="J582" i="16"/>
  <c r="J11" i="16"/>
  <c r="C578" i="8"/>
  <c r="J578" i="16"/>
  <c r="J480" i="16"/>
  <c r="J114" i="16"/>
  <c r="C575" i="8"/>
  <c r="J575" i="16"/>
  <c r="C571" i="8"/>
  <c r="L306" i="16"/>
  <c r="L571" i="16"/>
  <c r="C567" i="8"/>
  <c r="L567" i="16"/>
  <c r="L310" i="16"/>
  <c r="L563" i="16"/>
  <c r="C563" i="8"/>
  <c r="C559" i="8"/>
  <c r="L249" i="16"/>
  <c r="L559" i="16"/>
  <c r="C555" i="8"/>
  <c r="L555" i="16"/>
  <c r="L251" i="16"/>
  <c r="C551" i="8"/>
  <c r="L551" i="16"/>
  <c r="L547" i="16"/>
  <c r="C547" i="8"/>
  <c r="L175" i="16"/>
  <c r="C543" i="8"/>
  <c r="L543" i="16"/>
  <c r="C539" i="8"/>
  <c r="L539" i="16"/>
  <c r="C535" i="8"/>
  <c r="L535" i="16"/>
  <c r="L109" i="16"/>
  <c r="L531" i="16"/>
  <c r="L227" i="16"/>
  <c r="C531" i="8"/>
  <c r="C527" i="8"/>
  <c r="L527" i="16"/>
  <c r="C523" i="8"/>
  <c r="L523" i="16"/>
  <c r="C519" i="8"/>
  <c r="L519" i="16"/>
  <c r="L515" i="16"/>
  <c r="C515" i="8"/>
  <c r="C511" i="8"/>
  <c r="L511" i="16"/>
  <c r="C507" i="8"/>
  <c r="L507" i="16"/>
  <c r="C503" i="8"/>
  <c r="L503" i="16"/>
  <c r="L499" i="16"/>
  <c r="C499" i="8"/>
  <c r="L137" i="16"/>
  <c r="C495" i="8"/>
  <c r="L495" i="16"/>
  <c r="C491" i="8"/>
  <c r="L140" i="16"/>
  <c r="L491" i="16"/>
  <c r="C487" i="8"/>
  <c r="L487" i="16"/>
  <c r="L483" i="16"/>
  <c r="L245" i="16"/>
  <c r="C483" i="8"/>
  <c r="C479" i="8"/>
  <c r="L479" i="16"/>
  <c r="C475" i="8"/>
  <c r="L475" i="16"/>
  <c r="C471" i="8"/>
  <c r="L471" i="16"/>
  <c r="C467" i="8"/>
  <c r="L467" i="16"/>
  <c r="C463" i="8"/>
  <c r="L463" i="16"/>
  <c r="C459" i="8"/>
  <c r="L459" i="16"/>
  <c r="C455" i="8"/>
  <c r="L99" i="16"/>
  <c r="L455" i="16"/>
  <c r="L598" i="16"/>
  <c r="L133" i="16"/>
  <c r="L103" i="16"/>
  <c r="C451" i="8"/>
  <c r="L15" i="16"/>
  <c r="L104" i="16"/>
  <c r="L156" i="16"/>
  <c r="L451" i="16"/>
  <c r="C447" i="8"/>
  <c r="L447" i="16"/>
  <c r="C443" i="8"/>
  <c r="L232" i="16"/>
  <c r="L443" i="16"/>
  <c r="C439" i="8"/>
  <c r="L439" i="16"/>
  <c r="C435" i="8"/>
  <c r="L435" i="16"/>
  <c r="C431" i="8"/>
  <c r="L431" i="16"/>
  <c r="C427" i="8"/>
  <c r="L237" i="16"/>
  <c r="L427" i="16"/>
  <c r="L108" i="16"/>
  <c r="C423" i="8"/>
  <c r="L423" i="16"/>
  <c r="L419" i="16"/>
  <c r="C419" i="8"/>
  <c r="C415" i="8"/>
  <c r="L294" i="16"/>
  <c r="L415" i="16"/>
  <c r="C411" i="8"/>
  <c r="L411" i="16"/>
  <c r="L292" i="16"/>
  <c r="C407" i="8"/>
  <c r="L407" i="16"/>
  <c r="C403" i="8"/>
  <c r="L403" i="16"/>
  <c r="C399" i="8"/>
  <c r="L139" i="16"/>
  <c r="L287" i="16"/>
  <c r="L399" i="16"/>
  <c r="C395" i="8"/>
  <c r="L395" i="16"/>
  <c r="C391" i="8"/>
  <c r="L274" i="16"/>
  <c r="L391" i="16"/>
  <c r="C387" i="8"/>
  <c r="L147" i="16"/>
  <c r="L387" i="16"/>
  <c r="L597" i="16"/>
  <c r="C383" i="8"/>
  <c r="L383" i="16"/>
  <c r="C379" i="8"/>
  <c r="L280" i="16"/>
  <c r="L379" i="16"/>
  <c r="C375" i="8"/>
  <c r="L375" i="16"/>
  <c r="C371" i="8"/>
  <c r="L371" i="16"/>
  <c r="C367" i="8"/>
  <c r="L367" i="16"/>
  <c r="C363" i="8"/>
  <c r="L9" i="16"/>
  <c r="L576" i="16"/>
  <c r="L363" i="16"/>
  <c r="C359" i="8"/>
  <c r="L359" i="16"/>
  <c r="C355" i="8"/>
  <c r="L6" i="16"/>
  <c r="L355" i="16"/>
  <c r="L589" i="16"/>
  <c r="C351" i="8"/>
  <c r="L351" i="16"/>
  <c r="C347" i="8"/>
  <c r="L267" i="16"/>
  <c r="L347" i="16"/>
  <c r="L4" i="16"/>
  <c r="C343" i="8"/>
  <c r="L588" i="16"/>
  <c r="L343" i="16"/>
  <c r="C339" i="8"/>
  <c r="L250" i="16"/>
  <c r="L339" i="16"/>
  <c r="C335" i="8"/>
  <c r="L335" i="16"/>
  <c r="C331" i="8"/>
  <c r="L331" i="16"/>
  <c r="C327" i="8"/>
  <c r="L327" i="16"/>
  <c r="C323" i="8"/>
  <c r="L323" i="16"/>
  <c r="C319" i="8"/>
  <c r="L116" i="16"/>
  <c r="L248" i="16"/>
  <c r="L319" i="16"/>
  <c r="C314" i="8"/>
  <c r="J314" i="16"/>
  <c r="C310" i="8"/>
  <c r="J563" i="16"/>
  <c r="J310" i="16"/>
  <c r="C308" i="8"/>
  <c r="J536" i="16"/>
  <c r="J308" i="16"/>
  <c r="C306" i="8"/>
  <c r="J306" i="16"/>
  <c r="J571" i="16"/>
  <c r="C302" i="8"/>
  <c r="J302" i="16"/>
  <c r="J325" i="16"/>
  <c r="C298" i="8"/>
  <c r="J298" i="16"/>
  <c r="C295" i="8"/>
  <c r="J295" i="16"/>
  <c r="J145" i="16"/>
  <c r="C291" i="8"/>
  <c r="J291" i="16"/>
  <c r="J560" i="16"/>
  <c r="C287" i="8"/>
  <c r="J139" i="16"/>
  <c r="J399" i="16"/>
  <c r="J287" i="16"/>
  <c r="C283" i="8"/>
  <c r="J142" i="16"/>
  <c r="J283" i="16"/>
  <c r="C280" i="8"/>
  <c r="J280" i="16"/>
  <c r="J374" i="16"/>
  <c r="C274" i="8"/>
  <c r="J391" i="16"/>
  <c r="J274" i="16"/>
  <c r="C272" i="8"/>
  <c r="J272" i="16"/>
  <c r="J386" i="16"/>
  <c r="J488" i="16"/>
  <c r="C269" i="8"/>
  <c r="J269" i="16"/>
  <c r="J355" i="16"/>
  <c r="C258" i="8"/>
  <c r="J3" i="16"/>
  <c r="J258" i="16"/>
  <c r="J369" i="16"/>
  <c r="J13" i="16"/>
  <c r="C252" i="8"/>
  <c r="J252" i="16"/>
  <c r="C248" i="8"/>
  <c r="J248" i="16"/>
  <c r="J116" i="16"/>
  <c r="J319" i="16"/>
  <c r="C244" i="8"/>
  <c r="J336" i="16"/>
  <c r="J244" i="16"/>
  <c r="C241" i="8"/>
  <c r="J472" i="16"/>
  <c r="J241" i="16"/>
  <c r="C234" i="8"/>
  <c r="J234" i="16"/>
  <c r="J518" i="16"/>
  <c r="C230" i="8"/>
  <c r="J230" i="16"/>
  <c r="C226" i="8"/>
  <c r="J226" i="16"/>
  <c r="C223" i="8"/>
  <c r="J223" i="16"/>
  <c r="J155" i="16"/>
  <c r="J538" i="16"/>
  <c r="C219" i="8"/>
  <c r="H219" i="16"/>
  <c r="C215" i="8"/>
  <c r="H215" i="16"/>
  <c r="C211" i="8"/>
  <c r="H211" i="16"/>
  <c r="C207" i="8"/>
  <c r="H207" i="16"/>
  <c r="C203" i="8"/>
  <c r="H203" i="16"/>
  <c r="C199" i="8"/>
  <c r="H199" i="16"/>
  <c r="C195" i="8"/>
  <c r="H195" i="16"/>
  <c r="C191" i="8"/>
  <c r="H191" i="16"/>
  <c r="C187" i="8"/>
  <c r="H187" i="16"/>
  <c r="C183" i="8"/>
  <c r="H183" i="16"/>
  <c r="C179" i="8"/>
  <c r="H179" i="16"/>
  <c r="C175" i="8"/>
  <c r="H175" i="16"/>
  <c r="H547" i="16"/>
  <c r="C171" i="8"/>
  <c r="H171" i="16"/>
  <c r="C167" i="8"/>
  <c r="H167" i="16"/>
  <c r="H234" i="16"/>
  <c r="H510" i="16"/>
  <c r="H518" i="16"/>
  <c r="H586" i="16"/>
  <c r="C163" i="8"/>
  <c r="H163" i="16"/>
  <c r="C159" i="8"/>
  <c r="H159" i="16"/>
  <c r="C155" i="8"/>
  <c r="H155" i="16"/>
  <c r="H223" i="16"/>
  <c r="H538" i="16"/>
  <c r="C151" i="8"/>
  <c r="H151" i="16"/>
  <c r="C147" i="8"/>
  <c r="H147" i="16"/>
  <c r="H387" i="16"/>
  <c r="H597" i="16"/>
  <c r="C143" i="8"/>
  <c r="H143" i="16"/>
  <c r="H599" i="16"/>
  <c r="C139" i="8"/>
  <c r="H139" i="16"/>
  <c r="H287" i="16"/>
  <c r="H399" i="16"/>
  <c r="C135" i="8"/>
  <c r="H135" i="16"/>
  <c r="C131" i="8"/>
  <c r="H131" i="16"/>
  <c r="C127" i="8"/>
  <c r="H127" i="16"/>
  <c r="C123" i="8"/>
  <c r="H123" i="16"/>
  <c r="C119" i="8"/>
  <c r="H119" i="16"/>
  <c r="C115" i="8"/>
  <c r="H115" i="16"/>
  <c r="H577" i="16"/>
  <c r="C111" i="8"/>
  <c r="H111" i="16"/>
  <c r="C107" i="8"/>
  <c r="H107" i="16"/>
  <c r="H235" i="16"/>
  <c r="H428" i="16"/>
  <c r="C103" i="8"/>
  <c r="H103" i="16"/>
  <c r="C99" i="8"/>
  <c r="H99" i="16"/>
  <c r="H455" i="16"/>
  <c r="H598" i="16"/>
  <c r="C95" i="8"/>
  <c r="H95" i="16"/>
  <c r="C91" i="8"/>
  <c r="H91" i="16"/>
  <c r="C87" i="8"/>
  <c r="H87" i="16"/>
  <c r="C83" i="8"/>
  <c r="H83" i="16"/>
  <c r="C79" i="8"/>
  <c r="H79" i="16"/>
  <c r="C75" i="8"/>
  <c r="H75" i="16"/>
  <c r="C71" i="8"/>
  <c r="H71" i="16"/>
  <c r="C67" i="8"/>
  <c r="H67" i="16"/>
  <c r="C63" i="8"/>
  <c r="H63" i="16"/>
  <c r="C59" i="8"/>
  <c r="H59" i="16"/>
  <c r="C55" i="8"/>
  <c r="H55" i="16"/>
  <c r="C51" i="8"/>
  <c r="H51" i="16"/>
  <c r="C47" i="8"/>
  <c r="H47" i="16"/>
  <c r="C43" i="8"/>
  <c r="H43" i="16"/>
  <c r="C39" i="8"/>
  <c r="H39" i="16"/>
  <c r="C35" i="8"/>
  <c r="H35" i="16"/>
  <c r="C31" i="8"/>
  <c r="H31" i="16"/>
  <c r="C27" i="8"/>
  <c r="H27" i="16"/>
  <c r="C23" i="8"/>
  <c r="H23" i="16"/>
  <c r="H548" i="16"/>
  <c r="C19" i="8"/>
  <c r="H19" i="16"/>
  <c r="C15" i="8"/>
  <c r="H15" i="16"/>
  <c r="C11" i="8"/>
  <c r="H11" i="16"/>
  <c r="H578" i="16"/>
  <c r="H358" i="16"/>
  <c r="H480" i="16"/>
  <c r="C7" i="8"/>
  <c r="H7" i="16"/>
  <c r="H486" i="16"/>
  <c r="H581" i="16"/>
  <c r="C3" i="8"/>
  <c r="H3" i="16"/>
  <c r="H258" i="16"/>
  <c r="H369" i="16"/>
  <c r="E600" i="14"/>
  <c r="E599" i="14"/>
  <c r="E600" i="9"/>
  <c r="E599" i="9"/>
  <c r="B2" i="7" l="1"/>
  <c r="A2" i="7"/>
  <c r="E592" i="14" l="1"/>
  <c r="E591" i="14"/>
  <c r="E590" i="14"/>
  <c r="E592" i="9"/>
  <c r="E591" i="9"/>
  <c r="E590" i="9"/>
  <c r="E589" i="14"/>
  <c r="E589" i="9"/>
  <c r="P588" i="20"/>
  <c r="J588" i="20"/>
  <c r="H588" i="20"/>
  <c r="G588" i="20"/>
  <c r="D588" i="20"/>
  <c r="E588" i="20" s="1"/>
  <c r="C588" i="20"/>
  <c r="F588" i="8"/>
  <c r="D588" i="16"/>
  <c r="C588" i="16"/>
  <c r="B588" i="16"/>
  <c r="B588" i="18"/>
  <c r="G588" i="18"/>
  <c r="E588" i="14"/>
  <c r="E588" i="9"/>
  <c r="P3" i="20" l="1"/>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595"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593"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9" i="20"/>
  <c r="P590" i="20"/>
  <c r="P591" i="20"/>
  <c r="P592" i="20"/>
  <c r="P594" i="20"/>
  <c r="P596" i="20"/>
  <c r="P597" i="20"/>
  <c r="P598" i="20"/>
  <c r="P599" i="20"/>
  <c r="P600" i="20"/>
  <c r="P601" i="20"/>
  <c r="P602" i="20"/>
  <c r="P2" i="20"/>
  <c r="G3" i="20" l="1"/>
  <c r="H3" i="20"/>
  <c r="G4" i="20"/>
  <c r="H4" i="20"/>
  <c r="G5" i="20"/>
  <c r="H5" i="20"/>
  <c r="G6" i="20"/>
  <c r="H6" i="20"/>
  <c r="G7" i="20"/>
  <c r="H7" i="20"/>
  <c r="G8" i="20"/>
  <c r="H8" i="20"/>
  <c r="G9" i="20"/>
  <c r="H9" i="20"/>
  <c r="G10" i="20"/>
  <c r="H10" i="20"/>
  <c r="G11" i="20"/>
  <c r="H11" i="20"/>
  <c r="G12" i="20"/>
  <c r="H12" i="20"/>
  <c r="G13" i="20"/>
  <c r="H13" i="20"/>
  <c r="G14" i="20"/>
  <c r="H14" i="20"/>
  <c r="G15" i="20"/>
  <c r="H15" i="20"/>
  <c r="G16" i="20"/>
  <c r="H16" i="20"/>
  <c r="G17" i="20"/>
  <c r="H17" i="20"/>
  <c r="G18" i="20"/>
  <c r="H18" i="20"/>
  <c r="G19" i="20"/>
  <c r="H19" i="20"/>
  <c r="G20" i="20"/>
  <c r="H20" i="20"/>
  <c r="G21" i="20"/>
  <c r="H21" i="20"/>
  <c r="G22" i="20"/>
  <c r="H22" i="20"/>
  <c r="G23" i="20"/>
  <c r="H23" i="20"/>
  <c r="G24" i="20"/>
  <c r="H24" i="20"/>
  <c r="G25" i="20"/>
  <c r="H25" i="20"/>
  <c r="G26" i="20"/>
  <c r="H26" i="20"/>
  <c r="G27" i="20"/>
  <c r="H27" i="20"/>
  <c r="G28" i="20"/>
  <c r="H28" i="20"/>
  <c r="G29" i="20"/>
  <c r="H29" i="20"/>
  <c r="G30" i="20"/>
  <c r="H30" i="20"/>
  <c r="G31" i="20"/>
  <c r="H31" i="20"/>
  <c r="G32" i="20"/>
  <c r="H32" i="20"/>
  <c r="G33" i="20"/>
  <c r="H33" i="20"/>
  <c r="G34" i="20"/>
  <c r="H34" i="20"/>
  <c r="G35" i="20"/>
  <c r="H35" i="20"/>
  <c r="G36" i="20"/>
  <c r="H36" i="20"/>
  <c r="G37" i="20"/>
  <c r="H37" i="20"/>
  <c r="G38" i="20"/>
  <c r="H38" i="20"/>
  <c r="G39" i="20"/>
  <c r="H39" i="20"/>
  <c r="G40" i="20"/>
  <c r="H40" i="20"/>
  <c r="G41" i="20"/>
  <c r="H41" i="20"/>
  <c r="G42" i="20"/>
  <c r="H42" i="20"/>
  <c r="G43" i="20"/>
  <c r="H43" i="20"/>
  <c r="G44" i="20"/>
  <c r="H44" i="20"/>
  <c r="G45" i="20"/>
  <c r="H45" i="20"/>
  <c r="G46" i="20"/>
  <c r="H46" i="20"/>
  <c r="G47" i="20"/>
  <c r="H47" i="20"/>
  <c r="G48" i="20"/>
  <c r="H48" i="20"/>
  <c r="G49" i="20"/>
  <c r="H49" i="20"/>
  <c r="G50" i="20"/>
  <c r="H50" i="20"/>
  <c r="G51" i="20"/>
  <c r="H51" i="20"/>
  <c r="G52" i="20"/>
  <c r="H52" i="20"/>
  <c r="G53" i="20"/>
  <c r="H53" i="20"/>
  <c r="G54" i="20"/>
  <c r="H54" i="20"/>
  <c r="G55" i="20"/>
  <c r="H55" i="20"/>
  <c r="G56" i="20"/>
  <c r="H56" i="20"/>
  <c r="G57" i="20"/>
  <c r="H57" i="20"/>
  <c r="G58" i="20"/>
  <c r="H58" i="20"/>
  <c r="G59" i="20"/>
  <c r="H59" i="20"/>
  <c r="G60" i="20"/>
  <c r="H60" i="20"/>
  <c r="G61" i="20"/>
  <c r="H61" i="20"/>
  <c r="G62" i="20"/>
  <c r="H62" i="20"/>
  <c r="G63" i="20"/>
  <c r="H63" i="20"/>
  <c r="G64" i="20"/>
  <c r="H64" i="20"/>
  <c r="G65" i="20"/>
  <c r="H65" i="20"/>
  <c r="G66" i="20"/>
  <c r="H66" i="20"/>
  <c r="G67" i="20"/>
  <c r="H67" i="20"/>
  <c r="G68" i="20"/>
  <c r="H68" i="20"/>
  <c r="G69" i="20"/>
  <c r="H69" i="20"/>
  <c r="G70" i="20"/>
  <c r="H70" i="20"/>
  <c r="G71" i="20"/>
  <c r="H71" i="20"/>
  <c r="G72" i="20"/>
  <c r="H72" i="20"/>
  <c r="G73" i="20"/>
  <c r="H73" i="20"/>
  <c r="G74" i="20"/>
  <c r="H74" i="20"/>
  <c r="G75" i="20"/>
  <c r="H75" i="20"/>
  <c r="G76" i="20"/>
  <c r="H76" i="20"/>
  <c r="G77" i="20"/>
  <c r="H77" i="20"/>
  <c r="G78" i="20"/>
  <c r="H78" i="20"/>
  <c r="G79" i="20"/>
  <c r="H79" i="20"/>
  <c r="G80" i="20"/>
  <c r="H80" i="20"/>
  <c r="G81" i="20"/>
  <c r="H81" i="20"/>
  <c r="G82" i="20"/>
  <c r="H82" i="20"/>
  <c r="G83" i="20"/>
  <c r="H83" i="20"/>
  <c r="G84" i="20"/>
  <c r="H84" i="20"/>
  <c r="G85" i="20"/>
  <c r="H85" i="20"/>
  <c r="G86" i="20"/>
  <c r="H86" i="20"/>
  <c r="G87" i="20"/>
  <c r="H87" i="20"/>
  <c r="G88" i="20"/>
  <c r="H88" i="20"/>
  <c r="G89" i="20"/>
  <c r="H89" i="20"/>
  <c r="G90" i="20"/>
  <c r="H90" i="20"/>
  <c r="G91" i="20"/>
  <c r="H91" i="20"/>
  <c r="G92" i="20"/>
  <c r="H92" i="20"/>
  <c r="G93" i="20"/>
  <c r="H93" i="20"/>
  <c r="G94" i="20"/>
  <c r="H94" i="20"/>
  <c r="G95" i="20"/>
  <c r="H95" i="20"/>
  <c r="G96" i="20"/>
  <c r="H96" i="20"/>
  <c r="G97" i="20"/>
  <c r="H97" i="20"/>
  <c r="G98" i="20"/>
  <c r="H98" i="20"/>
  <c r="G99" i="20"/>
  <c r="H99" i="20"/>
  <c r="G100" i="20"/>
  <c r="H100" i="20"/>
  <c r="G101" i="20"/>
  <c r="H101" i="20"/>
  <c r="G102" i="20"/>
  <c r="H102" i="20"/>
  <c r="G103" i="20"/>
  <c r="H103" i="20"/>
  <c r="G104" i="20"/>
  <c r="H104" i="20"/>
  <c r="G105" i="20"/>
  <c r="H105" i="20"/>
  <c r="G106" i="20"/>
  <c r="H106" i="20"/>
  <c r="G107" i="20"/>
  <c r="H107" i="20"/>
  <c r="G108" i="20"/>
  <c r="H108" i="20"/>
  <c r="G109" i="20"/>
  <c r="H109" i="20"/>
  <c r="G110" i="20"/>
  <c r="H110" i="20"/>
  <c r="G111" i="20"/>
  <c r="H111" i="20"/>
  <c r="G112" i="20"/>
  <c r="H112" i="20"/>
  <c r="G113" i="20"/>
  <c r="H113" i="20"/>
  <c r="G114" i="20"/>
  <c r="H114" i="20"/>
  <c r="G115" i="20"/>
  <c r="H115" i="20"/>
  <c r="G116" i="20"/>
  <c r="H116" i="20"/>
  <c r="G117" i="20"/>
  <c r="H117" i="20"/>
  <c r="G118" i="20"/>
  <c r="H118" i="20"/>
  <c r="G119" i="20"/>
  <c r="H119" i="20"/>
  <c r="G120" i="20"/>
  <c r="H120" i="20"/>
  <c r="G121" i="20"/>
  <c r="H121" i="20"/>
  <c r="G122" i="20"/>
  <c r="H122" i="20"/>
  <c r="G123" i="20"/>
  <c r="H123" i="20"/>
  <c r="G124" i="20"/>
  <c r="H124" i="20"/>
  <c r="G125" i="20"/>
  <c r="H125" i="20"/>
  <c r="G126" i="20"/>
  <c r="H126" i="20"/>
  <c r="G127" i="20"/>
  <c r="H127" i="20"/>
  <c r="G128" i="20"/>
  <c r="H128" i="20"/>
  <c r="G129" i="20"/>
  <c r="H129" i="20"/>
  <c r="G130" i="20"/>
  <c r="H130" i="20"/>
  <c r="G131" i="20"/>
  <c r="H131" i="20"/>
  <c r="G132" i="20"/>
  <c r="H132" i="20"/>
  <c r="G133" i="20"/>
  <c r="H133" i="20"/>
  <c r="G134" i="20"/>
  <c r="H134" i="20"/>
  <c r="G135" i="20"/>
  <c r="H135" i="20"/>
  <c r="G136" i="20"/>
  <c r="H136" i="20"/>
  <c r="G137" i="20"/>
  <c r="H137" i="20"/>
  <c r="G138" i="20"/>
  <c r="H138" i="20"/>
  <c r="G139" i="20"/>
  <c r="H139" i="20"/>
  <c r="G140" i="20"/>
  <c r="H140" i="20"/>
  <c r="G141" i="20"/>
  <c r="H141" i="20"/>
  <c r="G142" i="20"/>
  <c r="H142" i="20"/>
  <c r="G143" i="20"/>
  <c r="H143" i="20"/>
  <c r="G144" i="20"/>
  <c r="H144" i="20"/>
  <c r="G145" i="20"/>
  <c r="H145" i="20"/>
  <c r="G146" i="20"/>
  <c r="H146" i="20"/>
  <c r="G147" i="20"/>
  <c r="H147" i="20"/>
  <c r="G148" i="20"/>
  <c r="H148" i="20"/>
  <c r="G149" i="20"/>
  <c r="H149" i="20"/>
  <c r="G150" i="20"/>
  <c r="H150" i="20"/>
  <c r="G151" i="20"/>
  <c r="H151" i="20"/>
  <c r="G152" i="20"/>
  <c r="H152" i="20"/>
  <c r="G153" i="20"/>
  <c r="H153" i="20"/>
  <c r="G154" i="20"/>
  <c r="H154" i="20"/>
  <c r="G155" i="20"/>
  <c r="H155" i="20"/>
  <c r="G156" i="20"/>
  <c r="H156" i="20"/>
  <c r="G157" i="20"/>
  <c r="H157" i="20"/>
  <c r="G158" i="20"/>
  <c r="H158" i="20"/>
  <c r="G159" i="20"/>
  <c r="H159" i="20"/>
  <c r="G160" i="20"/>
  <c r="H160" i="20"/>
  <c r="G161" i="20"/>
  <c r="H161" i="20"/>
  <c r="G162" i="20"/>
  <c r="H162" i="20"/>
  <c r="G163" i="20"/>
  <c r="H163" i="20"/>
  <c r="G164" i="20"/>
  <c r="H164" i="20"/>
  <c r="G165" i="20"/>
  <c r="H165" i="20"/>
  <c r="G166" i="20"/>
  <c r="H166" i="20"/>
  <c r="G167" i="20"/>
  <c r="H167" i="20"/>
  <c r="G168" i="20"/>
  <c r="H168" i="20"/>
  <c r="G169" i="20"/>
  <c r="H169" i="20"/>
  <c r="G170" i="20"/>
  <c r="H170" i="20"/>
  <c r="G171" i="20"/>
  <c r="H171" i="20"/>
  <c r="G172" i="20"/>
  <c r="H172" i="20"/>
  <c r="G173" i="20"/>
  <c r="H173" i="20"/>
  <c r="G174" i="20"/>
  <c r="H174" i="20"/>
  <c r="G175" i="20"/>
  <c r="H175" i="20"/>
  <c r="G176" i="20"/>
  <c r="H176" i="20"/>
  <c r="G177" i="20"/>
  <c r="H177" i="20"/>
  <c r="G178" i="20"/>
  <c r="H178" i="20"/>
  <c r="G179" i="20"/>
  <c r="H179" i="20"/>
  <c r="G180" i="20"/>
  <c r="H180" i="20"/>
  <c r="G181" i="20"/>
  <c r="H181" i="20"/>
  <c r="G182" i="20"/>
  <c r="H182" i="20"/>
  <c r="G183" i="20"/>
  <c r="H183" i="20"/>
  <c r="G184" i="20"/>
  <c r="H184" i="20"/>
  <c r="G185" i="20"/>
  <c r="H185" i="20"/>
  <c r="G186" i="20"/>
  <c r="H186" i="20"/>
  <c r="G187" i="20"/>
  <c r="H187" i="20"/>
  <c r="G188" i="20"/>
  <c r="H188" i="20"/>
  <c r="G189" i="20"/>
  <c r="H189" i="20"/>
  <c r="G190" i="20"/>
  <c r="H190" i="20"/>
  <c r="G191" i="20"/>
  <c r="H191" i="20"/>
  <c r="G192" i="20"/>
  <c r="H192" i="20"/>
  <c r="G193" i="20"/>
  <c r="H193" i="20"/>
  <c r="G194" i="20"/>
  <c r="H194" i="20"/>
  <c r="G195" i="20"/>
  <c r="H195" i="20"/>
  <c r="G196" i="20"/>
  <c r="H196" i="20"/>
  <c r="G197" i="20"/>
  <c r="H197" i="20"/>
  <c r="G198" i="20"/>
  <c r="H198" i="20"/>
  <c r="G199" i="20"/>
  <c r="H199" i="20"/>
  <c r="G200" i="20"/>
  <c r="H200" i="20"/>
  <c r="G201" i="20"/>
  <c r="H201" i="20"/>
  <c r="G202" i="20"/>
  <c r="H202" i="20"/>
  <c r="G203" i="20"/>
  <c r="H203" i="20"/>
  <c r="G204" i="20"/>
  <c r="H204" i="20"/>
  <c r="G205" i="20"/>
  <c r="H205" i="20"/>
  <c r="G206" i="20"/>
  <c r="H206" i="20"/>
  <c r="G207" i="20"/>
  <c r="H207" i="20"/>
  <c r="G208" i="20"/>
  <c r="H208" i="20"/>
  <c r="G209" i="20"/>
  <c r="H209" i="20"/>
  <c r="G210" i="20"/>
  <c r="H210" i="20"/>
  <c r="G211" i="20"/>
  <c r="H211" i="20"/>
  <c r="G212" i="20"/>
  <c r="H212" i="20"/>
  <c r="G213" i="20"/>
  <c r="H213" i="20"/>
  <c r="G214" i="20"/>
  <c r="H214" i="20"/>
  <c r="G215" i="20"/>
  <c r="H215" i="20"/>
  <c r="G216" i="20"/>
  <c r="H216" i="20"/>
  <c r="G217" i="20"/>
  <c r="H217" i="20"/>
  <c r="G218" i="20"/>
  <c r="H218" i="20"/>
  <c r="G219" i="20"/>
  <c r="H219" i="20"/>
  <c r="G220" i="20"/>
  <c r="H220" i="20"/>
  <c r="G221" i="20"/>
  <c r="H221" i="20"/>
  <c r="G222" i="20"/>
  <c r="H222" i="20"/>
  <c r="G223" i="20"/>
  <c r="H223" i="20"/>
  <c r="G224" i="20"/>
  <c r="H224" i="20"/>
  <c r="G225" i="20"/>
  <c r="H225" i="20"/>
  <c r="G226" i="20"/>
  <c r="H226" i="20"/>
  <c r="G227" i="20"/>
  <c r="H227" i="20"/>
  <c r="G228" i="20"/>
  <c r="H228" i="20"/>
  <c r="G576" i="20"/>
  <c r="H576" i="20"/>
  <c r="G229" i="20"/>
  <c r="H229" i="20"/>
  <c r="G230" i="20"/>
  <c r="H230" i="20"/>
  <c r="G231" i="20"/>
  <c r="H231" i="20"/>
  <c r="G232" i="20"/>
  <c r="H232" i="20"/>
  <c r="G595" i="20"/>
  <c r="H595" i="20"/>
  <c r="G233" i="20"/>
  <c r="H233" i="20"/>
  <c r="G234" i="20"/>
  <c r="H234" i="20"/>
  <c r="G235" i="20"/>
  <c r="H235" i="20"/>
  <c r="G236" i="20"/>
  <c r="H236" i="20"/>
  <c r="G237" i="20"/>
  <c r="H237" i="20"/>
  <c r="G238" i="20"/>
  <c r="H238" i="20"/>
  <c r="G239" i="20"/>
  <c r="H239" i="20"/>
  <c r="G240" i="20"/>
  <c r="H240" i="20"/>
  <c r="G241" i="20"/>
  <c r="H241" i="20"/>
  <c r="G577" i="20"/>
  <c r="H577" i="20"/>
  <c r="G242" i="20"/>
  <c r="H242" i="20"/>
  <c r="G243" i="20"/>
  <c r="H243" i="20"/>
  <c r="G244" i="20"/>
  <c r="H244" i="20"/>
  <c r="G245" i="20"/>
  <c r="H245" i="20"/>
  <c r="G246" i="20"/>
  <c r="H246" i="20"/>
  <c r="G247" i="20"/>
  <c r="H247" i="20"/>
  <c r="G248" i="20"/>
  <c r="H248" i="20"/>
  <c r="G249" i="20"/>
  <c r="H249" i="20"/>
  <c r="G250" i="20"/>
  <c r="H250" i="20"/>
  <c r="G251" i="20"/>
  <c r="H251" i="20"/>
  <c r="G252" i="20"/>
  <c r="H252" i="20"/>
  <c r="G253" i="20"/>
  <c r="H253" i="20"/>
  <c r="G254" i="20"/>
  <c r="H254" i="20"/>
  <c r="G255" i="20"/>
  <c r="H255" i="20"/>
  <c r="G256" i="20"/>
  <c r="H256" i="20"/>
  <c r="G257" i="20"/>
  <c r="H257" i="20"/>
  <c r="G581" i="20"/>
  <c r="H581" i="20"/>
  <c r="G593" i="20"/>
  <c r="H593" i="20"/>
  <c r="G258" i="20"/>
  <c r="H258" i="20"/>
  <c r="G259" i="20"/>
  <c r="H259" i="20"/>
  <c r="G260" i="20"/>
  <c r="H260" i="20"/>
  <c r="G261" i="20"/>
  <c r="H261" i="20"/>
  <c r="G262" i="20"/>
  <c r="H262" i="20"/>
  <c r="G263" i="20"/>
  <c r="H263" i="20"/>
  <c r="G264" i="20"/>
  <c r="H264" i="20"/>
  <c r="G265" i="20"/>
  <c r="H265" i="20"/>
  <c r="G266" i="20"/>
  <c r="H266" i="20"/>
  <c r="G267" i="20"/>
  <c r="H267" i="20"/>
  <c r="G268" i="20"/>
  <c r="H268" i="20"/>
  <c r="G269" i="20"/>
  <c r="H269" i="20"/>
  <c r="G270" i="20"/>
  <c r="H270" i="20"/>
  <c r="G271" i="20"/>
  <c r="H271" i="20"/>
  <c r="G272" i="20"/>
  <c r="H272" i="20"/>
  <c r="G273" i="20"/>
  <c r="H273" i="20"/>
  <c r="G274" i="20"/>
  <c r="H274" i="20"/>
  <c r="G275" i="20"/>
  <c r="H275" i="20"/>
  <c r="G276" i="20"/>
  <c r="H276" i="20"/>
  <c r="G277" i="20"/>
  <c r="H277" i="20"/>
  <c r="G278" i="20"/>
  <c r="H278" i="20"/>
  <c r="G279" i="20"/>
  <c r="H279" i="20"/>
  <c r="G280" i="20"/>
  <c r="H280" i="20"/>
  <c r="G281" i="20"/>
  <c r="H281" i="20"/>
  <c r="G282" i="20"/>
  <c r="H282" i="20"/>
  <c r="G283" i="20"/>
  <c r="H283" i="20"/>
  <c r="G284" i="20"/>
  <c r="H284" i="20"/>
  <c r="G285" i="20"/>
  <c r="H285" i="20"/>
  <c r="G286" i="20"/>
  <c r="H286" i="20"/>
  <c r="G287" i="20"/>
  <c r="H287" i="20"/>
  <c r="G288" i="20"/>
  <c r="H288" i="20"/>
  <c r="G289" i="20"/>
  <c r="H289" i="20"/>
  <c r="G290" i="20"/>
  <c r="H290" i="20"/>
  <c r="G291" i="20"/>
  <c r="H291" i="20"/>
  <c r="G292" i="20"/>
  <c r="H292" i="20"/>
  <c r="G293" i="20"/>
  <c r="H293" i="20"/>
  <c r="G294" i="20"/>
  <c r="H294" i="20"/>
  <c r="G295" i="20"/>
  <c r="H295" i="20"/>
  <c r="G296" i="20"/>
  <c r="H296" i="20"/>
  <c r="G297" i="20"/>
  <c r="H297" i="20"/>
  <c r="G298" i="20"/>
  <c r="H298" i="20"/>
  <c r="G299" i="20"/>
  <c r="H299" i="20"/>
  <c r="G300" i="20"/>
  <c r="H300" i="20"/>
  <c r="G301" i="20"/>
  <c r="H301" i="20"/>
  <c r="G302" i="20"/>
  <c r="H302" i="20"/>
  <c r="G303" i="20"/>
  <c r="H303" i="20"/>
  <c r="G304" i="20"/>
  <c r="H304" i="20"/>
  <c r="G305" i="20"/>
  <c r="H305" i="20"/>
  <c r="G306" i="20"/>
  <c r="H306" i="20"/>
  <c r="G307" i="20"/>
  <c r="H307" i="20"/>
  <c r="G308" i="20"/>
  <c r="H308" i="20"/>
  <c r="G309" i="20"/>
  <c r="H309" i="20"/>
  <c r="G310" i="20"/>
  <c r="H310" i="20"/>
  <c r="G311" i="20"/>
  <c r="H311" i="20"/>
  <c r="G312" i="20"/>
  <c r="H312" i="20"/>
  <c r="G313" i="20"/>
  <c r="H313" i="20"/>
  <c r="G314" i="20"/>
  <c r="H314" i="20"/>
  <c r="G315" i="20"/>
  <c r="H315" i="20"/>
  <c r="G316" i="20"/>
  <c r="H316" i="20"/>
  <c r="G317" i="20"/>
  <c r="H317" i="20"/>
  <c r="G318" i="20"/>
  <c r="H318" i="20"/>
  <c r="G319" i="20"/>
  <c r="H319" i="20"/>
  <c r="G320" i="20"/>
  <c r="H320" i="20"/>
  <c r="G321" i="20"/>
  <c r="H321" i="20"/>
  <c r="G322" i="20"/>
  <c r="H322" i="20"/>
  <c r="G323" i="20"/>
  <c r="H323" i="20"/>
  <c r="G324" i="20"/>
  <c r="H324" i="20"/>
  <c r="G325" i="20"/>
  <c r="H325" i="20"/>
  <c r="G326" i="20"/>
  <c r="H326" i="20"/>
  <c r="G327" i="20"/>
  <c r="H327" i="20"/>
  <c r="G328" i="20"/>
  <c r="H328" i="20"/>
  <c r="G329" i="20"/>
  <c r="H329" i="20"/>
  <c r="G330" i="20"/>
  <c r="H330" i="20"/>
  <c r="G331" i="20"/>
  <c r="H331" i="20"/>
  <c r="G332" i="20"/>
  <c r="H332" i="20"/>
  <c r="G333" i="20"/>
  <c r="H333" i="20"/>
  <c r="G334" i="20"/>
  <c r="H334" i="20"/>
  <c r="G335" i="20"/>
  <c r="H335" i="20"/>
  <c r="G336" i="20"/>
  <c r="H336" i="20"/>
  <c r="G337" i="20"/>
  <c r="H337" i="20"/>
  <c r="G338" i="20"/>
  <c r="H338" i="20"/>
  <c r="G339" i="20"/>
  <c r="H339" i="20"/>
  <c r="G340" i="20"/>
  <c r="H340" i="20"/>
  <c r="G341" i="20"/>
  <c r="H341" i="20"/>
  <c r="G342" i="20"/>
  <c r="H342" i="20"/>
  <c r="G343" i="20"/>
  <c r="H343" i="20"/>
  <c r="G344" i="20"/>
  <c r="H344" i="20"/>
  <c r="G345" i="20"/>
  <c r="H345" i="20"/>
  <c r="G346" i="20"/>
  <c r="H346" i="20"/>
  <c r="G347" i="20"/>
  <c r="H347" i="20"/>
  <c r="G348" i="20"/>
  <c r="H348" i="20"/>
  <c r="G349" i="20"/>
  <c r="H349" i="20"/>
  <c r="G350" i="20"/>
  <c r="H350" i="20"/>
  <c r="G351" i="20"/>
  <c r="H351" i="20"/>
  <c r="G352" i="20"/>
  <c r="H352" i="20"/>
  <c r="G353" i="20"/>
  <c r="H353" i="20"/>
  <c r="G354" i="20"/>
  <c r="H354" i="20"/>
  <c r="G355" i="20"/>
  <c r="H355" i="20"/>
  <c r="G356" i="20"/>
  <c r="H356" i="20"/>
  <c r="G357" i="20"/>
  <c r="H357" i="20"/>
  <c r="G358" i="20"/>
  <c r="H358" i="20"/>
  <c r="G359" i="20"/>
  <c r="H359" i="20"/>
  <c r="G360" i="20"/>
  <c r="H360" i="20"/>
  <c r="G361" i="20"/>
  <c r="H361" i="20"/>
  <c r="G362" i="20"/>
  <c r="H362" i="20"/>
  <c r="G363" i="20"/>
  <c r="H363" i="20"/>
  <c r="G364" i="20"/>
  <c r="H364" i="20"/>
  <c r="G365" i="20"/>
  <c r="H365" i="20"/>
  <c r="G366" i="20"/>
  <c r="H366" i="20"/>
  <c r="G367" i="20"/>
  <c r="H367" i="20"/>
  <c r="G368" i="20"/>
  <c r="H368" i="20"/>
  <c r="G369" i="20"/>
  <c r="H369" i="20"/>
  <c r="G370" i="20"/>
  <c r="H370" i="20"/>
  <c r="G371" i="20"/>
  <c r="H371" i="20"/>
  <c r="G372" i="20"/>
  <c r="H372" i="20"/>
  <c r="G373" i="20"/>
  <c r="H373" i="20"/>
  <c r="G374" i="20"/>
  <c r="H374" i="20"/>
  <c r="G375" i="20"/>
  <c r="H375" i="20"/>
  <c r="G376" i="20"/>
  <c r="H376" i="20"/>
  <c r="G377" i="20"/>
  <c r="H377" i="20"/>
  <c r="G378" i="20"/>
  <c r="H378" i="20"/>
  <c r="G379" i="20"/>
  <c r="H379" i="20"/>
  <c r="G380" i="20"/>
  <c r="H380" i="20"/>
  <c r="G381" i="20"/>
  <c r="H381" i="20"/>
  <c r="G382" i="20"/>
  <c r="H382" i="20"/>
  <c r="G383" i="20"/>
  <c r="H383" i="20"/>
  <c r="G384" i="20"/>
  <c r="H384" i="20"/>
  <c r="G385" i="20"/>
  <c r="H385" i="20"/>
  <c r="G386" i="20"/>
  <c r="H386" i="20"/>
  <c r="G387" i="20"/>
  <c r="H387" i="20"/>
  <c r="G388" i="20"/>
  <c r="H388" i="20"/>
  <c r="G389" i="20"/>
  <c r="H389" i="20"/>
  <c r="G390" i="20"/>
  <c r="H390" i="20"/>
  <c r="G391" i="20"/>
  <c r="H391" i="20"/>
  <c r="G392" i="20"/>
  <c r="H392" i="20"/>
  <c r="G393" i="20"/>
  <c r="H393" i="20"/>
  <c r="G394" i="20"/>
  <c r="H394" i="20"/>
  <c r="G395" i="20"/>
  <c r="H395" i="20"/>
  <c r="G396" i="20"/>
  <c r="H396" i="20"/>
  <c r="G397" i="20"/>
  <c r="H397" i="20"/>
  <c r="G398" i="20"/>
  <c r="H398" i="20"/>
  <c r="G399" i="20"/>
  <c r="H399" i="20"/>
  <c r="G400" i="20"/>
  <c r="H400" i="20"/>
  <c r="G401" i="20"/>
  <c r="H401" i="20"/>
  <c r="G402" i="20"/>
  <c r="H402" i="20"/>
  <c r="G403" i="20"/>
  <c r="H403" i="20"/>
  <c r="G404" i="20"/>
  <c r="H404" i="20"/>
  <c r="G405" i="20"/>
  <c r="H405" i="20"/>
  <c r="G406" i="20"/>
  <c r="H406" i="20"/>
  <c r="G407" i="20"/>
  <c r="H407" i="20"/>
  <c r="G408" i="20"/>
  <c r="H408" i="20"/>
  <c r="G409" i="20"/>
  <c r="H409" i="20"/>
  <c r="G410" i="20"/>
  <c r="H410" i="20"/>
  <c r="G411" i="20"/>
  <c r="H411" i="20"/>
  <c r="G412" i="20"/>
  <c r="H412" i="20"/>
  <c r="G413" i="20"/>
  <c r="H413" i="20"/>
  <c r="G414" i="20"/>
  <c r="H414" i="20"/>
  <c r="G415" i="20"/>
  <c r="H415" i="20"/>
  <c r="G416" i="20"/>
  <c r="H416" i="20"/>
  <c r="G417" i="20"/>
  <c r="H417" i="20"/>
  <c r="G418" i="20"/>
  <c r="H418" i="20"/>
  <c r="G419" i="20"/>
  <c r="H419" i="20"/>
  <c r="G420" i="20"/>
  <c r="H420" i="20"/>
  <c r="G421" i="20"/>
  <c r="H421" i="20"/>
  <c r="G422" i="20"/>
  <c r="H422" i="20"/>
  <c r="G423" i="20"/>
  <c r="H423" i="20"/>
  <c r="G424" i="20"/>
  <c r="H424" i="20"/>
  <c r="G425" i="20"/>
  <c r="H425" i="20"/>
  <c r="G426" i="20"/>
  <c r="H426" i="20"/>
  <c r="G427" i="20"/>
  <c r="H427" i="20"/>
  <c r="G428" i="20"/>
  <c r="H428" i="20"/>
  <c r="G429" i="20"/>
  <c r="H429" i="20"/>
  <c r="G430" i="20"/>
  <c r="H430" i="20"/>
  <c r="G431" i="20"/>
  <c r="H431" i="20"/>
  <c r="G432" i="20"/>
  <c r="H432" i="20"/>
  <c r="G433" i="20"/>
  <c r="H433" i="20"/>
  <c r="G434" i="20"/>
  <c r="H434" i="20"/>
  <c r="G435" i="20"/>
  <c r="H435" i="20"/>
  <c r="G436" i="20"/>
  <c r="H436" i="20"/>
  <c r="G437" i="20"/>
  <c r="H437" i="20"/>
  <c r="G438" i="20"/>
  <c r="H438" i="20"/>
  <c r="G439" i="20"/>
  <c r="H439" i="20"/>
  <c r="G440" i="20"/>
  <c r="H440" i="20"/>
  <c r="G441" i="20"/>
  <c r="H441" i="20"/>
  <c r="G442" i="20"/>
  <c r="H442" i="20"/>
  <c r="G443" i="20"/>
  <c r="H443" i="20"/>
  <c r="G444" i="20"/>
  <c r="H444" i="20"/>
  <c r="G445" i="20"/>
  <c r="H445" i="20"/>
  <c r="G446" i="20"/>
  <c r="H446" i="20"/>
  <c r="G447" i="20"/>
  <c r="H447" i="20"/>
  <c r="G448" i="20"/>
  <c r="H448" i="20"/>
  <c r="G449" i="20"/>
  <c r="H449" i="20"/>
  <c r="G450" i="20"/>
  <c r="H450" i="20"/>
  <c r="G451" i="20"/>
  <c r="H451" i="20"/>
  <c r="G452" i="20"/>
  <c r="H452" i="20"/>
  <c r="G453" i="20"/>
  <c r="H453" i="20"/>
  <c r="G454" i="20"/>
  <c r="H454" i="20"/>
  <c r="G455" i="20"/>
  <c r="H455" i="20"/>
  <c r="G456" i="20"/>
  <c r="H456" i="20"/>
  <c r="G457" i="20"/>
  <c r="H457" i="20"/>
  <c r="G458" i="20"/>
  <c r="H458" i="20"/>
  <c r="G459" i="20"/>
  <c r="H459" i="20"/>
  <c r="G460" i="20"/>
  <c r="H460" i="20"/>
  <c r="G461" i="20"/>
  <c r="H461" i="20"/>
  <c r="G462" i="20"/>
  <c r="H462" i="20"/>
  <c r="G463" i="20"/>
  <c r="H463" i="20"/>
  <c r="G464" i="20"/>
  <c r="H464" i="20"/>
  <c r="G465" i="20"/>
  <c r="H465" i="20"/>
  <c r="G466" i="20"/>
  <c r="H466" i="20"/>
  <c r="G467" i="20"/>
  <c r="H467" i="20"/>
  <c r="G468" i="20"/>
  <c r="H468" i="20"/>
  <c r="G469" i="20"/>
  <c r="H469" i="20"/>
  <c r="G470" i="20"/>
  <c r="H470" i="20"/>
  <c r="G471" i="20"/>
  <c r="H471" i="20"/>
  <c r="G472" i="20"/>
  <c r="H472" i="20"/>
  <c r="G473" i="20"/>
  <c r="H473" i="20"/>
  <c r="G474" i="20"/>
  <c r="H474" i="20"/>
  <c r="G475" i="20"/>
  <c r="H475" i="20"/>
  <c r="G476" i="20"/>
  <c r="H476" i="20"/>
  <c r="G477" i="20"/>
  <c r="H477" i="20"/>
  <c r="G478" i="20"/>
  <c r="H478" i="20"/>
  <c r="G479" i="20"/>
  <c r="H479" i="20"/>
  <c r="G480" i="20"/>
  <c r="H480" i="20"/>
  <c r="G481" i="20"/>
  <c r="H481" i="20"/>
  <c r="G482" i="20"/>
  <c r="H482" i="20"/>
  <c r="G483" i="20"/>
  <c r="H483" i="20"/>
  <c r="G484" i="20"/>
  <c r="H484" i="20"/>
  <c r="G485" i="20"/>
  <c r="H485" i="20"/>
  <c r="G486" i="20"/>
  <c r="H486" i="20"/>
  <c r="G487" i="20"/>
  <c r="H487" i="20"/>
  <c r="G488" i="20"/>
  <c r="H488" i="20"/>
  <c r="G489" i="20"/>
  <c r="H489" i="20"/>
  <c r="G490" i="20"/>
  <c r="H490" i="20"/>
  <c r="G491" i="20"/>
  <c r="H491" i="20"/>
  <c r="G492" i="20"/>
  <c r="H492" i="20"/>
  <c r="G493" i="20"/>
  <c r="H493" i="20"/>
  <c r="G494" i="20"/>
  <c r="H494" i="20"/>
  <c r="G495" i="20"/>
  <c r="H495" i="20"/>
  <c r="G496" i="20"/>
  <c r="H496" i="20"/>
  <c r="G497" i="20"/>
  <c r="H497" i="20"/>
  <c r="G498" i="20"/>
  <c r="H498" i="20"/>
  <c r="G499" i="20"/>
  <c r="H499" i="20"/>
  <c r="G500" i="20"/>
  <c r="H500" i="20"/>
  <c r="G501" i="20"/>
  <c r="H501" i="20"/>
  <c r="G502" i="20"/>
  <c r="H502" i="20"/>
  <c r="G503" i="20"/>
  <c r="H503" i="20"/>
  <c r="G504" i="20"/>
  <c r="H504" i="20"/>
  <c r="G505" i="20"/>
  <c r="H505" i="20"/>
  <c r="G506" i="20"/>
  <c r="H506" i="20"/>
  <c r="G507" i="20"/>
  <c r="H507" i="20"/>
  <c r="G508" i="20"/>
  <c r="H508" i="20"/>
  <c r="G509" i="20"/>
  <c r="H509" i="20"/>
  <c r="G510" i="20"/>
  <c r="H510" i="20"/>
  <c r="G511" i="20"/>
  <c r="H511" i="20"/>
  <c r="G512" i="20"/>
  <c r="H512" i="20"/>
  <c r="G513" i="20"/>
  <c r="H513" i="20"/>
  <c r="G514" i="20"/>
  <c r="H514" i="20"/>
  <c r="G515" i="20"/>
  <c r="H515" i="20"/>
  <c r="G516" i="20"/>
  <c r="H516" i="20"/>
  <c r="G517" i="20"/>
  <c r="H517" i="20"/>
  <c r="G518" i="20"/>
  <c r="H518" i="20"/>
  <c r="G519" i="20"/>
  <c r="H519" i="20"/>
  <c r="G520" i="20"/>
  <c r="H520" i="20"/>
  <c r="G521" i="20"/>
  <c r="H521" i="20"/>
  <c r="G522" i="20"/>
  <c r="H522" i="20"/>
  <c r="G523" i="20"/>
  <c r="H523" i="20"/>
  <c r="G524" i="20"/>
  <c r="H524" i="20"/>
  <c r="G525" i="20"/>
  <c r="H525" i="20"/>
  <c r="G526" i="20"/>
  <c r="H526" i="20"/>
  <c r="G527" i="20"/>
  <c r="H527" i="20"/>
  <c r="G528" i="20"/>
  <c r="H528" i="20"/>
  <c r="G529" i="20"/>
  <c r="H529" i="20"/>
  <c r="G530" i="20"/>
  <c r="H530" i="20"/>
  <c r="G531" i="20"/>
  <c r="H531" i="20"/>
  <c r="G532" i="20"/>
  <c r="H532" i="20"/>
  <c r="G533" i="20"/>
  <c r="H533" i="20"/>
  <c r="G534" i="20"/>
  <c r="H534" i="20"/>
  <c r="G535" i="20"/>
  <c r="H535" i="20"/>
  <c r="G536" i="20"/>
  <c r="H536" i="20"/>
  <c r="G537" i="20"/>
  <c r="H537" i="20"/>
  <c r="G538" i="20"/>
  <c r="H538" i="20"/>
  <c r="G539" i="20"/>
  <c r="H539" i="20"/>
  <c r="G540" i="20"/>
  <c r="H540" i="20"/>
  <c r="G541" i="20"/>
  <c r="H541" i="20"/>
  <c r="G542" i="20"/>
  <c r="H542" i="20"/>
  <c r="G543" i="20"/>
  <c r="H543" i="20"/>
  <c r="G544" i="20"/>
  <c r="H544" i="20"/>
  <c r="G545" i="20"/>
  <c r="H545" i="20"/>
  <c r="G546" i="20"/>
  <c r="H546" i="20"/>
  <c r="G547" i="20"/>
  <c r="H547" i="20"/>
  <c r="G548" i="20"/>
  <c r="H548" i="20"/>
  <c r="G549" i="20"/>
  <c r="H549" i="20"/>
  <c r="G550" i="20"/>
  <c r="H550" i="20"/>
  <c r="G551" i="20"/>
  <c r="H551" i="20"/>
  <c r="G552" i="20"/>
  <c r="H552" i="20"/>
  <c r="G553" i="20"/>
  <c r="H553" i="20"/>
  <c r="G554" i="20"/>
  <c r="H554" i="20"/>
  <c r="G555" i="20"/>
  <c r="H555" i="20"/>
  <c r="G556" i="20"/>
  <c r="H556" i="20"/>
  <c r="G557" i="20"/>
  <c r="H557" i="20"/>
  <c r="G558" i="20"/>
  <c r="H558" i="20"/>
  <c r="G559" i="20"/>
  <c r="H559" i="20"/>
  <c r="G560" i="20"/>
  <c r="H560" i="20"/>
  <c r="G561" i="20"/>
  <c r="H561" i="20"/>
  <c r="G562" i="20"/>
  <c r="H562" i="20"/>
  <c r="G563" i="20"/>
  <c r="H563" i="20"/>
  <c r="G564" i="20"/>
  <c r="H564" i="20"/>
  <c r="G565" i="20"/>
  <c r="H565" i="20"/>
  <c r="G566" i="20"/>
  <c r="H566" i="20"/>
  <c r="G567" i="20"/>
  <c r="H567" i="20"/>
  <c r="G568" i="20"/>
  <c r="H568" i="20"/>
  <c r="G569" i="20"/>
  <c r="H569" i="20"/>
  <c r="G570" i="20"/>
  <c r="H570" i="20"/>
  <c r="G571" i="20"/>
  <c r="H571" i="20"/>
  <c r="G572" i="20"/>
  <c r="H572" i="20"/>
  <c r="G573" i="20"/>
  <c r="H573" i="20"/>
  <c r="G574" i="20"/>
  <c r="H574" i="20"/>
  <c r="G575" i="20"/>
  <c r="H575" i="20"/>
  <c r="G578" i="20"/>
  <c r="H578" i="20"/>
  <c r="G579" i="20"/>
  <c r="H579" i="20"/>
  <c r="G580" i="20"/>
  <c r="H580" i="20"/>
  <c r="G582" i="20"/>
  <c r="H582" i="20"/>
  <c r="G583" i="20"/>
  <c r="H583" i="20"/>
  <c r="G584" i="20"/>
  <c r="H584" i="20"/>
  <c r="G585" i="20"/>
  <c r="H585" i="20"/>
  <c r="G586" i="20"/>
  <c r="H586" i="20"/>
  <c r="G587" i="20"/>
  <c r="H587" i="20"/>
  <c r="G589" i="20"/>
  <c r="H589" i="20"/>
  <c r="G590" i="20"/>
  <c r="H590" i="20"/>
  <c r="G591" i="20"/>
  <c r="H591" i="20"/>
  <c r="G592" i="20"/>
  <c r="H592" i="20"/>
  <c r="G594" i="20"/>
  <c r="H594" i="20"/>
  <c r="G596" i="20"/>
  <c r="H596" i="20"/>
  <c r="G597" i="20"/>
  <c r="H597" i="20"/>
  <c r="G598" i="20"/>
  <c r="H598" i="20"/>
  <c r="G599" i="20"/>
  <c r="H599" i="20"/>
  <c r="G600" i="20"/>
  <c r="H600" i="20"/>
  <c r="G601" i="20"/>
  <c r="H601" i="20"/>
  <c r="G602" i="20"/>
  <c r="H602" i="20"/>
  <c r="D3" i="20"/>
  <c r="E3" i="20" s="1"/>
  <c r="D4" i="20"/>
  <c r="E4" i="20" s="1"/>
  <c r="D5" i="20"/>
  <c r="E5" i="20" s="1"/>
  <c r="D6" i="20"/>
  <c r="E6" i="20" s="1"/>
  <c r="D7" i="20"/>
  <c r="E7" i="20" s="1"/>
  <c r="D8" i="20"/>
  <c r="E8" i="20" s="1"/>
  <c r="D9" i="20"/>
  <c r="E9" i="20" s="1"/>
  <c r="D10" i="20"/>
  <c r="E10" i="20" s="1"/>
  <c r="D11" i="20"/>
  <c r="E11" i="20" s="1"/>
  <c r="D12" i="20"/>
  <c r="E12" i="20" s="1"/>
  <c r="D13" i="20"/>
  <c r="E13" i="20" s="1"/>
  <c r="D14" i="20"/>
  <c r="E14" i="20" s="1"/>
  <c r="D15" i="20"/>
  <c r="E15" i="20" s="1"/>
  <c r="D16" i="20"/>
  <c r="E16" i="20" s="1"/>
  <c r="D17" i="20"/>
  <c r="E17" i="20" s="1"/>
  <c r="D18" i="20"/>
  <c r="E18" i="20" s="1"/>
  <c r="D19" i="20"/>
  <c r="E19" i="20" s="1"/>
  <c r="D20" i="20"/>
  <c r="E20" i="20" s="1"/>
  <c r="D21" i="20"/>
  <c r="E21" i="20" s="1"/>
  <c r="D22" i="20"/>
  <c r="E22" i="20" s="1"/>
  <c r="D23" i="20"/>
  <c r="E23" i="20" s="1"/>
  <c r="D24" i="20"/>
  <c r="E24" i="20" s="1"/>
  <c r="D25" i="20"/>
  <c r="E25" i="20" s="1"/>
  <c r="D26" i="20"/>
  <c r="E26" i="20" s="1"/>
  <c r="D27" i="20"/>
  <c r="E27" i="20" s="1"/>
  <c r="D28" i="20"/>
  <c r="E28" i="20" s="1"/>
  <c r="D29" i="20"/>
  <c r="E29" i="20" s="1"/>
  <c r="D30" i="20"/>
  <c r="E30" i="20" s="1"/>
  <c r="D31" i="20"/>
  <c r="E31" i="20" s="1"/>
  <c r="D32" i="20"/>
  <c r="E32" i="20" s="1"/>
  <c r="D33" i="20"/>
  <c r="E33" i="20" s="1"/>
  <c r="D34" i="20"/>
  <c r="E34" i="20" s="1"/>
  <c r="D35" i="20"/>
  <c r="E35" i="20" s="1"/>
  <c r="D36" i="20"/>
  <c r="E36" i="20" s="1"/>
  <c r="D37" i="20"/>
  <c r="E37" i="20" s="1"/>
  <c r="D38" i="20"/>
  <c r="E38" i="20" s="1"/>
  <c r="D39" i="20"/>
  <c r="E39" i="20" s="1"/>
  <c r="D40" i="20"/>
  <c r="E40" i="20" s="1"/>
  <c r="D41" i="20"/>
  <c r="E41" i="20" s="1"/>
  <c r="D42" i="20"/>
  <c r="E42" i="20" s="1"/>
  <c r="D43" i="20"/>
  <c r="E43" i="20" s="1"/>
  <c r="D44" i="20"/>
  <c r="E44" i="20" s="1"/>
  <c r="D45" i="20"/>
  <c r="E45" i="20" s="1"/>
  <c r="D46" i="20"/>
  <c r="E46" i="20" s="1"/>
  <c r="D47" i="20"/>
  <c r="E47" i="20" s="1"/>
  <c r="D48" i="20"/>
  <c r="E48" i="20" s="1"/>
  <c r="D49" i="20"/>
  <c r="E49" i="20" s="1"/>
  <c r="D50" i="20"/>
  <c r="E50" i="20" s="1"/>
  <c r="D51" i="20"/>
  <c r="E51" i="20" s="1"/>
  <c r="D52" i="20"/>
  <c r="E52" i="20" s="1"/>
  <c r="D53" i="20"/>
  <c r="E53" i="20" s="1"/>
  <c r="D54" i="20"/>
  <c r="E54" i="20" s="1"/>
  <c r="D55" i="20"/>
  <c r="E55" i="20" s="1"/>
  <c r="D56" i="20"/>
  <c r="E56" i="20" s="1"/>
  <c r="D57" i="20"/>
  <c r="E57" i="20" s="1"/>
  <c r="D58" i="20"/>
  <c r="E58" i="20" s="1"/>
  <c r="D59" i="20"/>
  <c r="E59" i="20" s="1"/>
  <c r="D60" i="20"/>
  <c r="E60" i="20" s="1"/>
  <c r="D61" i="20"/>
  <c r="E61" i="20" s="1"/>
  <c r="D62" i="20"/>
  <c r="E62" i="20" s="1"/>
  <c r="D63" i="20"/>
  <c r="E63" i="20" s="1"/>
  <c r="D64" i="20"/>
  <c r="E64" i="20" s="1"/>
  <c r="D65" i="20"/>
  <c r="E65" i="20" s="1"/>
  <c r="D66" i="20"/>
  <c r="E66" i="20" s="1"/>
  <c r="D67" i="20"/>
  <c r="E67" i="20" s="1"/>
  <c r="D68" i="20"/>
  <c r="E68" i="20" s="1"/>
  <c r="D69" i="20"/>
  <c r="E69" i="20" s="1"/>
  <c r="D70" i="20"/>
  <c r="E70" i="20" s="1"/>
  <c r="D71" i="20"/>
  <c r="E71" i="20" s="1"/>
  <c r="D72" i="20"/>
  <c r="E72" i="20" s="1"/>
  <c r="D73" i="20"/>
  <c r="E73" i="20" s="1"/>
  <c r="D74" i="20"/>
  <c r="E74" i="20" s="1"/>
  <c r="D75" i="20"/>
  <c r="E75" i="20" s="1"/>
  <c r="D76" i="20"/>
  <c r="E76" i="20" s="1"/>
  <c r="D77" i="20"/>
  <c r="E77" i="20" s="1"/>
  <c r="D78" i="20"/>
  <c r="E78" i="20" s="1"/>
  <c r="D79" i="20"/>
  <c r="E79" i="20" s="1"/>
  <c r="D80" i="20"/>
  <c r="E80" i="20" s="1"/>
  <c r="D81" i="20"/>
  <c r="E81" i="20" s="1"/>
  <c r="D82" i="20"/>
  <c r="E82" i="20" s="1"/>
  <c r="D83" i="20"/>
  <c r="E83" i="20" s="1"/>
  <c r="D84" i="20"/>
  <c r="E84" i="20" s="1"/>
  <c r="D85" i="20"/>
  <c r="E85" i="20" s="1"/>
  <c r="D86" i="20"/>
  <c r="E86" i="20" s="1"/>
  <c r="D87" i="20"/>
  <c r="E87" i="20" s="1"/>
  <c r="D88" i="20"/>
  <c r="E88" i="20" s="1"/>
  <c r="D89" i="20"/>
  <c r="E89" i="20" s="1"/>
  <c r="D90" i="20"/>
  <c r="E90" i="20" s="1"/>
  <c r="D91" i="20"/>
  <c r="E91" i="20" s="1"/>
  <c r="D92" i="20"/>
  <c r="E92" i="20" s="1"/>
  <c r="D93" i="20"/>
  <c r="E93" i="20" s="1"/>
  <c r="D94" i="20"/>
  <c r="E94" i="20" s="1"/>
  <c r="D95" i="20"/>
  <c r="E95" i="20" s="1"/>
  <c r="D96" i="20"/>
  <c r="E96" i="20" s="1"/>
  <c r="D97" i="20"/>
  <c r="E97" i="20" s="1"/>
  <c r="D98" i="20"/>
  <c r="E98" i="20" s="1"/>
  <c r="D99" i="20"/>
  <c r="E99" i="20" s="1"/>
  <c r="D100" i="20"/>
  <c r="E100" i="20" s="1"/>
  <c r="D101" i="20"/>
  <c r="E101" i="20" s="1"/>
  <c r="D102" i="20"/>
  <c r="E102" i="20" s="1"/>
  <c r="D103" i="20"/>
  <c r="E103" i="20" s="1"/>
  <c r="D104" i="20"/>
  <c r="E104" i="20" s="1"/>
  <c r="D105" i="20"/>
  <c r="E105" i="20" s="1"/>
  <c r="D106" i="20"/>
  <c r="E106" i="20" s="1"/>
  <c r="D107" i="20"/>
  <c r="E107" i="20" s="1"/>
  <c r="D108" i="20"/>
  <c r="E108" i="20" s="1"/>
  <c r="D109" i="20"/>
  <c r="E109" i="20" s="1"/>
  <c r="D110" i="20"/>
  <c r="E110" i="20" s="1"/>
  <c r="D111" i="20"/>
  <c r="E111" i="20" s="1"/>
  <c r="D112" i="20"/>
  <c r="E112" i="20" s="1"/>
  <c r="D113" i="20"/>
  <c r="E113" i="20" s="1"/>
  <c r="D114" i="20"/>
  <c r="E114" i="20" s="1"/>
  <c r="D115" i="20"/>
  <c r="E115" i="20" s="1"/>
  <c r="D116" i="20"/>
  <c r="E116" i="20" s="1"/>
  <c r="D117" i="20"/>
  <c r="E117" i="20" s="1"/>
  <c r="D118" i="20"/>
  <c r="E118" i="20" s="1"/>
  <c r="D119" i="20"/>
  <c r="E119" i="20" s="1"/>
  <c r="D120" i="20"/>
  <c r="E120" i="20" s="1"/>
  <c r="D121" i="20"/>
  <c r="E121" i="20" s="1"/>
  <c r="D122" i="20"/>
  <c r="E122" i="20" s="1"/>
  <c r="D123" i="20"/>
  <c r="E123" i="20" s="1"/>
  <c r="D124" i="20"/>
  <c r="E124" i="20" s="1"/>
  <c r="D125" i="20"/>
  <c r="E125" i="20" s="1"/>
  <c r="D126" i="20"/>
  <c r="E126" i="20" s="1"/>
  <c r="D127" i="20"/>
  <c r="E127" i="20" s="1"/>
  <c r="D128" i="20"/>
  <c r="E128" i="20" s="1"/>
  <c r="D129" i="20"/>
  <c r="E129" i="20" s="1"/>
  <c r="D130" i="20"/>
  <c r="E130" i="20" s="1"/>
  <c r="D131" i="20"/>
  <c r="E131" i="20" s="1"/>
  <c r="D132" i="20"/>
  <c r="E132" i="20" s="1"/>
  <c r="D133" i="20"/>
  <c r="E133" i="20" s="1"/>
  <c r="D134" i="20"/>
  <c r="E134" i="20" s="1"/>
  <c r="D135" i="20"/>
  <c r="E135" i="20" s="1"/>
  <c r="D136" i="20"/>
  <c r="E136" i="20" s="1"/>
  <c r="D137" i="20"/>
  <c r="E137" i="20" s="1"/>
  <c r="D138" i="20"/>
  <c r="E138" i="20" s="1"/>
  <c r="D139" i="20"/>
  <c r="E139" i="20" s="1"/>
  <c r="D140" i="20"/>
  <c r="E140" i="20" s="1"/>
  <c r="D141" i="20"/>
  <c r="E141" i="20" s="1"/>
  <c r="D142" i="20"/>
  <c r="E142" i="20" s="1"/>
  <c r="D143" i="20"/>
  <c r="E143" i="20" s="1"/>
  <c r="D144" i="20"/>
  <c r="E144" i="20" s="1"/>
  <c r="D145" i="20"/>
  <c r="E145" i="20" s="1"/>
  <c r="D146" i="20"/>
  <c r="E146" i="20" s="1"/>
  <c r="D147" i="20"/>
  <c r="E147" i="20" s="1"/>
  <c r="D148" i="20"/>
  <c r="E148" i="20" s="1"/>
  <c r="D149" i="20"/>
  <c r="E149" i="20" s="1"/>
  <c r="D150" i="20"/>
  <c r="E150" i="20" s="1"/>
  <c r="D151" i="20"/>
  <c r="E151" i="20" s="1"/>
  <c r="D152" i="20"/>
  <c r="E152" i="20" s="1"/>
  <c r="D153" i="20"/>
  <c r="E153" i="20" s="1"/>
  <c r="D154" i="20"/>
  <c r="E154" i="20" s="1"/>
  <c r="D155" i="20"/>
  <c r="E155" i="20" s="1"/>
  <c r="D156" i="20"/>
  <c r="E156" i="20" s="1"/>
  <c r="D157" i="20"/>
  <c r="E157" i="20" s="1"/>
  <c r="D158" i="20"/>
  <c r="E158" i="20" s="1"/>
  <c r="D159" i="20"/>
  <c r="E159" i="20" s="1"/>
  <c r="D160" i="20"/>
  <c r="E160" i="20" s="1"/>
  <c r="D161" i="20"/>
  <c r="E161" i="20" s="1"/>
  <c r="D162" i="20"/>
  <c r="E162" i="20" s="1"/>
  <c r="D163" i="20"/>
  <c r="E163" i="20" s="1"/>
  <c r="D164" i="20"/>
  <c r="E164" i="20" s="1"/>
  <c r="D165" i="20"/>
  <c r="E165" i="20" s="1"/>
  <c r="D166" i="20"/>
  <c r="E166" i="20" s="1"/>
  <c r="D167" i="20"/>
  <c r="E167" i="20" s="1"/>
  <c r="D168" i="20"/>
  <c r="E168" i="20" s="1"/>
  <c r="D169" i="20"/>
  <c r="E169" i="20" s="1"/>
  <c r="D170" i="20"/>
  <c r="E170" i="20" s="1"/>
  <c r="D171" i="20"/>
  <c r="E171" i="20" s="1"/>
  <c r="D172" i="20"/>
  <c r="E172" i="20" s="1"/>
  <c r="D173" i="20"/>
  <c r="E173" i="20" s="1"/>
  <c r="D174" i="20"/>
  <c r="E174" i="20" s="1"/>
  <c r="D175" i="20"/>
  <c r="E175" i="20" s="1"/>
  <c r="D176" i="20"/>
  <c r="E176" i="20" s="1"/>
  <c r="D177" i="20"/>
  <c r="E177" i="20" s="1"/>
  <c r="D178" i="20"/>
  <c r="E178" i="20" s="1"/>
  <c r="D179" i="20"/>
  <c r="E179" i="20" s="1"/>
  <c r="D180" i="20"/>
  <c r="E180" i="20" s="1"/>
  <c r="D181" i="20"/>
  <c r="E181" i="20" s="1"/>
  <c r="D182" i="20"/>
  <c r="E182" i="20" s="1"/>
  <c r="D183" i="20"/>
  <c r="E183" i="20" s="1"/>
  <c r="D184" i="20"/>
  <c r="E184" i="20" s="1"/>
  <c r="D185" i="20"/>
  <c r="E185" i="20" s="1"/>
  <c r="D186" i="20"/>
  <c r="E186" i="20" s="1"/>
  <c r="D187" i="20"/>
  <c r="E187" i="20" s="1"/>
  <c r="D188" i="20"/>
  <c r="E188" i="20" s="1"/>
  <c r="D189" i="20"/>
  <c r="E189" i="20" s="1"/>
  <c r="D190" i="20"/>
  <c r="E190" i="20" s="1"/>
  <c r="D191" i="20"/>
  <c r="E191" i="20" s="1"/>
  <c r="D192" i="20"/>
  <c r="E192" i="20" s="1"/>
  <c r="D193" i="20"/>
  <c r="E193" i="20" s="1"/>
  <c r="D194" i="20"/>
  <c r="E194" i="20" s="1"/>
  <c r="D195" i="20"/>
  <c r="E195" i="20" s="1"/>
  <c r="D196" i="20"/>
  <c r="E196" i="20" s="1"/>
  <c r="D197" i="20"/>
  <c r="E197" i="20" s="1"/>
  <c r="D198" i="20"/>
  <c r="E198" i="20" s="1"/>
  <c r="D199" i="20"/>
  <c r="E199" i="20" s="1"/>
  <c r="D200" i="20"/>
  <c r="E200" i="20" s="1"/>
  <c r="D201" i="20"/>
  <c r="E201" i="20" s="1"/>
  <c r="D202" i="20"/>
  <c r="E202" i="20" s="1"/>
  <c r="D203" i="20"/>
  <c r="E203" i="20" s="1"/>
  <c r="D204" i="20"/>
  <c r="E204" i="20" s="1"/>
  <c r="D205" i="20"/>
  <c r="E205" i="20" s="1"/>
  <c r="D206" i="20"/>
  <c r="E206" i="20" s="1"/>
  <c r="D207" i="20"/>
  <c r="E207" i="20" s="1"/>
  <c r="D208" i="20"/>
  <c r="E208" i="20" s="1"/>
  <c r="D209" i="20"/>
  <c r="E209" i="20" s="1"/>
  <c r="D210" i="20"/>
  <c r="E210" i="20" s="1"/>
  <c r="D211" i="20"/>
  <c r="E211" i="20" s="1"/>
  <c r="D212" i="20"/>
  <c r="E212" i="20" s="1"/>
  <c r="D213" i="20"/>
  <c r="E213" i="20" s="1"/>
  <c r="D214" i="20"/>
  <c r="E214" i="20" s="1"/>
  <c r="D215" i="20"/>
  <c r="E215" i="20" s="1"/>
  <c r="D216" i="20"/>
  <c r="E216" i="20" s="1"/>
  <c r="D217" i="20"/>
  <c r="E217" i="20" s="1"/>
  <c r="D218" i="20"/>
  <c r="E218" i="20" s="1"/>
  <c r="D219" i="20"/>
  <c r="E219" i="20" s="1"/>
  <c r="D220" i="20"/>
  <c r="E220" i="20" s="1"/>
  <c r="D221" i="20"/>
  <c r="E221" i="20" s="1"/>
  <c r="D222" i="20"/>
  <c r="E222" i="20" s="1"/>
  <c r="D223" i="20"/>
  <c r="E223" i="20" s="1"/>
  <c r="D224" i="20"/>
  <c r="E224" i="20" s="1"/>
  <c r="D225" i="20"/>
  <c r="E225" i="20" s="1"/>
  <c r="D226" i="20"/>
  <c r="E226" i="20" s="1"/>
  <c r="D227" i="20"/>
  <c r="E227" i="20" s="1"/>
  <c r="D228" i="20"/>
  <c r="E228" i="20" s="1"/>
  <c r="D576" i="20"/>
  <c r="E576" i="20" s="1"/>
  <c r="D229" i="20"/>
  <c r="E229" i="20" s="1"/>
  <c r="D230" i="20"/>
  <c r="E230" i="20" s="1"/>
  <c r="D231" i="20"/>
  <c r="E231" i="20" s="1"/>
  <c r="D232" i="20"/>
  <c r="E232" i="20" s="1"/>
  <c r="D595" i="20"/>
  <c r="E595" i="20" s="1"/>
  <c r="D233" i="20"/>
  <c r="E233" i="20" s="1"/>
  <c r="D234" i="20"/>
  <c r="E234" i="20" s="1"/>
  <c r="D235" i="20"/>
  <c r="E235" i="20" s="1"/>
  <c r="D236" i="20"/>
  <c r="E236" i="20" s="1"/>
  <c r="D237" i="20"/>
  <c r="E237" i="20" s="1"/>
  <c r="D238" i="20"/>
  <c r="E238" i="20" s="1"/>
  <c r="D239" i="20"/>
  <c r="E239" i="20" s="1"/>
  <c r="D240" i="20"/>
  <c r="E240" i="20" s="1"/>
  <c r="D241" i="20"/>
  <c r="E241" i="20" s="1"/>
  <c r="D577" i="20"/>
  <c r="E577" i="20" s="1"/>
  <c r="D242" i="20"/>
  <c r="E242" i="20" s="1"/>
  <c r="D243" i="20"/>
  <c r="E243" i="20" s="1"/>
  <c r="D244" i="20"/>
  <c r="E244" i="20" s="1"/>
  <c r="D245" i="20"/>
  <c r="E245" i="20" s="1"/>
  <c r="D246" i="20"/>
  <c r="E246" i="20" s="1"/>
  <c r="D247" i="20"/>
  <c r="E247" i="20" s="1"/>
  <c r="D248" i="20"/>
  <c r="E248" i="20" s="1"/>
  <c r="D249" i="20"/>
  <c r="E249" i="20" s="1"/>
  <c r="D250" i="20"/>
  <c r="E250" i="20" s="1"/>
  <c r="D251" i="20"/>
  <c r="E251" i="20" s="1"/>
  <c r="D252" i="20"/>
  <c r="E252" i="20" s="1"/>
  <c r="D253" i="20"/>
  <c r="E253" i="20" s="1"/>
  <c r="D254" i="20"/>
  <c r="E254" i="20" s="1"/>
  <c r="D255" i="20"/>
  <c r="E255" i="20" s="1"/>
  <c r="D256" i="20"/>
  <c r="E256" i="20" s="1"/>
  <c r="D257" i="20"/>
  <c r="E257" i="20" s="1"/>
  <c r="D581" i="20"/>
  <c r="E581" i="20" s="1"/>
  <c r="D593" i="20"/>
  <c r="E593" i="20" s="1"/>
  <c r="D258" i="20"/>
  <c r="E258" i="20" s="1"/>
  <c r="D259" i="20"/>
  <c r="E259" i="20" s="1"/>
  <c r="D260" i="20"/>
  <c r="E260" i="20" s="1"/>
  <c r="D261" i="20"/>
  <c r="E261" i="20" s="1"/>
  <c r="D262" i="20"/>
  <c r="E262" i="20" s="1"/>
  <c r="D263" i="20"/>
  <c r="E263" i="20" s="1"/>
  <c r="D264" i="20"/>
  <c r="E264" i="20" s="1"/>
  <c r="D265" i="20"/>
  <c r="E265" i="20" s="1"/>
  <c r="D266" i="20"/>
  <c r="E266" i="20" s="1"/>
  <c r="D267" i="20"/>
  <c r="E267" i="20" s="1"/>
  <c r="D268" i="20"/>
  <c r="E268" i="20" s="1"/>
  <c r="D269" i="20"/>
  <c r="E269" i="20" s="1"/>
  <c r="D270" i="20"/>
  <c r="E270" i="20" s="1"/>
  <c r="D271" i="20"/>
  <c r="E271" i="20" s="1"/>
  <c r="D272" i="20"/>
  <c r="E272" i="20" s="1"/>
  <c r="D273" i="20"/>
  <c r="E273" i="20" s="1"/>
  <c r="D274" i="20"/>
  <c r="E274" i="20" s="1"/>
  <c r="D275" i="20"/>
  <c r="E275" i="20" s="1"/>
  <c r="D276" i="20"/>
  <c r="E276" i="20" s="1"/>
  <c r="D277" i="20"/>
  <c r="E277" i="20" s="1"/>
  <c r="D278" i="20"/>
  <c r="E278" i="20" s="1"/>
  <c r="D279" i="20"/>
  <c r="E279" i="20" s="1"/>
  <c r="D280" i="20"/>
  <c r="E280" i="20" s="1"/>
  <c r="D281" i="20"/>
  <c r="E281" i="20" s="1"/>
  <c r="D282" i="20"/>
  <c r="E282" i="20" s="1"/>
  <c r="D283" i="20"/>
  <c r="E283" i="20" s="1"/>
  <c r="D284" i="20"/>
  <c r="E284" i="20" s="1"/>
  <c r="D285" i="20"/>
  <c r="E285" i="20" s="1"/>
  <c r="D286" i="20"/>
  <c r="E286" i="20" s="1"/>
  <c r="D287" i="20"/>
  <c r="E287" i="20" s="1"/>
  <c r="D288" i="20"/>
  <c r="E288" i="20" s="1"/>
  <c r="D289" i="20"/>
  <c r="E289" i="20" s="1"/>
  <c r="D290" i="20"/>
  <c r="E290" i="20" s="1"/>
  <c r="D291" i="20"/>
  <c r="E291" i="20" s="1"/>
  <c r="D292" i="20"/>
  <c r="E292" i="20" s="1"/>
  <c r="D293" i="20"/>
  <c r="E293" i="20" s="1"/>
  <c r="D294" i="20"/>
  <c r="E294" i="20" s="1"/>
  <c r="D295" i="20"/>
  <c r="E295" i="20" s="1"/>
  <c r="D296" i="20"/>
  <c r="E296" i="20" s="1"/>
  <c r="D297" i="20"/>
  <c r="E297" i="20" s="1"/>
  <c r="D298" i="20"/>
  <c r="E298" i="20" s="1"/>
  <c r="D299" i="20"/>
  <c r="E299" i="20" s="1"/>
  <c r="D300" i="20"/>
  <c r="E300" i="20" s="1"/>
  <c r="D301" i="20"/>
  <c r="E301" i="20" s="1"/>
  <c r="D302" i="20"/>
  <c r="E302" i="20" s="1"/>
  <c r="D303" i="20"/>
  <c r="E303" i="20" s="1"/>
  <c r="D304" i="20"/>
  <c r="E304" i="20" s="1"/>
  <c r="D305" i="20"/>
  <c r="E305" i="20" s="1"/>
  <c r="D306" i="20"/>
  <c r="E306" i="20" s="1"/>
  <c r="D307" i="20"/>
  <c r="E307" i="20" s="1"/>
  <c r="D308" i="20"/>
  <c r="E308" i="20" s="1"/>
  <c r="D309" i="20"/>
  <c r="E309" i="20" s="1"/>
  <c r="D310" i="20"/>
  <c r="E310" i="20" s="1"/>
  <c r="D311" i="20"/>
  <c r="E311" i="20" s="1"/>
  <c r="D312" i="20"/>
  <c r="E312" i="20" s="1"/>
  <c r="D313" i="20"/>
  <c r="E313" i="20" s="1"/>
  <c r="D314" i="20"/>
  <c r="E314" i="20" s="1"/>
  <c r="D315" i="20"/>
  <c r="E315" i="20" s="1"/>
  <c r="D316" i="20"/>
  <c r="E316" i="20" s="1"/>
  <c r="D317" i="20"/>
  <c r="E317" i="20" s="1"/>
  <c r="D318" i="20"/>
  <c r="E318" i="20" s="1"/>
  <c r="D319" i="20"/>
  <c r="E319" i="20" s="1"/>
  <c r="D320" i="20"/>
  <c r="E320" i="20" s="1"/>
  <c r="D321" i="20"/>
  <c r="E321" i="20" s="1"/>
  <c r="D322" i="20"/>
  <c r="E322" i="20" s="1"/>
  <c r="D323" i="20"/>
  <c r="E323" i="20" s="1"/>
  <c r="D324" i="20"/>
  <c r="E324" i="20" s="1"/>
  <c r="D325" i="20"/>
  <c r="E325" i="20" s="1"/>
  <c r="D326" i="20"/>
  <c r="E326" i="20" s="1"/>
  <c r="D327" i="20"/>
  <c r="E327" i="20" s="1"/>
  <c r="D328" i="20"/>
  <c r="E328" i="20" s="1"/>
  <c r="D329" i="20"/>
  <c r="E329" i="20" s="1"/>
  <c r="D330" i="20"/>
  <c r="E330" i="20" s="1"/>
  <c r="D331" i="20"/>
  <c r="E331" i="20" s="1"/>
  <c r="D332" i="20"/>
  <c r="E332" i="20" s="1"/>
  <c r="D333" i="20"/>
  <c r="E333" i="20" s="1"/>
  <c r="D334" i="20"/>
  <c r="E334" i="20" s="1"/>
  <c r="D335" i="20"/>
  <c r="E335" i="20" s="1"/>
  <c r="D336" i="20"/>
  <c r="E336" i="20" s="1"/>
  <c r="D337" i="20"/>
  <c r="E337" i="20" s="1"/>
  <c r="D338" i="20"/>
  <c r="E338" i="20" s="1"/>
  <c r="D339" i="20"/>
  <c r="E339" i="20" s="1"/>
  <c r="D340" i="20"/>
  <c r="E340" i="20" s="1"/>
  <c r="D341" i="20"/>
  <c r="E341" i="20" s="1"/>
  <c r="D342" i="20"/>
  <c r="E342" i="20" s="1"/>
  <c r="D343" i="20"/>
  <c r="E343" i="20" s="1"/>
  <c r="D344" i="20"/>
  <c r="E344" i="20" s="1"/>
  <c r="D345" i="20"/>
  <c r="E345" i="20" s="1"/>
  <c r="D346" i="20"/>
  <c r="E346" i="20" s="1"/>
  <c r="D347" i="20"/>
  <c r="E347" i="20" s="1"/>
  <c r="D348" i="20"/>
  <c r="E348" i="20" s="1"/>
  <c r="D349" i="20"/>
  <c r="E349" i="20" s="1"/>
  <c r="D350" i="20"/>
  <c r="E350" i="20" s="1"/>
  <c r="D351" i="20"/>
  <c r="E351" i="20" s="1"/>
  <c r="D352" i="20"/>
  <c r="E352" i="20" s="1"/>
  <c r="D353" i="20"/>
  <c r="E353" i="20" s="1"/>
  <c r="D354" i="20"/>
  <c r="E354" i="20" s="1"/>
  <c r="D355" i="20"/>
  <c r="E355" i="20" s="1"/>
  <c r="D356" i="20"/>
  <c r="E356" i="20" s="1"/>
  <c r="D357" i="20"/>
  <c r="E357" i="20" s="1"/>
  <c r="D358" i="20"/>
  <c r="E358" i="20" s="1"/>
  <c r="D359" i="20"/>
  <c r="E359" i="20" s="1"/>
  <c r="D360" i="20"/>
  <c r="E360" i="20" s="1"/>
  <c r="D361" i="20"/>
  <c r="E361" i="20" s="1"/>
  <c r="D362" i="20"/>
  <c r="E362" i="20" s="1"/>
  <c r="D363" i="20"/>
  <c r="E363" i="20" s="1"/>
  <c r="D364" i="20"/>
  <c r="E364" i="20" s="1"/>
  <c r="D365" i="20"/>
  <c r="E365" i="20" s="1"/>
  <c r="D366" i="20"/>
  <c r="E366" i="20" s="1"/>
  <c r="D367" i="20"/>
  <c r="E367" i="20" s="1"/>
  <c r="D368" i="20"/>
  <c r="E368" i="20" s="1"/>
  <c r="D369" i="20"/>
  <c r="E369" i="20" s="1"/>
  <c r="D370" i="20"/>
  <c r="E370" i="20" s="1"/>
  <c r="D371" i="20"/>
  <c r="E371" i="20" s="1"/>
  <c r="D372" i="20"/>
  <c r="E372" i="20" s="1"/>
  <c r="D373" i="20"/>
  <c r="E373" i="20" s="1"/>
  <c r="D374" i="20"/>
  <c r="E374" i="20" s="1"/>
  <c r="D375" i="20"/>
  <c r="E375" i="20" s="1"/>
  <c r="D376" i="20"/>
  <c r="E376" i="20" s="1"/>
  <c r="D377" i="20"/>
  <c r="E377" i="20" s="1"/>
  <c r="D378" i="20"/>
  <c r="E378" i="20" s="1"/>
  <c r="D379" i="20"/>
  <c r="E379" i="20" s="1"/>
  <c r="D380" i="20"/>
  <c r="E380" i="20" s="1"/>
  <c r="D381" i="20"/>
  <c r="E381" i="20" s="1"/>
  <c r="D382" i="20"/>
  <c r="E382" i="20" s="1"/>
  <c r="D383" i="20"/>
  <c r="E383" i="20" s="1"/>
  <c r="D384" i="20"/>
  <c r="E384" i="20" s="1"/>
  <c r="D385" i="20"/>
  <c r="E385" i="20" s="1"/>
  <c r="D386" i="20"/>
  <c r="E386" i="20" s="1"/>
  <c r="D387" i="20"/>
  <c r="E387" i="20" s="1"/>
  <c r="D388" i="20"/>
  <c r="E388" i="20" s="1"/>
  <c r="D389" i="20"/>
  <c r="E389" i="20" s="1"/>
  <c r="D390" i="20"/>
  <c r="E390" i="20" s="1"/>
  <c r="D391" i="20"/>
  <c r="E391" i="20" s="1"/>
  <c r="D392" i="20"/>
  <c r="E392" i="20" s="1"/>
  <c r="D393" i="20"/>
  <c r="E393" i="20" s="1"/>
  <c r="D394" i="20"/>
  <c r="E394" i="20" s="1"/>
  <c r="D395" i="20"/>
  <c r="E395" i="20" s="1"/>
  <c r="D396" i="20"/>
  <c r="E396" i="20" s="1"/>
  <c r="D397" i="20"/>
  <c r="E397" i="20" s="1"/>
  <c r="D398" i="20"/>
  <c r="E398" i="20" s="1"/>
  <c r="D399" i="20"/>
  <c r="E399" i="20" s="1"/>
  <c r="D400" i="20"/>
  <c r="E400" i="20" s="1"/>
  <c r="D401" i="20"/>
  <c r="E401" i="20" s="1"/>
  <c r="D402" i="20"/>
  <c r="E402" i="20" s="1"/>
  <c r="D403" i="20"/>
  <c r="E403" i="20" s="1"/>
  <c r="D404" i="20"/>
  <c r="E404" i="20" s="1"/>
  <c r="D405" i="20"/>
  <c r="E405" i="20" s="1"/>
  <c r="D406" i="20"/>
  <c r="E406" i="20" s="1"/>
  <c r="D407" i="20"/>
  <c r="E407" i="20" s="1"/>
  <c r="D408" i="20"/>
  <c r="E408" i="20" s="1"/>
  <c r="D409" i="20"/>
  <c r="E409" i="20" s="1"/>
  <c r="D410" i="20"/>
  <c r="E410" i="20" s="1"/>
  <c r="D411" i="20"/>
  <c r="E411" i="20" s="1"/>
  <c r="D412" i="20"/>
  <c r="E412" i="20" s="1"/>
  <c r="D413" i="20"/>
  <c r="E413" i="20" s="1"/>
  <c r="D414" i="20"/>
  <c r="E414" i="20" s="1"/>
  <c r="D415" i="20"/>
  <c r="E415" i="20" s="1"/>
  <c r="D416" i="20"/>
  <c r="E416" i="20" s="1"/>
  <c r="D417" i="20"/>
  <c r="E417" i="20" s="1"/>
  <c r="D418" i="20"/>
  <c r="E418" i="20" s="1"/>
  <c r="D419" i="20"/>
  <c r="E419" i="20" s="1"/>
  <c r="D420" i="20"/>
  <c r="E420" i="20" s="1"/>
  <c r="D421" i="20"/>
  <c r="E421" i="20" s="1"/>
  <c r="D422" i="20"/>
  <c r="E422" i="20" s="1"/>
  <c r="D423" i="20"/>
  <c r="E423" i="20" s="1"/>
  <c r="D424" i="20"/>
  <c r="E424" i="20" s="1"/>
  <c r="D425" i="20"/>
  <c r="E425" i="20" s="1"/>
  <c r="D426" i="20"/>
  <c r="E426" i="20" s="1"/>
  <c r="D427" i="20"/>
  <c r="E427" i="20" s="1"/>
  <c r="D428" i="20"/>
  <c r="E428" i="20" s="1"/>
  <c r="D429" i="20"/>
  <c r="E429" i="20" s="1"/>
  <c r="D430" i="20"/>
  <c r="E430" i="20" s="1"/>
  <c r="D431" i="20"/>
  <c r="E431" i="20" s="1"/>
  <c r="D432" i="20"/>
  <c r="E432" i="20" s="1"/>
  <c r="D433" i="20"/>
  <c r="E433" i="20" s="1"/>
  <c r="D434" i="20"/>
  <c r="E434" i="20" s="1"/>
  <c r="D435" i="20"/>
  <c r="E435" i="20" s="1"/>
  <c r="D436" i="20"/>
  <c r="E436" i="20" s="1"/>
  <c r="D437" i="20"/>
  <c r="E437" i="20" s="1"/>
  <c r="D438" i="20"/>
  <c r="E438" i="20" s="1"/>
  <c r="D439" i="20"/>
  <c r="E439" i="20" s="1"/>
  <c r="D440" i="20"/>
  <c r="E440" i="20" s="1"/>
  <c r="D441" i="20"/>
  <c r="E441" i="20" s="1"/>
  <c r="D442" i="20"/>
  <c r="E442" i="20" s="1"/>
  <c r="D443" i="20"/>
  <c r="E443" i="20" s="1"/>
  <c r="D444" i="20"/>
  <c r="E444" i="20" s="1"/>
  <c r="D445" i="20"/>
  <c r="E445" i="20" s="1"/>
  <c r="D446" i="20"/>
  <c r="E446" i="20" s="1"/>
  <c r="D447" i="20"/>
  <c r="E447" i="20" s="1"/>
  <c r="D448" i="20"/>
  <c r="E448" i="20" s="1"/>
  <c r="D449" i="20"/>
  <c r="E449" i="20" s="1"/>
  <c r="D450" i="20"/>
  <c r="E450" i="20" s="1"/>
  <c r="D451" i="20"/>
  <c r="E451" i="20" s="1"/>
  <c r="D452" i="20"/>
  <c r="E452" i="20" s="1"/>
  <c r="D453" i="20"/>
  <c r="E453" i="20" s="1"/>
  <c r="D454" i="20"/>
  <c r="E454" i="20" s="1"/>
  <c r="D455" i="20"/>
  <c r="E455" i="20" s="1"/>
  <c r="D456" i="20"/>
  <c r="E456" i="20" s="1"/>
  <c r="D457" i="20"/>
  <c r="E457" i="20" s="1"/>
  <c r="D458" i="20"/>
  <c r="E458" i="20" s="1"/>
  <c r="D459" i="20"/>
  <c r="E459" i="20" s="1"/>
  <c r="D460" i="20"/>
  <c r="E460" i="20" s="1"/>
  <c r="D461" i="20"/>
  <c r="E461" i="20" s="1"/>
  <c r="D462" i="20"/>
  <c r="E462" i="20" s="1"/>
  <c r="D463" i="20"/>
  <c r="E463" i="20" s="1"/>
  <c r="D464" i="20"/>
  <c r="E464" i="20" s="1"/>
  <c r="D465" i="20"/>
  <c r="E465" i="20" s="1"/>
  <c r="D466" i="20"/>
  <c r="E466" i="20" s="1"/>
  <c r="D467" i="20"/>
  <c r="E467" i="20" s="1"/>
  <c r="D468" i="20"/>
  <c r="E468" i="20" s="1"/>
  <c r="D469" i="20"/>
  <c r="E469" i="20" s="1"/>
  <c r="D470" i="20"/>
  <c r="E470" i="20" s="1"/>
  <c r="D471" i="20"/>
  <c r="E471" i="20" s="1"/>
  <c r="D472" i="20"/>
  <c r="E472" i="20" s="1"/>
  <c r="D473" i="20"/>
  <c r="E473" i="20" s="1"/>
  <c r="D474" i="20"/>
  <c r="E474" i="20" s="1"/>
  <c r="D475" i="20"/>
  <c r="E475" i="20" s="1"/>
  <c r="D476" i="20"/>
  <c r="E476" i="20" s="1"/>
  <c r="D477" i="20"/>
  <c r="E477" i="20" s="1"/>
  <c r="D478" i="20"/>
  <c r="E478" i="20" s="1"/>
  <c r="D479" i="20"/>
  <c r="E479" i="20" s="1"/>
  <c r="D480" i="20"/>
  <c r="E480" i="20" s="1"/>
  <c r="D481" i="20"/>
  <c r="E481" i="20" s="1"/>
  <c r="D482" i="20"/>
  <c r="E482" i="20" s="1"/>
  <c r="D483" i="20"/>
  <c r="E483" i="20" s="1"/>
  <c r="D484" i="20"/>
  <c r="E484" i="20" s="1"/>
  <c r="D485" i="20"/>
  <c r="E485" i="20" s="1"/>
  <c r="D486" i="20"/>
  <c r="E486" i="20" s="1"/>
  <c r="D487" i="20"/>
  <c r="E487" i="20" s="1"/>
  <c r="D488" i="20"/>
  <c r="E488" i="20" s="1"/>
  <c r="D489" i="20"/>
  <c r="E489" i="20" s="1"/>
  <c r="D490" i="20"/>
  <c r="E490" i="20" s="1"/>
  <c r="D491" i="20"/>
  <c r="E491" i="20" s="1"/>
  <c r="D492" i="20"/>
  <c r="E492" i="20" s="1"/>
  <c r="D493" i="20"/>
  <c r="E493" i="20" s="1"/>
  <c r="D494" i="20"/>
  <c r="E494" i="20" s="1"/>
  <c r="D495" i="20"/>
  <c r="E495" i="20" s="1"/>
  <c r="D496" i="20"/>
  <c r="E496" i="20" s="1"/>
  <c r="D497" i="20"/>
  <c r="E497" i="20" s="1"/>
  <c r="D498" i="20"/>
  <c r="E498" i="20" s="1"/>
  <c r="D499" i="20"/>
  <c r="E499" i="20" s="1"/>
  <c r="D500" i="20"/>
  <c r="E500" i="20" s="1"/>
  <c r="D501" i="20"/>
  <c r="E501" i="20" s="1"/>
  <c r="D502" i="20"/>
  <c r="E502" i="20" s="1"/>
  <c r="D503" i="20"/>
  <c r="E503" i="20" s="1"/>
  <c r="D504" i="20"/>
  <c r="E504" i="20" s="1"/>
  <c r="D505" i="20"/>
  <c r="E505" i="20" s="1"/>
  <c r="D506" i="20"/>
  <c r="E506" i="20" s="1"/>
  <c r="D507" i="20"/>
  <c r="E507" i="20" s="1"/>
  <c r="D508" i="20"/>
  <c r="E508" i="20" s="1"/>
  <c r="D509" i="20"/>
  <c r="E509" i="20" s="1"/>
  <c r="D510" i="20"/>
  <c r="E510" i="20" s="1"/>
  <c r="D511" i="20"/>
  <c r="E511" i="20" s="1"/>
  <c r="D512" i="20"/>
  <c r="E512" i="20" s="1"/>
  <c r="D513" i="20"/>
  <c r="E513" i="20" s="1"/>
  <c r="D514" i="20"/>
  <c r="E514" i="20" s="1"/>
  <c r="D515" i="20"/>
  <c r="E515" i="20" s="1"/>
  <c r="D516" i="20"/>
  <c r="E516" i="20" s="1"/>
  <c r="D517" i="20"/>
  <c r="E517" i="20" s="1"/>
  <c r="D518" i="20"/>
  <c r="E518" i="20" s="1"/>
  <c r="D519" i="20"/>
  <c r="E519" i="20" s="1"/>
  <c r="D520" i="20"/>
  <c r="E520" i="20" s="1"/>
  <c r="D521" i="20"/>
  <c r="E521" i="20" s="1"/>
  <c r="D522" i="20"/>
  <c r="E522" i="20" s="1"/>
  <c r="D523" i="20"/>
  <c r="E523" i="20" s="1"/>
  <c r="D524" i="20"/>
  <c r="E524" i="20" s="1"/>
  <c r="D525" i="20"/>
  <c r="E525" i="20" s="1"/>
  <c r="D526" i="20"/>
  <c r="E526" i="20" s="1"/>
  <c r="D527" i="20"/>
  <c r="E527" i="20" s="1"/>
  <c r="D528" i="20"/>
  <c r="E528" i="20" s="1"/>
  <c r="D529" i="20"/>
  <c r="E529" i="20" s="1"/>
  <c r="D530" i="20"/>
  <c r="E530" i="20" s="1"/>
  <c r="D531" i="20"/>
  <c r="E531" i="20" s="1"/>
  <c r="D532" i="20"/>
  <c r="E532" i="20" s="1"/>
  <c r="D533" i="20"/>
  <c r="E533" i="20" s="1"/>
  <c r="D534" i="20"/>
  <c r="E534" i="20" s="1"/>
  <c r="D535" i="20"/>
  <c r="E535" i="20" s="1"/>
  <c r="D536" i="20"/>
  <c r="E536" i="20" s="1"/>
  <c r="D537" i="20"/>
  <c r="E537" i="20" s="1"/>
  <c r="D538" i="20"/>
  <c r="E538" i="20" s="1"/>
  <c r="D539" i="20"/>
  <c r="E539" i="20" s="1"/>
  <c r="D540" i="20"/>
  <c r="E540" i="20" s="1"/>
  <c r="D541" i="20"/>
  <c r="E541" i="20" s="1"/>
  <c r="D542" i="20"/>
  <c r="E542" i="20" s="1"/>
  <c r="D543" i="20"/>
  <c r="E543" i="20" s="1"/>
  <c r="D544" i="20"/>
  <c r="E544" i="20" s="1"/>
  <c r="D545" i="20"/>
  <c r="E545" i="20" s="1"/>
  <c r="D546" i="20"/>
  <c r="E546" i="20" s="1"/>
  <c r="D547" i="20"/>
  <c r="E547" i="20" s="1"/>
  <c r="D548" i="20"/>
  <c r="E548" i="20" s="1"/>
  <c r="D549" i="20"/>
  <c r="E549" i="20" s="1"/>
  <c r="D550" i="20"/>
  <c r="E550" i="20" s="1"/>
  <c r="D551" i="20"/>
  <c r="E551" i="20" s="1"/>
  <c r="D552" i="20"/>
  <c r="E552" i="20" s="1"/>
  <c r="D553" i="20"/>
  <c r="E553" i="20" s="1"/>
  <c r="D554" i="20"/>
  <c r="E554" i="20" s="1"/>
  <c r="D555" i="20"/>
  <c r="E555" i="20" s="1"/>
  <c r="D556" i="20"/>
  <c r="E556" i="20" s="1"/>
  <c r="D557" i="20"/>
  <c r="E557" i="20" s="1"/>
  <c r="D558" i="20"/>
  <c r="E558" i="20" s="1"/>
  <c r="D559" i="20"/>
  <c r="E559" i="20" s="1"/>
  <c r="D560" i="20"/>
  <c r="E560" i="20" s="1"/>
  <c r="D561" i="20"/>
  <c r="E561" i="20" s="1"/>
  <c r="D562" i="20"/>
  <c r="E562" i="20" s="1"/>
  <c r="D563" i="20"/>
  <c r="E563" i="20" s="1"/>
  <c r="D564" i="20"/>
  <c r="E564" i="20" s="1"/>
  <c r="D565" i="20"/>
  <c r="E565" i="20" s="1"/>
  <c r="D566" i="20"/>
  <c r="E566" i="20" s="1"/>
  <c r="D567" i="20"/>
  <c r="E567" i="20" s="1"/>
  <c r="D568" i="20"/>
  <c r="E568" i="20" s="1"/>
  <c r="D569" i="20"/>
  <c r="E569" i="20" s="1"/>
  <c r="D570" i="20"/>
  <c r="E570" i="20" s="1"/>
  <c r="D571" i="20"/>
  <c r="E571" i="20" s="1"/>
  <c r="D572" i="20"/>
  <c r="E572" i="20" s="1"/>
  <c r="D573" i="20"/>
  <c r="E573" i="20" s="1"/>
  <c r="D574" i="20"/>
  <c r="E574" i="20" s="1"/>
  <c r="D575" i="20"/>
  <c r="E575" i="20" s="1"/>
  <c r="D578" i="20"/>
  <c r="E578" i="20" s="1"/>
  <c r="D579" i="20"/>
  <c r="E579" i="20" s="1"/>
  <c r="D580" i="20"/>
  <c r="E580" i="20" s="1"/>
  <c r="D582" i="20"/>
  <c r="E582" i="20" s="1"/>
  <c r="D583" i="20"/>
  <c r="E583" i="20" s="1"/>
  <c r="D584" i="20"/>
  <c r="E584" i="20" s="1"/>
  <c r="D585" i="20"/>
  <c r="E585" i="20" s="1"/>
  <c r="D586" i="20"/>
  <c r="E586" i="20" s="1"/>
  <c r="D587" i="20"/>
  <c r="E587" i="20" s="1"/>
  <c r="D589" i="20"/>
  <c r="E589" i="20" s="1"/>
  <c r="D590" i="20"/>
  <c r="E590" i="20" s="1"/>
  <c r="D591" i="20"/>
  <c r="E591" i="20" s="1"/>
  <c r="D592" i="20"/>
  <c r="E592" i="20" s="1"/>
  <c r="D594" i="20"/>
  <c r="E594" i="20" s="1"/>
  <c r="D596" i="20"/>
  <c r="E596" i="20" s="1"/>
  <c r="D597" i="20"/>
  <c r="E597" i="20" s="1"/>
  <c r="D598" i="20"/>
  <c r="E598" i="20" s="1"/>
  <c r="D599" i="20"/>
  <c r="E599" i="20" s="1"/>
  <c r="D600" i="20"/>
  <c r="E600" i="20" s="1"/>
  <c r="D601" i="20"/>
  <c r="E601" i="20" s="1"/>
  <c r="D602" i="20"/>
  <c r="E602" i="20" s="1"/>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576" i="20"/>
  <c r="C229" i="20"/>
  <c r="C230" i="20"/>
  <c r="C231" i="20"/>
  <c r="C232" i="20"/>
  <c r="C595" i="20"/>
  <c r="C233" i="20"/>
  <c r="C234" i="20"/>
  <c r="C235" i="20"/>
  <c r="C236" i="20"/>
  <c r="C237" i="20"/>
  <c r="C238" i="20"/>
  <c r="C239" i="20"/>
  <c r="C240" i="20"/>
  <c r="C241" i="20"/>
  <c r="C577" i="20"/>
  <c r="C242" i="20"/>
  <c r="C243" i="20"/>
  <c r="C244" i="20"/>
  <c r="C245" i="20"/>
  <c r="C246" i="20"/>
  <c r="C247" i="20"/>
  <c r="C248" i="20"/>
  <c r="C249" i="20"/>
  <c r="C250" i="20"/>
  <c r="C251" i="20"/>
  <c r="C252" i="20"/>
  <c r="C253" i="20"/>
  <c r="C254" i="20"/>
  <c r="C255" i="20"/>
  <c r="C256" i="20"/>
  <c r="C257" i="20"/>
  <c r="C581" i="20"/>
  <c r="C593"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27" i="20"/>
  <c r="C328" i="20"/>
  <c r="C329" i="20"/>
  <c r="C330" i="20"/>
  <c r="C331" i="20"/>
  <c r="C332" i="20"/>
  <c r="C333" i="20"/>
  <c r="C334" i="20"/>
  <c r="C335" i="20"/>
  <c r="C336" i="20"/>
  <c r="C337" i="20"/>
  <c r="C338" i="20"/>
  <c r="C339" i="20"/>
  <c r="C340" i="20"/>
  <c r="C341" i="20"/>
  <c r="C342" i="20"/>
  <c r="C343" i="20"/>
  <c r="C344" i="20"/>
  <c r="C345" i="20"/>
  <c r="C346" i="20"/>
  <c r="C347" i="20"/>
  <c r="C348" i="20"/>
  <c r="C349" i="20"/>
  <c r="C350" i="20"/>
  <c r="C351" i="20"/>
  <c r="C352" i="20"/>
  <c r="C353" i="20"/>
  <c r="C354" i="20"/>
  <c r="C355" i="20"/>
  <c r="C356" i="20"/>
  <c r="C357" i="20"/>
  <c r="C358" i="20"/>
  <c r="C359" i="20"/>
  <c r="C360" i="20"/>
  <c r="C361" i="20"/>
  <c r="C362" i="20"/>
  <c r="C363" i="20"/>
  <c r="C364" i="20"/>
  <c r="C365" i="20"/>
  <c r="C366" i="20"/>
  <c r="C367" i="20"/>
  <c r="C368" i="20"/>
  <c r="C369" i="20"/>
  <c r="C370" i="20"/>
  <c r="C371" i="20"/>
  <c r="C372" i="20"/>
  <c r="C373" i="20"/>
  <c r="C374" i="20"/>
  <c r="C375" i="20"/>
  <c r="C376" i="20"/>
  <c r="C377" i="20"/>
  <c r="C378" i="20"/>
  <c r="C379" i="20"/>
  <c r="C380" i="20"/>
  <c r="C381" i="20"/>
  <c r="C382" i="20"/>
  <c r="C383" i="20"/>
  <c r="C384" i="20"/>
  <c r="C385" i="20"/>
  <c r="C386" i="20"/>
  <c r="C387" i="20"/>
  <c r="C388" i="20"/>
  <c r="C389" i="20"/>
  <c r="C390" i="20"/>
  <c r="C391" i="20"/>
  <c r="C392" i="20"/>
  <c r="C393" i="20"/>
  <c r="C394" i="20"/>
  <c r="C395" i="20"/>
  <c r="C396" i="20"/>
  <c r="C397" i="20"/>
  <c r="C398" i="20"/>
  <c r="C399" i="20"/>
  <c r="C400" i="20"/>
  <c r="C401" i="20"/>
  <c r="C402" i="20"/>
  <c r="C403" i="20"/>
  <c r="C404" i="20"/>
  <c r="C405" i="20"/>
  <c r="C406" i="20"/>
  <c r="C407" i="20"/>
  <c r="C408" i="20"/>
  <c r="C409" i="20"/>
  <c r="C410" i="20"/>
  <c r="C411"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440" i="20"/>
  <c r="C441" i="20"/>
  <c r="C442" i="20"/>
  <c r="C443" i="20"/>
  <c r="C444" i="20"/>
  <c r="C445" i="20"/>
  <c r="C446" i="20"/>
  <c r="C447" i="20"/>
  <c r="C448" i="20"/>
  <c r="C449" i="20"/>
  <c r="C450" i="20"/>
  <c r="C451" i="20"/>
  <c r="C452" i="20"/>
  <c r="C453" i="20"/>
  <c r="C454" i="20"/>
  <c r="C455" i="20"/>
  <c r="C456" i="20"/>
  <c r="C457" i="20"/>
  <c r="C458" i="20"/>
  <c r="C459" i="20"/>
  <c r="C460" i="20"/>
  <c r="C461" i="20"/>
  <c r="C462" i="20"/>
  <c r="C463" i="20"/>
  <c r="C464" i="20"/>
  <c r="C465" i="20"/>
  <c r="C466" i="20"/>
  <c r="C467" i="20"/>
  <c r="C468" i="20"/>
  <c r="C469" i="20"/>
  <c r="C470" i="20"/>
  <c r="C471" i="20"/>
  <c r="C472" i="20"/>
  <c r="C473" i="20"/>
  <c r="C474" i="20"/>
  <c r="C475" i="20"/>
  <c r="C476" i="20"/>
  <c r="C477" i="20"/>
  <c r="C478" i="20"/>
  <c r="C479" i="20"/>
  <c r="C480" i="20"/>
  <c r="C481" i="20"/>
  <c r="C482" i="20"/>
  <c r="C483" i="20"/>
  <c r="C484" i="20"/>
  <c r="C485" i="20"/>
  <c r="C486" i="20"/>
  <c r="C487" i="20"/>
  <c r="C488" i="20"/>
  <c r="C489" i="20"/>
  <c r="C490" i="20"/>
  <c r="C491" i="20"/>
  <c r="C492" i="20"/>
  <c r="C493" i="20"/>
  <c r="C494" i="20"/>
  <c r="C495" i="20"/>
  <c r="C496" i="20"/>
  <c r="C497" i="20"/>
  <c r="C498" i="20"/>
  <c r="C499" i="20"/>
  <c r="C500" i="20"/>
  <c r="C501" i="20"/>
  <c r="C502" i="20"/>
  <c r="C503" i="20"/>
  <c r="C504" i="20"/>
  <c r="C505" i="20"/>
  <c r="C506" i="20"/>
  <c r="C507" i="20"/>
  <c r="C508" i="20"/>
  <c r="C509" i="20"/>
  <c r="C510" i="20"/>
  <c r="C511" i="20"/>
  <c r="C512" i="20"/>
  <c r="C513" i="20"/>
  <c r="C514" i="20"/>
  <c r="C515" i="20"/>
  <c r="C516" i="20"/>
  <c r="C517" i="20"/>
  <c r="C518" i="20"/>
  <c r="C519" i="20"/>
  <c r="C520" i="20"/>
  <c r="C521" i="20"/>
  <c r="C522" i="20"/>
  <c r="C523" i="20"/>
  <c r="C524" i="20"/>
  <c r="C525" i="20"/>
  <c r="C526" i="20"/>
  <c r="C527" i="20"/>
  <c r="C528" i="20"/>
  <c r="C529" i="20"/>
  <c r="C530" i="20"/>
  <c r="C531" i="20"/>
  <c r="C532" i="20"/>
  <c r="C533" i="20"/>
  <c r="C534" i="20"/>
  <c r="C535" i="20"/>
  <c r="C536" i="20"/>
  <c r="C537" i="20"/>
  <c r="C538" i="20"/>
  <c r="C539" i="20"/>
  <c r="C540" i="20"/>
  <c r="C541" i="20"/>
  <c r="C542" i="20"/>
  <c r="C543" i="20"/>
  <c r="C544" i="20"/>
  <c r="C545" i="20"/>
  <c r="C546" i="20"/>
  <c r="C547" i="20"/>
  <c r="C548" i="20"/>
  <c r="C549" i="20"/>
  <c r="C550" i="20"/>
  <c r="C551" i="20"/>
  <c r="C552" i="20"/>
  <c r="C553" i="20"/>
  <c r="C554" i="20"/>
  <c r="C555" i="20"/>
  <c r="C556" i="20"/>
  <c r="C557" i="20"/>
  <c r="C558" i="20"/>
  <c r="C559" i="20"/>
  <c r="C560" i="20"/>
  <c r="C561" i="20"/>
  <c r="C562" i="20"/>
  <c r="C563" i="20"/>
  <c r="C564" i="20"/>
  <c r="C565" i="20"/>
  <c r="C566" i="20"/>
  <c r="C567" i="20"/>
  <c r="C568" i="20"/>
  <c r="C569" i="20"/>
  <c r="C570" i="20"/>
  <c r="C571" i="20"/>
  <c r="C572" i="20"/>
  <c r="C573" i="20"/>
  <c r="C574" i="20"/>
  <c r="C575" i="20"/>
  <c r="C578" i="20"/>
  <c r="C579" i="20"/>
  <c r="C580" i="20"/>
  <c r="C582" i="20"/>
  <c r="C583" i="20"/>
  <c r="C584" i="20"/>
  <c r="C585" i="20"/>
  <c r="C586" i="20"/>
  <c r="C587" i="20"/>
  <c r="C589" i="20"/>
  <c r="C590" i="20"/>
  <c r="C591" i="20"/>
  <c r="C592" i="20"/>
  <c r="C594" i="20"/>
  <c r="C596" i="20"/>
  <c r="C597" i="20"/>
  <c r="C598" i="20"/>
  <c r="C599" i="20"/>
  <c r="C600" i="20"/>
  <c r="C601" i="20"/>
  <c r="C602" i="20"/>
  <c r="C2" i="20"/>
  <c r="H2" i="20"/>
  <c r="G2"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576" i="20"/>
  <c r="J229" i="20"/>
  <c r="J230" i="20"/>
  <c r="J231" i="20"/>
  <c r="J232" i="20"/>
  <c r="J595" i="20"/>
  <c r="J233" i="20"/>
  <c r="J234" i="20"/>
  <c r="J235" i="20"/>
  <c r="J236" i="20"/>
  <c r="J237" i="20"/>
  <c r="J238" i="20"/>
  <c r="J239" i="20"/>
  <c r="J240" i="20"/>
  <c r="J241" i="20"/>
  <c r="J577" i="20"/>
  <c r="J242" i="20"/>
  <c r="J243" i="20"/>
  <c r="J244" i="20"/>
  <c r="J245" i="20"/>
  <c r="J246" i="20"/>
  <c r="J247" i="20"/>
  <c r="J248" i="20"/>
  <c r="J249" i="20"/>
  <c r="J250" i="20"/>
  <c r="J251" i="20"/>
  <c r="J252" i="20"/>
  <c r="J253" i="20"/>
  <c r="J254" i="20"/>
  <c r="J255" i="20"/>
  <c r="J256" i="20"/>
  <c r="J257" i="20"/>
  <c r="J581" i="20"/>
  <c r="J593"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8" i="20"/>
  <c r="J579" i="20"/>
  <c r="J580" i="20"/>
  <c r="J582" i="20"/>
  <c r="J583" i="20"/>
  <c r="J584" i="20"/>
  <c r="J585" i="20"/>
  <c r="J586" i="20"/>
  <c r="J587" i="20"/>
  <c r="J589" i="20"/>
  <c r="J590" i="20"/>
  <c r="J591" i="20"/>
  <c r="J592" i="20"/>
  <c r="J594" i="20"/>
  <c r="J596" i="20"/>
  <c r="J597" i="20"/>
  <c r="J598" i="20"/>
  <c r="J599" i="20"/>
  <c r="J600" i="20"/>
  <c r="J601" i="20"/>
  <c r="J602" i="20"/>
  <c r="J3" i="20"/>
  <c r="J2" i="20"/>
  <c r="W2" i="20"/>
  <c r="I287" i="20" l="1"/>
  <c r="I597" i="20"/>
  <c r="I583" i="20"/>
  <c r="I575" i="20"/>
  <c r="I569" i="20"/>
  <c r="I563" i="20"/>
  <c r="I557" i="20"/>
  <c r="I551" i="20"/>
  <c r="I545" i="20"/>
  <c r="I539" i="20"/>
  <c r="I533" i="20"/>
  <c r="I527" i="20"/>
  <c r="I521" i="20"/>
  <c r="I515" i="20"/>
  <c r="I509" i="20"/>
  <c r="I503" i="20"/>
  <c r="I497" i="20"/>
  <c r="I491" i="20"/>
  <c r="I479" i="20"/>
  <c r="I467" i="20"/>
  <c r="I455" i="20"/>
  <c r="I443" i="20"/>
  <c r="I419" i="20"/>
  <c r="I407" i="20"/>
  <c r="I395" i="20"/>
  <c r="I383" i="20"/>
  <c r="I371" i="20"/>
  <c r="I359" i="20"/>
  <c r="I347" i="20"/>
  <c r="I335" i="20"/>
  <c r="I323" i="20"/>
  <c r="I311" i="20"/>
  <c r="I299" i="20"/>
  <c r="I277" i="20"/>
  <c r="I260" i="20"/>
  <c r="I250" i="20"/>
  <c r="I239" i="20"/>
  <c r="I218" i="20"/>
  <c r="I206" i="20"/>
  <c r="I194" i="20"/>
  <c r="I182" i="20"/>
  <c r="I170" i="20"/>
  <c r="I158" i="20"/>
  <c r="I146" i="20"/>
  <c r="I134" i="20"/>
  <c r="I122" i="20"/>
  <c r="I110" i="20"/>
  <c r="I98" i="20"/>
  <c r="I86" i="20"/>
  <c r="I74" i="20"/>
  <c r="I62" i="20"/>
  <c r="I50" i="20"/>
  <c r="I38" i="20"/>
  <c r="I26" i="20"/>
  <c r="I14" i="20"/>
  <c r="I602" i="20"/>
  <c r="I596" i="20"/>
  <c r="I587" i="20"/>
  <c r="I582" i="20"/>
  <c r="I574" i="20"/>
  <c r="I568" i="20"/>
  <c r="I562" i="20"/>
  <c r="I556" i="20"/>
  <c r="I550" i="20"/>
  <c r="I544" i="20"/>
  <c r="I538" i="20"/>
  <c r="I532" i="20"/>
  <c r="I485" i="20"/>
  <c r="I473" i="20"/>
  <c r="I461" i="20"/>
  <c r="I449" i="20"/>
  <c r="I437" i="20"/>
  <c r="I431" i="20"/>
  <c r="I425" i="20"/>
  <c r="I413" i="20"/>
  <c r="I401" i="20"/>
  <c r="I389" i="20"/>
  <c r="I377" i="20"/>
  <c r="I365" i="20"/>
  <c r="I353" i="20"/>
  <c r="I341" i="20"/>
  <c r="I329" i="20"/>
  <c r="I317" i="20"/>
  <c r="I305" i="20"/>
  <c r="I293" i="20"/>
  <c r="I281" i="20"/>
  <c r="I273" i="20"/>
  <c r="I256" i="20"/>
  <c r="I244" i="20"/>
  <c r="I233" i="20"/>
  <c r="I212" i="20"/>
  <c r="I200" i="20"/>
  <c r="I188" i="20"/>
  <c r="I176" i="20"/>
  <c r="I164" i="20"/>
  <c r="I152" i="20"/>
  <c r="I140" i="20"/>
  <c r="I128" i="20"/>
  <c r="I116" i="20"/>
  <c r="I104" i="20"/>
  <c r="I92" i="20"/>
  <c r="I80" i="20"/>
  <c r="I68" i="20"/>
  <c r="I56" i="20"/>
  <c r="I44" i="20"/>
  <c r="I32" i="20"/>
  <c r="I20" i="20"/>
  <c r="I8" i="20"/>
  <c r="I526" i="20"/>
  <c r="I520" i="20"/>
  <c r="I514" i="20"/>
  <c r="I508" i="20"/>
  <c r="I502" i="20"/>
  <c r="I496" i="20"/>
  <c r="I490" i="20"/>
  <c r="I484" i="20"/>
  <c r="I478" i="20"/>
  <c r="I472" i="20"/>
  <c r="I466" i="20"/>
  <c r="I460" i="20"/>
  <c r="I454" i="20"/>
  <c r="I448" i="20"/>
  <c r="I442" i="20"/>
  <c r="I436" i="20"/>
  <c r="I430" i="20"/>
  <c r="I424" i="20"/>
  <c r="I418" i="20"/>
  <c r="I412" i="20"/>
  <c r="I406" i="20"/>
  <c r="I400" i="20"/>
  <c r="I394" i="20"/>
  <c r="I388" i="20"/>
  <c r="I382" i="20"/>
  <c r="I376" i="20"/>
  <c r="I370" i="20"/>
  <c r="I364" i="20"/>
  <c r="I358" i="20"/>
  <c r="I352" i="20"/>
  <c r="I346" i="20"/>
  <c r="I340" i="20"/>
  <c r="I334" i="20"/>
  <c r="I328" i="20"/>
  <c r="I322" i="20"/>
  <c r="I316" i="20"/>
  <c r="I310" i="20"/>
  <c r="I304" i="20"/>
  <c r="I292" i="20"/>
  <c r="I286" i="20"/>
  <c r="I280" i="20"/>
  <c r="I276" i="20"/>
  <c r="I272" i="20"/>
  <c r="I265" i="20"/>
  <c r="I249" i="20"/>
  <c r="I238" i="20"/>
  <c r="I595" i="20"/>
  <c r="I228" i="20"/>
  <c r="I223" i="20"/>
  <c r="I217" i="20"/>
  <c r="I211" i="20"/>
  <c r="I205" i="20"/>
  <c r="I199" i="20"/>
  <c r="I193" i="20"/>
  <c r="I187" i="20"/>
  <c r="I181" i="20"/>
  <c r="I175" i="20"/>
  <c r="I169" i="20"/>
  <c r="I163" i="20"/>
  <c r="I157" i="20"/>
  <c r="I151" i="20"/>
  <c r="I145" i="20"/>
  <c r="I139" i="20"/>
  <c r="I133" i="20"/>
  <c r="I127" i="20"/>
  <c r="I121" i="20"/>
  <c r="I115" i="20"/>
  <c r="I109" i="20"/>
  <c r="I103" i="20"/>
  <c r="I97" i="20"/>
  <c r="I91" i="20"/>
  <c r="I85" i="20"/>
  <c r="I79" i="20"/>
  <c r="I73" i="20"/>
  <c r="I67" i="20"/>
  <c r="I61" i="20"/>
  <c r="I55" i="20"/>
  <c r="I49" i="20"/>
  <c r="I43" i="20"/>
  <c r="I37" i="20"/>
  <c r="I31" i="20"/>
  <c r="I25" i="20"/>
  <c r="I19" i="20"/>
  <c r="I13" i="20"/>
  <c r="I7" i="20"/>
  <c r="I2" i="20"/>
  <c r="I601" i="20"/>
  <c r="I594" i="20"/>
  <c r="I586" i="20"/>
  <c r="I580" i="20"/>
  <c r="I573" i="20"/>
  <c r="I567" i="20"/>
  <c r="I561" i="20"/>
  <c r="I555" i="20"/>
  <c r="I549" i="20"/>
  <c r="I543" i="20"/>
  <c r="I537" i="20"/>
  <c r="I531" i="20"/>
  <c r="I525" i="20"/>
  <c r="I519" i="20"/>
  <c r="I600" i="20"/>
  <c r="I592" i="20"/>
  <c r="I579" i="20"/>
  <c r="I572" i="20"/>
  <c r="I566" i="20"/>
  <c r="I560" i="20"/>
  <c r="I554" i="20"/>
  <c r="I548" i="20"/>
  <c r="I542" i="20"/>
  <c r="I536" i="20"/>
  <c r="I530" i="20"/>
  <c r="I524" i="20"/>
  <c r="I518" i="20"/>
  <c r="I512" i="20"/>
  <c r="I506" i="20"/>
  <c r="I500" i="20"/>
  <c r="I494" i="20"/>
  <c r="I488" i="20"/>
  <c r="I482" i="20"/>
  <c r="I476" i="20"/>
  <c r="I470" i="20"/>
  <c r="I464" i="20"/>
  <c r="I458" i="20"/>
  <c r="I452" i="20"/>
  <c r="I446" i="20"/>
  <c r="I440" i="20"/>
  <c r="I434" i="20"/>
  <c r="I428" i="20"/>
  <c r="I422" i="20"/>
  <c r="I416" i="20"/>
  <c r="I410" i="20"/>
  <c r="I404" i="20"/>
  <c r="I398" i="20"/>
  <c r="I392" i="20"/>
  <c r="I386" i="20"/>
  <c r="I380" i="20"/>
  <c r="I374" i="20"/>
  <c r="I368" i="20"/>
  <c r="I362" i="20"/>
  <c r="I356" i="20"/>
  <c r="I350" i="20"/>
  <c r="I344" i="20"/>
  <c r="I338" i="20"/>
  <c r="I332" i="20"/>
  <c r="I326" i="20"/>
  <c r="I320" i="20"/>
  <c r="I308" i="20"/>
  <c r="I302" i="20"/>
  <c r="I296" i="20"/>
  <c r="I290" i="20"/>
  <c r="I279" i="20"/>
  <c r="I274" i="20"/>
  <c r="I263" i="20"/>
  <c r="I577" i="20"/>
  <c r="I236" i="20"/>
  <c r="I221" i="20"/>
  <c r="I215" i="20"/>
  <c r="I209" i="20"/>
  <c r="I203" i="20"/>
  <c r="I197" i="20"/>
  <c r="I191" i="20"/>
  <c r="I185" i="20"/>
  <c r="I179" i="20"/>
  <c r="I173" i="20"/>
  <c r="I167" i="20"/>
  <c r="I161" i="20"/>
  <c r="I155" i="20"/>
  <c r="I149" i="20"/>
  <c r="I143" i="20"/>
  <c r="I137" i="20"/>
  <c r="I131" i="20"/>
  <c r="I125" i="20"/>
  <c r="I119" i="20"/>
  <c r="I599" i="20"/>
  <c r="I591" i="20"/>
  <c r="I585" i="20"/>
  <c r="I578" i="20"/>
  <c r="I571" i="20"/>
  <c r="I565" i="20"/>
  <c r="I559" i="20"/>
  <c r="I553" i="20"/>
  <c r="I547" i="20"/>
  <c r="I541" i="20"/>
  <c r="I535" i="20"/>
  <c r="I529" i="20"/>
  <c r="I523" i="20"/>
  <c r="I517" i="20"/>
  <c r="I511" i="20"/>
  <c r="I505" i="20"/>
  <c r="I499" i="20"/>
  <c r="I493" i="20"/>
  <c r="I487" i="20"/>
  <c r="I481" i="20"/>
  <c r="I475" i="20"/>
  <c r="I469" i="20"/>
  <c r="I463" i="20"/>
  <c r="I457" i="20"/>
  <c r="I451" i="20"/>
  <c r="I445" i="20"/>
  <c r="I439" i="20"/>
  <c r="I433" i="20"/>
  <c r="I427" i="20"/>
  <c r="I421" i="20"/>
  <c r="I415" i="20"/>
  <c r="I409" i="20"/>
  <c r="I403" i="20"/>
  <c r="I397" i="20"/>
  <c r="I391" i="20"/>
  <c r="I385" i="20"/>
  <c r="I379" i="20"/>
  <c r="I373" i="20"/>
  <c r="I367" i="20"/>
  <c r="I361" i="20"/>
  <c r="I355" i="20"/>
  <c r="I349" i="20"/>
  <c r="I343" i="20"/>
  <c r="I337" i="20"/>
  <c r="I331" i="20"/>
  <c r="I325" i="20"/>
  <c r="I319" i="20"/>
  <c r="I313" i="20"/>
  <c r="I307" i="20"/>
  <c r="I301" i="20"/>
  <c r="I295" i="20"/>
  <c r="I289" i="20"/>
  <c r="I283" i="20"/>
  <c r="I278" i="20"/>
  <c r="I266" i="20"/>
  <c r="I262" i="20"/>
  <c r="I581" i="20"/>
  <c r="I252" i="20"/>
  <c r="I246" i="20"/>
  <c r="I241" i="20"/>
  <c r="I235" i="20"/>
  <c r="I598" i="20"/>
  <c r="I584" i="20"/>
  <c r="I570" i="20"/>
  <c r="I564" i="20"/>
  <c r="I558" i="20"/>
  <c r="I552" i="20"/>
  <c r="I546" i="20"/>
  <c r="I540" i="20"/>
  <c r="I534" i="20"/>
  <c r="I528" i="20"/>
  <c r="I522" i="20"/>
  <c r="I516" i="20"/>
  <c r="I510" i="20"/>
  <c r="I504" i="20"/>
  <c r="I498" i="20"/>
  <c r="I492" i="20"/>
  <c r="I486" i="20"/>
  <c r="I480" i="20"/>
  <c r="I474" i="20"/>
  <c r="I468" i="20"/>
  <c r="I462" i="20"/>
  <c r="I456" i="20"/>
  <c r="I450" i="20"/>
  <c r="I444" i="20"/>
  <c r="I438" i="20"/>
  <c r="I432" i="20"/>
  <c r="I426" i="20"/>
  <c r="I420" i="20"/>
  <c r="I414" i="20"/>
  <c r="I408" i="20"/>
  <c r="I402" i="20"/>
  <c r="I396" i="20"/>
  <c r="I390" i="20"/>
  <c r="I384" i="20"/>
  <c r="I378" i="20"/>
  <c r="I372" i="20"/>
  <c r="I366" i="20"/>
  <c r="I360" i="20"/>
  <c r="I354" i="20"/>
  <c r="I348" i="20"/>
  <c r="I342" i="20"/>
  <c r="I336" i="20"/>
  <c r="I330" i="20"/>
  <c r="I324" i="20"/>
  <c r="I318" i="20"/>
  <c r="I312" i="20"/>
  <c r="I306" i="20"/>
  <c r="I300" i="20"/>
  <c r="I288" i="20"/>
  <c r="I282" i="20"/>
  <c r="I261" i="20"/>
  <c r="I251" i="20"/>
  <c r="I240" i="20"/>
  <c r="I234" i="20"/>
  <c r="I229" i="20"/>
  <c r="I225" i="20"/>
  <c r="I219" i="20"/>
  <c r="I213" i="20"/>
  <c r="I207" i="20"/>
  <c r="I201" i="20"/>
  <c r="I195" i="20"/>
  <c r="I189" i="20"/>
  <c r="I513" i="20"/>
  <c r="I507" i="20"/>
  <c r="I501" i="20"/>
  <c r="I495" i="20"/>
  <c r="I489" i="20"/>
  <c r="I483" i="20"/>
  <c r="I477" i="20"/>
  <c r="I471" i="20"/>
  <c r="I465" i="20"/>
  <c r="I459" i="20"/>
  <c r="I453" i="20"/>
  <c r="I447" i="20"/>
  <c r="I441" i="20"/>
  <c r="I435" i="20"/>
  <c r="I429" i="20"/>
  <c r="I423" i="20"/>
  <c r="I417" i="20"/>
  <c r="I411" i="20"/>
  <c r="I405" i="20"/>
  <c r="I399" i="20"/>
  <c r="I393" i="20"/>
  <c r="I387" i="20"/>
  <c r="I381" i="20"/>
  <c r="I375" i="20"/>
  <c r="I369" i="20"/>
  <c r="I363" i="20"/>
  <c r="I357" i="20"/>
  <c r="I351" i="20"/>
  <c r="I345" i="20"/>
  <c r="I339" i="20"/>
  <c r="I333" i="20"/>
  <c r="I327" i="20"/>
  <c r="I321" i="20"/>
  <c r="I309" i="20"/>
  <c r="I303" i="20"/>
  <c r="I297" i="20"/>
  <c r="I291" i="20"/>
  <c r="I275" i="20"/>
  <c r="I268" i="20"/>
  <c r="I258" i="20"/>
  <c r="I254" i="20"/>
  <c r="I248" i="20"/>
  <c r="I242" i="20"/>
  <c r="I237" i="20"/>
  <c r="I232" i="20"/>
  <c r="I227" i="20"/>
  <c r="I222" i="20"/>
  <c r="I216" i="20"/>
  <c r="I210" i="20"/>
  <c r="I204" i="20"/>
  <c r="I198" i="20"/>
  <c r="I192" i="20"/>
  <c r="I186" i="20"/>
  <c r="I180" i="20"/>
  <c r="I174" i="20"/>
  <c r="I168" i="20"/>
  <c r="I162" i="20"/>
  <c r="I156" i="20"/>
  <c r="I150" i="20"/>
  <c r="I144" i="20"/>
  <c r="I138" i="20"/>
  <c r="I132" i="20"/>
  <c r="I126" i="20"/>
  <c r="I120" i="20"/>
  <c r="I114" i="20"/>
  <c r="I108" i="20"/>
  <c r="I102" i="20"/>
  <c r="I96" i="20"/>
  <c r="I90" i="20"/>
  <c r="I84" i="20"/>
  <c r="I78" i="20"/>
  <c r="I72" i="20"/>
  <c r="I66" i="20"/>
  <c r="I60" i="20"/>
  <c r="I54" i="20"/>
  <c r="I48" i="20"/>
  <c r="I42" i="20"/>
  <c r="I36" i="20"/>
  <c r="I30" i="20"/>
  <c r="I24" i="20"/>
  <c r="I18" i="20"/>
  <c r="I12" i="20"/>
  <c r="I6" i="20"/>
  <c r="I113" i="20"/>
  <c r="I107" i="20"/>
  <c r="I101" i="20"/>
  <c r="I95" i="20"/>
  <c r="I89" i="20"/>
  <c r="I83" i="20"/>
  <c r="I77" i="20"/>
  <c r="I71" i="20"/>
  <c r="I65" i="20"/>
  <c r="I59" i="20"/>
  <c r="I53" i="20"/>
  <c r="I47" i="20"/>
  <c r="I41" i="20"/>
  <c r="I35" i="20"/>
  <c r="I29" i="20"/>
  <c r="I23" i="20"/>
  <c r="I17" i="20"/>
  <c r="I11" i="20"/>
  <c r="I5" i="20"/>
  <c r="I220" i="20"/>
  <c r="I214" i="20"/>
  <c r="I208" i="20"/>
  <c r="I202" i="20"/>
  <c r="I196" i="20"/>
  <c r="I190" i="20"/>
  <c r="I184" i="20"/>
  <c r="I178" i="20"/>
  <c r="I172" i="20"/>
  <c r="I166" i="20"/>
  <c r="I160" i="20"/>
  <c r="I154" i="20"/>
  <c r="I148" i="20"/>
  <c r="I142" i="20"/>
  <c r="I136" i="20"/>
  <c r="I130" i="20"/>
  <c r="I124" i="20"/>
  <c r="I118" i="20"/>
  <c r="I112" i="20"/>
  <c r="I106" i="20"/>
  <c r="I100" i="20"/>
  <c r="I94" i="20"/>
  <c r="I88" i="20"/>
  <c r="I82" i="20"/>
  <c r="I76" i="20"/>
  <c r="I70" i="20"/>
  <c r="I64" i="20"/>
  <c r="I58" i="20"/>
  <c r="I52" i="20"/>
  <c r="I46" i="20"/>
  <c r="I40" i="20"/>
  <c r="I34" i="20"/>
  <c r="I28" i="20"/>
  <c r="I22" i="20"/>
  <c r="I16" i="20"/>
  <c r="I10" i="20"/>
  <c r="I4" i="20"/>
  <c r="I183" i="20"/>
  <c r="I177" i="20"/>
  <c r="I171" i="20"/>
  <c r="I165" i="20"/>
  <c r="I159" i="20"/>
  <c r="I153" i="20"/>
  <c r="I147" i="20"/>
  <c r="I141" i="20"/>
  <c r="I135" i="20"/>
  <c r="I129" i="20"/>
  <c r="I123" i="20"/>
  <c r="I117" i="20"/>
  <c r="I111" i="20"/>
  <c r="I105" i="20"/>
  <c r="I99" i="20"/>
  <c r="I93" i="20"/>
  <c r="I87" i="20"/>
  <c r="I81" i="20"/>
  <c r="I75" i="20"/>
  <c r="I69" i="20"/>
  <c r="I63" i="20"/>
  <c r="I57" i="20"/>
  <c r="I51" i="20"/>
  <c r="I45" i="20"/>
  <c r="I39" i="20"/>
  <c r="I33" i="20"/>
  <c r="I27" i="20"/>
  <c r="I21" i="20"/>
  <c r="I15" i="20"/>
  <c r="I9" i="20"/>
  <c r="I3" i="20"/>
  <c r="E586" i="14"/>
  <c r="D602" i="16" l="1"/>
  <c r="C602" i="16"/>
  <c r="B602" i="16"/>
  <c r="D601" i="16"/>
  <c r="C601" i="16"/>
  <c r="B601" i="16"/>
  <c r="D600" i="16"/>
  <c r="C600" i="16"/>
  <c r="B600" i="16"/>
  <c r="B602" i="18" l="1"/>
  <c r="G602" i="18"/>
  <c r="B601" i="18"/>
  <c r="G601" i="18"/>
  <c r="B600" i="18"/>
  <c r="G600" i="18"/>
  <c r="B599" i="18"/>
  <c r="G599" i="18"/>
  <c r="B598" i="18"/>
  <c r="G598" i="18"/>
  <c r="B597" i="18"/>
  <c r="G597" i="18"/>
  <c r="B596" i="18"/>
  <c r="G596" i="18"/>
  <c r="B592" i="18"/>
  <c r="G592" i="18"/>
  <c r="B591" i="18"/>
  <c r="G591" i="18"/>
  <c r="B590" i="18"/>
  <c r="G590" i="18"/>
  <c r="B589" i="18"/>
  <c r="G589" i="18"/>
  <c r="B587" i="18"/>
  <c r="G587" i="18"/>
  <c r="B586" i="18"/>
  <c r="G586" i="18"/>
  <c r="B574" i="18"/>
  <c r="G574" i="18"/>
  <c r="B573" i="18"/>
  <c r="G573" i="18"/>
  <c r="B572" i="18"/>
  <c r="G572" i="18"/>
  <c r="B571" i="18"/>
  <c r="G571" i="18"/>
  <c r="B570" i="18"/>
  <c r="G570" i="18"/>
  <c r="B569" i="18"/>
  <c r="G569" i="18"/>
  <c r="B568" i="18"/>
  <c r="G568" i="18"/>
  <c r="B567" i="18"/>
  <c r="G567" i="18"/>
  <c r="B566" i="18"/>
  <c r="G566" i="18"/>
  <c r="B565" i="18"/>
  <c r="G565" i="18"/>
  <c r="B564" i="18"/>
  <c r="G564" i="18"/>
  <c r="B563" i="18"/>
  <c r="G563" i="18"/>
  <c r="B562" i="18"/>
  <c r="G562" i="18"/>
  <c r="B561" i="18"/>
  <c r="G561" i="18"/>
  <c r="B560" i="18"/>
  <c r="G560" i="18"/>
  <c r="B559" i="18"/>
  <c r="G559" i="18"/>
  <c r="B558" i="18"/>
  <c r="G558" i="18"/>
  <c r="B557" i="18"/>
  <c r="G557" i="18"/>
  <c r="B556" i="18"/>
  <c r="G556" i="18"/>
  <c r="B555" i="18"/>
  <c r="G555" i="18"/>
  <c r="B554" i="18"/>
  <c r="G554" i="18"/>
  <c r="B553" i="18"/>
  <c r="G553" i="18"/>
  <c r="B552" i="18"/>
  <c r="G552" i="18"/>
  <c r="B551" i="18"/>
  <c r="G551" i="18"/>
  <c r="B550" i="18"/>
  <c r="G550" i="18"/>
  <c r="B549" i="18"/>
  <c r="G549" i="18"/>
  <c r="B548" i="18"/>
  <c r="G548" i="18"/>
  <c r="B547" i="18"/>
  <c r="G547" i="18"/>
  <c r="B546" i="18"/>
  <c r="G546" i="18"/>
  <c r="B545" i="18"/>
  <c r="G545" i="18"/>
  <c r="B544" i="18"/>
  <c r="G544" i="18"/>
  <c r="B543" i="18"/>
  <c r="G543" i="18"/>
  <c r="B542" i="18"/>
  <c r="G542" i="18"/>
  <c r="B541" i="18"/>
  <c r="G541" i="18"/>
  <c r="B540" i="18"/>
  <c r="G540" i="18"/>
  <c r="B539" i="18"/>
  <c r="G539" i="18"/>
  <c r="B538" i="18"/>
  <c r="G538" i="18"/>
  <c r="B537" i="18"/>
  <c r="G537" i="18"/>
  <c r="B536" i="18"/>
  <c r="G536" i="18"/>
  <c r="B535" i="18"/>
  <c r="G535" i="18"/>
  <c r="B534" i="18"/>
  <c r="G534" i="18"/>
  <c r="B533" i="18"/>
  <c r="G533" i="18"/>
  <c r="B532" i="18"/>
  <c r="G532" i="18"/>
  <c r="B531" i="18"/>
  <c r="G531" i="18"/>
  <c r="B530" i="18"/>
  <c r="G530" i="18"/>
  <c r="B529" i="18"/>
  <c r="G529" i="18"/>
  <c r="B528" i="18"/>
  <c r="G528" i="18"/>
  <c r="B527" i="18"/>
  <c r="G527" i="18"/>
  <c r="B526" i="18"/>
  <c r="G526" i="18"/>
  <c r="B525" i="18"/>
  <c r="G525" i="18"/>
  <c r="B524" i="18"/>
  <c r="G524" i="18"/>
  <c r="B523" i="18"/>
  <c r="G523" i="18"/>
  <c r="B522" i="18"/>
  <c r="G522" i="18"/>
  <c r="B521" i="18"/>
  <c r="G521" i="18"/>
  <c r="B520" i="18"/>
  <c r="G520" i="18"/>
  <c r="B519" i="18"/>
  <c r="G519" i="18"/>
  <c r="B518" i="18"/>
  <c r="G518" i="18"/>
  <c r="B517" i="18"/>
  <c r="G517" i="18"/>
  <c r="B516" i="18"/>
  <c r="G516" i="18"/>
  <c r="B515" i="18"/>
  <c r="G515" i="18"/>
  <c r="B514" i="18"/>
  <c r="G514" i="18"/>
  <c r="B513" i="18"/>
  <c r="G513" i="18"/>
  <c r="B512" i="18"/>
  <c r="G512" i="18"/>
  <c r="B511" i="18"/>
  <c r="G511" i="18"/>
  <c r="B510" i="18"/>
  <c r="G510" i="18"/>
  <c r="B509" i="18"/>
  <c r="G509" i="18"/>
  <c r="B508" i="18"/>
  <c r="G508" i="18"/>
  <c r="B507" i="18"/>
  <c r="G507" i="18"/>
  <c r="B506" i="18"/>
  <c r="G506" i="18"/>
  <c r="B505" i="18"/>
  <c r="G505" i="18"/>
  <c r="B504" i="18"/>
  <c r="G504" i="18"/>
  <c r="B503" i="18"/>
  <c r="G503" i="18"/>
  <c r="B502" i="18"/>
  <c r="G502" i="18"/>
  <c r="B501" i="18"/>
  <c r="G501" i="18"/>
  <c r="B500" i="18"/>
  <c r="G500" i="18"/>
  <c r="B499" i="18"/>
  <c r="G499" i="18"/>
  <c r="B498" i="18"/>
  <c r="G498" i="18"/>
  <c r="B497" i="18"/>
  <c r="G497" i="18"/>
  <c r="B496" i="18"/>
  <c r="G496" i="18"/>
  <c r="B495" i="18"/>
  <c r="G495" i="18"/>
  <c r="B494" i="18"/>
  <c r="G494" i="18"/>
  <c r="B493" i="18"/>
  <c r="G493" i="18"/>
  <c r="B492" i="18"/>
  <c r="G492" i="18"/>
  <c r="B491" i="18"/>
  <c r="G491" i="18"/>
  <c r="B490" i="18"/>
  <c r="G490" i="18"/>
  <c r="B489" i="18"/>
  <c r="G489" i="18"/>
  <c r="B488" i="18"/>
  <c r="G488" i="18"/>
  <c r="B487" i="18"/>
  <c r="G487" i="18"/>
  <c r="B486" i="18"/>
  <c r="G486" i="18"/>
  <c r="B485" i="18"/>
  <c r="G485" i="18"/>
  <c r="B484" i="18"/>
  <c r="G484" i="18"/>
  <c r="B483" i="18"/>
  <c r="G483" i="18"/>
  <c r="B482" i="18"/>
  <c r="G482" i="18"/>
  <c r="B481" i="18"/>
  <c r="G481" i="18"/>
  <c r="B480" i="18"/>
  <c r="G480" i="18"/>
  <c r="B479" i="18"/>
  <c r="G479" i="18"/>
  <c r="B478" i="18"/>
  <c r="G478" i="18"/>
  <c r="B477" i="18"/>
  <c r="G477" i="18"/>
  <c r="B476" i="18"/>
  <c r="G476" i="18"/>
  <c r="B475" i="18"/>
  <c r="G475" i="18"/>
  <c r="B474" i="18"/>
  <c r="G474" i="18"/>
  <c r="B473" i="18"/>
  <c r="G473" i="18"/>
  <c r="B472" i="18"/>
  <c r="G472" i="18"/>
  <c r="B471" i="18"/>
  <c r="G471" i="18"/>
  <c r="B470" i="18"/>
  <c r="G470" i="18"/>
  <c r="B469" i="18"/>
  <c r="G469" i="18"/>
  <c r="B468" i="18"/>
  <c r="G468" i="18"/>
  <c r="B467" i="18"/>
  <c r="G467" i="18"/>
  <c r="B466" i="18"/>
  <c r="G466" i="18"/>
  <c r="B465" i="18"/>
  <c r="G465" i="18"/>
  <c r="B464" i="18"/>
  <c r="G464" i="18"/>
  <c r="B463" i="18"/>
  <c r="G463" i="18"/>
  <c r="B462" i="18"/>
  <c r="G462" i="18"/>
  <c r="B461" i="18"/>
  <c r="G461" i="18"/>
  <c r="B460" i="18"/>
  <c r="G460" i="18"/>
  <c r="B459" i="18"/>
  <c r="G459" i="18"/>
  <c r="B458" i="18"/>
  <c r="G458" i="18"/>
  <c r="B457" i="18"/>
  <c r="G457" i="18"/>
  <c r="B456" i="18"/>
  <c r="G456" i="18"/>
  <c r="B455" i="18"/>
  <c r="G455" i="18"/>
  <c r="B454" i="18"/>
  <c r="G454" i="18"/>
  <c r="B453" i="18"/>
  <c r="G453" i="18"/>
  <c r="B452" i="18"/>
  <c r="G452" i="18"/>
  <c r="B451" i="18"/>
  <c r="G451" i="18"/>
  <c r="B450" i="18"/>
  <c r="G450" i="18"/>
  <c r="B449" i="18"/>
  <c r="G449" i="18"/>
  <c r="B448" i="18"/>
  <c r="G448" i="18"/>
  <c r="B447" i="18"/>
  <c r="G447" i="18"/>
  <c r="B446" i="18"/>
  <c r="G446" i="18"/>
  <c r="B445" i="18"/>
  <c r="G445" i="18"/>
  <c r="B444" i="18"/>
  <c r="G444" i="18"/>
  <c r="B443" i="18"/>
  <c r="G443" i="18"/>
  <c r="B442" i="18"/>
  <c r="G442" i="18"/>
  <c r="B441" i="18"/>
  <c r="G441" i="18"/>
  <c r="B440" i="18"/>
  <c r="G440" i="18"/>
  <c r="B439" i="18"/>
  <c r="G439" i="18"/>
  <c r="B438" i="18"/>
  <c r="G438" i="18"/>
  <c r="B437" i="18"/>
  <c r="G437" i="18"/>
  <c r="B436" i="18"/>
  <c r="G436" i="18"/>
  <c r="B435" i="18"/>
  <c r="G435" i="18"/>
  <c r="B434" i="18"/>
  <c r="G434" i="18"/>
  <c r="B433" i="18"/>
  <c r="G433" i="18"/>
  <c r="B432" i="18"/>
  <c r="G432" i="18"/>
  <c r="B431" i="18"/>
  <c r="G431" i="18"/>
  <c r="B430" i="18"/>
  <c r="G430" i="18"/>
  <c r="B429" i="18"/>
  <c r="G429" i="18"/>
  <c r="B428" i="18"/>
  <c r="G428" i="18"/>
  <c r="B427" i="18"/>
  <c r="G427" i="18"/>
  <c r="B426" i="18"/>
  <c r="G426" i="18"/>
  <c r="B425" i="18"/>
  <c r="G425" i="18"/>
  <c r="B424" i="18"/>
  <c r="G424" i="18"/>
  <c r="B423" i="18"/>
  <c r="G423" i="18"/>
  <c r="B422" i="18"/>
  <c r="G422" i="18"/>
  <c r="B421" i="18"/>
  <c r="G421" i="18"/>
  <c r="B420" i="18"/>
  <c r="G420" i="18"/>
  <c r="B419" i="18"/>
  <c r="G419" i="18"/>
  <c r="B418" i="18"/>
  <c r="G418" i="18"/>
  <c r="B417" i="18"/>
  <c r="G417" i="18"/>
  <c r="B416" i="18"/>
  <c r="G416" i="18"/>
  <c r="B415" i="18"/>
  <c r="G415" i="18"/>
  <c r="B414" i="18"/>
  <c r="G414" i="18"/>
  <c r="B413" i="18"/>
  <c r="G413" i="18"/>
  <c r="B412" i="18"/>
  <c r="G412" i="18"/>
  <c r="B411" i="18"/>
  <c r="G411" i="18"/>
  <c r="B410" i="18"/>
  <c r="G410" i="18"/>
  <c r="B409" i="18"/>
  <c r="G409" i="18"/>
  <c r="B408" i="18"/>
  <c r="G408" i="18"/>
  <c r="B407" i="18"/>
  <c r="G407" i="18"/>
  <c r="B406" i="18"/>
  <c r="G406" i="18"/>
  <c r="B405" i="18"/>
  <c r="G405" i="18"/>
  <c r="B404" i="18"/>
  <c r="G404" i="18"/>
  <c r="B403" i="18"/>
  <c r="G403" i="18"/>
  <c r="B402" i="18"/>
  <c r="G402" i="18"/>
  <c r="B401" i="18"/>
  <c r="G401" i="18"/>
  <c r="B400" i="18"/>
  <c r="G400" i="18"/>
  <c r="B399" i="18"/>
  <c r="G399" i="18"/>
  <c r="B398" i="18"/>
  <c r="G398" i="18"/>
  <c r="B397" i="18"/>
  <c r="G397" i="18"/>
  <c r="B396" i="18"/>
  <c r="G396" i="18"/>
  <c r="B395" i="18"/>
  <c r="G395" i="18"/>
  <c r="B394" i="18"/>
  <c r="G394" i="18"/>
  <c r="B393" i="18"/>
  <c r="G393" i="18"/>
  <c r="B392" i="18"/>
  <c r="G392" i="18"/>
  <c r="B391" i="18"/>
  <c r="G391" i="18"/>
  <c r="B390" i="18"/>
  <c r="G390" i="18"/>
  <c r="B389" i="18"/>
  <c r="G389" i="18"/>
  <c r="B388" i="18"/>
  <c r="G388" i="18"/>
  <c r="B387" i="18"/>
  <c r="G387" i="18"/>
  <c r="B386" i="18"/>
  <c r="G386" i="18"/>
  <c r="B385" i="18"/>
  <c r="G385" i="18"/>
  <c r="B384" i="18"/>
  <c r="G384" i="18"/>
  <c r="B383" i="18"/>
  <c r="G383" i="18"/>
  <c r="B382" i="18"/>
  <c r="G382" i="18"/>
  <c r="B381" i="18"/>
  <c r="G381" i="18"/>
  <c r="B380" i="18"/>
  <c r="G380" i="18"/>
  <c r="B379" i="18"/>
  <c r="G379" i="18"/>
  <c r="B378" i="18"/>
  <c r="G378" i="18"/>
  <c r="B377" i="18"/>
  <c r="G377" i="18"/>
  <c r="B376" i="18"/>
  <c r="G376" i="18"/>
  <c r="B375" i="18"/>
  <c r="G375" i="18"/>
  <c r="B374" i="18"/>
  <c r="G374" i="18"/>
  <c r="B373" i="18"/>
  <c r="G373" i="18"/>
  <c r="B372" i="18"/>
  <c r="G372" i="18"/>
  <c r="B371" i="18"/>
  <c r="G371" i="18"/>
  <c r="B370" i="18"/>
  <c r="G370" i="18"/>
  <c r="B369" i="18"/>
  <c r="G369" i="18"/>
  <c r="B368" i="18"/>
  <c r="G368" i="18"/>
  <c r="B367" i="18"/>
  <c r="G367" i="18"/>
  <c r="B366" i="18"/>
  <c r="G366" i="18"/>
  <c r="B365" i="18"/>
  <c r="G365" i="18"/>
  <c r="B364" i="18"/>
  <c r="G364" i="18"/>
  <c r="B363" i="18"/>
  <c r="G363" i="18"/>
  <c r="B362" i="18"/>
  <c r="G362" i="18"/>
  <c r="B361" i="18"/>
  <c r="G361" i="18"/>
  <c r="B360" i="18"/>
  <c r="G360" i="18"/>
  <c r="B359" i="18"/>
  <c r="G359" i="18"/>
  <c r="B358" i="18"/>
  <c r="G358" i="18"/>
  <c r="B357" i="18"/>
  <c r="G357" i="18"/>
  <c r="B356" i="18"/>
  <c r="G356" i="18"/>
  <c r="B355" i="18"/>
  <c r="G355" i="18"/>
  <c r="B354" i="18"/>
  <c r="G354" i="18"/>
  <c r="B353" i="18"/>
  <c r="G353" i="18"/>
  <c r="B352" i="18"/>
  <c r="G352" i="18"/>
  <c r="B351" i="18"/>
  <c r="G351" i="18"/>
  <c r="B350" i="18"/>
  <c r="G350" i="18"/>
  <c r="B349" i="18"/>
  <c r="G349" i="18"/>
  <c r="B348" i="18"/>
  <c r="G348" i="18"/>
  <c r="B347" i="18"/>
  <c r="G347" i="18"/>
  <c r="B346" i="18"/>
  <c r="G346" i="18"/>
  <c r="B345" i="18"/>
  <c r="G345" i="18"/>
  <c r="B344" i="18"/>
  <c r="G344" i="18"/>
  <c r="B343" i="18"/>
  <c r="G343" i="18"/>
  <c r="B342" i="18"/>
  <c r="G342" i="18"/>
  <c r="B341" i="18"/>
  <c r="G341" i="18"/>
  <c r="B340" i="18"/>
  <c r="G340" i="18"/>
  <c r="B339" i="18"/>
  <c r="G339" i="18"/>
  <c r="B338" i="18"/>
  <c r="G338" i="18"/>
  <c r="B337" i="18"/>
  <c r="G337" i="18"/>
  <c r="B336" i="18"/>
  <c r="G336" i="18"/>
  <c r="B335" i="18"/>
  <c r="G335" i="18"/>
  <c r="B334" i="18"/>
  <c r="G334" i="18"/>
  <c r="B333" i="18"/>
  <c r="G333" i="18"/>
  <c r="B332" i="18"/>
  <c r="G332" i="18"/>
  <c r="B331" i="18"/>
  <c r="G331" i="18"/>
  <c r="B330" i="18"/>
  <c r="G330" i="18"/>
  <c r="B329" i="18"/>
  <c r="G329" i="18"/>
  <c r="B328" i="18"/>
  <c r="G328" i="18"/>
  <c r="B327" i="18"/>
  <c r="G327" i="18"/>
  <c r="B326" i="18"/>
  <c r="G326" i="18"/>
  <c r="B325" i="18"/>
  <c r="G325" i="18"/>
  <c r="B324" i="18"/>
  <c r="G324" i="18"/>
  <c r="B323" i="18"/>
  <c r="G323" i="18"/>
  <c r="B322" i="18"/>
  <c r="G322" i="18"/>
  <c r="B321" i="18"/>
  <c r="G321" i="18"/>
  <c r="B320" i="18"/>
  <c r="G320" i="18"/>
  <c r="B319" i="18"/>
  <c r="G319" i="18"/>
  <c r="B318" i="18"/>
  <c r="G318" i="18"/>
  <c r="B317" i="18"/>
  <c r="G317" i="18"/>
  <c r="B316" i="18"/>
  <c r="G316" i="18"/>
  <c r="B315" i="18"/>
  <c r="G315" i="18"/>
  <c r="B314" i="18"/>
  <c r="G314" i="18"/>
  <c r="B313" i="18"/>
  <c r="G313" i="18"/>
  <c r="B312" i="18"/>
  <c r="G312" i="18"/>
  <c r="B585" i="18"/>
  <c r="G585" i="18"/>
  <c r="B311" i="18"/>
  <c r="G311" i="18"/>
  <c r="B310" i="18"/>
  <c r="G310" i="18"/>
  <c r="B584" i="18"/>
  <c r="G584" i="18"/>
  <c r="B309" i="18"/>
  <c r="G309" i="18"/>
  <c r="B308" i="18"/>
  <c r="G308" i="18"/>
  <c r="B307" i="18"/>
  <c r="G307" i="18"/>
  <c r="B306" i="18"/>
  <c r="G306" i="18"/>
  <c r="B305" i="18"/>
  <c r="G305" i="18"/>
  <c r="B304" i="18"/>
  <c r="G304" i="18"/>
  <c r="B303" i="18"/>
  <c r="G303" i="18"/>
  <c r="B302" i="18"/>
  <c r="G302" i="18"/>
  <c r="B301" i="18"/>
  <c r="G301" i="18"/>
  <c r="B300" i="18"/>
  <c r="G300" i="18"/>
  <c r="B299" i="18"/>
  <c r="G299" i="18"/>
  <c r="B298" i="18"/>
  <c r="G298" i="18"/>
  <c r="B297" i="18"/>
  <c r="G297" i="18"/>
  <c r="B296" i="18"/>
  <c r="G296" i="18"/>
  <c r="B295" i="18"/>
  <c r="G295" i="18"/>
  <c r="B294" i="18"/>
  <c r="G294" i="18"/>
  <c r="B293" i="18"/>
  <c r="G293" i="18"/>
  <c r="B292" i="18"/>
  <c r="G292" i="18"/>
  <c r="B291" i="18"/>
  <c r="G291" i="18"/>
  <c r="B290" i="18"/>
  <c r="G290" i="18"/>
  <c r="B289" i="18"/>
  <c r="G289" i="18"/>
  <c r="B288" i="18"/>
  <c r="G288" i="18"/>
  <c r="B287" i="18"/>
  <c r="G287" i="18"/>
  <c r="B286" i="18"/>
  <c r="G286" i="18"/>
  <c r="B285" i="18"/>
  <c r="G285" i="18"/>
  <c r="B284" i="18"/>
  <c r="G284" i="18"/>
  <c r="B283" i="18"/>
  <c r="G283" i="18"/>
  <c r="B282" i="18"/>
  <c r="G282" i="18"/>
  <c r="B281" i="18"/>
  <c r="G281" i="18"/>
  <c r="B280" i="18"/>
  <c r="G280" i="18"/>
  <c r="B279" i="18"/>
  <c r="G279" i="18"/>
  <c r="B278" i="18"/>
  <c r="G278" i="18"/>
  <c r="B277" i="18"/>
  <c r="G277" i="18"/>
  <c r="B276" i="18"/>
  <c r="G276" i="18"/>
  <c r="B275" i="18"/>
  <c r="G275" i="18"/>
  <c r="B274" i="18"/>
  <c r="G274" i="18"/>
  <c r="B273" i="18"/>
  <c r="G273" i="18"/>
  <c r="B272" i="18"/>
  <c r="G272" i="18"/>
  <c r="B271" i="18"/>
  <c r="G271" i="18"/>
  <c r="B270" i="18"/>
  <c r="G270" i="18"/>
  <c r="B269" i="18"/>
  <c r="G269" i="18"/>
  <c r="B268" i="18"/>
  <c r="G268" i="18"/>
  <c r="B267" i="18"/>
  <c r="G267" i="18"/>
  <c r="B266" i="18"/>
  <c r="G266" i="18"/>
  <c r="B579" i="18"/>
  <c r="G579" i="18"/>
  <c r="B583" i="18"/>
  <c r="G583" i="18"/>
  <c r="B265" i="18"/>
  <c r="G265" i="18"/>
  <c r="B578" i="18"/>
  <c r="G578" i="18"/>
  <c r="B264" i="18"/>
  <c r="G264" i="18"/>
  <c r="B582" i="18"/>
  <c r="G582" i="18"/>
  <c r="B263" i="18"/>
  <c r="G263" i="18"/>
  <c r="B580" i="18"/>
  <c r="G580" i="18"/>
  <c r="B262" i="18"/>
  <c r="G262" i="18"/>
  <c r="B261" i="18"/>
  <c r="G261" i="18"/>
  <c r="B260" i="18"/>
  <c r="G260" i="18"/>
  <c r="B259" i="18"/>
  <c r="G259" i="18"/>
  <c r="B594" i="18"/>
  <c r="G594" i="18"/>
  <c r="B258" i="18"/>
  <c r="G258" i="18"/>
  <c r="B593" i="18"/>
  <c r="G593" i="18"/>
  <c r="B581" i="18"/>
  <c r="G581" i="18"/>
  <c r="B257" i="18"/>
  <c r="G257" i="18"/>
  <c r="B256" i="18"/>
  <c r="G256" i="18"/>
  <c r="B255" i="18"/>
  <c r="G255" i="18"/>
  <c r="B575" i="18"/>
  <c r="G575" i="18"/>
  <c r="B254" i="18"/>
  <c r="G254" i="18"/>
  <c r="B253" i="18"/>
  <c r="G253" i="18"/>
  <c r="B252" i="18"/>
  <c r="G252" i="18"/>
  <c r="B251" i="18"/>
  <c r="G251" i="18"/>
  <c r="B250" i="18"/>
  <c r="G250" i="18"/>
  <c r="B249" i="18"/>
  <c r="G249" i="18"/>
  <c r="B248" i="18"/>
  <c r="G248" i="18"/>
  <c r="B247" i="18"/>
  <c r="G247" i="18"/>
  <c r="B246" i="18"/>
  <c r="G246" i="18"/>
  <c r="B245" i="18"/>
  <c r="G245" i="18"/>
  <c r="B244" i="18"/>
  <c r="G244" i="18"/>
  <c r="B243" i="18"/>
  <c r="G243" i="18"/>
  <c r="B242" i="18"/>
  <c r="G242" i="18"/>
  <c r="B577" i="18"/>
  <c r="G577" i="18"/>
  <c r="B241" i="18"/>
  <c r="G241" i="18"/>
  <c r="B240" i="18"/>
  <c r="G240" i="18"/>
  <c r="B239" i="18"/>
  <c r="G239" i="18"/>
  <c r="B238" i="18"/>
  <c r="G238" i="18"/>
  <c r="B237" i="18"/>
  <c r="G237" i="18"/>
  <c r="B236" i="18"/>
  <c r="G236" i="18"/>
  <c r="B235" i="18"/>
  <c r="G235" i="18"/>
  <c r="B234" i="18"/>
  <c r="G234" i="18"/>
  <c r="B233" i="18"/>
  <c r="G233" i="18"/>
  <c r="B595" i="18"/>
  <c r="G595" i="18"/>
  <c r="B232" i="18"/>
  <c r="G232" i="18"/>
  <c r="B231" i="18"/>
  <c r="G231" i="18"/>
  <c r="B230" i="18"/>
  <c r="G230" i="18"/>
  <c r="B229" i="18"/>
  <c r="G229" i="18"/>
  <c r="B576" i="18"/>
  <c r="G576" i="18"/>
  <c r="B228" i="18"/>
  <c r="G228" i="18"/>
  <c r="B227" i="18"/>
  <c r="G227" i="18"/>
  <c r="B226" i="18"/>
  <c r="G226" i="18"/>
  <c r="B225" i="18"/>
  <c r="G225" i="18"/>
  <c r="B224" i="18"/>
  <c r="G224" i="18"/>
  <c r="B223" i="18"/>
  <c r="G223" i="18"/>
  <c r="B222" i="18"/>
  <c r="G222" i="18"/>
  <c r="B221" i="18"/>
  <c r="G221" i="18"/>
  <c r="B220" i="18"/>
  <c r="G220" i="18"/>
  <c r="B219" i="18"/>
  <c r="G219" i="18"/>
  <c r="B218" i="18"/>
  <c r="G218" i="18"/>
  <c r="B217" i="18"/>
  <c r="G217" i="18"/>
  <c r="B216" i="18"/>
  <c r="G216" i="18"/>
  <c r="B215" i="18"/>
  <c r="G215" i="18"/>
  <c r="B214" i="18"/>
  <c r="G214" i="18"/>
  <c r="B213" i="18"/>
  <c r="G213" i="18"/>
  <c r="B212" i="18"/>
  <c r="G212" i="18"/>
  <c r="B211" i="18"/>
  <c r="G211" i="18"/>
  <c r="B210" i="18"/>
  <c r="G210" i="18"/>
  <c r="B209" i="18"/>
  <c r="G209" i="18"/>
  <c r="B208" i="18"/>
  <c r="G208" i="18"/>
  <c r="B207" i="18"/>
  <c r="G207" i="18"/>
  <c r="B206" i="18"/>
  <c r="G206" i="18"/>
  <c r="B205" i="18"/>
  <c r="G205" i="18"/>
  <c r="B204" i="18"/>
  <c r="G204" i="18"/>
  <c r="B203" i="18"/>
  <c r="G203" i="18"/>
  <c r="B202" i="18"/>
  <c r="G202" i="18"/>
  <c r="B201" i="18"/>
  <c r="G201" i="18"/>
  <c r="B200" i="18"/>
  <c r="G200" i="18"/>
  <c r="B199" i="18"/>
  <c r="G199" i="18"/>
  <c r="B198" i="18"/>
  <c r="G198" i="18"/>
  <c r="B197" i="18"/>
  <c r="G197" i="18"/>
  <c r="B196" i="18"/>
  <c r="G196" i="18"/>
  <c r="B195" i="18"/>
  <c r="G195" i="18"/>
  <c r="B194" i="18"/>
  <c r="G194" i="18"/>
  <c r="B193" i="18"/>
  <c r="G193" i="18"/>
  <c r="B192" i="18"/>
  <c r="G192" i="18"/>
  <c r="B191" i="18"/>
  <c r="G191" i="18"/>
  <c r="B190" i="18"/>
  <c r="G190" i="18"/>
  <c r="B189" i="18"/>
  <c r="G189" i="18"/>
  <c r="B188" i="18"/>
  <c r="G188" i="18"/>
  <c r="B187" i="18"/>
  <c r="G187" i="18"/>
  <c r="B186" i="18"/>
  <c r="G186" i="18"/>
  <c r="B185" i="18"/>
  <c r="G185" i="18"/>
  <c r="B184" i="18"/>
  <c r="G184" i="18"/>
  <c r="B183" i="18"/>
  <c r="G183" i="18"/>
  <c r="B182" i="18"/>
  <c r="G182" i="18"/>
  <c r="B181" i="18"/>
  <c r="G181" i="18"/>
  <c r="B180" i="18"/>
  <c r="G180" i="18"/>
  <c r="B179" i="18"/>
  <c r="G179" i="18"/>
  <c r="B178" i="18"/>
  <c r="G178" i="18"/>
  <c r="B177" i="18"/>
  <c r="G177" i="18"/>
  <c r="B176" i="18"/>
  <c r="G176" i="18"/>
  <c r="B175" i="18"/>
  <c r="G175" i="18"/>
  <c r="B174" i="18"/>
  <c r="G174" i="18"/>
  <c r="B173" i="18"/>
  <c r="G173" i="18"/>
  <c r="B172" i="18"/>
  <c r="G172" i="18"/>
  <c r="B171" i="18"/>
  <c r="G171" i="18"/>
  <c r="B170" i="18"/>
  <c r="G170" i="18"/>
  <c r="B169" i="18"/>
  <c r="G169" i="18"/>
  <c r="B168" i="18"/>
  <c r="G168" i="18"/>
  <c r="B167" i="18"/>
  <c r="G167" i="18"/>
  <c r="B166" i="18"/>
  <c r="G166" i="18"/>
  <c r="B165" i="18"/>
  <c r="G165" i="18"/>
  <c r="B164" i="18"/>
  <c r="G164" i="18"/>
  <c r="B163" i="18"/>
  <c r="G163" i="18"/>
  <c r="B162" i="18"/>
  <c r="G162" i="18"/>
  <c r="B161" i="18"/>
  <c r="G161" i="18"/>
  <c r="B160" i="18"/>
  <c r="G160" i="18"/>
  <c r="B159" i="18"/>
  <c r="G159" i="18"/>
  <c r="B158" i="18"/>
  <c r="G158" i="18"/>
  <c r="B157" i="18"/>
  <c r="G157" i="18"/>
  <c r="B156" i="18"/>
  <c r="G156" i="18"/>
  <c r="B155" i="18"/>
  <c r="G155" i="18"/>
  <c r="B154" i="18"/>
  <c r="G154" i="18"/>
  <c r="B153" i="18"/>
  <c r="G153" i="18"/>
  <c r="B152" i="18"/>
  <c r="G152" i="18"/>
  <c r="B151" i="18"/>
  <c r="G151" i="18"/>
  <c r="B150" i="18"/>
  <c r="G150" i="18"/>
  <c r="B149" i="18"/>
  <c r="G149" i="18"/>
  <c r="B148" i="18"/>
  <c r="G148" i="18"/>
  <c r="B147" i="18"/>
  <c r="G147" i="18"/>
  <c r="B146" i="18"/>
  <c r="G146" i="18"/>
  <c r="B145" i="18"/>
  <c r="G145" i="18"/>
  <c r="B144" i="18"/>
  <c r="G144" i="18"/>
  <c r="B143" i="18"/>
  <c r="G143" i="18"/>
  <c r="B142" i="18"/>
  <c r="G142" i="18"/>
  <c r="B141" i="18"/>
  <c r="G141" i="18"/>
  <c r="B140" i="18"/>
  <c r="G140" i="18"/>
  <c r="B139" i="18"/>
  <c r="G139" i="18"/>
  <c r="B138" i="18"/>
  <c r="G138" i="18"/>
  <c r="B137" i="18"/>
  <c r="G137" i="18"/>
  <c r="B136" i="18"/>
  <c r="G136" i="18"/>
  <c r="B135" i="18"/>
  <c r="G135" i="18"/>
  <c r="B134" i="18"/>
  <c r="G134" i="18"/>
  <c r="B133" i="18"/>
  <c r="G133" i="18"/>
  <c r="B132" i="18"/>
  <c r="G132" i="18"/>
  <c r="B131" i="18"/>
  <c r="G131" i="18"/>
  <c r="B130" i="18"/>
  <c r="G130" i="18"/>
  <c r="B129" i="18"/>
  <c r="G129" i="18"/>
  <c r="B128" i="18"/>
  <c r="G128" i="18"/>
  <c r="B127" i="18"/>
  <c r="G127" i="18"/>
  <c r="B126" i="18"/>
  <c r="G126" i="18"/>
  <c r="B125" i="18"/>
  <c r="G125" i="18"/>
  <c r="B124" i="18"/>
  <c r="G124" i="18"/>
  <c r="B123" i="18"/>
  <c r="G123" i="18"/>
  <c r="B122" i="18"/>
  <c r="G122" i="18"/>
  <c r="B121" i="18"/>
  <c r="G121" i="18"/>
  <c r="B120" i="18"/>
  <c r="G120" i="18"/>
  <c r="B119" i="18"/>
  <c r="G119" i="18"/>
  <c r="B118" i="18"/>
  <c r="G118" i="18"/>
  <c r="B117" i="18"/>
  <c r="G117" i="18"/>
  <c r="B116" i="18"/>
  <c r="G116" i="18"/>
  <c r="B115" i="18"/>
  <c r="G115" i="18"/>
  <c r="B114" i="18"/>
  <c r="G114" i="18"/>
  <c r="B113" i="18"/>
  <c r="G113" i="18"/>
  <c r="B112" i="18"/>
  <c r="G112" i="18"/>
  <c r="B111" i="18"/>
  <c r="G111" i="18"/>
  <c r="B110" i="18"/>
  <c r="G110" i="18"/>
  <c r="B109" i="18"/>
  <c r="G109" i="18"/>
  <c r="B108" i="18"/>
  <c r="G108" i="18"/>
  <c r="B107" i="18"/>
  <c r="G107" i="18"/>
  <c r="B106" i="18"/>
  <c r="G106" i="18"/>
  <c r="B105" i="18"/>
  <c r="G105" i="18"/>
  <c r="B104" i="18"/>
  <c r="G104" i="18"/>
  <c r="B103" i="18"/>
  <c r="G103" i="18"/>
  <c r="B102" i="18"/>
  <c r="G102" i="18"/>
  <c r="B101" i="18"/>
  <c r="G101" i="18"/>
  <c r="B100" i="18"/>
  <c r="G100" i="18"/>
  <c r="B99" i="18"/>
  <c r="G99" i="18"/>
  <c r="B98" i="18"/>
  <c r="G98" i="18"/>
  <c r="B97" i="18"/>
  <c r="G97" i="18"/>
  <c r="B96" i="18"/>
  <c r="G96" i="18"/>
  <c r="B95" i="18"/>
  <c r="G95" i="18"/>
  <c r="B94" i="18"/>
  <c r="G94" i="18"/>
  <c r="B93" i="18"/>
  <c r="G93" i="18"/>
  <c r="B92" i="18"/>
  <c r="G92" i="18"/>
  <c r="B91" i="18"/>
  <c r="G91" i="18"/>
  <c r="B90" i="18"/>
  <c r="G90" i="18"/>
  <c r="B89" i="18"/>
  <c r="G89" i="18"/>
  <c r="B88" i="18"/>
  <c r="G88" i="18"/>
  <c r="B87" i="18"/>
  <c r="G87" i="18"/>
  <c r="B86" i="18"/>
  <c r="G86" i="18"/>
  <c r="B85" i="18"/>
  <c r="G85" i="18"/>
  <c r="B84" i="18"/>
  <c r="G84" i="18"/>
  <c r="B83" i="18"/>
  <c r="G83" i="18"/>
  <c r="B82" i="18"/>
  <c r="G82" i="18"/>
  <c r="B81" i="18"/>
  <c r="G81" i="18"/>
  <c r="B80" i="18"/>
  <c r="G80" i="18"/>
  <c r="B79" i="18"/>
  <c r="G79" i="18"/>
  <c r="B78" i="18"/>
  <c r="G78" i="18"/>
  <c r="B77" i="18"/>
  <c r="G77" i="18"/>
  <c r="B76" i="18"/>
  <c r="G76" i="18"/>
  <c r="B75" i="18"/>
  <c r="G75" i="18"/>
  <c r="B74" i="18"/>
  <c r="G74" i="18"/>
  <c r="B73" i="18"/>
  <c r="G73" i="18"/>
  <c r="B72" i="18"/>
  <c r="G72" i="18"/>
  <c r="B71" i="18"/>
  <c r="G71" i="18"/>
  <c r="B70" i="18"/>
  <c r="G70" i="18"/>
  <c r="B69" i="18"/>
  <c r="G69" i="18"/>
  <c r="B68" i="18"/>
  <c r="G68" i="18"/>
  <c r="B67" i="18"/>
  <c r="G67" i="18"/>
  <c r="B66" i="18"/>
  <c r="G66" i="18"/>
  <c r="B65" i="18"/>
  <c r="G65" i="18"/>
  <c r="B64" i="18"/>
  <c r="G64" i="18"/>
  <c r="B63" i="18"/>
  <c r="G63" i="18"/>
  <c r="B62" i="18"/>
  <c r="G62" i="18"/>
  <c r="B61" i="18"/>
  <c r="G61" i="18"/>
  <c r="B60" i="18"/>
  <c r="G60" i="18"/>
  <c r="B59" i="18"/>
  <c r="G59" i="18"/>
  <c r="B58" i="18"/>
  <c r="G58" i="18"/>
  <c r="B57" i="18"/>
  <c r="G57" i="18"/>
  <c r="B56" i="18"/>
  <c r="G56" i="18"/>
  <c r="B55" i="18"/>
  <c r="G55" i="18"/>
  <c r="B54" i="18"/>
  <c r="G54" i="18"/>
  <c r="B53" i="18"/>
  <c r="G53" i="18"/>
  <c r="B52" i="18"/>
  <c r="G52" i="18"/>
  <c r="B51" i="18"/>
  <c r="G51" i="18"/>
  <c r="B50" i="18"/>
  <c r="G50" i="18"/>
  <c r="B49" i="18"/>
  <c r="G49" i="18"/>
  <c r="B48" i="18"/>
  <c r="G48" i="18"/>
  <c r="B47" i="18"/>
  <c r="G47" i="18"/>
  <c r="B46" i="18"/>
  <c r="G46" i="18"/>
  <c r="B45" i="18"/>
  <c r="G45" i="18"/>
  <c r="B44" i="18"/>
  <c r="G44" i="18"/>
  <c r="B43" i="18"/>
  <c r="G43" i="18"/>
  <c r="B42" i="18"/>
  <c r="G42" i="18"/>
  <c r="B41" i="18"/>
  <c r="G41" i="18"/>
  <c r="B40" i="18"/>
  <c r="G40" i="18"/>
  <c r="B39" i="18"/>
  <c r="G39" i="18"/>
  <c r="B38" i="18"/>
  <c r="G38" i="18"/>
  <c r="B37" i="18"/>
  <c r="G37" i="18"/>
  <c r="B36" i="18"/>
  <c r="G36" i="18"/>
  <c r="B35" i="18"/>
  <c r="G35" i="18"/>
  <c r="B34" i="18"/>
  <c r="G34" i="18"/>
  <c r="B33" i="18"/>
  <c r="G33" i="18"/>
  <c r="B32" i="18"/>
  <c r="G32" i="18"/>
  <c r="B31" i="18"/>
  <c r="G31" i="18"/>
  <c r="B30" i="18"/>
  <c r="G30" i="18"/>
  <c r="B29" i="18"/>
  <c r="G29" i="18"/>
  <c r="B28" i="18"/>
  <c r="G28" i="18"/>
  <c r="B27" i="18"/>
  <c r="G27" i="18"/>
  <c r="B26" i="18"/>
  <c r="G26" i="18"/>
  <c r="B25" i="18"/>
  <c r="G25" i="18"/>
  <c r="B24" i="18"/>
  <c r="G24" i="18"/>
  <c r="B23" i="18"/>
  <c r="G23" i="18"/>
  <c r="B22" i="18"/>
  <c r="G22" i="18"/>
  <c r="B21" i="18"/>
  <c r="G21" i="18"/>
  <c r="B20" i="18"/>
  <c r="G20" i="18"/>
  <c r="B19" i="18"/>
  <c r="G19" i="18"/>
  <c r="B18" i="18"/>
  <c r="G18" i="18"/>
  <c r="B17" i="18"/>
  <c r="G17" i="18"/>
  <c r="B16" i="18"/>
  <c r="G16" i="18"/>
  <c r="B15" i="18"/>
  <c r="G15" i="18"/>
  <c r="B14" i="18"/>
  <c r="G14" i="18"/>
  <c r="B13" i="18"/>
  <c r="G13" i="18"/>
  <c r="B12" i="18"/>
  <c r="G12" i="18"/>
  <c r="B11" i="18"/>
  <c r="G11" i="18"/>
  <c r="B10" i="18"/>
  <c r="G10" i="18"/>
  <c r="B9" i="18"/>
  <c r="G9" i="18"/>
  <c r="B8" i="18"/>
  <c r="G8" i="18"/>
  <c r="B7" i="18"/>
  <c r="G7" i="18"/>
  <c r="B6" i="18"/>
  <c r="G6" i="18"/>
  <c r="B5" i="18"/>
  <c r="G5" i="18"/>
  <c r="B4" i="18"/>
  <c r="G4" i="18"/>
  <c r="B3" i="18"/>
  <c r="G3" i="18"/>
  <c r="O2" i="18"/>
  <c r="E561" i="9" l="1"/>
  <c r="E562" i="9"/>
  <c r="E563" i="9"/>
  <c r="E564" i="9"/>
  <c r="E565" i="9"/>
  <c r="E566" i="9"/>
  <c r="E567" i="9"/>
  <c r="E568" i="9"/>
  <c r="E569" i="9"/>
  <c r="E570" i="9"/>
  <c r="E571" i="9"/>
  <c r="E572" i="9"/>
  <c r="E573" i="9"/>
  <c r="E574" i="9"/>
  <c r="B561" i="16"/>
  <c r="C561" i="16"/>
  <c r="D561" i="16"/>
  <c r="B562" i="16"/>
  <c r="C562" i="16"/>
  <c r="D562" i="16"/>
  <c r="B563" i="16"/>
  <c r="C563" i="16"/>
  <c r="D563" i="16"/>
  <c r="B564" i="16"/>
  <c r="C564" i="16"/>
  <c r="D564" i="16"/>
  <c r="B565" i="16"/>
  <c r="C565" i="16"/>
  <c r="D565" i="16"/>
  <c r="B566" i="16"/>
  <c r="C566" i="16"/>
  <c r="D566" i="16"/>
  <c r="B567" i="16"/>
  <c r="C567" i="16"/>
  <c r="D567" i="16"/>
  <c r="B568" i="16"/>
  <c r="C568" i="16"/>
  <c r="D568" i="16"/>
  <c r="B569" i="16"/>
  <c r="C569" i="16"/>
  <c r="D569" i="16"/>
  <c r="B570" i="16"/>
  <c r="C570" i="16"/>
  <c r="D570" i="16"/>
  <c r="B571" i="16"/>
  <c r="C571" i="16"/>
  <c r="D571" i="16"/>
  <c r="B572" i="16"/>
  <c r="C572" i="16"/>
  <c r="D572" i="16"/>
  <c r="B573" i="16"/>
  <c r="C573" i="16"/>
  <c r="D573" i="16"/>
  <c r="B574" i="16"/>
  <c r="C574" i="16"/>
  <c r="D574" i="16"/>
  <c r="B585" i="16"/>
  <c r="C585" i="16"/>
  <c r="D585" i="16"/>
  <c r="B586" i="16"/>
  <c r="C586" i="16"/>
  <c r="D586" i="16"/>
  <c r="B587" i="16"/>
  <c r="C587" i="16"/>
  <c r="D587" i="16"/>
  <c r="B590" i="16"/>
  <c r="C590" i="16"/>
  <c r="D590" i="16"/>
  <c r="B591" i="16"/>
  <c r="C591" i="16"/>
  <c r="D591" i="16"/>
  <c r="B592" i="16"/>
  <c r="C592" i="16"/>
  <c r="D592" i="16"/>
  <c r="B596" i="16"/>
  <c r="C596" i="16"/>
  <c r="D596" i="16"/>
  <c r="B597" i="16"/>
  <c r="C597" i="16"/>
  <c r="D597" i="16"/>
  <c r="B598" i="16"/>
  <c r="C598" i="16"/>
  <c r="D598" i="16"/>
  <c r="B599" i="16"/>
  <c r="C599" i="16"/>
  <c r="D599" i="16"/>
  <c r="E586" i="9"/>
  <c r="E587" i="9"/>
  <c r="E596" i="9"/>
  <c r="E597" i="9"/>
  <c r="E598" i="9"/>
  <c r="E601" i="9"/>
  <c r="E602" i="9"/>
  <c r="C26" i="16" l="1"/>
  <c r="C27" i="16"/>
  <c r="C33" i="16"/>
  <c r="C35" i="16"/>
  <c r="C32" i="16"/>
  <c r="C34" i="16"/>
  <c r="C111" i="16"/>
  <c r="C112" i="16"/>
  <c r="C110" i="16"/>
  <c r="C41" i="16"/>
  <c r="C175" i="16"/>
  <c r="C176" i="16"/>
  <c r="C172" i="16"/>
  <c r="C162" i="16"/>
  <c r="C171" i="16"/>
  <c r="C170" i="16"/>
  <c r="C167" i="16"/>
  <c r="C163" i="16"/>
  <c r="C164" i="16"/>
  <c r="C169" i="16"/>
  <c r="C174" i="16"/>
  <c r="C173" i="16"/>
  <c r="C161" i="16"/>
  <c r="C160" i="16"/>
  <c r="C165" i="16"/>
  <c r="C166" i="16"/>
  <c r="C168" i="16"/>
  <c r="C197" i="16"/>
  <c r="C200" i="16"/>
  <c r="C193" i="16"/>
  <c r="C202" i="16"/>
  <c r="C192" i="16"/>
  <c r="C195" i="16"/>
  <c r="C194" i="16"/>
  <c r="C189" i="16"/>
  <c r="C201" i="16"/>
  <c r="C196" i="16"/>
  <c r="C191" i="16"/>
  <c r="C190" i="16"/>
  <c r="C187" i="16"/>
  <c r="C188" i="16"/>
  <c r="C198" i="16"/>
  <c r="C199" i="16"/>
  <c r="C220" i="16"/>
  <c r="C23" i="16"/>
  <c r="C24" i="16"/>
  <c r="C28" i="16"/>
  <c r="C36" i="16"/>
  <c r="C94" i="16"/>
  <c r="C102" i="16"/>
  <c r="C119" i="16"/>
  <c r="C150" i="16"/>
  <c r="C155" i="16"/>
  <c r="C177" i="16"/>
  <c r="C215" i="16"/>
  <c r="C31" i="16"/>
  <c r="C29" i="16"/>
  <c r="C30" i="16"/>
  <c r="C39" i="16"/>
  <c r="C40" i="16"/>
  <c r="C37" i="16"/>
  <c r="C38" i="16"/>
  <c r="C106" i="16"/>
  <c r="C109" i="16"/>
  <c r="C108" i="16"/>
  <c r="C107" i="16"/>
  <c r="C104" i="16"/>
  <c r="C103" i="16"/>
  <c r="C105" i="16"/>
  <c r="C122" i="16"/>
  <c r="C120" i="16"/>
  <c r="C121" i="16"/>
  <c r="C123" i="16"/>
  <c r="C151" i="16"/>
  <c r="C152" i="16"/>
  <c r="C154" i="16"/>
  <c r="C153" i="16"/>
  <c r="C158" i="16"/>
  <c r="C159" i="16"/>
  <c r="C156" i="16"/>
  <c r="C157" i="16"/>
  <c r="C180" i="16"/>
  <c r="C186" i="16"/>
  <c r="C178" i="16"/>
  <c r="C181" i="16"/>
  <c r="C184" i="16"/>
  <c r="C179" i="16"/>
  <c r="C182" i="16"/>
  <c r="C185" i="16"/>
  <c r="C183" i="16"/>
  <c r="C217" i="16"/>
  <c r="C216" i="16"/>
  <c r="C218" i="16"/>
  <c r="C219" i="16"/>
  <c r="C221" i="16"/>
  <c r="C222" i="16"/>
  <c r="C223" i="16"/>
  <c r="C308" i="16"/>
  <c r="C310" i="16"/>
  <c r="C311" i="16"/>
  <c r="C312" i="16"/>
  <c r="C313" i="16"/>
  <c r="C316" i="16"/>
  <c r="C224" i="16"/>
  <c r="C225" i="16"/>
  <c r="C226" i="16"/>
  <c r="C227" i="16"/>
  <c r="C228" i="16"/>
  <c r="C576" i="16"/>
  <c r="C229" i="16"/>
  <c r="C230" i="16"/>
  <c r="C231" i="16"/>
  <c r="C232" i="16"/>
  <c r="C595" i="16"/>
  <c r="C233" i="16"/>
  <c r="C234" i="16"/>
  <c r="C235" i="16"/>
  <c r="C236" i="16"/>
  <c r="C237" i="16"/>
  <c r="C238" i="16"/>
  <c r="C239" i="16"/>
  <c r="C240" i="16"/>
  <c r="C241" i="16"/>
  <c r="C577" i="16"/>
  <c r="C242" i="16"/>
  <c r="C505" i="16"/>
  <c r="C419" i="16"/>
  <c r="C507" i="16"/>
  <c r="C420" i="16"/>
  <c r="C527" i="16"/>
  <c r="C529" i="16"/>
  <c r="C530" i="16"/>
  <c r="C532" i="16"/>
  <c r="C536" i="16"/>
  <c r="C538" i="16"/>
  <c r="C542" i="16"/>
  <c r="C545" i="16"/>
  <c r="C421" i="16"/>
  <c r="C422" i="16"/>
  <c r="C548" i="16"/>
  <c r="C423" i="16"/>
  <c r="C549" i="16"/>
  <c r="C498" i="16"/>
  <c r="C499" i="16"/>
  <c r="C424" i="16"/>
  <c r="C500" i="16"/>
  <c r="C425" i="16"/>
  <c r="C501" i="16"/>
  <c r="C502" i="16"/>
  <c r="C503" i="16"/>
  <c r="C504" i="16"/>
  <c r="C506" i="16"/>
  <c r="C508" i="16"/>
  <c r="C509" i="16"/>
  <c r="C510" i="16"/>
  <c r="C511" i="16"/>
  <c r="C512" i="16"/>
  <c r="C513" i="16"/>
  <c r="C514" i="16"/>
  <c r="C515" i="16"/>
  <c r="C516" i="16"/>
  <c r="C517" i="16"/>
  <c r="C518" i="16"/>
  <c r="C519" i="16"/>
  <c r="C520" i="16"/>
  <c r="C521" i="16"/>
  <c r="C522" i="16"/>
  <c r="C523" i="16"/>
  <c r="C524" i="16"/>
  <c r="C525" i="16"/>
  <c r="C526" i="16"/>
  <c r="C528" i="16"/>
  <c r="C531" i="16"/>
  <c r="C533" i="16"/>
  <c r="C534" i="16"/>
  <c r="C535" i="16"/>
  <c r="C537" i="16"/>
  <c r="C539" i="16"/>
  <c r="C426" i="16"/>
  <c r="C427" i="16"/>
  <c r="C428" i="16"/>
  <c r="C429" i="16"/>
  <c r="C540" i="16"/>
  <c r="C541" i="16"/>
  <c r="C543" i="16"/>
  <c r="C544" i="16"/>
  <c r="C546" i="16"/>
  <c r="C547" i="16"/>
  <c r="C550" i="16"/>
  <c r="C551" i="16"/>
  <c r="C552" i="16"/>
  <c r="C431" i="16"/>
  <c r="C434" i="16"/>
  <c r="C435" i="16"/>
  <c r="C554" i="16"/>
  <c r="C439" i="16"/>
  <c r="C440" i="16"/>
  <c r="C442" i="16"/>
  <c r="C444" i="16"/>
  <c r="C317" i="16"/>
  <c r="C448" i="16"/>
  <c r="C318" i="16"/>
  <c r="C449" i="16"/>
  <c r="C319" i="16"/>
  <c r="C451" i="16"/>
  <c r="C453" i="16"/>
  <c r="C455" i="16"/>
  <c r="C457" i="16"/>
  <c r="C553" i="16"/>
  <c r="C465" i="16"/>
  <c r="C466" i="16"/>
  <c r="C468" i="16"/>
  <c r="C474" i="16"/>
  <c r="C430" i="16"/>
  <c r="C432" i="16"/>
  <c r="C433" i="16"/>
  <c r="C436" i="16"/>
  <c r="C437" i="16"/>
  <c r="C438" i="16"/>
  <c r="C322" i="16"/>
  <c r="C323" i="16"/>
  <c r="C441" i="16"/>
  <c r="C443" i="16"/>
  <c r="C320" i="16"/>
  <c r="C324" i="16"/>
  <c r="C445" i="16"/>
  <c r="C446" i="16"/>
  <c r="C447" i="16"/>
  <c r="C450" i="16"/>
  <c r="C326" i="16"/>
  <c r="C327" i="16"/>
  <c r="C452" i="16"/>
  <c r="C454" i="16"/>
  <c r="C456" i="16"/>
  <c r="C328" i="16"/>
  <c r="C458" i="16"/>
  <c r="C329" i="16"/>
  <c r="C459" i="16"/>
  <c r="C330" i="16"/>
  <c r="C460" i="16"/>
  <c r="C461" i="16"/>
  <c r="C463" i="16"/>
  <c r="C462" i="16"/>
  <c r="C464" i="16"/>
  <c r="C331" i="16"/>
  <c r="C467" i="16"/>
  <c r="C469" i="16"/>
  <c r="C332" i="16"/>
  <c r="C470" i="16"/>
  <c r="C471" i="16"/>
  <c r="C472" i="16"/>
  <c r="C473" i="16"/>
  <c r="C321" i="16"/>
  <c r="C325" i="16"/>
  <c r="C475" i="16"/>
  <c r="C333" i="16"/>
  <c r="C476" i="16"/>
  <c r="C477" i="16"/>
  <c r="C478" i="16"/>
  <c r="C334" i="16"/>
  <c r="C479" i="16"/>
  <c r="C117" i="16"/>
  <c r="C118" i="16"/>
  <c r="C2" i="16"/>
  <c r="C95" i="16"/>
  <c r="C99" i="16"/>
  <c r="C114" i="16"/>
  <c r="C8" i="16"/>
  <c r="C13" i="16"/>
  <c r="C11" i="16"/>
  <c r="C10" i="16"/>
  <c r="C3" i="16"/>
  <c r="C6" i="16"/>
  <c r="C7" i="16"/>
  <c r="C4" i="16"/>
  <c r="C12" i="16"/>
  <c r="C9" i="16"/>
  <c r="C5" i="16"/>
  <c r="C96" i="16"/>
  <c r="C97" i="16"/>
  <c r="C98" i="16"/>
  <c r="C101" i="16"/>
  <c r="C100" i="16"/>
  <c r="C116" i="16"/>
  <c r="C115" i="16"/>
  <c r="C243" i="16"/>
  <c r="C244" i="16"/>
  <c r="C245" i="16"/>
  <c r="C246" i="16"/>
  <c r="C247" i="16"/>
  <c r="C302" i="16"/>
  <c r="C248" i="16"/>
  <c r="C249" i="16"/>
  <c r="C250" i="16"/>
  <c r="C251" i="16"/>
  <c r="C252" i="16"/>
  <c r="C253" i="16"/>
  <c r="C254" i="16"/>
  <c r="C575" i="16"/>
  <c r="C303" i="16"/>
  <c r="C583" i="16"/>
  <c r="C584" i="16"/>
  <c r="C314" i="16"/>
  <c r="C315" i="16"/>
  <c r="C255" i="16"/>
  <c r="C256" i="16"/>
  <c r="C257" i="16"/>
  <c r="C589" i="16"/>
  <c r="C593" i="16"/>
  <c r="C258" i="16"/>
  <c r="C594" i="16"/>
  <c r="C259" i="16"/>
  <c r="C260" i="16"/>
  <c r="C261" i="16"/>
  <c r="C262" i="16"/>
  <c r="C580" i="16"/>
  <c r="C263" i="16"/>
  <c r="C581" i="16"/>
  <c r="C264" i="16"/>
  <c r="C578" i="16"/>
  <c r="C265" i="16"/>
  <c r="C582" i="16"/>
  <c r="C579" i="16"/>
  <c r="C266" i="16"/>
  <c r="C267" i="16"/>
  <c r="C268" i="16"/>
  <c r="C269" i="16"/>
  <c r="C270" i="16"/>
  <c r="C271" i="16"/>
  <c r="C338" i="16"/>
  <c r="C335" i="16"/>
  <c r="C336" i="16"/>
  <c r="C337" i="16"/>
  <c r="C483" i="16"/>
  <c r="C556" i="16"/>
  <c r="C557" i="16"/>
  <c r="C339" i="16"/>
  <c r="C559" i="16"/>
  <c r="C340" i="16"/>
  <c r="C341" i="16"/>
  <c r="C555" i="16"/>
  <c r="C342" i="16"/>
  <c r="C558" i="16"/>
  <c r="C343" i="16"/>
  <c r="C344" i="16"/>
  <c r="C480" i="16"/>
  <c r="C481" i="16"/>
  <c r="C365" i="16"/>
  <c r="C482" i="16"/>
  <c r="C346" i="16"/>
  <c r="C348" i="16"/>
  <c r="C354" i="16"/>
  <c r="C347" i="16"/>
  <c r="C349" i="16"/>
  <c r="C350" i="16"/>
  <c r="C351" i="16"/>
  <c r="C352" i="16"/>
  <c r="C353" i="16"/>
  <c r="C355" i="16"/>
  <c r="C356" i="16"/>
  <c r="C357" i="16"/>
  <c r="C484" i="16"/>
  <c r="C358" i="16"/>
  <c r="C485" i="16"/>
  <c r="C345" i="16"/>
  <c r="C367" i="16"/>
  <c r="C486" i="16"/>
  <c r="C366" i="16"/>
  <c r="C359" i="16"/>
  <c r="C360" i="16"/>
  <c r="C361" i="16"/>
  <c r="C487" i="16"/>
  <c r="C362" i="16"/>
  <c r="C363" i="16"/>
  <c r="C488" i="16"/>
  <c r="C364" i="16"/>
  <c r="C368" i="16"/>
  <c r="C369" i="16"/>
  <c r="C20" i="16"/>
  <c r="C18" i="16"/>
  <c r="C22" i="16"/>
  <c r="C21" i="16"/>
  <c r="C19" i="16"/>
  <c r="C49" i="16"/>
  <c r="C50" i="16"/>
  <c r="C62" i="16"/>
  <c r="C63" i="16"/>
  <c r="C74" i="16"/>
  <c r="C81" i="16"/>
  <c r="C82" i="16"/>
  <c r="C83" i="16"/>
  <c r="C93" i="16"/>
  <c r="C206" i="16"/>
  <c r="C213" i="16"/>
  <c r="C212" i="16"/>
  <c r="C214" i="16"/>
  <c r="C14" i="16"/>
  <c r="C42" i="16"/>
  <c r="C51" i="16"/>
  <c r="C64" i="16"/>
  <c r="C69" i="16"/>
  <c r="C75" i="16"/>
  <c r="C84" i="16"/>
  <c r="C124" i="16"/>
  <c r="C203" i="16"/>
  <c r="C207" i="16"/>
  <c r="C15" i="16"/>
  <c r="C16" i="16"/>
  <c r="C17" i="16"/>
  <c r="C44" i="16"/>
  <c r="C46" i="16"/>
  <c r="C47" i="16"/>
  <c r="C43" i="16"/>
  <c r="C45" i="16"/>
  <c r="C54" i="16"/>
  <c r="C55" i="16"/>
  <c r="C56" i="16"/>
  <c r="C52" i="16"/>
  <c r="C60" i="16"/>
  <c r="C57" i="16"/>
  <c r="C58" i="16"/>
  <c r="C53" i="16"/>
  <c r="C61" i="16"/>
  <c r="C59" i="16"/>
  <c r="C48" i="16"/>
  <c r="C67" i="16"/>
  <c r="C65" i="16"/>
  <c r="C68" i="16"/>
  <c r="C66" i="16"/>
  <c r="C72" i="16"/>
  <c r="C70" i="16"/>
  <c r="C71" i="16"/>
  <c r="C73" i="16"/>
  <c r="C79" i="16"/>
  <c r="C77" i="16"/>
  <c r="C76" i="16"/>
  <c r="C80" i="16"/>
  <c r="C78" i="16"/>
  <c r="C87" i="16"/>
  <c r="C85" i="16"/>
  <c r="C88" i="16"/>
  <c r="C86" i="16"/>
  <c r="C89" i="16"/>
  <c r="C90" i="16"/>
  <c r="C91" i="16"/>
  <c r="C92" i="16"/>
  <c r="C126" i="16"/>
  <c r="C125" i="16"/>
  <c r="C127" i="16"/>
  <c r="C205" i="16"/>
  <c r="C204" i="16"/>
  <c r="C210" i="16"/>
  <c r="C208" i="16"/>
  <c r="C209" i="16"/>
  <c r="C211" i="16"/>
  <c r="C149" i="16"/>
  <c r="C147" i="16"/>
  <c r="C143" i="16"/>
  <c r="C144" i="16"/>
  <c r="C145" i="16"/>
  <c r="C146" i="16"/>
  <c r="C148" i="16"/>
  <c r="C113" i="16"/>
  <c r="C132" i="16"/>
  <c r="C138" i="16"/>
  <c r="C140" i="16"/>
  <c r="C141" i="16"/>
  <c r="C142" i="16"/>
  <c r="C136" i="16"/>
  <c r="C134" i="16"/>
  <c r="C139" i="16"/>
  <c r="C135" i="16"/>
  <c r="C133" i="16"/>
  <c r="C137" i="16"/>
  <c r="C272" i="16"/>
  <c r="C273" i="16"/>
  <c r="C274" i="16"/>
  <c r="C275" i="16"/>
  <c r="C276" i="16"/>
  <c r="C277" i="16"/>
  <c r="C278" i="16"/>
  <c r="C279" i="16"/>
  <c r="C280" i="16"/>
  <c r="C304" i="16"/>
  <c r="C305" i="16"/>
  <c r="C306" i="16"/>
  <c r="C307" i="16"/>
  <c r="C309" i="16"/>
  <c r="C281" i="16"/>
  <c r="C282" i="16"/>
  <c r="C283" i="16"/>
  <c r="C284" i="16"/>
  <c r="C285" i="16"/>
  <c r="C286" i="16"/>
  <c r="C287" i="16"/>
  <c r="C288" i="16"/>
  <c r="C289" i="16"/>
  <c r="C290" i="16"/>
  <c r="C291" i="16"/>
  <c r="C292" i="16"/>
  <c r="C293" i="16"/>
  <c r="C294" i="16"/>
  <c r="C295" i="16"/>
  <c r="C296" i="16"/>
  <c r="C297" i="16"/>
  <c r="C298" i="16"/>
  <c r="C370" i="16"/>
  <c r="C371" i="16"/>
  <c r="C372" i="16"/>
  <c r="C373" i="16"/>
  <c r="C374" i="16"/>
  <c r="C375" i="16"/>
  <c r="C376" i="16"/>
  <c r="C377" i="16"/>
  <c r="C378" i="16"/>
  <c r="C379" i="16"/>
  <c r="C380" i="16"/>
  <c r="C381" i="16"/>
  <c r="C382" i="16"/>
  <c r="C383" i="16"/>
  <c r="C496" i="16"/>
  <c r="C384" i="16"/>
  <c r="C385" i="16"/>
  <c r="C386" i="16"/>
  <c r="C387" i="16"/>
  <c r="C388" i="16"/>
  <c r="C389" i="16"/>
  <c r="C390" i="16"/>
  <c r="C391" i="16"/>
  <c r="C392" i="16"/>
  <c r="C393" i="16"/>
  <c r="C489" i="16"/>
  <c r="C396" i="16"/>
  <c r="C397" i="16"/>
  <c r="C490" i="16"/>
  <c r="C491" i="16"/>
  <c r="C398" i="16"/>
  <c r="C492" i="16"/>
  <c r="C399" i="16"/>
  <c r="C400" i="16"/>
  <c r="C401" i="16"/>
  <c r="C402" i="16"/>
  <c r="C403" i="16"/>
  <c r="C404" i="16"/>
  <c r="C405" i="16"/>
  <c r="C406" i="16"/>
  <c r="C407" i="16"/>
  <c r="C560" i="16"/>
  <c r="C408" i="16"/>
  <c r="C409" i="16"/>
  <c r="C493" i="16"/>
  <c r="C395" i="16"/>
  <c r="C410" i="16"/>
  <c r="C411" i="16"/>
  <c r="C412" i="16"/>
  <c r="C494" i="16"/>
  <c r="C413" i="16"/>
  <c r="C495" i="16"/>
  <c r="C414" i="16"/>
  <c r="C415" i="16"/>
  <c r="C394" i="16"/>
  <c r="C497" i="16"/>
  <c r="C416" i="16"/>
  <c r="C417" i="16"/>
  <c r="C418" i="16"/>
  <c r="C128" i="16"/>
  <c r="C131" i="16"/>
  <c r="C129" i="16"/>
  <c r="C130" i="16"/>
  <c r="C299" i="16"/>
  <c r="C300" i="16"/>
  <c r="C301" i="16"/>
  <c r="C25" i="16"/>
  <c r="B26" i="16"/>
  <c r="B27" i="16"/>
  <c r="B33" i="16"/>
  <c r="B35" i="16"/>
  <c r="B32" i="16"/>
  <c r="B34" i="16"/>
  <c r="B111" i="16"/>
  <c r="B112" i="16"/>
  <c r="B110" i="16"/>
  <c r="B41" i="16"/>
  <c r="B175" i="16"/>
  <c r="B176" i="16"/>
  <c r="B172" i="16"/>
  <c r="B162" i="16"/>
  <c r="B171" i="16"/>
  <c r="B170" i="16"/>
  <c r="B167" i="16"/>
  <c r="B163" i="16"/>
  <c r="B164" i="16"/>
  <c r="B169" i="16"/>
  <c r="B174" i="16"/>
  <c r="B173" i="16"/>
  <c r="B161" i="16"/>
  <c r="B160" i="16"/>
  <c r="B165" i="16"/>
  <c r="B166" i="16"/>
  <c r="B168" i="16"/>
  <c r="B197" i="16"/>
  <c r="B200" i="16"/>
  <c r="B193" i="16"/>
  <c r="B202" i="16"/>
  <c r="B192" i="16"/>
  <c r="B195" i="16"/>
  <c r="B194" i="16"/>
  <c r="B189" i="16"/>
  <c r="B201" i="16"/>
  <c r="B196" i="16"/>
  <c r="B191" i="16"/>
  <c r="B190" i="16"/>
  <c r="B187" i="16"/>
  <c r="B188" i="16"/>
  <c r="B198" i="16"/>
  <c r="B199" i="16"/>
  <c r="B220" i="16"/>
  <c r="B23" i="16"/>
  <c r="B24" i="16"/>
  <c r="B28" i="16"/>
  <c r="B36" i="16"/>
  <c r="B94" i="16"/>
  <c r="B102" i="16"/>
  <c r="B119" i="16"/>
  <c r="B150" i="16"/>
  <c r="B155" i="16"/>
  <c r="B177" i="16"/>
  <c r="B215" i="16"/>
  <c r="B31" i="16"/>
  <c r="B29" i="16"/>
  <c r="B30" i="16"/>
  <c r="B39" i="16"/>
  <c r="B40" i="16"/>
  <c r="B37" i="16"/>
  <c r="B38" i="16"/>
  <c r="B106" i="16"/>
  <c r="B109" i="16"/>
  <c r="B108" i="16"/>
  <c r="B107" i="16"/>
  <c r="B104" i="16"/>
  <c r="B103" i="16"/>
  <c r="B105" i="16"/>
  <c r="B122" i="16"/>
  <c r="B120" i="16"/>
  <c r="B121" i="16"/>
  <c r="B123" i="16"/>
  <c r="B151" i="16"/>
  <c r="B152" i="16"/>
  <c r="B154" i="16"/>
  <c r="B153" i="16"/>
  <c r="B158" i="16"/>
  <c r="B159" i="16"/>
  <c r="B156" i="16"/>
  <c r="B157" i="16"/>
  <c r="B180" i="16"/>
  <c r="B186" i="16"/>
  <c r="B178" i="16"/>
  <c r="B181" i="16"/>
  <c r="B184" i="16"/>
  <c r="B179" i="16"/>
  <c r="B182" i="16"/>
  <c r="B185" i="16"/>
  <c r="B183" i="16"/>
  <c r="B217" i="16"/>
  <c r="B216" i="16"/>
  <c r="B218" i="16"/>
  <c r="B219" i="16"/>
  <c r="B221" i="16"/>
  <c r="B222" i="16"/>
  <c r="B223" i="16"/>
  <c r="B308" i="16"/>
  <c r="B310" i="16"/>
  <c r="B311" i="16"/>
  <c r="B312" i="16"/>
  <c r="B313" i="16"/>
  <c r="B316" i="16"/>
  <c r="B224" i="16"/>
  <c r="B225" i="16"/>
  <c r="B226" i="16"/>
  <c r="B227" i="16"/>
  <c r="B228" i="16"/>
  <c r="B576" i="16"/>
  <c r="B229" i="16"/>
  <c r="B230" i="16"/>
  <c r="B231" i="16"/>
  <c r="B232" i="16"/>
  <c r="B595" i="16"/>
  <c r="B233" i="16"/>
  <c r="B234" i="16"/>
  <c r="B235" i="16"/>
  <c r="B236" i="16"/>
  <c r="B237" i="16"/>
  <c r="B238" i="16"/>
  <c r="B239" i="16"/>
  <c r="B240" i="16"/>
  <c r="B241" i="16"/>
  <c r="B577" i="16"/>
  <c r="B242" i="16"/>
  <c r="B505" i="16"/>
  <c r="B419" i="16"/>
  <c r="B507" i="16"/>
  <c r="B420" i="16"/>
  <c r="B527" i="16"/>
  <c r="B529" i="16"/>
  <c r="B530" i="16"/>
  <c r="B532" i="16"/>
  <c r="B536" i="16"/>
  <c r="B538" i="16"/>
  <c r="B542" i="16"/>
  <c r="B545" i="16"/>
  <c r="B421" i="16"/>
  <c r="B422" i="16"/>
  <c r="B548" i="16"/>
  <c r="B423" i="16"/>
  <c r="B549" i="16"/>
  <c r="B498" i="16"/>
  <c r="B499" i="16"/>
  <c r="B424" i="16"/>
  <c r="B500" i="16"/>
  <c r="B425" i="16"/>
  <c r="B501" i="16"/>
  <c r="B502" i="16"/>
  <c r="B503" i="16"/>
  <c r="B504" i="16"/>
  <c r="B506" i="16"/>
  <c r="B508" i="16"/>
  <c r="B509" i="16"/>
  <c r="B510" i="16"/>
  <c r="B511" i="16"/>
  <c r="B512" i="16"/>
  <c r="B513" i="16"/>
  <c r="B514" i="16"/>
  <c r="B515" i="16"/>
  <c r="B516" i="16"/>
  <c r="B517" i="16"/>
  <c r="B518" i="16"/>
  <c r="B519" i="16"/>
  <c r="B520" i="16"/>
  <c r="B521" i="16"/>
  <c r="B522" i="16"/>
  <c r="B523" i="16"/>
  <c r="B524" i="16"/>
  <c r="B525" i="16"/>
  <c r="B526" i="16"/>
  <c r="B528" i="16"/>
  <c r="B531" i="16"/>
  <c r="B533" i="16"/>
  <c r="B534" i="16"/>
  <c r="B535" i="16"/>
  <c r="B537" i="16"/>
  <c r="B539" i="16"/>
  <c r="B426" i="16"/>
  <c r="B427" i="16"/>
  <c r="B428" i="16"/>
  <c r="B429" i="16"/>
  <c r="B540" i="16"/>
  <c r="B541" i="16"/>
  <c r="B543" i="16"/>
  <c r="B544" i="16"/>
  <c r="B546" i="16"/>
  <c r="B547" i="16"/>
  <c r="B550" i="16"/>
  <c r="B551" i="16"/>
  <c r="B552" i="16"/>
  <c r="B431" i="16"/>
  <c r="B434" i="16"/>
  <c r="B435" i="16"/>
  <c r="B554" i="16"/>
  <c r="B439" i="16"/>
  <c r="B440" i="16"/>
  <c r="B442" i="16"/>
  <c r="B444" i="16"/>
  <c r="B317" i="16"/>
  <c r="B448" i="16"/>
  <c r="B318" i="16"/>
  <c r="B449" i="16"/>
  <c r="B319" i="16"/>
  <c r="B451" i="16"/>
  <c r="B453" i="16"/>
  <c r="B455" i="16"/>
  <c r="B457" i="16"/>
  <c r="B553" i="16"/>
  <c r="B465" i="16"/>
  <c r="B466" i="16"/>
  <c r="B468" i="16"/>
  <c r="B474" i="16"/>
  <c r="B430" i="16"/>
  <c r="B432" i="16"/>
  <c r="B433" i="16"/>
  <c r="B436" i="16"/>
  <c r="B437" i="16"/>
  <c r="B438" i="16"/>
  <c r="B322" i="16"/>
  <c r="B323" i="16"/>
  <c r="B441" i="16"/>
  <c r="B443" i="16"/>
  <c r="B320" i="16"/>
  <c r="B324" i="16"/>
  <c r="B445" i="16"/>
  <c r="B446" i="16"/>
  <c r="B447" i="16"/>
  <c r="B450" i="16"/>
  <c r="B326" i="16"/>
  <c r="B327" i="16"/>
  <c r="B452" i="16"/>
  <c r="B454" i="16"/>
  <c r="B456" i="16"/>
  <c r="B328" i="16"/>
  <c r="B458" i="16"/>
  <c r="B329" i="16"/>
  <c r="B459" i="16"/>
  <c r="B330" i="16"/>
  <c r="B460" i="16"/>
  <c r="B461" i="16"/>
  <c r="B463" i="16"/>
  <c r="B462" i="16"/>
  <c r="B464" i="16"/>
  <c r="B331" i="16"/>
  <c r="B467" i="16"/>
  <c r="B469" i="16"/>
  <c r="B332" i="16"/>
  <c r="B470" i="16"/>
  <c r="B471" i="16"/>
  <c r="B472" i="16"/>
  <c r="B473" i="16"/>
  <c r="B321" i="16"/>
  <c r="B325" i="16"/>
  <c r="B475" i="16"/>
  <c r="B333" i="16"/>
  <c r="B476" i="16"/>
  <c r="B477" i="16"/>
  <c r="B478" i="16"/>
  <c r="B334" i="16"/>
  <c r="B479" i="16"/>
  <c r="B117" i="16"/>
  <c r="B118" i="16"/>
  <c r="B2" i="16"/>
  <c r="B95" i="16"/>
  <c r="B99" i="16"/>
  <c r="B114" i="16"/>
  <c r="B8" i="16"/>
  <c r="B13" i="16"/>
  <c r="B11" i="16"/>
  <c r="B10" i="16"/>
  <c r="B3" i="16"/>
  <c r="B6" i="16"/>
  <c r="B7" i="16"/>
  <c r="B4" i="16"/>
  <c r="B12" i="16"/>
  <c r="B9" i="16"/>
  <c r="B5" i="16"/>
  <c r="B96" i="16"/>
  <c r="B97" i="16"/>
  <c r="B98" i="16"/>
  <c r="B101" i="16"/>
  <c r="B100" i="16"/>
  <c r="B116" i="16"/>
  <c r="B115" i="16"/>
  <c r="B243" i="16"/>
  <c r="B244" i="16"/>
  <c r="B245" i="16"/>
  <c r="B246" i="16"/>
  <c r="B247" i="16"/>
  <c r="B302" i="16"/>
  <c r="B248" i="16"/>
  <c r="B249" i="16"/>
  <c r="B250" i="16"/>
  <c r="B251" i="16"/>
  <c r="B252" i="16"/>
  <c r="B253" i="16"/>
  <c r="B254" i="16"/>
  <c r="B575" i="16"/>
  <c r="B303" i="16"/>
  <c r="B583" i="16"/>
  <c r="B584" i="16"/>
  <c r="B314" i="16"/>
  <c r="B315" i="16"/>
  <c r="B255" i="16"/>
  <c r="B256" i="16"/>
  <c r="B257" i="16"/>
  <c r="B589" i="16"/>
  <c r="B593" i="16"/>
  <c r="B258" i="16"/>
  <c r="B594" i="16"/>
  <c r="B259" i="16"/>
  <c r="B260" i="16"/>
  <c r="B261" i="16"/>
  <c r="B262" i="16"/>
  <c r="B580" i="16"/>
  <c r="B263" i="16"/>
  <c r="B581" i="16"/>
  <c r="B264" i="16"/>
  <c r="B578" i="16"/>
  <c r="B265" i="16"/>
  <c r="B582" i="16"/>
  <c r="B579" i="16"/>
  <c r="B266" i="16"/>
  <c r="B267" i="16"/>
  <c r="B268" i="16"/>
  <c r="B269" i="16"/>
  <c r="B270" i="16"/>
  <c r="B271" i="16"/>
  <c r="B338" i="16"/>
  <c r="B335" i="16"/>
  <c r="B336" i="16"/>
  <c r="B337" i="16"/>
  <c r="B483" i="16"/>
  <c r="B556" i="16"/>
  <c r="B557" i="16"/>
  <c r="B339" i="16"/>
  <c r="B559" i="16"/>
  <c r="B340" i="16"/>
  <c r="B341" i="16"/>
  <c r="B555" i="16"/>
  <c r="B342" i="16"/>
  <c r="B558" i="16"/>
  <c r="B343" i="16"/>
  <c r="B344" i="16"/>
  <c r="B480" i="16"/>
  <c r="B481" i="16"/>
  <c r="B365" i="16"/>
  <c r="B482" i="16"/>
  <c r="B346" i="16"/>
  <c r="B348" i="16"/>
  <c r="B354" i="16"/>
  <c r="B347" i="16"/>
  <c r="B349" i="16"/>
  <c r="B350" i="16"/>
  <c r="B351" i="16"/>
  <c r="B352" i="16"/>
  <c r="B353" i="16"/>
  <c r="B355" i="16"/>
  <c r="B356" i="16"/>
  <c r="B357" i="16"/>
  <c r="B484" i="16"/>
  <c r="B358" i="16"/>
  <c r="B485" i="16"/>
  <c r="B345" i="16"/>
  <c r="B367" i="16"/>
  <c r="B486" i="16"/>
  <c r="B366" i="16"/>
  <c r="B359" i="16"/>
  <c r="B360" i="16"/>
  <c r="B361" i="16"/>
  <c r="B487" i="16"/>
  <c r="B362" i="16"/>
  <c r="B363" i="16"/>
  <c r="B488" i="16"/>
  <c r="B364" i="16"/>
  <c r="B368" i="16"/>
  <c r="B369" i="16"/>
  <c r="B20" i="16"/>
  <c r="B18" i="16"/>
  <c r="B22" i="16"/>
  <c r="B21" i="16"/>
  <c r="B19" i="16"/>
  <c r="B49" i="16"/>
  <c r="B50" i="16"/>
  <c r="B62" i="16"/>
  <c r="B63" i="16"/>
  <c r="B74" i="16"/>
  <c r="B81" i="16"/>
  <c r="B82" i="16"/>
  <c r="B83" i="16"/>
  <c r="B93" i="16"/>
  <c r="B206" i="16"/>
  <c r="B213" i="16"/>
  <c r="B212" i="16"/>
  <c r="B214" i="16"/>
  <c r="B14" i="16"/>
  <c r="B42" i="16"/>
  <c r="B51" i="16"/>
  <c r="B64" i="16"/>
  <c r="B69" i="16"/>
  <c r="B75" i="16"/>
  <c r="B84" i="16"/>
  <c r="B124" i="16"/>
  <c r="B203" i="16"/>
  <c r="B207" i="16"/>
  <c r="B15" i="16"/>
  <c r="B16" i="16"/>
  <c r="B17" i="16"/>
  <c r="B44" i="16"/>
  <c r="B46" i="16"/>
  <c r="B47" i="16"/>
  <c r="B43" i="16"/>
  <c r="B45" i="16"/>
  <c r="B54" i="16"/>
  <c r="B55" i="16"/>
  <c r="B56" i="16"/>
  <c r="B52" i="16"/>
  <c r="B60" i="16"/>
  <c r="B57" i="16"/>
  <c r="B58" i="16"/>
  <c r="B53" i="16"/>
  <c r="B61" i="16"/>
  <c r="B59" i="16"/>
  <c r="B48" i="16"/>
  <c r="B67" i="16"/>
  <c r="B65" i="16"/>
  <c r="B68" i="16"/>
  <c r="B66" i="16"/>
  <c r="B72" i="16"/>
  <c r="B70" i="16"/>
  <c r="B71" i="16"/>
  <c r="B73" i="16"/>
  <c r="B79" i="16"/>
  <c r="B77" i="16"/>
  <c r="B76" i="16"/>
  <c r="B80" i="16"/>
  <c r="B78" i="16"/>
  <c r="B87" i="16"/>
  <c r="B85" i="16"/>
  <c r="B88" i="16"/>
  <c r="B86" i="16"/>
  <c r="B89" i="16"/>
  <c r="B90" i="16"/>
  <c r="B91" i="16"/>
  <c r="B92" i="16"/>
  <c r="B126" i="16"/>
  <c r="B125" i="16"/>
  <c r="B127" i="16"/>
  <c r="B205" i="16"/>
  <c r="B204" i="16"/>
  <c r="B210" i="16"/>
  <c r="B208" i="16"/>
  <c r="B209" i="16"/>
  <c r="B211" i="16"/>
  <c r="B149" i="16"/>
  <c r="B147" i="16"/>
  <c r="B143" i="16"/>
  <c r="B144" i="16"/>
  <c r="B145" i="16"/>
  <c r="B146" i="16"/>
  <c r="B148" i="16"/>
  <c r="B113" i="16"/>
  <c r="B132" i="16"/>
  <c r="B138" i="16"/>
  <c r="B140" i="16"/>
  <c r="B141" i="16"/>
  <c r="B142" i="16"/>
  <c r="B136" i="16"/>
  <c r="B134" i="16"/>
  <c r="B139" i="16"/>
  <c r="B135" i="16"/>
  <c r="B133" i="16"/>
  <c r="B137" i="16"/>
  <c r="B272" i="16"/>
  <c r="B273" i="16"/>
  <c r="B274" i="16"/>
  <c r="B275" i="16"/>
  <c r="B276" i="16"/>
  <c r="B277" i="16"/>
  <c r="B278" i="16"/>
  <c r="B279" i="16"/>
  <c r="B280" i="16"/>
  <c r="B304" i="16"/>
  <c r="B305" i="16"/>
  <c r="B306" i="16"/>
  <c r="B307" i="16"/>
  <c r="B309" i="16"/>
  <c r="B281" i="16"/>
  <c r="B282" i="16"/>
  <c r="B283" i="16"/>
  <c r="B284" i="16"/>
  <c r="B285" i="16"/>
  <c r="B286" i="16"/>
  <c r="B287" i="16"/>
  <c r="B288" i="16"/>
  <c r="B289" i="16"/>
  <c r="B290" i="16"/>
  <c r="B291" i="16"/>
  <c r="B292" i="16"/>
  <c r="B293" i="16"/>
  <c r="B294" i="16"/>
  <c r="B295" i="16"/>
  <c r="B296" i="16"/>
  <c r="B297" i="16"/>
  <c r="B298" i="16"/>
  <c r="B370" i="16"/>
  <c r="B371" i="16"/>
  <c r="B372" i="16"/>
  <c r="B373" i="16"/>
  <c r="B374" i="16"/>
  <c r="B375" i="16"/>
  <c r="B376" i="16"/>
  <c r="B377" i="16"/>
  <c r="B378" i="16"/>
  <c r="B379" i="16"/>
  <c r="B380" i="16"/>
  <c r="B381" i="16"/>
  <c r="B382" i="16"/>
  <c r="B383" i="16"/>
  <c r="B496" i="16"/>
  <c r="B384" i="16"/>
  <c r="B385" i="16"/>
  <c r="B386" i="16"/>
  <c r="B387" i="16"/>
  <c r="B388" i="16"/>
  <c r="B389" i="16"/>
  <c r="B390" i="16"/>
  <c r="B391" i="16"/>
  <c r="B392" i="16"/>
  <c r="B393" i="16"/>
  <c r="B489" i="16"/>
  <c r="B396" i="16"/>
  <c r="B397" i="16"/>
  <c r="B490" i="16"/>
  <c r="B491" i="16"/>
  <c r="B398" i="16"/>
  <c r="B492" i="16"/>
  <c r="B399" i="16"/>
  <c r="B400" i="16"/>
  <c r="B401" i="16"/>
  <c r="B402" i="16"/>
  <c r="B403" i="16"/>
  <c r="B404" i="16"/>
  <c r="B405" i="16"/>
  <c r="B406" i="16"/>
  <c r="B407" i="16"/>
  <c r="B560" i="16"/>
  <c r="B408" i="16"/>
  <c r="B409" i="16"/>
  <c r="B493" i="16"/>
  <c r="B395" i="16"/>
  <c r="B410" i="16"/>
  <c r="B411" i="16"/>
  <c r="B412" i="16"/>
  <c r="B494" i="16"/>
  <c r="B413" i="16"/>
  <c r="B495" i="16"/>
  <c r="B414" i="16"/>
  <c r="B415" i="16"/>
  <c r="B394" i="16"/>
  <c r="B497" i="16"/>
  <c r="B416" i="16"/>
  <c r="B417" i="16"/>
  <c r="B418" i="16"/>
  <c r="B128" i="16"/>
  <c r="B131" i="16"/>
  <c r="B129" i="16"/>
  <c r="B130" i="16"/>
  <c r="B299" i="16"/>
  <c r="B300" i="16"/>
  <c r="B301" i="16"/>
  <c r="B25" i="16"/>
  <c r="D26" i="16"/>
  <c r="D27" i="16"/>
  <c r="D33" i="16"/>
  <c r="D35" i="16"/>
  <c r="D32" i="16"/>
  <c r="D34" i="16"/>
  <c r="D111" i="16"/>
  <c r="D112" i="16"/>
  <c r="D110" i="16"/>
  <c r="D41" i="16"/>
  <c r="D175" i="16"/>
  <c r="D176" i="16"/>
  <c r="D172" i="16"/>
  <c r="D162" i="16"/>
  <c r="D171" i="16"/>
  <c r="D170" i="16"/>
  <c r="D167" i="16"/>
  <c r="D163" i="16"/>
  <c r="D164" i="16"/>
  <c r="D169" i="16"/>
  <c r="D174" i="16"/>
  <c r="D173" i="16"/>
  <c r="D161" i="16"/>
  <c r="D160" i="16"/>
  <c r="D165" i="16"/>
  <c r="D166" i="16"/>
  <c r="D168" i="16"/>
  <c r="D197" i="16"/>
  <c r="D200" i="16"/>
  <c r="D193" i="16"/>
  <c r="D202" i="16"/>
  <c r="D192" i="16"/>
  <c r="D195" i="16"/>
  <c r="D194" i="16"/>
  <c r="D189" i="16"/>
  <c r="D201" i="16"/>
  <c r="D196" i="16"/>
  <c r="D191" i="16"/>
  <c r="D190" i="16"/>
  <c r="D187" i="16"/>
  <c r="D188" i="16"/>
  <c r="D198" i="16"/>
  <c r="D199" i="16"/>
  <c r="D220" i="16"/>
  <c r="D23" i="16"/>
  <c r="D24" i="16"/>
  <c r="D28" i="16"/>
  <c r="D36" i="16"/>
  <c r="D94" i="16"/>
  <c r="D102" i="16"/>
  <c r="D119" i="16"/>
  <c r="D150" i="16"/>
  <c r="D155" i="16"/>
  <c r="D177" i="16"/>
  <c r="D215" i="16"/>
  <c r="D31" i="16"/>
  <c r="D29" i="16"/>
  <c r="D30" i="16"/>
  <c r="D39" i="16"/>
  <c r="D40" i="16"/>
  <c r="D37" i="16"/>
  <c r="D38" i="16"/>
  <c r="D106" i="16"/>
  <c r="D109" i="16"/>
  <c r="D108" i="16"/>
  <c r="D107" i="16"/>
  <c r="D104" i="16"/>
  <c r="D103" i="16"/>
  <c r="D105" i="16"/>
  <c r="D122" i="16"/>
  <c r="D120" i="16"/>
  <c r="D121" i="16"/>
  <c r="D123" i="16"/>
  <c r="D151" i="16"/>
  <c r="D152" i="16"/>
  <c r="D154" i="16"/>
  <c r="D153" i="16"/>
  <c r="D158" i="16"/>
  <c r="D159" i="16"/>
  <c r="D156" i="16"/>
  <c r="D157" i="16"/>
  <c r="D180" i="16"/>
  <c r="D186" i="16"/>
  <c r="D178" i="16"/>
  <c r="D181" i="16"/>
  <c r="D184" i="16"/>
  <c r="D179" i="16"/>
  <c r="D182" i="16"/>
  <c r="D185" i="16"/>
  <c r="D183" i="16"/>
  <c r="D217" i="16"/>
  <c r="D216" i="16"/>
  <c r="D218" i="16"/>
  <c r="D219" i="16"/>
  <c r="D221" i="16"/>
  <c r="D222" i="16"/>
  <c r="D223" i="16"/>
  <c r="D308" i="16"/>
  <c r="D310" i="16"/>
  <c r="D311" i="16"/>
  <c r="D312" i="16"/>
  <c r="D313" i="16"/>
  <c r="D316" i="16"/>
  <c r="D224" i="16"/>
  <c r="D225" i="16"/>
  <c r="D226" i="16"/>
  <c r="D227" i="16"/>
  <c r="D228" i="16"/>
  <c r="D576" i="16"/>
  <c r="D229" i="16"/>
  <c r="D230" i="16"/>
  <c r="D231" i="16"/>
  <c r="D232" i="16"/>
  <c r="D595" i="16"/>
  <c r="D233" i="16"/>
  <c r="D234" i="16"/>
  <c r="D235" i="16"/>
  <c r="D236" i="16"/>
  <c r="D237" i="16"/>
  <c r="D238" i="16"/>
  <c r="D239" i="16"/>
  <c r="D240" i="16"/>
  <c r="D241" i="16"/>
  <c r="D577" i="16"/>
  <c r="D242" i="16"/>
  <c r="D505" i="16"/>
  <c r="D419" i="16"/>
  <c r="D507" i="16"/>
  <c r="D420" i="16"/>
  <c r="D527" i="16"/>
  <c r="D529" i="16"/>
  <c r="D530" i="16"/>
  <c r="D532" i="16"/>
  <c r="D536" i="16"/>
  <c r="D538" i="16"/>
  <c r="D542" i="16"/>
  <c r="D545" i="16"/>
  <c r="D421" i="16"/>
  <c r="D422" i="16"/>
  <c r="D548" i="16"/>
  <c r="D423" i="16"/>
  <c r="D549" i="16"/>
  <c r="D498" i="16"/>
  <c r="D499" i="16"/>
  <c r="D424" i="16"/>
  <c r="D500" i="16"/>
  <c r="D425" i="16"/>
  <c r="D501" i="16"/>
  <c r="D502" i="16"/>
  <c r="D503" i="16"/>
  <c r="D504" i="16"/>
  <c r="D506" i="16"/>
  <c r="D508" i="16"/>
  <c r="D509" i="16"/>
  <c r="D510" i="16"/>
  <c r="D511" i="16"/>
  <c r="D512" i="16"/>
  <c r="D513" i="16"/>
  <c r="D514" i="16"/>
  <c r="D515" i="16"/>
  <c r="D516" i="16"/>
  <c r="D517" i="16"/>
  <c r="D518" i="16"/>
  <c r="D519" i="16"/>
  <c r="D520" i="16"/>
  <c r="D521" i="16"/>
  <c r="D522" i="16"/>
  <c r="D523" i="16"/>
  <c r="D524" i="16"/>
  <c r="D525" i="16"/>
  <c r="D526" i="16"/>
  <c r="D528" i="16"/>
  <c r="D531" i="16"/>
  <c r="D533" i="16"/>
  <c r="D534" i="16"/>
  <c r="D535" i="16"/>
  <c r="D537" i="16"/>
  <c r="D539" i="16"/>
  <c r="D426" i="16"/>
  <c r="D427" i="16"/>
  <c r="D428" i="16"/>
  <c r="D429" i="16"/>
  <c r="D540" i="16"/>
  <c r="D541" i="16"/>
  <c r="D543" i="16"/>
  <c r="D544" i="16"/>
  <c r="D546" i="16"/>
  <c r="D547" i="16"/>
  <c r="D550" i="16"/>
  <c r="D551" i="16"/>
  <c r="D552" i="16"/>
  <c r="D431" i="16"/>
  <c r="D434" i="16"/>
  <c r="D435" i="16"/>
  <c r="D554" i="16"/>
  <c r="D439" i="16"/>
  <c r="D440" i="16"/>
  <c r="D442" i="16"/>
  <c r="D444" i="16"/>
  <c r="D317" i="16"/>
  <c r="D448" i="16"/>
  <c r="D318" i="16"/>
  <c r="D449" i="16"/>
  <c r="D319" i="16"/>
  <c r="D451" i="16"/>
  <c r="D453" i="16"/>
  <c r="D455" i="16"/>
  <c r="D457" i="16"/>
  <c r="D553" i="16"/>
  <c r="D465" i="16"/>
  <c r="D466" i="16"/>
  <c r="D468" i="16"/>
  <c r="D474" i="16"/>
  <c r="D430" i="16"/>
  <c r="D432" i="16"/>
  <c r="D433" i="16"/>
  <c r="D436" i="16"/>
  <c r="D437" i="16"/>
  <c r="D438" i="16"/>
  <c r="D322" i="16"/>
  <c r="D323" i="16"/>
  <c r="D441" i="16"/>
  <c r="D443" i="16"/>
  <c r="D320" i="16"/>
  <c r="D324" i="16"/>
  <c r="D445" i="16"/>
  <c r="D446" i="16"/>
  <c r="D447" i="16"/>
  <c r="D450" i="16"/>
  <c r="D326" i="16"/>
  <c r="D327" i="16"/>
  <c r="D452" i="16"/>
  <c r="D454" i="16"/>
  <c r="D456" i="16"/>
  <c r="D328" i="16"/>
  <c r="D458" i="16"/>
  <c r="D329" i="16"/>
  <c r="D459" i="16"/>
  <c r="D330" i="16"/>
  <c r="D460" i="16"/>
  <c r="D461" i="16"/>
  <c r="D463" i="16"/>
  <c r="D462" i="16"/>
  <c r="D464" i="16"/>
  <c r="D331" i="16"/>
  <c r="D467" i="16"/>
  <c r="D469" i="16"/>
  <c r="D332" i="16"/>
  <c r="D470" i="16"/>
  <c r="D471" i="16"/>
  <c r="D472" i="16"/>
  <c r="D473" i="16"/>
  <c r="D321" i="16"/>
  <c r="D325" i="16"/>
  <c r="D475" i="16"/>
  <c r="D333" i="16"/>
  <c r="D476" i="16"/>
  <c r="D477" i="16"/>
  <c r="D478" i="16"/>
  <c r="D334" i="16"/>
  <c r="D479" i="16"/>
  <c r="D117" i="16"/>
  <c r="D118" i="16"/>
  <c r="D2" i="16"/>
  <c r="D95" i="16"/>
  <c r="D99" i="16"/>
  <c r="D114" i="16"/>
  <c r="D8" i="16"/>
  <c r="D13" i="16"/>
  <c r="D11" i="16"/>
  <c r="D10" i="16"/>
  <c r="D3" i="16"/>
  <c r="D6" i="16"/>
  <c r="D7" i="16"/>
  <c r="D4" i="16"/>
  <c r="D12" i="16"/>
  <c r="D9" i="16"/>
  <c r="D5" i="16"/>
  <c r="D96" i="16"/>
  <c r="D97" i="16"/>
  <c r="D98" i="16"/>
  <c r="D101" i="16"/>
  <c r="D100" i="16"/>
  <c r="D116" i="16"/>
  <c r="D115" i="16"/>
  <c r="D243" i="16"/>
  <c r="D244" i="16"/>
  <c r="D245" i="16"/>
  <c r="D246" i="16"/>
  <c r="D247" i="16"/>
  <c r="D302" i="16"/>
  <c r="D248" i="16"/>
  <c r="D249" i="16"/>
  <c r="D250" i="16"/>
  <c r="D251" i="16"/>
  <c r="D252" i="16"/>
  <c r="D253" i="16"/>
  <c r="D254" i="16"/>
  <c r="D575" i="16"/>
  <c r="D303" i="16"/>
  <c r="D583" i="16"/>
  <c r="D584" i="16"/>
  <c r="D314" i="16"/>
  <c r="D315" i="16"/>
  <c r="D255" i="16"/>
  <c r="D256" i="16"/>
  <c r="D257" i="16"/>
  <c r="D589" i="16"/>
  <c r="D593" i="16"/>
  <c r="D258" i="16"/>
  <c r="D594" i="16"/>
  <c r="D259" i="16"/>
  <c r="D260" i="16"/>
  <c r="D261" i="16"/>
  <c r="D262" i="16"/>
  <c r="D580" i="16"/>
  <c r="D263" i="16"/>
  <c r="D581" i="16"/>
  <c r="D264" i="16"/>
  <c r="D578" i="16"/>
  <c r="D265" i="16"/>
  <c r="D582" i="16"/>
  <c r="D579" i="16"/>
  <c r="D266" i="16"/>
  <c r="D267" i="16"/>
  <c r="D268" i="16"/>
  <c r="D269" i="16"/>
  <c r="D270" i="16"/>
  <c r="D271" i="16"/>
  <c r="D338" i="16"/>
  <c r="D335" i="16"/>
  <c r="D336" i="16"/>
  <c r="D337" i="16"/>
  <c r="D483" i="16"/>
  <c r="D556" i="16"/>
  <c r="D557" i="16"/>
  <c r="D339" i="16"/>
  <c r="D559" i="16"/>
  <c r="D340" i="16"/>
  <c r="D341" i="16"/>
  <c r="D555" i="16"/>
  <c r="D342" i="16"/>
  <c r="D558" i="16"/>
  <c r="D343" i="16"/>
  <c r="D344" i="16"/>
  <c r="D480" i="16"/>
  <c r="D481" i="16"/>
  <c r="D365" i="16"/>
  <c r="D482" i="16"/>
  <c r="D346" i="16"/>
  <c r="D348" i="16"/>
  <c r="D354" i="16"/>
  <c r="D347" i="16"/>
  <c r="D349" i="16"/>
  <c r="D350" i="16"/>
  <c r="D351" i="16"/>
  <c r="D352" i="16"/>
  <c r="D353" i="16"/>
  <c r="D355" i="16"/>
  <c r="D356" i="16"/>
  <c r="D357" i="16"/>
  <c r="D484" i="16"/>
  <c r="D358" i="16"/>
  <c r="D485" i="16"/>
  <c r="D345" i="16"/>
  <c r="D367" i="16"/>
  <c r="D486" i="16"/>
  <c r="D366" i="16"/>
  <c r="D359" i="16"/>
  <c r="D360" i="16"/>
  <c r="D361" i="16"/>
  <c r="D487" i="16"/>
  <c r="D362" i="16"/>
  <c r="D363" i="16"/>
  <c r="D488" i="16"/>
  <c r="D364" i="16"/>
  <c r="D368" i="16"/>
  <c r="D369" i="16"/>
  <c r="D20" i="16"/>
  <c r="D18" i="16"/>
  <c r="D22" i="16"/>
  <c r="D21" i="16"/>
  <c r="D19" i="16"/>
  <c r="D49" i="16"/>
  <c r="D50" i="16"/>
  <c r="D62" i="16"/>
  <c r="D63" i="16"/>
  <c r="D74" i="16"/>
  <c r="D81" i="16"/>
  <c r="D82" i="16"/>
  <c r="D83" i="16"/>
  <c r="D93" i="16"/>
  <c r="D206" i="16"/>
  <c r="D213" i="16"/>
  <c r="D212" i="16"/>
  <c r="D214" i="16"/>
  <c r="D14" i="16"/>
  <c r="D42" i="16"/>
  <c r="D51" i="16"/>
  <c r="D64" i="16"/>
  <c r="D69" i="16"/>
  <c r="D75" i="16"/>
  <c r="D84" i="16"/>
  <c r="D124" i="16"/>
  <c r="D203" i="16"/>
  <c r="D207" i="16"/>
  <c r="D15" i="16"/>
  <c r="D16" i="16"/>
  <c r="D17" i="16"/>
  <c r="D44" i="16"/>
  <c r="D46" i="16"/>
  <c r="D47" i="16"/>
  <c r="D43" i="16"/>
  <c r="D45" i="16"/>
  <c r="D54" i="16"/>
  <c r="D55" i="16"/>
  <c r="D56" i="16"/>
  <c r="D52" i="16"/>
  <c r="D60" i="16"/>
  <c r="D57" i="16"/>
  <c r="D58" i="16"/>
  <c r="D53" i="16"/>
  <c r="D61" i="16"/>
  <c r="D59" i="16"/>
  <c r="D48" i="16"/>
  <c r="D67" i="16"/>
  <c r="D65" i="16"/>
  <c r="D68" i="16"/>
  <c r="D66" i="16"/>
  <c r="D72" i="16"/>
  <c r="D70" i="16"/>
  <c r="D71" i="16"/>
  <c r="D73" i="16"/>
  <c r="D79" i="16"/>
  <c r="D77" i="16"/>
  <c r="D76" i="16"/>
  <c r="D80" i="16"/>
  <c r="D78" i="16"/>
  <c r="D87" i="16"/>
  <c r="D85" i="16"/>
  <c r="D88" i="16"/>
  <c r="D86" i="16"/>
  <c r="D89" i="16"/>
  <c r="D90" i="16"/>
  <c r="D91" i="16"/>
  <c r="D92" i="16"/>
  <c r="D126" i="16"/>
  <c r="D125" i="16"/>
  <c r="D127" i="16"/>
  <c r="D205" i="16"/>
  <c r="D204" i="16"/>
  <c r="D210" i="16"/>
  <c r="D208" i="16"/>
  <c r="D209" i="16"/>
  <c r="D211" i="16"/>
  <c r="D149" i="16"/>
  <c r="D147" i="16"/>
  <c r="D143" i="16"/>
  <c r="D144" i="16"/>
  <c r="D145" i="16"/>
  <c r="D146" i="16"/>
  <c r="D148" i="16"/>
  <c r="D113" i="16"/>
  <c r="D132" i="16"/>
  <c r="D138" i="16"/>
  <c r="D140" i="16"/>
  <c r="D141" i="16"/>
  <c r="D142" i="16"/>
  <c r="D136" i="16"/>
  <c r="D134" i="16"/>
  <c r="D139" i="16"/>
  <c r="D135" i="16"/>
  <c r="D133" i="16"/>
  <c r="D137" i="16"/>
  <c r="D272" i="16"/>
  <c r="D273" i="16"/>
  <c r="D274" i="16"/>
  <c r="D275" i="16"/>
  <c r="D276" i="16"/>
  <c r="D277" i="16"/>
  <c r="D278" i="16"/>
  <c r="D279" i="16"/>
  <c r="D280" i="16"/>
  <c r="D304" i="16"/>
  <c r="D305" i="16"/>
  <c r="D306" i="16"/>
  <c r="D307" i="16"/>
  <c r="D309" i="16"/>
  <c r="D281" i="16"/>
  <c r="D282" i="16"/>
  <c r="D283" i="16"/>
  <c r="D284" i="16"/>
  <c r="D285" i="16"/>
  <c r="D286" i="16"/>
  <c r="D287" i="16"/>
  <c r="D288" i="16"/>
  <c r="D289" i="16"/>
  <c r="D290" i="16"/>
  <c r="D291" i="16"/>
  <c r="D292" i="16"/>
  <c r="D293" i="16"/>
  <c r="D294" i="16"/>
  <c r="D295" i="16"/>
  <c r="D296" i="16"/>
  <c r="D297" i="16"/>
  <c r="D298" i="16"/>
  <c r="D370" i="16"/>
  <c r="D371" i="16"/>
  <c r="D372" i="16"/>
  <c r="D373" i="16"/>
  <c r="D374" i="16"/>
  <c r="D375" i="16"/>
  <c r="D376" i="16"/>
  <c r="D377" i="16"/>
  <c r="D378" i="16"/>
  <c r="D379" i="16"/>
  <c r="D380" i="16"/>
  <c r="D381" i="16"/>
  <c r="D382" i="16"/>
  <c r="D383" i="16"/>
  <c r="D496" i="16"/>
  <c r="D384" i="16"/>
  <c r="D385" i="16"/>
  <c r="D386" i="16"/>
  <c r="D387" i="16"/>
  <c r="D388" i="16"/>
  <c r="D389" i="16"/>
  <c r="D390" i="16"/>
  <c r="D391" i="16"/>
  <c r="D392" i="16"/>
  <c r="D393" i="16"/>
  <c r="D489" i="16"/>
  <c r="D396" i="16"/>
  <c r="D397" i="16"/>
  <c r="D490" i="16"/>
  <c r="D491" i="16"/>
  <c r="D398" i="16"/>
  <c r="D492" i="16"/>
  <c r="D399" i="16"/>
  <c r="D400" i="16"/>
  <c r="D401" i="16"/>
  <c r="D402" i="16"/>
  <c r="D403" i="16"/>
  <c r="D404" i="16"/>
  <c r="D405" i="16"/>
  <c r="D406" i="16"/>
  <c r="D407" i="16"/>
  <c r="D560" i="16"/>
  <c r="D408" i="16"/>
  <c r="D409" i="16"/>
  <c r="D493" i="16"/>
  <c r="D395" i="16"/>
  <c r="D410" i="16"/>
  <c r="D411" i="16"/>
  <c r="D412" i="16"/>
  <c r="D494" i="16"/>
  <c r="D413" i="16"/>
  <c r="D495" i="16"/>
  <c r="D414" i="16"/>
  <c r="D415" i="16"/>
  <c r="D394" i="16"/>
  <c r="D497" i="16"/>
  <c r="D416" i="16"/>
  <c r="D417" i="16"/>
  <c r="D418" i="16"/>
  <c r="D128" i="16"/>
  <c r="D131" i="16"/>
  <c r="D129" i="16"/>
  <c r="D130" i="16"/>
  <c r="D299" i="16"/>
  <c r="D300" i="16"/>
  <c r="D301" i="16"/>
  <c r="D25" i="16"/>
  <c r="O2" i="16"/>
  <c r="P2" i="8" l="1"/>
  <c r="K2" i="14"/>
  <c r="K2" i="9"/>
  <c r="X3" i="20" l="1"/>
  <c r="F366" i="8"/>
  <c r="F430" i="8"/>
  <c r="F491" i="8"/>
  <c r="F523" i="8"/>
  <c r="F599" i="8"/>
  <c r="F26" i="8"/>
  <c r="F586" i="8"/>
  <c r="F564" i="8"/>
  <c r="F563" i="8"/>
  <c r="F560" i="8"/>
  <c r="F548" i="8"/>
  <c r="F547" i="8"/>
  <c r="F544" i="8"/>
  <c r="F532" i="8"/>
  <c r="F528" i="8"/>
  <c r="F516" i="8"/>
  <c r="F512" i="8"/>
  <c r="F499" i="8"/>
  <c r="F470" i="8"/>
  <c r="F462" i="8"/>
  <c r="F438" i="8"/>
  <c r="F406" i="8"/>
  <c r="F398" i="8"/>
  <c r="F374" i="8"/>
  <c r="F342" i="8"/>
  <c r="F334" i="8"/>
  <c r="F305" i="8"/>
  <c r="F298" i="8"/>
  <c r="F285" i="8"/>
  <c r="F282" i="8"/>
  <c r="F264" i="8"/>
  <c r="F222" i="8"/>
  <c r="F88" i="8"/>
  <c r="F48" i="8"/>
  <c r="F57" i="8"/>
  <c r="F69" i="8"/>
  <c r="F116" i="8"/>
  <c r="E587" i="14"/>
  <c r="E560" i="14"/>
  <c r="E545" i="14"/>
  <c r="E544" i="14"/>
  <c r="E528" i="14"/>
  <c r="E513" i="14"/>
  <c r="E512" i="14"/>
  <c r="E511" i="14"/>
  <c r="E498" i="14"/>
  <c r="E496" i="14"/>
  <c r="E495" i="14"/>
  <c r="E483" i="14"/>
  <c r="E477" i="14"/>
  <c r="E474" i="14"/>
  <c r="E467" i="14"/>
  <c r="E461" i="14"/>
  <c r="E455" i="14"/>
  <c r="E453" i="14"/>
  <c r="E447" i="14"/>
  <c r="E445" i="14"/>
  <c r="E439" i="14"/>
  <c r="E437" i="14"/>
  <c r="E431" i="14"/>
  <c r="E429" i="14"/>
  <c r="E423" i="14"/>
  <c r="E421" i="14"/>
  <c r="E415" i="14"/>
  <c r="E413" i="14"/>
  <c r="E407" i="14"/>
  <c r="E405" i="14"/>
  <c r="E399" i="14"/>
  <c r="E398" i="14"/>
  <c r="E397" i="14"/>
  <c r="E391" i="14"/>
  <c r="E389" i="14"/>
  <c r="E383" i="14"/>
  <c r="E381" i="14"/>
  <c r="E375" i="14"/>
  <c r="E373" i="14"/>
  <c r="E367" i="14"/>
  <c r="E366" i="14"/>
  <c r="E365" i="14"/>
  <c r="E359" i="14"/>
  <c r="E357" i="14"/>
  <c r="E351" i="14"/>
  <c r="E349" i="14"/>
  <c r="E343" i="14"/>
  <c r="E341" i="14"/>
  <c r="E335" i="14"/>
  <c r="E334" i="14"/>
  <c r="E333" i="14"/>
  <c r="E327" i="14"/>
  <c r="E325" i="14"/>
  <c r="E319" i="14"/>
  <c r="E317" i="14"/>
  <c r="E314" i="14"/>
  <c r="E312" i="14"/>
  <c r="E309" i="14"/>
  <c r="E305" i="14"/>
  <c r="E303" i="14"/>
  <c r="E300" i="14"/>
  <c r="E296" i="14"/>
  <c r="E294" i="14"/>
  <c r="E290" i="14"/>
  <c r="E288" i="14"/>
  <c r="E282" i="14"/>
  <c r="E276" i="14"/>
  <c r="E272" i="14"/>
  <c r="E267" i="14"/>
  <c r="E580" i="14"/>
  <c r="E262" i="14"/>
  <c r="E258" i="14"/>
  <c r="E593" i="14"/>
  <c r="E254" i="14"/>
  <c r="E248" i="14"/>
  <c r="E247" i="14"/>
  <c r="E242" i="14"/>
  <c r="E577" i="14"/>
  <c r="E237" i="14"/>
  <c r="E231" i="14"/>
  <c r="E225" i="14"/>
  <c r="E128" i="14"/>
  <c r="E140" i="14"/>
  <c r="E144" i="14"/>
  <c r="E204" i="14"/>
  <c r="E89" i="14"/>
  <c r="E77" i="14"/>
  <c r="E79" i="14"/>
  <c r="E65" i="14"/>
  <c r="E60" i="14"/>
  <c r="E45" i="14"/>
  <c r="E16" i="14"/>
  <c r="E64" i="14"/>
  <c r="E93" i="14"/>
  <c r="E19" i="14"/>
  <c r="E18" i="14"/>
  <c r="E96" i="14"/>
  <c r="E10" i="14"/>
  <c r="E118" i="14"/>
  <c r="E182" i="14"/>
  <c r="E157" i="14"/>
  <c r="E159" i="14"/>
  <c r="E120" i="14"/>
  <c r="E106" i="14"/>
  <c r="E31" i="14"/>
  <c r="E215" i="14"/>
  <c r="E28" i="14"/>
  <c r="E190" i="14"/>
  <c r="E194" i="14"/>
  <c r="E197" i="14"/>
  <c r="E176" i="14"/>
  <c r="E35" i="14"/>
  <c r="E111" i="14"/>
  <c r="E171" i="14"/>
  <c r="E161" i="14"/>
  <c r="E202" i="14"/>
  <c r="E192" i="14"/>
  <c r="E189" i="14"/>
  <c r="E199" i="14"/>
  <c r="E36" i="14"/>
  <c r="E119" i="14"/>
  <c r="E39" i="14"/>
  <c r="E109" i="14"/>
  <c r="E104" i="14"/>
  <c r="E152" i="14"/>
  <c r="E156" i="14"/>
  <c r="E186" i="14"/>
  <c r="E217" i="14"/>
  <c r="E216" i="14"/>
  <c r="E99" i="14"/>
  <c r="E7" i="14"/>
  <c r="E4" i="14"/>
  <c r="E101" i="14"/>
  <c r="E62" i="14"/>
  <c r="E63" i="14"/>
  <c r="E212" i="14"/>
  <c r="E214" i="14"/>
  <c r="E84" i="14"/>
  <c r="E46" i="14"/>
  <c r="E47" i="14"/>
  <c r="E54" i="14"/>
  <c r="E57" i="14"/>
  <c r="E61" i="14"/>
  <c r="E70" i="14"/>
  <c r="E76" i="14"/>
  <c r="E87" i="14"/>
  <c r="E126" i="14"/>
  <c r="E210" i="14"/>
  <c r="E211" i="14"/>
  <c r="E113" i="14"/>
  <c r="E141" i="14"/>
  <c r="E139" i="14"/>
  <c r="E221" i="14"/>
  <c r="E228" i="14"/>
  <c r="E234" i="14"/>
  <c r="E240" i="14"/>
  <c r="E246" i="14"/>
  <c r="E249" i="14"/>
  <c r="E251" i="14"/>
  <c r="E256" i="14"/>
  <c r="E259" i="14"/>
  <c r="E582" i="14"/>
  <c r="E265" i="14"/>
  <c r="E269" i="14"/>
  <c r="E277" i="14"/>
  <c r="E279" i="14"/>
  <c r="E284" i="14"/>
  <c r="E289" i="14"/>
  <c r="E297" i="14"/>
  <c r="E310" i="14"/>
  <c r="E316" i="14"/>
  <c r="E318" i="14"/>
  <c r="E321" i="14"/>
  <c r="E322" i="14"/>
  <c r="E326" i="14"/>
  <c r="E329" i="14"/>
  <c r="E330" i="14"/>
  <c r="E337" i="14"/>
  <c r="E342" i="14"/>
  <c r="E345" i="14"/>
  <c r="E346" i="14"/>
  <c r="E350" i="14"/>
  <c r="E353" i="14"/>
  <c r="E354" i="14"/>
  <c r="E358" i="14"/>
  <c r="E361" i="14"/>
  <c r="E362" i="14"/>
  <c r="E369" i="14"/>
  <c r="E374" i="14"/>
  <c r="E377" i="14"/>
  <c r="E378" i="14"/>
  <c r="E382" i="14"/>
  <c r="E385" i="14"/>
  <c r="E386" i="14"/>
  <c r="E390" i="14"/>
  <c r="E393" i="14"/>
  <c r="E394" i="14"/>
  <c r="E401" i="14"/>
  <c r="E406" i="14"/>
  <c r="E409" i="14"/>
  <c r="E410" i="14"/>
  <c r="E414" i="14"/>
  <c r="E417" i="14"/>
  <c r="E418" i="14"/>
  <c r="E422" i="14"/>
  <c r="E425" i="14"/>
  <c r="E426" i="14"/>
  <c r="E430" i="14"/>
  <c r="E433" i="14"/>
  <c r="E434" i="14"/>
  <c r="E438" i="14"/>
  <c r="E441" i="14"/>
  <c r="E442" i="14"/>
  <c r="E446" i="14"/>
  <c r="E449" i="14"/>
  <c r="E450" i="14"/>
  <c r="E454" i="14"/>
  <c r="E457" i="14"/>
  <c r="E458" i="14"/>
  <c r="E462" i="14"/>
  <c r="E464" i="14"/>
  <c r="E465" i="14"/>
  <c r="E466" i="14"/>
  <c r="E468" i="14"/>
  <c r="E469" i="14"/>
  <c r="E470" i="14"/>
  <c r="E471" i="14"/>
  <c r="E473" i="14"/>
  <c r="E478" i="14"/>
  <c r="E481" i="14"/>
  <c r="E482" i="14"/>
  <c r="E485" i="14"/>
  <c r="E486" i="14"/>
  <c r="E488" i="14"/>
  <c r="E490" i="14"/>
  <c r="E491" i="14"/>
  <c r="E493" i="14"/>
  <c r="E494" i="14"/>
  <c r="E497" i="14"/>
  <c r="E499" i="14"/>
  <c r="E500" i="14"/>
  <c r="E502" i="14"/>
  <c r="E503" i="14"/>
  <c r="E506" i="14"/>
  <c r="E507" i="14"/>
  <c r="E510" i="14"/>
  <c r="E514" i="14"/>
  <c r="E515" i="14"/>
  <c r="E518" i="14"/>
  <c r="E519" i="14"/>
  <c r="E522" i="14"/>
  <c r="E523" i="14"/>
  <c r="E525" i="14"/>
  <c r="E526" i="14"/>
  <c r="E527" i="14"/>
  <c r="E529" i="14"/>
  <c r="E530" i="14"/>
  <c r="E531" i="14"/>
  <c r="E532" i="14"/>
  <c r="E534" i="14"/>
  <c r="E535" i="14"/>
  <c r="E538" i="14"/>
  <c r="E539" i="14"/>
  <c r="E542" i="14"/>
  <c r="E543" i="14"/>
  <c r="E546" i="14"/>
  <c r="E547" i="14"/>
  <c r="E550" i="14"/>
  <c r="E551" i="14"/>
  <c r="E554" i="14"/>
  <c r="E555" i="14"/>
  <c r="E557" i="14"/>
  <c r="E558" i="14"/>
  <c r="E559" i="14"/>
  <c r="E561" i="14"/>
  <c r="E562" i="14"/>
  <c r="E563" i="14"/>
  <c r="E564" i="14"/>
  <c r="E566" i="14"/>
  <c r="E567" i="14"/>
  <c r="E570" i="14"/>
  <c r="E571" i="14"/>
  <c r="E574" i="14"/>
  <c r="E596" i="14"/>
  <c r="E602" i="14"/>
  <c r="E25" i="14"/>
  <c r="E558" i="9"/>
  <c r="E550" i="9"/>
  <c r="E546" i="9"/>
  <c r="E543" i="9"/>
  <c r="E540" i="9"/>
  <c r="E534" i="9"/>
  <c r="E530" i="9"/>
  <c r="E527" i="9"/>
  <c r="E518" i="9"/>
  <c r="E514" i="9"/>
  <c r="E511" i="9"/>
  <c r="E508" i="9"/>
  <c r="E507" i="9"/>
  <c r="E502" i="9"/>
  <c r="E498" i="9"/>
  <c r="E495" i="9"/>
  <c r="E492" i="9"/>
  <c r="E488" i="9"/>
  <c r="E474" i="9"/>
  <c r="O2" i="5"/>
  <c r="P3" i="16" l="1"/>
  <c r="P3" i="18"/>
  <c r="Q3" i="8"/>
  <c r="L3" i="9"/>
  <c r="L3" i="14"/>
  <c r="E402" i="14"/>
  <c r="E370" i="14"/>
  <c r="E338" i="14"/>
  <c r="E313" i="14"/>
  <c r="E304" i="14"/>
  <c r="E295" i="14"/>
  <c r="E281" i="14"/>
  <c r="E266" i="14"/>
  <c r="E575" i="14"/>
  <c r="E243" i="14"/>
  <c r="E232" i="14"/>
  <c r="E131" i="14"/>
  <c r="E132" i="14"/>
  <c r="E145" i="14"/>
  <c r="E90" i="14"/>
  <c r="E68" i="14"/>
  <c r="E121" i="14"/>
  <c r="E112" i="14"/>
  <c r="E169" i="14"/>
  <c r="E160" i="14"/>
  <c r="E142" i="14"/>
  <c r="E124" i="14"/>
  <c r="E74" i="14"/>
  <c r="E49" i="14"/>
  <c r="E100" i="14"/>
  <c r="E114" i="14"/>
  <c r="E178" i="14"/>
  <c r="E187" i="14"/>
  <c r="E170" i="14"/>
  <c r="F551" i="8"/>
  <c r="F539" i="8"/>
  <c r="F25" i="8"/>
  <c r="F535" i="8"/>
  <c r="F125" i="8"/>
  <c r="E26" i="9"/>
  <c r="E32" i="9"/>
  <c r="E110" i="9"/>
  <c r="E172" i="9"/>
  <c r="E167" i="9"/>
  <c r="E174" i="9"/>
  <c r="E165" i="9"/>
  <c r="E200" i="9"/>
  <c r="E195" i="9"/>
  <c r="E196" i="9"/>
  <c r="E188" i="9"/>
  <c r="E23" i="9"/>
  <c r="E94" i="9"/>
  <c r="E155" i="9"/>
  <c r="E29" i="9"/>
  <c r="E37" i="9"/>
  <c r="E108" i="9"/>
  <c r="E105" i="9"/>
  <c r="E123" i="9"/>
  <c r="E153" i="9"/>
  <c r="E157" i="9"/>
  <c r="E181" i="9"/>
  <c r="E185" i="9"/>
  <c r="E218" i="9"/>
  <c r="E2" i="9"/>
  <c r="E8" i="9"/>
  <c r="E3" i="9"/>
  <c r="E12" i="9"/>
  <c r="E97" i="9"/>
  <c r="E116" i="9"/>
  <c r="E22" i="9"/>
  <c r="E50" i="9"/>
  <c r="E81" i="9"/>
  <c r="E206" i="9"/>
  <c r="E14" i="9"/>
  <c r="E69" i="9"/>
  <c r="E203" i="9"/>
  <c r="E17" i="9"/>
  <c r="E43" i="9"/>
  <c r="E56" i="9"/>
  <c r="E58" i="9"/>
  <c r="E48" i="9"/>
  <c r="E66" i="9"/>
  <c r="E73" i="9"/>
  <c r="E80" i="9"/>
  <c r="E88" i="9"/>
  <c r="E91" i="9"/>
  <c r="E127" i="9"/>
  <c r="E208" i="9"/>
  <c r="E147" i="9"/>
  <c r="E146" i="9"/>
  <c r="E138" i="9"/>
  <c r="E136" i="9"/>
  <c r="E133" i="9"/>
  <c r="E129" i="9"/>
  <c r="E223" i="9"/>
  <c r="E226" i="9"/>
  <c r="E229" i="9"/>
  <c r="E595" i="9"/>
  <c r="E236" i="9"/>
  <c r="E238" i="9"/>
  <c r="E244" i="9"/>
  <c r="E250" i="9"/>
  <c r="E253" i="9"/>
  <c r="E581" i="9"/>
  <c r="E261" i="9"/>
  <c r="E580" i="9"/>
  <c r="E267" i="9"/>
  <c r="E272" i="9"/>
  <c r="E274" i="9"/>
  <c r="E280" i="9"/>
  <c r="E282" i="9"/>
  <c r="E286" i="9"/>
  <c r="E290" i="9"/>
  <c r="E296" i="9"/>
  <c r="E299" i="9"/>
  <c r="E305" i="9"/>
  <c r="E307" i="9"/>
  <c r="E314" i="9"/>
  <c r="E319" i="9"/>
  <c r="E323" i="9"/>
  <c r="E327" i="9"/>
  <c r="E331" i="9"/>
  <c r="E335" i="9"/>
  <c r="E339" i="9"/>
  <c r="E343" i="9"/>
  <c r="E347" i="9"/>
  <c r="E351" i="9"/>
  <c r="E355" i="9"/>
  <c r="E359" i="9"/>
  <c r="E363" i="9"/>
  <c r="E367" i="9"/>
  <c r="E371" i="9"/>
  <c r="E375" i="9"/>
  <c r="E379" i="9"/>
  <c r="E383" i="9"/>
  <c r="E387" i="9"/>
  <c r="E391" i="9"/>
  <c r="E395" i="9"/>
  <c r="E399" i="9"/>
  <c r="E403" i="9"/>
  <c r="E407" i="9"/>
  <c r="E411" i="9"/>
  <c r="E415" i="9"/>
  <c r="E419" i="9"/>
  <c r="E423" i="9"/>
  <c r="E427" i="9"/>
  <c r="E431" i="9"/>
  <c r="E435" i="9"/>
  <c r="E439" i="9"/>
  <c r="E443" i="9"/>
  <c r="E447" i="9"/>
  <c r="E451" i="9"/>
  <c r="E455" i="9"/>
  <c r="E459" i="9"/>
  <c r="E463" i="9"/>
  <c r="E467" i="9"/>
  <c r="E471" i="9"/>
  <c r="E475" i="9"/>
  <c r="E27" i="9"/>
  <c r="E34" i="9"/>
  <c r="E41" i="9"/>
  <c r="E162" i="9"/>
  <c r="E163" i="9"/>
  <c r="E173" i="9"/>
  <c r="E166" i="9"/>
  <c r="E193" i="9"/>
  <c r="E194" i="9"/>
  <c r="E191" i="9"/>
  <c r="E198" i="9"/>
  <c r="E24" i="9"/>
  <c r="E102" i="9"/>
  <c r="E177" i="9"/>
  <c r="E30" i="9"/>
  <c r="E38" i="9"/>
  <c r="E107" i="9"/>
  <c r="E122" i="9"/>
  <c r="E151" i="9"/>
  <c r="E158" i="9"/>
  <c r="E180" i="9"/>
  <c r="E184" i="9"/>
  <c r="E183" i="9"/>
  <c r="E219" i="9"/>
  <c r="E95" i="9"/>
  <c r="E13" i="9"/>
  <c r="E6" i="9"/>
  <c r="E9" i="9"/>
  <c r="E98" i="9"/>
  <c r="E115" i="9"/>
  <c r="E21" i="9"/>
  <c r="E62" i="9"/>
  <c r="E82" i="9"/>
  <c r="E213" i="9"/>
  <c r="E42" i="9"/>
  <c r="E75" i="9"/>
  <c r="E207" i="9"/>
  <c r="E44" i="9"/>
  <c r="E45" i="9"/>
  <c r="E52" i="9"/>
  <c r="E53" i="9"/>
  <c r="E67" i="9"/>
  <c r="E72" i="9"/>
  <c r="E79" i="9"/>
  <c r="E78" i="9"/>
  <c r="E86" i="9"/>
  <c r="E92" i="9"/>
  <c r="E205" i="9"/>
  <c r="E209" i="9"/>
  <c r="E143" i="9"/>
  <c r="E148" i="9"/>
  <c r="E140" i="9"/>
  <c r="E134" i="9"/>
  <c r="E137" i="9"/>
  <c r="E130" i="9"/>
  <c r="E224" i="9"/>
  <c r="E227" i="9"/>
  <c r="E230" i="9"/>
  <c r="E233" i="9"/>
  <c r="E237" i="9"/>
  <c r="E239" i="9"/>
  <c r="E577" i="9"/>
  <c r="E245" i="9"/>
  <c r="E247" i="9"/>
  <c r="E254" i="9"/>
  <c r="E255" i="9"/>
  <c r="E593" i="9"/>
  <c r="E594" i="9"/>
  <c r="E263" i="9"/>
  <c r="E578" i="9"/>
  <c r="E579" i="9"/>
  <c r="E268" i="9"/>
  <c r="E271" i="9"/>
  <c r="E273" i="9"/>
  <c r="E275" i="9"/>
  <c r="E278" i="9"/>
  <c r="E283" i="9"/>
  <c r="E287" i="9"/>
  <c r="E291" i="9"/>
  <c r="E293" i="9"/>
  <c r="E301" i="9"/>
  <c r="E302" i="9"/>
  <c r="E306" i="9"/>
  <c r="E308" i="9"/>
  <c r="E584" i="9"/>
  <c r="E585" i="9"/>
  <c r="E315" i="9"/>
  <c r="E320" i="9"/>
  <c r="E324" i="9"/>
  <c r="E328" i="9"/>
  <c r="E332" i="9"/>
  <c r="E336" i="9"/>
  <c r="E340" i="9"/>
  <c r="E344" i="9"/>
  <c r="E348" i="9"/>
  <c r="E352" i="9"/>
  <c r="E356" i="9"/>
  <c r="E360" i="9"/>
  <c r="E364" i="9"/>
  <c r="E368" i="9"/>
  <c r="E372" i="9"/>
  <c r="E376" i="9"/>
  <c r="E380" i="9"/>
  <c r="E384" i="9"/>
  <c r="E388" i="9"/>
  <c r="E392" i="9"/>
  <c r="E396" i="9"/>
  <c r="E400" i="9"/>
  <c r="E404" i="9"/>
  <c r="E408" i="9"/>
  <c r="E412" i="9"/>
  <c r="E416" i="9"/>
  <c r="E420" i="9"/>
  <c r="E424" i="9"/>
  <c r="E428" i="9"/>
  <c r="E432" i="9"/>
  <c r="E436" i="9"/>
  <c r="E440" i="9"/>
  <c r="E444" i="9"/>
  <c r="E448" i="9"/>
  <c r="E452" i="9"/>
  <c r="E456" i="9"/>
  <c r="E460" i="9"/>
  <c r="E464" i="9"/>
  <c r="E468" i="9"/>
  <c r="E472" i="9"/>
  <c r="E476" i="9"/>
  <c r="E480" i="9"/>
  <c r="E33" i="9"/>
  <c r="E111" i="9"/>
  <c r="E175" i="9"/>
  <c r="E171" i="9"/>
  <c r="E164" i="9"/>
  <c r="E161" i="9"/>
  <c r="E168" i="9"/>
  <c r="E202" i="9"/>
  <c r="E189" i="9"/>
  <c r="E190" i="9"/>
  <c r="E199" i="9"/>
  <c r="E28" i="9"/>
  <c r="E119" i="9"/>
  <c r="E215" i="9"/>
  <c r="E39" i="9"/>
  <c r="E106" i="9"/>
  <c r="E104" i="9"/>
  <c r="E120" i="9"/>
  <c r="E152" i="9"/>
  <c r="E159" i="9"/>
  <c r="E186" i="9"/>
  <c r="E179" i="9"/>
  <c r="E217" i="9"/>
  <c r="E117" i="9"/>
  <c r="E99" i="9"/>
  <c r="E11" i="9"/>
  <c r="E7" i="9"/>
  <c r="E5" i="9"/>
  <c r="E101" i="9"/>
  <c r="E20" i="9"/>
  <c r="E19" i="9"/>
  <c r="E63" i="9"/>
  <c r="E83" i="9"/>
  <c r="E212" i="9"/>
  <c r="E51" i="9"/>
  <c r="E84" i="9"/>
  <c r="E15" i="9"/>
  <c r="E46" i="9"/>
  <c r="E54" i="9"/>
  <c r="E60" i="9"/>
  <c r="E61" i="9"/>
  <c r="E65" i="9"/>
  <c r="E70" i="9"/>
  <c r="E77" i="9"/>
  <c r="E87" i="9"/>
  <c r="E89" i="9"/>
  <c r="E126" i="9"/>
  <c r="E204" i="9"/>
  <c r="E211" i="9"/>
  <c r="E144" i="9"/>
  <c r="E113" i="9"/>
  <c r="E141" i="9"/>
  <c r="E139" i="9"/>
  <c r="E128" i="9"/>
  <c r="E221" i="9"/>
  <c r="E225" i="9"/>
  <c r="E228" i="9"/>
  <c r="E231" i="9"/>
  <c r="E234" i="9"/>
  <c r="E240" i="9"/>
  <c r="E242" i="9"/>
  <c r="E246" i="9"/>
  <c r="E248" i="9"/>
  <c r="E251" i="9"/>
  <c r="E256" i="9"/>
  <c r="E258" i="9"/>
  <c r="E259" i="9"/>
  <c r="E262" i="9"/>
  <c r="E582" i="9"/>
  <c r="E269" i="9"/>
  <c r="E276" i="9"/>
  <c r="E279" i="9"/>
  <c r="E284" i="9"/>
  <c r="E288" i="9"/>
  <c r="E294" i="9"/>
  <c r="E297" i="9"/>
  <c r="E300" i="9"/>
  <c r="E303" i="9"/>
  <c r="E309" i="9"/>
  <c r="E310" i="9"/>
  <c r="E312" i="9"/>
  <c r="E316" i="9"/>
  <c r="E317" i="9"/>
  <c r="E321" i="9"/>
  <c r="E325" i="9"/>
  <c r="E329" i="9"/>
  <c r="E333" i="9"/>
  <c r="E337" i="9"/>
  <c r="E341" i="9"/>
  <c r="E345" i="9"/>
  <c r="E349" i="9"/>
  <c r="E353" i="9"/>
  <c r="E357" i="9"/>
  <c r="E361" i="9"/>
  <c r="E365" i="9"/>
  <c r="E369" i="9"/>
  <c r="E373" i="9"/>
  <c r="E377" i="9"/>
  <c r="E381" i="9"/>
  <c r="E385" i="9"/>
  <c r="E389" i="9"/>
  <c r="E393" i="9"/>
  <c r="E397" i="9"/>
  <c r="E401" i="9"/>
  <c r="E405" i="9"/>
  <c r="E409" i="9"/>
  <c r="E413" i="9"/>
  <c r="E417" i="9"/>
  <c r="E421" i="9"/>
  <c r="E425" i="9"/>
  <c r="E429" i="9"/>
  <c r="E433" i="9"/>
  <c r="E437" i="9"/>
  <c r="E441" i="9"/>
  <c r="E445" i="9"/>
  <c r="E449" i="9"/>
  <c r="E453" i="9"/>
  <c r="E457" i="9"/>
  <c r="E461" i="9"/>
  <c r="E465" i="9"/>
  <c r="E469" i="9"/>
  <c r="E473" i="9"/>
  <c r="E477" i="9"/>
  <c r="E25" i="9"/>
  <c r="E35" i="9"/>
  <c r="E112" i="9"/>
  <c r="E176" i="9"/>
  <c r="E170" i="9"/>
  <c r="E169" i="9"/>
  <c r="E160" i="9"/>
  <c r="E197" i="9"/>
  <c r="E192" i="9"/>
  <c r="E201" i="9"/>
  <c r="E187" i="9"/>
  <c r="E220" i="9"/>
  <c r="E36" i="9"/>
  <c r="E150" i="9"/>
  <c r="E31" i="9"/>
  <c r="E40" i="9"/>
  <c r="E109" i="9"/>
  <c r="E103" i="9"/>
  <c r="E121" i="9"/>
  <c r="E154" i="9"/>
  <c r="E156" i="9"/>
  <c r="E178" i="9"/>
  <c r="E182" i="9"/>
  <c r="E216" i="9"/>
  <c r="E118" i="9"/>
  <c r="E114" i="9"/>
  <c r="E10" i="9"/>
  <c r="E4" i="9"/>
  <c r="E96" i="9"/>
  <c r="E100" i="9"/>
  <c r="E18" i="9"/>
  <c r="E49" i="9"/>
  <c r="E74" i="9"/>
  <c r="E93" i="9"/>
  <c r="E214" i="9"/>
  <c r="E64" i="9"/>
  <c r="E124" i="9"/>
  <c r="E16" i="9"/>
  <c r="E47" i="9"/>
  <c r="E55" i="9"/>
  <c r="E57" i="9"/>
  <c r="E59" i="9"/>
  <c r="E68" i="9"/>
  <c r="E71" i="9"/>
  <c r="E76" i="9"/>
  <c r="E85" i="9"/>
  <c r="E90" i="9"/>
  <c r="E125" i="9"/>
  <c r="E210" i="9"/>
  <c r="E149" i="9"/>
  <c r="E145" i="9"/>
  <c r="E132" i="9"/>
  <c r="E142" i="9"/>
  <c r="E135" i="9"/>
  <c r="E131" i="9"/>
  <c r="E222" i="9"/>
  <c r="E576" i="9"/>
  <c r="E232" i="9"/>
  <c r="E235" i="9"/>
  <c r="E241" i="9"/>
  <c r="E243" i="9"/>
  <c r="E249" i="9"/>
  <c r="E252" i="9"/>
  <c r="E575" i="9"/>
  <c r="E257" i="9"/>
  <c r="E260" i="9"/>
  <c r="E264" i="9"/>
  <c r="E265" i="9"/>
  <c r="E583" i="9"/>
  <c r="E266" i="9"/>
  <c r="E270" i="9"/>
  <c r="E277" i="9"/>
  <c r="E281" i="9"/>
  <c r="E285" i="9"/>
  <c r="E289" i="9"/>
  <c r="E292" i="9"/>
  <c r="E295" i="9"/>
  <c r="E298" i="9"/>
  <c r="E304" i="9"/>
  <c r="E311" i="9"/>
  <c r="E313" i="9"/>
  <c r="E318" i="9"/>
  <c r="E322" i="9"/>
  <c r="E326" i="9"/>
  <c r="E330" i="9"/>
  <c r="E334" i="9"/>
  <c r="E338" i="9"/>
  <c r="E342" i="9"/>
  <c r="E346" i="9"/>
  <c r="E350" i="9"/>
  <c r="E354" i="9"/>
  <c r="E358" i="9"/>
  <c r="E362" i="9"/>
  <c r="E366" i="9"/>
  <c r="E370" i="9"/>
  <c r="E374" i="9"/>
  <c r="E378" i="9"/>
  <c r="E382" i="9"/>
  <c r="E386" i="9"/>
  <c r="E390" i="9"/>
  <c r="E394" i="9"/>
  <c r="E398" i="9"/>
  <c r="E402" i="9"/>
  <c r="E406" i="9"/>
  <c r="E410" i="9"/>
  <c r="E414" i="9"/>
  <c r="E418" i="9"/>
  <c r="E422" i="9"/>
  <c r="E426" i="9"/>
  <c r="E430" i="9"/>
  <c r="E434" i="9"/>
  <c r="E438" i="9"/>
  <c r="E442" i="9"/>
  <c r="E446" i="9"/>
  <c r="E450" i="9"/>
  <c r="E454" i="9"/>
  <c r="E458" i="9"/>
  <c r="E462" i="9"/>
  <c r="E466" i="9"/>
  <c r="E484" i="9"/>
  <c r="E497" i="9"/>
  <c r="E513" i="9"/>
  <c r="E529" i="9"/>
  <c r="E545" i="9"/>
  <c r="E556" i="9"/>
  <c r="E547" i="9"/>
  <c r="E535" i="9"/>
  <c r="E533" i="9"/>
  <c r="E528" i="9"/>
  <c r="E523" i="9"/>
  <c r="E521" i="9"/>
  <c r="E516" i="9"/>
  <c r="E509" i="9"/>
  <c r="E481" i="9"/>
  <c r="E485" i="9"/>
  <c r="E490" i="9"/>
  <c r="E494" i="9"/>
  <c r="E506" i="9"/>
  <c r="E510" i="9"/>
  <c r="E522" i="9"/>
  <c r="E526" i="9"/>
  <c r="E538" i="9"/>
  <c r="E542" i="9"/>
  <c r="E554" i="9"/>
  <c r="E559" i="9"/>
  <c r="E551" i="9"/>
  <c r="E549" i="9"/>
  <c r="E544" i="9"/>
  <c r="E539" i="9"/>
  <c r="E537" i="9"/>
  <c r="E532" i="9"/>
  <c r="E525" i="9"/>
  <c r="E499" i="9"/>
  <c r="E470" i="9"/>
  <c r="E478" i="9"/>
  <c r="E486" i="9"/>
  <c r="E557" i="9"/>
  <c r="E555" i="9"/>
  <c r="E553" i="9"/>
  <c r="E548" i="9"/>
  <c r="E541" i="9"/>
  <c r="E515" i="9"/>
  <c r="E503" i="9"/>
  <c r="E501" i="9"/>
  <c r="E496" i="9"/>
  <c r="E491" i="9"/>
  <c r="E489" i="9"/>
  <c r="E482" i="9"/>
  <c r="E479" i="9"/>
  <c r="E483" i="9"/>
  <c r="E504" i="9"/>
  <c r="E520" i="9"/>
  <c r="E536" i="9"/>
  <c r="E552" i="9"/>
  <c r="E560" i="9"/>
  <c r="E531" i="9"/>
  <c r="E524" i="9"/>
  <c r="E519" i="9"/>
  <c r="E517" i="9"/>
  <c r="E512" i="9"/>
  <c r="E505" i="9"/>
  <c r="E500" i="9"/>
  <c r="E493" i="9"/>
  <c r="E487" i="9"/>
  <c r="F33" i="8"/>
  <c r="F111" i="8"/>
  <c r="F175" i="8"/>
  <c r="F171" i="8"/>
  <c r="F164" i="8"/>
  <c r="F161" i="8"/>
  <c r="F168" i="8"/>
  <c r="F202" i="8"/>
  <c r="F189" i="8"/>
  <c r="F190" i="8"/>
  <c r="F199" i="8"/>
  <c r="F28" i="8"/>
  <c r="F119" i="8"/>
  <c r="F215" i="8"/>
  <c r="F39" i="8"/>
  <c r="F106" i="8"/>
  <c r="F104" i="8"/>
  <c r="F120" i="8"/>
  <c r="F152" i="8"/>
  <c r="F159" i="8"/>
  <c r="F186" i="8"/>
  <c r="F179" i="8"/>
  <c r="F217" i="8"/>
  <c r="F117" i="8"/>
  <c r="F99" i="8"/>
  <c r="F11" i="8"/>
  <c r="F7" i="8"/>
  <c r="F5" i="8"/>
  <c r="F101" i="8"/>
  <c r="F20" i="8"/>
  <c r="F19" i="8"/>
  <c r="F63" i="8"/>
  <c r="F83" i="8"/>
  <c r="F212" i="8"/>
  <c r="F51" i="8"/>
  <c r="F84" i="8"/>
  <c r="F15" i="8"/>
  <c r="F46" i="8"/>
  <c r="F54" i="8"/>
  <c r="F60" i="8"/>
  <c r="F61" i="8"/>
  <c r="F65" i="8"/>
  <c r="F70" i="8"/>
  <c r="F77" i="8"/>
  <c r="F87" i="8"/>
  <c r="F89" i="8"/>
  <c r="F126" i="8"/>
  <c r="F204" i="8"/>
  <c r="F211" i="8"/>
  <c r="F144" i="8"/>
  <c r="F113" i="8"/>
  <c r="F141" i="8"/>
  <c r="F139" i="8"/>
  <c r="F128" i="8"/>
  <c r="F221" i="8"/>
  <c r="F225" i="8"/>
  <c r="F228" i="8"/>
  <c r="F231" i="8"/>
  <c r="F234" i="8"/>
  <c r="F240" i="8"/>
  <c r="F242" i="8"/>
  <c r="F246" i="8"/>
  <c r="F248" i="8"/>
  <c r="F251" i="8"/>
  <c r="F256" i="8"/>
  <c r="F258" i="8"/>
  <c r="F259" i="8"/>
  <c r="F262" i="8"/>
  <c r="F582" i="8"/>
  <c r="F269" i="8"/>
  <c r="F276" i="8"/>
  <c r="F279" i="8"/>
  <c r="F284" i="8"/>
  <c r="F288" i="8"/>
  <c r="F294" i="8"/>
  <c r="F297" i="8"/>
  <c r="F300" i="8"/>
  <c r="F303" i="8"/>
  <c r="F309" i="8"/>
  <c r="F310" i="8"/>
  <c r="F312" i="8"/>
  <c r="F316" i="8"/>
  <c r="F317" i="8"/>
  <c r="F321" i="8"/>
  <c r="F325" i="8"/>
  <c r="F329" i="8"/>
  <c r="F333" i="8"/>
  <c r="F337" i="8"/>
  <c r="F341" i="8"/>
  <c r="F345" i="8"/>
  <c r="F349" i="8"/>
  <c r="F353" i="8"/>
  <c r="F357" i="8"/>
  <c r="F361" i="8"/>
  <c r="F365" i="8"/>
  <c r="F369" i="8"/>
  <c r="F373" i="8"/>
  <c r="F377" i="8"/>
  <c r="F381" i="8"/>
  <c r="F385" i="8"/>
  <c r="F389" i="8"/>
  <c r="F393" i="8"/>
  <c r="F397" i="8"/>
  <c r="F401" i="8"/>
  <c r="F405" i="8"/>
  <c r="F409" i="8"/>
  <c r="F413" i="8"/>
  <c r="F417" i="8"/>
  <c r="F421" i="8"/>
  <c r="F425" i="8"/>
  <c r="F429" i="8"/>
  <c r="F433" i="8"/>
  <c r="F437" i="8"/>
  <c r="F441" i="8"/>
  <c r="F445" i="8"/>
  <c r="F449" i="8"/>
  <c r="F453" i="8"/>
  <c r="F457" i="8"/>
  <c r="F461" i="8"/>
  <c r="F465" i="8"/>
  <c r="F469" i="8"/>
  <c r="F473" i="8"/>
  <c r="F477" i="8"/>
  <c r="F481" i="8"/>
  <c r="F485" i="8"/>
  <c r="F490" i="8"/>
  <c r="F494" i="8"/>
  <c r="F498" i="8"/>
  <c r="F502" i="8"/>
  <c r="F506" i="8"/>
  <c r="F510" i="8"/>
  <c r="F514" i="8"/>
  <c r="F518" i="8"/>
  <c r="F522" i="8"/>
  <c r="F526" i="8"/>
  <c r="F530" i="8"/>
  <c r="F534" i="8"/>
  <c r="F538" i="8"/>
  <c r="F542" i="8"/>
  <c r="F546" i="8"/>
  <c r="F550" i="8"/>
  <c r="F554" i="8"/>
  <c r="F558" i="8"/>
  <c r="F562" i="8"/>
  <c r="F566" i="8"/>
  <c r="F570" i="8"/>
  <c r="F574" i="8"/>
  <c r="F589" i="8"/>
  <c r="F592" i="8"/>
  <c r="F598" i="8"/>
  <c r="F602" i="8"/>
  <c r="E311" i="14"/>
  <c r="E298" i="14"/>
  <c r="E292" i="14"/>
  <c r="E285" i="14"/>
  <c r="E270" i="14"/>
  <c r="E583" i="14"/>
  <c r="E264" i="14"/>
  <c r="E260" i="14"/>
  <c r="E257" i="14"/>
  <c r="E252" i="14"/>
  <c r="E241" i="14"/>
  <c r="E235" i="14"/>
  <c r="E576" i="14"/>
  <c r="E222" i="14"/>
  <c r="E135" i="14"/>
  <c r="E149" i="14"/>
  <c r="E125" i="14"/>
  <c r="E85" i="14"/>
  <c r="E71" i="14"/>
  <c r="E59" i="14"/>
  <c r="E55" i="14"/>
  <c r="E15" i="14"/>
  <c r="E51" i="14"/>
  <c r="E83" i="14"/>
  <c r="E20" i="14"/>
  <c r="E5" i="14"/>
  <c r="E11" i="14"/>
  <c r="E117" i="14"/>
  <c r="E179" i="14"/>
  <c r="E154" i="14"/>
  <c r="E103" i="14"/>
  <c r="E40" i="14"/>
  <c r="E150" i="14"/>
  <c r="E220" i="14"/>
  <c r="E201" i="14"/>
  <c r="E168" i="14"/>
  <c r="E164" i="14"/>
  <c r="E175" i="14"/>
  <c r="E33" i="14"/>
  <c r="F27" i="8"/>
  <c r="F34" i="8"/>
  <c r="F41" i="8"/>
  <c r="F162" i="8"/>
  <c r="F163" i="8"/>
  <c r="F173" i="8"/>
  <c r="F166" i="8"/>
  <c r="F193" i="8"/>
  <c r="F194" i="8"/>
  <c r="F191" i="8"/>
  <c r="F198" i="8"/>
  <c r="F24" i="8"/>
  <c r="F102" i="8"/>
  <c r="F177" i="8"/>
  <c r="F30" i="8"/>
  <c r="F38" i="8"/>
  <c r="F107" i="8"/>
  <c r="F122" i="8"/>
  <c r="F151" i="8"/>
  <c r="F158" i="8"/>
  <c r="F180" i="8"/>
  <c r="F184" i="8"/>
  <c r="F183" i="8"/>
  <c r="F219" i="8"/>
  <c r="F95" i="8"/>
  <c r="F13" i="8"/>
  <c r="F6" i="8"/>
  <c r="F9" i="8"/>
  <c r="F98" i="8"/>
  <c r="F115" i="8"/>
  <c r="F21" i="8"/>
  <c r="F62" i="8"/>
  <c r="F82" i="8"/>
  <c r="F213" i="8"/>
  <c r="F42" i="8"/>
  <c r="F75" i="8"/>
  <c r="F207" i="8"/>
  <c r="F44" i="8"/>
  <c r="F45" i="8"/>
  <c r="F52" i="8"/>
  <c r="F53" i="8"/>
  <c r="F67" i="8"/>
  <c r="F72" i="8"/>
  <c r="F79" i="8"/>
  <c r="F78" i="8"/>
  <c r="F86" i="8"/>
  <c r="F92" i="8"/>
  <c r="F205" i="8"/>
  <c r="F209" i="8"/>
  <c r="F143" i="8"/>
  <c r="F148" i="8"/>
  <c r="F140" i="8"/>
  <c r="F134" i="8"/>
  <c r="F137" i="8"/>
  <c r="F130" i="8"/>
  <c r="F224" i="8"/>
  <c r="F227" i="8"/>
  <c r="F230" i="8"/>
  <c r="F233" i="8"/>
  <c r="F237" i="8"/>
  <c r="F239" i="8"/>
  <c r="F577" i="8"/>
  <c r="F245" i="8"/>
  <c r="F247" i="8"/>
  <c r="F254" i="8"/>
  <c r="F255" i="8"/>
  <c r="F593" i="8"/>
  <c r="F594" i="8"/>
  <c r="F263" i="8"/>
  <c r="F578" i="8"/>
  <c r="F579" i="8"/>
  <c r="F268" i="8"/>
  <c r="F271" i="8"/>
  <c r="F273" i="8"/>
  <c r="F275" i="8"/>
  <c r="F278" i="8"/>
  <c r="F283" i="8"/>
  <c r="F287" i="8"/>
  <c r="F291" i="8"/>
  <c r="F293" i="8"/>
  <c r="F301" i="8"/>
  <c r="F302" i="8"/>
  <c r="F306" i="8"/>
  <c r="F308" i="8"/>
  <c r="F584" i="8"/>
  <c r="F585" i="8"/>
  <c r="F315" i="8"/>
  <c r="F320" i="8"/>
  <c r="F324" i="8"/>
  <c r="F328" i="8"/>
  <c r="F332" i="8"/>
  <c r="F336" i="8"/>
  <c r="F340" i="8"/>
  <c r="F344" i="8"/>
  <c r="F348" i="8"/>
  <c r="F352" i="8"/>
  <c r="F356" i="8"/>
  <c r="F360" i="8"/>
  <c r="F364" i="8"/>
  <c r="F368" i="8"/>
  <c r="F372" i="8"/>
  <c r="F376" i="8"/>
  <c r="F380" i="8"/>
  <c r="F384" i="8"/>
  <c r="F388" i="8"/>
  <c r="F392" i="8"/>
  <c r="F396" i="8"/>
  <c r="F400" i="8"/>
  <c r="F404" i="8"/>
  <c r="F408" i="8"/>
  <c r="F412" i="8"/>
  <c r="F416" i="8"/>
  <c r="F420" i="8"/>
  <c r="F424" i="8"/>
  <c r="F428" i="8"/>
  <c r="F432" i="8"/>
  <c r="F436" i="8"/>
  <c r="F440" i="8"/>
  <c r="F444" i="8"/>
  <c r="F448" i="8"/>
  <c r="F452" i="8"/>
  <c r="F456" i="8"/>
  <c r="F460" i="8"/>
  <c r="F464" i="8"/>
  <c r="F468" i="8"/>
  <c r="F472" i="8"/>
  <c r="F476" i="8"/>
  <c r="F480" i="8"/>
  <c r="F484" i="8"/>
  <c r="F489" i="8"/>
  <c r="F493" i="8"/>
  <c r="F497" i="8"/>
  <c r="F501" i="8"/>
  <c r="F505" i="8"/>
  <c r="F509" i="8"/>
  <c r="F513" i="8"/>
  <c r="F517" i="8"/>
  <c r="F521" i="8"/>
  <c r="F525" i="8"/>
  <c r="F529" i="8"/>
  <c r="F533" i="8"/>
  <c r="F537" i="8"/>
  <c r="F541" i="8"/>
  <c r="F545" i="8"/>
  <c r="F549" i="8"/>
  <c r="F553" i="8"/>
  <c r="F557" i="8"/>
  <c r="F561" i="8"/>
  <c r="F565" i="8"/>
  <c r="F569" i="8"/>
  <c r="F573" i="8"/>
  <c r="F587" i="8"/>
  <c r="F591" i="8"/>
  <c r="F597" i="8"/>
  <c r="F601" i="8"/>
  <c r="F35" i="8"/>
  <c r="F112" i="8"/>
  <c r="F176" i="8"/>
  <c r="F170" i="8"/>
  <c r="F169" i="8"/>
  <c r="F160" i="8"/>
  <c r="F197" i="8"/>
  <c r="F192" i="8"/>
  <c r="F201" i="8"/>
  <c r="F187" i="8"/>
  <c r="F220" i="8"/>
  <c r="F36" i="8"/>
  <c r="F150" i="8"/>
  <c r="F31" i="8"/>
  <c r="F40" i="8"/>
  <c r="F109" i="8"/>
  <c r="F103" i="8"/>
  <c r="F121" i="8"/>
  <c r="F154" i="8"/>
  <c r="F156" i="8"/>
  <c r="F178" i="8"/>
  <c r="F182" i="8"/>
  <c r="F216" i="8"/>
  <c r="F118" i="8"/>
  <c r="F114" i="8"/>
  <c r="F10" i="8"/>
  <c r="F4" i="8"/>
  <c r="F96" i="8"/>
  <c r="F100" i="8"/>
  <c r="F18" i="8"/>
  <c r="F49" i="8"/>
  <c r="F74" i="8"/>
  <c r="F93" i="8"/>
  <c r="F214" i="8"/>
  <c r="F64" i="8"/>
  <c r="F124" i="8"/>
  <c r="F16" i="8"/>
  <c r="F47" i="8"/>
  <c r="F55" i="8"/>
  <c r="F68" i="8"/>
  <c r="F71" i="8"/>
  <c r="F76" i="8"/>
  <c r="F85" i="8"/>
  <c r="F90" i="8"/>
  <c r="F210" i="8"/>
  <c r="F149" i="8"/>
  <c r="F145" i="8"/>
  <c r="F132" i="8"/>
  <c r="F142" i="8"/>
  <c r="F135" i="8"/>
  <c r="F576" i="8"/>
  <c r="F232" i="8"/>
  <c r="F235" i="8"/>
  <c r="F241" i="8"/>
  <c r="F243" i="8"/>
  <c r="F249" i="8"/>
  <c r="F252" i="8"/>
  <c r="F575" i="8"/>
  <c r="F257" i="8"/>
  <c r="F260" i="8"/>
  <c r="F265" i="8"/>
  <c r="F583" i="8"/>
  <c r="F266" i="8"/>
  <c r="F270" i="8"/>
  <c r="F277" i="8"/>
  <c r="F281" i="8"/>
  <c r="F289" i="8"/>
  <c r="F292" i="8"/>
  <c r="F295" i="8"/>
  <c r="F304" i="8"/>
  <c r="F311" i="8"/>
  <c r="F322" i="8"/>
  <c r="F330" i="8"/>
  <c r="F338" i="8"/>
  <c r="F346" i="8"/>
  <c r="F354" i="8"/>
  <c r="F362" i="8"/>
  <c r="F370" i="8"/>
  <c r="F378" i="8"/>
  <c r="F386" i="8"/>
  <c r="F394" i="8"/>
  <c r="F402" i="8"/>
  <c r="F410" i="8"/>
  <c r="F418" i="8"/>
  <c r="F426" i="8"/>
  <c r="F434" i="8"/>
  <c r="F442" i="8"/>
  <c r="F450" i="8"/>
  <c r="F458" i="8"/>
  <c r="F466" i="8"/>
  <c r="F474" i="8"/>
  <c r="F482" i="8"/>
  <c r="F488" i="8"/>
  <c r="F495" i="8"/>
  <c r="F511" i="8"/>
  <c r="F527" i="8"/>
  <c r="F543" i="8"/>
  <c r="F559" i="8"/>
  <c r="F590" i="8"/>
  <c r="F567" i="8"/>
  <c r="F555" i="8"/>
  <c r="F515" i="8"/>
  <c r="F503" i="8"/>
  <c r="F486" i="8"/>
  <c r="F454" i="8"/>
  <c r="F422" i="8"/>
  <c r="F390" i="8"/>
  <c r="F358" i="8"/>
  <c r="F326" i="8"/>
  <c r="F313" i="8"/>
  <c r="F131" i="8"/>
  <c r="F32" i="8"/>
  <c r="F110" i="8"/>
  <c r="F172" i="8"/>
  <c r="F167" i="8"/>
  <c r="F174" i="8"/>
  <c r="F165" i="8"/>
  <c r="F200" i="8"/>
  <c r="F195" i="8"/>
  <c r="F196" i="8"/>
  <c r="F188" i="8"/>
  <c r="F23" i="8"/>
  <c r="F94" i="8"/>
  <c r="F155" i="8"/>
  <c r="F29" i="8"/>
  <c r="F37" i="8"/>
  <c r="F108" i="8"/>
  <c r="F105" i="8"/>
  <c r="F123" i="8"/>
  <c r="F153" i="8"/>
  <c r="F157" i="8"/>
  <c r="F181" i="8"/>
  <c r="F185" i="8"/>
  <c r="F218" i="8"/>
  <c r="F2" i="8"/>
  <c r="F8" i="8"/>
  <c r="F3" i="8"/>
  <c r="F12" i="8"/>
  <c r="F97" i="8"/>
  <c r="F22" i="8"/>
  <c r="F50" i="8"/>
  <c r="F81" i="8"/>
  <c r="F206" i="8"/>
  <c r="F14" i="8"/>
  <c r="F203" i="8"/>
  <c r="F17" i="8"/>
  <c r="F43" i="8"/>
  <c r="F56" i="8"/>
  <c r="F58" i="8"/>
  <c r="F66" i="8"/>
  <c r="F73" i="8"/>
  <c r="F80" i="8"/>
  <c r="F91" i="8"/>
  <c r="F127" i="8"/>
  <c r="F208" i="8"/>
  <c r="F147" i="8"/>
  <c r="F146" i="8"/>
  <c r="F138" i="8"/>
  <c r="F136" i="8"/>
  <c r="F133" i="8"/>
  <c r="F129" i="8"/>
  <c r="F223" i="8"/>
  <c r="F226" i="8"/>
  <c r="F229" i="8"/>
  <c r="F595" i="8"/>
  <c r="F236" i="8"/>
  <c r="F238" i="8"/>
  <c r="F244" i="8"/>
  <c r="F250" i="8"/>
  <c r="F253" i="8"/>
  <c r="F581" i="8"/>
  <c r="F261" i="8"/>
  <c r="F580" i="8"/>
  <c r="F267" i="8"/>
  <c r="F272" i="8"/>
  <c r="F274" i="8"/>
  <c r="F280" i="8"/>
  <c r="F286" i="8"/>
  <c r="F299" i="8"/>
  <c r="F307" i="8"/>
  <c r="F314" i="8"/>
  <c r="F319" i="8"/>
  <c r="F323" i="8"/>
  <c r="F327" i="8"/>
  <c r="F331" i="8"/>
  <c r="F335" i="8"/>
  <c r="F339" i="8"/>
  <c r="F343" i="8"/>
  <c r="F347" i="8"/>
  <c r="F351" i="8"/>
  <c r="F355" i="8"/>
  <c r="F359" i="8"/>
  <c r="F363" i="8"/>
  <c r="F367" i="8"/>
  <c r="F371" i="8"/>
  <c r="F375" i="8"/>
  <c r="F379" i="8"/>
  <c r="F383" i="8"/>
  <c r="F387" i="8"/>
  <c r="F391" i="8"/>
  <c r="F395" i="8"/>
  <c r="F399" i="8"/>
  <c r="F403" i="8"/>
  <c r="F407" i="8"/>
  <c r="F411" i="8"/>
  <c r="F415" i="8"/>
  <c r="F419" i="8"/>
  <c r="F423" i="8"/>
  <c r="F427" i="8"/>
  <c r="F431" i="8"/>
  <c r="F435" i="8"/>
  <c r="F439" i="8"/>
  <c r="F443" i="8"/>
  <c r="F447" i="8"/>
  <c r="F451" i="8"/>
  <c r="F455" i="8"/>
  <c r="F459" i="8"/>
  <c r="F463" i="8"/>
  <c r="F467" i="8"/>
  <c r="F471" i="8"/>
  <c r="F475" i="8"/>
  <c r="F479" i="8"/>
  <c r="F483" i="8"/>
  <c r="F487" i="8"/>
  <c r="F492" i="8"/>
  <c r="F496" i="8"/>
  <c r="F500" i="8"/>
  <c r="F504" i="8"/>
  <c r="F508" i="8"/>
  <c r="F520" i="8"/>
  <c r="F524" i="8"/>
  <c r="F536" i="8"/>
  <c r="F540" i="8"/>
  <c r="F552" i="8"/>
  <c r="F556" i="8"/>
  <c r="F568" i="8"/>
  <c r="F572" i="8"/>
  <c r="F596" i="8"/>
  <c r="F600" i="8"/>
  <c r="F571" i="8"/>
  <c r="F531" i="8"/>
  <c r="F519" i="8"/>
  <c r="F507" i="8"/>
  <c r="F478" i="8"/>
  <c r="F446" i="8"/>
  <c r="F414" i="8"/>
  <c r="F382" i="8"/>
  <c r="F350" i="8"/>
  <c r="F318" i="8"/>
  <c r="F296" i="8"/>
  <c r="F290" i="8"/>
  <c r="F59" i="8"/>
  <c r="E32" i="14"/>
  <c r="E195" i="14"/>
  <c r="E23" i="14"/>
  <c r="E29" i="14"/>
  <c r="E105" i="14"/>
  <c r="E153" i="14"/>
  <c r="E218" i="14"/>
  <c r="E97" i="14"/>
  <c r="E81" i="14"/>
  <c r="E14" i="14"/>
  <c r="E43" i="14"/>
  <c r="E58" i="14"/>
  <c r="E73" i="14"/>
  <c r="E91" i="14"/>
  <c r="E147" i="14"/>
  <c r="E136" i="14"/>
  <c r="E129" i="14"/>
  <c r="E226" i="14"/>
  <c r="E274" i="14"/>
  <c r="E280" i="14"/>
  <c r="E286" i="14"/>
  <c r="E331" i="14"/>
  <c r="E379" i="14"/>
  <c r="E387" i="14"/>
  <c r="E395" i="14"/>
  <c r="E403" i="14"/>
  <c r="E435" i="14"/>
  <c r="E601" i="14"/>
  <c r="E26" i="14"/>
  <c r="E172" i="14"/>
  <c r="E165" i="14"/>
  <c r="E94" i="14"/>
  <c r="E37" i="14"/>
  <c r="E123" i="14"/>
  <c r="E181" i="14"/>
  <c r="E2" i="14"/>
  <c r="E12" i="14"/>
  <c r="E22" i="14"/>
  <c r="E206" i="14"/>
  <c r="E203" i="14"/>
  <c r="E66" i="14"/>
  <c r="E127" i="14"/>
  <c r="E146" i="14"/>
  <c r="E133" i="14"/>
  <c r="E229" i="14"/>
  <c r="E253" i="14"/>
  <c r="E581" i="14"/>
  <c r="E261" i="14"/>
  <c r="E299" i="14"/>
  <c r="E339" i="14"/>
  <c r="E347" i="14"/>
  <c r="E411" i="14"/>
  <c r="E419" i="14"/>
  <c r="E427" i="14"/>
  <c r="E463" i="14"/>
  <c r="E479" i="14"/>
  <c r="E492" i="14"/>
  <c r="E524" i="14"/>
  <c r="E572" i="14"/>
  <c r="E107" i="14"/>
  <c r="E122" i="14"/>
  <c r="E151" i="14"/>
  <c r="E158" i="14"/>
  <c r="E180" i="14"/>
  <c r="E184" i="14"/>
  <c r="E183" i="14"/>
  <c r="E219" i="14"/>
  <c r="E13" i="14"/>
  <c r="E6" i="14"/>
  <c r="E9" i="14"/>
  <c r="E98" i="14"/>
  <c r="E115" i="14"/>
  <c r="E21" i="14"/>
  <c r="E82" i="14"/>
  <c r="E213" i="14"/>
  <c r="E75" i="14"/>
  <c r="E207" i="14"/>
  <c r="E44" i="14"/>
  <c r="E52" i="14"/>
  <c r="E53" i="14"/>
  <c r="E67" i="14"/>
  <c r="E72" i="14"/>
  <c r="E78" i="14"/>
  <c r="E86" i="14"/>
  <c r="E92" i="14"/>
  <c r="E205" i="14"/>
  <c r="E209" i="14"/>
  <c r="E143" i="14"/>
  <c r="E148" i="14"/>
  <c r="E134" i="14"/>
  <c r="E137" i="14"/>
  <c r="E130" i="14"/>
  <c r="E224" i="14"/>
  <c r="E230" i="14"/>
  <c r="E233" i="14"/>
  <c r="E239" i="14"/>
  <c r="E255" i="14"/>
  <c r="E263" i="14"/>
  <c r="E268" i="14"/>
  <c r="E273" i="14"/>
  <c r="E283" i="14"/>
  <c r="E584" i="14"/>
  <c r="E320" i="14"/>
  <c r="E328" i="14"/>
  <c r="E344" i="14"/>
  <c r="E360" i="14"/>
  <c r="E376" i="14"/>
  <c r="E392" i="14"/>
  <c r="E408" i="14"/>
  <c r="E424" i="14"/>
  <c r="E440" i="14"/>
  <c r="E472" i="14"/>
  <c r="E476" i="14"/>
  <c r="E489" i="14"/>
  <c r="E517" i="14"/>
  <c r="E521" i="14"/>
  <c r="E549" i="14"/>
  <c r="E553" i="14"/>
  <c r="E548" i="14"/>
  <c r="E516" i="14"/>
  <c r="E487" i="14"/>
  <c r="E484" i="14"/>
  <c r="E452" i="14"/>
  <c r="E444" i="14"/>
  <c r="E436" i="14"/>
  <c r="E428" i="14"/>
  <c r="E420" i="14"/>
  <c r="E412" i="14"/>
  <c r="E404" i="14"/>
  <c r="E396" i="14"/>
  <c r="E388" i="14"/>
  <c r="E380" i="14"/>
  <c r="E372" i="14"/>
  <c r="E364" i="14"/>
  <c r="E356" i="14"/>
  <c r="E348" i="14"/>
  <c r="E340" i="14"/>
  <c r="E332" i="14"/>
  <c r="E324" i="14"/>
  <c r="E585" i="14"/>
  <c r="E308" i="14"/>
  <c r="E302" i="14"/>
  <c r="E293" i="14"/>
  <c r="E287" i="14"/>
  <c r="E275" i="14"/>
  <c r="E271" i="14"/>
  <c r="E579" i="14"/>
  <c r="E578" i="14"/>
  <c r="E250" i="14"/>
  <c r="E244" i="14"/>
  <c r="E238" i="14"/>
  <c r="E42" i="14"/>
  <c r="E95" i="14"/>
  <c r="E167" i="14"/>
  <c r="E110" i="14"/>
  <c r="E174" i="14"/>
  <c r="E200" i="14"/>
  <c r="E188" i="14"/>
  <c r="E155" i="14"/>
  <c r="E108" i="14"/>
  <c r="E185" i="14"/>
  <c r="E3" i="14"/>
  <c r="E116" i="14"/>
  <c r="E50" i="14"/>
  <c r="E17" i="14"/>
  <c r="E48" i="14"/>
  <c r="E80" i="14"/>
  <c r="E88" i="14"/>
  <c r="E208" i="14"/>
  <c r="E138" i="14"/>
  <c r="E223" i="14"/>
  <c r="E595" i="14"/>
  <c r="E236" i="14"/>
  <c r="E307" i="14"/>
  <c r="E323" i="14"/>
  <c r="E355" i="14"/>
  <c r="E363" i="14"/>
  <c r="E371" i="14"/>
  <c r="E443" i="14"/>
  <c r="E451" i="14"/>
  <c r="E508" i="14"/>
  <c r="E540" i="14"/>
  <c r="E556" i="14"/>
  <c r="E568" i="14"/>
  <c r="E536" i="14"/>
  <c r="E504" i="14"/>
  <c r="E475" i="14"/>
  <c r="E56" i="14"/>
  <c r="E196" i="14"/>
  <c r="E27" i="14"/>
  <c r="E34" i="14"/>
  <c r="E41" i="14"/>
  <c r="E162" i="14"/>
  <c r="E163" i="14"/>
  <c r="E173" i="14"/>
  <c r="E166" i="14"/>
  <c r="E193" i="14"/>
  <c r="E191" i="14"/>
  <c r="E198" i="14"/>
  <c r="E24" i="14"/>
  <c r="E102" i="14"/>
  <c r="E177" i="14"/>
  <c r="E30" i="14"/>
  <c r="E227" i="14"/>
  <c r="E245" i="14"/>
  <c r="E594" i="14"/>
  <c r="E278" i="14"/>
  <c r="E291" i="14"/>
  <c r="E301" i="14"/>
  <c r="E306" i="14"/>
  <c r="E315" i="14"/>
  <c r="E336" i="14"/>
  <c r="E352" i="14"/>
  <c r="E368" i="14"/>
  <c r="E384" i="14"/>
  <c r="E400" i="14"/>
  <c r="E416" i="14"/>
  <c r="E432" i="14"/>
  <c r="E448" i="14"/>
  <c r="E456" i="14"/>
  <c r="E460" i="14"/>
  <c r="E501" i="14"/>
  <c r="E505" i="14"/>
  <c r="E533" i="14"/>
  <c r="E537" i="14"/>
  <c r="E565" i="14"/>
  <c r="E569" i="14"/>
  <c r="E598" i="14"/>
  <c r="E597" i="14"/>
  <c r="E573" i="14"/>
  <c r="E552" i="14"/>
  <c r="E541" i="14"/>
  <c r="E520" i="14"/>
  <c r="E509" i="14"/>
  <c r="E480" i="14"/>
  <c r="E459" i="14"/>
  <c r="E69" i="14"/>
  <c r="E8" i="14"/>
  <c r="E3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tc={8A35CAB5-F311-4F2C-9CE7-C7D612F9EAC2}</author>
  </authors>
  <commentList>
    <comment ref="F12" authorId="0" shapeId="0" xr:uid="{8A35CAB5-F311-4F2C-9CE7-C7D612F9EAC2}">
      <text>
        <t>[Threaded comment]
Your version of Excel allows you to read this threaded comment; however, any edits to it will get removed if the file is opened in a newer version of Excel. Learn more: https://go.microsoft.com/fwlink/?linkid=870924
Comment:
    not a real gov.institution</t>
      </text>
    </comment>
  </commentList>
</comments>
</file>

<file path=xl/sharedStrings.xml><?xml version="1.0" encoding="utf-8"?>
<sst xmlns="http://schemas.openxmlformats.org/spreadsheetml/2006/main" count="12380" uniqueCount="2827">
  <si>
    <t>domain</t>
  </si>
  <si>
    <t>range</t>
  </si>
  <si>
    <t>Class</t>
  </si>
  <si>
    <t>Property</t>
  </si>
  <si>
    <t>Person</t>
  </si>
  <si>
    <t>Address</t>
  </si>
  <si>
    <t>Concept</t>
  </si>
  <si>
    <t>type</t>
  </si>
  <si>
    <t>ConceptScheme</t>
  </si>
  <si>
    <t>Ontology</t>
  </si>
  <si>
    <t>Natuurlijke persoon</t>
  </si>
  <si>
    <t>Personne physique</t>
  </si>
  <si>
    <t>Geslacht</t>
  </si>
  <si>
    <t>Sexe</t>
  </si>
  <si>
    <t>familyName</t>
  </si>
  <si>
    <t>gender</t>
  </si>
  <si>
    <t>givenName</t>
  </si>
  <si>
    <t>Burgerlijke staat</t>
  </si>
  <si>
    <t>Etat civil</t>
  </si>
  <si>
    <t>Geboortedatum</t>
  </si>
  <si>
    <t>Date de naissance</t>
  </si>
  <si>
    <t>Date de décès</t>
  </si>
  <si>
    <t>Datum overlijden</t>
  </si>
  <si>
    <t>Familienaam</t>
  </si>
  <si>
    <t>Nom de famille</t>
  </si>
  <si>
    <t>Adres hoofdverblijf</t>
  </si>
  <si>
    <t>Adres</t>
  </si>
  <si>
    <t>Lieu de naissance</t>
  </si>
  <si>
    <t>Plaats geboorte</t>
  </si>
  <si>
    <t>Plaats overlijden</t>
  </si>
  <si>
    <t>Adresse</t>
  </si>
  <si>
    <t>Location</t>
  </si>
  <si>
    <t>Volledig adres</t>
  </si>
  <si>
    <t>Adresse complète</t>
  </si>
  <si>
    <t>street</t>
  </si>
  <si>
    <t>Rue</t>
  </si>
  <si>
    <t>Huisnummer</t>
  </si>
  <si>
    <t>Numéro de la maison</t>
  </si>
  <si>
    <t>Gemeente</t>
  </si>
  <si>
    <t>Commune</t>
  </si>
  <si>
    <t>postCode</t>
  </si>
  <si>
    <t>Postcode</t>
  </si>
  <si>
    <t>Code postal</t>
  </si>
  <si>
    <t>address</t>
  </si>
  <si>
    <t>AsylumSeeker</t>
  </si>
  <si>
    <t>NonResident</t>
  </si>
  <si>
    <t>Rijksregisternummer</t>
  </si>
  <si>
    <t>Resident</t>
  </si>
  <si>
    <t>Résident</t>
  </si>
  <si>
    <t>BelgianResident</t>
  </si>
  <si>
    <t>EmbassyResident</t>
  </si>
  <si>
    <t>ForeignResident</t>
  </si>
  <si>
    <t>Nationaliteit</t>
  </si>
  <si>
    <t>Nationalité</t>
  </si>
  <si>
    <t>startDate</t>
  </si>
  <si>
    <t>endDate</t>
  </si>
  <si>
    <t>Startdatum</t>
  </si>
  <si>
    <t>Einddatum</t>
  </si>
  <si>
    <t>Date de début</t>
  </si>
  <si>
    <t>Date de fin</t>
  </si>
  <si>
    <t>Organization</t>
  </si>
  <si>
    <t>Unité d'établissement</t>
  </si>
  <si>
    <t>Organisatie</t>
  </si>
  <si>
    <t>Organisation</t>
  </si>
  <si>
    <t>economicActivity</t>
  </si>
  <si>
    <t>legalStatus</t>
  </si>
  <si>
    <t>person</t>
  </si>
  <si>
    <t>website</t>
  </si>
  <si>
    <t>email</t>
  </si>
  <si>
    <t>addressRegisteredOffice</t>
  </si>
  <si>
    <t>Ondernemingsnummer</t>
  </si>
  <si>
    <t>Numéro d'entreprise</t>
  </si>
  <si>
    <t>Economische activiteit</t>
  </si>
  <si>
    <t>Activité économique</t>
  </si>
  <si>
    <t>E-mail</t>
  </si>
  <si>
    <t>Fax-nummer</t>
  </si>
  <si>
    <t>Rechtsvorm</t>
  </si>
  <si>
    <t>Forme juridique</t>
  </si>
  <si>
    <t>Rechtsstatus</t>
  </si>
  <si>
    <t>Statut légal</t>
  </si>
  <si>
    <t>Website</t>
  </si>
  <si>
    <t>Toelating</t>
  </si>
  <si>
    <t>Autorisation</t>
  </si>
  <si>
    <t>Mandataris</t>
  </si>
  <si>
    <t>Mandataire</t>
  </si>
  <si>
    <t>Telefoonnummer</t>
  </si>
  <si>
    <t>Numéro de téléphone</t>
  </si>
  <si>
    <t>_Concept</t>
  </si>
  <si>
    <t>legalName</t>
  </si>
  <si>
    <t>ssin</t>
  </si>
  <si>
    <t>fullName</t>
  </si>
  <si>
    <t>Volledige naam</t>
  </si>
  <si>
    <t>nationality</t>
  </si>
  <si>
    <t>Heeft onderdeel</t>
  </si>
  <si>
    <t>pattern</t>
  </si>
  <si>
    <t>Temporal</t>
  </si>
  <si>
    <t>_string</t>
  </si>
  <si>
    <t>_langstring</t>
  </si>
  <si>
    <t>_boolean</t>
  </si>
  <si>
    <t>_date</t>
  </si>
  <si>
    <t>_datetime</t>
  </si>
  <si>
    <t>Administratieve status</t>
  </si>
  <si>
    <t>Statut administratif</t>
  </si>
  <si>
    <t>Descent</t>
  </si>
  <si>
    <t>Afstamming</t>
  </si>
  <si>
    <t>Afstammingstype</t>
  </si>
  <si>
    <t>Gezin</t>
  </si>
  <si>
    <t>Gezinsrelatie</t>
  </si>
  <si>
    <t>Voogdij</t>
  </si>
  <si>
    <t>Huwelijk</t>
  </si>
  <si>
    <t>Persoonsrelatie</t>
  </si>
  <si>
    <t>PersonRelation</t>
  </si>
  <si>
    <t>Guardianship</t>
  </si>
  <si>
    <t>Tutelle</t>
  </si>
  <si>
    <t>Cohabitation</t>
  </si>
  <si>
    <t>Marriage</t>
  </si>
  <si>
    <t>Gezinsrelatie type</t>
  </si>
  <si>
    <t>Adresse de résidence</t>
  </si>
  <si>
    <t>residenceAddress</t>
  </si>
  <si>
    <t>memberOf</t>
  </si>
  <si>
    <t>headOf</t>
  </si>
  <si>
    <t>Hoofd van</t>
  </si>
  <si>
    <t>Lid van</t>
  </si>
  <si>
    <t>Chef de</t>
  </si>
  <si>
    <t>Membre de</t>
  </si>
  <si>
    <t>Identifier</t>
  </si>
  <si>
    <t>PostalInfo</t>
  </si>
  <si>
    <t>Municipality</t>
  </si>
  <si>
    <t>PartOfMunicipality</t>
  </si>
  <si>
    <t>Identificator</t>
  </si>
  <si>
    <t>Straatnaam</t>
  </si>
  <si>
    <t>Nom de la rue</t>
  </si>
  <si>
    <t>Postale info</t>
  </si>
  <si>
    <t>Info de la poste</t>
  </si>
  <si>
    <t>Adresvoorstelling</t>
  </si>
  <si>
    <t>Deelgemeente</t>
  </si>
  <si>
    <t>Sous-municipalité</t>
  </si>
  <si>
    <t>Busnummer</t>
  </si>
  <si>
    <t>municipalityName</t>
  </si>
  <si>
    <t>Naam gemeente</t>
  </si>
  <si>
    <t>Nom de la commune</t>
  </si>
  <si>
    <t>partOfMunicipalityName</t>
  </si>
  <si>
    <t>Naam deelgemeente</t>
  </si>
  <si>
    <t>Nom de la sous-municipalité</t>
  </si>
  <si>
    <t>hasRepresentation</t>
  </si>
  <si>
    <t>Heeft voorstelling</t>
  </si>
  <si>
    <t>Est representé par</t>
  </si>
  <si>
    <t>Is gesitueerd in</t>
  </si>
  <si>
    <t>Est situé à</t>
  </si>
  <si>
    <t>isOfficiallyAssigned</t>
  </si>
  <si>
    <t>Is officieel toegekend</t>
  </si>
  <si>
    <t>Est attribué officiellement</t>
  </si>
  <si>
    <t>addressPosition</t>
  </si>
  <si>
    <t>Positie</t>
  </si>
  <si>
    <t>Position</t>
  </si>
  <si>
    <t>Geografische positie</t>
  </si>
  <si>
    <t>Position géographique</t>
  </si>
  <si>
    <t>pointGeometry</t>
  </si>
  <si>
    <t>positionGeometryMethod</t>
  </si>
  <si>
    <t>positionSpecification</t>
  </si>
  <si>
    <t>GM_Point</t>
  </si>
  <si>
    <t>Methode positiegeometrie</t>
  </si>
  <si>
    <t>Positie specificatie</t>
  </si>
  <si>
    <t>Spécification de position</t>
  </si>
  <si>
    <t>addressSortField</t>
  </si>
  <si>
    <t>Adres sorteerveld</t>
  </si>
  <si>
    <t>Adresse champs de triage</t>
  </si>
  <si>
    <t>addressStatus</t>
  </si>
  <si>
    <t>Adres status</t>
  </si>
  <si>
    <t>Statut d'adresse</t>
  </si>
  <si>
    <t>homonymAddition</t>
  </si>
  <si>
    <t>Status straatnaam</t>
  </si>
  <si>
    <t>Type straatnaam</t>
  </si>
  <si>
    <t>AddressableObject</t>
  </si>
  <si>
    <t>Adresseerbaar object</t>
  </si>
  <si>
    <t>Objet addressable</t>
  </si>
  <si>
    <t>Is gehecht aan</t>
  </si>
  <si>
    <t>Est assigné à</t>
  </si>
  <si>
    <t>BuildingUnit</t>
  </si>
  <si>
    <t>Parcel</t>
  </si>
  <si>
    <t>Stand</t>
  </si>
  <si>
    <t>MooringPlace</t>
  </si>
  <si>
    <t>Gebouw</t>
  </si>
  <si>
    <t>Batiment</t>
  </si>
  <si>
    <t>Perceel</t>
  </si>
  <si>
    <t>Terrain</t>
  </si>
  <si>
    <t>Standplaats</t>
  </si>
  <si>
    <t>Aanlegplaats</t>
  </si>
  <si>
    <t>Amarrage</t>
  </si>
  <si>
    <t>Emplacement</t>
  </si>
  <si>
    <t>Actueel</t>
  </si>
  <si>
    <t>Actuel</t>
  </si>
  <si>
    <t>Proposé</t>
  </si>
  <si>
    <t>Voorgesteld</t>
  </si>
  <si>
    <t>Gereserveerd</t>
  </si>
  <si>
    <t>Réservé</t>
  </si>
  <si>
    <t>Teruggetrokken</t>
  </si>
  <si>
    <t>Retiré</t>
  </si>
  <si>
    <t>hamlet</t>
  </si>
  <si>
    <t>streetname</t>
  </si>
  <si>
    <t>current</t>
  </si>
  <si>
    <t>proposed</t>
  </si>
  <si>
    <t>reserved</t>
  </si>
  <si>
    <t>retired</t>
  </si>
  <si>
    <t>assignedByAdministrator</t>
  </si>
  <si>
    <t>derivedFromObject</t>
  </si>
  <si>
    <t>Toegekend door administrator</t>
  </si>
  <si>
    <t>Assigné par administrateur</t>
  </si>
  <si>
    <t>Afgeleid van object</t>
  </si>
  <si>
    <t>Dérivé d'objet</t>
  </si>
  <si>
    <t>building</t>
  </si>
  <si>
    <t>buildingUnit</t>
  </si>
  <si>
    <t>entrance</t>
  </si>
  <si>
    <t>mooringPlace</t>
  </si>
  <si>
    <t>municipality</t>
  </si>
  <si>
    <t>parcel</t>
  </si>
  <si>
    <t>plot</t>
  </si>
  <si>
    <t>stand</t>
  </si>
  <si>
    <t>Gebouweenheid</t>
  </si>
  <si>
    <t>Unité de batiment</t>
  </si>
  <si>
    <t>Ingang</t>
  </si>
  <si>
    <t>Entrée</t>
  </si>
  <si>
    <t>Plot</t>
  </si>
  <si>
    <t>\d{11}</t>
  </si>
  <si>
    <t>nrn</t>
  </si>
  <si>
    <t>Numéro de registre national</t>
  </si>
  <si>
    <t>LegalStatus</t>
  </si>
  <si>
    <t>AddressStatus</t>
  </si>
  <si>
    <t>AdministrativeStatus</t>
  </si>
  <si>
    <t>PositionGeometryMethod</t>
  </si>
  <si>
    <t>PositionSpecification</t>
  </si>
  <si>
    <t>{0,1}\d{9}</t>
  </si>
  <si>
    <t>hasComponent</t>
  </si>
  <si>
    <t>Est composé de</t>
  </si>
  <si>
    <t>commercialName</t>
  </si>
  <si>
    <t>Maatschappelijke naam</t>
  </si>
  <si>
    <t>Dénomination sociale</t>
  </si>
  <si>
    <t>Handelsnaam</t>
  </si>
  <si>
    <t>Dénomination commerciale</t>
  </si>
  <si>
    <t>Descendance</t>
  </si>
  <si>
    <t>Ménage</t>
  </si>
  <si>
    <t>Household</t>
  </si>
  <si>
    <t>HouseholdRelation</t>
  </si>
  <si>
    <t>Relation de ménage</t>
  </si>
  <si>
    <t>Relation de personne</t>
  </si>
  <si>
    <t>Nom complet</t>
  </si>
  <si>
    <t>Premier prénom</t>
  </si>
  <si>
    <t>Voornamen</t>
  </si>
  <si>
    <t>Prénoms</t>
  </si>
  <si>
    <t>Lieu de décès</t>
  </si>
  <si>
    <t>function</t>
  </si>
  <si>
    <t>Functie</t>
  </si>
  <si>
    <t>Fonction</t>
  </si>
  <si>
    <t>Function</t>
  </si>
  <si>
    <t>014</t>
  </si>
  <si>
    <t>Société anonyme</t>
  </si>
  <si>
    <t>Naamloze vennootschap</t>
  </si>
  <si>
    <t>Entreprise personne physique</t>
  </si>
  <si>
    <t>Onderneming natuurlijke persoon</t>
  </si>
  <si>
    <t>Entreprise personne morale</t>
  </si>
  <si>
    <t>Onderneming rechtspersoon</t>
  </si>
  <si>
    <t>000</t>
  </si>
  <si>
    <t>Situation normale</t>
  </si>
  <si>
    <t>Normale toestand</t>
  </si>
  <si>
    <t>053</t>
  </si>
  <si>
    <t>Clôture de faillite</t>
  </si>
  <si>
    <t>Sluiting van het faillissement</t>
  </si>
  <si>
    <t>10007</t>
  </si>
  <si>
    <t>Administrateur délégué</t>
  </si>
  <si>
    <t>Gedelegeerd bestuurder</t>
  </si>
  <si>
    <t>Autorisation Kind &amp; Gezin</t>
  </si>
  <si>
    <t>Vergunning Kind &amp; Gezin</t>
  </si>
  <si>
    <t>abbreviatedName</t>
  </si>
  <si>
    <t>Nom abrégé</t>
  </si>
  <si>
    <t>Afgekorte naam</t>
  </si>
  <si>
    <t>[2-8]\d{9}</t>
  </si>
  <si>
    <t>Period</t>
  </si>
  <si>
    <t>Periode</t>
  </si>
  <si>
    <t>Période</t>
  </si>
  <si>
    <t>Samenwoning</t>
  </si>
  <si>
    <t>Numéro de fax</t>
  </si>
  <si>
    <t>AddressFullAddress</t>
  </si>
  <si>
    <t>AddressPOBox</t>
  </si>
  <si>
    <t>AddressThoroughfare</t>
  </si>
  <si>
    <t>AddressLocatorDesignator</t>
  </si>
  <si>
    <t>AddressLocatorName</t>
  </si>
  <si>
    <t>AddressAddressArea</t>
  </si>
  <si>
    <t>AddressPostName</t>
  </si>
  <si>
    <t>AddressAdminUnitL2</t>
  </si>
  <si>
    <t>AddressAdminUnitL1</t>
  </si>
  <si>
    <t>AddressPostCode</t>
  </si>
  <si>
    <t>AddressAddressID</t>
  </si>
  <si>
    <t>Agent</t>
  </si>
  <si>
    <t>AgentIdentifier</t>
  </si>
  <si>
    <t>AgentName</t>
  </si>
  <si>
    <t>AgentType</t>
  </si>
  <si>
    <t>AgentPlaysRole</t>
  </si>
  <si>
    <t>AgentUses</t>
  </si>
  <si>
    <t>AgentHasAddress</t>
  </si>
  <si>
    <t>AgentSatisfiesCriterion</t>
  </si>
  <si>
    <t>AgentProvidesRequirementResponse</t>
  </si>
  <si>
    <t>BusinessEvent</t>
  </si>
  <si>
    <t>ChangeEvent</t>
  </si>
  <si>
    <t>ChangeEventHasFormalFramework</t>
  </si>
  <si>
    <t>ChangeEventOriginalOrganisation</t>
  </si>
  <si>
    <t>ChangeEventResultingOrganisation</t>
  </si>
  <si>
    <t>Channel</t>
  </si>
  <si>
    <t>ChannelIdentifier</t>
  </si>
  <si>
    <t>ChannelType</t>
  </si>
  <si>
    <t>ChannelHasContactPoint</t>
  </si>
  <si>
    <t>ChannelIsOwnedBy</t>
  </si>
  <si>
    <t>ChannelAvailability</t>
  </si>
  <si>
    <t>ChannelProcessingTime</t>
  </si>
  <si>
    <t>ChannelHasCost</t>
  </si>
  <si>
    <t>Cost</t>
  </si>
  <si>
    <t>CostIdentifier</t>
  </si>
  <si>
    <t>CostValue</t>
  </si>
  <si>
    <t>CostDescription</t>
  </si>
  <si>
    <t>OutputIsDefinedBy</t>
  </si>
  <si>
    <t>Criterion</t>
  </si>
  <si>
    <t>CriterionIdentifier</t>
  </si>
  <si>
    <t>CriterionCriterionType</t>
  </si>
  <si>
    <t>CriterionName</t>
  </si>
  <si>
    <t>CriterionDescription</t>
  </si>
  <si>
    <t>CriterionFulfilledIndicator</t>
  </si>
  <si>
    <t>CriterionWeight</t>
  </si>
  <si>
    <t>CriterionFulfilledbyRequirementGroup</t>
  </si>
  <si>
    <t>CriterionIsDefinedInFormalFramework</t>
  </si>
  <si>
    <t>CriterionRequirement</t>
  </si>
  <si>
    <t>CriterionRequirementIdentifier</t>
  </si>
  <si>
    <t>CriterionRequirementName</t>
  </si>
  <si>
    <t>CriterionRequirementDescription</t>
  </si>
  <si>
    <t>CriterionRequirementExpectedDataType</t>
  </si>
  <si>
    <t>CriterionRequirementExpeectedValue</t>
  </si>
  <si>
    <t>CriterionRequirementMaximumValue</t>
  </si>
  <si>
    <t>CriterionRequirementMinimumValue</t>
  </si>
  <si>
    <t>CriterionRequirementTypeofTranslation</t>
  </si>
  <si>
    <t>CriterionRequirementLevelofCertification</t>
  </si>
  <si>
    <t>CriterionRequirementTypeofCopyQuality</t>
  </si>
  <si>
    <t>CriterionRequirementApplicableinPeriodOfTime</t>
  </si>
  <si>
    <t>CriterionRequirementMetByEvidence</t>
  </si>
  <si>
    <t>DocumentReference</t>
  </si>
  <si>
    <t>DocumentReferenceIdentifier</t>
  </si>
  <si>
    <t>DocumentReferenceURL</t>
  </si>
  <si>
    <t>DocumentReferenceDescription</t>
  </si>
  <si>
    <t>DocumentReferenceType</t>
  </si>
  <si>
    <t>Event</t>
  </si>
  <si>
    <t>EventIdentifier</t>
  </si>
  <si>
    <t>EventName</t>
  </si>
  <si>
    <t>EventDescription</t>
  </si>
  <si>
    <t>EventType</t>
  </si>
  <si>
    <t>EventRelatedService</t>
  </si>
  <si>
    <t>Evidence</t>
  </si>
  <si>
    <t>EvidenceIdentifier</t>
  </si>
  <si>
    <t>EvidenceEvidenceType</t>
  </si>
  <si>
    <t>EvidenceName</t>
  </si>
  <si>
    <t>EvidenceDescription</t>
  </si>
  <si>
    <t>EvidenceLanguage</t>
  </si>
  <si>
    <t>EvidenceBelongsToAgent</t>
  </si>
  <si>
    <t>EvidenceIssuedByOrganisation</t>
  </si>
  <si>
    <t>EvidenceIsSupportedByDocumentReference</t>
  </si>
  <si>
    <t>FormalFramework</t>
  </si>
  <si>
    <t>FormalFrameworkIdentifier</t>
  </si>
  <si>
    <t>FormalFrameworkName</t>
  </si>
  <si>
    <t>FormalFrameworkDescription</t>
  </si>
  <si>
    <t>FormalFrameworkLanguage</t>
  </si>
  <si>
    <t>FormalFrameworkStatus</t>
  </si>
  <si>
    <t>FormalFrameworkSubject</t>
  </si>
  <si>
    <t>FormalFrameworkTerritorialApplication</t>
  </si>
  <si>
    <t>FormalFrameworkType</t>
  </si>
  <si>
    <t>FormalFrameworkRelated</t>
  </si>
  <si>
    <t>FoundationEvent</t>
  </si>
  <si>
    <t>Geometry</t>
  </si>
  <si>
    <t>GeometryCoordinates</t>
  </si>
  <si>
    <t>GeometryCRS</t>
  </si>
  <si>
    <t>GeometryType</t>
  </si>
  <si>
    <t>Jurisdiction</t>
  </si>
  <si>
    <t>JurisdictionName</t>
  </si>
  <si>
    <t>JurisdictionIdentifier</t>
  </si>
  <si>
    <t>LegalEntity</t>
  </si>
  <si>
    <t>LegalEntityLegalIdentifier</t>
  </si>
  <si>
    <t>LegalEntityIdentifier</t>
  </si>
  <si>
    <t>LegalEntityLegalName</t>
  </si>
  <si>
    <t>LegalEntityAlternativeName</t>
  </si>
  <si>
    <t>LegalEntityCompanyType</t>
  </si>
  <si>
    <t>LegalEntityCompanyStatus</t>
  </si>
  <si>
    <t>LegalEntityCompanyActivity</t>
  </si>
  <si>
    <t>LegalEntityRegisteredAddress</t>
  </si>
  <si>
    <t>LegalEntityAddress</t>
  </si>
  <si>
    <t>LegalEntityLocation</t>
  </si>
  <si>
    <t>LifeEvent</t>
  </si>
  <si>
    <t>LocationGeographicName</t>
  </si>
  <si>
    <t>LocationGeographicIdentifier</t>
  </si>
  <si>
    <t>LocationAddress</t>
  </si>
  <si>
    <t>LocationGeometry</t>
  </si>
  <si>
    <t>Output</t>
  </si>
  <si>
    <t>OutputIdentifier</t>
  </si>
  <si>
    <t>OutputName</t>
  </si>
  <si>
    <t>OutputDescription</t>
  </si>
  <si>
    <t>OutputType</t>
  </si>
  <si>
    <t>Participation</t>
  </si>
  <si>
    <t>ParticipationIdentifier</t>
  </si>
  <si>
    <t>ParticipationDescription</t>
  </si>
  <si>
    <t>ParticipationTemporal</t>
  </si>
  <si>
    <t>PeriodOfTime</t>
  </si>
  <si>
    <t>PeriodOfTimeIdentifier</t>
  </si>
  <si>
    <t>PeriodOfTimeStartDate/Time</t>
  </si>
  <si>
    <t>PeriodOfTimeEndDate/Time</t>
  </si>
  <si>
    <t>PersonIdentifier</t>
  </si>
  <si>
    <t>PersonFullName</t>
  </si>
  <si>
    <t>PersonGivenName</t>
  </si>
  <si>
    <t>PersonFamilyName</t>
  </si>
  <si>
    <t>PersonPatronymicName</t>
  </si>
  <si>
    <t>PersonAlternativeName</t>
  </si>
  <si>
    <t>PersonGender</t>
  </si>
  <si>
    <t>PersonBirthName</t>
  </si>
  <si>
    <t>PersonDateOfBirth</t>
  </si>
  <si>
    <t>PersonDateOfDeath</t>
  </si>
  <si>
    <t>PersonCountryOfBirth</t>
  </si>
  <si>
    <t>PersonCountryOfDeath</t>
  </si>
  <si>
    <t>PersonPlaceOfBirth</t>
  </si>
  <si>
    <t>PersonPlaceOfDeath</t>
  </si>
  <si>
    <t>PersonCitizenship</t>
  </si>
  <si>
    <t>PersonResidency</t>
  </si>
  <si>
    <t>PersonAddress</t>
  </si>
  <si>
    <t>ProcessingTime</t>
  </si>
  <si>
    <t>ProcessingTimeIdentifier</t>
  </si>
  <si>
    <t>ProcessingTimeMeasurementUnit</t>
  </si>
  <si>
    <t>ProcessingTimeQuantitativeValue</t>
  </si>
  <si>
    <t>ProcessingTimeOpeningHours</t>
  </si>
  <si>
    <t>PublicOrganization</t>
  </si>
  <si>
    <t>PublicOrganizationIdentifier</t>
  </si>
  <si>
    <t>PublicOrganizationPreferredLabel</t>
  </si>
  <si>
    <t>PublicOrganizationAlternativeLabel</t>
  </si>
  <si>
    <t>PublicOrganizationDescription</t>
  </si>
  <si>
    <t>PublicOrganizationSpatial</t>
  </si>
  <si>
    <t>PublicOrganizationPurpose</t>
  </si>
  <si>
    <t>PublicOrganizationClassification</t>
  </si>
  <si>
    <t>PublicOrganizationHomepage</t>
  </si>
  <si>
    <t>PublicOrganizationLogo</t>
  </si>
  <si>
    <t>PublicOrganizationSubOrganisation</t>
  </si>
  <si>
    <t>PublicOrganizationSubOrganisationOf</t>
  </si>
  <si>
    <t>PublicOrganizationHasUnit</t>
  </si>
  <si>
    <t>PublicOrganizationUnitOf</t>
  </si>
  <si>
    <t>PublicOrganizationMemberOf</t>
  </si>
  <si>
    <t>PublicOrganizationHasMember</t>
  </si>
  <si>
    <t>PublicOrganizationContactPoint</t>
  </si>
  <si>
    <t>PublicOrganizationAddress</t>
  </si>
  <si>
    <t>PublicOrganizationPrev</t>
  </si>
  <si>
    <t>PublicOrganizationNext</t>
  </si>
  <si>
    <t>PublicOrganisationResultedFrom</t>
  </si>
  <si>
    <t>PublicService</t>
  </si>
  <si>
    <t>PublicServiceIdentifier</t>
  </si>
  <si>
    <t>PublicServiceName</t>
  </si>
  <si>
    <t>PublicServiceDescription</t>
  </si>
  <si>
    <t>PublicServiceKeyword</t>
  </si>
  <si>
    <t>PublicServiceSector</t>
  </si>
  <si>
    <t>PublicServiceType</t>
  </si>
  <si>
    <t>PublicServiceLanguage</t>
  </si>
  <si>
    <t>PublicServiceStatus</t>
  </si>
  <si>
    <t>PublicServiceHasContactPoint</t>
  </si>
  <si>
    <t>PublicServiceServiceProvider</t>
  </si>
  <si>
    <t>PublicServiceServiceUser</t>
  </si>
  <si>
    <t>PublicServiceIsGroupedBy</t>
  </si>
  <si>
    <t>PublicServiceRequires</t>
  </si>
  <si>
    <t>PublicServiceRelated</t>
  </si>
  <si>
    <t>PublicServiceHasCriterion</t>
  </si>
  <si>
    <t>PublicServiceHasCompetentAuthority</t>
  </si>
  <si>
    <t>PublicServiceHasParticipation</t>
  </si>
  <si>
    <t>PublicServiceHasFormalFramework</t>
  </si>
  <si>
    <t>PublicServiceProduces</t>
  </si>
  <si>
    <t>PublicServiceFollows</t>
  </si>
  <si>
    <t>PublicServiceSpatial</t>
  </si>
  <si>
    <t>PublicServiceTemporal</t>
  </si>
  <si>
    <t>PublicServiceHasChannel</t>
  </si>
  <si>
    <t>PublicServiceProcessingTime</t>
  </si>
  <si>
    <t>PublicServiceHasCost</t>
  </si>
  <si>
    <t>RequirementGroup</t>
  </si>
  <si>
    <t>RequirementGroupIdentifier</t>
  </si>
  <si>
    <t>RequirementGroupDescription</t>
  </si>
  <si>
    <t>RequirementGroupHasCriterionRequirement</t>
  </si>
  <si>
    <t>RequirementResponse</t>
  </si>
  <si>
    <t>RequirementResponseIdentifier</t>
  </si>
  <si>
    <t>RequirementResponseName</t>
  </si>
  <si>
    <t>RequirementResponseDescription</t>
  </si>
  <si>
    <t>RequirementResponseValue</t>
  </si>
  <si>
    <t>RequirementResponseProvenByEvidence</t>
  </si>
  <si>
    <t>RequirementResponseAppliesToPeriodOfTime</t>
  </si>
  <si>
    <t>RequirementResponseValidatesCriterionRequirement</t>
  </si>
  <si>
    <t>Rule</t>
  </si>
  <si>
    <t>RuleIdentifier</t>
  </si>
  <si>
    <t>RuleDescription</t>
  </si>
  <si>
    <t>RuleLanguage</t>
  </si>
  <si>
    <t>RuleName</t>
  </si>
  <si>
    <t>RuleImplements</t>
  </si>
  <si>
    <t>Type</t>
  </si>
  <si>
    <t>Definition</t>
  </si>
  <si>
    <t>An address representing a location.</t>
  </si>
  <si>
    <t>The complete address with or without formatting.</t>
  </si>
  <si>
    <t>The Post Office Box number.</t>
  </si>
  <si>
    <t>The name of a passage or way through from one location to another.</t>
  </si>
  <si>
    <t>A number or a sequence of characters that uniquely identifies the locator within the relevant scope.</t>
  </si>
  <si>
    <t>A proper noun applied to the real world entity identified by the address.</t>
  </si>
  <si>
    <t>The name of a geographic area or locality that groups a number of addressable objects for addressing purposes, without being an administrative unit.</t>
  </si>
  <si>
    <t>The key postal division of the address, usually the city.</t>
  </si>
  <si>
    <t>The region of the address, usually a county, state or other such area that typically encompasses several localities.</t>
  </si>
  <si>
    <t>The uppermost administrative unit for the address, almost always a country.</t>
  </si>
  <si>
    <t>The post code, a.k.a. postal code, ZIP code, etc.</t>
  </si>
  <si>
    <t>A globally unique identifier for this instance of the address.</t>
  </si>
  <si>
    <t>An entity that is able to carry out actions.</t>
  </si>
  <si>
    <t>This property represents a formally-issued Identifier for the Agent.</t>
  </si>
  <si>
    <t>Name</t>
  </si>
  <si>
    <t xml:space="preserve">This property represents the Type of an Agent as described in a controlled vocabulary. In the context of CPSV-AP an Agent can be a Public Organization or a Person. </t>
  </si>
  <si>
    <t>Association</t>
  </si>
  <si>
    <t>A public service in which the agent plays a role.</t>
  </si>
  <si>
    <t>A public service used by the agent.</t>
  </si>
  <si>
    <t>This property represents an Address related to an Agent. Asserting the address relationship implies that the Agent has an Address.</t>
  </si>
  <si>
    <t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t>
  </si>
  <si>
    <t>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t>
  </si>
  <si>
    <t>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t>
  </si>
  <si>
    <t xml:space="preserve">This property links a Change Event or a Foundation Event to the organization that
resulted from it.
In the RDF release of the CPOV, these properties are bound to
org:resultingOrganization and org:resultedFrom.
</t>
  </si>
  <si>
    <t>A medium through which an agent provides, uses or otherwise interacts with a resource.</t>
  </si>
  <si>
    <t>This property represents a formally-issued Identifier for the Channel.</t>
  </si>
  <si>
    <t>This property represents the type of Channel as defined in a controlled vocabulary.  Currently several ways of delivering the Public Service have been identified and thus defined as subclasses of the Channel class, for instance E-mail, Homepage, Fax, Assistant, Telephone.</t>
  </si>
  <si>
    <t>Links a channel to a method of contact. The actual method of contact is provided using the Contact class from the Core public Organization Vocabulary which in turn uses VCard to provide information such as phone number, homepage etc.</t>
  </si>
  <si>
    <t>This property links the Channel class with one or more instances of the Public Organization class. This property indicates the owner of a specific Channel through which a Public Service is being delivered.</t>
  </si>
  <si>
    <t xml:space="preserve">Links a channel to information about when the channel is available, such as the opening hours of an office or telephone service. This is provided using the Period of Time class </t>
  </si>
  <si>
    <t xml:space="preserve">If the processing time for a Public Service varies according to which channel is used, then it should be applied at the channel level and not at the Public Service level. Either way, the actual information is provided using the Processing Time class </t>
  </si>
  <si>
    <t xml:space="preserve">If the cost of a Public Service varies according to which channel is used, then should be applied at the channel level and not at the Public Service level. Either way, the actual information is provided by the Cost class </t>
  </si>
  <si>
    <t>The Cost class represents any costs related to the execution of a Public Service that the Agent consuming it needs to pay.</t>
  </si>
  <si>
    <t>This property represents a formally-issued Identifier for the Cost.</t>
  </si>
  <si>
    <t>This property represents a numeric value indicating the amount of the Cost.</t>
  </si>
  <si>
    <t xml:space="preserve">This property represents the currency in which the Cost needs to be paid and the value of the Cost is expressed. The possible values for this property are described in a controlled vocabulary. </t>
  </si>
  <si>
    <t>This property represents a free text description of the Cost.</t>
  </si>
  <si>
    <t>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t>
  </si>
  <si>
    <t xml:space="preserve">The Criterion class represents the rule or principle used to judge, evaluate or assess
something. </t>
  </si>
  <si>
    <t>This property provides a formally issued identifier for the criterion. A criterion must
have an identifier.</t>
  </si>
  <si>
    <t>A criterion must be defined in terms of a coded type in order to allow for
classification and automatic translation. The types of criterion shall be based on
controlled vocabularies.</t>
  </si>
  <si>
    <t>A criterion must have a name. It can be used as a short descriptive text.</t>
  </si>
  <si>
    <t xml:space="preserve">A criterion may be textually described using this property. The description can be
used to add details and explanation about the criterion. </t>
  </si>
  <si>
    <t>This property is used when the criterion class is informed as a response and the
submitter wants to specify whether the criterion is fulfilled (true) or not (false).</t>
  </si>
  <si>
    <t>A criterion may have a weight to provide for automatic scoring of the criterion
responses. It implies that there are multiple criteria, and the weight represents the
importance of one criterion among the whole set of criteria.</t>
  </si>
  <si>
    <t xml:space="preserve">A criterion shall be fulfilled by means of one or more groups of options. Each one of
these options is defined as a requirements group. </t>
  </si>
  <si>
    <t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t>
  </si>
  <si>
    <t>A Criterion Requirement must have a requirement identifier.</t>
  </si>
  <si>
    <t>A Criterion Requirement may have a name by which it can be referred to.</t>
  </si>
  <si>
    <t>A Criterion Requirement may have an explanatory description.</t>
  </si>
  <si>
    <t>Each Criterion Requirement shall describe the expected data type that the response
has to provide.</t>
  </si>
  <si>
    <t>This property is used to define the expected value that the responder has to
provide in the criterion response.</t>
  </si>
  <si>
    <t>When the value of the criterion response must fall into a range or it shall be lesser
than a threshold, this property is used to define the maximum expected value.</t>
  </si>
  <si>
    <t>When the value of the criterion response must fall into a range or it shall be larger
than a specific threshold, this property is used to define the minimum expected
value.</t>
  </si>
  <si>
    <t>A criterion requirement may specify whether the evidence proving that this criterion
requirement shall be translated and what type of translation shall apply, for
instance, certified translation</t>
  </si>
  <si>
    <t>A criterion requirement may specify whether the evidence proving this criterion
requirement shall belong to a specific level of certification, for instance, legalisation.</t>
  </si>
  <si>
    <t>A criterion requirement may specify whether the evidence proving this criterion
requirement shall be of a specific type of copy, for instance, certified copy.</t>
  </si>
  <si>
    <t>If the Criterion Requirement shall apply to a specific time period, this class is used
to describe it.</t>
  </si>
  <si>
    <t>A Criterion Requirement may point to a list of candidate evidences that can be used
by the responder to prove the criterion requirement is fulfilled.</t>
  </si>
  <si>
    <t>A reference to the document, attestation or data, usually provided by a party
different from the one providing the response, that proves the response.</t>
  </si>
  <si>
    <t>A Document Reference shall contain an identifier.</t>
  </si>
  <si>
    <t>A Uniform Resource Locator where the document or attestation can be found.</t>
  </si>
  <si>
    <t>A document reference may contain the description of the attestation or evidentiary
document.</t>
  </si>
  <si>
    <t>The document reference may contain the type that categorizes the attestation or
evidentiary document.</t>
  </si>
  <si>
    <t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t>
  </si>
  <si>
    <t>This property represents a formally-issued Identifier for the Event.</t>
  </si>
  <si>
    <t>This property represents the Name of the Event.</t>
  </si>
  <si>
    <t>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t>
  </si>
  <si>
    <t>The type property links an Event to a controlled vocabulary of event types and it is the nature of those controlled vocabularies that is the major difference between a business event, such as creating the business in the first place and a life event, such as the birth of a child.</t>
  </si>
  <si>
    <t xml:space="preserve">This property links an event directly to a public service that is related to it. </t>
  </si>
  <si>
    <t>Evidence is any resource that can document or support a criterion response.
The Evidence class contains information that proves that a criterion requirement
exists or is true, in particular evidences are used to prove that a specific criterion is
met.</t>
  </si>
  <si>
    <t>An Evidence must have an identifier.</t>
  </si>
  <si>
    <t>The Evidences contain a property type to categorize evidences and to allow for the
creation of controlled vocabularies that can facilitate automatic translation.</t>
  </si>
  <si>
    <t xml:space="preserve">An Evidence may have a name by which it is referred to. </t>
  </si>
  <si>
    <t xml:space="preserve">An Evidence may have an explanatory description. </t>
  </si>
  <si>
    <t>An Evidence may define the language the attestation of evidentiary document is
written in.</t>
  </si>
  <si>
    <t>An Evidence may refer to the organisation that issued the attestation or evidentiary
document. (https://www.w3.org/TR/vocab-org/)</t>
  </si>
  <si>
    <t>An Evidence may refer to the attestation, to the evidentiary document or to the URL
where the proof from a third party can be found.</t>
  </si>
  <si>
    <t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t>
  </si>
  <si>
    <t>This property represents a formally-issued Identifier for the Formal Framework. Similarly as in ELI, this can be a Local Identifier, which is the unique identifier used in a local reference system. Also this can be a URI following the URI-path as defined in ELI.</t>
  </si>
  <si>
    <t>This property represents the Name of the Formal Framework.</t>
  </si>
  <si>
    <t>This property represents a free text Description of the Formal Framework.</t>
  </si>
  <si>
    <t xml:space="preserve">This property represents the Language(s) in which the Formal Framework is available. The possible values for this property are described in a controlled vocabulary. </t>
  </si>
  <si>
    <t xml:space="preserve">This property represents the Status of the Formal Framework, for instance in force, not in force, partially applicable, implicitly revoked, explicitly revoked, repealed, expired, suspended, … The possible values for this property are described in a controlled vocabulary. </t>
  </si>
  <si>
    <t>This property represents the Subject of this Formal Framework. The possible values for this property are described in a controlled vocabulary.</t>
  </si>
  <si>
    <t xml:space="preserve">This property represents the geographical scope of where the Formal Framework is applicable, for instance EU, country/Member State, region…
The values of this property come from a controlled vocabulary, for instance NUTS. </t>
  </si>
  <si>
    <t xml:space="preserve">This property represents the Type of a Formal Framework as described in a controlled vocabulary (e.g. directive, law, draft proposition, Parliamentary act, ministerial decision etc.). The possible values for this property are described in a controlled vocabulary. </t>
  </si>
  <si>
    <t>A formal framework related to this framework.</t>
  </si>
  <si>
    <t>A geometry representing a location.</t>
  </si>
  <si>
    <t>The ordered list of coordinates of the geometry.</t>
  </si>
  <si>
    <t>The Coordinate Reference System (CRS) used to encode the coordinates.</t>
  </si>
  <si>
    <t>The type of the geometry.</t>
  </si>
  <si>
    <t>A jurisdiction, typically a country, dealing with and making pronouncements on legal matters.</t>
  </si>
  <si>
    <t>The name of the jurisdiction.</t>
  </si>
  <si>
    <t>URI</t>
  </si>
  <si>
    <t>The URI for the jurisdiction.</t>
  </si>
  <si>
    <t>The identifier given to the legal entity by the authority with which it is registered.</t>
  </si>
  <si>
    <t>A formally-issued identifier for the legal entity, other than the one that confers legal status upon it.</t>
  </si>
  <si>
    <t>The legal name of the business.</t>
  </si>
  <si>
    <t>A recognized name other than the legal name.</t>
  </si>
  <si>
    <t>The type of the business.</t>
  </si>
  <si>
    <t>The status of the business.</t>
  </si>
  <si>
    <t>The activity of the business.</t>
  </si>
  <si>
    <t>The registered address of the business.</t>
  </si>
  <si>
    <t>An address related to the business, other than the registered address.</t>
  </si>
  <si>
    <t>A location related to the business.</t>
  </si>
  <si>
    <t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t>
  </si>
  <si>
    <t>An identifiable geographic place.</t>
  </si>
  <si>
    <t>A proper noun applied to a spatial object.</t>
  </si>
  <si>
    <t>A URI that identifies the location.</t>
  </si>
  <si>
    <t>An address representing the location.</t>
  </si>
  <si>
    <t>A geometry representing the location.</t>
  </si>
  <si>
    <t>An intended result whose required inputs and processes are entirely within the control of the planning organisation.</t>
  </si>
  <si>
    <t>The name of the output.</t>
  </si>
  <si>
    <t>A free text description of the output.</t>
  </si>
  <si>
    <t>The type of the output.</t>
  </si>
  <si>
    <t>This property represents a formally-issued Identifier for the Participation.</t>
  </si>
  <si>
    <t>A free text description of the Participation.</t>
  </si>
  <si>
    <t>Links to a Period of Time in which the Agent associated via the Plays Role property participates/participated. If the Period of Time has only a start date, then it can be inferred that the participation is still active.</t>
  </si>
  <si>
    <t>An interval of time that is named or defined by its start and end dates.</t>
  </si>
  <si>
    <t>This property represents a formally-issued Identifier for the Period of Time.</t>
  </si>
  <si>
    <t>This property represents the start of the period that the Public Service is available or active.</t>
  </si>
  <si>
    <t>This property represents the end of the period that the Public Service is available or active.</t>
  </si>
  <si>
    <t>A natural person.</t>
  </si>
  <si>
    <t>A formally-issued identifier for the person.</t>
  </si>
  <si>
    <t>The complete name of the person as one string.</t>
  </si>
  <si>
    <t>The denominator(s) that identify the person within a family.</t>
  </si>
  <si>
    <t>A name that is usually shared by members of a family.</t>
  </si>
  <si>
    <t>A name referring to the father's given name.</t>
  </si>
  <si>
    <t>A name by which the person is known other than her given name and/or full name.</t>
  </si>
  <si>
    <t>The gender of the person.</t>
  </si>
  <si>
    <t>The full name of the person at the time of her birth, irrespective of any subsequent changes.</t>
  </si>
  <si>
    <t>The date on which the person was born.</t>
  </si>
  <si>
    <t>The date on which the person deceased.</t>
  </si>
  <si>
    <t>The country where the person was born.</t>
  </si>
  <si>
    <t>The country where the person deceased.</t>
  </si>
  <si>
    <t>The location where the person was born.</t>
  </si>
  <si>
    <t>The location where the person deceased.</t>
  </si>
  <si>
    <t>The jurisdiction that has conferred citizenship rights on the person.</t>
  </si>
  <si>
    <t>The jurisdiction in which the person resides, typically providing the person with a subset of the rights of a citizen.</t>
  </si>
  <si>
    <t>An address related to the person.</t>
  </si>
  <si>
    <t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t>
  </si>
  <si>
    <t>This property represents a formally-issued Identifier for the Processing Time.</t>
  </si>
  <si>
    <t>This property indicates the unit of time using a controlled list of values: Minutes, Hours, Days, Weeks, Months, Years.</t>
  </si>
  <si>
    <t>This property provides the number of units.</t>
  </si>
  <si>
    <t>The type property of the Processing Time class uses a controlled vocabulary to indicate  whether the indicated period is: exact, minimum, maximum or average.</t>
  </si>
  <si>
    <t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t>
  </si>
  <si>
    <t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t>
  </si>
  <si>
    <t>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t>
  </si>
  <si>
    <t>In line with ORG and SKOS itself, an organization may have any number of alternative
or informal names, irrespective of language.
In the RDF release of the CPOV, this property is bound to skos:altLabel</t>
  </si>
  <si>
    <t>This property provides a textual description of the organization.
In the RDF release of the CPOV, this property is bound to dcterms:description.</t>
  </si>
  <si>
    <t>This property links an organization to the administrative region(s) that it covers. The value of the properly should be the URI of the region as defined in an authoritative list of regions.</t>
  </si>
  <si>
    <t>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t>
  </si>
  <si>
    <t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t>
  </si>
  <si>
    <t>A property to link an organization to its website homepage. The value of this property
is a URL irrespective of the serialisation of the data.
In the RDF release of the CPOV, this property is bound to foaf:homepage.</t>
  </si>
  <si>
    <t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t>
  </si>
  <si>
    <t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t>
  </si>
  <si>
    <t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t>
  </si>
  <si>
    <t>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t>
  </si>
  <si>
    <t>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t>
  </si>
  <si>
    <t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t>
  </si>
  <si>
    <t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t>
  </si>
  <si>
    <t>A set of deeds and acts performed by or on behalf of a public agency for the benefit of a citizen, a business or another public agency.</t>
  </si>
  <si>
    <t>This property represents a formally-issued Identifier for the Public Service.</t>
  </si>
  <si>
    <t>The name of the service.</t>
  </si>
  <si>
    <t>A free text description of the service.</t>
  </si>
  <si>
    <t>This property represents a keyword, term or phrase to describe the Public Service.</t>
  </si>
  <si>
    <t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t>
  </si>
  <si>
    <t>The type of service.</t>
  </si>
  <si>
    <t>The language(s) in which the service is available.</t>
  </si>
  <si>
    <t xml:space="preserve">See issue https://joinup.ec.europa.eu/asset/cpsv-ap/issue/additional-properties-related-public-service-portfolio-management
Indicates whether a Public Service is active, inactive, under development etc. according to a controlled vocabulary.
</t>
  </si>
  <si>
    <t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t>
  </si>
  <si>
    <t>This property links a Public Service to an Agent who provides it. This is distinct from the role of Competent Authority and may be an external contractor.</t>
  </si>
  <si>
    <t>This property links a Public Service to an Agent who uses the service.</t>
  </si>
  <si>
    <t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t>
  </si>
  <si>
    <t>Another public service required by this service.</t>
  </si>
  <si>
    <t>Another public service related to this service, without being required by this service.</t>
  </si>
  <si>
    <t>Links a Public Service to a class that describes the criteria for needing or using the service.</t>
  </si>
  <si>
    <t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t>
  </si>
  <si>
    <t xml:space="preserve">Links a Public Service to a Participation, such as an external service provider </t>
  </si>
  <si>
    <t>The Has Formal Framework property links a Public Service to a Formal Framework. It indicates the Formal Framework (e.g. legislation) to which the Public Service relates, operates or has its legal basis.</t>
  </si>
  <si>
    <t>A resource produced by the service.</t>
  </si>
  <si>
    <t>A rule under which the public service operates.</t>
  </si>
  <si>
    <t>The area in which the service is available.</t>
  </si>
  <si>
    <t>The time frame in which the service is available.</t>
  </si>
  <si>
    <t xml:space="preserve">This property links the Public Service to any Channel through which an Agent provides, uses or otherwise interacts with the Public Service, such as an online service, phone number or office. </t>
  </si>
  <si>
    <t>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t>
  </si>
  <si>
    <t>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t>
  </si>
  <si>
    <t>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t>
  </si>
  <si>
    <t>A requirement group must be identified.</t>
  </si>
  <si>
    <t xml:space="preserve">A requirement group may be textually described using this property. The
description can be used to add details and explanation about the requirement
group. </t>
  </si>
  <si>
    <t>A requirement group is a collection of criterion requirements. At least, a
requirement group shall contain one criterion requirement.</t>
  </si>
  <si>
    <t>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t>
  </si>
  <si>
    <t>A Requirement Response must have an identifier</t>
  </si>
  <si>
    <t xml:space="preserve">A Requirement Response may have a name by which it is referred to. </t>
  </si>
  <si>
    <t>A Requirement Response may have an explanatory description.</t>
  </si>
  <si>
    <t>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t>
  </si>
  <si>
    <t xml:space="preserve">The Requirement Response may provide the evidence that proves the response,
and thus the criterion requirement. </t>
  </si>
  <si>
    <t>A requirement response applies to a specific period of time</t>
  </si>
  <si>
    <t>The Requirement Response must refer to the Criterion Requirement it is actually
replying to.</t>
  </si>
  <si>
    <t>A document that sets out the specific rules, guidelines, or procedures that a public service follows.</t>
  </si>
  <si>
    <t>This property represents a formally-issued Identifier for the Rule.</t>
  </si>
  <si>
    <t>This property represents a free text Description of the Rule.</t>
  </si>
  <si>
    <t xml:space="preserve">This property represents the language(s) in which the Rule is available. This could be one or multiple languages, for instance in countries with more than one official language. The possible values for this property are described in a controlled vocabulary. </t>
  </si>
  <si>
    <t>This property represents the name of the Rule.</t>
  </si>
  <si>
    <t>The formal framework under which the rule is defined.</t>
  </si>
  <si>
    <t>EU</t>
  </si>
  <si>
    <t>FED</t>
  </si>
  <si>
    <t>VL</t>
  </si>
  <si>
    <t>WA</t>
  </si>
  <si>
    <t>BRU</t>
  </si>
  <si>
    <t>Id</t>
  </si>
  <si>
    <t>Prefix</t>
  </si>
  <si>
    <t>LabelNL</t>
  </si>
  <si>
    <t>Definitie</t>
  </si>
  <si>
    <t>Définition</t>
  </si>
  <si>
    <t>LabelFR</t>
  </si>
  <si>
    <t>Source</t>
  </si>
  <si>
    <t>Predicate</t>
  </si>
  <si>
    <t>Comment</t>
  </si>
  <si>
    <t>subClassOf</t>
  </si>
  <si>
    <t>inScheme</t>
  </si>
  <si>
    <t>SubjectId</t>
  </si>
  <si>
    <t>SubjectName</t>
  </si>
  <si>
    <t>ObjectId</t>
  </si>
  <si>
    <t>ObjectName</t>
  </si>
  <si>
    <t>next id:</t>
  </si>
  <si>
    <t>isAdopted</t>
  </si>
  <si>
    <t>DataType</t>
  </si>
  <si>
    <t>ApplicationProfile</t>
  </si>
  <si>
    <t>Persoon</t>
  </si>
  <si>
    <t>checksum:</t>
  </si>
  <si>
    <t>an evidence belongs to an agent (new entry)</t>
  </si>
  <si>
    <t>eu</t>
  </si>
  <si>
    <t>Draft</t>
  </si>
  <si>
    <t>Proposed standard</t>
  </si>
  <si>
    <t>Standard</t>
  </si>
  <si>
    <t>Other</t>
  </si>
  <si>
    <t>source EU:</t>
  </si>
  <si>
    <t>http://mapping.semic.eu/public_data/Core_Vocabularies_Mapping_Template.xlsx</t>
  </si>
  <si>
    <t>PublicOrganisationChangedBy</t>
  </si>
  <si>
    <t>ObjectString</t>
  </si>
  <si>
    <t>valueInScheme</t>
  </si>
  <si>
    <t>hasConcept</t>
  </si>
  <si>
    <t>example of Concept</t>
  </si>
  <si>
    <t>ConceptNL</t>
  </si>
  <si>
    <t>ConceptFR</t>
  </si>
  <si>
    <t>Gebeurtenisdatum</t>
  </si>
  <si>
    <t>Generic</t>
  </si>
  <si>
    <t>Datum waarop een gebeurtenis plaatsvond evt op een alternatieve manier beschreven.</t>
  </si>
  <si>
    <t>Geografische positie aangegeven dmv een punt.</t>
  </si>
  <si>
    <t>Identificator van een object opgesplitst in zijn onderdelen.</t>
  </si>
  <si>
    <t>Datum en tijd waarop de gebeurtenis startte.</t>
  </si>
  <si>
    <t>Moment waarop het tijdsinterval begint.</t>
  </si>
  <si>
    <t>Datum en tijd waarop de gebeurtenis eindigde.</t>
  </si>
  <si>
    <t>Moment waarop het tijdsinterval eindigt</t>
  </si>
  <si>
    <t>Identificator vh object opgesplitst in zijn onderdelen.</t>
  </si>
  <si>
    <t>String gebruikt om het object uniek te identificeren binnen de naamruimte.</t>
  </si>
  <si>
    <t>Datum en tijd van een moment tussen begin en einde.</t>
  </si>
  <si>
    <t>Identificator van de specifieke versie van een object.</t>
  </si>
  <si>
    <t>GeografischePositie</t>
  </si>
  <si>
    <t>GestructureerdeIdentificator</t>
  </si>
  <si>
    <t>Gebeurtenisdatum.begin</t>
  </si>
  <si>
    <t>TijdsInterval.begin</t>
  </si>
  <si>
    <t>bewerking</t>
  </si>
  <si>
    <t>default</t>
  </si>
  <si>
    <t>Gebeurtenisdatum.einde</t>
  </si>
  <si>
    <t>TijdsInterval.einde</t>
  </si>
  <si>
    <t>gestructureerdeIdentificator</t>
  </si>
  <si>
    <t>handeldeInOpdrachtVan</t>
  </si>
  <si>
    <t>lokaleIdentificator</t>
  </si>
  <si>
    <t>methode</t>
  </si>
  <si>
    <t>naamruimte</t>
  </si>
  <si>
    <t>plaats</t>
  </si>
  <si>
    <t>specificatie</t>
  </si>
  <si>
    <t>tussentijdstip</t>
  </si>
  <si>
    <t>versieIdentificator</t>
  </si>
  <si>
    <t>Adreslocator</t>
  </si>
  <si>
    <t>Adresuitbreiding</t>
  </si>
  <si>
    <t>Gemeentenaam</t>
  </si>
  <si>
    <t>Locatieaanduiding</t>
  </si>
  <si>
    <t>Locatienaam</t>
  </si>
  <si>
    <t>Postinfo</t>
  </si>
  <si>
    <t>Domicilie</t>
  </si>
  <si>
    <t>Geboorte</t>
  </si>
  <si>
    <t>Inwoner</t>
  </si>
  <si>
    <t>Inwonerschap</t>
  </si>
  <si>
    <t>Overlijden</t>
  </si>
  <si>
    <t>Persoonsgebeurtenis</t>
  </si>
  <si>
    <t>Samenwonen</t>
  </si>
  <si>
    <t>Staatburgerschap</t>
  </si>
  <si>
    <t>Staatsburger</t>
  </si>
  <si>
    <t>Verblijfplaats</t>
  </si>
  <si>
    <t>Vreemdeling</t>
  </si>
  <si>
    <t>Fusie</t>
  </si>
  <si>
    <t>Hoedanigheid</t>
  </si>
  <si>
    <t>Splitsing</t>
  </si>
  <si>
    <t>Stopzetting</t>
  </si>
  <si>
    <t>Vervanging</t>
  </si>
  <si>
    <t>vl-adres</t>
  </si>
  <si>
    <t>vl-persoon</t>
  </si>
  <si>
    <t>vl-organisatie</t>
  </si>
  <si>
    <t>AdresseerbaarObject</t>
  </si>
  <si>
    <t>aanduiding</t>
  </si>
  <si>
    <t>Locatieaanduiding.aanduiding</t>
  </si>
  <si>
    <t>adreslocator</t>
  </si>
  <si>
    <t>busnummer</t>
  </si>
  <si>
    <t>Adresvoorstelling.busnummer</t>
  </si>
  <si>
    <t>gemeentenaam</t>
  </si>
  <si>
    <t>heeftGemeentenaam</t>
  </si>
  <si>
    <t>heeftPostinfo</t>
  </si>
  <si>
    <t>heeftStraatnaam</t>
  </si>
  <si>
    <t>homoniemToevoeging</t>
  </si>
  <si>
    <t>Adresvoorstelling.huisnummer</t>
  </si>
  <si>
    <t>huisnummer</t>
  </si>
  <si>
    <t>isToegekendAan</t>
  </si>
  <si>
    <t>isVerrijktMet</t>
  </si>
  <si>
    <t>land</t>
  </si>
  <si>
    <t>niveau</t>
  </si>
  <si>
    <t>officieelToegekend</t>
  </si>
  <si>
    <t>positie</t>
  </si>
  <si>
    <t>postcode</t>
  </si>
  <si>
    <t>postnaam</t>
  </si>
  <si>
    <t>Straatnaam.status</t>
  </si>
  <si>
    <t>Adres.status</t>
  </si>
  <si>
    <t>Locatienaam.type</t>
  </si>
  <si>
    <t>Locatieaanduiding.type</t>
  </si>
  <si>
    <t>verwijstNaar</t>
  </si>
  <si>
    <t>volledigAdres</t>
  </si>
  <si>
    <t>Menselijk leesbare aanduiding of naam die een gebruiker of applicatie toelaat om het adres te onderscheiden van naburige adressen in de straat, de administratieve eenheid etc waarin het adres ligt.</t>
  </si>
  <si>
    <t>Adrescomponent die verwijst naar de naam ve gemeente, ttz het kleinste administratieve deel van het Belgisch grondgebied waarvan de grenzen enkel door de wetgever kunnen worden gewijzigd.</t>
  </si>
  <si>
    <t>Alfanumerieke code die een adreslocator uniek identificeert binnen de straat, administratieve eenheid etc.</t>
  </si>
  <si>
    <t>Adrescomponent die verwijst naar informatie toegekend door de aanbieder van de universele postdienst voor de identificatie van een groepering van adressen in een geografisch gebied voor postale doeleinden.</t>
  </si>
  <si>
    <t>Adrescomponent met de naam die officieel werd toegekend aan een straat (baan, doorgang, plein) of aan een gehucht en waaraan adressen kunnen zijn gekoppeld.</t>
  </si>
  <si>
    <t>Alfanumerieke code die de locator uniek identificeert binnen de straat, administratieve eenheid etc.</t>
  </si>
  <si>
    <t>Alfanumerieke code waarmee het identificerend deel van een adreslocator wordt aangeduid.</t>
  </si>
  <si>
    <t>Bijkomende adreslocator.</t>
  </si>
  <si>
    <t>Officieel toegekende alfanumerieke code die wordt toegevoegd aan het huisnummer om meerdere gebouweenheden, standplaatsen, ligplaatsen of percelen te onderscheiden die eenzelfde huisnummer hebben.</t>
  </si>
  <si>
    <t>Gemeentenaam vh adres.</t>
  </si>
  <si>
    <t>Gemeentenaamcomponent van het adres.</t>
  </si>
  <si>
    <t>Postinfocomponent van het adres.</t>
  </si>
  <si>
    <t>Straatnaamcomponent van het adres.</t>
  </si>
  <si>
    <t>Toevoeging om dubbele straatnamen (straatnamen met dezelfde naam maar andere ligging in de gemeente en eigen adressen) van elkaar te onderscheiden.</t>
  </si>
  <si>
    <t>Alfanumerieke code officieel toegekend aan gebouweenheden, ligplaatsen, standplaatsen of percelen.</t>
  </si>
  <si>
    <t>Adresseerbaar object waaraan het adres is toegekend.</t>
  </si>
  <si>
    <t>Verwijzing naar een adresuitbreiding.</t>
  </si>
  <si>
    <t>Land waarin het adres gelegen is.</t>
  </si>
  <si>
    <t>Code waarmee het geografisch gebied dat de adressen voor postale doeleinden groepeert aanduidt.</t>
  </si>
  <si>
    <t>Actuele toestand van de straatnaam.</t>
  </si>
  <si>
    <t>Actuele toestand van het adres.</t>
  </si>
  <si>
    <t>Aard vh geografisch object.</t>
  </si>
  <si>
    <t>Aard vd locatieaanduiding.</t>
  </si>
  <si>
    <t xml:space="preserve">Het complete adres in één string, al dan niet geformatteerd. 
Gebruik
Vermijdt fouten tgv het opsplitsen ve adres in zijn onderdelen. Geeft de voorgeschreven volgorde vd verschillende onderdelen weer </t>
  </si>
  <si>
    <t xml:space="preserve">Adres waarvan de adresvoorstelling is afgeleid. 
Gebruik
Dit kan enkel voor Belgische adressen aangezien onder adres een Belgisch adres wordt verstaan. </t>
  </si>
  <si>
    <t>Naam waarmee het geografisch gebied dat de adressen voor postale doeleinden groepeert kan worden aangeduid.
Gebruik
Typisch de namen van vroegere gemeenten waarmee het gebied samenvalt.</t>
  </si>
  <si>
    <t>Positie van een karakeristiek punt dat de positie van het adres vertegenwoordigt volgens een bepaalde specificatie en inclusief informatie over de herkomst van de positie.
Gebruik
Moet een punt zijn.</t>
  </si>
  <si>
    <t>Geeft aan of het adres officieel door de adresbeheerder is toegekend.
Gebruik
Een adres is niet-officieel wanneer het bestaan ervan niet gekend was vanuit de administratieve procedures, maar pas nadat nadat het feitelijk is vastgesteld op het terrein.</t>
  </si>
  <si>
    <t>Het niveau waarnaar de locator verwijst.
Gebruik
Waarbij het niveau staat voor de geografische granulariteit vd locator: zo verwijzen locators vh type huisnummer doorgaans naar het gebouw terwijl busnummers naar een deel vh gebouw verwijzen.</t>
  </si>
  <si>
    <t>Alfanumerieke code officieel toegekend aan gebouweenheden, ligplaatsen, standplaatsen of percelen.
Gebruik
Specialisatie van Adresvoorstelling:locatieaanduiding tbv Belgische adressen.</t>
  </si>
  <si>
    <t>Officieel toegekende alfanumerieke code die wordt toegevoegd aan het huisnummer om meerdere gebouweenheden, standplaatsen, ligplaatsen of percelen te onderscheiden die eenzelfde huisnummer hebben.
Gebruik
Specialisatie van Adresvoorstelling:locatieaanduiding tbv Belgische adressen.</t>
  </si>
  <si>
    <t>Naam of omschrijving vh het geografisch object dat een adreslocator aanduidt.
Gebruik
Bvb de naam ve gebouw of deel ve gebouw of de naam ve kamer in een gebouw.</t>
  </si>
  <si>
    <t>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t>
  </si>
  <si>
    <t>Bijkomende gegevens mbt het adres.
Gebruik
Gegevens die officieel geen deel uitmaken ve adres, bv de verdieping of de provincie</t>
  </si>
  <si>
    <t>Geografisch object dat met een adres kan worden geïdentificeerd.
Gebruik
Is abstract, ttz het type adresseerbaar object moet altijd worden opgegeven (vb gebouweenheid, perceel).</t>
  </si>
  <si>
    <t>Aard vd bewerking die ihkv de activiteit op de entiteit is uitgevoerd.
Gebruik
Bvb "correctie" als de entiteit een record is en bvb gegenereerd werd om het voorgaand record ve object te verbeteren.</t>
  </si>
  <si>
    <t>Geeft aan of de positie een default positie is.
Gebruik
Hieronder wordt de positie verstaan die per default moet worden gebruikt als het object meerdere posities heeft.</t>
  </si>
  <si>
    <t>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t>
  </si>
  <si>
    <t>De manier waarop het punt werd bepaald.
Gebruik
Bvb positie afgeleid ve bestaand object (bvb door berekening vd centroïde).</t>
  </si>
  <si>
    <t>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t>
  </si>
  <si>
    <t>Plaatsnaam waarmee de Jurisdictie kan worden aangeduid.
Gebruik
Bv de naam ve land.</t>
  </si>
  <si>
    <t>Het type object op basis waarvan het punt werd bepaald.
Gebruik
Bvb perceel, gebouw...</t>
  </si>
  <si>
    <t>URI-part</t>
  </si>
  <si>
    <t>prefix</t>
  </si>
  <si>
    <t>&lt;http://data.europa.eu/cv/&gt;</t>
  </si>
  <si>
    <t>&lt;http://data.europa.eu/eli/ontology#&gt;</t>
  </si>
  <si>
    <t>&lt;http://data.europa.eu/m8g/&gt;</t>
  </si>
  <si>
    <t>&lt;http://data.vlaanderen.be/ns/&gt;</t>
  </si>
  <si>
    <t>&lt;http://dbpedia.org/ontology/&gt;</t>
  </si>
  <si>
    <t>&lt;http://d-nb.info/standards/elementset/gnd&gt;</t>
  </si>
  <si>
    <t>&lt;http://id.belgium.be/asset/fsb/ws#&gt;</t>
  </si>
  <si>
    <t>&lt;http://id.belgium.be/asset/fsb/ws/&gt;</t>
  </si>
  <si>
    <t>&lt;http://id.belgium.be/auth/fsb-family#&gt;</t>
  </si>
  <si>
    <t>&lt;http://id.belgium.be/auth/fsb-family/&gt;</t>
  </si>
  <si>
    <t>&lt;http://id.belgium.be/auth/void#&gt;</t>
  </si>
  <si>
    <t>&lt;http://id.belgium.be/graph/asset/fsb/ws/&gt;</t>
  </si>
  <si>
    <t>&lt;http://ontologi.es/place/&gt;</t>
  </si>
  <si>
    <t>&lt;http://ontology.eil.utoronto.ca/icontact.owl#&gt;</t>
  </si>
  <si>
    <t>&lt;http://org.belgif.be/cbe/org/&gt;</t>
  </si>
  <si>
    <t>&lt;http://purl.org/adms/assettype/&gt;</t>
  </si>
  <si>
    <t>&lt;http://purl.org/adms/interoperabilitylevel/&gt;</t>
  </si>
  <si>
    <t>&lt;http://purl.org/adms/status/&gt;</t>
  </si>
  <si>
    <t>&lt;http://purl.org/co/&gt;</t>
  </si>
  <si>
    <t>&lt;http://purl.org/dc/dcmitype/&gt;</t>
  </si>
  <si>
    <t>&lt;http://purl.org/dc/elements/1.1/&gt;</t>
  </si>
  <si>
    <t>&lt;http://purl.org/dc/terms/&gt;</t>
  </si>
  <si>
    <t>&lt;http://purl.org/spar/cito/&gt;</t>
  </si>
  <si>
    <t>&lt;http://purl.org/vocab/cpsv#&gt;</t>
  </si>
  <si>
    <t>&lt;http://purl.org/vocab/vann/&gt;</t>
  </si>
  <si>
    <t>&lt;http://rdfs.org/ns/void#&gt;</t>
  </si>
  <si>
    <t>&lt;http://semanticscience.org/resource/&gt;</t>
  </si>
  <si>
    <t>&lt;http://semwebquality.org/dqm-vocabulary/v1/dqm#&gt;</t>
  </si>
  <si>
    <t>&lt;http://source.belgif.be/&gt;</t>
  </si>
  <si>
    <t>&lt;http://source.belgif.be/authorization/&gt;</t>
  </si>
  <si>
    <t>&lt;http://source.belgif.be/ns/bru/&gt;</t>
  </si>
  <si>
    <t>&lt;http://source.belgif.be/ns/fed/1/&gt;</t>
  </si>
  <si>
    <t>&lt;http://source.belgif.be/ns/fed/2/&gt;</t>
  </si>
  <si>
    <t>&lt;http://source.belgif.be/ns/fed/3/&gt;</t>
  </si>
  <si>
    <t>&lt;http://source.belgif.be/ns/fed/4/&gt;</t>
  </si>
  <si>
    <t>&lt;http://source.belgif.be/ns/vla/&gt;</t>
  </si>
  <si>
    <t>&lt;http://source.belgif.be/ns/wal/&gt;</t>
  </si>
  <si>
    <t>&lt;http://vocab.belgif.be/auth/&gt;</t>
  </si>
  <si>
    <t>&lt;http://vocab.belgif.be/ns/auth#&gt;</t>
  </si>
  <si>
    <t>&lt;http://vocab.belgif.be/ns/dataentry#&gt;</t>
  </si>
  <si>
    <t>&lt;http://vocab.belgif.be/ns/economicagent#&gt;</t>
  </si>
  <si>
    <t>&lt;http://vocab.belgif.be/ns/gdpr#&gt;</t>
  </si>
  <si>
    <t>&lt;http://vocab.belgif.be/ns/infosec#&gt;</t>
  </si>
  <si>
    <t>&lt;http://vocab.belgif.be/ns/location#&gt;</t>
  </si>
  <si>
    <t>&lt;http://vocab.belgif.be/ns/ontology#&gt;</t>
  </si>
  <si>
    <t>&lt;http://vocab.belgif.be/ns/service#&gt;</t>
  </si>
  <si>
    <t>&lt;http://vocab.org/open/#&gt;</t>
  </si>
  <si>
    <t>&lt;http://www.example.org/ns/legal#&gt;</t>
  </si>
  <si>
    <t>&lt;http://www.w3.org/1999/02/22-rdf-syntax-ns#&gt;</t>
  </si>
  <si>
    <t>&lt;http://www.w3.org/2000/01/rdf-schema#&gt;</t>
  </si>
  <si>
    <t>&lt;http://www.w3.org/2001/XMLSchema#&gt;</t>
  </si>
  <si>
    <t>&lt;http://www.w3.org/2001/XMLSchema&gt;</t>
  </si>
  <si>
    <t>&lt;http://www.w3.org/2004/03/trix/rdfg-1/&gt;</t>
  </si>
  <si>
    <t>&lt;http://www.w3.org/2011/content#&gt;</t>
  </si>
  <si>
    <t>&lt;http://www.w3.org/ns/dcat#&gt;</t>
  </si>
  <si>
    <t>&lt;http://www.w3.org/ns/oa#&gt;</t>
  </si>
  <si>
    <t>&lt;http://www.w3.org/ns/prov#&gt;</t>
  </si>
  <si>
    <t>&lt;http://www.w3.org/ns/shacl#&gt;</t>
  </si>
  <si>
    <t>&lt;http:/vocab.belgif.be/ns/person#&gt;</t>
  </si>
  <si>
    <t>cveu</t>
  </si>
  <si>
    <t>eli</t>
  </si>
  <si>
    <t>cv</t>
  </si>
  <si>
    <t>oslo</t>
  </si>
  <si>
    <t>dbpedia-owl</t>
  </si>
  <si>
    <t>gndo</t>
  </si>
  <si>
    <t>fsb2</t>
  </si>
  <si>
    <t>fsb</t>
  </si>
  <si>
    <t>fsbfam2</t>
  </si>
  <si>
    <t>fsbfam</t>
  </si>
  <si>
    <t>voidbe</t>
  </si>
  <si>
    <t>fsbgraph</t>
  </si>
  <si>
    <t>CC0</t>
  </si>
  <si>
    <t>ic</t>
  </si>
  <si>
    <t>belgiforg</t>
  </si>
  <si>
    <t>eupub</t>
  </si>
  <si>
    <t>admsasset</t>
  </si>
  <si>
    <t>admsinterop</t>
  </si>
  <si>
    <t>admsstatus</t>
  </si>
  <si>
    <t>coll</t>
  </si>
  <si>
    <t>dctypes</t>
  </si>
  <si>
    <t>dc</t>
  </si>
  <si>
    <t>dct</t>
  </si>
  <si>
    <t>cito</t>
  </si>
  <si>
    <t>cpsv</t>
  </si>
  <si>
    <t>vann</t>
  </si>
  <si>
    <t>void</t>
  </si>
  <si>
    <t>schema</t>
  </si>
  <si>
    <t>sio</t>
  </si>
  <si>
    <t>dqm</t>
  </si>
  <si>
    <t>belgif</t>
  </si>
  <si>
    <t>belgifauth</t>
  </si>
  <si>
    <t>bebru</t>
  </si>
  <si>
    <t>befed1</t>
  </si>
  <si>
    <t>befed2</t>
  </si>
  <si>
    <t>befed3</t>
  </si>
  <si>
    <t>befed4</t>
  </si>
  <si>
    <t>bevla</t>
  </si>
  <si>
    <t>bewal</t>
  </si>
  <si>
    <t>be-thesaurus</t>
  </si>
  <si>
    <t xml:space="preserve">be-auth                      </t>
  </si>
  <si>
    <t>be-daen</t>
  </si>
  <si>
    <t>be-econ</t>
  </si>
  <si>
    <t xml:space="preserve">be-gdpr                      </t>
  </si>
  <si>
    <t>be-infosec</t>
  </si>
  <si>
    <t>be-loca</t>
  </si>
  <si>
    <t>be-onto</t>
  </si>
  <si>
    <t>be-serv</t>
  </si>
  <si>
    <t>ov</t>
  </si>
  <si>
    <t>legal</t>
  </si>
  <si>
    <t>locn</t>
  </si>
  <si>
    <t>rdf</t>
  </si>
  <si>
    <t>rdfs</t>
  </si>
  <si>
    <t>xsd</t>
  </si>
  <si>
    <t>xs</t>
  </si>
  <si>
    <t>owl</t>
  </si>
  <si>
    <t>skos</t>
  </si>
  <si>
    <t>trig</t>
  </si>
  <si>
    <t>vcard</t>
  </si>
  <si>
    <t>cnt</t>
  </si>
  <si>
    <t>adms</t>
  </si>
  <si>
    <t>dcat</t>
  </si>
  <si>
    <t>oa</t>
  </si>
  <si>
    <t>org</t>
  </si>
  <si>
    <t>prov</t>
  </si>
  <si>
    <t>rov</t>
  </si>
  <si>
    <t>sh</t>
  </si>
  <si>
    <t>foaf</t>
  </si>
  <si>
    <t xml:space="preserve">be-person                      </t>
  </si>
  <si>
    <t>http://data.vlaanderen.be/ns/generiek#</t>
  </si>
  <si>
    <t>vl-generiek</t>
  </si>
  <si>
    <t>http://data.vlaanderen.be/ns/adres#</t>
  </si>
  <si>
    <t>http://data.vlaanderen.be/ns/organisatie#</t>
  </si>
  <si>
    <t>http://data.vlaanderen.be/ns/persoon#</t>
  </si>
  <si>
    <t>BurgerlijkeStaat</t>
  </si>
  <si>
    <t>GeenInwoner</t>
  </si>
  <si>
    <t>GeregistreerdPersoon</t>
  </si>
  <si>
    <t>PermanentInwoner</t>
  </si>
  <si>
    <t>TijdelijkInwoner</t>
  </si>
  <si>
    <t>afstammingstype</t>
  </si>
  <si>
    <t>Staatburgerschap.binnenJurisdictie</t>
  </si>
  <si>
    <t>Inwonerschap.binnenJurisdictie</t>
  </si>
  <si>
    <t>datum</t>
  </si>
  <si>
    <t>datumVanAfstamming</t>
  </si>
  <si>
    <t>gebruikteVoornaam</t>
  </si>
  <si>
    <t>geslacht</t>
  </si>
  <si>
    <t>gezinsadres</t>
  </si>
  <si>
    <t>gezinsrelatietype</t>
  </si>
  <si>
    <t>heeftBurgerlijkeStaat</t>
  </si>
  <si>
    <t>heeftGeboorte</t>
  </si>
  <si>
    <t>heeftInwonerschap</t>
  </si>
  <si>
    <t>heeftNationaliteit</t>
  </si>
  <si>
    <t>heeftOverlijden</t>
  </si>
  <si>
    <t>heeftPersoonsrelatie</t>
  </si>
  <si>
    <t>heeftStaatsburgerschap</t>
  </si>
  <si>
    <t>heeftVerblijfplaats</t>
  </si>
  <si>
    <t>isHoofdVan</t>
  </si>
  <si>
    <t>isLidVan</t>
  </si>
  <si>
    <t>isRelatieMet</t>
  </si>
  <si>
    <t>nationaliteit</t>
  </si>
  <si>
    <t>registratie</t>
  </si>
  <si>
    <t>verblijfsadres</t>
  </si>
  <si>
    <t>volledigeNaam</t>
  </si>
  <si>
    <t xml:space="preserve">Burgerrechtelijke toestand van een persoon. 
Gebruik
 Slaat op huwelijk, partnerregistratie, afstamming, voogdij etc. Is maw de toestand van bepaalde verhoudingen tussen personen. </t>
  </si>
  <si>
    <t xml:space="preserve">Afstamming is de dalende lijn van bloedverwantschap tussen verschillende generaties. 
Gebruik
 De afstamming kan ook niet-biologisch zijn, bv adoptie. Afstamming kan ook in opgaande lijn worden bekeken. Het begrip is enger dan verwantschap dat oa ook huwelijk inhoudt. </t>
  </si>
  <si>
    <t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t>
  </si>
  <si>
    <t>Het ter wereld komen vd persoon.</t>
  </si>
  <si>
    <t xml:space="preserve">Persoon die niet in een bepaalde plaats of land woont. 
Gebruik
 Plaats of land wordt hier vertegenwoordigd door de entiteit jurisdictie. </t>
  </si>
  <si>
    <t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t>
  </si>
  <si>
    <t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t>
  </si>
  <si>
    <t xml:space="preserve">Relatie tussen leden van eenzelfde gezin. 
Gebruik
 Bv echtgenoot, zoon, schoonmoeder. </t>
  </si>
  <si>
    <t xml:space="preserve">Een door burgerlijk of religieus recht geregelde samenlevingsvorm van twee personen. 
Gebruik
 Kan, net als bv samenwonen, de basis vormen van een gezin. </t>
  </si>
  <si>
    <t xml:space="preserve">Persoon die in een bepaalde plaats of land woont. 
Gebruik
 Plaats of land wordt hier vertegenwoordigd door de entiteit jurisdictie. </t>
  </si>
  <si>
    <t>Het feit dat een persoon verblijf houdt in een plaats of land.</t>
  </si>
  <si>
    <t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t>
  </si>
  <si>
    <t>Het doodgaan vd Persoon.</t>
  </si>
  <si>
    <t xml:space="preserve">Persoon die permanent in een bepaalde plaats of land woont. 
Gebruik
 Is een verblijfsrecht dat in principe officieel moet worden toegekend als de persoon geen staatsburger is. </t>
  </si>
  <si>
    <t>Belangrijke gebeurtenis ih leven ve persoon.</t>
  </si>
  <si>
    <t xml:space="preserve">Relatie tussen twee of meer personen. 
Gebruik
 Typisch zijn dit burgerrechtelijke relaties (zie burgerlijke staat) maar niet noodzakelijk daartoe beperkt. </t>
  </si>
  <si>
    <t xml:space="preserve">Regeling waarbij twee personen die niet getrouwd zijn samenleven. 
Gebruik
 Kan, net als bv een huwelijk, de basis vormen van een gezin. </t>
  </si>
  <si>
    <t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t>
  </si>
  <si>
    <t>Persoon die juridisch verbonden is met een staat.</t>
  </si>
  <si>
    <t xml:space="preserve">Persoon die tijdelijk in een plaats of land woont. 
Gebruik
 Is een verblijfsrecht dat in principe enkel wordt toegekend omwille ve zeer specifieke reden bv werken of studeren. Exclusief personen met kort verblijf, bv als toerist. </t>
  </si>
  <si>
    <t>Plaats waar een persoon al dan niet tijdelijk woont of logeert.</t>
  </si>
  <si>
    <t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t>
  </si>
  <si>
    <t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t>
  </si>
  <si>
    <t xml:space="preserve">Aard vd afstamming. 
Gebruik
Bv geadopteerd, kind uit huwelijk, erkend door de vader etc. </t>
  </si>
  <si>
    <t>Jurisdictie waarbinnen het staatsburgerschap (ve persoon) is gedefineerd.</t>
  </si>
  <si>
    <t>Jurisdictie waarbinnen het inwonerschap (ve persoon) is gedefineerd.</t>
  </si>
  <si>
    <t>Datum waarop de gebeurtenis plaatsvond.</t>
  </si>
  <si>
    <t>De datum waarop de afstamming wordt vastgesteld.</t>
  </si>
  <si>
    <t>Belangrijkste vd voornamen ve persoon.</t>
  </si>
  <si>
    <t>Het feit of de persoon een man of een vrouw is.</t>
  </si>
  <si>
    <t xml:space="preserve">Verblijfplaats vh gezin. 
Gebruik
Dikwijls een criterium om te bepalen of personen deel uitmaken van eenzelfde gezin. </t>
  </si>
  <si>
    <t xml:space="preserve">Aard vd relatie. 
Gebruik
Wordt typisch bepaald tov het gezinshoofd. Bv als de vader gezinshoofd is en een gezinslid is zoon, dan zou als de grootvader gezinshoofd was datzelfde gezinslid kleinzoon zijn. </t>
  </si>
  <si>
    <t>Burgerlijke staat vd Persoon.</t>
  </si>
  <si>
    <t>Verwijst naar de geboortegegevens vd persoon.</t>
  </si>
  <si>
    <t xml:space="preserve">Inwonerschap vd persoon. 
Gebruik
De entiteit inwonerschap beschrijft het inwonerschap in meer detail (oa de jurisdictie waarbinnen het gedefinieerd is). </t>
  </si>
  <si>
    <t>Nationaliteit vd persoon.</t>
  </si>
  <si>
    <t>Verwijst naar de overlijdensgegevens vd persoon.</t>
  </si>
  <si>
    <t>Relatie van een persoon (met een ander persoon).</t>
  </si>
  <si>
    <t xml:space="preserve">Staatsburgerschap vd persoon. 
Gebruik
De entiteit staatsburgerschap beschrijft het staatsburgerschap in meer detail (oa de jurisdictie waarbinnen het gedefinieerd is). </t>
  </si>
  <si>
    <t>Plaats waar een persoon verblijft.</t>
  </si>
  <si>
    <t>Persoon die standaard het gezin vertegenwoordigt.</t>
  </si>
  <si>
    <t>Persoon die tot een gezin behoort.</t>
  </si>
  <si>
    <t>Persoon waarmee de persoon gerelateerd is.</t>
  </si>
  <si>
    <t>De nationaliteit vd persoon.</t>
  </si>
  <si>
    <t>Plaats waar de gebeurtenis plaatsvond.</t>
  </si>
  <si>
    <t>Identificatiecode vd persoon ih register.</t>
  </si>
  <si>
    <t>Aard vd burgerlijke staat.</t>
  </si>
  <si>
    <t>De volledige naam vd persoon, doorgaans de combinatie van voornamen en achternaam.</t>
  </si>
  <si>
    <t>bestaatUit</t>
  </si>
  <si>
    <t>contactinfo</t>
  </si>
  <si>
    <t>rechtspersoonlijkheid</t>
  </si>
  <si>
    <t>rechtstoestand</t>
  </si>
  <si>
    <t>rechtsvorm</t>
  </si>
  <si>
    <t>redenStopzetting</t>
  </si>
  <si>
    <t>Gebeurtenis waarbij twee organisaties samen een nieuwe organisatie vormen.</t>
  </si>
  <si>
    <t xml:space="preserve">Agent met een positie. 
Gebruik
 Laat een functie toe om te handelen,bv ihkv een dienstverlening (bv diversiteitsplan wordt opgemaakt door diversiteitsambtenaar). </t>
  </si>
  <si>
    <t>Gebeurtenis waarbij uit één organisatie twee organisaties worden gevormd.</t>
  </si>
  <si>
    <t>Gebeurtenis waarbij een organisatie is stopgezet.</t>
  </si>
  <si>
    <t xml:space="preserve">Gebeurtenis waarbij een organisatie wordt vervangen door een andere. 
Gebruik
 Bvb doorstart ve bedrijf na technisch faillissement. </t>
  </si>
  <si>
    <t>Adresseerbaar object dat met de vestiging overeenstemt.</t>
  </si>
  <si>
    <t>Informatie zoals email, telefoon die toelaat de hoedanigheid te contacteren.</t>
  </si>
  <si>
    <t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t>
  </si>
  <si>
    <t xml:space="preserve">Status van de geregistreerde organisatie. 
Gebruik
Stemt in de KBO overeen met rechtstoestand, bvb normale toestand, gerechtelijk akkoord, opening faillissement etc. </t>
  </si>
  <si>
    <t xml:space="preserve">Juridisch statuut van de geregistreerde organisatie. 
Gebruik
Stemt in de KBO overeen met rechtsvorm, bvb NV, VZW, Stad/Gemeente, OCMW etc. </t>
  </si>
  <si>
    <t xml:space="preserve">Reden waarom de organisatie is stopgezet. 
Gebruik
Bvb pensionering, faillissement </t>
  </si>
  <si>
    <t>dcterms</t>
  </si>
  <si>
    <t>http://purl.org/dc/terms/</t>
  </si>
  <si>
    <t>Generiek</t>
  </si>
  <si>
    <t>Jurisdictie</t>
  </si>
  <si>
    <t>external terminology:
http://purl.org/dc/terms/Jurisdiction</t>
  </si>
  <si>
    <t>aanschrijfprefix</t>
  </si>
  <si>
    <t>Activiteit</t>
  </si>
  <si>
    <t>activiteit</t>
  </si>
  <si>
    <t>adres</t>
  </si>
  <si>
    <t>alsGML</t>
  </si>
  <si>
    <t>alsWKT</t>
  </si>
  <si>
    <t>beschrijving</t>
  </si>
  <si>
    <t>Contactpunt</t>
  </si>
  <si>
    <t>Document</t>
  </si>
  <si>
    <t>Entiteit</t>
  </si>
  <si>
    <t>faxnummer</t>
  </si>
  <si>
    <t>FormeelKader</t>
  </si>
  <si>
    <t>gebruikt</t>
  </si>
  <si>
    <t>gekwalificeerdeGeneratie</t>
  </si>
  <si>
    <t>gekwalificeerdeInvalidatie</t>
  </si>
  <si>
    <t>Generatie</t>
  </si>
  <si>
    <t>Geometrie</t>
  </si>
  <si>
    <t>geometrie</t>
  </si>
  <si>
    <t>identificator</t>
  </si>
  <si>
    <t>Invalidatie</t>
  </si>
  <si>
    <t>isPrimairOnderwerpVan</t>
  </si>
  <si>
    <t>label</t>
  </si>
  <si>
    <t>Lijnstring</t>
  </si>
  <si>
    <t>maker</t>
  </si>
  <si>
    <t>naam</t>
  </si>
  <si>
    <t>notatie</t>
  </si>
  <si>
    <t>onderwerp</t>
  </si>
  <si>
    <t>openingsuren</t>
  </si>
  <si>
    <t>pagina</t>
  </si>
  <si>
    <t>Polygoon</t>
  </si>
  <si>
    <t>Punt</t>
  </si>
  <si>
    <t>relatie</t>
  </si>
  <si>
    <t>Resource</t>
  </si>
  <si>
    <t>schemaAgentschap</t>
  </si>
  <si>
    <t>status</t>
  </si>
  <si>
    <t>taal</t>
  </si>
  <si>
    <t>telefoon</t>
  </si>
  <si>
    <t>territorialeToepassing</t>
  </si>
  <si>
    <t>TijdsInterval</t>
  </si>
  <si>
    <t>titel</t>
  </si>
  <si>
    <t>uitgegeven</t>
  </si>
  <si>
    <t>urenBeschikbaarheid</t>
  </si>
  <si>
    <t>wasGeassocieerdMet</t>
  </si>
  <si>
    <t>external terminology:
http://ww.w3.org/2006/vcard/ns#honorific-prefix</t>
  </si>
  <si>
    <t>external terminology:
http://www.w3.org/ns/prov#Activity</t>
  </si>
  <si>
    <t>external terminology:
http://www.w3.org/ns/prov#activity</t>
  </si>
  <si>
    <t>external terminology:
http://www.w3.org/ns/locn#address</t>
  </si>
  <si>
    <t>external terminology:
http://purl.org/dc/terms/Agent</t>
  </si>
  <si>
    <t>external terminology:
http://www.w3.org/ns/prov#Agent</t>
  </si>
  <si>
    <t>external terminology:
http://www.opengis.net/ont/geosparql#asGML</t>
  </si>
  <si>
    <t>external terminology:
http://www.opengis.net/ont/geosparql#asWKT</t>
  </si>
  <si>
    <t>external terminology:
http://purl.org/dc/terms/description</t>
  </si>
  <si>
    <t>external terminology:
http://schema.org/ContactPoint</t>
  </si>
  <si>
    <t>external terminology:
http://xmlns.com/foaf/0.1/Document</t>
  </si>
  <si>
    <t>external terminology:
http://schema.org/email</t>
  </si>
  <si>
    <t>external terminology:
http://www.w3.org/ns/prov#Entity</t>
  </si>
  <si>
    <t>external terminology:
http://schema.org/faxNumber</t>
  </si>
  <si>
    <t>external terminology:
http://purl.org/vocab/cpsv#FormalFramework</t>
  </si>
  <si>
    <t>external terminology:
http://www.w3.org/ns/prov#used</t>
  </si>
  <si>
    <t>external terminology:
http://www.w3.org/ns/prov#qualifiedGeneration</t>
  </si>
  <si>
    <t>external terminology:
http://www.w3.org/ns/prov#qualifiedInvalidation</t>
  </si>
  <si>
    <t>external terminology:
http://www.w3.org/ns/prov#Generation</t>
  </si>
  <si>
    <t>external terminology:
http://www.w3.org/ns/locn#Geometry</t>
  </si>
  <si>
    <t>external terminology:
http://www.w3.org/ns/locn#geometry</t>
  </si>
  <si>
    <t>external terminology:
http://www.w3.org/ns/adms#Identifier</t>
  </si>
  <si>
    <t>external terminology:
http://www.w3.org/ns/adms#identifier</t>
  </si>
  <si>
    <t>external terminology:
http://www.w3.org/ns/prov#Invalidation</t>
  </si>
  <si>
    <t>external terminology:
http://xmlns.com/foaf/0.1/isPrimaryTopicOf</t>
  </si>
  <si>
    <t>external terminology:
http://www.w3.org/2000/01/rdf-schema#label</t>
  </si>
  <si>
    <t>external terminology:
http://www.opengis.net/ont/sf#LineString</t>
  </si>
  <si>
    <t>external terminology:
http://purl.org/dc/terms/creator</t>
  </si>
  <si>
    <t>external terminology:
http://xmlns.com/foaf/0.1/name</t>
  </si>
  <si>
    <t>external terminology:
http://www.w3.org/2004/02/skos/core#notation</t>
  </si>
  <si>
    <t>external terminology:
http://data.europa.eu/m8g/subject</t>
  </si>
  <si>
    <t>external terminology:
http://www.w3.org/ns/prov#atTime</t>
  </si>
  <si>
    <t>external terminology:
http://schema.org/openingHours</t>
  </si>
  <si>
    <t>external terminology:
http://xmlns.com/foaf/0.1/page</t>
  </si>
  <si>
    <t>external terminology:
http://www.opengis.net/ont/sf#Polygon</t>
  </si>
  <si>
    <t>external terminology:
http://www.opengis.net/ont/sf#Point</t>
  </si>
  <si>
    <t>external terminology:
http://purl.org/dc/terms/relation</t>
  </si>
  <si>
    <t>external terminology:
http://www.w3.org/2000/01/rdf-schema#Resource</t>
  </si>
  <si>
    <t>external terminology:
http://www.w3.org/ns/adms#schemaAgency</t>
  </si>
  <si>
    <t>external terminology:
http://www.w3.org/ns/adms#status</t>
  </si>
  <si>
    <t>external terminology:
http://data.europa.eu/eli/ontology#language</t>
  </si>
  <si>
    <t>external terminology:
http://schema.org/telephone</t>
  </si>
  <si>
    <t>external terminology:
http://data.europa.eu/m8g/territorialApplication</t>
  </si>
  <si>
    <t>external terminology:
http://purl.org/dc/terms/PeriodOfTime</t>
  </si>
  <si>
    <t>external terminology:
http://purl.org/dc/terms/title</t>
  </si>
  <si>
    <t>external terminology:
http://purl.org/dc/terms/type</t>
  </si>
  <si>
    <t>external terminology:
http://purl.org/dc/terms/issued</t>
  </si>
  <si>
    <t>external terminology:
http://schema.org/hoursAvailable</t>
  </si>
  <si>
    <t>external terminology:
http://www.w3.org/ns/prov#wasAssociatedWith</t>
  </si>
  <si>
    <t>opTijdstip</t>
  </si>
  <si>
    <t>administratieveEenheidNiveau1</t>
  </si>
  <si>
    <t>administratieveEenheidNiveau2</t>
  </si>
  <si>
    <t>adresgebied</t>
  </si>
  <si>
    <t>locatieaanduiding</t>
  </si>
  <si>
    <t>locatienaam</t>
  </si>
  <si>
    <t>postbus</t>
  </si>
  <si>
    <t>straatnaam</t>
  </si>
  <si>
    <t>vl-generiek-ext</t>
  </si>
  <si>
    <t>external terminology:
http://www.w3.org/ns/locn#adminUnitL1</t>
  </si>
  <si>
    <t>external terminology:
http://www.w3.org/ns/locn#adminUnitL2</t>
  </si>
  <si>
    <t>external terminology:
http://www.w3.org/ns/locn#addressArea</t>
  </si>
  <si>
    <t>external terminology:
http://www.w3.org/ns/locn#Address</t>
  </si>
  <si>
    <t>external terminology:
http://www.w3.org/ns/locn#locatorDesignator</t>
  </si>
  <si>
    <t>external terminology:
http://www.w3.org/ns/locn#locatorName</t>
  </si>
  <si>
    <t>external terminology:
http://www.w3.org/ns/locn#poBox</t>
  </si>
  <si>
    <t>external terminology:
http://www.w3.org/ns/locn#postCode</t>
  </si>
  <si>
    <t>external terminology:
http://www.w3.org/ns/locn#postName</t>
  </si>
  <si>
    <t>external terminology:
http://www.w3.org/ns/locn#thoroughfare</t>
  </si>
  <si>
    <t>external terminology:
http://www.w3.org/ns/locn#fullAddress</t>
  </si>
  <si>
    <t>contactpunt</t>
  </si>
  <si>
    <t>familienaam</t>
  </si>
  <si>
    <t>geboortenaam</t>
  </si>
  <si>
    <t>gegevenNaam</t>
  </si>
  <si>
    <t>inwonerschap</t>
  </si>
  <si>
    <t>patroniem</t>
  </si>
  <si>
    <t>staatsburgerschap</t>
  </si>
  <si>
    <t>external terminology:
http://schema.org/contactPoint</t>
  </si>
  <si>
    <t>external terminology:
http://xmlns.com/foaf/0.1/familyName</t>
  </si>
  <si>
    <t>external terminology:
http://www.w3.org/ns/person#birthName</t>
  </si>
  <si>
    <t>external terminology:
http://xmlns.com/foaf/0.1/givenName</t>
  </si>
  <si>
    <t>external terminology:
http://www.w3.org/ns/person#residency</t>
  </si>
  <si>
    <t>external terminology:
http://www.w3.org/ns/person#patronymicName</t>
  </si>
  <si>
    <t>external terminology:
http://www.w3.org/ns/person#Person</t>
  </si>
  <si>
    <t>external terminology:
http://www.w3.org/ns/person#citizenship</t>
  </si>
  <si>
    <t>vl-persoon-ext</t>
  </si>
  <si>
    <t>vl-adres-ext</t>
  </si>
  <si>
    <t>vl-organisatie-ext</t>
  </si>
  <si>
    <t>alternatieveLabel</t>
  </si>
  <si>
    <t>classificatie</t>
  </si>
  <si>
    <t>doel</t>
  </si>
  <si>
    <t>eenheidVan</t>
  </si>
  <si>
    <t>FormeleOrganisatie</t>
  </si>
  <si>
    <t>gelinktMet</t>
  </si>
  <si>
    <t>GeregistreerdeOrganisatie</t>
  </si>
  <si>
    <t>gevolgVan</t>
  </si>
  <si>
    <t>heeft</t>
  </si>
  <si>
    <t>heeftEenheid</t>
  </si>
  <si>
    <t>heeftFormeelKader</t>
  </si>
  <si>
    <t>heeftGeregistreerdeOrganisatie</t>
  </si>
  <si>
    <t>heeftGeregistreerdeVestiging</t>
  </si>
  <si>
    <t>heeftPositie</t>
  </si>
  <si>
    <t>heeftPrimaireVestiging</t>
  </si>
  <si>
    <t>heeftStandplaats</t>
  </si>
  <si>
    <t>heeftSuborganisatie</t>
  </si>
  <si>
    <t>heeftVestiging</t>
  </si>
  <si>
    <t>homepage</t>
  </si>
  <si>
    <t>hoofdVan</t>
  </si>
  <si>
    <t>houdt</t>
  </si>
  <si>
    <t>ingevuldDoor</t>
  </si>
  <si>
    <t>isLidmaatschapBij</t>
  </si>
  <si>
    <t>lid</t>
  </si>
  <si>
    <t>lidGedurende</t>
  </si>
  <si>
    <t>lidVan</t>
  </si>
  <si>
    <t>Lidmaatschap</t>
  </si>
  <si>
    <t>logo</t>
  </si>
  <si>
    <t>Oprichtingsgebeurtenis</t>
  </si>
  <si>
    <t>organisatieactiviteit</t>
  </si>
  <si>
    <t>Organisatie-eenheid</t>
  </si>
  <si>
    <t>organisatiestatus</t>
  </si>
  <si>
    <t>organisatietype</t>
  </si>
  <si>
    <t>origineleOrganisatie</t>
  </si>
  <si>
    <t>positieBij</t>
  </si>
  <si>
    <t>PubliekeOrganisatie</t>
  </si>
  <si>
    <t>rapporteertAan</t>
  </si>
  <si>
    <t>resulterendeOrganisatie</t>
  </si>
  <si>
    <t>Rol</t>
  </si>
  <si>
    <t>rol</t>
  </si>
  <si>
    <t>ruimtelijk</t>
  </si>
  <si>
    <t>SamenwerkingVanOrganisaties</t>
  </si>
  <si>
    <t>suborganisatieVan</t>
  </si>
  <si>
    <t>veranderdDoor</t>
  </si>
  <si>
    <t>Veranderingsgebeurtenis</t>
  </si>
  <si>
    <t>Vestiging</t>
  </si>
  <si>
    <t>vestigingsadres</t>
  </si>
  <si>
    <t>voorkeurslabel</t>
  </si>
  <si>
    <t>wettelijkeNaam</t>
  </si>
  <si>
    <t>external terminology:
http://www.w3.org/2004/02/skos/core#altLabel</t>
  </si>
  <si>
    <t>external terminology:
http://www.w3.org/ns/org#classification</t>
  </si>
  <si>
    <t>external terminology:
http://purl.org/dc/terms/date</t>
  </si>
  <si>
    <t>external terminology:
http://www.w3.org/ns/org#purpose</t>
  </si>
  <si>
    <t>external terminology:
http://www.w3.org/ns/org#unitOf</t>
  </si>
  <si>
    <t>external terminology:
http://www.w3.org/ns/org#FormalOrganization</t>
  </si>
  <si>
    <t>external terminology:
http://www.w3.org/ns/org#linkedTo</t>
  </si>
  <si>
    <t>external terminology:
http://www.w3.org/ns/regorg#RegisteredOrganization</t>
  </si>
  <si>
    <t>external terminology:
http://www.w3.org/ns/org#resultedFrom</t>
  </si>
  <si>
    <t>external terminology:
http://www.w3.org/ns/org#hasMembership</t>
  </si>
  <si>
    <t>external terminology:
http://www.w3.org/ns/org#hasUnit</t>
  </si>
  <si>
    <t>external terminology:
http://data.europa.eu/m8g/hasFormalFramework</t>
  </si>
  <si>
    <t>external terminology:
http://www.w3.org/ns/regorg#hasRegisteredOrganization</t>
  </si>
  <si>
    <t>external terminology:
http://www.w3.org/ns/org#hasRegisteredSite</t>
  </si>
  <si>
    <t>external terminology:
http://www.w3.org/ns/org#hasPost</t>
  </si>
  <si>
    <t>external terminology:
http://www.w3.org/ns/org#hasPrimarySite</t>
  </si>
  <si>
    <t>external terminology:
http://www.w3.org/ns/org#basedAt</t>
  </si>
  <si>
    <t>external terminology:
http://www.w3.org/ns/org#hasSubOrganization</t>
  </si>
  <si>
    <t>external terminology:
http://www.w3.org/ns/org#hasSite</t>
  </si>
  <si>
    <t>external terminology:
http://xmlns.com/foaf/0.1/homepage</t>
  </si>
  <si>
    <t>external terminology:
http://www.w3.org/ns/org#headOf</t>
  </si>
  <si>
    <t>external terminology:
http://www.w3.org/ns/org#holds</t>
  </si>
  <si>
    <t>external terminology:
http://www.w3.org/ns/org#heldBy</t>
  </si>
  <si>
    <t>external terminology:
http://www.w3.org/ns/org#organization</t>
  </si>
  <si>
    <t>external terminology:
http://www.w3.org/ns/org#member</t>
  </si>
  <si>
    <t>external terminology:
http://www.w3.org/ns/org#memberDuring</t>
  </si>
  <si>
    <t>external terminology:
http://www.w3.org/ns/org#memberOf</t>
  </si>
  <si>
    <t>external terminology:
http://www.w3.org/ns/org#Membership</t>
  </si>
  <si>
    <t>external terminology:
http://schema.org/logo</t>
  </si>
  <si>
    <t>external terminology:
http://data.europa.eu/m8g/FoundationEvent</t>
  </si>
  <si>
    <t>external terminology:
http://www.w3.org/ns/org#Organization</t>
  </si>
  <si>
    <t>external terminology:
http://www.w3.org/ns/regorg#orgActivity</t>
  </si>
  <si>
    <t>external terminology:
http://www.w3.org/ns/org#OrganizationalUnit</t>
  </si>
  <si>
    <t>external terminology:
http://www.w3.org/ns/regorg#orgStatus</t>
  </si>
  <si>
    <t>external terminology:
http://www.w3.org/ns/regorg#orgType</t>
  </si>
  <si>
    <t>external terminology:
http://www.w3.org/ns/org#originalOrganization</t>
  </si>
  <si>
    <t>external terminology:
http://www.w3.org/ns/org#Post</t>
  </si>
  <si>
    <t>external terminology:
http://www.w3.org/ns/org#postIn</t>
  </si>
  <si>
    <t>external terminology:
http://data.europa.eu/m8g/PublicOrganisation</t>
  </si>
  <si>
    <t>external terminology:
http://www.w3.org/ns/org#reportsTo</t>
  </si>
  <si>
    <t>external terminology:
http://www.w3.org/ns/regorg#registration</t>
  </si>
  <si>
    <t>external terminology:
http://www.w3.org/ns/org#resultingOrganization</t>
  </si>
  <si>
    <t>external terminology:
http://www.w3.org/ns/org#Role</t>
  </si>
  <si>
    <t>external terminology:
http://www.w3.org/ns/org#role</t>
  </si>
  <si>
    <t>external terminology:
http://purl.org/dc/terms/spatial</t>
  </si>
  <si>
    <t>external terminology:
http://www.w3.org/ns/org#OrganizationalCollaboration</t>
  </si>
  <si>
    <t>external terminology:
http://www.w3.org/ns/org#subOrganizationOf</t>
  </si>
  <si>
    <t>external terminology:
http://www.w3.org/ns/org#changedBy</t>
  </si>
  <si>
    <t>external terminology:
http://www.w3.org/ns/org#ChangeEvent</t>
  </si>
  <si>
    <t>external terminology:
http://www.w3.org/ns/org#Site</t>
  </si>
  <si>
    <t>external terminology:
http://www.w3.org/ns/org#siteAddress</t>
  </si>
  <si>
    <t>external terminology:
http://www.w3.org/2004/02/skos/core#prefLabel</t>
  </si>
  <si>
    <t>external terminology:
http://www.w3.org/ns/regorg#legalName</t>
  </si>
  <si>
    <t>Examples of Agent include person, organization, and software agent.
A resource that acts or has the power to act.</t>
  </si>
  <si>
    <t>An agent is something that bears some form of responsibility for an activity taking place, for the existence of an entity, or for another agent's activity.</t>
  </si>
  <si>
    <t>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t>
  </si>
  <si>
    <t>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t>
  </si>
  <si>
    <t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t>
  </si>
  <si>
    <t>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t>
  </si>
  <si>
    <t>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t>
  </si>
  <si>
    <t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t>
  </si>
  <si>
    <t>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t>
  </si>
  <si>
    <t>An individual person who may be dead or alive, but not imaginary. It is that restriction that makes person:Person a sub class of both foaf:Person and schema:Person which both cover imaginary characters as well as real people.</t>
  </si>
  <si>
    <t>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t>
  </si>
  <si>
    <t>A contact point for a person or organization.</t>
  </si>
  <si>
    <t>The locn:Geometry class provides the means to identify a location as a point, line, polygon, etc. expressed using coordinates in some coordinate reference system.</t>
  </si>
  <si>
    <t>Proper noun(s) applied to the real world entity identified by the locator. The locator name could be the name of the property or complex, of the building or part of the building, or it could be the name of a room inside a building.</t>
  </si>
  <si>
    <t>The family name of some person. 
The familyName property is provided (alongside givenName) for use when describing parts of people's names. Although these concepts do not capture the full range of personal naming styles found world-wide, they are commonly used and have some value.</t>
  </si>
  <si>
    <t>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t>
  </si>
  <si>
    <t>The given name of some person. 
The givenName property is provided (alongside familyName) for use when describing parts of people's names. Although these concepts do not capture the full range of personal naming styles found world-wide, they are commonly used and have some value.</t>
  </si>
  <si>
    <t>Object</t>
  </si>
  <si>
    <t>ContactInfo</t>
  </si>
  <si>
    <t>Ligplaats</t>
  </si>
  <si>
    <t>heeftRelatieMet</t>
  </si>
  <si>
    <t>SameAsEU</t>
  </si>
  <si>
    <t>SameAsFED</t>
  </si>
  <si>
    <t>SameAsVL</t>
  </si>
  <si>
    <t>SameAsEU-URI</t>
  </si>
  <si>
    <t>SameAsFED-URI</t>
  </si>
  <si>
    <t>SameAsVL-URI</t>
  </si>
  <si>
    <t>fed-loc</t>
  </si>
  <si>
    <t>fed-per</t>
  </si>
  <si>
    <t>fed-temp</t>
  </si>
  <si>
    <t>alternatieveNaam</t>
  </si>
  <si>
    <t>alternative label</t>
  </si>
  <si>
    <t>&lt;skos:altLabel&gt;</t>
  </si>
  <si>
    <t xml:space="preserve">A legal text or any other formal framework may define the legal basis of the criterion. </t>
  </si>
  <si>
    <t>_URI</t>
  </si>
  <si>
    <t>Rechtspersoonlijkheidtype</t>
  </si>
  <si>
    <t>Rechtstoestandtype</t>
  </si>
  <si>
    <t>Rechtsvormtype</t>
  </si>
  <si>
    <t>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t>
  </si>
  <si>
    <t>Statuswaarde</t>
  </si>
  <si>
    <t>achternaam</t>
  </si>
  <si>
    <t>voornaam</t>
  </si>
  <si>
    <t>Eerste voornaam</t>
  </si>
  <si>
    <t>BurgerlijkeStaatType</t>
  </si>
  <si>
    <t>Gezinsrelatietype</t>
  </si>
  <si>
    <t>14,69,84,102,103,132,155</t>
  </si>
  <si>
    <t>isHetResultaatVan</t>
  </si>
  <si>
    <t>E-mail address.</t>
  </si>
  <si>
    <t>Fax number.</t>
  </si>
  <si>
    <t>Role played by a person or an organization in a given organization.
E.g. founder, manager, member of the management committee, ...</t>
  </si>
  <si>
    <t>The legal status of the registered organization.
E.g. normal situation, judicial agreement, opening bankruptcy etc.</t>
  </si>
  <si>
    <t>Telephone number.</t>
  </si>
  <si>
    <t>Website.</t>
  </si>
  <si>
    <t>De kleinste eenheid binnen een gebouw die geschikt is voor woon-,bedrijfsmatige,of recreatieve doeleinden en die ontsloten wordt via een eigen afsluitbare toegang vanaf de openbare weg,een erf of een gemeenschappelijke ruimte.</t>
  </si>
  <si>
    <t>La plus petite unité à l’intérieur d’un bâtiment convenant à des fins d’habitation,d’entreprise ou de récréation et qui est rendue accessible par le biais de son propre accès délimitable  à partir de la voie publique,d’un terrain ou d’un espace commun.</t>
  </si>
  <si>
    <t>The smallest unit within a building that is suitable for residential, commercial or recreational purposes and that can be accessed via its own lockable access from the public road, a yard or a common room.</t>
  </si>
  <si>
    <t>A specifically designated place in the water, whether or not supplemented by a piece of land or a piece of land on the bank, allocated by the competent communal body and intended for the permanent anchorage of a vessel suitable for residential, commercial and recreational purposes</t>
  </si>
  <si>
    <t>Een door het bevoegde gemeentelijke orgaan als zodanig aangewezen plaats in het water al dan niet aangevuld met een op de oever aanwezig terrein of een gedeelte daarvan, die bestemd is voor het permanent afmeren van een vaartuig voor woon-, bedrijfsmatige of recreatieve doeleinden.</t>
  </si>
  <si>
    <t>Un endroit spécifiquement désigné dans l’eau, complété ou non par un terrain ou une partie de terrain sur la berge, attribué par l’organisme communal compétent et qui est destiné au mouillage permanent d’un navire adapté à des fins résidentielles, commerciales ou recréationnelles.</t>
  </si>
  <si>
    <t>Official administrative zone of the Belgian territory. The municipality is the smallest administrative part of the Belgian territory whose boundaries can only be changed by the legislator.</t>
  </si>
  <si>
    <t>Officiële administratieve zone van het Belgisch grondgebied. De gemeente is het kleinste administratieve deel van het Belgisch grondgebied waarvan de grenzen enkel door de wetgever kunnen worden gewijzigd.</t>
  </si>
  <si>
    <t>Zone administrative officielle du territoire belge. La commune est la plus petite partie administrative du territoire belge dont les limites ne peuvent être modifiées que par le législateur.</t>
  </si>
  <si>
    <t xml:space="preserve">De relatie tussen een persoon en een staat, cultuur of loyaliteit.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t>
  </si>
  <si>
    <t>La relation entre une personne et un État, la culture ou la loyauté.
Notez que ce concept est plus large que la citoyenneté (qui se limite à la relation avec un État). Quiconque a la nationalité d'un pays particulier est généralement automatiquement citoyen. La nationalité est généralement obtenue automatiquement à la naissance: on obtient soit la nationalité de ses parents, soit on obtient le pays où on est résident. On peut aussi obtenir une certaine nationalité par naturalisation. En principe, les personnes perdent leur nationalité d'origine, mais ce n'est pas toujours le cas (pluralité de nationalités).</t>
  </si>
  <si>
    <t>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t>
  </si>
  <si>
    <t>Een “perceel” is een deel van het grondgebied officieel vastgesteld met een kadastraal of administratief doel.</t>
  </si>
  <si>
    <t>Une « parcelle » est une portion du territoire officiellement délimitée dans un but cadastral ou administratif.</t>
  </si>
  <si>
    <t>A "parcel" is a part of the territory officially established with a cadastral or administrative purpose.</t>
  </si>
  <si>
    <t>Een deel van een gemeente, zoals een voormalige gemeente (voorafgaand aan de fusie van de gemeenten), of een wijk.</t>
  </si>
  <si>
    <t>Une partie du territoire d’une commune, telle qu’une ancienne commune (préalable à la fusion des communes) ou un quartier.</t>
  </si>
  <si>
    <t>A part of a municipality, such as a former municipality (prior to the merger of the municipalities), or a neighborhood.</t>
  </si>
  <si>
    <t>Informatie toegekend door de aanbieder van de universele postdienst voor de identificatie van een groepering van adressen in een geografisch gebied voor postale doeleinden.</t>
  </si>
  <si>
    <t>Information given by the provider of the universal postal service for the identification of a grouping of addresses in a geographical area for postal purposes.</t>
  </si>
  <si>
    <t>Informations fournies par le fournisseur du service postal universel pour l'identification d'un regroupement d'adresses dans une zone géographique à des fins postales.</t>
  </si>
  <si>
    <t>“Standplaats” : een door het bevoegde gemeentelijke orgaan als zodanig aangewezen terrein of gedeelte daarvan dat bestemd is voor het permanent plaatsen van een niet direct en niet duurzaam met de aarde verbonden en voor woon -, bedrijfsmatige, of recreatieve doeleinden geschikte ruimte.</t>
  </si>
  <si>
    <t>« Emplacement » : un terrain ou une partie de terrain, attribué par l’organisme communal compétent et qui est destiné au stationnement permanent d’un espace, adapté à des fins résidentielles, commerciale ou récréative et qui n’est pas ancré de façon directe et permanente au sol.</t>
  </si>
  <si>
    <t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t>
  </si>
  <si>
    <t>Positie van een karakeristiek punt dat de positie van het adres vertegenwoordigt volgens een bepaalde specificatie en inclusief informatie over de herkomst van de positie.</t>
  </si>
  <si>
    <t>Position d'un point caractéristique qui représente la position de l'adresse en fonction d'une spécification spécifique et inclut des informations sur l'origine de la position.</t>
  </si>
  <si>
    <t>Position of a characteristic point that represents the position of the address according to a specific specification and includes information about the origin of the position.</t>
  </si>
  <si>
    <t>Transformatie van het oorspronkelijk huisnummer&amp;busnummer (bv toevoeging van voorloopnullen) zodat dit kan worden gesorteerd.</t>
  </si>
  <si>
    <t>Transformation of the original house number &amp; bus number (eg addition of leading zeros) so that this can be sorted.</t>
  </si>
  <si>
    <t>Transformation du numéro de maison d'origine et du numéro de bus (par exemple, ajout de zéros à gauche) afin que cela puisse être trié.</t>
  </si>
  <si>
    <t>État actuel de l'adresse.</t>
  </si>
  <si>
    <t>Current status of the address.</t>
  </si>
  <si>
    <t xml:space="preserve">Het complete adres in één string, al dan niet geformatteerd. 
Vermijdt fouten tgv het opsplitsen ve adres in zijn onderdelen. Geeft de voorgeschreven volgorde vd verschillende onderdelen weer </t>
  </si>
  <si>
    <t>The complete address in one string, whether or not formatted.
Avoids errors due to the splitting of the address in its parts. Displays the prescribed sequence of different parts</t>
  </si>
  <si>
    <t>L'adresse complète dans une chaîne, formatée ou non.
Évite les erreurs dues à la division de l'adresse dans ses parties. Affiche la séquence prescrite de différentes parties</t>
  </si>
  <si>
    <t>Refers to the various components of a Class.
E.g. Address (PostalInfo, Street, Municipality)</t>
  </si>
  <si>
    <t>Ajout pour distinguer les noms de rues doubles (noms de rues avec le même nom mais emplacement différent dans la municipalité et leurs propres adresses).</t>
  </si>
  <si>
    <t>Addition to distinguish double street names (street names with the same name but different location in the municipality and their own addresses).</t>
  </si>
  <si>
    <t>Objet adressable auquel l'adresse a été attribuée.</t>
  </si>
  <si>
    <t>Addressable object to which the address has been assigned.</t>
  </si>
  <si>
    <t>Geeft aan of het adres officieel door de adresbeheerder is toegekend.
Een adres is niet-officieel wanneer het bestaan ervan niet gekend was vanuit de administratieve procedures, maar pas nadat nadat het feitelijk is vastgesteld op het terrein.</t>
  </si>
  <si>
    <t>Indicates whether the address has been officially assigned by the address manager.
An address is unofficial if its existence was not known from the administrative procedures, but only after it was actually established on the site.</t>
  </si>
  <si>
    <t>Indique si l'adresse a été officiellement attribuée par le gestionnaire d'adresses.
Une adresse est officieuse si son existence n’était pas connue par les procédures administratives, mais seulement après qu’elle ait été effectivement établie sur le site.</t>
  </si>
  <si>
    <t>Name of the part of the municipality</t>
  </si>
  <si>
    <t>Nom de la partie de la commune</t>
  </si>
  <si>
    <t>De cartografische coordinaten van het punt.</t>
  </si>
  <si>
    <t>The cartographic coordinates of the point.</t>
  </si>
  <si>
    <t>Les coordonnées cartographiques du point.</t>
  </si>
  <si>
    <t>De manier waarop het punt werd bepaald.</t>
  </si>
  <si>
    <t>The way the point was determined.</t>
  </si>
  <si>
    <t>La façon dont le point a été déterminé.</t>
  </si>
  <si>
    <t>L'objet sur lequel le point a été déterminé.</t>
  </si>
  <si>
    <t>Het object op basis waarvan het punt werd bepaald.</t>
  </si>
  <si>
    <t>The object on which the point was determined.</t>
  </si>
  <si>
    <t>État actuel du nom de la rue.</t>
  </si>
  <si>
    <t>Nature du nom de rue (voir liste de codes).</t>
  </si>
  <si>
    <t>Aard van de straatnaam (zie codelijst).</t>
  </si>
  <si>
    <t xml:space="preserve">Persoon die in een bepaalde plaats of land woont. 
Plaats of land wordt hier vertegenwoordigd door de entiteit jurisdictie. </t>
  </si>
  <si>
    <t>Person who lives in a certain place or country.
Place or country is represented here by the jurisdiction entity.</t>
  </si>
  <si>
    <t>Personne qui vit dans un certain endroit ou pays.
Le lieu ou le pays est représenté ici par la jurisdiction compétente.</t>
  </si>
  <si>
    <t xml:space="preserve">Regeling waarbij twee personen die niet getrouwd zijn samenleven. 
Kan, net als bv een huwelijk, de basis vormen van een gezin. </t>
  </si>
  <si>
    <t>Arrangement par lequel deux personnes non mariées vivent ensemble.
Peut, tout comme un mariage, former la base d'une famille.</t>
  </si>
  <si>
    <t>Afstamming is de dalende lijn van bloedverwantschap tussen verschillende generaties. 
De afstamming kan ook niet-biologisch zijn, bv adoptie. Afstamming kan ook in opgaande lijn worden bekeken. Het begrip is enger dan verwantschap dat oa ook huwelijk inhoudt.</t>
  </si>
  <si>
    <t>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t>
  </si>
  <si>
    <t xml:space="preserve">Situatie waarbij een persoon die optreedt als voogd ve ander persoon en in die hoedanigheid instaat voor deze persoon en zijn goederen. 
Dit is bv het geval voor minderjarigen die hun ouders zijn verloren of voor meerderjarigen die hun verstandelijke vermogens zijn verloren. </t>
  </si>
  <si>
    <t>Situation where a person acting as guardian serves another person and in that capacity is responsible for this person and his goods.
This is the case, for example, for minors who have lost their parents or for adults who have lost their intellectual faculties.</t>
  </si>
  <si>
    <t>Situation où une personne agissant en tant que tuteur sert une autre personne et à ce titre est responsable de cette personne et de ses biens.
C'est le cas, par exemple, des mineurs ayant perdu leurs parents ou des adultes ayant perdu leurs facultés intellectuelles.</t>
  </si>
  <si>
    <t xml:space="preserve">Samenwerkingsvorm die een herkenbare sociale eenheid vormt (bv tgv huwelijk), met al dan niet verwante personen die duurzame banden hebben en elkaar onderling steun en verzorging verlenen. 
Ruimer begrip dan familie waar het gezin louter bestaat uit nabije bloedverwanten, bv een enpersoonsgezin of living apart together. Gezinsleden hebben doorgaans dezelfde Verblijfplaats. </t>
  </si>
  <si>
    <t>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t>
  </si>
  <si>
    <t>Forme de coopération qui forme une unité sociale reconnaissable (par exemple par le mariage), avec des personnes apparentées ou non, qui ont des liens durables et se soutiennent mutuellement.
Un concept plus large que la famille où la famille est constituée uniquement de parents proches, par exemple une famille monoparentale ou vivant séparément ensemble. Les membres de la famille ont généralement le même endroit.</t>
  </si>
  <si>
    <t>Relationship between members of the same family.
Eg husband, son, mother-in-law.</t>
  </si>
  <si>
    <t xml:space="preserve">Relatie tussen leden van eenzelfde gezin. 
Bv echtgenoot, zoon, schoonmoeder. </t>
  </si>
  <si>
    <t>Relation entre membres d'une même famille.
Par exemple, mari, fils, belle-mère.</t>
  </si>
  <si>
    <t xml:space="preserve">Een door burgerlijk of religieus recht geregelde samenlevingsvorm van twee personen. 
Kan, net als bv samenwonen, de basis vormen van een gezin. </t>
  </si>
  <si>
    <t>A form of cohabitation organized by civil or religious law of two persons.
Can, just like living together, form the basis of a family.</t>
  </si>
  <si>
    <t>Une forme de cohabitation organisée par la loi civile ou religieuse de deux personnes.
Peut, comme vivre ensemble, former la base d'une famille.</t>
  </si>
  <si>
    <t xml:space="preserve">Relatie tussen twee of meer personen. 
Typisch zijn dit burgerrechtelijke relaties (zie burgerlijke staat) maar niet noodzakelijk daartoe beperkt. </t>
  </si>
  <si>
    <t>Relationship between two or more people.
Typically these are civil relations (see marital status) but not necessarily limited to this.</t>
  </si>
  <si>
    <t>Relation entre deux personnes ou plus.
Il s’agit généralement de relations civiles (voir statut matrimonial) mais pas nécessairement limitées à cela.</t>
  </si>
  <si>
    <t>Etat civil d'une personne.</t>
  </si>
  <si>
    <t>Burgerlijke staat van een persoon.</t>
  </si>
  <si>
    <t>De datum waarop de persoon is geboren.</t>
  </si>
  <si>
    <t>La date à laquelle la personne est née.</t>
  </si>
  <si>
    <t>La date à laquelle la personne est décédée.</t>
  </si>
  <si>
    <t>De datum waarop de persoon is overleden.</t>
  </si>
  <si>
    <t>Le plus important des prénoms de la personne.</t>
  </si>
  <si>
    <t>Le nom complet de la personne, généralement la combinaison des prénoms et du nom de famille.</t>
  </si>
  <si>
    <t xml:space="preserve">Aard vd relatie. 
Wordt typisch bepaald tov het gezinshoofd. Bv als de vader gezinshoofd is en een gezinslid is zoon, dan zou als de grootvader gezinshoofd was datzelfde gezinslid kleinzoon zijn. </t>
  </si>
  <si>
    <t>Nature of the relationship.
Is typically determined relative to the head of the family. For example, if the father is a head of the family and a family member is a son, then if the grandfather were the head of the household the same family member would be a grandson.</t>
  </si>
  <si>
    <t>Nature de la relation
Est généralement déterminé par rapport au chef de famille. Par exemple, si le père est un chef de famille et un membre de la famille est un fils, alors, si le grand-père était le chef de famille, le même membre de la famille serait un petit-fils.</t>
  </si>
  <si>
    <t>Place where a person lives or stays temporarily.</t>
  </si>
  <si>
    <t>Lieu où une personne vit ou reste temporairement.</t>
  </si>
  <si>
    <t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t>
  </si>
  <si>
    <t>Norm ISA2</t>
  </si>
  <si>
    <t>A period of time composed by a start date and an optional end date</t>
  </si>
  <si>
    <t>Een tijdsperiode samengesteld uit een startdatum en een optionele einddatum</t>
  </si>
  <si>
    <t>Une période composée d'une date de début et d'une date de fin facultative</t>
  </si>
  <si>
    <t>Vocabulary</t>
  </si>
  <si>
    <t>VocabularyNL</t>
  </si>
  <si>
    <t>VocabularyFR</t>
  </si>
  <si>
    <t>VocabularyMapping</t>
  </si>
  <si>
    <t>VocabularyAdoption</t>
  </si>
  <si>
    <t>Datamodels</t>
  </si>
  <si>
    <t>FR</t>
  </si>
  <si>
    <t>DU</t>
  </si>
  <si>
    <t>Datamodel</t>
  </si>
  <si>
    <t>fed-thesaurus</t>
  </si>
  <si>
    <t>Organisation publique</t>
  </si>
  <si>
    <t>Arrangement whereby two people who are not married live together.
Can, just like a marriage, form the basis of a family.
Legally registered.</t>
  </si>
  <si>
    <t>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t>
  </si>
  <si>
    <t>Most important of the given names of the person (given name aka first name).</t>
  </si>
  <si>
    <t>givenNames</t>
  </si>
  <si>
    <t>CONCEPTSCHEME  DEFINITION to be done</t>
  </si>
  <si>
    <t>person1</t>
  </si>
  <si>
    <t>person2</t>
  </si>
  <si>
    <t>First person in a relation of 2 persons.</t>
  </si>
  <si>
    <t>Second person in a relation of 2 persons.</t>
  </si>
  <si>
    <t>Eerste persoon in een relatie van 2 personen.</t>
  </si>
  <si>
    <t>Persoon 1</t>
  </si>
  <si>
    <t>Persoon 2</t>
  </si>
  <si>
    <t>Tweede persoon in een relatie van 2 personen.</t>
  </si>
  <si>
    <t>Personne 1</t>
  </si>
  <si>
    <t>Personne 2</t>
  </si>
  <si>
    <t>Première personne dans une relation de 2 personnes.</t>
  </si>
  <si>
    <t>Seconde personne dans une relation de 2 personnes.</t>
  </si>
  <si>
    <t>DefinitionNL</t>
  </si>
  <si>
    <t>DefinitionFR</t>
  </si>
  <si>
    <t>VocabularyTranslations</t>
  </si>
  <si>
    <t>An object is represented by another.
E.g. Address has an AddressRepresentation.</t>
  </si>
  <si>
    <t>Intermediate proposal</t>
  </si>
  <si>
    <r>
      <t xml:space="preserve">A </t>
    </r>
    <r>
      <rPr>
        <b/>
        <sz val="11"/>
        <color theme="1"/>
        <rFont val="Calibri"/>
        <family val="2"/>
        <scheme val="minor"/>
      </rPr>
      <t>label and a definition in NL</t>
    </r>
    <r>
      <rPr>
        <sz val="11"/>
        <color theme="1"/>
        <rFont val="Calibri"/>
        <family val="2"/>
        <scheme val="minor"/>
      </rPr>
      <t xml:space="preserve"> are added to each of the vocabulary elements of sheet Vocabulary. </t>
    </r>
  </si>
  <si>
    <r>
      <t xml:space="preserve">A </t>
    </r>
    <r>
      <rPr>
        <b/>
        <sz val="11"/>
        <color theme="1"/>
        <rFont val="Calibri"/>
        <family val="2"/>
        <scheme val="minor"/>
      </rPr>
      <t>label and a definition in FR</t>
    </r>
    <r>
      <rPr>
        <sz val="11"/>
        <color theme="1"/>
        <rFont val="Calibri"/>
        <family val="2"/>
        <scheme val="minor"/>
      </rPr>
      <t xml:space="preserve"> are added to each of the vocabulary elements of sheet Vocabulary. </t>
    </r>
  </si>
  <si>
    <r>
      <t xml:space="preserve">This sheet displays the </t>
    </r>
    <r>
      <rPr>
        <b/>
        <sz val="11"/>
        <color theme="1"/>
        <rFont val="Calibri"/>
        <family val="2"/>
        <scheme val="minor"/>
      </rPr>
      <t>vocabulary elements and definitions in</t>
    </r>
    <r>
      <rPr>
        <sz val="11"/>
        <color theme="1"/>
        <rFont val="Calibri"/>
        <family val="2"/>
        <scheme val="minor"/>
      </rPr>
      <t xml:space="preserve"> </t>
    </r>
    <r>
      <rPr>
        <b/>
        <sz val="11"/>
        <color theme="1"/>
        <rFont val="Calibri"/>
        <family val="2"/>
        <scheme val="minor"/>
      </rPr>
      <t>English, Dutch and French</t>
    </r>
    <r>
      <rPr>
        <sz val="11"/>
        <color theme="1"/>
        <rFont val="Calibri"/>
        <family val="2"/>
        <scheme val="minor"/>
      </rPr>
      <t>. (display only, no updates here)</t>
    </r>
  </si>
  <si>
    <r>
      <t xml:space="preserve">For each vocabulary element of sheet "Vocabulary" you can find here the </t>
    </r>
    <r>
      <rPr>
        <b/>
        <sz val="11"/>
        <color theme="1"/>
        <rFont val="Calibri"/>
        <family val="2"/>
        <scheme val="minor"/>
      </rPr>
      <t>links ("sameAs") to vocabulary elements of other sources</t>
    </r>
    <r>
      <rPr>
        <sz val="11"/>
        <color theme="1"/>
        <rFont val="Calibri"/>
        <family val="2"/>
        <scheme val="minor"/>
      </rPr>
      <t>.
E.g. for a vocabulary element defined at federal level, you can see here the corresponding vocabulary elements, if any,  defined by EU and by Flanders.</t>
    </r>
  </si>
  <si>
    <r>
      <t xml:space="preserve">For each of the vocabulary elements in sheet "Vocabulary" you can find here </t>
    </r>
    <r>
      <rPr>
        <b/>
        <sz val="11"/>
        <color theme="1"/>
        <rFont val="Calibri"/>
        <family val="2"/>
        <scheme val="minor"/>
      </rPr>
      <t>which elements have been adopted</t>
    </r>
    <r>
      <rPr>
        <sz val="11"/>
        <color theme="1"/>
        <rFont val="Calibri"/>
        <family val="2"/>
        <scheme val="minor"/>
      </rPr>
      <t xml:space="preserve"> by the various parties such as </t>
    </r>
    <r>
      <rPr>
        <b/>
        <sz val="11"/>
        <color theme="1"/>
        <rFont val="Calibri"/>
        <family val="2"/>
        <scheme val="minor"/>
      </rPr>
      <t>EU, Federal level, Flanders, Walloon, Brussels, French community, German community</t>
    </r>
    <r>
      <rPr>
        <sz val="11"/>
        <color theme="1"/>
        <rFont val="Calibri"/>
        <family val="2"/>
        <scheme val="minor"/>
      </rPr>
      <t xml:space="preserve">.
Possible values are: </t>
    </r>
    <r>
      <rPr>
        <b/>
        <sz val="11"/>
        <color theme="1"/>
        <rFont val="Calibri"/>
        <family val="2"/>
        <scheme val="minor"/>
      </rPr>
      <t>draft, proposed standard, standard</t>
    </r>
  </si>
  <si>
    <t>Indicator that that says that a location is situated in another location.
E.g. 
an address can be situated in a part of a municipality, 
a part of a municipality is situated in a municipality</t>
  </si>
  <si>
    <t>Indicateur qui indique qu'un emplacement est situé à un autre endroit.
Par exemple.
une adresse peut être située dans une partie de la commune,
une partie d'une commune est située dans une commune</t>
  </si>
  <si>
    <t>Indicator die aangeeft dat een locatie zich in een andere locatie bevindt.
Bijv.
een adres ligt in een deel van een gemeente,
een deel van een gemeente ligt in een gemeente</t>
  </si>
  <si>
    <t>Name of the municipality</t>
  </si>
  <si>
    <t>Plaats</t>
  </si>
  <si>
    <t>Lieu</t>
  </si>
  <si>
    <t>assignedTo</t>
  </si>
  <si>
    <t>situatedIn</t>
  </si>
  <si>
    <t>Een identificeerbare geografische plaats.</t>
  </si>
  <si>
    <t>Un lieu géographiquement identifiable.</t>
  </si>
  <si>
    <t>Identificatie van een locatie.</t>
  </si>
  <si>
    <t>Identification d'un lieu.</t>
  </si>
  <si>
    <t>Identification of a location.</t>
  </si>
  <si>
    <t>Site</t>
  </si>
  <si>
    <t>http://www.w3.org/ns/org#</t>
  </si>
  <si>
    <t>AdoptedByFed</t>
  </si>
  <si>
    <t/>
  </si>
  <si>
    <t>http://vocab.belgif.be/ns/location#</t>
  </si>
  <si>
    <t>http://vocab.belgif.be/ns/person#</t>
  </si>
  <si>
    <t>http://vocab.belgif.be/ns/temporal#</t>
  </si>
  <si>
    <t>http://vocab.belgif.be/auth/</t>
  </si>
  <si>
    <t>PrefixFull</t>
  </si>
  <si>
    <t>&lt;http://vocab.belgif.be/ns/person#Cohabitation&gt;</t>
  </si>
  <si>
    <t>&lt;http://vocab.belgif.be/ns/person#Descent&gt;</t>
  </si>
  <si>
    <t>&lt;http://vocab.belgif.be/ns/person#Household&gt;</t>
  </si>
  <si>
    <t>&lt;http://vocab.belgif.be/ns/person#HouseholdRelation&gt;</t>
  </si>
  <si>
    <t>&lt;http://vocab.belgif.be/ns/person#Marriage&gt;</t>
  </si>
  <si>
    <t>&lt;http://vocab.belgif.be/ns/person#PersonRelation&gt;</t>
  </si>
  <si>
    <t>&lt;http://vocab.belgif.be/ns/person#Resident&gt;</t>
  </si>
  <si>
    <t>&lt;http://vocab.belgif.be/ns/person#fullName&gt;</t>
  </si>
  <si>
    <t>&lt;http://vocab.belgif.be/ns/person#givenNames&gt;</t>
  </si>
  <si>
    <t>&lt;http://vocab.belgif.be/ns/person#headOf&gt;</t>
  </si>
  <si>
    <t>&lt;http://vocab.belgif.be/ns/person#memberOf&gt;</t>
  </si>
  <si>
    <t>&lt;http://vocab.belgif.be/ns/person#nationality&gt;</t>
  </si>
  <si>
    <t>http://schema.org/</t>
  </si>
  <si>
    <t>fullAddress</t>
  </si>
  <si>
    <t>locatorDesignator</t>
  </si>
  <si>
    <t>postName</t>
  </si>
  <si>
    <t>Postnaam</t>
  </si>
  <si>
    <t>Nom postal</t>
  </si>
  <si>
    <t>geographicName</t>
  </si>
  <si>
    <t>Geografische naam</t>
  </si>
  <si>
    <t>Een naam toegepast op een ruimtelijk object.</t>
  </si>
  <si>
    <t>Nom géographique</t>
  </si>
  <si>
    <t>Un nom propre appliqué à un objet spatial.</t>
  </si>
  <si>
    <t>adminUnitL2</t>
  </si>
  <si>
    <t>adminUnitL1</t>
  </si>
  <si>
    <t>L'unité administrative la plus élevée pour l'adresse, presque toujours un pays.</t>
  </si>
  <si>
    <t>Unité administrative L1</t>
  </si>
  <si>
    <t>Unité administrative L2</t>
  </si>
  <si>
    <t>Administratieve eenheid L1</t>
  </si>
  <si>
    <t>Administratieve eenheid L2</t>
  </si>
  <si>
    <t>De bovenste administratieve eenheid voor het adres, bijna altijd een land.</t>
  </si>
  <si>
    <t>De regio van het adres, meestal een provincie, staat of een ander dergelijk gebied dat doorgaans meerdere plaatsen omvat.</t>
  </si>
  <si>
    <t>La région de l'adresse, généralement un comté, un état ou une autre zone, qui englobe généralement plusieurs localités.</t>
  </si>
  <si>
    <t>faxNumber</t>
  </si>
  <si>
    <t>telephone</t>
  </si>
  <si>
    <t>addressArea</t>
  </si>
  <si>
    <t xml:space="preserve">The name or names of a geographic area or locality that groups a number of addressable objects for addressing purposes, without being an administrative unit. This would typically be part of a city, a neighbourhood or village. </t>
  </si>
  <si>
    <t>De naam of namen van een geografisch gebied of een geografische locatie die een aantal adresseerbare objecten groepeert voor adresdoeleinden, zonder een administratieve eenheid te zijn. Dit zou typisch onderdeel zijn van een stad, een buurt of een dorp.</t>
  </si>
  <si>
    <t>Adresgebied</t>
  </si>
  <si>
    <t>Le ou les noms d'une zone géographique ou d'une localité regroupant un certain nombre d'objets adressables à des fins d'adressage, sans être une unité administrative. Cela ferait typiquement partie d'une ville, d'un quartier ou d'un village.</t>
  </si>
  <si>
    <t>Zone d'adresse</t>
  </si>
  <si>
    <t>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t>
  </si>
  <si>
    <t>Een Belgisch adres dat een locatie vertegenwoordigt.
Informatie die het mogelijk maakt om op een gestructureerde en unieke manier naar een gebouweenheid, een ligplaats, een stand of een perceel te verwijzen op basis van de naam van een stad, een straatnaam, een huisnummer en eventueel een busnummer en een postcode.
Alternatieve adresaanduidingen anders dan huisnummer of busnummer (bijv. Ingangsindicatie, trappenhuisweergave, vloerdisplay ...) of een naam van een gebouw of een kamer, enz. Zijn mogelijk via een koppeling met adresuitbreiding. Het uitwisselen van buitenlandse adressen moet gebeuren met behulp van het adrespresentatieobject.</t>
  </si>
  <si>
    <t>Une adresse belge représentant un emplacement.
Informations permettant de faire référence de manière structurée et unique à un bâtiment, un lieu d'amarrage, un stand ou une parcelle en fonction d'un nom de ville, d'un nom de rue, d'un numéro de maison et éventuellement d'un numéro de bus et d'un code postal.
Des noms d'adresse autres que le numéro de maison ou le numéro de bus (par exemple, indication d'entrée, affichage d'escalier, affichage au sol ...) ou un nom de bâtiment ou de chambre, etc. sont possibles via une association avec extension d'adresse. L'échange d'adresses étrangères doit être effectué à l'aide de l'objet de présentation d'adresse.</t>
  </si>
  <si>
    <t>Numéro de boite</t>
  </si>
  <si>
    <t>locatorName</t>
  </si>
  <si>
    <t>Naam toegepast op de entiteit in de echte wereld geïdentificeerd door de locator. De locatornaam kan de naam zijn van het pand of complex, van het gebouw of een deel van het gebouw, of het kan de naam zijn van een kamer in een gebouw.</t>
  </si>
  <si>
    <t>Nom (s) approprié (s) appliqué (s) à l'entité du monde réel identifiée par le localisateur. Le nom du localisateur pourrait être le nom de la propriété ou du complexe, du bâtiment ou d’une partie du bâtiment, ou le nom d’une pièce à l’intérieur d’un bâtiment.</t>
  </si>
  <si>
    <t>Nom de la localisation</t>
  </si>
  <si>
    <t>hasSite</t>
  </si>
  <si>
    <t>OrganizationalUnit</t>
  </si>
  <si>
    <t>siteOf</t>
  </si>
  <si>
    <t>Heeft vestigingseenheid</t>
  </si>
  <si>
    <t>Is vestigingseenheid van</t>
  </si>
  <si>
    <t>Est unité d'établissement de</t>
  </si>
  <si>
    <t>Numéro d'unité d'établissement</t>
  </si>
  <si>
    <t>Represents hierarchical containment of Organizations or OrganizationalUnits; indicates an Organization which contains this Organization. Inverse of `org:hasSubOrganization`.
(context: relation between mother and daughter companies)</t>
  </si>
  <si>
    <t>Représente le confinement hiérarchique des organisations ou des unités organisationnelles; indique une organisation qui contient cette organisation. Inverse de `org: hasSubOrganization`.
(contexte: relation entre les sociétés mères et filles)</t>
  </si>
  <si>
    <t>Est société fille de</t>
  </si>
  <si>
    <t>Is dochtermaatschappij van</t>
  </si>
  <si>
    <t>Vertegenwoordigt hiërarchische insluiting van Organisaties of OrganizationalUnits; geeft een organisatie aan die deze organisatie bevat. Inverse van `org: hasSubOrganization`.
(context: relatie tussen moeder- en dochterbedrijven)</t>
  </si>
  <si>
    <t>Heeft dochtermaatschappij</t>
  </si>
  <si>
    <t>Représente le confinement hiérarchique des organisations ou des unités organisationnelles; indique une organisation qui est une sous-partie ou un enfant de cette organisation. Inverse de `org: subOrganizationOf`.
(contexte: relation entre les sociétés mères et filles)</t>
  </si>
  <si>
    <t>Vertegenwoordigt hiërarchische insluiting van organisaties of organisatie-eenheden; geeft een organisatie aan die een subpartij of een kind van deze organisatie is. Inverse van `org: subOrganizationOf`.
(context: relatie tussen moeder- en dochterbedrijven)</t>
  </si>
  <si>
    <t>Represents hierarchical containment of Organizations or Organizational Units; indicates an organization which is a sub-part or child of this organization.  Inverse of `org:subOrganizationOf`.
(context: relation between mother and daughter companies)</t>
  </si>
  <si>
    <t>The Public Organization class represents the organization. 
One organization may comprise several sub-organizations and any organization may have one or more organizational units. 
In some cases, albeit rare ones, a Public Organization may not be a legal entity.</t>
  </si>
  <si>
    <t>Publieke Organisatie</t>
  </si>
  <si>
    <t>La classe Organisation publique représente l'organisation.
Une organisation peut comprendre plusieurs sous-organisations et toute organisation peut avoir une ou plusieurs unités organisationnelles.
Dans certains cas, même rares, une organisation publique peut ne pas être une entité juridique.</t>
  </si>
  <si>
    <t>De klasse Public Organization vertegenwoordigt de organisatie.
Eén organisatie kan meerdere suborganisaties omvatten en elke organisatie kan een of meer organisatie-eenheden hebben.
In sommige gevallen, zij het zeldzame, is een openbare organisatie mogelijk geen rechtspersoon.</t>
  </si>
  <si>
    <t xml:space="preserve">An Organization which is recognized in the world at large, in particular in legal jurisdictions, with associated rights and responsibilities. Examples include a Corporation, Charity, Government or Church. </t>
  </si>
  <si>
    <t>FormalOrganization</t>
  </si>
  <si>
    <t>Formele Organisatie</t>
  </si>
  <si>
    <t>Een organisatie die wordt erkend in de wereld als geheel, met name in juridische jurisdicties, met bijbehorende rechten en verantwoordelijkheden. Voorbeelden zijn een bedrijf, liefdadigheidsinstelling, regering of kerk.</t>
  </si>
  <si>
    <t>Organisation formelle</t>
  </si>
  <si>
    <t>Une organisation reconnue dans le monde entier, en particulier dans les juridictions, avec des droits et des responsabilités associés. Les exemples incluent une corporation, une charité, un gouvernement ou une église.</t>
  </si>
  <si>
    <t>RegisteredOrganization</t>
  </si>
  <si>
    <t xml:space="preserve">An Organization such as a department or support unit which is part of some larger Organization and only has full recognition within the context of that Organization. In particular the unit would not be regarded as a legal entity in its own right. </t>
  </si>
  <si>
    <t>Een organisatie zoals een afdeling of ondersteuningseenheid die deel uitmaakt van een grotere organisatie en alleen volledige erkenning heeft binnen de context van die organisatie. In het bijzonder zou de eenheid niet als een op zichzelf staande juridische entiteit worden beschouwd.</t>
  </si>
  <si>
    <t>Une organisation telle qu'un département ou une unité de soutien qui fait partie d'une organisation plus grande et qui n'est pleinement reconnue que dans le contexte de cette organisation. En particulier, l'unité ne serait pas considérée comme une entité juridique à part entière.</t>
  </si>
  <si>
    <t>Unité organisationnelle</t>
  </si>
  <si>
    <t>hasUnit</t>
  </si>
  <si>
    <t>unitOf</t>
  </si>
  <si>
    <t>Indicates a unit which is part of this Organization, e.g. a Department within a larger FormalOrganization. 
Inverse of `org:unitOf`.</t>
  </si>
  <si>
    <t>Indicates an Organization of which this Unit is a part, e.g. a Department within a larger FormalOrganization. This is the inverse of `org:hasUnit`.</t>
  </si>
  <si>
    <t>Geeft een eenheid aan die deel uitmaakt van deze organisatie, b.v. een afdeling binnen een grotere FormalOrganization.
Inverse van `org: unitOf`.</t>
  </si>
  <si>
    <t>Indique une unité faisant partie de cette organisation, par ex. un département au sein d'une organisation formelle plus grande.
Inverse de `org: unitOf`.</t>
  </si>
  <si>
    <t>Est unité de</t>
  </si>
  <si>
    <t>Heeft eenheid</t>
  </si>
  <si>
    <t>Is eenheid van</t>
  </si>
  <si>
    <t>Geeft een organisatie aan waarvan deze eenheid een onderdeel is, bijvoorbeeld een afdeling binnen een grotere FormalOrganization. Dit is het omgekeerde van `org: hasUnit`.</t>
  </si>
  <si>
    <t>Indique une organisation dont cette unité fait partie, par ex. un département au sein d'une organisation formelle plus grande. C'est l'inverse de `org: hasUnit`.</t>
  </si>
  <si>
    <t>http://www.w3.org/ns/adms#</t>
  </si>
  <si>
    <t>http://xmlns.com/foaf/0.1/</t>
  </si>
  <si>
    <t>http://www.w3.org/ns/person#</t>
  </si>
  <si>
    <t>http://www.w3.org/ns/regorg#</t>
  </si>
  <si>
    <t>eu:</t>
  </si>
  <si>
    <t>&lt;http://www.w3.org/ns/org#OrganizationalUnit&gt;</t>
  </si>
  <si>
    <t>&lt;http://www.w3.org/ns/org#Organization&gt;</t>
  </si>
  <si>
    <t>&lt;http://schema.org/email&gt;</t>
  </si>
  <si>
    <t>&lt;http://schema.org/faxNumber&gt;</t>
  </si>
  <si>
    <t>&lt;http://www.w3.org/ns/regorg#legalName&gt;</t>
  </si>
  <si>
    <t>&lt;http://schema.org/telephone&gt;</t>
  </si>
  <si>
    <t>&lt;http://vocab.belgif.be/ns/location#AddressableObject&gt;</t>
  </si>
  <si>
    <t>&lt;http://vocab.belgif.be/ns/location#BuildingUnit&gt;</t>
  </si>
  <si>
    <t>&lt;http://vocab.belgif.be/ns/location#MooringPlace&gt;</t>
  </si>
  <si>
    <t>&lt;http://vocab.belgif.be/ns/location#Municipality&gt;</t>
  </si>
  <si>
    <t>&lt;http://vocab.belgif.be/ns/location#Parcel&gt;</t>
  </si>
  <si>
    <t>&lt;http://vocab.belgif.be/ns/location#Stand&gt;</t>
  </si>
  <si>
    <t>&lt;http://vocab.belgif.be/ns/location#addressSortField&gt;</t>
  </si>
  <si>
    <t>&lt;http://vocab.belgif.be/ns/location#hasRepresentation&gt;</t>
  </si>
  <si>
    <t>&lt;http://vocab.belgif.be/ns/location#homonymAddition&gt;</t>
  </si>
  <si>
    <t>&lt;http://vocab.belgif.be/ns/location#assignedTo&gt;</t>
  </si>
  <si>
    <t>&lt;http://vocab.belgif.be/ns/location#isOfficiallyAssigned&gt;</t>
  </si>
  <si>
    <t>&lt;http://vocab.belgif.be/ns/location#municipalityName&gt;</t>
  </si>
  <si>
    <t>&lt;http://vocab.belgif.be/ns/location#partOfMunicipalityName&gt;</t>
  </si>
  <si>
    <t>&lt;http://vocab.belgif.be/ns/location#pointGeometry&gt;</t>
  </si>
  <si>
    <t>&lt;http://www.w3.org/ns/person#Person&gt;</t>
  </si>
  <si>
    <t>&lt;http://vocab.belgif.be/ns/person#person1&gt;</t>
  </si>
  <si>
    <t>&lt;http://vocab.belgif.be/ns/temporal#Period&gt;</t>
  </si>
  <si>
    <t>&lt;http://schema.org/endDate&gt;</t>
  </si>
  <si>
    <t>&lt;http://schema.org/startDate&gt;</t>
  </si>
  <si>
    <t>&lt;http://vocab.belgif.be/ns/person#person2&gt;</t>
  </si>
  <si>
    <t>&lt;http://purl.org/dc/terms/Location&gt;</t>
  </si>
  <si>
    <t>&lt;http://www.w3.org/ns/org#FormalOrganization&gt;</t>
  </si>
  <si>
    <t>&lt;http://www.w3.org/ns/org#hasUnit&gt;</t>
  </si>
  <si>
    <t>&lt;http://www.w3.org/ns/org#unitOf&gt;</t>
  </si>
  <si>
    <t>Vertegenwoordigt een verzameling mensen die samen zijn georganiseerd in een gemeenschap of een andere sociale, commerciële of politieke structuur. De groep heeft een gemeenschappelijk doel of reden van bestaan die verder gaat dan de groep mensen die erbij horen en kan optreden als een agent. Organisaties zijn vaak te ontleden in hiërarchische structuren.</t>
  </si>
  <si>
    <t>Représente une collection de personnes organisées ensemble dans une communauté ou une autre structure sociale, commerciale ou politique. Le groupe a un objectif commun ou une raison d'existence qui dépasse le nombre de personnes qui lui appartiennent et peut agir en tant qu'agent. Les organisations sont souvent décomposables en structures hiérarchiques.</t>
  </si>
  <si>
    <t>(CBE Oct 2018): there will no longer be spoken of social address, social name and social capital but of address, name and capital.</t>
  </si>
  <si>
    <t>Status adres</t>
  </si>
  <si>
    <t>Methode geometrische positie</t>
  </si>
  <si>
    <t>Méthode  position géométrique</t>
  </si>
  <si>
    <t>Specificatie positie</t>
  </si>
  <si>
    <t>Type de relation de ménage</t>
  </si>
  <si>
    <t>Belgisch adres</t>
  </si>
  <si>
    <t>Adresse belge</t>
  </si>
  <si>
    <t>HouseholdRelationType</t>
  </si>
  <si>
    <t>BEST datamodel: hasComponent</t>
  </si>
  <si>
    <t>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t>
  </si>
  <si>
    <t>De belangrijkste postafdeling van het adres, meestal de stad. (De definitie van INSPIRE is "Eén of meer namen gemaakt en onderhouden voor postdoeleinden om een onderverdeling van adressen en postbezorgingspunten te identificeren.").
Naam waarmee het geografisch gebied dat de adressen voor postale doeleinden groepeert kan worden aangeduid.</t>
  </si>
  <si>
    <t>La division postale clé de l'adresse, généralement la ville. (La définition d'INSPIRE est "Un ou plusieurs noms créés et gérés à des fins postales pour identifier une subdivision des adresses et des points de livraison postaux").
Nom avec lequel la zone géographique qui regroupe les adresses à des fins postales peut être indiquée.</t>
  </si>
  <si>
    <t>http://inspire-regadmin.jrc.ec.europa.eu/dataspecification/ScopeObjectDetail.action?objectDetailId=11377</t>
  </si>
  <si>
    <t>hasSubOrganization</t>
  </si>
  <si>
    <t>Mariage</t>
  </si>
  <si>
    <t>FormerResident</t>
  </si>
  <si>
    <t>The full name of the person, usually the combination of given names and family name.</t>
  </si>
  <si>
    <t>De volledige naam vd persoon, doorgaans de combinatie van voornamen en familienaam.</t>
  </si>
  <si>
    <t>Given names of the person (given names aka firstnames) concatenated into 1 string.</t>
  </si>
  <si>
    <t xml:space="preserve">Premier prénom et autres prénoms concaténés en 1 string. </t>
  </si>
  <si>
    <t xml:space="preserve">Eerste voornaam en andere voornamen samengevoegd in 1 string. </t>
  </si>
  <si>
    <t>BelgianAddress</t>
  </si>
  <si>
    <t>Parcelle</t>
  </si>
  <si>
    <t>Homoniemtoevoeging</t>
  </si>
  <si>
    <t>Addition homonyme</t>
  </si>
  <si>
    <t>houseNumber</t>
  </si>
  <si>
    <t>objectId</t>
  </si>
  <si>
    <t>versionId</t>
  </si>
  <si>
    <t>Geometrisch punt</t>
  </si>
  <si>
    <t>Point géométrique</t>
  </si>
  <si>
    <t>The name of a passage or way through from one location to another. A thoroughfare is not necessarily a road, it might be a waterway or some other feature. 
Name of the street  (in the sense of spelling, possibly in several languages).</t>
  </si>
  <si>
    <t>Le nom d'un passage ou chemin d'un endroit à un autre. Pas nécessairement une route, il peut s'agir d'une voie navigable ou d'une autre caractéristique.
Nom de la rue (dans le sens de l'orthographe, éventuellement en plusieurs langues).</t>
  </si>
  <si>
    <t>De naam van een passage of een doorgang van de ene naar de andere locatie. Niet noodzakelijkerwijs een weg, het kan een waterweg zijn of een andere functie.
Naam van de straat (in de betekenis van spelling, eventueel in meerdere talen).</t>
  </si>
  <si>
    <t>Current state of the streetname.</t>
  </si>
  <si>
    <t>Nature of the streetname (see code list).</t>
  </si>
  <si>
    <t>Statut du nom de la rue</t>
  </si>
  <si>
    <t>Type de nom de la rue</t>
  </si>
  <si>
    <t>closeMatch</t>
  </si>
  <si>
    <t>exactMatch</t>
  </si>
  <si>
    <t>Abbreviated name of an organization or site.</t>
  </si>
  <si>
    <t>Afgekorte naam van een organisatie of een site.</t>
  </si>
  <si>
    <t xml:space="preserve">Nom abrégé d'une organisation ou d'un site. </t>
  </si>
  <si>
    <t>A une unité d'établissement</t>
  </si>
  <si>
    <t>A une société fille</t>
  </si>
  <si>
    <t>A une unité</t>
  </si>
  <si>
    <t>Plaats waar een persoon woont of logeert.</t>
  </si>
  <si>
    <t>fed-gen</t>
  </si>
  <si>
    <t>http://vocab.belgif.be/ns/generic#</t>
  </si>
  <si>
    <t>An entity that is able to carry out actions.
Typically either a natural person or an organization.</t>
  </si>
  <si>
    <t>Une entité capable d'effectuer des actions.
Typiquement, une personne physique ou une organisation.</t>
  </si>
  <si>
    <t>Een entiteit die acties kan uitvoeren.
Typisch een natuurlijke persoon of een organisatie.</t>
  </si>
  <si>
    <t>Personne qui appartient à un ménage.</t>
  </si>
  <si>
    <t>Person who belongs to a household.</t>
  </si>
  <si>
    <t>Person who represents the household by default.</t>
  </si>
  <si>
    <t>Personne qui représente le ménage par défaut.</t>
  </si>
  <si>
    <t>&lt;http://www.w3.org/ns/org#hasSubOrganization&gt;</t>
  </si>
  <si>
    <t>&lt;http://purl.org/dc/terms/Agent&gt;</t>
  </si>
  <si>
    <t>De economische activiteit van de business.</t>
  </si>
  <si>
    <t>L'activité économique du business.</t>
  </si>
  <si>
    <t>Een erkende naam anders dan de wettelijke naam.</t>
  </si>
  <si>
    <t>Un nom reconnu autre que le nom légal.</t>
  </si>
  <si>
    <t>E-mail adres.</t>
  </si>
  <si>
    <t>Adresse e-mail.</t>
  </si>
  <si>
    <t>Fax nummer.</t>
  </si>
  <si>
    <t>Numéro de fax.</t>
  </si>
  <si>
    <t>Rol gespeeld door een persoon of organisatie in een bepaalde organisatie.
Bijv. oprichter, manager, lid van het managementcomité, ...</t>
  </si>
  <si>
    <t>De wettelijke naam van het bedrijf.</t>
  </si>
  <si>
    <t>Le nom légal de l'entreprise.</t>
  </si>
  <si>
    <t>De wettelijke status van de geregistreerde organisatie.
Bijv. normale situatie, gerechtelijke overeenkomst, opening faillissement etc.</t>
  </si>
  <si>
    <t>Rôle joué par une personne ou une organisation dans une organisation donnée.
Par exemple: fondateur, dirigeant, membre du comité de direction, ...</t>
  </si>
  <si>
    <t>Le statut légal de l'organisation enregistrée.
Par exemple: situation normale, accord judiciaire, mise en faillite, etc.</t>
  </si>
  <si>
    <t>Geographical object that can be identified with an address.
Is abstract, ie the type of addressable object must always be specified (e.g. building unit, parcel, ..).</t>
  </si>
  <si>
    <t>Geografisch object dat kan worden geïdentificeerd met een adres.
Is abstract, dwz het type adresseerbaar object moet altijd worden gespecificeerd (bijv. Gebouweenheid, perceel, ..).</t>
  </si>
  <si>
    <t>Objet géographique pouvant être identifié avec une adresse.
Est abstrait, c'est-à-dire que le type d'objet adressable doit toujours être spécifié (par exemple: unité de construction, parcelle, ..).</t>
  </si>
  <si>
    <t>Position géographique indiquée par un point.</t>
  </si>
  <si>
    <t>Een object wordt vertegenwoordigd door een ander.
Bijv. Adres heeft een adresrepresentatie.</t>
  </si>
  <si>
    <t>Un objet est représenté par un autre.
Par exemple: L'adresse a une représentation d'adresse.</t>
  </si>
  <si>
    <t>Naam van de gemeente.</t>
  </si>
  <si>
    <t>Nom de la commune.</t>
  </si>
  <si>
    <t>Een persoon die dood of levend is, maar niet denkbeeldig. 
Het is die beperking die &lt;person:Person&gt; maakt tot subklasse van &lt;foaf:Person&gt; en &lt;schema:Person&gt; die allebei zowel denkbeeldige personages als echte mensen bedekken.</t>
  </si>
  <si>
    <t>Une personne qui est morte ou vivante, mais pas imaginaire.
C’est cette limitation qui crée &lt;person:Person&gt; comme sous-classe de &lt;foaf:Person&gt; et &lt;schema:Person&gt; qui couvrent à la fois des personnages imaginaires et des personnes réelles.</t>
  </si>
  <si>
    <t>An individual person who may be dead or alive, but not imaginary. It is that restriction that makes &lt;person:Person&gt; a sub class of both &lt;foaf:Person&gt; and &lt;schema:Person&gt; which both cover imaginary characters as well as real people.</t>
  </si>
  <si>
    <t>http://www.w3.org/2004/02/skos/core#</t>
  </si>
  <si>
    <t>altLabel</t>
  </si>
  <si>
    <t>Alternative label</t>
  </si>
  <si>
    <t>Alternatieve naam.</t>
  </si>
  <si>
    <t>Nom alternatif.</t>
  </si>
  <si>
    <t>Abbreviated name of the thing.</t>
  </si>
  <si>
    <t>sto</t>
  </si>
  <si>
    <t>https://w3id.org/i40/sto#</t>
  </si>
  <si>
    <t>Afgekorte naam.</t>
  </si>
  <si>
    <t>Nom abrégé.</t>
  </si>
  <si>
    <t>See rov:orgActivity (673)</t>
  </si>
  <si>
    <t>Nace2008</t>
  </si>
  <si>
    <t>residency</t>
  </si>
  <si>
    <t>citizenship</t>
  </si>
  <si>
    <t>Residency typically provides an individual with a subset of the rights of a citizen.</t>
  </si>
  <si>
    <t>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t>
  </si>
  <si>
    <t>Resident van</t>
  </si>
  <si>
    <t>Burger van</t>
  </si>
  <si>
    <t>Résident de</t>
  </si>
  <si>
    <t>Citoyen de</t>
  </si>
  <si>
    <t>La résidence fournit généralement à un individu un sous-ensemble des droits d'un citoyen.</t>
  </si>
  <si>
    <t>La relation de citoyenneté lie une personne à une juridiction qui lui a conféré des droits, tels que le droit de voter, le droit de recevoir une certaine protection de la communauté ou la délivrance d'un passeport. 
Les citoyennetés multiples sont enregistrées en tant qu'exemples multiples de la relation de citoyenneté.</t>
  </si>
  <si>
    <t>Residentie (inwonerschap) biedt een individu typisch een deelverzameling van de rechten van een burger.</t>
  </si>
  <si>
    <t>De burgerschapsrelatie (staatsburgerschap)  verbindt een persoon met een rechtsgebied dat burgerschapsrechten heeft verleend aan het individu, zoals het stemrecht, bepaalde bescherming van de gemeenschap of de uitgifte van een paspoort. 
Meer nationaliteiten worden geregistreerd als meer instanties van de relatie tussen staatsburgerschap.</t>
  </si>
  <si>
    <t>The extent or range of judicial, law enforcement, or other authority.</t>
  </si>
  <si>
    <t>De omvang of het bereik van juridische, wetshandhaving of andere autoriteit.</t>
  </si>
  <si>
    <t>L'étendue ou la gamme des autorités judiciaires, des forces de l'ordre ou autres.</t>
  </si>
  <si>
    <t>Juridiction</t>
  </si>
  <si>
    <t>birthDate</t>
  </si>
  <si>
    <t>deathDate</t>
  </si>
  <si>
    <t>placeOfBirth</t>
  </si>
  <si>
    <t>countryOfBirth</t>
  </si>
  <si>
    <t>placeOfDeath</t>
  </si>
  <si>
    <t>countryOfDeath</t>
  </si>
  <si>
    <t>The country in which a Person was born.</t>
  </si>
  <si>
    <t>The country in which a Person died.</t>
  </si>
  <si>
    <t>Geboorteland</t>
  </si>
  <si>
    <t>Het land waar de persoon is geboren.</t>
  </si>
  <si>
    <t>Het land waar de persoon is overleden.</t>
  </si>
  <si>
    <t>L'endroit  (ville) où la personne est née.</t>
  </si>
  <si>
    <t>L'endroit (ville) où la personne est décédée.</t>
  </si>
  <si>
    <t>Pays de naissance</t>
  </si>
  <si>
    <t>Pays de décès</t>
  </si>
  <si>
    <t>Pays où la personne est née.</t>
  </si>
  <si>
    <t>Pays où la personne est décédée.</t>
  </si>
  <si>
    <t>Land van overlijden</t>
  </si>
  <si>
    <t>De plaats (stad) waar de persoon is geboren.</t>
  </si>
  <si>
    <t>De plaats (stad) waar de persoon is overleden.</t>
  </si>
  <si>
    <t>A person's place of birth (city).</t>
  </si>
  <si>
    <t>A person's place of death (city).</t>
  </si>
  <si>
    <t>&lt;http://schema.org/birthDate&gt;</t>
  </si>
  <si>
    <t>&lt;http://schema.org/deathDate&gt;</t>
  </si>
  <si>
    <t>&lt;http://www.w3.org/ns/person#placeOfBirth&gt;</t>
  </si>
  <si>
    <t>&lt;http://www.w3.org/ns/person#placeOfDeath&gt;</t>
  </si>
  <si>
    <t>&lt;https://w3id.org/i40/sto#abbreviation&gt;</t>
  </si>
  <si>
    <t>&lt;http://www.w3.org/ns/person#countryOfBirth&gt;</t>
  </si>
  <si>
    <t>&lt;http://www.w3.org/ns/person#countryOfDeath&gt;</t>
  </si>
  <si>
    <t>eu-org</t>
  </si>
  <si>
    <t>http://data.europa.eu/m8g/</t>
  </si>
  <si>
    <t>Site web.</t>
  </si>
  <si>
    <t>Site web</t>
  </si>
  <si>
    <t>&lt;http://data.europa.eu/m8g/PublicOrganization&gt;</t>
  </si>
  <si>
    <t>subOrganizationOf</t>
  </si>
  <si>
    <t>identifier</t>
  </si>
  <si>
    <t>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t>
  </si>
  <si>
    <t>adms:identifier is used to link any resource to an instance of adms:Identifier which is its range. 
N.B. it is not appropriate to use dcterms:identifer to link to the Identifier class as its range is rdfs:Literal. ADMS uses this to provide any identifier for the Asset.</t>
  </si>
  <si>
    <t>Recommended best practice is to identify the resource by means of a string conforming to a formal identification system. 
An unambiguous reference to the resource within a given context.</t>
  </si>
  <si>
    <t>Identifier (complex)</t>
  </si>
  <si>
    <t>Identifier (simpel)</t>
  </si>
  <si>
    <t>Identifiant (complexe)</t>
  </si>
  <si>
    <t>Identifiant (simple)</t>
  </si>
  <si>
    <t>adms:identifier wordt gebruikt om een resource te koppelen aan een instantie van adms:Identifier, wat zijn bereik is.
N.B. het is niet gepast om dcterms:identifer te gebruiken om te linken naar de klasse Identifier, aangezien het bereik rdfs:Literal is. ADMS gebruikt dit om een ID voor de asset te verschaffen.</t>
  </si>
  <si>
    <t>Deze klasse is gebaseerd op het type UN / CEFACT Identifier-complex dat is gedefinieerd in Zie sectie 5.8 van Core-componenten gegevenstype catalogusversie 3.1 (http://www.unece.org/fileadmin/DAM/cefact/codesfortrade/CCTS/CCTS-DTCatalogueVersion3p1. pdf)
In RDF wordt dit uitgedrukt met behulp van de volgende eigenschappen:
- de inhoudstring moet worden verstrekt met gebruik van skos:notatie, datatype met het identificatieschema (inclusief het versienummer, indien van toepassing);
- gebruik dcterms:creator om te linken naar een klasse die het bureau beschrijft dat het identificatieschema beheert of adms:schemaAgency om de naam als een letterlijke naam te geven.
Hoewel het geen deel uitmaakt van het ADMS-conceptuele model, kan het nuttig zijn om verdere eigenschappen aan te brengen in de klasse Identifier, zoals dcterms:created om de datum op te geven waarop de identifier is uitgegeven.</t>
  </si>
  <si>
    <t>Cette classe est basée sur le type complexe d'identifiant CEFACT-ONU défini dans Voir la section Section 5.8 du Catalogue de types de données des composants centraux, version 3.1 (http://www.unece.org/fileadmin/DAM/cefact/codesfortrade/CCTS/CCTS-DTCatalogueVersion3p1. pdf)
En RDF, cela est exprimé à l'aide des propriétés suivantes:
- la chaîne de contenu doit être fournie en utilisant skos:notation, dactylographiée avec le schéma d'identificateur (y compris le numéro de version, le cas échéant);
- use dcterms:creator pour se connecter à une classe décrivant l'agence qui gère le schéma d'identificateur ou adms:schemaAgency pour fournir le nom sous forme littérale.
Bien que cela ne fasse pas partie du modèle conceptuel ADMS, il peut être utile de fournir des propriétés supplémentaires à la classe Identifier, telles que dcterms:created  pour fournir la date à laquelle l'identifiant a été émis.</t>
  </si>
  <si>
    <t>adms:identifier est utilisé pour lier n'importe quelle ressource à une instance de adms:Identifier qui correspond à sa plage.
N.B. il n'est pas approprié d'utiliser dcterms:identifier pour établir un lien avec la classe d'identifiant, car sa plage est rdfs:Literal. ADMS l'utilise pour fournir un identifiant pour l'actif.</t>
  </si>
  <si>
    <t>Aanbevolen beste praktijk is om de bron te identificeren door middel van een string die overeenkomt met een formeel identificatiesysteem.
Een eenduidige verwijzing naar de bron binnen een bepaalde context.</t>
  </si>
  <si>
    <t>La meilleure pratique recommandée consiste à identifier la ressource à l'aide d'une chaîne conforme à un système d'identification formel.
Une référence non ambiguë à la ressource dans un contexte donné.</t>
  </si>
  <si>
    <t>http://www.w3.org/2002/07/owl#</t>
  </si>
  <si>
    <t>&lt;http://www.w3.org/ns/org#subOrganizationOf&gt;</t>
  </si>
  <si>
    <t>&lt;http://www.w3.org/ns/adms#identifier&gt;</t>
  </si>
  <si>
    <t>&lt;http://purl.org/dc/terms/identifier&gt;</t>
  </si>
  <si>
    <t xml:space="preserve">This property represents the Name of the Agent. </t>
  </si>
  <si>
    <t>URIPrefix</t>
  </si>
  <si>
    <t>URIName</t>
  </si>
  <si>
    <t>Commentaar</t>
  </si>
  <si>
    <t>Commentaire</t>
  </si>
  <si>
    <t>CommentNL</t>
  </si>
  <si>
    <t>CommentFR</t>
  </si>
  <si>
    <t>Column1</t>
  </si>
  <si>
    <t>Column2</t>
  </si>
  <si>
    <t>Identification code of the person in the National Register (local identifier). The person can be radiated.
Special case of ssin number.
(ssin = social security identification number)</t>
  </si>
  <si>
    <t>Een adrescomponent die de naam is van een passage of een weg door de ene locatie naar de andere. Een verkeersweg is niet noodzakelijkerwijs een weg, het kan een waterweg zijn of een andere functie.</t>
  </si>
  <si>
    <t xml:space="preserve">An address component that represents the name of a passage or way through from one location to another. A thoroughfare is not necessarily a road, it might be a waterway or some other feature. </t>
  </si>
  <si>
    <t>Un composant d'adresse qui est le nom d'un passage ou d'une route passant d'un endroit à un autre. Une route n'est pas nécessairement une route, elle peut être une voie navigable ou une fonction différente.</t>
  </si>
  <si>
    <t>A number or a sequence of characters that uniquely identifies the locator within the relevant scope(s). The full identification of the locator could include one or more locator designators.</t>
  </si>
  <si>
    <t>Een aantal of een reeks tekens die de locator op unieke wijze identificeert binnen de relevante scope (s). De volledige identificatie van de locator kan een of meer locator-aanduidingen bevatten.</t>
  </si>
  <si>
    <t>Un nombre ou une séquence de caractères identifiant de manière unique le localisateur dans la ou les portées pertinentes. L’identification complète du localisateur pourrait inclure un ou plusieurs indicateurs de localisateur.</t>
  </si>
  <si>
    <t xml:space="preserve">An "address representation" as conceptually defined by the INSPIRE Address Representation data type. </t>
  </si>
  <si>
    <t>Een "adresrepresentatie" zoals conceptueel gedefinieerd door het gegevenstype INSPIRE Address Representation.</t>
  </si>
  <si>
    <t>Une "représentation d'adresse" définie conceptuellement par le type de données INSPIRE Address Representation.</t>
  </si>
  <si>
    <t>The end date and time of the item (in ISO 8601 date format).</t>
  </si>
  <si>
    <t>The start date and time of the item (in ISO 8601 date format).</t>
  </si>
  <si>
    <t>De einddatum en -tijd van het item (in ISO 8601-datumformaat).</t>
  </si>
  <si>
    <t>De startdatum en -tijd van het artikel (in ISO 8601-datumformaat).</t>
  </si>
  <si>
    <t>Date et heure de fin de l'élément (au format de date ISO 8601).</t>
  </si>
  <si>
    <t>Date et heure de début de l'élément (au format de date ISO 8601).</t>
  </si>
  <si>
    <t>Zie rov:orgActivity (673)</t>
  </si>
  <si>
    <t>Voir rov:orgActivity (673)</t>
  </si>
  <si>
    <t>Verwijst naar de verschillende componenten van een klasse.
Bijv. Adres (PostalInfo, Straat, Gemeente)</t>
  </si>
  <si>
    <t xml:space="preserve">
Fait référence aux divers composants d’une classe.
Par exemple. Adresse (PostalInfo, Rue, Municipalité) </t>
  </si>
  <si>
    <t>BEST modèle de données: hasComponent</t>
  </si>
  <si>
    <t>(BCE oct 2018): on ne parlera plus d'adresse sociale, de nom social et de capital social mais d'adresse, de nom et de capital.</t>
  </si>
  <si>
    <t>(KBO okt. 2018): er wordt niet langer gesproken over sociaal adres, sociale naam en sociaal kapitaal, maar over adres, naam en kapitaal.</t>
  </si>
  <si>
    <t>Norme ISA2</t>
  </si>
  <si>
    <t>KSZ: land (NIS-code) + gemeente (string)
RR: NIS-code gemeente / land</t>
  </si>
  <si>
    <t>CONCEPTSCHEME DEFINITION to do</t>
  </si>
  <si>
    <t>zie https://economie.fgov.be/nl/themas/ondernemingen/kruispuntbank-van/diensten-voor-administraties/codetabellen (KBO-codes-legal.xls tab Functie)</t>
  </si>
  <si>
    <t>zie https://economie.fgov.be/nl/themas/ondernemingen/kruispuntbank-van/diensten-voor-administraties/codetabellen (KBO-codes-legal.xls tab JuridicalForm)</t>
  </si>
  <si>
    <t>zie https://economie.fgov.be/nl/themas/ondernemingen/kruispuntbank-van/diensten-voor-administraties/codetabellen (KBO-codes-legal.xls tab JuridicalSituation)</t>
  </si>
  <si>
    <t>zie https://economie.fgov.be/nl/themas/ondernemingen/kruispuntbank-van/diensten-voor-administraties/codetabellen (KBO-codes-legal.xls-tabblad TypeOfEnterprise)</t>
  </si>
  <si>
    <t>zie https://economie.fgov.be/nl/themas/ondernemingen/kruispuntbank-van/diensten-voor-administraties/codetabellen (KBO-codes-kwaliteit-aut-activities.xls tab 'Permission')</t>
  </si>
  <si>
    <t>zie https://economie.fgov.be/nl/themas/ondernemingen/kruispuntbank-van/diensten-voor-administraties/codetabellen (KBO-codes-legal.xls tab StopReasonEnterprise)</t>
  </si>
  <si>
    <t>http://www.w3.org/ns/locn#</t>
  </si>
  <si>
    <t>&lt;http://www.w3.org/ns/locn#adminUnitL1&gt;</t>
  </si>
  <si>
    <t>&lt;http://www.w3.org/ns/locn#adminUnitL2&gt;</t>
  </si>
  <si>
    <t>&lt;http://www.w3.org/ns/locn#fullAddress&gt;</t>
  </si>
  <si>
    <t>&lt;http://www.w3.org/ns/locn#address&gt;</t>
  </si>
  <si>
    <t>&lt;http://www.w3.org/ns/locn#geographicName&gt;</t>
  </si>
  <si>
    <t>BEST datamodel: hasComponent
alternative property names to be checked with BEST:
hasStreet, hasMunicipality, hasPartOfMunicipality, hasPostalInfo</t>
  </si>
  <si>
    <t>Conceptscheme with possible status values for a BEST address.</t>
  </si>
  <si>
    <t>Conceptscheme met mogelijke statuswaarden voor een BEST-adres.</t>
  </si>
  <si>
    <t>Conceptscheme avec les valeurs d'état possibles pour une adresse BEST.</t>
  </si>
  <si>
    <t>Conceptscheme with Position geometry method values.</t>
  </si>
  <si>
    <t>Conceptscheme met waarden voor de positiegeometriewerkwijze.</t>
  </si>
  <si>
    <t>Conceptscheme avec les valeurs de la méthodeposition géométrique.</t>
  </si>
  <si>
    <t>Conceptscheme with position specification values.</t>
  </si>
  <si>
    <t>Conceptscheme met waarden voor positiebepaling.</t>
  </si>
  <si>
    <t>Conceptscheme avec les valeurs de spécification de position.</t>
  </si>
  <si>
    <t>GM_Point is the basic data type for a geometric object consisting of one and only one point.</t>
  </si>
  <si>
    <t>GM_Point is het elementaire gegevenstype voor een meetkundig object bestaande uit één en slechts één punt.</t>
  </si>
  <si>
    <t>GM_Point est le type de données de base pour un objet géométrique consistant en un et un seul point.</t>
  </si>
  <si>
    <t>gml</t>
  </si>
  <si>
    <t>http://www.opengis.net/gml</t>
  </si>
  <si>
    <t>LegalForm</t>
  </si>
  <si>
    <t>Rechtstoestand</t>
  </si>
  <si>
    <t>Statut juridique</t>
  </si>
  <si>
    <t>OrganisatieType</t>
  </si>
  <si>
    <t>OrganizationType</t>
  </si>
  <si>
    <t>Authorization</t>
  </si>
  <si>
    <t>Le conceptscheme "Autorisation" contient les différentes autorisations autorisées par une administration à la société.
Par autorisations, nous entendons les approbations, permis, licences, ... pouvant être délivrés dans l’intention de réaliser certaines activités.</t>
  </si>
  <si>
    <t>Le conceptscheme "OrganizationType" spécifie si la société est
- une entreprise personne physique ou
 -une personne morale/entreprise sans personnalité juridique.</t>
  </si>
  <si>
    <t>Le conceptscheme "Statut juridique" indique dans quelle situation juridique se trouve la société à tout moment de son cycle de vie.
Le statut juridique d'une entreprise peut changer avec le temps.</t>
  </si>
  <si>
    <t>Le conceptscheme "Forme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t>
  </si>
  <si>
    <t>Le conceptscheme "Fonction" contient les fonctions possibles que des personnes physiques et/ou des entreprises exercent dans l'entreprise.
Des personnes physiques en leur propre nom OU des personnes physiques qui représentent une entreprise OU une autre entreprise en tant que telle peuvent exercer des fonctions dans une entreprise.
Il concerne les personnes autorisées à représenter la société (ex: administrateur, curateur ...).</t>
  </si>
  <si>
    <t>Het conceptscheme "Functie" bevat de mogelijke functies die natuurlijke personen en/of ondernemingen uitoefenen in de onderneming.
Natuurlijke personen in eigen naam OF natuurlijke personen die een onderneming vertegenwoordigen OF een andere onderneming op zich, kunnen functies vervullen in een onderneming.
Het gaat om personen die bevoegd zijn om de onderneming te vertegenwoordigen (bv.: beheerder, curator…).</t>
  </si>
  <si>
    <t>Het conceptscheme "Rechtsvorm"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t>
  </si>
  <si>
    <t>Het conceptscheme "Rechtstoestand" geeft aan in welke rechtstoestand de onderneming is op elk ogenblik in zijn levenscyclus. 
Rechtstoestanden van een onderneming kunnen in de loop van de tijd wijzigen.</t>
  </si>
  <si>
    <t>Het conceptscheme "OrganisatieType" geeft aan of de onderneming 
-een onderneming natuurlijke persoon is of 
-een rechtspersoon/onderneming zonder rechtspersoonlijkheid.</t>
  </si>
  <si>
    <t xml:space="preserve">Het conceptscheme "Toelating" bevat de verschillende toelatingen die toegestaan zijn door een administratie aan de onderneming.
Onder toelatingen verstaan we erkenningen, vergunningen, licenties,  ... die uitgereikt kunnen worden met de bedoeling bepaalde activiteiten te mogen uitvoeren. </t>
  </si>
  <si>
    <t>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t>
  </si>
  <si>
    <t>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t>
  </si>
  <si>
    <t>The conceptscheme "LegalStatus" indicates in which legal situation the company is at any moment in its life cycle.
Legal status of a company may change over time.</t>
  </si>
  <si>
    <t>The conceptscheme "OrganizationType" specifies whether the company is
- an enterprise natural person or
- a legal entity/undertaking without legal personality.</t>
  </si>
  <si>
    <t>The conceptscheme "Authorization" contains the various authorizations allowed by an administration to the company.
By authorizations we mean approvals, permits, licenses, ... that can be issued with the intention of carrying out certain activities.</t>
  </si>
  <si>
    <t>Quality</t>
  </si>
  <si>
    <t>organizationType</t>
  </si>
  <si>
    <t>Type of organization: 
-natural person or 
-legal entity/undertaking without legal personality.</t>
  </si>
  <si>
    <t>legalForm</t>
  </si>
  <si>
    <t>"legalForm"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t>
  </si>
  <si>
    <t>Specialisatie van &lt;http://www.w3.org/ns/regorg#orgType&gt;.</t>
  </si>
  <si>
    <t>Specialization of &lt;http://www.w3.org/ns/regorg#orgType&gt;.</t>
  </si>
  <si>
    <t>"Forme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t>
  </si>
  <si>
    <t>Spécialisation de &lt;http://www.w3.org/ns/regorg#orgType&gt;.</t>
  </si>
  <si>
    <t>"Rechtsvorm"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t>
  </si>
  <si>
    <t>authorization</t>
  </si>
  <si>
    <t>Authorization allowed by an administration to the company.
By authorizations we mean approvals, permits, licenses, ... that can be issued with the intention of carrying out certain activities.</t>
  </si>
  <si>
    <t xml:space="preserve">Toelating toegestaan zijn door een administratie aan de onderneming.
Onder toelatingen verstaan we erkenningen, vergunningen, licenties,  ... die uitgereikt kunnen worden met de bedoeling bepaalde activiteiten te mogen uitvoeren. </t>
  </si>
  <si>
    <t>Autorisation autorisée par une administration à la société.
Par autorisations, nous entendons les approbations, permis, licences, ... pouvant être délivrés dans l’intention de réaliser certaines activités.</t>
  </si>
  <si>
    <t>Reason why an organization or one of its sites has been stopped.</t>
  </si>
  <si>
    <t xml:space="preserve">Reden weer waarom een onderneming of één van zijn vestigingseenheden is gestopt. </t>
  </si>
  <si>
    <t>Raison pour laquelle une entreprise ou une de ses unités d'établissement  a été arrêtée.</t>
  </si>
  <si>
    <t>quality</t>
  </si>
  <si>
    <t>A qualities is allowed by the administration to a company.
A quality that the company is known to, can be VAT-liable, "Employer"...
The quality can be in different stages: 'in application', 'refused', 'awarded', ...</t>
  </si>
  <si>
    <t>hoedanigheid</t>
  </si>
  <si>
    <t>zie https://economie.fgov.be/nl/themas/ondernemingen/kruispuntbank-van/diensten-voor-administraties/codetabellen (KBO-codes-quality-aut-activities.xls tab 'Quality' )</t>
  </si>
  <si>
    <t>Qualité</t>
  </si>
  <si>
    <t>qualité</t>
  </si>
  <si>
    <t>Le conceptscheme "Qualité" contient les différentes qualités autorisées par l'administration à l'entreprise.
Ce sont des qualités que l’entreprise connaît, telles que «assujetti à la TVA», «employeur».
La qualité peut être à différentes étapes: "en application", "refusée", "attribuée", ...</t>
  </si>
  <si>
    <t>Een hoedanigheid is door de administratie toegestaan aan een bedrijf.
Het gaat om hoedanigheden waaronder de onderneming gekend is, zoals 'BTW-plichtige’, ‘Werkgever’.
De hoedanigheid kan zich in verschillende stadia bevinden: 'in aanvraag', 'geweigerd', 'toegekend', ...</t>
  </si>
  <si>
    <t>Het conceptscheme "Hoedanigheid" bevat de verschillende hoedanigheden die toegestaan zijn door de administratie aan de onderneming.
Het gaat om hoedanigheden waaronder de onderneming gekend is, zoals 'BTW-plichtige’, ‘Werkgever’.
De hoedanigheid kan zich in verschillende stadia bevinden: 'in aanvraag', 'geweigerd', 'toegekend', ...</t>
  </si>
  <si>
    <t>Une qualité est autorisée par l'administration à l'entreprise.
Ce sont des qualités que l’entreprise connaît, telles que «assujetti à la TVA», «employeur».
La qualité peut être à différentes étapes: "en application", "refusée", "attribuée", ...</t>
  </si>
  <si>
    <t>Administrative status.</t>
  </si>
  <si>
    <t>A family name is usually shared by members of a family.</t>
  </si>
  <si>
    <t>Een familienaam wordt meestal gedeeld door leden van een gezin.</t>
  </si>
  <si>
    <t>Un nom de famille est généralement partagé par les membres d'une famille.</t>
  </si>
  <si>
    <t>Conceptscheme met de waarden voor de afstamming van een persoon.
Afstamming is de dalende lijn van bloedverwantschap tussen verschillende generaties. 
De afstamming kan ook niet-biologisch zijn, bv adoptie. Afstamming kan ook in opgaande lijn worden bekeken. Het begrip is enger dan verwantschap dat oa ook huwelijk inhoudt.</t>
  </si>
  <si>
    <t>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t>
  </si>
  <si>
    <t>Conceptscheme avec les valeurs pour la descendance d'une personne.
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t>
  </si>
  <si>
    <t>administrativeStatus</t>
  </si>
  <si>
    <t>Conceptscheme with the values of an administrative status.</t>
  </si>
  <si>
    <t>administratieve status</t>
  </si>
  <si>
    <t>Conceptscheme avec les valeurs d'un statut administratif.</t>
  </si>
  <si>
    <t>statut administratif</t>
  </si>
  <si>
    <t>Conceptscheme met de waarden van een administratieve status.</t>
  </si>
  <si>
    <t>Statut administratif.</t>
  </si>
  <si>
    <t>Administratieve status.</t>
  </si>
  <si>
    <t>inspire-code</t>
  </si>
  <si>
    <t>http://inspire.ec.europa.eu/codelist/</t>
  </si>
  <si>
    <t>inspire-ad</t>
  </si>
  <si>
    <t>inspire-cp</t>
  </si>
  <si>
    <t>http://inspire.ec.europa.eu/ont/cp#</t>
  </si>
  <si>
    <t>http://inspire.ec.europa.eu/ont/ad#</t>
  </si>
  <si>
    <t>ThoroughfareName.name</t>
  </si>
  <si>
    <t>PostalDescriptor.postName</t>
  </si>
  <si>
    <t>Address.position</t>
  </si>
  <si>
    <t>AddressComponent.situatedWithin</t>
  </si>
  <si>
    <t>Address.component</t>
  </si>
  <si>
    <t>ThoroughfareName</t>
  </si>
  <si>
    <t>BEST: Address component with the name officially assigned to a street (runway, passage, square) or to a hamlet and to which addresses can be linked.
BEST = Belgian standard for adresses.
(also see &lt;locn:Thoroughfare&gt;)</t>
  </si>
  <si>
    <t>BEST: Adrescomponent met de naam die officieel werd toegekend aan een straat (baan, doorgang, plein) of aan een gehucht en waaraan adressen kunnen zijn gekoppeld.
BEST = Belgische standaard voor adressen.
(zie ook &lt;locn:Thoroughfare&gt;)</t>
  </si>
  <si>
    <t xml:space="preserve">
BEST: Composant d'adresse avec le nom attribué officiellement à une rue (piste, passage, carré) ou à un hameau et auquel des adresses peuvent être liées.
BEST = standard belge pour les adresses
(voir également &lt;locn:Thoroughfare&gt;)</t>
  </si>
  <si>
    <t>GeographicPosition.specification</t>
  </si>
  <si>
    <t>PostalDescriptor</t>
  </si>
  <si>
    <t>GeographicPosition</t>
  </si>
  <si>
    <t>GeographicPosition.method</t>
  </si>
  <si>
    <t>PostalDescriptor.postCode</t>
  </si>
  <si>
    <t>Address.status</t>
  </si>
  <si>
    <t>AddressComponent</t>
  </si>
  <si>
    <t>Identifier or geographic name of a specific geographic area, location, or other spatial object which defines the scope of an address.</t>
  </si>
  <si>
    <t>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t>
  </si>
  <si>
    <t>Adres Component</t>
  </si>
  <si>
    <t>Identifier of geografische naam van een specifiek geografisch gebied, locatie of ander ruimtelijk object dat de reikwijdte van een adres definieert.</t>
  </si>
  <si>
    <t>Composant d'Adresse</t>
  </si>
  <si>
    <t>Identifiant ou nom géographique d'une zone géographique spécifique, d'un emplacement ou d'un autre objet géographique qui définit la portée d'une adresse.</t>
  </si>
  <si>
    <t>OPMERKING 1 Vier verschillende subklassen van adrescomponenten zijn gedefinieerd:
- naam van de administratieve eenheid, die de naam van het land, de naam van de gemeente, de naam van het district kan bevatten
- Adresgebiedsnaam zoals b.v. naam van dorp of nederzetting
-Thoroughfare name, meestal straatnaam
-Postal descriptor
Om een adres te construeren, zijn deze subklassen vaak hiërarchisch gestructureerd.
OPMERKING 2 Het is de combinatie van de adreslocator en de adrescomponenten, die een specifiek adresruimtelijk object leesbaar en ondubbelzinnig maakt voor de menselijke gebruiker. 
VOORBEELD De combinatie van de locator "13" en de adrescomponenten "Calle Mayor" (straatnaam), "Cortijo del Marqués" (adresgebiednaam), "41037" (postdescriptor), "Écija", "Sevilla" en " España "(namen van administratieve eenheden) maakt dit specifieke adres ruimtelijk object leesbaar en ondubbelzinnig.</t>
  </si>
  <si>
    <t>NOTE 1 Quatre sous-classes différentes de composants d’adresse sont définies:
-Nom de l'unité administrative, pouvant inclure le nom du pays, le nom de la municipalité, le nom du district
-Nom de zone d'adresse comme par exemple nom du village ou de la localité
-Thoroughfare name, le plus souvent le nom de la route
-Postal descriptor
Afin de construire une adresse, ces sous-classes sont souvent structurées de manière hiérarchique.
NOTE 2 C'est la combinaison du localisateur d'adresses et des composants d'adresse, qui permet à un objet géographique d'adresse spécifique d'être lisible et sans ambiguïté pour l'utilisateur. 
EXEMPLE Combinaison du localisateur "13" et des composants d'adresse "Calle Mayor" (nom de la voie), "Cortijo del Marqués" (nom de la zone d'adresse), "41037" (descripteur postal), "Écija", "Sevilla" et " España "(noms d'unités administratives) rend cette adresse spécifique objet géographique lisible et sans ambiguïté.</t>
  </si>
  <si>
    <t>&lt;http://www.w3.org/ns/regorg#legalForm&gt;</t>
  </si>
  <si>
    <t>&lt;http://inspire.ec.europa.eu/codelist/StatusValue&gt;</t>
  </si>
  <si>
    <t>&lt;http://vocab.belgif.be/auth/quality&gt;</t>
  </si>
  <si>
    <t>EndReason</t>
  </si>
  <si>
    <t>endReason</t>
  </si>
  <si>
    <t>Reden stopzetting</t>
  </si>
  <si>
    <t xml:space="preserve">Het conceptscheme "Reden stopzetting" geeft de reden weer waarom een onderneming of één van zijn vestigingseenheden  is gestopt. </t>
  </si>
  <si>
    <t>Raison d'arrêt</t>
  </si>
  <si>
    <t>Le conceptscheme "Raison d'arrêt" donne la raison pour laquelle une entreprise ou une de ses unités d'établissement  a été arrêtée.</t>
  </si>
  <si>
    <t>The conceptscheme "EndReason" gives the reason why an organization or one of its sites has been stopped.</t>
  </si>
  <si>
    <t>The conceptscheme "Quality" contains the different qualities allowed by the administration to an organization.
These are qualities that the organization is known to, such as VAT-liable, "Employer".
The quality can be in different stages: 'in application', 'refused', 'awarded', ...</t>
  </si>
  <si>
    <t>boxNumber</t>
  </si>
  <si>
    <t>nameSpace</t>
  </si>
  <si>
    <t>StreetName</t>
  </si>
  <si>
    <t>streetName</t>
  </si>
  <si>
    <t>streetNameStatus</t>
  </si>
  <si>
    <t>streetNameType</t>
  </si>
  <si>
    <t>StreetNameStatus</t>
  </si>
  <si>
    <t>StreetNameType</t>
  </si>
  <si>
    <t>&lt;http://vocab.belgif.be/ns/location#streetNameStatus&gt;</t>
  </si>
  <si>
    <t>&lt;http://vocab.belgif.be/ns/location#streetNameType&gt;</t>
  </si>
  <si>
    <t>enterpriseNumber</t>
  </si>
  <si>
    <t>establishmentUnitNumber</t>
  </si>
  <si>
    <t>&lt;http://www.w3.org/ns/adms#Identifier&gt;</t>
  </si>
  <si>
    <t>iban</t>
  </si>
  <si>
    <t>IBAN</t>
  </si>
  <si>
    <t>municipalityCode</t>
  </si>
  <si>
    <t>Numeric code to identify a Belgian municipality.</t>
  </si>
  <si>
    <t>Numerieke code om een Belgische gemeente te identificeren.</t>
  </si>
  <si>
    <t>Code numérique identifiant une commune belge.</t>
  </si>
  <si>
    <r>
      <t xml:space="preserve">The vocabularies coming from 3 sources are present here: Federal Government Services, Flanders, EU
The following ontologies are present: </t>
    </r>
    <r>
      <rPr>
        <b/>
        <sz val="11"/>
        <color theme="1"/>
        <rFont val="Calibri"/>
        <family val="2"/>
        <scheme val="minor"/>
      </rPr>
      <t>Person, Organization, Location, Temporal, Generic, Other</t>
    </r>
    <r>
      <rPr>
        <sz val="11"/>
        <color theme="1"/>
        <rFont val="Calibri"/>
        <family val="2"/>
        <scheme val="minor"/>
      </rPr>
      <t xml:space="preserve">
Each vocabulary element has a </t>
    </r>
    <r>
      <rPr>
        <b/>
        <sz val="11"/>
        <color theme="1"/>
        <rFont val="Calibri"/>
        <family val="2"/>
        <scheme val="minor"/>
      </rPr>
      <t>numeric identifier</t>
    </r>
    <r>
      <rPr>
        <sz val="11"/>
        <color theme="1"/>
        <rFont val="Calibri"/>
        <family val="2"/>
        <scheme val="minor"/>
      </rPr>
      <t xml:space="preserve"> (no meaning attached), a </t>
    </r>
    <r>
      <rPr>
        <b/>
        <sz val="11"/>
        <color theme="1"/>
        <rFont val="Calibri"/>
        <family val="2"/>
        <scheme val="minor"/>
      </rPr>
      <t>name</t>
    </r>
    <r>
      <rPr>
        <sz val="11"/>
        <color theme="1"/>
        <rFont val="Calibri"/>
        <family val="2"/>
        <scheme val="minor"/>
      </rPr>
      <t xml:space="preserve"> (camelcase, English) and a </t>
    </r>
    <r>
      <rPr>
        <b/>
        <sz val="11"/>
        <color theme="1"/>
        <rFont val="Calibri"/>
        <family val="2"/>
        <scheme val="minor"/>
      </rPr>
      <t>definition.</t>
    </r>
    <r>
      <rPr>
        <sz val="11"/>
        <color theme="1"/>
        <rFont val="Calibri"/>
        <family val="2"/>
        <scheme val="minor"/>
      </rPr>
      <t xml:space="preserve">
A </t>
    </r>
    <r>
      <rPr>
        <b/>
        <sz val="11"/>
        <color theme="1"/>
        <rFont val="Calibri"/>
        <family val="2"/>
        <scheme val="minor"/>
      </rPr>
      <t>prefix</t>
    </r>
    <r>
      <rPr>
        <sz val="11"/>
        <color theme="1"/>
        <rFont val="Calibri"/>
        <family val="2"/>
        <scheme val="minor"/>
      </rPr>
      <t xml:space="preserve"> pointing towards the source and the ontology has been defined so that a</t>
    </r>
    <r>
      <rPr>
        <b/>
        <sz val="11"/>
        <color theme="1"/>
        <rFont val="Calibri"/>
        <family val="2"/>
        <scheme val="minor"/>
      </rPr>
      <t xml:space="preserve"> unique identifier</t>
    </r>
    <r>
      <rPr>
        <sz val="11"/>
        <color theme="1"/>
        <rFont val="Calibri"/>
        <family val="2"/>
        <scheme val="minor"/>
      </rPr>
      <t xml:space="preserve"> (URI) can be produced.
Each vocabulary element has a </t>
    </r>
    <r>
      <rPr>
        <b/>
        <sz val="11"/>
        <color theme="1"/>
        <rFont val="Calibri"/>
        <family val="2"/>
        <scheme val="minor"/>
      </rPr>
      <t>type</t>
    </r>
    <r>
      <rPr>
        <sz val="11"/>
        <color theme="1"/>
        <rFont val="Calibri"/>
        <family val="2"/>
        <scheme val="minor"/>
      </rPr>
      <t xml:space="preserve"> associated to it: class, property, association (property linking 2 classes) and conceptscheme.
The sheet also contains a column for optional </t>
    </r>
    <r>
      <rPr>
        <b/>
        <sz val="11"/>
        <color theme="1"/>
        <rFont val="Calibri"/>
        <family val="2"/>
        <scheme val="minor"/>
      </rPr>
      <t>comment.</t>
    </r>
  </si>
  <si>
    <t>bic</t>
  </si>
  <si>
    <t>BIC</t>
  </si>
  <si>
    <t>Numéro ONSS provisoire</t>
  </si>
  <si>
    <t>nssoNumber</t>
  </si>
  <si>
    <t>pplNumber</t>
  </si>
  <si>
    <t>provisionalNssoNumber</t>
  </si>
  <si>
    <t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t>
  </si>
  <si>
    <t>RSZ-nummer</t>
  </si>
  <si>
    <t>Voorlopig RSZ-nummer</t>
  </si>
  <si>
    <t xml:space="preserve">Definitief RSZ-nummer, toegekend aan elke ingeschreven werkgever, ongeacht of het een natuurlijke of rechtspersoon is, dan wel een feitelijke vereniging zonder rechtspersoonlijkheid die een werknemer, een stagiair, een leerling of een daarmee gelijkgestelde persoon in dienst heeft, of die als zodanig aangeduid wordt door de wetgeving.  
Geheel getal en element van [000100006;199999934] </t>
  </si>
  <si>
    <t>Numéro ONSS</t>
  </si>
  <si>
    <t xml:space="preserve">Numéro ONSS définitif attribué à chaque employeur inscrit, qu’il soit une personne physique ou morale, ou une association de fait sans personnalité juridique qui occupe un travailleur salarié, un stagiaire, un apprenti ou une personne y assimilée, ou celui qui est désigné comme tel par la législation.
Nombre entier et élément de [000100006;199999934] </t>
  </si>
  <si>
    <t>vatNumber</t>
  </si>
  <si>
    <t>plateNumber</t>
  </si>
  <si>
    <t>BTW-nummer</t>
  </si>
  <si>
    <t>Numéro TVA</t>
  </si>
  <si>
    <t>The official set of numbers and letters shown on the front and back of a road vehicle</t>
  </si>
  <si>
    <t>De officiële reeks cijfers en letters op de voor- en achterkant van een wegvoertuig</t>
  </si>
  <si>
    <t>Nummerplaat</t>
  </si>
  <si>
    <t>Plaque d'immatriculation</t>
  </si>
  <si>
    <t>L'ensemble officiel de chiffres et de lettres figurant à l'avant et à l'arrière d'un véhicule routier</t>
  </si>
  <si>
    <t>ipAddress</t>
  </si>
  <si>
    <t>An Internet Protocol address (IP address) is a numerical label assigned to each device connected to a computer network that uses the Internet Protocol for communication.</t>
  </si>
  <si>
    <t>IP-adres</t>
  </si>
  <si>
    <t>Een internetprotocoladres (IP-adres) is een numeriek label dat wordt toegewezen aan elk apparaat dat is aangesloten op een computernetwerk dat het internetprotocol gebruikt voor communicatie.</t>
  </si>
  <si>
    <t>Adresse IP</t>
  </si>
  <si>
    <t>Une adresse de protocole Internet (adresse IP) est une étiquette numérique attribuée à chaque périphérique connecté à un réseau informatique qui utilise le protocole Internet pour la communication.</t>
  </si>
  <si>
    <t>employerId</t>
  </si>
  <si>
    <t>Werkgeversidentifier</t>
  </si>
  <si>
    <t>Identifiant de l'employeur</t>
  </si>
  <si>
    <t>Vestigingseenheidsnummer</t>
  </si>
  <si>
    <t>The administrative gender of the person.</t>
  </si>
  <si>
    <t>Het administratief geslacht van de persoon.</t>
  </si>
  <si>
    <t>Le genre administratif de la personne.</t>
  </si>
  <si>
    <t>Identificatiecode van de persoon in het Rijksregister (lokale identificator). De persoon kan geradieerd zijn.
Speciaal geval van een insz-nummer.
(insz = identificatienummer sociale zekerheid)</t>
  </si>
  <si>
    <t>Code d'identification de la personne dans le registre national (identifiant local). La personne peut être radiée.
Cas spécial d'un numéro niss.
(niss = numéro d'identification de la sécurité sociale)</t>
  </si>
  <si>
    <t>BCSS: pays (code INS) + municipalité (string)
Registre National: code de la commune INS / pays</t>
  </si>
  <si>
    <t>RegionCode</t>
  </si>
  <si>
    <t>Code regio</t>
  </si>
  <si>
    <t>Code région</t>
  </si>
  <si>
    <t>CBSS: country (NIS code) + municipality (string)
NR: NIS code municipality/country</t>
  </si>
  <si>
    <t>Principles followed by the workgroup:</t>
  </si>
  <si>
    <t>US-English or UK-English ?
If there is a clear EU/international vocabulary, we use the English terminology used in this standard according to the priorities listed previously.
If not, by default US-English will be preferred.</t>
  </si>
  <si>
    <t>The workgroup also tries to respect the ICEG-standard on URI's that can be found at https://github.com/belgif/thematic/blob/master/URI/iceg_uri_standard.md</t>
  </si>
  <si>
    <t>Personne</t>
  </si>
  <si>
    <t>nace2008</t>
  </si>
  <si>
    <t>INSZ</t>
  </si>
  <si>
    <t>NISS</t>
  </si>
  <si>
    <t>Social Security Identification Number issued by the National Register or CBSS</t>
  </si>
  <si>
    <t>Identificatienummer Sociale Zekerheid uitgegeven door het Rijksregister of door KSZ</t>
  </si>
  <si>
    <t>Numéro d'identification de la sécurité sociale attribué par le Registre National ou par la BCSS</t>
  </si>
  <si>
    <t>Numéro de registre national ou bien un numéro BIS (créé par la BCSS)
(NISS = Numéro d'Identification de la Sécurité Sociale)</t>
  </si>
  <si>
    <t>Kan ofwel een rijksregisternummer zijn of een BIS-nummer (uitgegeven door KSZ)
(INSZ = Identificatienummer van de sociale zekerheid )</t>
  </si>
  <si>
    <t>Either a national register number  or a BIS number (issued by CBSS)
(ssin = social security identification number)</t>
  </si>
  <si>
    <t>Definitive or provisional NSSO number, assigned to each registered employer or local or provincial administration.</t>
  </si>
  <si>
    <t>It includes the nssoNumber, the pplNumber and the provisionalNssoNumber</t>
  </si>
  <si>
    <t>Definitief of voorlopig RSZ-nummer, toegekend aan elke werkgever of lokale of provinciale administratie.</t>
  </si>
  <si>
    <t>Het omvat het RSZ-nummer, het PPL-nummer en het voorlopige RSZ-nummer</t>
  </si>
  <si>
    <t>Il reprend le Numéro ONSS, le Numéro PPL et le Numéro ONSS provisoire</t>
  </si>
  <si>
    <t>Numéro ONSS, définitif ou provisoire,  attribué à chaque employeur ou administration locale ou provinciale</t>
  </si>
  <si>
    <t>CBE = Crossroads Bank for Enterprises</t>
  </si>
  <si>
    <t>KBO = KruispuntBank Ondernemingen</t>
  </si>
  <si>
    <t xml:space="preserve">
BCE = Banque Carrefour des Entreprises</t>
  </si>
  <si>
    <t>Identifier issued by CBE for a registered organization</t>
  </si>
  <si>
    <t>Identifier toegekend door KBO aan een geregistreerde organisatie</t>
  </si>
  <si>
    <t>Identifiant attribué par la BCE à une organisation enregistrée</t>
  </si>
  <si>
    <t xml:space="preserve">Identifier issued by CBE for a site (establishment) of an organization </t>
  </si>
  <si>
    <t>Identifier toegekend door KBO voor een vestigingseenheid van een organisatie.</t>
  </si>
  <si>
    <t>Identifiant attribué par la BCE pour une unité d'établissement d'une organisation</t>
  </si>
  <si>
    <t>International Bank Account Number, as defined in ISO 13616:2007</t>
  </si>
  <si>
    <t>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t>
  </si>
  <si>
    <t>International Bank Account Number (IBAN) zoals gedefinieerd door ISO 13616:2007</t>
  </si>
  <si>
    <t>Het IBAN bestaat uit maximaal 34 alfanumerieke tekens, als volgt:
-landcode met ISO 3166-1 alfa-2 - twee letters,
-controlecijfers - twee cijfers, en
-Basic Bank Account Number (BBAN) - maximaal 30 alfanumerieke tekens die landspecifiek zijn.
pattern: "[A-Z]{2}[0-9]{2}[A-Z0-9]{1,30}"
De controlecijfers maken een sanitaire controle van het bankrekeningnummer mogelijk om de integriteit ervan te bevestigen voordat een transactie wordt ingediend.
Het IBAN mag geen spaties bevatten wanneer het elektronisch wordt verzonden. Wanneer het wordt afgedrukt, wordt het uitgedrukt in groepen van vier tekens gescheiden door een enkele spatie, waarbij de laatste groep een variabele lengte heeft.</t>
  </si>
  <si>
    <t>Le numéro de compte bancaire international (IBAN) comme défini par ISO 13616:2007</t>
  </si>
  <si>
    <t>L’IBAN comprend jusqu'à 34 caractères alphanumériques, comme suit:
-code de pays utilisant ISO 3166-1 alpha-2 - deux lettres,
-check digits - deux chiffres, et
-Numéro de compte bancaire de base (BBAN) - jusqu'à 30 caractères alphanumériques spécifiques à un pays.
pattern: "[A-Z]{2}[0-9]{2}[A-Z0-9]{1,30}"
Les chiffres de contrôle permettent un contrôle de validité du numéro de compte bancaire afin de confirmer son intégrité avant de soumettre une transaction.
L'IBAN ne doit pas contenir d'espaces lorsqu'il est transmis électroniquement. Une fois imprimé, il est exprimé en groupes de quatre caractères séparés par un seul espace, le dernier groupe étant de longueur variable.</t>
  </si>
  <si>
    <t>Business Identifier Code, also known as Swift Code. International identifier for financial and non-financial institutions, commonly used for international bank transfers.</t>
  </si>
  <si>
    <t>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t>
  </si>
  <si>
    <t>BIC is de internationale ISO-norm ISO 9362: 2014.
Deze norm specificeert de elementen en structuur van een universele identificatiecode, de business identifier code (BIC), voor financiële en niet-financiële instellingen, waarvoor een dergelijke internationale identificatie vereist is om geautomatiseerde verwerking van informatie voor financiële diensten te vergemakkelijken.
De BIC is een code van 8 tekens, gedefinieerd als 'business party identifier', bestaande uit het prefix zakelijke partij (4 alfanumeriek), de landcode zoals gedefinieerd in ISO 3166-1 (2 alfabetisch) en het suffix zakelijke partij (2 alfanumeriek).
De filiaalidentificatie is een optioneel element van 3 tekens dat een aanvulling kan zijn op de BIC van 8 tekens, die wordt gebruikt om specifieke locaties, afdelingen, services of eenheden van dezelfde zakelijke partij te identificeren.
pattern: "[A-Z]{4}[A-Z]{2}[A-Z0-9]{2}([A-Z0-9]{3})?"</t>
  </si>
  <si>
    <t>Business Identifier Code, ook gekend als Swift Code. Internationale identificatiecode voor financiële en niet-financiële instellingen, vaak gebruikt voor internationale bankoverschrijvingen.</t>
  </si>
  <si>
    <t>BIC est la norme internationale ISO 9362: 2014.
Cette norme spécifie les éléments et la structure d'un code d'identification universel, le code d'identification d'entreprise (BIC), pour les institutions financières et non financières, pour lequel un tel identifiant international est requis pour faciliter le traitement automatisé des informations relatives aux services financiers.
Le code BIC est un code à 8 caractères, défini comme" identifiant de partie commerciale ", composé du préfixe du parti commercial (4 caractères alphanumériques), du code de pays tel que défini dans l'ISO 3166-1 (2 alphabétiques) et du suffixe du parti commercial (2 alphanumériques).
L'identifiant de la succursale est un élément facultatif de 3 caractères pouvant compléter le code BIC de 8 caractères, utilisé pour identifier des sites, des services, des services ou des unités spécifiques de la même entreprise.
pattern: "[A-Z]{4}[A-Z]{2}[A-Z0-9]{2}([A-Z0-9]{3})?"</t>
  </si>
  <si>
    <t>Business Identifier Code, aussi connu comme code Swift.  Identifiant international pour les institutions financières et non financières, fréquemment utilisé dans des transactions banquaires internationales</t>
  </si>
  <si>
    <t>CountryNisCode</t>
  </si>
  <si>
    <t>NIS code representing a country as defined by statbel.fgov.be</t>
  </si>
  <si>
    <t>Possible values are in range from 100 to 999</t>
  </si>
  <si>
    <t>Land NIS-code</t>
  </si>
  <si>
    <t>NIS-code voor een land, zoals gedefinieerd door statbel.fgov.be</t>
  </si>
  <si>
    <t>Geldige waarden van 100 tot 999</t>
  </si>
  <si>
    <t>Code INS du pays</t>
  </si>
  <si>
    <t>Code INS pour un pays, comme defini par statbel.fgov.be</t>
  </si>
  <si>
    <t>Valeurs possibles de 100 à 999</t>
  </si>
  <si>
    <t>yes</t>
  </si>
  <si>
    <t>no</t>
  </si>
  <si>
    <t>Organisatietype</t>
  </si>
  <si>
    <t>Type d'organisation</t>
  </si>
  <si>
    <t>Type organisatie: 
-natuurlijk persoon of 
-rechtspersoon/onderneming zonder rechtspersoonlijkheid.</t>
  </si>
  <si>
    <t>Type d'organisation: 
- une entreprise personne physique ou
 -une personne morale/entreprise sans personnalité juridique.</t>
  </si>
  <si>
    <t>Street code assigned by National Registry</t>
  </si>
  <si>
    <t>Mandate</t>
  </si>
  <si>
    <t>mandator</t>
  </si>
  <si>
    <t>see Class Agent</t>
  </si>
  <si>
    <t>The Agent that gives a mandate to another Agent. 
The mandator must be uniquely identified in an authentic source</t>
  </si>
  <si>
    <t>mandatary</t>
  </si>
  <si>
    <t>The Agent that receives a mandate from another Agent. 
The mandatary must be unambiguously identified in an authentic source.</t>
  </si>
  <si>
    <t>This code is part of the BEST identifier for a Belgian municipality.
Same value as the NIS municipality code from statbel.
5 digits long</t>
  </si>
  <si>
    <t>Concept corresponding to a region code in a country.</t>
  </si>
  <si>
    <t>Conceptscheme for region codes in a country.</t>
  </si>
  <si>
    <t>Concept dat overeenkomt met een regiocode in een land.</t>
  </si>
  <si>
    <t>Conceptschema voor regiocodes in een land.</t>
  </si>
  <si>
    <t>Concept correspondant à un code de région dans un pays.</t>
  </si>
  <si>
    <t>Conceptscheme des codes de région dans un pays.</t>
  </si>
  <si>
    <t>Natural person.</t>
  </si>
  <si>
    <t>Mandaat</t>
  </si>
  <si>
    <t>Mandaatgever</t>
  </si>
  <si>
    <t>Mandat</t>
  </si>
  <si>
    <t>Mandant</t>
  </si>
  <si>
    <t>De agent die een mandaat van een andere agent ontvangt.
De mandataris moet ondubbelzinnig worden geïdentificeerd in een authentieke bron.</t>
  </si>
  <si>
    <t>L'agent qui reçoit un mandat d'un autre agent.
Le mandataire doit être identifié sans ambiguïté dans une source authentique.</t>
  </si>
  <si>
    <t>L'agent qui donne un mandat à un autre agent.
Le mandant doit être identifié de manière unique dans une source authentique</t>
  </si>
  <si>
    <t>De agent die een mandaat aan een andere agent geeft.
De mandator moet uniek geïdentificeerd zijn in een authentieke bron</t>
  </si>
  <si>
    <t>4 digits long. Unique within a municipality.
(more info: https://www.ibz.rrn.fgov.be/fileadmin/user_upload/nl/rr/instructies/IST_Codificatie_straten.pdf)
Will be replaced by the BEST street identifier.</t>
  </si>
  <si>
    <t>Straatcode Rijksregister</t>
  </si>
  <si>
    <t>Straatcode toegewezen door het Rijksregister</t>
  </si>
  <si>
    <t>lengte: 4 digits. Uniek binnen een gemeente.
(meer info: https://www.ibz.rrn.fgov.be/fileadmin/user_upload/nl/rr/instructies/IST_Codificatie_straten.pdf)
Zal worden vervangen door de BEST straat identifier.</t>
  </si>
  <si>
    <t>Code rue du Registre National</t>
  </si>
  <si>
    <t>Code rue attribué par le Registre National</t>
  </si>
  <si>
    <t>Belgische gemeente code</t>
  </si>
  <si>
    <t>Deze code maakt deel uit van de BEST-identificatie voor een Belgische gemeente.
Dezelfde waarde als de NIS-gemeentecode van statbel.
5 cijfers lang</t>
  </si>
  <si>
    <t>Code commune belge</t>
  </si>
  <si>
    <t>Ce code fait partie de l'identifiant BEST d'une commune belge.
Même valeur que le code de municipalité INS de statbel.
5 chiffres</t>
  </si>
  <si>
    <t>&lt;http://www.w3.org/ns/org#Mandate&gt;</t>
  </si>
  <si>
    <t>&lt;http://www.w3.org/ns/org#mandatary&gt;</t>
  </si>
  <si>
    <t>&lt;http://www.w3.org/ns/org#mandator&gt;</t>
  </si>
  <si>
    <t>see https://economie.fgov.be/en/themes/enterprises/crossroads-bank-enterprises/services-administrations/tables-codes (KBO-codes-legal.xls tab Function)</t>
  </si>
  <si>
    <t>see https://economie.fgov.be/en/themes/enterprises/crossroads-bank-enterprises/services-administrations/tables-codes (KBO-codes-legal.xls tab JuridicalForm)</t>
  </si>
  <si>
    <t>see https://economie.fgov.be/en/themes/enterprises/crossroads-bank-enterprises/services-administrations/tables-codes (KBO-codes-legal.xls tab JuridicalSituation)</t>
  </si>
  <si>
    <t>see https://economie.fgov.be/en/themes/enterprises/crossroads-bank-enterprises/services-administrations/tables-codes (KBO-codes-legal.xls tab TypeOfEnterprise)</t>
  </si>
  <si>
    <t>see https://economie.fgov.be/en/themes/enterprises/crossroads-bank-enterprises/services-administrations/tables-codes (KBO-codes-quality-aut-activities.xls tab 'Permission' )</t>
  </si>
  <si>
    <t>see https://economie.fgov.be/en/themes/enterprises/crossroads-bank-enterprises/services-administrations/tables-codes (KBO-codes-legal.xls tab StopReasonEnterprise)</t>
  </si>
  <si>
    <t>voir https://economie.fgov.be/fr/themes/entreprises/banque-carrefour-des/services-pour-les/tables-de-codes (onglet TypeOfEnterprise des codes KBO-codes-legal.xls)</t>
  </si>
  <si>
    <t>voir https://economie.fgov.be/fr/themes/entreprises/banque-carrefour-des/services-pour-les/tables-de-codes (KBO-codes-legal.xls, onglet Function)</t>
  </si>
  <si>
    <t>voir https://economie.fgov.be/fr/themes/entreprises/banque-carrefour-des/services-pour-les/tables-de-codes (KBO-codes-legal.xls, onglet JuridicalForm)</t>
  </si>
  <si>
    <t>voir https://economie.fgov.be/fr/themes/entreprises/banque-carrefour-des/services-pour-les/tables-de-codes ( KBO-codes-legal.xls, onglet JuridicalSituation)</t>
  </si>
  <si>
    <t>voir https://economie.fgov.be/fr/themes/entreprises/banque-carrefour-des/services-pour-les/tables-de-codes (codes KBO-qualité-aut-activités.xls, onglet 'Permission')</t>
  </si>
  <si>
    <t>voir https://economie.fgov.be/fr/themes/entreprises/banque-carrefour-des/services-pour-les/tables-de-codes (KBO-codes-legal.xls, onglet StopReasonEnterprise )</t>
  </si>
  <si>
    <t>voir https://economie.fgov.be/fr/themes/entreprises/banque-carrefour-des/services-pour-les/tables-de-codes (KBO-codes-quality-aut-activities.xls, onglet 'Quality' )</t>
  </si>
  <si>
    <t>Zie https://nl.wikipedia.org/wiki/ISO_3166-2:BE
(BE-BRU, BE-VLG, BE-WAL)</t>
  </si>
  <si>
    <t>See https://en.wikipedia.org/wiki/ISO_3166-2:BE
(BE-BRU, BE-VLG, BE-WAL)</t>
  </si>
  <si>
    <t>Voir https://fr.wikipedia.org/wiki/ISO_3166-2:BE
(BE-BRU, BE-VLG, BE-WAL)</t>
  </si>
  <si>
    <t>see https://economie.fgov.be/en/themes/enterprises/crossroads-bank-enterprises/services-administrations/tables-codes (KBO-codes-quality-aut-activities.xls, tab 'Quality' )</t>
  </si>
  <si>
    <t xml:space="preserve">Longueur: 4 digits long. unique dans une commune.
(info supplémentaire: https://www.ibz.rrn.fgov.be/fileadmin/user_upload/fr/rn/instructions/liste-TI/Inst_Codification_voies_publiques.pdf)
Sera remplacé par l'identifiant BEST pour les rues. </t>
  </si>
  <si>
    <t>Provisional number assigned by the NSSO to new employers awaiting a definitive NSSO number or to employers hiring only workers who are not subject to social security (DAC workers (Third Employment Circuit),
A17...), excluding "small statutes”.
Integer and element of [5000000120;5999999989]</t>
  </si>
  <si>
    <t>Tijdelijk nummer toegekend door de RSZ aan nieuwe werkgevers in afwachting van een definitief RSZ-nummer of aan werkgevers die alleen werknemers aanwerven die niet aan de sociale zekerheid onderworpen zijn (DAC-werknemers (Derde Arbeidscircuit), A17…), buiten de “kleine statuten”.
Geheel getal en element van [5000000120;5999999989]</t>
  </si>
  <si>
    <t>Numéro provisoire attribué par l’ONSS aux nouveaux employeurs en attente d’un numéro ONSS définitif ou aux employeurs n’engageant que des travailleurs non-assujetti à la sécurité sociale (travailleurs TCT (Troisième Circuit de Travail), A17, …), hors « petits statuts ».
Nombre entier et élément de [5000000120;5999999989]</t>
  </si>
  <si>
    <t>CountryIsoCode</t>
  </si>
  <si>
    <t>Country</t>
  </si>
  <si>
    <t>MunicipalityCode</t>
  </si>
  <si>
    <r>
      <t>pattern</t>
    </r>
    <r>
      <rPr>
        <sz val="9"/>
        <color rgb="FF24292E"/>
        <rFont val="Consolas"/>
        <family val="3"/>
      </rPr>
      <t xml:space="preserve">: </t>
    </r>
    <r>
      <rPr>
        <sz val="11"/>
        <rFont val="Calibri"/>
        <family val="2"/>
      </rPr>
      <t>"^[A-Z]{2}$"</t>
    </r>
  </si>
  <si>
    <r>
      <t>pattern</t>
    </r>
    <r>
      <rPr>
        <sz val="7"/>
        <rFont val="Consolas"/>
        <family val="3"/>
      </rPr>
      <t xml:space="preserve">: </t>
    </r>
    <r>
      <rPr>
        <sz val="11"/>
        <rFont val="Calibri"/>
        <family val="2"/>
      </rPr>
      <t>"^[A-Z]{2}([A-Z]{2})?$"</t>
    </r>
  </si>
  <si>
    <t>A country is a political state, nation, or territory which is controlled. It is often referred to as the land of an individual's birth, residence, or citizenship.</t>
  </si>
  <si>
    <t>ISO landcode</t>
  </si>
  <si>
    <t>Code pays ISO</t>
  </si>
  <si>
    <t>Code pays ISO avec histoire</t>
  </si>
  <si>
    <t>Een land is een politieke staat, natie of territorium dat wordt gecontroleerd. Het wordt vaak het land van iemands geboorte, verblijf of staatsburgerschap genoemd.</t>
  </si>
  <si>
    <t>Land</t>
  </si>
  <si>
    <t>Pays</t>
  </si>
  <si>
    <t>Un pays est un État, une nation ou un territoire politique qui est contrôlé. On l'appelle souvent le pays de naissance, de résidence ou de citoyenneté d'un individu.</t>
  </si>
  <si>
    <t>pattern: "^[A-Z]{2}$"</t>
  </si>
  <si>
    <t>The conceptscheme "MunicipalityCode" contains municipalities represented by a NIS code.</t>
  </si>
  <si>
    <t>Le schéma de concepts "MunicipalityCode" contient des municipalités représentées par un code NIS.</t>
  </si>
  <si>
    <t>Code commune NIS</t>
  </si>
  <si>
    <t>NIS code gemeente</t>
  </si>
  <si>
    <t>Het conceptschema "GemeenteCode" bevat gemeenten die worden weergegeven door een NIS-code.</t>
  </si>
  <si>
    <t>GenderCode</t>
  </si>
  <si>
    <t>zie class Agent</t>
  </si>
  <si>
    <t>voir class Agent</t>
  </si>
  <si>
    <t>pattern: "^[A-Z]{2}([A-Z]{2})?$"</t>
  </si>
  <si>
    <t>Naam van de deelgemeente</t>
  </si>
  <si>
    <t>Context BEST: Part of Municipality is a class defined by the Walloon region. It does not exist in Flanders nor in the Brussels region.</t>
  </si>
  <si>
    <t>Context BEST: Een deelgemeente is een klasse gedefinieerd door het Waalse Gewest. Het bestaat niet in Vlaanderen, noch in het Brussels Gewest.</t>
  </si>
  <si>
    <t>Contexte BEST: Une sous-municipalité est une classe définie par la région wallonne. Elle n'existe pas en Flandre ni en région bruxelloise.</t>
  </si>
  <si>
    <t>Code</t>
  </si>
  <si>
    <t>Name in en</t>
  </si>
  <si>
    <t>Name in nl</t>
  </si>
  <si>
    <t>Name in fr</t>
  </si>
  <si>
    <t xml:space="preserve">Name in de </t>
  </si>
  <si>
    <t>Öffentliches Sozialhilfezentrum</t>
  </si>
  <si>
    <t>SFPD </t>
  </si>
  <si>
    <t>Federale pensioendienst</t>
  </si>
  <si>
    <t>Service fédérale de pensions</t>
  </si>
  <si>
    <t>RRN</t>
  </si>
  <si>
    <t>Rijksregister</t>
  </si>
  <si>
    <t>Registre National</t>
  </si>
  <si>
    <t>PCSW</t>
  </si>
  <si>
    <t>Public Center for Social Welfare</t>
  </si>
  <si>
    <t>NISSE</t>
  </si>
  <si>
    <t>Föderaler Pensionsdienst</t>
  </si>
  <si>
    <t>Government institutions</t>
  </si>
  <si>
    <t>CountryIsoAlpha3Code</t>
  </si>
  <si>
    <t>CountryIsoNum3Code</t>
  </si>
  <si>
    <t>ISO alfa-3 landcode</t>
  </si>
  <si>
    <t>ISO num-3 landcode</t>
  </si>
  <si>
    <t>Code pays ISO alpha-3</t>
  </si>
  <si>
    <t>Code pays ISO num-3</t>
  </si>
  <si>
    <t>CbeRegisteredEntity</t>
  </si>
  <si>
    <t>EstablishmentUnit</t>
  </si>
  <si>
    <t>(https://economie.fgov.be/en/themes/enterprises/crossroads-bank-enterprises/registration-crossroads-bank)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t>
  </si>
  <si>
    <t>EstablishmentUnit is a specialization of class Site.</t>
  </si>
  <si>
    <t>fed-org</t>
  </si>
  <si>
    <t>http://vocab.belgif.be/ns/organization#</t>
  </si>
  <si>
    <t xml:space="preserve">Vestigingseenheid </t>
  </si>
  <si>
    <t>Vestigingseenheid is een specialisatie van de class Site.</t>
  </si>
  <si>
    <t>(https://economie.fgov.be/nl/themas/ondernemingen/kruispuntbank-van/inschrijving-de-kruispuntbank)
Een vestigingseenheid is elke plaats die geografisch kan geïdentificeerd worden door een adres, waar minstens een activiteit van de entiteit wordt uitgeoefend of van waaruit de activiteit wordt uitgeoefend. Voorbeelden van vestigingseenheid zijn werkplaatsen, winkels, verkooppunten, kantoren, directies, zetels, agentschappen en filialen.
Voor alle voormelde entiteiten moeten de vestigingseenheden ingeschreven worden.</t>
  </si>
  <si>
    <t>(https://economie.fgov.be/fr/themes/entreprises/banque-carrefour-des/inscription-la-banque)
Une unité d’établissement est un lieu géographiquement identifiable par une adresse, où s’exerce au moins une activité de l’entité ou à partir duquel l’activité est exercée. Exemples d’unités d’établissement : ateliers, magasins, points de vente, bureaux, directions, sièges, agences et succursales.
Doivent également être enregistrées les unités d’établissement des entités précitées.</t>
  </si>
  <si>
    <t>Unité d'établissement est une spécialisation de la classe Site.</t>
  </si>
  <si>
    <t>Currency</t>
  </si>
  <si>
    <t>currency</t>
  </si>
  <si>
    <t>Status</t>
  </si>
  <si>
    <t>NEO</t>
  </si>
  <si>
    <t>National Registry</t>
  </si>
  <si>
    <t>Federal Pension Service</t>
  </si>
  <si>
    <t>http://publications.europa.eu/resource/authority/</t>
  </si>
  <si>
    <t>MonetaryAmount</t>
  </si>
  <si>
    <t>amount</t>
  </si>
  <si>
    <t>The amount of money.</t>
  </si>
  <si>
    <t>Munt</t>
  </si>
  <si>
    <t>Bedrag</t>
  </si>
  <si>
    <t>Devise</t>
  </si>
  <si>
    <t>Montant</t>
  </si>
  <si>
    <t>Le montant d'argent.</t>
  </si>
  <si>
    <t>De hoeveelheid geld.</t>
  </si>
  <si>
    <t>pattern: "^[A-Z]{3}$"</t>
  </si>
  <si>
    <t>pattern: "^[0-9]{3}$"</t>
  </si>
  <si>
    <t>&lt;http://publications.europa.eu/resource/authority/currency&gt;</t>
  </si>
  <si>
    <t>&lt;http://schema.org/MonetaryAmount&gt;</t>
  </si>
  <si>
    <t>&lt;http://schema.org/amount&gt;</t>
  </si>
  <si>
    <t>Officieel verzoek van agent A aan agent B om namens hem bepaalde acties te ondernemen.
https://www.socialsecurity.be/site_nl/employer/applics/mahis/general/what_mandate.htm
Een mandaat is een recht verleend door een geïdentificeerde entiteit aan een andere geïdentificeerde entiteit om welbepaalde juridische handelingen in haar naam en voor haar rekening te verrichten. Deze entiteiten kunnen werkgevers, erkende sociaal secretariaten of sociale dienstverrichters zijn.</t>
  </si>
  <si>
    <t>Demande officielle de l'agent A à l'agent B d'effectuer certaines actions en son nom.
https://www.socialsecurity.be/site_fr/employer/applics/mahis/general/what_mandate.htm
Un mandat est un droit octroyé par une entité identifiée à une autre entité identifiée dans le but d’accomplir certains actes juridiques en son nom et pour son compte. Ces entités peuvent être des employeurs, des secrétariats sociaux agréés ou des prestataires de services.</t>
  </si>
  <si>
    <t>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t>
  </si>
  <si>
    <t>Employer</t>
  </si>
  <si>
    <t>Belgian employers can be identified by an nssoNumber, a pplNumber or a provisionalNssoNumber.</t>
  </si>
  <si>
    <t>Werkgever</t>
  </si>
  <si>
    <t>Belgische werkgevers kunnen worden geïdentificeerd door een nssoNumber, een pplNumber of een provisionalNssoNumber</t>
  </si>
  <si>
    <t>Employeur</t>
  </si>
  <si>
    <t>Les employeurs belges peuvent être identifiés par soit un nssoNumber, soit un pplNumber, soit un provisionalNssoNumber</t>
  </si>
  <si>
    <t>Pour la Sécurité sociale belge, un ‘employeur’ est une personne physique ou morale, ou une association de fait sans personnalité juridique qui occupe un travailleur salarié, un stagiaire, un apprenti ou une personne y assimilée, ou celui qui est désigné comme tel par la législation
(voir https://www.socialsecurity.be/employer/instructions/dmfa/fr/latest/instructions/employers/general.html)</t>
  </si>
  <si>
    <t>Voor de Sociale Zekerheid wordt als ‘werkgever’ bedoeld de natuurlijke persoon, rechtspersoon of vereniging zonder rechtspersoonlijkheid die een werknemer, stagiair, leerling of een gelijkgestelde tewerkstelt, of die door de wetgeving expliciet als dusdanig is aangeduid.
(zie https://www.socialsecurity.be/employer/instructions/dmfa/nl/latest/instructions/employers/general.html)</t>
  </si>
  <si>
    <t>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t>
  </si>
  <si>
    <t>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t>
  </si>
  <si>
    <t>The currency in which the monetary amount is expressed.</t>
  </si>
  <si>
    <t>De munt waarin het geldbedrag wordt uitgedrukt.</t>
  </si>
  <si>
    <t>La devise dans laquelle le montant monétaire est exprimé.</t>
  </si>
  <si>
    <t>Use of Currency ConceptScheme is recommended (ISO 4217 currency format).</t>
  </si>
  <si>
    <t>L'utilisation du Currency ConceptScheme est recommandée (format de devise ISO 4217).</t>
  </si>
  <si>
    <t>Het gebruik van het Currency ConceptScheme wordt aanbevolen (ISO 4217 valutaformaat).</t>
  </si>
  <si>
    <t>Recommended to express as MonetaryAmount.</t>
  </si>
  <si>
    <t>Il est recommandé d'exprimer le montant comme MonetaryAmount.</t>
  </si>
  <si>
    <t>Aanbevolen om uit te drukken als MonetaryAmount.</t>
  </si>
  <si>
    <t>value</t>
  </si>
  <si>
    <t>When used in MonetaryAmount, do not use any readability separators (spaces, commas).</t>
  </si>
  <si>
    <t>Waarde</t>
  </si>
  <si>
    <t>Valeur</t>
  </si>
  <si>
    <t>De waarde van de QuantitativeValue of PropertyValue.
-Voor QuantitativeValue en MonetaryAmount is het aanbevolen type voor waarden 'Getal'.
-Voor PropertyValue kan dit 'Text', 'Number', 'Boolean' of 'StructuredValue' zijn.
-Gebruik waarden van 0123456789 (Unicode 'DIGIT ZERO' (U+0030) tot 'DIGIT NINE' (U+0039)) in plaats van oppervlakkig vergelijkbare Unicode-symbolen.
-Gebruik  '.' (Unicode 'FULL STOP' (U+002E)) in plaats van ',' om een decimaalteken aan te geven. Vermijd het gebruik van deze symbolen als scheidingsteken voor leesbaarheid.</t>
  </si>
  <si>
    <t>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t>
  </si>
  <si>
    <t>La valeur du QuantitativeValue ou PropertyValue.
-Pour QuantitativeValue et MonetaryAmount, le type recommandé pour les valeurs est 'Number'.
-Pour PropertyValue, il peut s'agir de 'Text', 'Number', 'Boolean' ou 'StructuredValue'.
-Utilisez des valeurs de 0123456789 (Unicode 'DIGIT ZERO' (U+0030) à 'DIGIT NINE' (U+0039)) plutôt que des symboles Unicode superficiellement similaires.
-Utilisez '.' (Unicode 'FULL STOP' (U+002E)) plutôt que ',' pour indiquer un point décimal. Évitez d'utiliser ces symboles comme séparateur de lisibilité</t>
  </si>
  <si>
    <t>Lorsqu'il est utilisé dans MonetaryAmount, n'utilisez aucun séparateur de lisibilité (espaces, virgules).</t>
  </si>
  <si>
    <t>Gebruik in MonetaryAmount geen scheidingstekens voor leesbaarheid (spaties, komma's).</t>
  </si>
  <si>
    <t>Ledenlijst | Smals</t>
  </si>
  <si>
    <t>Liste des membres de Smals | Smals</t>
  </si>
  <si>
    <t xml:space="preserve">The workgroup tries to reuse as much as possible existing vocabularies in order to allocate names, URI's and defintions to vocabulary items.
In order of importance, the following priorities are respected: first European vocabularies, then international vocabularies and finally self-defined vocabularies.
</t>
  </si>
  <si>
    <t>&lt;http://schema.org/value&gt;</t>
  </si>
  <si>
    <t>When to use this document?</t>
  </si>
  <si>
    <r>
      <t xml:space="preserve">The Federal Vocabularies (FedVoc) describe semantics in domains commonly used by Belgian government institutions. You can use them
• during business analysis, when designing the data model of an application or
• when authoring specifications of an API or webservice (OpenAPI, WSDL/XSD, ...).
If you can't find a concept that's commonly used by Belgian government institutions, </t>
    </r>
    <r>
      <rPr>
        <b/>
        <sz val="11"/>
        <color theme="1"/>
        <rFont val="Calibri"/>
        <family val="2"/>
        <scheme val="minor"/>
      </rPr>
      <t>you may open an issue (</t>
    </r>
    <r>
      <rPr>
        <b/>
        <sz val="11"/>
        <color rgb="FF0070C0"/>
        <rFont val="Calibri"/>
        <family val="2"/>
        <scheme val="minor"/>
      </rPr>
      <t>https://github.com/belgif/fedvoc/issues</t>
    </r>
    <r>
      <rPr>
        <b/>
        <sz val="11"/>
        <color theme="1"/>
        <rFont val="Calibri"/>
        <family val="2"/>
        <scheme val="minor"/>
      </rPr>
      <t>) to request the concept to be added</t>
    </r>
    <r>
      <rPr>
        <sz val="11"/>
        <color theme="1"/>
        <rFont val="Calibri"/>
        <family val="2"/>
        <scheme val="minor"/>
      </rPr>
      <t>.</t>
    </r>
  </si>
  <si>
    <t xml:space="preserve">How to read this document?
</t>
  </si>
  <si>
    <t>Explanation of the sheets:</t>
  </si>
  <si>
    <t>In the "Draft" sheet, you find the vocabulary entries that are still a work in progress.</t>
  </si>
  <si>
    <t>The “Government institutions” sheet provides the common names for Belgian Government institutions (code = abbreviation, name = full name, status = Draft/Standard)</t>
  </si>
  <si>
    <t>Nationalregister</t>
  </si>
  <si>
    <t>naturalPerson</t>
  </si>
  <si>
    <t>Munteenheid</t>
  </si>
  <si>
    <t>De tabel Munteenheid is een gecontroleerde vocabulaire die concepten bevat die verband houden met valuta's en valutasubeenheden.
De opgenomen concepten zijn gecorreleerd met de internationale norm ISO 4217.
De tabel met munteenheden wordt bijgewerkt op basis van de behoeften van de belanghebbenden.
Bijdragen hieraan worden geaccepteerd na beoordeling door het EU Vocabularies-team van het Publicatiebureau van de EU.
De tabel met munteenheden  wordt bijgehouden door het Publicatiebureau van de Europese Unie op de website van de EU Vocabularies.
ID: http://publications.europa.eu/resource/authority/currency</t>
  </si>
  <si>
    <t>La table des Devises est un vocabulaire contrôlé qui répertorie les concepts associés aux devises et aux sous-unités monétaires.
Les concepts inclus sont corrélés à la norme internationale ISO 4217.
La table des devises est mise à jour en fonction des besoins des parties prenantes.
Les contributions sont acceptées après un examen effectué par l'équipe Vocabulaires de l'UE de l'Office des publications de l'UE.
La table des devises est gérée par l'Office des publications de l'Union européenne sur le site Internet des vocabulaires de l'UE.
Identifiant : http://publications.europa.eu/resource/authority/currency</t>
  </si>
  <si>
    <t>NSSO</t>
  </si>
  <si>
    <t>CBSS</t>
  </si>
  <si>
    <t>BOSA</t>
  </si>
  <si>
    <t>Federal Public Service Policy and Support (BOSA)</t>
  </si>
  <si>
    <t>Federale Overheidsdienst Beleid en Ondersteuning (BOSA)</t>
  </si>
  <si>
    <t>Service Public Fédéral Stratégie et Appui</t>
  </si>
  <si>
    <t>Föderaler Öffentlichter Dienst Politik und Unterstützung (BOSA)</t>
  </si>
  <si>
    <t>Sigedis</t>
  </si>
  <si>
    <t>Sociale Individuele Gegevens (Sigedis)</t>
  </si>
  <si>
    <t>Données Individuelles Sociales (Sigedis)</t>
  </si>
  <si>
    <t>Fedris</t>
  </si>
  <si>
    <t>Federaal agentschap voor beroepsrisico's (Fedris)</t>
  </si>
  <si>
    <t>Agence fédérale des risques professionnels (Fedris)</t>
  </si>
  <si>
    <t>Föderalagentur für Berufsrisiken (Fedris)</t>
  </si>
  <si>
    <t>Crossroads Bank of Social Security (CBSS )</t>
  </si>
  <si>
    <t>National Institute for the Social Security of the Self-employed (NISSE)</t>
  </si>
  <si>
    <t>National Employment Office (NEO)</t>
  </si>
  <si>
    <t>National Social Security Office (NSSO)</t>
  </si>
  <si>
    <t>Kruispuntbank van de Sociale Zekerheid (KSZ)</t>
  </si>
  <si>
    <t>Rijksdienst voor Arbeidsvoorziening (RVA)</t>
  </si>
  <si>
    <t>Rijksinstituut voor de Sociale Verzekeringen der Zelfstandigen (RSVZ)</t>
  </si>
  <si>
    <t>Rijksdienst voor Sociale Zekerheid (RSZ)</t>
  </si>
  <si>
    <t>Openbaar centrum voor maatschappelijk welzijn (OCMW)</t>
  </si>
  <si>
    <t>Banque-Carrefour de la Sécurité Sociale (BCSS)</t>
  </si>
  <si>
    <t>Office National de l'Emploi (ONEM)</t>
  </si>
  <si>
    <t>Institut national d'assurances sociales pour travailleurs indépendants (INASTI)</t>
  </si>
  <si>
    <t>Office National de Sécurité Sociale (ONSS)</t>
  </si>
  <si>
    <t>Centre public d'action sociale (CPAS)</t>
  </si>
  <si>
    <t>Zentrale Datenbank der sozialen Sicherheit (ZDSS)</t>
  </si>
  <si>
    <t>Landesamt für Arbeitsbeschaffung (LfA)</t>
  </si>
  <si>
    <t>Landesinstitut der Sozialversicherungen für Selbständige (LISVS)</t>
  </si>
  <si>
    <t>Landesamt für Soziale Sicherheit (LSS)</t>
  </si>
  <si>
    <t>Definitie: zie Rijksregister  https://www.ibz.rrn.fgov.be/fileadmin/user_upload/nl/rr/instructies/IT-lijst/IT120_Burgerlijke_Staat_20210106.pdf</t>
  </si>
  <si>
    <t>Definition see https://www.ibz.rrn.fgov.be/fileadmin/user_upload/nl/rr/instructies/IT-lijst/IT120_Burgerlijke_Staat_20210106.pdf</t>
  </si>
  <si>
    <t>Définition: voir Registre National
https://www.ibz.rrn.fgov.be/fileadmin/user_upload/fr/rn/instructions/liste-TI/TI120_Etatcivil_20210106.pdf</t>
  </si>
  <si>
    <t>See https://github.com/belgif/fedvoc/wiki/Mapping-of-a-Belgian-(BEST)-address-on-an-international-address</t>
  </si>
  <si>
    <t>Context BEST: Part of Municipality is a class defined by the Walloon region. It does not exist in Flanders nor in the Brussels region.
See https://github.com/belgif/fedvoc/wiki/Mapping-of-a-Belgian-(BEST)-address-on-an-international-address</t>
  </si>
  <si>
    <t>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t>
  </si>
  <si>
    <t xml:space="preserve">
Alphanumeric code officially assigned to building units (house number), mooring places, stands or parcels.
See https://github.com/belgif/fedvoc/wiki/Mapping-of-a-Belgian-(BEST)-address-on-an-international-address</t>
  </si>
  <si>
    <t>Zie https://github.com/belgif/fedvoc/wiki/Mapping-of-a-Belgian-(BEST)-address-on-an-international-address</t>
  </si>
  <si>
    <t>Context BEST: Een deelgemeente is een klasse gedefinieerd door het Waalse Gewest. Het bestaat niet in Vlaanderen, noch in het Brussels Gewest.
Zie https://github.com/belgif/fedvoc/wiki/Mapping-of-a-Belgian-(BEST)-address-on-an-international-address</t>
  </si>
  <si>
    <t>Voorbeelden van BEST:
Brussels gewest:
1030: "Schaerbeek + Bruxelles (Pont Van Praet, Teichmann)"
1030: "Schaarbeek + Brussel (Van Praet, Teichmann Brug)"
Vlaanderen:
1730: "Asse/Bekkerzeel/Kobbegem/Mollem"
Wallonië:
6000: postcodes worden gebruikt in Addressen, maar de Postnaam is niet ingevuld door Wallonië
(noteer dat Wallonië gebruik maakt van PartOfMunicipalities die noch door het Brussels gewest noch door Vlaanderen gebruikt worden)
Zie https://github.com/belgif/fedvoc/wiki/Mapping-of-a-Belgian-(BEST)-address-on-an-international-address</t>
  </si>
  <si>
    <t>Alfanumerieke code officieel toegekend aan gebouweenheden, ligplaatsen, standplaatsen of percelen.
Zie https://github.com/belgif/fedvoc/wiki/Mapping-of-a-Belgian-(BEST)-address-on-an-international-address</t>
  </si>
  <si>
    <t>Voir https://github.com/belgif/fedvoc/wiki/Mapping-of-a-Belgian-(BEST)-address-on-an-international-address</t>
  </si>
  <si>
    <t>Contexte BEST: Une sous-municipalité est une classe définie par la région wallonne. Elle n'existe pas en Flandre ni en région bruxelloise.
Voir https://github.com/belgif/fedvoc/wiki/Mapping-of-a-Belgian-(BEST)-address-on-an-international-address</t>
  </si>
  <si>
    <t>exemples de BEST:
région Bruxelles:
1030: "Schaerbeek + Bruxelles (Pont Van Praet, Teichmann)"
1030: "Schaarbeek + Brussel (Van Praet, Teichmann Brug)"
Flandre:
1730: "Asse/Bekkerzeel/Kobbegem/Mollem"
Wallonie:
6000: des codes postaux sont utilisés dans les Addresses, mais le nom postal n'est pas rempli en Wallonie
(notez que la Wallonie se sert de PartOfMunicipalities qui ne sont pas utilisés dans la région bruxelloise ni en Flandre)
Voir https://github.com/belgif/fedvoc/wiki/Mapping-of-a-Belgian-(BEST)-address-on-an-international-address</t>
  </si>
  <si>
    <t>Code alphanumérique attribué officiellement à des unités de bâtiment, postes d’amarrage, emplacements ou parcelles.
Voir https://github.com/belgif/fedvoc/wiki/Mapping-of-a-Belgian-(BEST)-address-on-an-international-address</t>
  </si>
  <si>
    <t>Name of the street  (in the sense of spelling, possibly in several languages).
See https://github.com/belgif/fedvoc/wiki/Mapping-of-a-Belgian-(BEST)-address-on-an-international-address</t>
  </si>
  <si>
    <t>Naam van de straat (in de betekenis van spelling, eventueel in meerdere talen).
Zie https://github.com/belgif/fedvoc/wiki/Mapping-of-a-Belgian-(BEST)-address-on-an-international-address</t>
  </si>
  <si>
    <t>Nom de la rue (dans le sens de l'orthographe, éventuellement en plusieurs langues).
Voir https://github.com/belgif/fedvoc/wiki/Mapping-of-a-Belgian-(BEST)-address-on-an-international-address</t>
  </si>
  <si>
    <t>region</t>
  </si>
  <si>
    <t>Regio</t>
  </si>
  <si>
    <t>Région</t>
  </si>
  <si>
    <t>Country represented by a country code.</t>
  </si>
  <si>
    <t>country</t>
  </si>
  <si>
    <t>Land voorgesteld door een landcode.</t>
  </si>
  <si>
    <t>Pays representé par un code pays.</t>
  </si>
  <si>
    <t>householdRelation</t>
  </si>
  <si>
    <t>&lt;http://vocab.belgif.be/ns/person#householdRelation&gt;</t>
  </si>
  <si>
    <t>&lt;http://vocab.belgif.be/auth/region&gt;</t>
  </si>
  <si>
    <t>&lt;http://vocab.belgif.be/ns/location#country&gt;</t>
  </si>
  <si>
    <t>NIHDI</t>
  </si>
  <si>
    <t>National institute for health and disability insurance (NIHDI)</t>
  </si>
  <si>
    <t>Rijksinstituut voor ziekte- en invaliditeitsverzekering (RIZIV)</t>
  </si>
  <si>
    <t>Institut national d'assurance maladie-invalidité (INAMI)</t>
  </si>
  <si>
    <t>Rijksdienst voor jaarlijkse vakantie (RJV)</t>
  </si>
  <si>
    <t>Office National des Vacances Annuelles (ONVA)</t>
  </si>
  <si>
    <t>Landesamt für Jahresurlaub (LJU)</t>
  </si>
  <si>
    <t>Landesinstitut für Kranken- und Invalidenversicherung (LIKIV)</t>
  </si>
  <si>
    <t>NOAV</t>
  </si>
  <si>
    <t>National Office for Annual Vacation (NOAV)</t>
  </si>
  <si>
    <t>FPSFIN</t>
  </si>
  <si>
    <t>Federal Public Service Finance (FPSFIN)</t>
  </si>
  <si>
    <t>Service Public Fédéral Finances (SPFFIN)</t>
  </si>
  <si>
    <t>Federale Overheidsdienst Financiën (FODFIN)</t>
  </si>
  <si>
    <t>Föderaler Öffentlicher Dienst (FODFIN)</t>
  </si>
  <si>
    <t>Language</t>
  </si>
  <si>
    <t>International</t>
  </si>
  <si>
    <t>https://vocabs.acdh.oeaw.ac.at/</t>
  </si>
  <si>
    <t>iso6391/Schema</t>
  </si>
  <si>
    <t>oeaw</t>
  </si>
  <si>
    <t>Taal</t>
  </si>
  <si>
    <t>Langue</t>
  </si>
  <si>
    <t>#term_family_name</t>
  </si>
  <si>
    <t>#term_givenname</t>
  </si>
  <si>
    <t>CivilStatusType</t>
  </si>
  <si>
    <t>Civil status of a person.</t>
  </si>
  <si>
    <t>civilStatus</t>
  </si>
  <si>
    <t>&lt;http://vocab.belgif.be/ns/person#Guardianship&gt;</t>
  </si>
  <si>
    <t>&lt;http://vocab.belgif.be/ns/person#civilStatus&gt;</t>
  </si>
  <si>
    <t>https://github.com/belgif/fedvoc</t>
  </si>
  <si>
    <t>Also check this list of government organizations which will be updated 2*/year by BOSA.</t>
  </si>
  <si>
    <t>inOpenApi</t>
  </si>
  <si>
    <t>In the "Standard" sheet, you find the vocabulary entries accepted by the Federal government as standard vocabulary.
The column ‘Ontology’ gives the different domains covered by the vocabulary.
To find entries more easily, you can filter on ‘Ontology’ or do a full search (Ctrl+F).
* The column ‘Name’ provides a short name of the vocabulary entry. It should be used as the basis of technical names for the entry, for instance when the item is used in a REST APIs.
* The columns ‘LabelNL’ and ‘LabelFR’ provide translations of this ‘Name’.
* The columns ‘Definition’ (DefinitionNL/DefinitionFR) specify a, preferably concise, definition of the entry
* The columns ‘Comment’ (CommentNL/CommentFR) may provide additional information
* The column ‘inOpenApi’ indicates if the entry has a corresponding OpenAPI data type</t>
  </si>
  <si>
    <t>publishYN</t>
  </si>
  <si>
    <t>A currency represented by its ISO 4217 alpha code.</t>
  </si>
  <si>
    <t>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t>
  </si>
  <si>
    <t>A monetary value in a specified currency.</t>
  </si>
  <si>
    <t>The type of civil status of a person represented by a code assigned by the National Register.</t>
  </si>
  <si>
    <t>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t>
  </si>
  <si>
    <t>The type of relation of a household member to the household reference person, represented by a code assigned by the National Register.</t>
  </si>
  <si>
    <t>Een munt die wordt vertegenwoordigd door de alfacode ISO 4217.</t>
  </si>
  <si>
    <t>Une devise représentée par son code alpha ISO 4217.</t>
  </si>
  <si>
    <t>Een geldwaarde of bereik. Dit type kan worden gebruikt om een geldbedrag te beschrijven, zoals $ 50 USD, of een bereik zoals bij het beschrijven van een bankrekening die geschikt is voor een saldo tussen £ 1 000 en £ 1 000 000 GBP, of de waarde van een salaris, enz. Het wordt aanbevolen om Prijsspecificatietypen te gebruiken om de prijs van een aanbieding, factuur, enz. te beschrijven.
Meestal gebruikt met properties currency (ISO 4217) en value.</t>
  </si>
  <si>
    <t>Een geldwaarde in een opgegeven valuta.</t>
  </si>
  <si>
    <t>Une valeur monétaire ou une fourchette. Ce type peut être utilisé pour décrire une somme d'argent telle que 50 USD, ou une fourchette comme pour décrire un compte bancaire convenant à un solde compris entre 1 000 £ et 1 000 000 £ GBP, ou la valeur d'un salaire, etc. Il est recommandé d'utiliser les types de spécification de prix pour décrire le prix d'une offre, d'une facture, etc.
Le plus souvent utilisé avec les properties currency (ISO 4217) et value.</t>
  </si>
  <si>
    <t>Une valeur monétaire dans une devise spécifiée.</t>
  </si>
  <si>
    <t>Het type burgerlijke staat van een persoon vertegenwoordigd door een code toegekend door het Rijksregister.</t>
  </si>
  <si>
    <t>Le type d'état civil d'une personne représenté par un code attribué par le Registre national.</t>
  </si>
  <si>
    <t>Het type relatie van een lid van het huishouden tot de referentiepersoon van het huishouden, vertegenwoordigd door een code toegekend door het Rijksregister.</t>
  </si>
  <si>
    <t>Le type de relation d'un membre du ménage à la personne de référence du ménage, représenté par un code attribué par le Registre national.</t>
  </si>
  <si>
    <t>Het type huishoudrelatie is altijd relatief ten opzichte van de referentiepersoon van het huishouden. Als de vader bijvoorbeeld de referentiepersoon is en een lid van het huishouden een zoon is, dan zou als de grootvader de referentiepersoon van het huishouden was, hetzelfde lid van het huishouden een kleinzoon zijn. Voor mogelijke waarden, zie: https://www.ibz.rrn.fgov.be/fileadmin/user_upload/nl/rr/instructies/IT-lijst/IT141_Gezinslid_20171030.pdf</t>
  </si>
  <si>
    <t>Le type de relation du ménage est toujours relatif à la personne de référence du ménage. Par exemple, si le père est la personne de référence et qu'un membre du ménage est un fils, alors si le grand-père était la personne de référence du ménage, ce même membre du ménage serait un petit-fils. Pour les valeurs possibles, voir : https://www.ibz.rrn.fgov.be/fileadmin/user_upload/nl/rr/instructies/IT-lijst/IT141_Gezinslid_20171030.pdf</t>
  </si>
  <si>
    <t>The "Datamodels" sheet shows the relationships between vocabulary entries. 
It can be read as:
entry ‘SubjectName’ has a relation of type ‘predicate’ with entry ‘ObjectName’
For instance: ‘houseNumber’ ‘domain’ ‘BelgianAddress’ means ‘houseNumber’ is a property of a class ‘BelgianAddress’.</t>
  </si>
  <si>
    <t>remittanceInformation</t>
  </si>
  <si>
    <t>Information provided with a bank transfer meant for its beneficiary.</t>
  </si>
  <si>
    <t>For Belgian remittances, either an unstructured remittance information of 140 characters, or a structured one of 12 digits is used. The latter one is commonly represented as +++ 3 digits / 4 digits / 5 digits +++ (example: +++010/8068/17183+++)</t>
  </si>
  <si>
    <t>Informatie bij een overschrijving bedoeld voor de ontvanger ervan.</t>
  </si>
  <si>
    <t>Voor Belgische overschrijvingen wordt ofwel een ongestructureerde mededeling van 140 karakters of een gestructureerde mededeling van 12 cijfers gebruikt. Deze laatste wordt meestal weergegeven als +++ 3 cijfers / 4 cijfers / 5 cijfers +++ (voorbeeld: +++010/8068/17183+++)</t>
  </si>
  <si>
    <t>fed-other</t>
  </si>
  <si>
    <t>http://vocab.belgif.be/ns/other#</t>
  </si>
  <si>
    <t>costCurrency</t>
  </si>
  <si>
    <t>Overschrijvingsmededeling</t>
  </si>
  <si>
    <t>Pour les virements belges, on utilise soit une communication non structurée de 140 caractères, soit une communication structurée de 12 chiffres. 
Ce dernier est généralement affiché sous la forme +++ 3 chiffres / 4 chiffres / 5 chiffres +++ (exemple : +++010/8068/17183+++)</t>
  </si>
  <si>
    <t>Communication destinée au destinataire accompagnant un virement.</t>
  </si>
  <si>
    <t>An officially assigned alphanumeric code that is added to the house number to distinguish multiple building units, mooring places, stands or parcels that have the same house number.</t>
  </si>
  <si>
    <t>Officieel toegekende alfanumerieke code die wordt toegevoegd aan het huisnummer om meerdere gebouweenheden, standplaatsen, ligplaatsen of percelen te onderscheiden die hetzelfde huisnummer hebben.</t>
  </si>
  <si>
    <t>Code alphanumérique, attribué officiellement, qui s’ajoute au numéro de la maison pour distinguer plusieurs unités de bâtiment, postes d’amarrage, emplacements ou parcelles  qui portent le même numéro de la maison.</t>
  </si>
  <si>
    <t>&lt;http://vocab.belgif.be/ns/generic#remittanceInformation&gt;</t>
  </si>
  <si>
    <t>Communication du virement bancaire</t>
  </si>
  <si>
    <t>Nationality</t>
  </si>
  <si>
    <t>&lt;http://vocab.belgif.be/auth/CountryNisCode&gt;</t>
  </si>
  <si>
    <t>&lt;http://vocab.belgif.be/auth/CountryIsoAlpha3Code&gt;</t>
  </si>
  <si>
    <t>&lt;http://vocab.belgif.be/auth/CountryIsoNum3Code&gt;</t>
  </si>
  <si>
    <t>Date</t>
  </si>
  <si>
    <t>StatusUpdate</t>
  </si>
  <si>
    <t>OldName</t>
  </si>
  <si>
    <t>CRUD</t>
  </si>
  <si>
    <t>Add</t>
  </si>
  <si>
    <t>Update</t>
  </si>
  <si>
    <t>Delete</t>
  </si>
  <si>
    <t>CAUD</t>
  </si>
  <si>
    <t>Territory</t>
  </si>
  <si>
    <t>TerritoryOfNationality</t>
  </si>
  <si>
    <t>TerritoryOfAddress</t>
  </si>
  <si>
    <t>TerritoryOfPlace</t>
  </si>
  <si>
    <t>countryNisCode</t>
  </si>
  <si>
    <t>countryIsoCode</t>
  </si>
  <si>
    <t>countryWithHistoryIsoCode</t>
  </si>
  <si>
    <t>countryIsoAlpha3Code</t>
  </si>
  <si>
    <t>countryIsoNum3Code</t>
  </si>
  <si>
    <t>YesNo</t>
  </si>
  <si>
    <t>Yes</t>
  </si>
  <si>
    <t>No</t>
  </si>
  <si>
    <t>Introduction of Datatypes + updated Datamodels sheet</t>
  </si>
  <si>
    <t>New column "Publish YN" + rename column inSwagger to inOpenApi</t>
  </si>
  <si>
    <t>CivilState</t>
  </si>
  <si>
    <t>Changed Type</t>
  </si>
  <si>
    <t>Refers to multiple ConceptScheme implementations.</t>
  </si>
  <si>
    <t>URI aligned with Europe.</t>
  </si>
  <si>
    <t>Replaced by 1 property named "country"</t>
  </si>
  <si>
    <t>Country has multiple ConceptScheme implementations.</t>
  </si>
  <si>
    <t>Draft to Standard.</t>
  </si>
  <si>
    <t>ChangeLog</t>
  </si>
  <si>
    <t>In this sheet you can find an overview of changes made to fedvoc.</t>
  </si>
  <si>
    <t>See ConceptScheme Country.</t>
  </si>
  <si>
    <t>Zie ConceptScheme Country.</t>
  </si>
  <si>
    <t>Voir ConceptScheme Country.</t>
  </si>
  <si>
    <t>StreetRrnCode</t>
  </si>
  <si>
    <t>Representation of a country by an ISO 3166-1 alpha-2 code.</t>
  </si>
  <si>
    <t>Voorstelling van een land door een ISO 3166-1 alpha-2-code.</t>
  </si>
  <si>
    <r>
      <t>pattern</t>
    </r>
    <r>
      <rPr>
        <sz val="7"/>
        <rFont val="Consolas"/>
        <family val="3"/>
      </rPr>
      <t xml:space="preserve">: </t>
    </r>
    <r>
      <rPr>
        <sz val="11"/>
        <rFont val="Calibri"/>
        <family val="2"/>
      </rPr>
      <t>"^[A-Z]{2}$"</t>
    </r>
  </si>
  <si>
    <t>Représentation d'un pays par un code ISO 3166-1 alpha-2.</t>
  </si>
  <si>
    <t>Representation of a country by an ISO 3166-1 alpha-2 (current country) or ISO 3166-3 alpha-4 (former country) code.</t>
  </si>
  <si>
    <t>CountryWithHistoricIsoCode</t>
  </si>
  <si>
    <t>Voorstelling van een land door een ISO 3166-1 alpha-2 (huidig land) of ISO 3166-3 alpha-4 (voormalig land) code.</t>
  </si>
  <si>
    <t>ISO landcode inclusief voormalige</t>
  </si>
  <si>
    <t>Représentation d'un pays par un code ISO 3166-1 alpha-2 (pays actuel) ou ISO 3166-3 alpha-4 (ancien pays).</t>
  </si>
  <si>
    <t>Representation of a country by an ISO 3166-1 alpha-3 code.</t>
  </si>
  <si>
    <t>Voorstelling van een land door een ISO 3166-1 alpha-3-code.</t>
  </si>
  <si>
    <t>Représentation d'un pays par un code ISO 3166-1 alpha-3.</t>
  </si>
  <si>
    <t>Representation of a country by an ISO 3166-1 num-3 code.</t>
  </si>
  <si>
    <t>Voorstelling van een land door een ISO 3166-1 num-3 code.</t>
  </si>
  <si>
    <t>Représentation d'un pays par un code ISO 3166-1 num-3</t>
  </si>
  <si>
    <t>Language listed in ISO 639-1</t>
  </si>
  <si>
    <t>Taal opgenomen in ISO 639-1</t>
  </si>
  <si>
    <t>Aanbevolen voorstelling:
internationale standaard ISO 639-1 alfa-2 (zie https://en.wikipedia.org/wiki/List_of_ISO_639-1_codes)
De EU verwijst naar de ISO 639-normen, waaronder ISO 639-1: https://op.europa.eu/en/web/eu-vocabularies/dataset/-/resource?uri=http://publications.europa.eu /resource/dataset/taal
IETF verwijst zelfs naar een nog breder scala aan standaarden die in een internetcontext kunnen worden gebruikt: https://en.wikipedia.org/wiki/IETF_language_tag</t>
  </si>
  <si>
    <t>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t>
  </si>
  <si>
    <t>Langue incluse dans l'ISO 639-1</t>
  </si>
  <si>
    <t>Représentation recommandée :
norme internationale ISO 639-1 alpha-2. (voir https://en.wikipedia.org/wiki/List_of_ISO_639-1_codes)
L'UE se réfère aux normes ISO 639 qui incluent ISO 639-1 : https://op.europa.eu/en/web/eu-vocabularies/dataset/-/resource?uri=http://publications.europa.eu /ressource/ensemble de données/langue
L'IETF fait référence à une gamme encore plus large de normes pouvant être utilisées dans un contexte Internet : https://en.wikipedia.org/wiki/IETF_lingual_tag</t>
  </si>
  <si>
    <t>Former or current nationalities  recognized by Belgium</t>
  </si>
  <si>
    <t>Voormalige of huidige nationaliteiten die erkend zijn door België</t>
  </si>
  <si>
    <t>Reference: https://statbel.fgov.be/nl/over-statbel/methodologie/classificaties/landencodes (Nationalities). 
A nationality can be represented by multiple data types (see Tab "Datamodels"), of which CountryIsoCode and CountryWithHistoricIsoCode are recommended.</t>
  </si>
  <si>
    <t>Nationalités anciennes ou actuelles reconnues par la Belgique</t>
  </si>
  <si>
    <t>Référence : https://statbel.fgov.be/nl/over-statbel/methodologie/classificaties/landencodes (Nationalités).
Une nationalité peut être représentée par plusieurs datatypes (voir l'onglet "Datamodels"), parmi lesquels CountryIsoCode et CountryWithHistoricIsoCode sont recommandés.</t>
  </si>
  <si>
    <t>Referentie: https://statbel.fgov.be/nl/over-statbel/methodologie/classificaties/landencodes (Nationaliteiten).  
Een nationaliteit kan voorgesteld worden door meer datatypes (zie tabblad "Datamodels"), waarvan  CountryIsoCode en CountryWithHistoricIsoCode aanbevolen worden.</t>
  </si>
  <si>
    <t>&lt;http://vocab.belgif.be/auth/StreetRrnCode&gt;</t>
  </si>
  <si>
    <t>&lt;http://vocab.belgif.be/auth/CountryWithHistoricIsoCode&gt;</t>
  </si>
  <si>
    <t>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t>
  </si>
  <si>
    <t>Een internationaal BTW-identificatienummer of BTW-identificatienummer (VATIN).
Het wordt in veel landen, waaronder de landen van de Europese Unie, gebruikt voor belastingdoeleinden. In de EU kan een BTW-identificatienummer online worden geverifieerd op de officiële VIES-website van de EU. Het bevestigt dat het nummer momenteel is toegewezen en kan de naam of andere identificerende gegevens bevatten van de entiteit aan wie de identificatie is toegewezen.
De volledige identificatie begint met een ISO 3166-1 alfa-2 (2 letters) landcode (behalve Griekenland, dat de ISO 639-1 taalcode EL gebruikt voor de Griekse taal, in plaats van de ISO 3166-1 alfa-2 landcode GR) gevolgd door een tekenreeks in een landspecifiek formaat.
Buitenlandse bedrijven die zaken doen met niet-ondernemingen in de EU kunnen een VATIN hebben die begint met "EU" in plaats van een landcode vb. Godaddy VS EU826010755 en Amazon VS AWS EU826009064.
In België is het BTW-identificatienummer hetzelfde als het ondernemingsnummer van de organisatie, voorafgegaan door "BE".</t>
  </si>
  <si>
    <t>Un numéro d'identification international de taxe sur la valeur ajoutée ou numéro d'identification de TVA (VATIN).
Il est utilisé dans de nombreux pays, dont les pays de l’Union européenne, à des fins de taxe sur la valeur ajoutée. Dans l'UE, un numéro d'identification TVA peut être vérifié en ligne sur le site officiel VIES de l'UE. Il confirme que le numéro est actuellement attribué et peut fournir le nom ou d'autres détails d'identification de l'entité à laquelle l'identifiant a été attribué.
L'identifiant complet commence par un code de pays ISO 3166-1 alpha-2 (2 lettres) (sauf pour la Grèce, qui utilise le code de langue ISO 639-1 EL pour la langue grecque, au lieu de son code de pays ISO 3166-1 alpha-2 GR) suivi d'une chaîne de caractères dans un format spécifique au pays.
Les entreprises étrangères qui commercent avec des entreprises non membres de l'UE peuvent avoir un VATIN commençant par "EU" au lieu d'un code de pays, par ex. Godaddy USA EU826010755 et Amazon USA AWS EU826009064.
En Belgique, le numéro d'identification TVA est le même que le numéro d'entreprise de l'organisation préfixé par « BE ».</t>
  </si>
  <si>
    <t>NaceEuRev2</t>
  </si>
  <si>
    <t>NaceEuRev2_1</t>
  </si>
  <si>
    <t>NaceBel2008</t>
  </si>
  <si>
    <t>NaceBel2008Code</t>
  </si>
  <si>
    <t>NaceBel2008Length5Code</t>
  </si>
  <si>
    <t>See https://ec.europa.eu/eurostat/documents/3859598/5902521/KS-RA-07-015-EN.PDF</t>
  </si>
  <si>
    <t>See https://ec.europa.eu/eurostat/web/products-eurostat-news/w/wdn-20230210-1</t>
  </si>
  <si>
    <t>See https://statbel.fgov.be/nl/over-statbel/methodologie/classificaties/nace-bel-2008</t>
  </si>
  <si>
    <t>Zie https://ec.europa.eu/eurostat/documents/3859598/5902521/KS-RA-07-015-EN.PDF</t>
  </si>
  <si>
    <t>Zie https://ec.europa.eu/eurostat/web/products-eurostat-news/w/wdn-20230210-1</t>
  </si>
  <si>
    <t>Zie https://statbel.fgov.be/nl/over-statbel/methodologie/classificaties/nace-bel-2008</t>
  </si>
  <si>
    <t>Voir https://ec.europa.eu/eurostat/documents/3859598/5902521/KS-RA-07-015-EN.PDF</t>
  </si>
  <si>
    <t>Voir https://ec.europa.eu/eurostat/web/products-eurostat-news/w/wdn-20230210-1</t>
  </si>
  <si>
    <t>Voir https://statbel.fgov.be/nl/over-statbel/methodologie/classificaties/nace-bel-2008</t>
  </si>
  <si>
    <t>ConceptScheme voor het beschrijven van de statistische nomenclatuur van economische activiteiten in de Europese Unie (revisie 2)</t>
  </si>
  <si>
    <t>ConceptScheme voor het beschrijven van de statistische nomenclatuur van economische activiteiten in de Europese Unie (revisie 2.1)</t>
  </si>
  <si>
    <t>nihdiNumber</t>
  </si>
  <si>
    <t>Numéro INAMI</t>
  </si>
  <si>
    <t>RIZIV-nummer</t>
  </si>
  <si>
    <t>Geographic position indicated by a point.</t>
  </si>
  <si>
    <t>this is a more constrained version of the variable-length NaceBel2008Code data type
type: string
pattern: '^\d{5}$'</t>
  </si>
  <si>
    <t>Dit is een beperkte versie van het variabele lengte NaceBel2008Code data type.
type: string
pattern: '^\d{5}$'</t>
  </si>
  <si>
    <t>Il s'agit d'une version réduite du datatype NaceBel2008Code à longueur variable.
type: string
pattern: '^\d{5}$'</t>
  </si>
  <si>
    <t>Healthcare</t>
  </si>
  <si>
    <t>Identification number granted to healthcare providers (natural person or organization) in Belgium within the framework of compulsory health insurance for a.o. the reimbursement of care provided to patients.
pattern: '^\d{8}$'</t>
  </si>
  <si>
    <t>Identificatienummer toegekend aan zorgverleners (natuurlijk persoon of organisatie) in België in het kader van de verplichte ziekteverzekering, onder meer voor de terugbetaling van zorg verleend aan patiënten.
pattern: '^\d{8}$'</t>
  </si>
  <si>
    <t>Numéro d’identification octroyé aux prestataires/dispensateurs de soins (personne physique ou organisation) en Belgique dans le cadre de l’assurance maladie obligatoire, entre autres, pour le remboursement des soins fournis aux patients.
pattern: '^\d{8}$'</t>
  </si>
  <si>
    <t>bestIdentifier</t>
  </si>
  <si>
    <t>Identifier of a BEST address or a BEST address component.</t>
  </si>
  <si>
    <t>BEST identifier</t>
  </si>
  <si>
    <t>Identifier van een BEST-adres of een BEST-adrescomponent.</t>
  </si>
  <si>
    <t>BEST = Belgian Streets and Addresses, a standard for Belgian addresses and address components.
Address component = Municipality, PostalInfo, PartOfMunicipality, Streetname
A BEST identifier consists of a namespace, an object identifier and a version.</t>
  </si>
  <si>
    <t>BEST = Belgian Streets and Addresses, een standaard voor Belgische adressen en adrescomponenten.
Adrescomponent = Gemeente, PostInfo, PartOfMunicipality, Straatnaam
Een BEST-identifier bestaat uit een naamruimte, een object-identifier en een versie.</t>
  </si>
  <si>
    <t>Identifiant BEST</t>
  </si>
  <si>
    <t>BEST = Belgian Streets and Addresses, un standard pour les adresses et composants d'adresses belges.
Composant d'adresse = Municipalité, PostalInfo, PartOfMunicipality, Streetname
Un identifiant BEST se compose d'un espace de noms, d'un identifiant d'objet et d'une version.</t>
  </si>
  <si>
    <t>Identifiant d'une adresse BEST ou d'un composant d'adresse BEST.</t>
  </si>
  <si>
    <t>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t>
  </si>
  <si>
    <t xml:space="preserve">Een adres is een identificatie van de vaste locatie van een  goed. Het volledige adres is een hiërarchie die bestaat uit componenten zoals geografische namen, met een toenemend detailniveau, b.v. plaats, dan straatnaam, dan huisnummer of naam. Het kan ook een postcode of andere postbeschrijvingen bevatten. Het adres kan een toegangspad bevatten, maar dit is afhankelijk van de functie van het adres.
</t>
  </si>
  <si>
    <t>Une adresse est une identification de l’emplacement fixe d’une propriété. L'adresse complète est une hiérarchie composée de composants tels que des noms géographiques, avec un niveau de détail croissant, par ex. ville, puis nom de la rue, puis numéro ou nom de la maison. Il peut également inclure un code postal ou d'autres descripteurs postaux. L'adresse peut inclure un chemin d'accès mais cela dépend de la fonction de l'adresse.</t>
  </si>
  <si>
    <t>Een "adresrepresentatie" zoals conceptueel gedefinieerd door het gegevenstype INSPIRE Address Representation.
https://github.com/INSPIRE-MIF/technical-guidelines/blob/main/data/ad/dataspecification_ad.pdf (§2.2)</t>
  </si>
  <si>
    <t>An "address representation" as conceptually defined by the INSPIRE Address Representation data type. 
https://github.com/INSPIRE-MIF/technical-guidelines/blob/main/data/ad/dataspecification_ad.pdf (§2.2) (§2.2)</t>
  </si>
  <si>
    <t>Une "représentation d'adresse" définie conceptuellement par le type de données INSPIRE Address Representation.
https://github.com/INSPIRE-MIF/technical-guidelines/blob/main/data/ad/dataspecification_ad.pdf (§2.2) (§2.2)</t>
  </si>
  <si>
    <t>BelgianPostCode</t>
  </si>
  <si>
    <t>Belgian post codes consist of four digits.
A list of Belgian postcodes is published by BPOST and is also available as open dataset.
See https://github.com/belgif/fedvoc/wiki/Mapping-of-a-Belgian-(BEST)-address-on-an-international-address</t>
  </si>
  <si>
    <t>Post code (aka postal code, zip code etc.) of a location in Belgium.</t>
  </si>
  <si>
    <t>Belgische postcode</t>
  </si>
  <si>
    <t>Code postal belge</t>
  </si>
  <si>
    <t>Les codes postaux belges sont composés de quatre chiffres.
Une liste des codes postaux belges est publiée par BPOST et est également disponible sous forme de jeu de données ouvert.
Voir https://github.com/belgif/fedvoc/wiki/Mapping-of-a-Belgian-(BEST)-address-on-an-international-address</t>
  </si>
  <si>
    <t>Belgische postcodes bestaan ​​uit vier cijfers.
Een lijst met Belgische postcodes wordt gepubliceerd door BPOST en is ook beschikbaar als open dataset.
Zie https://github.com/belgif/fedvoc/wiki/Mapping-of-a-Belgian-(BEST)-address-on-an-international-address</t>
  </si>
  <si>
    <t>Belgian postcodes are represented by the BelgianPostCode data type</t>
  </si>
  <si>
    <t>Belgische postcodes worden weergegeven door het datatype BelgianPostCode</t>
  </si>
  <si>
    <t>Les codes postaux belges sont représentés par le datatype BelgianPostCode</t>
  </si>
  <si>
    <t>moved to draft</t>
  </si>
  <si>
    <t>&lt;http://vocab.belgif.be/auth/NaceBel2008Length5Code&gt;</t>
  </si>
  <si>
    <t>&lt;http://vocab.belgif.be/auth/BelgianPostCode&gt;</t>
  </si>
  <si>
    <t xml:space="preserve">legalRepresentative </t>
  </si>
  <si>
    <t>The legal representative is a natural person who represents a company and is authorised to act on its behalf.</t>
  </si>
  <si>
    <t>De wettelijke vertegenwoordiger is een natuurlijk persoon die een onderneming vertegenwoordigt en in haar naam mag optreden.</t>
  </si>
  <si>
    <t>Wettelijke vertegenwoordiger</t>
  </si>
  <si>
    <t>Le représentant légal est une personne physique qui représente l’entreprise et peut agir en son nom.</t>
  </si>
  <si>
    <t>Représentant légal</t>
  </si>
  <si>
    <t>linguisticRegime</t>
  </si>
  <si>
    <t>Set of legal provisions that regulate language use within an entity (such as a country/region/city, institution, company, etc.).</t>
  </si>
  <si>
    <t>preferredLanguage</t>
  </si>
  <si>
    <t>Language that an agent wants to use preferrably in his contacts with another agent.</t>
  </si>
  <si>
    <t>Geheel van wettelijke voorschriften die het taalgebruik regelen binnen een entiteit (zoals een land/regio/stad, institutie, onderneming ...).</t>
  </si>
  <si>
    <t>Taalregime</t>
  </si>
  <si>
    <t>Voorkeurtaal</t>
  </si>
  <si>
    <t>Taal die een agent bij voorkeur wil gebruiken in zijn contacten met een andere agent.</t>
  </si>
  <si>
    <t>Ensemble des dispositions légales qui régissent l’emploi des langues au sein d’une entité (pays/région/ville, institution, entreprise…).</t>
  </si>
  <si>
    <t>Régime linguistique</t>
  </si>
  <si>
    <t>Langue qu'un agent souhaite utiliser de préférence dans ses contacts avec un autre agent.</t>
  </si>
  <si>
    <t>Langue préférée</t>
  </si>
  <si>
    <t>Code postal d'une localité en Belgique.</t>
  </si>
  <si>
    <t>http://vocab.belgif.be/auth/nace2008</t>
  </si>
  <si>
    <t>https://w3id.org/i40/sto#abbreviation</t>
  </si>
  <si>
    <t>NihdiCompetenceCode</t>
  </si>
  <si>
    <t>3-digit code assigned by NIHDI to identify the recognized profession of a healthcare provider.</t>
  </si>
  <si>
    <t>fed-health</t>
  </si>
  <si>
    <t>http://vocab.belgif.be/ns/health#</t>
  </si>
  <si>
    <t>Code van 3 cijfers toegekend door het RIZIV om het erkende beroep van een zorgverlener te identificeren.</t>
  </si>
  <si>
    <t>RIZIV-bevoegdheidscode</t>
  </si>
  <si>
    <t>Code de compétences INAMI</t>
  </si>
  <si>
    <t xml:space="preserve">Code de 3 chiffres attribué par l’INAMI pour identifier le métier reconnu d’un dispensateur de soins.  </t>
  </si>
  <si>
    <t>http://inspire.ec.europa.eu/codelist/StatusValue</t>
  </si>
  <si>
    <t>https://inspire.ec.europa.eu/codelist/GeometryMethodValue</t>
  </si>
  <si>
    <t>https://inspire.ec.europa.eu/codelist/GeometrySpecificationValue</t>
  </si>
  <si>
    <t>publications.europa.eu/resource/authority/currency</t>
  </si>
  <si>
    <t>modif URI for federal conceptschemes: systematic use of prefix fed-thesaurus + removal of #id</t>
  </si>
  <si>
    <t>&lt;altLabel&gt;</t>
  </si>
  <si>
    <t>&lt;http://vocab.belgif.be/ns/organization#economicActivity&gt;</t>
  </si>
  <si>
    <t>&lt;http://vocab.belgif.be/ns/organization#endReason&gt;</t>
  </si>
  <si>
    <t>&lt;identifier&gt;</t>
  </si>
  <si>
    <t>&lt;http://vocab.belgif.be/ns/organization#legalStatus&gt;</t>
  </si>
  <si>
    <t>&lt;http://vocab.belgif.be/ns/organization#organizationType&gt;</t>
  </si>
  <si>
    <t>&lt;http://vocab.belgif.be/ns/organization#naturalPerson&gt;</t>
  </si>
  <si>
    <t>&lt;Address&gt;</t>
  </si>
  <si>
    <t>&lt;GeographicPosition&gt;</t>
  </si>
  <si>
    <t>&lt;PostalDescriptor&gt;</t>
  </si>
  <si>
    <t>&lt;Address.position&gt;</t>
  </si>
  <si>
    <t>&lt;Address.status&gt;</t>
  </si>
  <si>
    <t>&lt;Address.component&gt;</t>
  </si>
  <si>
    <t>&lt;AddressComponent.situatedWithin&gt;</t>
  </si>
  <si>
    <t>&lt;locatorDesignator&gt;</t>
  </si>
  <si>
    <t>&lt;GeographicPosition.method&gt;</t>
  </si>
  <si>
    <t>&lt;GeographicPosition.specification&gt;</t>
  </si>
  <si>
    <t>&lt;PostalDescriptor.postCode&gt;</t>
  </si>
  <si>
    <t>&lt;#term_family_name&gt;</t>
  </si>
  <si>
    <t>&lt;#term_givenname&gt;</t>
  </si>
  <si>
    <t>&lt;http://vocab.belgif.be/auth/civilstatustype&gt;</t>
  </si>
  <si>
    <t>&lt;http://vocab.belgif.be/auth/householdrelationtype&gt;</t>
  </si>
  <si>
    <t>&lt;http://vocab.belgif.be/auth/function&gt;</t>
  </si>
  <si>
    <t>&lt;http://vocab.belgif.be/auth/gendercode&gt;</t>
  </si>
  <si>
    <t>&lt;http://vocab.belgif.be/auth/legalform&gt;</t>
  </si>
  <si>
    <t>&lt;http://vocab.belgif.be/auth/legalstatus&gt;</t>
  </si>
  <si>
    <t>&lt;http://vocab.belgif.be/auth/organizationtype&gt;</t>
  </si>
  <si>
    <t>&lt;http://vocab.belgif.be/auth/authorization&gt;</t>
  </si>
  <si>
    <t>&lt;https://inspire.ec.europa.eu/codelist/GeometryMethodValue&gt;</t>
  </si>
  <si>
    <t>&lt;https://inspire.ec.europa.eu/codelist/GeometrySpecificationValue&gt;</t>
  </si>
  <si>
    <t>&lt;http://vocab.belgif.be/auth/endreason&gt;</t>
  </si>
  <si>
    <t>&lt;PostalDescriptor.postName&gt;</t>
  </si>
  <si>
    <t>&lt;ThoroughfareName&gt;</t>
  </si>
  <si>
    <t>&lt;ThoroughfareName.name&gt;</t>
  </si>
  <si>
    <t>&lt;http://vocab.belgif.be/auth/streetnametype&gt;</t>
  </si>
  <si>
    <t>&lt;AddressComponent&gt;</t>
  </si>
  <si>
    <t>&lt;publications.europa.eu/resource/authority/currency&gt;</t>
  </si>
  <si>
    <t>&lt;http://vocab.belgif.be/ns/organization#Employer&gt;</t>
  </si>
  <si>
    <t>&lt;iso6391/Schema&gt;</t>
  </si>
  <si>
    <t>&lt;http://vocab.belgif.be/auth/nationality&gt;</t>
  </si>
  <si>
    <t>&lt;http://vocab.belgif.be/auth/naceeurev2&gt;</t>
  </si>
  <si>
    <t>&lt;http://vocab.belgif.be/auth/naceeurev2_1&gt;</t>
  </si>
  <si>
    <t>&lt;http://vocab.belgif.be/auth/nace2008&gt;</t>
  </si>
  <si>
    <t>&lt;http://vocab.belgif.be/ns/organization#legalRepresentative &gt;</t>
  </si>
  <si>
    <t>&lt;http://vocab.belgif.be/ns/other#linguisticRegime&gt;</t>
  </si>
  <si>
    <t>&lt;http://vocab.belgif.be/auth/nihdicompetencecode&gt;</t>
  </si>
  <si>
    <t>Postcodes zijn algemene elementen in de postadressystemen van veel landen.
Door de aanbieder van de universele postdienst verleende code voor de identificatie van een groep adressen in een geografisch gebied voor postdoeleinden.</t>
  </si>
  <si>
    <t>Les codes postaux sont des éléments communs dans les systèmes d'adresses postales de nombreux pays.
Code accordé par le fournisseur du service postal universel pour l'identification d'un regroupement d'adresses dans une zone géographique à des fins postales.</t>
  </si>
  <si>
    <t>definition was updated</t>
  </si>
  <si>
    <t>Postcode van een plaatsnaam in België.</t>
  </si>
  <si>
    <t>KBO/BCE also uses the first digit of the Nacebel code.</t>
  </si>
  <si>
    <t>BEST</t>
  </si>
  <si>
    <t>The postcode (a.k.a. postal code, zip code etc.)
Post codes are common elements in many countries' postal address systems.
Code granted by the provider of the universal postal service for the identification of a grouping of addresses in a geographical area for postal purposes.</t>
  </si>
  <si>
    <t>moved to standard</t>
  </si>
  <si>
    <t>A self-employed person, company, or organization that has legal rights and obligations.</t>
  </si>
  <si>
    <t>Een zelfstandige, bedrijf of organisatie met wettelijke rechten en plichten.</t>
  </si>
  <si>
    <t>Une personne, une entreprise ou une organisation indépendante qui a des droits et des obligations juridiques.</t>
  </si>
  <si>
    <t>Personne morale</t>
  </si>
  <si>
    <t>Rechtspersoon</t>
  </si>
  <si>
    <t>replaced by LegalEntity</t>
  </si>
  <si>
    <t>&lt;eu:LegalEntity&gt;</t>
  </si>
  <si>
    <t>CommunityCode</t>
  </si>
  <si>
    <t>community</t>
  </si>
  <si>
    <t>Concept corresponding to a community code in Belgium.</t>
  </si>
  <si>
    <t>See CommunityCode</t>
  </si>
  <si>
    <t>Gemeenschap</t>
  </si>
  <si>
    <t>Code communauté</t>
  </si>
  <si>
    <t>Concept correspondant à un code communautaire en Belgique.</t>
  </si>
  <si>
    <t>Communauté</t>
  </si>
  <si>
    <t>Concept dat overeenkomt met een gemeenschapscode in België.</t>
  </si>
  <si>
    <t>Zie CommunityCode</t>
  </si>
  <si>
    <t>Voir CommunityCode</t>
  </si>
  <si>
    <t>http://www.w3.org/2006/vcard/ns#</t>
  </si>
  <si>
    <t>&lt;http://vocab.belgif.be/auth/community&gt;</t>
  </si>
  <si>
    <t>BEL_CGG_DEU = German-speaking Community
BEL_CGG_VLA = Flemish Community
BEL_CGG_FRA = French Community</t>
  </si>
  <si>
    <t>Conceptscheme for community codes in Belgium.
Source:  http://publications.europa.eu/resource/authority/atu
atu = Administrative territorial unit</t>
  </si>
  <si>
    <t>http://publications.europa.eu/resource/authority/atu</t>
  </si>
  <si>
    <t>BEL_CGG_DEU = Duitstalige Gemeenschap
BEL_CGG_VLA  = Vlaamse Gemeenschap
BEL_CGG_FRA  = Franse Gemeenschap</t>
  </si>
  <si>
    <t>BEL_CGG_DEU = Communauté germanophone
BEL_CGG_VLA = Communauté flamande
BEL_CGG_FRA = Communauté française</t>
  </si>
  <si>
    <t>Conceptscheme voor gemeenschapscodes in België.
Bron:  http://publications.europa.eu/resource/authority/atu
atu = Administrative territorial unit</t>
  </si>
  <si>
    <t>Conceptscheme avec les codes communautaires en Belgique.
Source:  http://publications.europa.eu/resource/authority/atu
atu = Administrative territorial unit</t>
  </si>
  <si>
    <t>Code gemeenschap</t>
  </si>
  <si>
    <t>isCanceled</t>
  </si>
  <si>
    <t>replacedBy</t>
  </si>
  <si>
    <t>replaces</t>
  </si>
  <si>
    <t>Context: Replaced and canceled identifiers</t>
  </si>
  <si>
    <t xml:space="preserve">An identifier A shouldn't be used anymore and is replaced by identifier B. </t>
  </si>
  <si>
    <t xml:space="preserve">An identifier A replaces an identifier B. </t>
  </si>
  <si>
    <t xml:space="preserve">A mistake was made during identification.
The identifier shouldn't have been created at the registration authority, and the identifier shouldn't be used anymore. </t>
  </si>
  <si>
    <t>Vervangen door</t>
  </si>
  <si>
    <t>Vervangt</t>
  </si>
  <si>
    <t>Er is een fout gemaakt tijdens de identificatie.
De identificatie had niet bij de registratieautoriteit mogen worden aangemaakt en mag ook niet meer worden gebruikt.</t>
  </si>
  <si>
    <t>Remplace</t>
  </si>
  <si>
    <t>Remplacé par</t>
  </si>
  <si>
    <t>Une erreur a été commise lors de l'identification.
L'identifiant n'aurait pas dû être créé par l'autorité d'enregistrement et ne devrait plus être utilisé.</t>
  </si>
  <si>
    <t>Un identifiant A ne doit plus être utilisé et est remplacé par l'identifiant B.</t>
  </si>
  <si>
    <t>Een identificatiecode A mag niet meer gebruikt worden en wordt vervangen door identificatiecode B.</t>
  </si>
  <si>
    <t>Een identificatiecode A vervangt een identificatiecode B.</t>
  </si>
  <si>
    <t>Un identifiant A remplace un identifiant B.</t>
  </si>
  <si>
    <t>Contexte : Identifiants remplacés et annulés</t>
  </si>
  <si>
    <t>Est annulé</t>
  </si>
  <si>
    <t>Context: Vervangen en geannuleerde identifiers</t>
  </si>
  <si>
    <t>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t>
  </si>
  <si>
    <t>Een rechtspersoon die zaken kan doen, doorgaans geregistreerd bij een instantie die een wettelijke status kan verlenen, zoals een nationaal bedrijfsregister. Het kan handelen, is wettelijk aansprakelijk voor zijn acties, rekeningen, belastingzaken, enz. Dit onderscheidt rechtspersonen van het concept van organisaties of groepen. Er bestaan ​​veel organisaties die geen rechtspersonen zijn, maar voor de buitenwereld hebben ze personeel, hiërarchieën, locaties, enz. Er bestaan ​​ook andere organisaties die een paraplu vormen voor verschillende rechtspersonen (universiteiten zijn hier vaak goede voorbeelden van). Deze woordenschat heeft uitsluitend betrekking op geregistreerde rechtspersonen en probeert niet alle mogelijke handelslichamen te dekken.
Belgische rechtspersonen worden ingeschreven in de KBO en beschikken over een ondernemingsnummer.</t>
  </si>
  <si>
    <t>Entité juridique en mesure de réaliser des transactions commerciales, généralement enregistrée auprès d'un organisme habilité à lui conférer un statut juridique, tel qu'un registre national des entreprises. Elle est en mesure de faire du commerce, est juridiquement responsable de ses actes, de ses comptes, de ses affaires fiscales, etc. Cela distingue les entités juridiques du concept d'organisations ou de groupes. De nombreuses organisations ne sont pas des entités juridiques, mais elles ont, aux yeux du monde extérieur, du personnel, des hiérarchies, des locaux, etc. D'autres organisations regroupent plusieurs entités juridiques (les universités en sont souvent de bons exemples). Ce vocabulaire concerne uniquement les entités juridiques enregistrées et ne tente pas de couvrir tous les organismes commerciaux possibles.
Les personnes morales belges sont enregistrées à la BCE et disposent d'un numéro d'entreprise.</t>
  </si>
  <si>
    <t>org:Site</t>
  </si>
  <si>
    <t>foaf:homepage</t>
  </si>
  <si>
    <t>hasEstablishmentUnit</t>
  </si>
  <si>
    <t>Organizations typically comprise many departments, units, teams ... 
'hasEstablishmentUnit' links the parent organization with the underlying unit.</t>
  </si>
  <si>
    <t>Organisaties bestaan doorgaans uit vele afdelingen, eenheden, teams ...
'hasEstablishmentUnit' verbindt de moederorganisatie met de onderliggende eenheid.</t>
  </si>
  <si>
    <t>Les organisations comprennent généralement de nombreux départements, unités, équipes ...
'hasEstablishmentUnit' relie l'organisation parente à l'unité sous-jacente.</t>
  </si>
  <si>
    <t>establishmentUnitOf</t>
  </si>
  <si>
    <t>Indicates an Organization which has some presence at the given site. This is the inverse of `org:hasEstablishmentUnit`.</t>
  </si>
  <si>
    <t>Geeft een organisatie aan die aanwezig is op de betreffende site. Dit is het omgekeerde van `org:hasEstablishmentUnit`.</t>
  </si>
  <si>
    <t>Indique une organisation qui a une présence sur le site donné. C'est l'inverse de `org:hasEstablishmentUnit`.</t>
  </si>
  <si>
    <t>deprecated</t>
  </si>
  <si>
    <t>refer to Person</t>
  </si>
  <si>
    <t>redundant with org:hasSite and org:siteOf</t>
  </si>
  <si>
    <t>replaced by EstablishmentUnit</t>
  </si>
  <si>
    <t>refer to BCE</t>
  </si>
  <si>
    <t>URI becomes org:Site</t>
  </si>
  <si>
    <t>URI becomes foaf:homepage</t>
  </si>
  <si>
    <t>rename</t>
  </si>
  <si>
    <t>&lt;http://www.w3.org/ns/org#hasEstablishmentUnit&gt;</t>
  </si>
  <si>
    <t>&lt;http://vocab.belgif.be/ns/organization#authorization&gt;</t>
  </si>
  <si>
    <t>&lt;foaf:homepage&gt;</t>
  </si>
  <si>
    <t>&lt;http://vocab.belgif.be/ns/location#PartOfMunicipality&gt;</t>
  </si>
  <si>
    <t>&lt;http://vocab.belgif.be/ns/person#residenceAddress&gt;</t>
  </si>
  <si>
    <t>&lt;http://vocab.belgif.be/ns/location#GM_Point&gt;</t>
  </si>
  <si>
    <t>&lt;http://vocab.belgif.be/auth/addressstatus&gt;</t>
  </si>
  <si>
    <t>&lt;http://vocab.belgif.be/auth/administrativestatus&gt;</t>
  </si>
  <si>
    <t>&lt;http://vocab.belgif.be/auth/descent&gt;</t>
  </si>
  <si>
    <t>&lt;http://www.w3.org/ns/locn#addressArea&gt;</t>
  </si>
  <si>
    <t>&lt;http://www.w3.org/ns/locn#locatorName&gt;</t>
  </si>
  <si>
    <t>&lt;http://www.w3.org/ns/org#establishmentUnitOf&gt;</t>
  </si>
  <si>
    <t>&lt;http://www.w3.org/ns/person#residency&gt;</t>
  </si>
  <si>
    <t>&lt;http://www.w3.org/ns/person#citizenship&gt;</t>
  </si>
  <si>
    <t>&lt;http://purl.org/dc/terms/Jurisdiction&gt;</t>
  </si>
  <si>
    <t>&lt;http://vocab.belgif.be/ns/person#administrativeStatus&gt;</t>
  </si>
  <si>
    <t>&lt;http://vocab.belgif.be/auth/regioncode&gt;</t>
  </si>
  <si>
    <t>&lt;http://vocab.belgif.be/ns/location#Country&gt;</t>
  </si>
  <si>
    <t>&lt;http://vocab.belgif.be/auth/municipalitycode&gt;</t>
  </si>
  <si>
    <t>&lt;org:Site&gt;</t>
  </si>
  <si>
    <t>&lt;http://vocab.belgif.be/auth/NaceBel2008Code&gt;</t>
  </si>
  <si>
    <t>&lt;http://vocab.belgif.be/ns/other#preferredLanguage&gt;</t>
  </si>
  <si>
    <t>&lt;http://publications.europa.eu/resource/authority/atu&gt;</t>
  </si>
  <si>
    <t>&lt;http://vocab.belgif.be/ns/generic#isCanceled&gt;</t>
  </si>
  <si>
    <t>&lt;http://vocab.belgif.be/ns/generic#replacedBy&gt;</t>
  </si>
  <si>
    <t>&lt;http://vocab.belgif.be/ns/generic#replaces&gt;</t>
  </si>
  <si>
    <t>ConceptScheme describing the statistical nomenclature of economic activities in the European Union (revision 2)</t>
  </si>
  <si>
    <t>ConceptScheme describing the statistical nomenclature of economic activities in the European Union (revision 2.1)</t>
  </si>
  <si>
    <t>ConceptScheme describing the statistical nomenclature of economic activities in the European Union (NaceEuRev2 extended with codes specific to Belgium)</t>
  </si>
  <si>
    <t>ConceptScheme voor het beschrijven van de statistische nomenclatuur van economische activiteiten in de Europese Unie (NaceEuRev2 uitgebreid met codes specifiek voor België)</t>
  </si>
  <si>
    <t>ConceptScheme describing the statistical nomenclature of economic activities in the European Union (NaceEuRev2_1 extended with codes specific to Belgium)</t>
  </si>
  <si>
    <t>ConceptScheme voor het beschrijven van de statistische nomenclatuur van de economische activiteiten in de Europese Unie (NaceEuRev2_1 uitgebreid met codes specifiek voor België)</t>
  </si>
  <si>
    <t>ConceptScheme décrivant la nomenclature statistique des activités économiques dans l'Union européenne (NaceEuRev2_1 étendu avec des codes spécifiques à la Belgique)</t>
  </si>
  <si>
    <t>ConceptScheme décrivant la nomenclature statistique des activités économiques dans l'Union européenne (révision 2)</t>
  </si>
  <si>
    <t>ConceptScheme décrivant la nomenclature statistique des activités économiques dans l'Union européenne (révision 2.1)</t>
  </si>
  <si>
    <t>ConceptScheme décrivant la nomenclature statistique des activités économiques dans l'Union européenne (NaceEuRev2 étendu avec des codes specifiques à la Belgique)</t>
  </si>
  <si>
    <t>Voir https://statbel.fgov.be/nl/over-statbel/methodologie/classificaties/nace-bel-2025</t>
  </si>
  <si>
    <t>Zie https://statbel.fgov.be/nl/over-statbel/methodologie/classificaties/nace-bel-2025</t>
  </si>
  <si>
    <t>See https://statbel.fgov.be/nl/over-statbel/methodologie/classificaties/nace-bel-2025</t>
  </si>
  <si>
    <t>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t>
  </si>
  <si>
    <t>NACE-activiteitscode (internationaal, revisie 2).
Een enkele hoofdletter of een numerieke code.
Een lettercode beschrijft de activiteit op het meest algemene niveau.
Bij een numerieke code geven de eerste twee cijfers de indeling van de activiteit aan, een preciezere categorisering. Elk volgend cijfer voegt een extra detailniveau toe.
De betekenis van de eerste vier cijfers is standaard in alle landen. Verdere cijfers kunnen per land verschillen.</t>
  </si>
  <si>
    <t>Code d'activité NACE (international, révision 2).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t>
  </si>
  <si>
    <t>Belgian NACE activity code (version 2008). Either a single capital letter, or numerical of 2 up to 7 digits long.
The meaning of the first four digits is standard across all countries, defined by NACE Revision 2.
The last 3 digits are defined in the Belgian NACE 2008 list.</t>
  </si>
  <si>
    <t>Belgische NACE-activiteitscode (versie 2008). Ofwel een enkele hoofdletter, ofwel een cijfer van 2 tot 7 cijfers.
De betekenis van de eerste vier cijfers is in alle landen standaard, zoals gedefinieerd in NACE Revisie 2.
De laatste 3 cijfers zijn gedefinieerd in de Belgische NACE 2008-lijst.</t>
  </si>
  <si>
    <t>Code d'activité NACE belge (version 2008). Il peut s'agir d'une lettre majuscule ou d'un nombre de 2 à 7 chiffres.
La signification des quatre premiers chiffres est standardisée dans tous les pays et définie par la révision 2 de la NACE.
Les trois derniers chiffres sont définis dans la liste NACE belge 2008.</t>
  </si>
  <si>
    <t>Belgian NACE activity code of 5 digits, as used for NSSO and for VAT purposes (version 2008). 
The meaning of the first four digits are standard across all countries, defined by NACE Revision 2. The last digit is defined in the Belgian NACE 2008 list.</t>
  </si>
  <si>
    <t>Belgische NACE-activiteitscode van 5 cijfers, zoals gebruikt voor RSZ- en btw-doeleinden (versie 2008).
De betekenis van de eerste vier cijfers is in alle landen standaard, gedefinieerd in NACE Revisie 2. Het laatste cijfer is gedefinieerd in de Belgische NACE 2008-lijst.</t>
  </si>
  <si>
    <t>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t>
  </si>
  <si>
    <t>NACE-activiteitscode (internationaal, revisie 2.1).
Een enkele hoofdletter of een numerieke code.
Een lettercode beschrijft de activiteit op het meest algemene niveau.
Bij een numerieke code vormen de eerste twee cijfers de indeling van de activiteit, een preciezere categorisering. Elk volgend cijfer voegt een extra detailniveau toe.
De betekenis van de eerste vier cijfers is standaard in alle landen. Verdere cijfers kunnen per land verschillen.</t>
  </si>
  <si>
    <t>Code d'activité NACE (international, révision 2.1).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t>
  </si>
  <si>
    <t>Belgian NACE activity  (version 2025).  Either a single capital letter, or numerical of 2 up to 7 digits long. 
The meaning of the first four digits is standard across all countries, defined by NACE Revision 2.1.
The last 3 digits are defined in the Belgian NACE 2025 list.</t>
  </si>
  <si>
    <t>Belgische NACE-activiteit (versie 2025). Ofwel een enkele hoofdletter, ofwel een cijfer van 2 tot 7 cijfers.
De betekenis van de eerste vier cijfers is standaard voor alle landen, zoals gedefinieerd in NACE Revisie 2.1.
De laatste 3 cijfers zijn gedefinieerd in de Belgische NACE 2025-lijst.</t>
  </si>
  <si>
    <t>Nomenclature NACE belge (version 2025). Soit une lettre majuscule unique, soit un nombre de 2 à 7 chiffres.
La signification des quatre premiers chiffres est standardisée dans tous les pays et définie par la révision 2.1 de la NACE.
Les trois derniers chiffres sont définis dans la liste NACE belge 2025.</t>
  </si>
  <si>
    <t>Belgian NACE activity code of 5 digits, as used for NSSO and for VAT purposes (version 2025). 
The meaning of the first four digits are standard across all countries, defined by NACE Revision 2.1. The last digit is defined in the Belgian NACE 2025 list.</t>
  </si>
  <si>
    <t>Belgische NACE-activiteitscode van 5 cijfers, zoals gebruikt voor RSZ- en btw-doeleinden (versie 2025).
De betekenis van de eerste vier cijfers is in alle landen standaard, zoals gedefinieerd in NACE Revisie 2.1. Het laatste cijfer is gedefinieerd in de Belgische NACE 2025-lijst.</t>
  </si>
  <si>
    <t>Code d'activité NACE belge à 5 chiffres, utilisé pour l'ONSS et la TVA (version 2008).
La signification des quatre premiers chiffres est standardisée dans tous les pays et définie par la révision 2 de la NACE. Le dernier chiffre est défini dans la liste NACE belge 2008.</t>
  </si>
  <si>
    <t>Code d'activité NACE belge à 5 chiffres, utilisé pour l'ONSS et la TVA (version 2025).
La signification des quatre premiers chiffres est standardisée dans tous les pays et définie par la révision 2.1 de la NACE. Le dernier chiffre est défini dans la liste NACE belge 2025.</t>
  </si>
  <si>
    <t>Dit is een uitgebreide versie van het internationale Nace2_1Code data type
type: string
pattern: '^\d{1}\d{0,6}$'</t>
  </si>
  <si>
    <t>Il s'agit d'une version étendue du datatype international Nace2_1Code
type: string
pattern: '^\d{1}\d{0,6}$'</t>
  </si>
  <si>
    <t>Il s'agit d'une version étendue du datatype international Nace2Code
type: string
pattern: '^\d{1}\d{0,6}$'</t>
  </si>
  <si>
    <t>Dit is een uitgebreide versie van het internationale Nace2Code data type
type: string
pattern: '^\d{1}\d{0,6}$'</t>
  </si>
  <si>
    <t>this is a more constrained version of the variable-length NaceBel2025Code data type
type: string
pattern: '^\d{5}$'</t>
  </si>
  <si>
    <t>Dit is een beperkte versie van het variabele lengte NaceBel2025Code data type.
type: string
pattern: '^\d{5}$'</t>
  </si>
  <si>
    <t>Il s'agit d'une version réduite du datatype NaceBel2025Code à longueur variable.
type: string
pattern: '^\d{5}$'</t>
  </si>
  <si>
    <t>NaceRev2_1Code</t>
  </si>
  <si>
    <t>NaceRev2Code</t>
  </si>
  <si>
    <t>this is an extended version of the international Nace2_1Code data type
type: string
pattern: '^([A-Z]{1}|\d{2}\d{0,5})$'</t>
  </si>
  <si>
    <t>this is an extended version of the international Nace2Code data type
type: string
pattern: '^([A-Z]{1}|\d{2}\d{0,5})$'</t>
  </si>
  <si>
    <t>NaceBel2025</t>
  </si>
  <si>
    <t>NaceBel2025Code</t>
  </si>
  <si>
    <t>NaceBel2025Length5Code</t>
  </si>
  <si>
    <t>type: string
pattern: '^([A-Z]{1}|\d{2}\d*)$'</t>
  </si>
  <si>
    <t>Is geannuleerd</t>
  </si>
  <si>
    <t>http://vocab.belgif.be/auth/nace2025</t>
  </si>
  <si>
    <t xml:space="preserve">FR: https://www.inami.fgov.be/fr/professionnels/info-pour-tous/codes-de-competence 
NL: https://www.riziv.fgov.be/nl/professionals/info-voor-allen/bevoegdheidscodes </t>
  </si>
  <si>
    <t xml:space="preserve">NL: https://www.riziv.fgov.be/nl/professionals/info-voor-allen/bevoegdheidscodes </t>
  </si>
  <si>
    <t>FR: https://www.inami.fgov.be/fr/professionnels/info-pour-tous/codes-de-competence</t>
  </si>
  <si>
    <t>add links</t>
  </si>
  <si>
    <t>Pattern: ^\+[1-9]\d{1,14}$</t>
  </si>
  <si>
    <t>add pattern</t>
  </si>
  <si>
    <t>org:role</t>
  </si>
  <si>
    <t>change URI to org:role</t>
  </si>
  <si>
    <t>remove double</t>
  </si>
  <si>
    <t>to standard</t>
  </si>
  <si>
    <t>&lt;org:role&gt;</t>
  </si>
  <si>
    <t>&lt;http://vocab.belgif.be/auth/nace2025&gt;</t>
  </si>
  <si>
    <t>change URI</t>
  </si>
  <si>
    <t>remove link to ISO</t>
  </si>
  <si>
    <t>Gender of a person: 0 = unknown, 1 = male, 2 = female</t>
  </si>
  <si>
    <t>The definition is aligned with the National Register and with CBSS.
It focuses on the administrative gender, not on the biological sex.</t>
  </si>
  <si>
    <t>Geslacht van een persoon: 0 = onbekend, 1 = mannelijk, 2 = vrouwelijk</t>
  </si>
  <si>
    <t>Le sexe d'une personne: 0 = inconnu, 1 = masculin, 2 = féminin</t>
  </si>
  <si>
    <t>Cette définition est conforme au Registre national et aux données de la BCSS.
Elle porte sur le genre administratif, et non sur le sexe biologique.</t>
  </si>
  <si>
    <t>De definitie is afgestemd op het Nationaal Register en op KSZ.
De focus ligt op het administratieve geslacht, niet op het biologische geslacht.</t>
  </si>
  <si>
    <t>HealthCareProvider</t>
  </si>
  <si>
    <t>A health care provider is an individual health professional or a health facility organization licensed to provide health care diagnosis and treatment services including medication, surgery and medical devices.</t>
  </si>
  <si>
    <t>In Belgium, health care providers and their competences are registered at NIHDI and are identified by a NIHDI number.</t>
  </si>
  <si>
    <t xml:space="preserve">Een zorgverlener is een individuele zorgprofessional of een zorginstelling met een vergunning om medische diagnoses en behandelingen uit te voeren, waaronder medicatie, operaties en het gebruik van medische apparaten. </t>
  </si>
  <si>
    <t>Zorgverlener</t>
  </si>
  <si>
    <t>In België worden zorgverleners en hun bevoegdheden geregistreerd bij RIZIV en geïdentificeerd door een RIZIV-nummer.</t>
  </si>
  <si>
    <t>Dispensateur de soin</t>
  </si>
  <si>
    <t xml:space="preserve">Un dispensateur de soins de santé est un professionnel de la santé individuel ou un établissement de santé autorisé à fournir des services de diagnostic et de traitement des soins de santé, y compris les médicaments, la chirurgie et les dispositifs médicaux. </t>
  </si>
  <si>
    <t>En Belgique, les dispensateurs de soins de santé et leurs compétences sont enregistrés auprès de l'INAMI et sont identifiés par un numéro INAMI.</t>
  </si>
  <si>
    <t>update URI</t>
  </si>
  <si>
    <t>&lt;http://data.europa.eu/m8g/gender&gt;</t>
  </si>
  <si>
    <t>&lt;http://vocab.belgif.be/auth/CountryIsoCode&gt;</t>
  </si>
  <si>
    <t>&lt;http://vocab.belgif.be/auth/NaceRev2Code&gt;</t>
  </si>
  <si>
    <t>&lt;http://vocab.belgif.be/auth/NaceRev2_1Code&gt;</t>
  </si>
  <si>
    <t>&lt;http://vocab.belgif.be/auth/NaceBel2025Code&gt;</t>
  </si>
  <si>
    <t>&lt;http://vocab.belgif.be/auth/NaceBel2025Length5Code&gt;</t>
  </si>
  <si>
    <t>&lt;http://vocab.belgif.be/ns/health#HealthCareProvider&gt;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</si>
</sst>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0"/>
      <name val="Calibri"/>
      <family val="2"/>
      <scheme val="minor"/>
    </font>
    <font>
      <b/>
      <sz val="16"/>
      <color theme="1"/>
      <name val="Calibri"/>
      <family val="2"/>
      <scheme val="minor"/>
    </font>
    <font>
      <sz val="11"/>
      <name val="Calibri"/>
      <family val="2"/>
      <scheme val="minor"/>
    </font>
    <font>
      <sz val="9"/>
      <color rgb="FF24292E"/>
      <name val="Consolas"/>
      <family val="3"/>
    </font>
    <font>
      <sz val="11"/>
      <name val="Calibri"/>
      <family val="2"/>
    </font>
    <font>
      <sz val="7"/>
      <name val="Consolas"/>
      <family val="3"/>
    </font>
    <font>
      <sz val="10"/>
      <color rgb="FF202124"/>
      <name val="Arial"/>
      <family val="2"/>
    </font>
    <font>
      <b/>
      <sz val="11"/>
      <color rgb="FF0070C0"/>
      <name val="Calibri"/>
      <family val="2"/>
      <scheme val="minor"/>
    </font>
    <font>
      <sz val="11"/>
      <color rgb="FF000000"/>
      <name val="Calibri"/>
      <family val="2"/>
    </font>
    <font>
      <sz val="10"/>
      <color rgb="FF212529"/>
      <name val="Segoe UI"/>
      <family val="2"/>
    </font>
  </fonts>
  <fills count="7">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theme="4" tint="0.39997558519241921"/>
      </left>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0" fontId="4" fillId="0" borderId="0"/>
    <xf numFmtId="0" fontId="3" fillId="0" borderId="0"/>
    <xf numFmtId="0" fontId="5" fillId="0" borderId="0" applyNumberFormat="0" applyFill="0" applyBorder="0" applyAlignment="0" applyProtection="0"/>
  </cellStyleXfs>
  <cellXfs count="84">
    <xf numFmtId="0" fontId="0" fillId="0" borderId="0" xfId="0"/>
    <xf numFmtId="0" fontId="1" fillId="2" borderId="0" xfId="0" applyFont="1" applyFill="1"/>
    <xf numFmtId="0" fontId="0" fillId="2" borderId="0" xfId="0" applyFill="1"/>
    <xf numFmtId="0" fontId="0" fillId="0" borderId="1" xfId="0" applyBorder="1" applyAlignment="1">
      <alignment wrapText="1"/>
    </xf>
    <xf numFmtId="0" fontId="0" fillId="3" borderId="1" xfId="0" applyFill="1" applyBorder="1" applyAlignment="1">
      <alignment wrapText="1"/>
    </xf>
    <xf numFmtId="0" fontId="0" fillId="0" borderId="0" xfId="0" applyAlignment="1">
      <alignment wrapText="1"/>
    </xf>
    <xf numFmtId="0" fontId="1" fillId="2" borderId="0" xfId="0" applyFont="1" applyFill="1" applyAlignment="1">
      <alignment wrapText="1"/>
    </xf>
    <xf numFmtId="0" fontId="0" fillId="4" borderId="0" xfId="0" applyFill="1"/>
    <xf numFmtId="0" fontId="0" fillId="3" borderId="1" xfId="0" applyFill="1" applyBorder="1"/>
    <xf numFmtId="0" fontId="0" fillId="3" borderId="3" xfId="0" applyFill="1" applyBorder="1"/>
    <xf numFmtId="0" fontId="0" fillId="3" borderId="2" xfId="0" applyFill="1" applyBorder="1"/>
    <xf numFmtId="0" fontId="0" fillId="4" borderId="1" xfId="0" applyFill="1" applyBorder="1"/>
    <xf numFmtId="0" fontId="0" fillId="4" borderId="1" xfId="0" applyFill="1" applyBorder="1" applyAlignment="1">
      <alignment wrapText="1"/>
    </xf>
    <xf numFmtId="0" fontId="6" fillId="2" borderId="1" xfId="0" applyFont="1" applyFill="1" applyBorder="1"/>
    <xf numFmtId="0" fontId="5" fillId="0" borderId="0" xfId="3"/>
    <xf numFmtId="0" fontId="1" fillId="2" borderId="0" xfId="0" applyFont="1" applyFill="1" applyAlignment="1">
      <alignment horizontal="left" wrapText="1"/>
    </xf>
    <xf numFmtId="0" fontId="0" fillId="4" borderId="1" xfId="0" applyFill="1" applyBorder="1" applyAlignment="1">
      <alignment horizontal="left" wrapText="1"/>
    </xf>
    <xf numFmtId="0" fontId="1" fillId="2" borderId="0" xfId="0" applyFont="1" applyFill="1" applyAlignment="1">
      <alignment horizontal="left"/>
    </xf>
    <xf numFmtId="0" fontId="0" fillId="3" borderId="1" xfId="0" applyFill="1" applyBorder="1" applyAlignment="1">
      <alignment horizontal="left"/>
    </xf>
    <xf numFmtId="0" fontId="5" fillId="3" borderId="1" xfId="3" applyFill="1" applyBorder="1"/>
    <xf numFmtId="0" fontId="1" fillId="2" borderId="0" xfId="0" applyFont="1" applyFill="1" applyAlignment="1">
      <alignment horizontal="right"/>
    </xf>
    <xf numFmtId="0" fontId="0" fillId="3" borderId="1" xfId="0" applyFill="1" applyBorder="1" applyAlignment="1">
      <alignment horizontal="right"/>
    </xf>
    <xf numFmtId="49" fontId="1" fillId="2" borderId="0" xfId="0" applyNumberFormat="1" applyFont="1" applyFill="1" applyAlignment="1">
      <alignment wrapText="1"/>
    </xf>
    <xf numFmtId="49" fontId="0" fillId="3" borderId="1" xfId="0" applyNumberFormat="1" applyFill="1" applyBorder="1" applyAlignment="1">
      <alignment wrapText="1"/>
    </xf>
    <xf numFmtId="0" fontId="2" fillId="0" borderId="1" xfId="0" applyFont="1" applyBorder="1"/>
    <xf numFmtId="0" fontId="0" fillId="0" borderId="1" xfId="0" applyBorder="1"/>
    <xf numFmtId="49" fontId="0" fillId="0" borderId="1" xfId="0" applyNumberFormat="1" applyBorder="1" applyAlignment="1">
      <alignment wrapText="1"/>
    </xf>
    <xf numFmtId="0" fontId="0" fillId="3" borderId="4" xfId="0" applyFill="1" applyBorder="1"/>
    <xf numFmtId="0" fontId="0" fillId="3" borderId="4" xfId="0" applyFill="1" applyBorder="1" applyAlignment="1">
      <alignment wrapText="1"/>
    </xf>
    <xf numFmtId="0" fontId="0" fillId="3" borderId="5" xfId="0" applyFill="1" applyBorder="1"/>
    <xf numFmtId="0" fontId="0" fillId="3" borderId="6" xfId="0" applyFill="1" applyBorder="1"/>
    <xf numFmtId="0" fontId="0" fillId="4" borderId="4" xfId="0" applyFill="1" applyBorder="1" applyAlignment="1">
      <alignment wrapText="1"/>
    </xf>
    <xf numFmtId="0" fontId="0" fillId="3" borderId="0" xfId="0" applyFill="1"/>
    <xf numFmtId="49" fontId="0" fillId="3" borderId="4" xfId="0" applyNumberFormat="1" applyFill="1" applyBorder="1" applyAlignment="1">
      <alignment wrapText="1"/>
    </xf>
    <xf numFmtId="0" fontId="0" fillId="0" borderId="1" xfId="0" applyBorder="1" applyAlignment="1">
      <alignment horizontal="right"/>
    </xf>
    <xf numFmtId="0" fontId="0" fillId="0" borderId="2" xfId="0" applyBorder="1"/>
    <xf numFmtId="0" fontId="0" fillId="0" borderId="3" xfId="0" applyBorder="1"/>
    <xf numFmtId="0" fontId="0" fillId="3" borderId="4" xfId="0" applyFill="1" applyBorder="1" applyAlignment="1">
      <alignment horizontal="left"/>
    </xf>
    <xf numFmtId="0" fontId="0" fillId="0" borderId="1" xfId="0" applyBorder="1" applyAlignment="1">
      <alignment horizontal="left" wrapText="1"/>
    </xf>
    <xf numFmtId="0" fontId="0" fillId="0" borderId="1" xfId="0" applyBorder="1" applyAlignment="1">
      <alignment horizontal="left"/>
    </xf>
    <xf numFmtId="0" fontId="0" fillId="3" borderId="7" xfId="0" applyFill="1" applyBorder="1"/>
    <xf numFmtId="0" fontId="8" fillId="4" borderId="1" xfId="0" applyFont="1" applyFill="1" applyBorder="1" applyAlignment="1">
      <alignment wrapText="1"/>
    </xf>
    <xf numFmtId="0" fontId="0" fillId="4" borderId="7" xfId="0" applyFill="1" applyBorder="1" applyAlignment="1">
      <alignment wrapText="1"/>
    </xf>
    <xf numFmtId="0" fontId="0" fillId="3" borderId="7" xfId="0" applyFill="1" applyBorder="1" applyAlignment="1">
      <alignment wrapText="1"/>
    </xf>
    <xf numFmtId="0" fontId="0" fillId="4" borderId="4" xfId="0" applyFill="1" applyBorder="1"/>
    <xf numFmtId="0" fontId="0" fillId="3" borderId="4" xfId="0" applyFill="1" applyBorder="1" applyAlignment="1">
      <alignment horizontal="right"/>
    </xf>
    <xf numFmtId="0" fontId="0" fillId="3" borderId="3" xfId="0" applyFill="1" applyBorder="1" applyAlignment="1">
      <alignment wrapText="1"/>
    </xf>
    <xf numFmtId="0" fontId="1" fillId="2" borderId="8" xfId="0" applyFont="1" applyFill="1" applyBorder="1"/>
    <xf numFmtId="0" fontId="1" fillId="2" borderId="8" xfId="0" applyFont="1" applyFill="1" applyBorder="1" applyAlignment="1">
      <alignment wrapText="1"/>
    </xf>
    <xf numFmtId="0" fontId="12" fillId="0" borderId="0" xfId="0" applyFont="1" applyAlignment="1">
      <alignment wrapText="1"/>
    </xf>
    <xf numFmtId="0" fontId="1" fillId="2" borderId="9" xfId="0" applyFont="1" applyFill="1" applyBorder="1"/>
    <xf numFmtId="0" fontId="0" fillId="4" borderId="4" xfId="0" applyFill="1" applyBorder="1" applyAlignment="1">
      <alignment horizontal="left" wrapText="1"/>
    </xf>
    <xf numFmtId="0" fontId="2" fillId="2" borderId="1" xfId="0" applyFont="1" applyFill="1" applyBorder="1"/>
    <xf numFmtId="0" fontId="0" fillId="2" borderId="1" xfId="0" applyFill="1" applyBorder="1" applyAlignment="1">
      <alignment wrapText="1"/>
    </xf>
    <xf numFmtId="0" fontId="7" fillId="5" borderId="1" xfId="0" applyFont="1" applyFill="1" applyBorder="1" applyAlignment="1">
      <alignment vertical="top"/>
    </xf>
    <xf numFmtId="0" fontId="7" fillId="5" borderId="1" xfId="0" applyFont="1" applyFill="1" applyBorder="1" applyAlignment="1">
      <alignment vertical="top" wrapText="1"/>
    </xf>
    <xf numFmtId="0" fontId="14" fillId="0" borderId="0" xfId="0" applyFont="1" applyAlignment="1">
      <alignment vertical="center"/>
    </xf>
    <xf numFmtId="0" fontId="14" fillId="0" borderId="0" xfId="0" applyFont="1" applyAlignment="1">
      <alignment wrapText="1"/>
    </xf>
    <xf numFmtId="0" fontId="15" fillId="0" borderId="0" xfId="0" applyFont="1" applyAlignment="1">
      <alignment wrapText="1"/>
    </xf>
    <xf numFmtId="0" fontId="1" fillId="2" borderId="10" xfId="0" applyFont="1" applyFill="1" applyBorder="1"/>
    <xf numFmtId="0" fontId="1" fillId="2" borderId="7" xfId="0" applyFont="1" applyFill="1" applyBorder="1" applyAlignment="1">
      <alignment wrapText="1"/>
    </xf>
    <xf numFmtId="0" fontId="1" fillId="2" borderId="11" xfId="0" applyFont="1" applyFill="1" applyBorder="1" applyAlignment="1">
      <alignment wrapText="1"/>
    </xf>
    <xf numFmtId="0" fontId="0" fillId="6" borderId="1" xfId="0" applyFill="1" applyBorder="1"/>
    <xf numFmtId="0" fontId="0" fillId="6" borderId="4" xfId="0" applyFill="1" applyBorder="1"/>
    <xf numFmtId="0" fontId="0" fillId="6" borderId="3" xfId="0" applyFill="1" applyBorder="1"/>
    <xf numFmtId="0" fontId="0" fillId="6" borderId="6" xfId="0" applyFill="1" applyBorder="1"/>
    <xf numFmtId="14" fontId="0" fillId="3" borderId="2" xfId="0" applyNumberFormat="1" applyFill="1" applyBorder="1"/>
    <xf numFmtId="14" fontId="0" fillId="3" borderId="5" xfId="0" applyNumberFormat="1" applyFill="1" applyBorder="1"/>
    <xf numFmtId="0" fontId="8" fillId="2" borderId="0" xfId="0" applyFont="1" applyFill="1"/>
    <xf numFmtId="0" fontId="5" fillId="3" borderId="3" xfId="3" applyFill="1" applyBorder="1"/>
    <xf numFmtId="0" fontId="0" fillId="3" borderId="6" xfId="0" applyFill="1" applyBorder="1" applyAlignment="1">
      <alignment wrapText="1"/>
    </xf>
    <xf numFmtId="0" fontId="5" fillId="3" borderId="6" xfId="3" applyFill="1" applyBorder="1"/>
    <xf numFmtId="0" fontId="0" fillId="6" borderId="4" xfId="0" applyNumberFormat="1" applyFill="1" applyBorder="1"/>
    <xf numFmtId="0" fontId="0" fillId="4" borderId="4" xfId="0" applyNumberFormat="1" applyFill="1" applyBorder="1" applyAlignment="1">
      <alignment wrapText="1"/>
    </xf>
    <xf numFmtId="0" fontId="0" fillId="4" borderId="4" xfId="0" applyNumberFormat="1" applyFill="1" applyBorder="1" applyAlignment="1"/>
    <xf numFmtId="0" fontId="1" fillId="2" borderId="14" xfId="0" applyFont="1" applyFill="1" applyBorder="1" applyAlignment="1">
      <alignment wrapText="1"/>
    </xf>
    <xf numFmtId="0" fontId="1" fillId="2" borderId="13" xfId="0" applyFont="1" applyFill="1" applyBorder="1" applyAlignment="1">
      <alignment wrapText="1"/>
    </xf>
    <xf numFmtId="49" fontId="1" fillId="2" borderId="13" xfId="0" applyNumberFormat="1" applyFont="1" applyFill="1" applyBorder="1" applyAlignment="1">
      <alignment wrapText="1"/>
    </xf>
    <xf numFmtId="0" fontId="0" fillId="3" borderId="1" xfId="0" applyFont="1" applyFill="1" applyBorder="1" applyAlignment="1">
      <alignment wrapText="1"/>
    </xf>
    <xf numFmtId="0" fontId="0" fillId="4" borderId="1" xfId="0" applyFont="1" applyFill="1" applyBorder="1" applyAlignment="1">
      <alignment wrapText="1"/>
    </xf>
    <xf numFmtId="0" fontId="0" fillId="3" borderId="1" xfId="0" applyFont="1" applyFill="1" applyBorder="1"/>
    <xf numFmtId="0" fontId="0" fillId="3" borderId="12" xfId="0" applyFont="1" applyFill="1" applyBorder="1" applyAlignment="1">
      <alignment wrapText="1"/>
    </xf>
    <xf numFmtId="0" fontId="0" fillId="4" borderId="12" xfId="0" applyFont="1" applyFill="1" applyBorder="1" applyAlignment="1">
      <alignment wrapText="1"/>
    </xf>
    <xf numFmtId="0" fontId="0" fillId="4" borderId="1" xfId="0" applyNumberFormat="1" applyFont="1" applyFill="1" applyBorder="1" applyAlignment="1">
      <alignment wrapText="1"/>
    </xf>
  </cellXfs>
  <cellStyles count="4">
    <cellStyle name="Hyperlink" xfId="3" builtinId="8"/>
    <cellStyle name="Normal" xfId="0" builtinId="0"/>
    <cellStyle name="Normal 2" xfId="1" xr:uid="{00000000-0005-0000-0000-000002000000}"/>
    <cellStyle name="Standaard 2" xfId="2" xr:uid="{00000000-0005-0000-0000-000003000000}"/>
  </cellStyles>
  <dxfs count="163">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color rgb="FFFF0000"/>
      </font>
    </dxf>
    <dxf>
      <font>
        <b/>
        <i val="0"/>
        <color rgb="FF00B050"/>
      </font>
    </dxf>
    <dxf>
      <font>
        <b/>
        <i val="0"/>
        <color theme="0"/>
      </font>
      <fill>
        <patternFill>
          <bgColor rgb="FF00B050"/>
        </patternFill>
      </fill>
    </dxf>
    <dxf>
      <font>
        <color rgb="FFFF0000"/>
      </font>
    </dxf>
    <dxf>
      <font>
        <b/>
        <i val="0"/>
        <color rgb="FF00B050"/>
      </font>
    </dxf>
    <dxf>
      <font>
        <b/>
        <i val="0"/>
        <color theme="0"/>
      </font>
      <fill>
        <patternFill>
          <bgColor rgb="FF00B050"/>
        </patternFill>
      </fill>
    </dxf>
    <dxf>
      <font>
        <color rgb="FFFF0000"/>
      </font>
    </dxf>
    <dxf>
      <font>
        <b/>
        <i val="0"/>
        <color rgb="FF00B050"/>
      </font>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5"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bottom" textRotation="0" wrapText="1" indent="0" justifyLastLine="0" shrinkToFit="0" readingOrder="0"/>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5"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bottom" textRotation="0" wrapText="1" indent="0" justifyLastLine="0" shrinkToFit="0" readingOrder="0"/>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5"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1"/>
        </patternFill>
      </fill>
      <alignment horizontal="general" vertical="bottom" textRotation="0" wrapText="1" indent="0" justifyLastLine="0" shrinkToFit="0" readingOrder="0"/>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numFmt numFmtId="30" formatCode="@"/>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9" tint="0.79998168889431442"/>
        </patternFill>
      </fill>
      <border diagonalUp="0" diagonalDown="0">
        <left style="thin">
          <color indexed="64"/>
        </left>
        <right/>
        <top style="thin">
          <color indexed="64"/>
        </top>
        <bottom/>
        <vertical/>
        <horizontal/>
      </border>
    </dxf>
    <dxf>
      <fill>
        <patternFill patternType="solid">
          <fgColor indexed="64"/>
          <bgColor theme="9" tint="0.79998168889431442"/>
        </patternFill>
      </fill>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5"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theme="4" tint="0.39997558519241921"/>
        </left>
        <right style="thin">
          <color theme="4" tint="0.39997558519241921"/>
        </right>
        <top/>
        <bottom/>
      </border>
    </dxf>
    <dxf>
      <fill>
        <patternFill patternType="solid">
          <fgColor indexed="64"/>
          <bgColor theme="9" tint="0.79998168889431442"/>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numFmt numFmtId="0" formatCode="General"/>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border diagonalUp="0" diagonalDown="0" outline="0">
        <left style="thin">
          <color indexed="64"/>
        </left>
        <right style="thin">
          <color indexed="64"/>
        </right>
        <top style="thin">
          <color indexed="64"/>
        </top>
        <bottom style="thin">
          <color indexed="64"/>
        </bottom>
      </border>
    </dxf>
    <dxf>
      <numFmt numFmtId="19" formatCode="d/mm/yyyy"/>
      <fill>
        <patternFill patternType="solid">
          <fgColor indexed="64"/>
          <bgColor theme="9" tint="0.7999816888943144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159026</xdr:colOff>
      <xdr:row>16</xdr:row>
      <xdr:rowOff>70982</xdr:rowOff>
    </xdr:from>
    <xdr:to>
      <xdr:col>1</xdr:col>
      <xdr:colOff>7386495</xdr:colOff>
      <xdr:row>16</xdr:row>
      <xdr:rowOff>3544956</xdr:rowOff>
    </xdr:to>
    <xdr:pic>
      <xdr:nvPicPr>
        <xdr:cNvPr id="5" name="Picture 4">
          <a:extLst>
            <a:ext uri="{FF2B5EF4-FFF2-40B4-BE49-F238E27FC236}">
              <a16:creationId xmlns:a16="http://schemas.microsoft.com/office/drawing/2014/main" id="{1C8A2EF8-8D26-42E7-BE94-81B50FEE44F6}"/>
            </a:ext>
          </a:extLst>
        </xdr:cNvPr>
        <xdr:cNvPicPr>
          <a:picLocks noChangeAspect="1"/>
        </xdr:cNvPicPr>
      </xdr:nvPicPr>
      <xdr:blipFill>
        <a:blip xmlns:r="http://schemas.openxmlformats.org/officeDocument/2006/relationships" r:embed="rId1"/>
        <a:stretch>
          <a:fillRect/>
        </a:stretch>
      </xdr:blipFill>
      <xdr:spPr>
        <a:xfrm>
          <a:off x="3069866" y="6456542"/>
          <a:ext cx="7227469" cy="34739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0F60EF-E9B0-45EF-9B73-4EE8E70C8638}" name="Table11" displayName="Table11" ref="A1:J117" totalsRowShown="0" headerRowDxfId="162" headerRowBorderDxfId="161" tableBorderDxfId="160" totalsRowBorderDxfId="159">
  <autoFilter ref="A1:J117" xr:uid="{DC0F60EF-E9B0-45EF-9B73-4EE8E70C8638}"/>
  <sortState xmlns:xlrd2="http://schemas.microsoft.com/office/spreadsheetml/2017/richdata2" ref="A2:J30">
    <sortCondition descending="1" ref="A2:A30"/>
    <sortCondition ref="B2:B30"/>
    <sortCondition ref="C2:C30"/>
  </sortState>
  <tableColumns count="10">
    <tableColumn id="1" xr3:uid="{D24E8F25-6F01-4CA0-9F7F-4D1D4F817FB6}" name="Date" dataDxfId="158"/>
    <tableColumn id="2" xr3:uid="{B458E2A9-46F3-41AE-B385-C07704636FD7}" name="CAUD" dataDxfId="157"/>
    <tableColumn id="3" xr3:uid="{1D86D6CE-3E6E-42CD-9F0C-D094AE4B21E0}" name="Id" dataDxfId="156"/>
    <tableColumn id="4" xr3:uid="{23B97DD4-D467-44F7-B7D1-C52C8D8C1E15}" name="StatusUpdate" dataDxfId="155"/>
    <tableColumn id="5" xr3:uid="{D58BC98F-F7EC-450A-9821-A0F6C9BA6159}" name="Name" dataDxfId="154">
      <calculatedColumnFormula>IF(OR(Table11[[#This Row],[CAUD]]="Add", Table11[[#This Row],[CAUD]]="Update"),VLOOKUP(Table11[[#This Row],[Id]],Table1[#All],2,),"")</calculatedColumnFormula>
    </tableColumn>
    <tableColumn id="6" xr3:uid="{A3A647E3-67EB-4DA7-82E0-FAB03660BC0C}" name="OldName" dataDxfId="153"/>
    <tableColumn id="7" xr3:uid="{301D6D8A-8EF4-4872-8A90-A52E1B456CEC}" name="Status" dataDxfId="152">
      <calculatedColumnFormula>IF(OR(Table11[[#This Row],[CAUD]]="Add", Table11[[#This Row],[CAUD]]="Update"),VLOOKUP(Table11[[#This Row],[Id]],Table6[#All],8,),"")</calculatedColumnFormula>
    </tableColumn>
    <tableColumn id="8" xr3:uid="{775DFD45-2D77-4876-BFF0-609C7A9CE565}" name="Ontology" dataDxfId="151">
      <calculatedColumnFormula>IF(OR(Table11[[#This Row],[CAUD]]="Add", Table11[[#This Row],[CAUD]]="Update"),VLOOKUP(Table11[[#This Row],[Id]],Table1[#All],4,),"")</calculatedColumnFormula>
    </tableColumn>
    <tableColumn id="10" xr3:uid="{411D3DAA-958B-4FEA-9F42-DCFC92211119}" name="Type" dataDxfId="150">
      <calculatedColumnFormula>IF(OR(Table11[[#This Row],[CAUD]]="Add", Table11[[#This Row],[CAUD]]="Update"),VLOOKUP(Table11[[#This Row],[Id]],Table1[#All],5,),"")</calculatedColumnFormula>
    </tableColumn>
    <tableColumn id="9" xr3:uid="{DFF1D791-B39A-4850-AF4E-EA5AEFFB1029}" name="Comment" dataDxfId="1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F5235EB-D36A-4BC6-A4CD-59D47C05234A}" name="Table10" displayName="Table10" ref="A1:F14" totalsRowShown="0" headerRowDxfId="148" headerRowBorderDxfId="147" tableBorderDxfId="146">
  <autoFilter ref="A1:F14" xr:uid="{6FB1927C-4E0B-4EBD-8234-8277B2017D55}"/>
  <sortState xmlns:xlrd2="http://schemas.microsoft.com/office/spreadsheetml/2017/richdata2" ref="A2:F14">
    <sortCondition ref="A2:A14"/>
  </sortState>
  <tableColumns count="6">
    <tableColumn id="1" xr3:uid="{2FAB779B-B45C-4B0B-AB8D-391590F5B981}" name="Code"/>
    <tableColumn id="2" xr3:uid="{6CDC498F-ABDD-4218-BBF6-8CC550524ADD}" name="Name in en" dataDxfId="145"/>
    <tableColumn id="3" xr3:uid="{2D6D896F-6DDE-44DA-9E58-255C4EE58775}" name="Name in nl" dataDxfId="144"/>
    <tableColumn id="4" xr3:uid="{B70F5F72-2CB8-4E5C-ABF0-4E5318A18DA3}" name="Name in fr" dataDxfId="143"/>
    <tableColumn id="5" xr3:uid="{A55E0536-9B71-449A-A073-8DFF0071EBFD}" name="Name in de " dataDxfId="142"/>
    <tableColumn id="6" xr3:uid="{FAF4F485-41D4-4085-80FA-F101DBC1EBEB}" name="Status" dataDxfId="1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B7A84F-DC47-454F-B5CF-9FF5F1CE93EA}" name="Table1" displayName="Table1" ref="A1:L662" totalsRowShown="0" headerRowDxfId="140" tableBorderDxfId="139">
  <autoFilter ref="A1:L662" xr:uid="{75A6FAFB-7AE8-4DAD-AF7A-634A22C236D0}"/>
  <sortState xmlns:xlrd2="http://schemas.microsoft.com/office/spreadsheetml/2017/richdata2" ref="A273:L280">
    <sortCondition ref="B1:B654"/>
  </sortState>
  <tableColumns count="12">
    <tableColumn id="1" xr3:uid="{8A02A927-126C-4BFC-A8C1-79C47C872661}" name="Id" dataDxfId="138"/>
    <tableColumn id="2" xr3:uid="{247267FE-4E28-4753-826B-1C1C82D3806C}" name="Name" dataDxfId="137"/>
    <tableColumn id="3" xr3:uid="{394389FD-CC0D-4DC9-B35B-095498D54BD3}" name="Definition" dataDxfId="136"/>
    <tableColumn id="4" xr3:uid="{99AE525F-23F9-4C48-A489-C763A701B60D}" name="Ontology" dataDxfId="135"/>
    <tableColumn id="5" xr3:uid="{F0749CCC-CB11-4F0F-96F4-D93F90EE6C11}" name="Type" dataDxfId="134"/>
    <tableColumn id="6" xr3:uid="{56F8A5F3-C2ED-4FDA-B2D6-2853F83B8C21}" name="Source" dataDxfId="133"/>
    <tableColumn id="7" xr3:uid="{309745DF-A216-4ED0-B2DD-4169B83E40AA}" name="Comment" dataDxfId="132"/>
    <tableColumn id="8" xr3:uid="{B49B7EAA-3A8B-40EE-8F5F-E5BCE61EEC9B}" name="URIPrefix" dataDxfId="131"/>
    <tableColumn id="9" xr3:uid="{58B0FADF-628A-4AF0-9CCF-8562F7179F61}" name="URIName" dataDxfId="130"/>
    <tableColumn id="10" xr3:uid="{3C912B63-3DD1-4D38-A41E-E67338BD9C2A}" name="URI" dataDxfId="129">
      <calculatedColumnFormula>IF(I2="",IF(F2="FED",IF(AND(E2="ConceptScheme",LEFT(H2,7) &lt;&gt; "inspire"),CONCATENATE("&lt;",H2,":",LOWER(IF(I2="",B2,I2)),"&gt;"),CONCATENATE("&lt;",H2,":",IF(I2="",B2,I2),"&gt;")),CONCATENATE("&lt;",H2,":",IF(I2="",B2,I2),"&gt;")),CONCATENATE("&lt;",I2,"&gt;"))</calculatedColumnFormula>
    </tableColumn>
    <tableColumn id="11" xr3:uid="{64AC263B-AAA4-46D6-9012-154F07728982}" name="inOpenApi" dataDxfId="128"/>
    <tableColumn id="12" xr3:uid="{1910F146-A304-4D7E-85F9-17D9B6075C4F}" name="publishYN" dataDxfId="1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B0449D-EFB2-4A56-B9E3-4D5E9FF0F4A6}" name="Table2" displayName="Table2" ref="A1:H662" totalsRowShown="0" tableBorderDxfId="126">
  <autoFilter ref="A1:H662" xr:uid="{35C5F69C-E710-413D-AD93-7BCB29FCE055}"/>
  <sortState xmlns:xlrd2="http://schemas.microsoft.com/office/spreadsheetml/2017/richdata2" ref="A2:H639">
    <sortCondition ref="A2:A639"/>
  </sortState>
  <tableColumns count="8">
    <tableColumn id="1" xr3:uid="{491ABEDD-528C-4148-9048-D5BF67601905}" name="Id" dataDxfId="125"/>
    <tableColumn id="2" xr3:uid="{37144AB9-BB38-48D5-8847-51D3DE5F7600}" name="Name" dataDxfId="124">
      <calculatedColumnFormula>IF($A2&lt;&gt;"",IF(VLOOKUP($A2,Vocabulary!$A:$J,2,)="","",VLOOKUP($A2,Vocabulary!$A:$J,2,)),"")</calculatedColumnFormula>
    </tableColumn>
    <tableColumn id="3" xr3:uid="{3525D19F-B5D3-44BC-81F7-A556DA483F0B}" name="Definition" dataDxfId="123">
      <calculatedColumnFormula>IF($A2&lt;&gt;"",IF(VLOOKUP($A2,Vocabulary!$A:$J,3,)="","",VLOOKUP($A2,Vocabulary!$A:$J,3,)),"")</calculatedColumnFormula>
    </tableColumn>
    <tableColumn id="4" xr3:uid="{EABE0647-E02D-4D85-90D8-64FA60D22168}" name="Comment" dataDxfId="122">
      <calculatedColumnFormula>IF($A2&lt;&gt;"",IF(VLOOKUP($A2,Vocabulary!$A:$J,7,)="","",VLOOKUP($A2,Vocabulary!$A:$J,7,)),"")</calculatedColumnFormula>
    </tableColumn>
    <tableColumn id="5" xr3:uid="{C6FB439D-0801-469A-968A-3950DB283B6C}" name="Ontology" dataDxfId="121">
      <calculatedColumnFormula>IF($A2&lt;&gt;"",VLOOKUP($A2,Vocabulary!$A:$J,4,),"")</calculatedColumnFormula>
    </tableColumn>
    <tableColumn id="6" xr3:uid="{E624DE7C-B4C4-49FA-A832-6C25AFE715A3}" name="LabelNL" dataDxfId="120"/>
    <tableColumn id="7" xr3:uid="{42573511-6401-4AD3-8E52-9AD8FAE63659}" name="Definitie" dataDxfId="119"/>
    <tableColumn id="8" xr3:uid="{05CB9A97-6BB2-4F6A-A449-6FB82F29F000}" name="Commentaar" dataDxfId="1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2C8C28-305A-486B-991B-004AAB74E4F0}" name="Table3" displayName="Table3" ref="A1:H662" totalsRowShown="0" tableBorderDxfId="117">
  <autoFilter ref="A1:H662" xr:uid="{DC2B96CE-2E1F-4219-8CD1-2EF9DAA71BBD}"/>
  <tableColumns count="8">
    <tableColumn id="1" xr3:uid="{A2F65FC3-0F0A-4205-BDA7-2E32E8C2E5B3}" name="Id" dataDxfId="116"/>
    <tableColumn id="2" xr3:uid="{57594AEE-7991-44AF-B37A-14FC2CF0695D}" name="Name" dataDxfId="115">
      <calculatedColumnFormula>IF($A2&lt;&gt;"",IF(VLOOKUP($A2,Vocabulary!$A:$J,2,)="","",VLOOKUP($A2,Vocabulary!$A:$J,2,)),"")</calculatedColumnFormula>
    </tableColumn>
    <tableColumn id="3" xr3:uid="{A54444BD-DF80-4153-828B-248821BEB27D}" name="Definition" dataDxfId="114">
      <calculatedColumnFormula>IF($A2&lt;&gt;"",IF(VLOOKUP($A2,Vocabulary!$A:$J,3,)="","",VLOOKUP($A2,Vocabulary!$A:$J,3,)),"")</calculatedColumnFormula>
    </tableColumn>
    <tableColumn id="4" xr3:uid="{BD65B0DF-BA27-4238-B652-CECC62A502F0}" name="Comment" dataDxfId="113">
      <calculatedColumnFormula>IF($A2&lt;&gt;"",IF(VLOOKUP($A2,Vocabulary!$A:$J,7,)="","",VLOOKUP($A2,Vocabulary!$A:$J,7,)),"")</calculatedColumnFormula>
    </tableColumn>
    <tableColumn id="5" xr3:uid="{A1EABCF9-E830-436B-B626-9EF14419F4C8}" name="Ontology" dataDxfId="112">
      <calculatedColumnFormula>IF($A2&lt;&gt;"",VLOOKUP($A2,Vocabulary!$A:$J,4,),"")</calculatedColumnFormula>
    </tableColumn>
    <tableColumn id="6" xr3:uid="{8416F57E-9724-4410-8116-78EDDD6053DC}" name="LabelFR" dataDxfId="111"/>
    <tableColumn id="7" xr3:uid="{A42FDD2D-587E-4C87-A44D-96CB13766B2D}" name="Définition" dataDxfId="110"/>
    <tableColumn id="8" xr3:uid="{DBA77AA8-C5E4-4BFD-851D-806AF79D5B29}" name="Commentaire" dataDxfId="1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5CB58D-413A-4216-B5F8-052853BD6EC2}" name="Table4" displayName="Table4" ref="A1:L662" totalsRowShown="0" headerRowDxfId="108" dataDxfId="107" tableBorderDxfId="106">
  <autoFilter ref="A1:L662" xr:uid="{A15A1B95-868D-45AF-89B5-6D2F43545A2F}"/>
  <tableColumns count="12">
    <tableColumn id="1" xr3:uid="{F6BD8B54-9EA8-4AA1-9578-623CC6D9D6CC}" name="Id" dataDxfId="105"/>
    <tableColumn id="2" xr3:uid="{60333419-1F9C-433B-A5B9-5FFB13791C21}" name="Ontology" dataDxfId="104">
      <calculatedColumnFormula>IF($A2&lt;&gt;"",VLOOKUP($A2,Vocabulary!$A:$J,4,),"")</calculatedColumnFormula>
    </tableColumn>
    <tableColumn id="12" xr3:uid="{8ABCEE03-8EB8-4A18-BF27-74D51F105544}" name="Name" dataDxfId="103">
      <calculatedColumnFormula>IF($A2&lt;&gt;"",IF(VLOOKUP($A2,Vocabulary!$A:$J,2,)="","",VLOOKUP($A2,Vocabulary!$A:$J,2,)),"")</calculatedColumnFormula>
    </tableColumn>
    <tableColumn id="3" xr3:uid="{0CB2348E-A57B-44F3-950F-86ECAE541C7D}" name="URI" dataDxfId="102">
      <calculatedColumnFormula>IF($A2&lt;&gt;"",IF(VLOOKUP($A2,Vocabulary!$A:$J,10,)="","",VLOOKUP($A2,Vocabulary!$A:$J,10,)),"")</calculatedColumnFormula>
    </tableColumn>
    <tableColumn id="4" xr3:uid="{8A87F45D-796E-4005-92EC-2238918DA7DC}" name="LabelNL" dataDxfId="101">
      <calculatedColumnFormula>IFERROR(IF(VLOOKUP(A2,VocabularyNL!$A:$G,6)=0,"",VLOOKUP(A2,VocabularyNL!$A:$G,6)),"")</calculatedColumnFormula>
    </tableColumn>
    <tableColumn id="5" xr3:uid="{3AEFB187-467F-4796-B30D-AC606A0C04CD}" name="LabelFR" dataDxfId="100">
      <calculatedColumnFormula>IFERROR(IF(VLOOKUP(A2,VocabularyFR!$A:$G,6)=0,"",VLOOKUP(A2,VocabularyFR!$A:$G,6)),"")</calculatedColumnFormula>
    </tableColumn>
    <tableColumn id="6" xr3:uid="{3ED70F84-C0F7-46AE-8521-84E7AE07C71E}" name="Definition" dataDxfId="99">
      <calculatedColumnFormula>IF($A2&lt;&gt;"",VLOOKUP($A2,Vocabulary!$A:$J,3,),"")</calculatedColumnFormula>
    </tableColumn>
    <tableColumn id="7" xr3:uid="{3E2236BA-A43C-4F2C-871D-1E1C30E83D6A}" name="DefinitionNL" dataDxfId="98">
      <calculatedColumnFormula>IFERROR(IF(VLOOKUP(A2,VocabularyNL!$A:$G,7)=0,"",VLOOKUP(A2,VocabularyNL!$A:$H,7)),"")</calculatedColumnFormula>
    </tableColumn>
    <tableColumn id="8" xr3:uid="{2366FA73-89B3-4E49-8711-9F28F1B08F11}" name="DefinitionFR" dataDxfId="97">
      <calculatedColumnFormula>IFERROR(IF(VLOOKUP(A2,VocabularyFR!$A:$G,7)=0,"",VLOOKUP(A2,VocabularyFR!$A:$H,7)),"")</calculatedColumnFormula>
    </tableColumn>
    <tableColumn id="9" xr3:uid="{40B8E171-2252-4BE4-B927-15D24CD7DBF1}" name="Comment" dataDxfId="96">
      <calculatedColumnFormula>IF($A2&lt;&gt;"",IF(VLOOKUP($A2,Vocabulary!$A:$J,7,)="","",VLOOKUP($A2,Vocabulary!$A:$J,7,)),"")</calculatedColumnFormula>
    </tableColumn>
    <tableColumn id="10" xr3:uid="{917304D1-A3FD-413C-B9A1-2327197A513F}" name="CommentNL" dataDxfId="95">
      <calculatedColumnFormula>IFERROR(IF(VLOOKUP(A2,VocabularyNL!$A:$H,8)=0,"",VLOOKUP(A2,VocabularyNL!$A:$H,8)),"")</calculatedColumnFormula>
    </tableColumn>
    <tableColumn id="11" xr3:uid="{99C78AC7-2F01-4B84-8629-FD0A29254DC5}" name="CommentFR" dataDxfId="94">
      <calculatedColumnFormula>IFERROR(IF(VLOOKUP(A2,VocabularyFR!$A:$H,8)=0,"",VLOOKUP(A2,VocabularyFR!$A:$H,8)),"")</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8E284A-0BE2-4433-832A-F465CDC30CEB}" name="Table5" displayName="Table5" ref="A1:L662" totalsRowShown="0" headerRowDxfId="93" dataDxfId="92" tableBorderDxfId="91">
  <autoFilter ref="A1:L662" xr:uid="{FA40F392-E9E5-4E31-A71D-8DB267FC3FF8}"/>
  <tableColumns count="12">
    <tableColumn id="1" xr3:uid="{01BC2EBD-F7FC-4C9E-96E3-E86A60013802}" name="Id" dataDxfId="90"/>
    <tableColumn id="2" xr3:uid="{FB08B556-9C85-4598-940C-43BCEF75E8BC}" name="Source" dataDxfId="89">
      <calculatedColumnFormula>IFERROR(VLOOKUP(A2,Vocabulary!$A:$J,6,),"")</calculatedColumnFormula>
    </tableColumn>
    <tableColumn id="3" xr3:uid="{4CA4FD3A-7CF4-41FC-A854-4BF86E5AA89F}" name="Ontology" dataDxfId="88">
      <calculatedColumnFormula>IFERROR(VLOOKUP(A2,Vocabulary!$A:$J,4,),"")</calculatedColumnFormula>
    </tableColumn>
    <tableColumn id="4" xr3:uid="{47B4DCE9-7791-4BCC-B0BF-F7C11A431F91}" name="Name" dataDxfId="87">
      <calculatedColumnFormula>IFERROR(VLOOKUP(A2,Vocabulary!$A:$J,2,),"")</calculatedColumnFormula>
    </tableColumn>
    <tableColumn id="5" xr3:uid="{79A56947-6F70-4783-AB0E-8DABE446FF60}" name="Definition" dataDxfId="86">
      <calculatedColumnFormula>IFERROR(IF(VLOOKUP(A2,Vocabulary!$A:$J,3,)=0,"",VLOOKUP(A2,Vocabulary!$A:$J,3,)),"")</calculatedColumnFormula>
    </tableColumn>
    <tableColumn id="6" xr3:uid="{73B3A1B6-5489-403C-BFEF-36D8AFBAC8FB}" name="Comment" dataDxfId="85">
      <calculatedColumnFormula>IFERROR(IF(VLOOKUP(A2,Vocabulary!$A:$J,7,)=0,"",VLOOKUP(A2,Vocabulary!$A:$J,7,)),"")</calculatedColumnFormula>
    </tableColumn>
    <tableColumn id="7" xr3:uid="{ADDED84E-69CB-438D-91AE-B648B1E33FB2}" name="SameAsEU" dataDxfId="84"/>
    <tableColumn id="8" xr3:uid="{46891002-8658-43BF-A979-A8E9A299F59F}" name="SameAsEU-URI" dataDxfId="83">
      <calculatedColumnFormula>IFERROR(IF(VLOOKUP(G2,Vocabulary!$A:$J,10,)=0,"",VLOOKUP(G2,Vocabulary!$A:$J,10,)),"")</calculatedColumnFormula>
    </tableColumn>
    <tableColumn id="9" xr3:uid="{3B3978CF-61BC-4390-8722-3BEA0CAC0516}" name="SameAsFED" dataDxfId="82"/>
    <tableColumn id="10" xr3:uid="{F69641D7-CBBD-43F6-AB1D-C6DEF44A86D3}" name="SameAsFED-URI" dataDxfId="81">
      <calculatedColumnFormula>IFERROR(IF(VLOOKUP(I2,Vocabulary!$A:$J,10,)=0,"",VLOOKUP(I2,Vocabulary!$A:$J,10,)),"")</calculatedColumnFormula>
    </tableColumn>
    <tableColumn id="11" xr3:uid="{AA6190C4-E610-4E2B-8784-18052AAA12D2}" name="SameAsVL" dataDxfId="80"/>
    <tableColumn id="12" xr3:uid="{15881974-6A72-4FC1-AA0B-5DE520669ED9}" name="SameAsVL-URI" dataDxfId="79">
      <calculatedColumnFormula>IFERROR(IF(VLOOKUP(K2,Vocabulary!$A:$J,10,)=0,"",VLOOKUP(K2,Vocabulary!$A:$J,10,)),"")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4E69DE-8759-4880-AD62-9BFF87E55DE9}" name="Table6" displayName="Table6" ref="A1:M662" totalsRowShown="0" headerRowDxfId="78" dataDxfId="77" tableBorderDxfId="76">
  <autoFilter ref="A1:M662" xr:uid="{81E62C5D-6534-4BF2-8001-570371F8B8BA}"/>
  <tableColumns count="13">
    <tableColumn id="1" xr3:uid="{AF910858-DCE9-4AAA-A5E1-FE644053D327}" name="Id" dataDxfId="75"/>
    <tableColumn id="13" xr3:uid="{46A07DCD-2633-4D68-BF41-BD4A9FD5D87E}" name="Name" dataDxfId="74">
      <calculatedColumnFormula>IFERROR(VLOOKUP(A2,Vocabulary!$A:$J,2,),"")</calculatedColumnFormula>
    </tableColumn>
    <tableColumn id="2" xr3:uid="{1A314A90-7DBF-4FFC-9A8F-4617594E8944}" name="URI" dataDxfId="73">
      <calculatedColumnFormula>IF($A2&lt;&gt;"",VLOOKUP($A2,Vocabulary!$A:$J,10,),"")</calculatedColumnFormula>
    </tableColumn>
    <tableColumn id="3" xr3:uid="{69EC7306-D1D4-4B5D-8EFC-D202DB8E1E79}" name="Definition" dataDxfId="72">
      <calculatedColumnFormula>IF($A2&lt;&gt;"",IF(VLOOKUP($A2,Vocabulary!$A:$J,3,)=0,"",VLOOKUP($A2,Vocabulary!$A:$J,3,)),"")</calculatedColumnFormula>
    </tableColumn>
    <tableColumn id="4" xr3:uid="{BFCB83F9-3B8E-447D-B6C8-411D44160FD3}" name="Comment" dataDxfId="71">
      <calculatedColumnFormula>IF($A2&lt;&gt;"",IF(VLOOKUP($A2,Vocabulary!$A:$J,7,)=0,"",VLOOKUP($A2,Vocabulary!$A:$J,7,)),"")</calculatedColumnFormula>
    </tableColumn>
    <tableColumn id="5" xr3:uid="{6AA7DB22-9EF6-49DF-9338-FE377C64E5C5}" name="Ontology" dataDxfId="70">
      <calculatedColumnFormula>IF($A2&lt;&gt;"",VLOOKUP($A2,Vocabulary!$A:$J,4,),"")</calculatedColumnFormula>
    </tableColumn>
    <tableColumn id="6" xr3:uid="{3140D796-05CC-4BFC-9CB9-28C72A36D6CE}" name="EU" dataDxfId="69"/>
    <tableColumn id="7" xr3:uid="{E3B8FCBE-C6BD-4257-840E-6EE61A88BF1A}" name="FED" dataDxfId="68"/>
    <tableColumn id="8" xr3:uid="{437E0051-9D3A-48CE-AF05-357DD9AFCAD8}" name="BRU" dataDxfId="67"/>
    <tableColumn id="9" xr3:uid="{86A4D50A-F564-47D2-8D5D-E359BF5E1D9A}" name="VL" dataDxfId="66"/>
    <tableColumn id="10" xr3:uid="{7E1275AD-BCB1-4F61-B136-1211D171B6DC}" name="WA" dataDxfId="65"/>
    <tableColumn id="11" xr3:uid="{CCA9B5EC-AFC7-4DEE-9A35-037584E721AD}" name="FR" dataDxfId="64"/>
    <tableColumn id="12" xr3:uid="{040A40CA-626A-46B3-A376-B17E69E63A57}" name="DU" dataDxfId="6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028E61B-CDCD-4C44-B347-60CC760660F6}" name="Table7" displayName="Table7" ref="A1:M497" totalsRowShown="0" tableBorderDxfId="62">
  <autoFilter ref="A1:M497" xr:uid="{DCDE176A-EDB5-4A39-853A-663DAA01377E}"/>
  <tableColumns count="13">
    <tableColumn id="1" xr3:uid="{5877C4E1-32AE-4094-B8E1-B89DCD7E3EE6}" name="Column1" dataDxfId="61">
      <calculatedColumnFormula>CONCATENATE(K2,F2)</calculatedColumnFormula>
    </tableColumn>
    <tableColumn id="2" xr3:uid="{567EB9A7-7E72-4D85-8CC8-0535B38F348B}" name="Column2" dataDxfId="60">
      <calculatedColumnFormula>CONCATENATE(F2,L2)</calculatedColumnFormula>
    </tableColumn>
    <tableColumn id="3" xr3:uid="{3DC9D909-5C15-4A14-95A7-6612AC5C3D37}" name="Source" dataDxfId="59"/>
    <tableColumn id="4" xr3:uid="{0B0FBE91-2D34-4670-83A8-8A47CFACDE95}" name="Datamodel" dataDxfId="58"/>
    <tableColumn id="5" xr3:uid="{7B0E9028-69B0-42D9-9E07-2DA6FA1B293B}" name="SubjectName" dataDxfId="57">
      <calculatedColumnFormula>IF(K2,VLOOKUP(K2,Vocabulary!$A:$J,2,),"")</calculatedColumnFormula>
    </tableColumn>
    <tableColumn id="6" xr3:uid="{14785E39-464D-46F1-B958-09741B1E00DD}" name="Predicate" dataDxfId="56"/>
    <tableColumn id="7" xr3:uid="{57B64264-31B0-4F0A-B079-0591B03C325B}" name="ObjectName" dataDxfId="55">
      <calculatedColumnFormula>IF(L2&lt;&gt;"",VLOOKUP(L2,Vocabulary!$A:$J,2,),IF(M2&lt;&gt;"",M2,""))</calculatedColumnFormula>
    </tableColumn>
    <tableColumn id="8" xr3:uid="{939E05B6-EDBF-42AF-B87D-1F95955F6E33}" name="ConceptNL" dataDxfId="54"/>
    <tableColumn id="9" xr3:uid="{134BE1D1-E160-45D4-93DE-77DB11E103B6}" name="ConceptFR" dataDxfId="53"/>
    <tableColumn id="10" xr3:uid="{53EF3EA8-01AF-473A-8750-EEE114054A4A}" name="Comment" dataDxfId="52"/>
    <tableColumn id="11" xr3:uid="{813CE084-1F7E-4A65-BE4D-659BBB7F66FE}" name="SubjectId" dataDxfId="51"/>
    <tableColumn id="12" xr3:uid="{05100C78-0E6E-422A-8EC0-8A393328A2E9}" name="ObjectId" dataDxfId="50"/>
    <tableColumn id="13" xr3:uid="{A5704298-A884-4DDD-9A82-A2F8D55D6C2F}" name="ObjectString" dataDxfId="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EBB1C0-6420-4DFE-8290-217FB6B19602}" name="Table8" displayName="Table8" ref="A1:B92" totalsRowShown="0" headerRowDxfId="48" dataDxfId="47" tableBorderDxfId="46">
  <autoFilter ref="A1:B92" xr:uid="{BE966717-6EF8-4546-84D8-08CDE591DBBC}"/>
  <sortState xmlns:xlrd2="http://schemas.microsoft.com/office/spreadsheetml/2017/richdata2" ref="A2:B92">
    <sortCondition ref="A2:A92"/>
  </sortState>
  <tableColumns count="2">
    <tableColumn id="1" xr3:uid="{F2897F9D-BBC0-4E88-84B0-5D09C2151512}" name="prefix" dataDxfId="45"/>
    <tableColumn id="2" xr3:uid="{042C77E8-3E32-46A6-B126-83C76C7AA80C}" name="URI-part" dataDxfId="4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D59E139-932E-4828-BEF0-448A54619945}" name="Table9" displayName="Table9" ref="A1:T662" totalsRowShown="0" headerRowDxfId="43" dataDxfId="42" tableBorderDxfId="41">
  <autoFilter ref="A1:T662" xr:uid="{13966FFF-9A6B-4C19-A5AC-15E922FFF560}">
    <filterColumn colId="19">
      <filters>
        <filter val="yes"/>
      </filters>
    </filterColumn>
  </autoFilter>
  <tableColumns count="20">
    <tableColumn id="1" xr3:uid="{62C370CB-E5AF-47C0-8967-E5407D576BD5}" name="Id" dataDxfId="40"/>
    <tableColumn id="2" xr3:uid="{D3796F6F-1F75-48B8-AEB9-61E70B15C65B}" name="AdoptedByFed" dataDxfId="39">
      <calculatedColumnFormula>IF($A2&lt;&gt;"",IF(VLOOKUP($A2,VocabularyAdoption!$A:$K,8,)=0,"",VLOOKUP($A2,VocabularyAdoption!$A:$K,8,)),"")</calculatedColumnFormula>
    </tableColumn>
    <tableColumn id="3" xr3:uid="{E3D88AF9-2EBE-4FEB-BA5C-6A2CD2614584}" name="Source" dataDxfId="38">
      <calculatedColumnFormula>IF($A2&lt;&gt;"",VLOOKUP($A2,Vocabulary!$A:$J,6,),"")</calculatedColumnFormula>
    </tableColumn>
    <tableColumn id="4" xr3:uid="{A318A8A9-6314-487D-A80A-06B73DFCE033}" name="Prefix" dataDxfId="37">
      <calculatedColumnFormula>IF($A2&lt;&gt;"",VLOOKUP($A2,Vocabulary!$A:$J,8,),"")</calculatedColumnFormula>
    </tableColumn>
    <tableColumn id="5" xr3:uid="{F959ED24-551B-49CD-89F4-42BE225F5363}" name="PrefixFull" dataDxfId="36">
      <calculatedColumnFormula>IFERROR(VLOOKUP(D2,Prefix!$A:$B,2,),"")</calculatedColumnFormula>
    </tableColumn>
    <tableColumn id="18" xr3:uid="{B14393BB-9530-479B-BB8A-88DCC9404D17}" name="URIName" dataDxfId="35">
      <calculatedColumnFormula>IF($A2&lt;&gt;"",IF(VLOOKUP($A2,Vocabulary!$A:$J,9,)=0,"",VLOOKUP($A2,Vocabulary!$A:$J,9,)),"")</calculatedColumnFormula>
    </tableColumn>
    <tableColumn id="6" xr3:uid="{F2F0734C-0834-40C3-B503-CF423547E3EC}" name="Ontology" dataDxfId="34">
      <calculatedColumnFormula>IF($A2&lt;&gt;"",VLOOKUP($A2,Vocabulary!$A:$J,4,),"")</calculatedColumnFormula>
    </tableColumn>
    <tableColumn id="7" xr3:uid="{0B2A492D-40F4-447C-9F32-D0AF04406AF4}" name="Type" dataDxfId="33">
      <calculatedColumnFormula>IF($A2&lt;&gt;"",VLOOKUP($A2,Vocabulary!$A:$J,5,),"")</calculatedColumnFormula>
    </tableColumn>
    <tableColumn id="8" xr3:uid="{A0F7743A-1634-479F-97D1-480A6464BEF8}" name="URI" dataDxfId="32">
      <calculatedColumnFormula>IF(Table9[[#This Row],[URIName]]="",IF(AND(H2="ConceptScheme",LEFT(D2,7) &lt;&gt; "inspire", LEFT(D2,4) &lt;&gt; "oeaw"),CONCATENATE("&lt;",E2,LOWER(IF(F2="",J2,F2)),"&gt;"),CONCATENATE("&lt;",E2,IF(F2="",J2,F2),"&gt;")),CONCATENATE("&lt;",Table9[[#This Row],[URIName]],"&gt;"))</calculatedColumnFormula>
    </tableColumn>
    <tableColumn id="9" xr3:uid="{27AB34A8-E939-4D7C-8E2D-C6927966F6C2}" name="Name" dataDxfId="31">
      <calculatedColumnFormula>IF($A2&lt;&gt;"",VLOOKUP($A2,Vocabulary!$A:$J,2,),"")</calculatedColumnFormula>
    </tableColumn>
    <tableColumn id="10" xr3:uid="{327E46D3-23FD-4C7B-B862-B82E8239BC17}" name="LabelNL" dataDxfId="30">
      <calculatedColumnFormula>IFERROR(IF(VLOOKUP(A2,VocabularyNL!$A:$G,6)=0,"",VLOOKUP(A2,VocabularyNL!$A:$G,6)),"")</calculatedColumnFormula>
    </tableColumn>
    <tableColumn id="11" xr3:uid="{1CAF0B36-220B-429D-83F5-96C36E5FDAF3}" name="LabelFR" dataDxfId="29">
      <calculatedColumnFormula>IFERROR(IF(VLOOKUP(A2,VocabularyFR!$A:$G,6)=0,"",VLOOKUP(A2,VocabularyFR!$A:$G,6)),"")</calculatedColumnFormula>
    </tableColumn>
    <tableColumn id="12" xr3:uid="{6AC2C406-63AF-4C12-94E5-02E38D2B10E6}" name="Definition" dataDxfId="28">
      <calculatedColumnFormula>IFERROR(IF(VLOOKUP(A2,Vocabulary!$A:$F,3)=0,"",VLOOKUP(A2,Vocabulary!$A:$F,3)),"")</calculatedColumnFormula>
    </tableColumn>
    <tableColumn id="13" xr3:uid="{2D78AFC5-A32F-46CD-9476-D23A54025870}" name="DefinitionNL" dataDxfId="27">
      <calculatedColumnFormula>IFERROR(IF(VLOOKUP(A2,VocabularyNL!$A:$H,7)=0,"",VLOOKUP(A2,VocabularyNL!$A:$H,7)),"")</calculatedColumnFormula>
    </tableColumn>
    <tableColumn id="14" xr3:uid="{832D72B0-FC9A-4B93-9466-825F5F29AC66}" name="DefinitionFR" dataDxfId="26">
      <calculatedColumnFormula>IFERROR(IF(VLOOKUP(A2,VocabularyFR!$A:$H,7)=0,"",VLOOKUP(A2,VocabularyFR!$A:$H,7)),"")</calculatedColumnFormula>
    </tableColumn>
    <tableColumn id="15" xr3:uid="{A361D1B9-A942-4225-810F-12A21B9A069E}" name="Comment" dataDxfId="25">
      <calculatedColumnFormula>IF($A2&lt;&gt;"",IF(VLOOKUP($A2,Vocabulary!$A:$J,7,)&lt;&gt;"",VLOOKUP($A2,Vocabulary!$A:$J,7,),""),"")</calculatedColumnFormula>
    </tableColumn>
    <tableColumn id="16" xr3:uid="{CBA2FCE5-2A82-4B90-B0B6-DC0BDFEACC6F}" name="CommentNL" dataDxfId="24">
      <calculatedColumnFormula>IFERROR(IF(VLOOKUP(A2,VocabularyNL!$A:$H,8)=0,"",VLOOKUP(A2,VocabularyNL!$A:$H,8)),"")</calculatedColumnFormula>
    </tableColumn>
    <tableColumn id="17" xr3:uid="{4C54270D-79D0-488A-9B73-5E537DF0CF98}" name="CommentFR" dataDxfId="23">
      <calculatedColumnFormula>IFERROR(IF(VLOOKUP(A2,VocabularyFR!$A:$H,8)=0,"",VLOOKUP(A2,VocabularyFR!$A:$H,8)),"")</calculatedColumnFormula>
    </tableColumn>
    <tableColumn id="19" xr3:uid="{9B8DD26B-02BC-4706-8FC8-2F1EC70F007A}" name="inOpenApi" dataDxfId="22">
      <calculatedColumnFormula>VLOOKUP(Table9[[#This Row],[Id]],Vocabulary!A:K,11)</calculatedColumnFormula>
    </tableColumn>
    <tableColumn id="20" xr3:uid="{A8FBAEE8-6AD9-4F4E-A047-D93261DAEDDE}" name="publishYN" dataDxfId="21">
      <calculatedColumnFormula>VLOOKUP(Table9[[#This Row],[Id]],Vocabulary!A:L,12)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2" dT="2022-02-04T14:58:11.05" personId="{00000000-0000-0000-0000-000000000000}" id="{8A35CAB5-F311-4F2C-9CE7-C7D612F9EAC2}">
    <text>not a real gov.institution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github.com/belgif/fedvoc" TargetMode="External"/><Relationship Id="rId7" Type="http://schemas.openxmlformats.org/officeDocument/2006/relationships/comments" Target="../comments1.xml"/><Relationship Id="rId2" Type="http://schemas.openxmlformats.org/officeDocument/2006/relationships/hyperlink" Target="https://www.smals.be/fr/content/liste-des-membres-de-smals" TargetMode="External"/><Relationship Id="rId1" Type="http://schemas.openxmlformats.org/officeDocument/2006/relationships/hyperlink" Target="https://www.smals.be/nl/content/ledenlijst" TargetMode="Externa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inspire.ec.europa.eu/codelist/GeometryMethodValue" TargetMode="External"/><Relationship Id="rId3" Type="http://schemas.openxmlformats.org/officeDocument/2006/relationships/hyperlink" Target="https://vocabs.acdh.oeaw.ac.at/" TargetMode="External"/><Relationship Id="rId7" Type="http://schemas.openxmlformats.org/officeDocument/2006/relationships/hyperlink" Target="https://inspire.ec.europa.eu/codelist/GeometrySpecificationValue" TargetMode="External"/><Relationship Id="rId12" Type="http://schemas.openxmlformats.org/officeDocument/2006/relationships/table" Target="../tables/table3.xml"/><Relationship Id="rId2" Type="http://schemas.openxmlformats.org/officeDocument/2006/relationships/hyperlink" Target="http://inspire-regadmin.jrc.ec.europa.eu/dataspecification/ScopeObjectDetail.action?objectDetailId=11377" TargetMode="External"/><Relationship Id="rId1" Type="http://schemas.openxmlformats.org/officeDocument/2006/relationships/hyperlink" Target="http://mapping.semic.eu/public_data/Core_Vocabularies_Mapping_Template.xlsx" TargetMode="External"/><Relationship Id="rId6" Type="http://schemas.openxmlformats.org/officeDocument/2006/relationships/hyperlink" Target="http://inspire.ec.europa.eu/codelist/StatusValue" TargetMode="External"/><Relationship Id="rId11" Type="http://schemas.openxmlformats.org/officeDocument/2006/relationships/printerSettings" Target="../printerSettings/printerSettings5.bin"/><Relationship Id="rId5" Type="http://schemas.openxmlformats.org/officeDocument/2006/relationships/hyperlink" Target="http://vocab.belgif.be/auth/nace2008" TargetMode="External"/><Relationship Id="rId10" Type="http://schemas.openxmlformats.org/officeDocument/2006/relationships/hyperlink" Target="http://publications.europa.eu/resource/authority/atu" TargetMode="External"/><Relationship Id="rId4" Type="http://schemas.openxmlformats.org/officeDocument/2006/relationships/hyperlink" Target="https://vocabs.acdh.oeaw.ac.at/iso6391/Schema" TargetMode="External"/><Relationship Id="rId9" Type="http://schemas.openxmlformats.org/officeDocument/2006/relationships/hyperlink" Target="https://publications.europa.eu/resource/authority/currency"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hyperlink" Target="http://vocab.belgif.be/ns/location" TargetMode="External"/><Relationship Id="rId13" Type="http://schemas.openxmlformats.org/officeDocument/2006/relationships/hyperlink" Target="http://www.w3.org/ns/locn" TargetMode="External"/><Relationship Id="rId18" Type="http://schemas.openxmlformats.org/officeDocument/2006/relationships/hyperlink" Target="http://www.opengis.net/gml" TargetMode="External"/><Relationship Id="rId26" Type="http://schemas.openxmlformats.org/officeDocument/2006/relationships/hyperlink" Target="http://vocab.belgif.be/ns/health" TargetMode="External"/><Relationship Id="rId3" Type="http://schemas.openxmlformats.org/officeDocument/2006/relationships/hyperlink" Target="http://data.vlaanderen.be/ns/persoon" TargetMode="External"/><Relationship Id="rId21" Type="http://schemas.openxmlformats.org/officeDocument/2006/relationships/hyperlink" Target="http://inspire.ec.europa.eu/ont/ad" TargetMode="External"/><Relationship Id="rId7" Type="http://schemas.openxmlformats.org/officeDocument/2006/relationships/hyperlink" Target="http://eu-test/" TargetMode="External"/><Relationship Id="rId12" Type="http://schemas.openxmlformats.org/officeDocument/2006/relationships/hyperlink" Target="http://schema.org/" TargetMode="External"/><Relationship Id="rId17" Type="http://schemas.openxmlformats.org/officeDocument/2006/relationships/hyperlink" Target="http://www.w3.org/2002/07/owl" TargetMode="External"/><Relationship Id="rId25" Type="http://schemas.openxmlformats.org/officeDocument/2006/relationships/hyperlink" Target="http://vocab.belgif.be/ns/organization" TargetMode="External"/><Relationship Id="rId2" Type="http://schemas.openxmlformats.org/officeDocument/2006/relationships/hyperlink" Target="http://data.vlaanderen.be/ns/adres" TargetMode="External"/><Relationship Id="rId16" Type="http://schemas.openxmlformats.org/officeDocument/2006/relationships/hyperlink" Target="http://data.europa.eu/m8g/" TargetMode="External"/><Relationship Id="rId20" Type="http://schemas.openxmlformats.org/officeDocument/2006/relationships/hyperlink" Target="http://inspire.ec.europa.eu/ont/cp" TargetMode="External"/><Relationship Id="rId29" Type="http://schemas.openxmlformats.org/officeDocument/2006/relationships/printerSettings" Target="../printerSettings/printerSettings12.bin"/><Relationship Id="rId1" Type="http://schemas.openxmlformats.org/officeDocument/2006/relationships/hyperlink" Target="http://data.vlaanderen.be/ns/generiek" TargetMode="External"/><Relationship Id="rId6" Type="http://schemas.openxmlformats.org/officeDocument/2006/relationships/hyperlink" Target="http://www.w3.org/ns/org" TargetMode="External"/><Relationship Id="rId11" Type="http://schemas.openxmlformats.org/officeDocument/2006/relationships/hyperlink" Target="http://vocab.belgif.be/auth/" TargetMode="External"/><Relationship Id="rId24" Type="http://schemas.openxmlformats.org/officeDocument/2006/relationships/hyperlink" Target="https://vocabs.acdh.oeaw.ac.at/" TargetMode="External"/><Relationship Id="rId5" Type="http://schemas.openxmlformats.org/officeDocument/2006/relationships/hyperlink" Target="http://purl.org/dc/terms/" TargetMode="External"/><Relationship Id="rId15" Type="http://schemas.openxmlformats.org/officeDocument/2006/relationships/hyperlink" Target="http://www.w3.org/2004/02/skos/core" TargetMode="External"/><Relationship Id="rId23" Type="http://schemas.openxmlformats.org/officeDocument/2006/relationships/hyperlink" Target="http://publications.europa.eu/resource/authority/" TargetMode="External"/><Relationship Id="rId28" Type="http://schemas.openxmlformats.org/officeDocument/2006/relationships/hyperlink" Target="http://www.w3.org/2006/vcard/ns" TargetMode="External"/><Relationship Id="rId10" Type="http://schemas.openxmlformats.org/officeDocument/2006/relationships/hyperlink" Target="http://vocab.belgif.be/ns/temporal" TargetMode="External"/><Relationship Id="rId19" Type="http://schemas.openxmlformats.org/officeDocument/2006/relationships/hyperlink" Target="http://inspire.ec.europa.eu/codelist/" TargetMode="External"/><Relationship Id="rId4" Type="http://schemas.openxmlformats.org/officeDocument/2006/relationships/hyperlink" Target="http://data.vlaanderen.be/ns/organisatie" TargetMode="External"/><Relationship Id="rId9" Type="http://schemas.openxmlformats.org/officeDocument/2006/relationships/hyperlink" Target="http://vocab.belgif.be/ns/person" TargetMode="External"/><Relationship Id="rId14" Type="http://schemas.openxmlformats.org/officeDocument/2006/relationships/hyperlink" Target="http://vocab.belgif.be/ns/generic" TargetMode="External"/><Relationship Id="rId22" Type="http://schemas.openxmlformats.org/officeDocument/2006/relationships/hyperlink" Target="http://vocab.belgif.be/ns/other" TargetMode="External"/><Relationship Id="rId27" Type="http://schemas.openxmlformats.org/officeDocument/2006/relationships/hyperlink" Target="http://xmlns.com/foaf/0.1/" TargetMode="External"/><Relationship Id="rId30"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0"/>
  <sheetViews>
    <sheetView tabSelected="1" topLeftCell="A2" zoomScaleNormal="100" workbookViewId="0">
      <selection activeCell="B7" sqref="B7"/>
    </sheetView>
  </sheetViews>
  <sheetFormatPr defaultRowHeight="14.4" x14ac:dyDescent="0.3"/>
  <cols>
    <col min="1" max="1" width="57.44140625" customWidth="1"/>
    <col min="2" max="2" width="144.44140625" customWidth="1"/>
  </cols>
  <sheetData>
    <row r="1" spans="1:2" ht="86.4" x14ac:dyDescent="0.3">
      <c r="A1" s="54" t="s">
        <v>2292</v>
      </c>
      <c r="B1" s="3" t="s">
        <v>2293</v>
      </c>
    </row>
    <row r="2" spans="1:2" x14ac:dyDescent="0.3">
      <c r="A2" s="52"/>
      <c r="B2" s="53"/>
    </row>
    <row r="3" spans="1:2" ht="42" x14ac:dyDescent="0.3">
      <c r="A3" s="55" t="s">
        <v>2294</v>
      </c>
      <c r="B3" s="3" t="s">
        <v>2295</v>
      </c>
    </row>
    <row r="4" spans="1:2" ht="158.4" x14ac:dyDescent="0.3">
      <c r="A4" s="24" t="s">
        <v>733</v>
      </c>
      <c r="B4" s="3" t="s">
        <v>2396</v>
      </c>
    </row>
    <row r="5" spans="1:2" x14ac:dyDescent="0.3">
      <c r="A5" s="24" t="s">
        <v>731</v>
      </c>
      <c r="B5" s="3" t="s">
        <v>2296</v>
      </c>
    </row>
    <row r="6" spans="1:2" x14ac:dyDescent="0.3">
      <c r="A6" s="24" t="s">
        <v>2466</v>
      </c>
      <c r="B6" s="3" t="s">
        <v>2467</v>
      </c>
    </row>
    <row r="7" spans="1:2" x14ac:dyDescent="0.3">
      <c r="A7" s="24" t="s">
        <v>2218</v>
      </c>
      <c r="B7" s="3" t="s">
        <v>2297</v>
      </c>
    </row>
    <row r="8" spans="1:2" ht="86.4" hidden="1" x14ac:dyDescent="0.3">
      <c r="A8" s="24" t="s">
        <v>1484</v>
      </c>
      <c r="B8" s="3" t="s">
        <v>2021</v>
      </c>
    </row>
    <row r="9" spans="1:2" hidden="1" x14ac:dyDescent="0.3">
      <c r="A9" s="24" t="s">
        <v>1485</v>
      </c>
      <c r="B9" s="3" t="s">
        <v>1517</v>
      </c>
    </row>
    <row r="10" spans="1:2" hidden="1" x14ac:dyDescent="0.3">
      <c r="A10" s="24" t="s">
        <v>1486</v>
      </c>
      <c r="B10" s="3" t="s">
        <v>1518</v>
      </c>
    </row>
    <row r="11" spans="1:2" hidden="1" x14ac:dyDescent="0.3">
      <c r="A11" s="24" t="s">
        <v>1514</v>
      </c>
      <c r="B11" s="3" t="s">
        <v>1519</v>
      </c>
    </row>
    <row r="12" spans="1:2" ht="28.8" hidden="1" x14ac:dyDescent="0.3">
      <c r="A12" s="24" t="s">
        <v>1487</v>
      </c>
      <c r="B12" s="3" t="s">
        <v>1520</v>
      </c>
    </row>
    <row r="13" spans="1:2" ht="43.2" hidden="1" x14ac:dyDescent="0.3">
      <c r="A13" s="24" t="s">
        <v>1488</v>
      </c>
      <c r="B13" s="3" t="s">
        <v>1521</v>
      </c>
    </row>
    <row r="14" spans="1:2" ht="86.4" x14ac:dyDescent="0.3">
      <c r="A14" s="24" t="s">
        <v>1489</v>
      </c>
      <c r="B14" s="3" t="s">
        <v>2416</v>
      </c>
    </row>
    <row r="15" spans="1:2" x14ac:dyDescent="0.3">
      <c r="A15" s="52"/>
      <c r="B15" s="53"/>
    </row>
    <row r="16" spans="1:2" ht="43.2" x14ac:dyDescent="0.3">
      <c r="A16" s="55" t="s">
        <v>2063</v>
      </c>
      <c r="B16" s="3" t="s">
        <v>2290</v>
      </c>
    </row>
    <row r="17" spans="1:2" ht="286.2" customHeight="1" x14ac:dyDescent="0.3">
      <c r="A17" s="24"/>
      <c r="B17" s="3"/>
    </row>
    <row r="18" spans="1:2" ht="43.2" x14ac:dyDescent="0.3">
      <c r="A18" s="25"/>
      <c r="B18" s="3" t="s">
        <v>2064</v>
      </c>
    </row>
    <row r="19" spans="1:2" x14ac:dyDescent="0.3">
      <c r="A19" s="25"/>
      <c r="B19" s="3" t="s">
        <v>2065</v>
      </c>
    </row>
    <row r="20" spans="1:2" x14ac:dyDescent="0.3">
      <c r="A20" s="52"/>
      <c r="B20" s="53"/>
    </row>
  </sheetData>
  <pageMargins left="0.70866141732283472" right="0.70866141732283472" top="0.74803149606299213" bottom="0.74803149606299213" header="0.31496062992125984" footer="0.31496062992125984"/>
  <pageSetup paperSize="9" orientation="landscape" r:id="rId1"/>
  <headerFooter>
    <oddFooter>&amp;L&amp;F - &amp;A&amp;C&amp;P/&amp;N&amp;R&amp;D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96E2C-3E7E-4950-BFDD-6DE8C33B66AF}">
  <sheetPr>
    <tabColor rgb="FF00B050"/>
    <pageSetUpPr fitToPage="1"/>
  </sheetPr>
  <dimension ref="A1:O1916"/>
  <sheetViews>
    <sheetView topLeftCell="A20" workbookViewId="0">
      <selection activeCell="E2" sqref="E2"/>
    </sheetView>
  </sheetViews>
  <sheetFormatPr defaultRowHeight="14.4" x14ac:dyDescent="0.3"/>
  <cols>
    <col min="1" max="1" width="5.88671875" style="4" customWidth="1"/>
    <col min="2" max="2" width="11.5546875" style="12" bestFit="1" customWidth="1"/>
    <col min="3" max="3" width="11.33203125" style="4" bestFit="1" customWidth="1"/>
    <col min="4" max="4" width="14.21875" style="4" bestFit="1" customWidth="1"/>
    <col min="5" max="5" width="46" style="12" bestFit="1" customWidth="1"/>
    <col min="6" max="6" width="24.5546875" style="23" bestFit="1" customWidth="1"/>
    <col min="7" max="7" width="28.77734375" style="23" bestFit="1" customWidth="1"/>
    <col min="8" max="8" width="32" style="12" bestFit="1" customWidth="1"/>
    <col min="9" max="11" width="39.109375" style="12" customWidth="1"/>
    <col min="12" max="12" width="41.88671875" style="12" bestFit="1" customWidth="1"/>
    <col min="13" max="13" width="45" style="12" bestFit="1" customWidth="1"/>
    <col min="14" max="14" width="46.5546875" style="12" bestFit="1" customWidth="1"/>
    <col min="15" max="15" width="11" customWidth="1"/>
  </cols>
  <sheetData>
    <row r="1" spans="1:15" s="1" customFormat="1" x14ac:dyDescent="0.3">
      <c r="A1" s="75" t="s">
        <v>708</v>
      </c>
      <c r="B1" s="77" t="s">
        <v>714</v>
      </c>
      <c r="C1" s="76" t="s">
        <v>9</v>
      </c>
      <c r="D1" s="77" t="s">
        <v>495</v>
      </c>
      <c r="E1" s="76" t="s">
        <v>591</v>
      </c>
      <c r="F1" s="76" t="s">
        <v>511</v>
      </c>
      <c r="G1" s="76" t="s">
        <v>710</v>
      </c>
      <c r="H1" s="76" t="s">
        <v>713</v>
      </c>
      <c r="I1" s="76" t="s">
        <v>496</v>
      </c>
      <c r="J1" s="77" t="s">
        <v>1512</v>
      </c>
      <c r="K1" s="77" t="s">
        <v>1513</v>
      </c>
      <c r="L1" s="77" t="s">
        <v>716</v>
      </c>
      <c r="M1" s="77" t="s">
        <v>1841</v>
      </c>
      <c r="N1" s="77" t="s">
        <v>1842</v>
      </c>
      <c r="O1" s="76" t="s">
        <v>2395</v>
      </c>
    </row>
    <row r="2" spans="1:15" ht="273.60000000000002" x14ac:dyDescent="0.3">
      <c r="A2" s="78">
        <v>101</v>
      </c>
      <c r="B2" s="79" t="s">
        <v>703</v>
      </c>
      <c r="C2" s="79" t="s">
        <v>60</v>
      </c>
      <c r="D2" s="79" t="s">
        <v>2</v>
      </c>
      <c r="E2" s="79" t="s">
        <v>2653</v>
      </c>
      <c r="F2" s="79" t="s">
        <v>379</v>
      </c>
      <c r="G2" s="79" t="s">
        <v>2651</v>
      </c>
      <c r="H2" s="79" t="s">
        <v>2650</v>
      </c>
      <c r="I2" s="79" t="s">
        <v>2647</v>
      </c>
      <c r="J2" s="79" t="s">
        <v>2648</v>
      </c>
      <c r="K2" s="79" t="s">
        <v>2649</v>
      </c>
      <c r="L2" s="79" t="s">
        <v>2695</v>
      </c>
      <c r="M2" s="79" t="s">
        <v>2696</v>
      </c>
      <c r="N2" s="79" t="s">
        <v>2697</v>
      </c>
      <c r="O2" s="79" t="s">
        <v>2113</v>
      </c>
    </row>
    <row r="3" spans="1:15" ht="100.8" x14ac:dyDescent="0.3">
      <c r="A3" s="78">
        <v>220</v>
      </c>
      <c r="B3" s="79" t="s">
        <v>704</v>
      </c>
      <c r="C3" s="79" t="s">
        <v>60</v>
      </c>
      <c r="D3" s="79" t="s">
        <v>2</v>
      </c>
      <c r="E3" s="79" t="s">
        <v>1640</v>
      </c>
      <c r="F3" s="79" t="s">
        <v>1594</v>
      </c>
      <c r="G3" s="79" t="s">
        <v>1262</v>
      </c>
      <c r="H3" s="79" t="s">
        <v>1623</v>
      </c>
      <c r="I3" s="79" t="s">
        <v>1620</v>
      </c>
      <c r="J3" s="79" t="s">
        <v>1621</v>
      </c>
      <c r="K3" s="79" t="s">
        <v>1622</v>
      </c>
      <c r="L3" s="79" t="s">
        <v>1538</v>
      </c>
      <c r="M3" s="79" t="s">
        <v>1538</v>
      </c>
      <c r="N3" s="79" t="s">
        <v>1538</v>
      </c>
      <c r="O3" s="79" t="s">
        <v>2113</v>
      </c>
    </row>
    <row r="4" spans="1:15" ht="129.6" x14ac:dyDescent="0.3">
      <c r="A4" s="78">
        <v>221</v>
      </c>
      <c r="B4" s="79" t="s">
        <v>704</v>
      </c>
      <c r="C4" s="79" t="s">
        <v>60</v>
      </c>
      <c r="D4" s="79" t="s">
        <v>2</v>
      </c>
      <c r="E4" s="79" t="s">
        <v>1641</v>
      </c>
      <c r="F4" s="79" t="s">
        <v>60</v>
      </c>
      <c r="G4" s="79" t="s">
        <v>62</v>
      </c>
      <c r="H4" s="79" t="s">
        <v>63</v>
      </c>
      <c r="I4" s="79" t="s">
        <v>1338</v>
      </c>
      <c r="J4" s="79" t="s">
        <v>1670</v>
      </c>
      <c r="K4" s="79" t="s">
        <v>1671</v>
      </c>
      <c r="L4" s="79" t="s">
        <v>1538</v>
      </c>
      <c r="M4" s="79" t="s">
        <v>1538</v>
      </c>
      <c r="N4" s="79" t="s">
        <v>1538</v>
      </c>
      <c r="O4" s="79" t="s">
        <v>2113</v>
      </c>
    </row>
    <row r="5" spans="1:15" ht="129.6" x14ac:dyDescent="0.3">
      <c r="A5" s="78">
        <v>222</v>
      </c>
      <c r="B5" s="79" t="s">
        <v>704</v>
      </c>
      <c r="C5" s="79" t="s">
        <v>60</v>
      </c>
      <c r="D5" s="79" t="s">
        <v>2</v>
      </c>
      <c r="E5" s="79" t="s">
        <v>1816</v>
      </c>
      <c r="F5" s="79" t="s">
        <v>430</v>
      </c>
      <c r="G5" s="79" t="s">
        <v>1610</v>
      </c>
      <c r="H5" s="79" t="s">
        <v>1494</v>
      </c>
      <c r="I5" s="79" t="s">
        <v>1609</v>
      </c>
      <c r="J5" s="79" t="s">
        <v>1612</v>
      </c>
      <c r="K5" s="79" t="s">
        <v>1611</v>
      </c>
      <c r="L5" s="79" t="s">
        <v>1538</v>
      </c>
      <c r="M5" s="79" t="s">
        <v>1538</v>
      </c>
      <c r="N5" s="79" t="s">
        <v>1538</v>
      </c>
      <c r="O5" s="79" t="s">
        <v>2113</v>
      </c>
    </row>
    <row r="6" spans="1:15" x14ac:dyDescent="0.3">
      <c r="A6" s="78">
        <v>223</v>
      </c>
      <c r="B6" s="79" t="s">
        <v>704</v>
      </c>
      <c r="C6" s="79" t="s">
        <v>60</v>
      </c>
      <c r="D6" s="79" t="s">
        <v>3</v>
      </c>
      <c r="E6" s="79" t="s">
        <v>1809</v>
      </c>
      <c r="F6" s="79" t="s">
        <v>272</v>
      </c>
      <c r="G6" s="79" t="s">
        <v>274</v>
      </c>
      <c r="H6" s="79" t="s">
        <v>273</v>
      </c>
      <c r="I6" s="79" t="s">
        <v>1760</v>
      </c>
      <c r="J6" s="79" t="s">
        <v>1763</v>
      </c>
      <c r="K6" s="79" t="s">
        <v>1764</v>
      </c>
      <c r="L6" s="79" t="s">
        <v>1712</v>
      </c>
      <c r="M6" s="79" t="s">
        <v>1713</v>
      </c>
      <c r="N6" s="79" t="s">
        <v>1714</v>
      </c>
      <c r="O6" s="79" t="s">
        <v>2113</v>
      </c>
    </row>
    <row r="7" spans="1:15" x14ac:dyDescent="0.3">
      <c r="A7" s="78">
        <v>224</v>
      </c>
      <c r="B7" s="79" t="s">
        <v>704</v>
      </c>
      <c r="C7" s="79" t="s">
        <v>31</v>
      </c>
      <c r="D7" s="79" t="s">
        <v>3</v>
      </c>
      <c r="E7" s="79" t="s">
        <v>1881</v>
      </c>
      <c r="F7" s="79" t="s">
        <v>43</v>
      </c>
      <c r="G7" s="79" t="s">
        <v>26</v>
      </c>
      <c r="H7" s="79" t="s">
        <v>30</v>
      </c>
      <c r="I7" s="79" t="s">
        <v>1534</v>
      </c>
      <c r="J7" s="79" t="s">
        <v>1532</v>
      </c>
      <c r="K7" s="79" t="s">
        <v>1533</v>
      </c>
      <c r="L7" s="79" t="s">
        <v>1538</v>
      </c>
      <c r="M7" s="79" t="s">
        <v>1538</v>
      </c>
      <c r="N7" s="79" t="s">
        <v>1538</v>
      </c>
      <c r="O7" s="79" t="s">
        <v>2113</v>
      </c>
    </row>
    <row r="8" spans="1:15" x14ac:dyDescent="0.3">
      <c r="A8" s="78">
        <v>226</v>
      </c>
      <c r="B8" s="79" t="s">
        <v>704</v>
      </c>
      <c r="C8" s="79" t="s">
        <v>60</v>
      </c>
      <c r="D8" s="79" t="s">
        <v>3</v>
      </c>
      <c r="E8" s="79" t="s">
        <v>2593</v>
      </c>
      <c r="F8" s="79" t="s">
        <v>234</v>
      </c>
      <c r="G8" s="79" t="s">
        <v>237</v>
      </c>
      <c r="H8" s="79" t="s">
        <v>238</v>
      </c>
      <c r="I8" s="79" t="s">
        <v>1757</v>
      </c>
      <c r="J8" s="79" t="s">
        <v>1758</v>
      </c>
      <c r="K8" s="79" t="s">
        <v>1759</v>
      </c>
      <c r="L8" s="79" t="s">
        <v>596</v>
      </c>
      <c r="M8" s="79" t="s">
        <v>1732</v>
      </c>
      <c r="N8" s="79" t="s">
        <v>1733</v>
      </c>
      <c r="O8" s="79" t="s">
        <v>2113</v>
      </c>
    </row>
    <row r="9" spans="1:15" ht="28.8" x14ac:dyDescent="0.3">
      <c r="A9" s="78">
        <v>227</v>
      </c>
      <c r="B9" s="79" t="s">
        <v>704</v>
      </c>
      <c r="C9" s="79" t="s">
        <v>60</v>
      </c>
      <c r="D9" s="79" t="s">
        <v>3</v>
      </c>
      <c r="E9" s="79" t="s">
        <v>2594</v>
      </c>
      <c r="F9" s="79" t="s">
        <v>64</v>
      </c>
      <c r="G9" s="79" t="s">
        <v>72</v>
      </c>
      <c r="H9" s="79" t="s">
        <v>73</v>
      </c>
      <c r="I9" s="79" t="s">
        <v>599</v>
      </c>
      <c r="J9" s="79" t="s">
        <v>1730</v>
      </c>
      <c r="K9" s="79" t="s">
        <v>1731</v>
      </c>
      <c r="L9" s="79" t="s">
        <v>1765</v>
      </c>
      <c r="M9" s="79" t="s">
        <v>1861</v>
      </c>
      <c r="N9" s="79" t="s">
        <v>1862</v>
      </c>
      <c r="O9" s="79" t="s">
        <v>2113</v>
      </c>
    </row>
    <row r="10" spans="1:15" x14ac:dyDescent="0.3">
      <c r="A10" s="78">
        <v>228</v>
      </c>
      <c r="B10" s="79" t="s">
        <v>704</v>
      </c>
      <c r="C10" s="79" t="s">
        <v>60</v>
      </c>
      <c r="D10" s="79" t="s">
        <v>3</v>
      </c>
      <c r="E10" s="79" t="s">
        <v>1642</v>
      </c>
      <c r="F10" s="79" t="s">
        <v>68</v>
      </c>
      <c r="G10" s="79" t="s">
        <v>74</v>
      </c>
      <c r="H10" s="79" t="s">
        <v>74</v>
      </c>
      <c r="I10" s="79" t="s">
        <v>1381</v>
      </c>
      <c r="J10" s="79" t="s">
        <v>1734</v>
      </c>
      <c r="K10" s="79" t="s">
        <v>1735</v>
      </c>
      <c r="L10" s="79" t="s">
        <v>1538</v>
      </c>
      <c r="M10" s="79" t="s">
        <v>1538</v>
      </c>
      <c r="N10" s="79" t="s">
        <v>1538</v>
      </c>
      <c r="O10" s="79" t="s">
        <v>2113</v>
      </c>
    </row>
    <row r="11" spans="1:15" ht="28.8" x14ac:dyDescent="0.3">
      <c r="A11" s="78">
        <v>230</v>
      </c>
      <c r="B11" s="79" t="s">
        <v>704</v>
      </c>
      <c r="C11" s="79" t="s">
        <v>60</v>
      </c>
      <c r="D11" s="79" t="s">
        <v>3</v>
      </c>
      <c r="E11" s="79" t="s">
        <v>2595</v>
      </c>
      <c r="F11" s="79" t="s">
        <v>1995</v>
      </c>
      <c r="G11" s="79" t="s">
        <v>1996</v>
      </c>
      <c r="H11" s="79" t="s">
        <v>1998</v>
      </c>
      <c r="I11" s="79" t="s">
        <v>1933</v>
      </c>
      <c r="J11" s="79" t="s">
        <v>1934</v>
      </c>
      <c r="K11" s="79" t="s">
        <v>1935</v>
      </c>
      <c r="L11" s="79" t="s">
        <v>1538</v>
      </c>
      <c r="M11" s="79" t="s">
        <v>1538</v>
      </c>
      <c r="N11" s="79" t="s">
        <v>1538</v>
      </c>
      <c r="O11" s="79" t="s">
        <v>2113</v>
      </c>
    </row>
    <row r="12" spans="1:15" ht="28.8" x14ac:dyDescent="0.3">
      <c r="A12" s="78">
        <v>231</v>
      </c>
      <c r="B12" s="79" t="s">
        <v>704</v>
      </c>
      <c r="C12" s="79" t="s">
        <v>60</v>
      </c>
      <c r="D12" s="79" t="s">
        <v>3</v>
      </c>
      <c r="E12" s="79" t="s">
        <v>2596</v>
      </c>
      <c r="F12" s="79" t="s">
        <v>2012</v>
      </c>
      <c r="G12" s="79" t="s">
        <v>70</v>
      </c>
      <c r="H12" s="79" t="s">
        <v>71</v>
      </c>
      <c r="I12" s="79" t="s">
        <v>2085</v>
      </c>
      <c r="J12" s="79" t="s">
        <v>2086</v>
      </c>
      <c r="K12" s="79" t="s">
        <v>2087</v>
      </c>
      <c r="L12" s="79" t="s">
        <v>2082</v>
      </c>
      <c r="M12" s="79" t="s">
        <v>2083</v>
      </c>
      <c r="N12" s="79" t="s">
        <v>2084</v>
      </c>
      <c r="O12" s="79" t="s">
        <v>2112</v>
      </c>
    </row>
    <row r="13" spans="1:15" ht="28.8" x14ac:dyDescent="0.3">
      <c r="A13" s="78">
        <v>232</v>
      </c>
      <c r="B13" s="79" t="s">
        <v>704</v>
      </c>
      <c r="C13" s="79" t="s">
        <v>60</v>
      </c>
      <c r="D13" s="79" t="s">
        <v>3</v>
      </c>
      <c r="E13" s="79" t="s">
        <v>2596</v>
      </c>
      <c r="F13" s="79" t="s">
        <v>2013</v>
      </c>
      <c r="G13" s="79" t="s">
        <v>2052</v>
      </c>
      <c r="H13" s="79" t="s">
        <v>1599</v>
      </c>
      <c r="I13" s="79" t="s">
        <v>2088</v>
      </c>
      <c r="J13" s="79" t="s">
        <v>2089</v>
      </c>
      <c r="K13" s="79" t="s">
        <v>2090</v>
      </c>
      <c r="L13" s="79" t="s">
        <v>2082</v>
      </c>
      <c r="M13" s="79" t="s">
        <v>2083</v>
      </c>
      <c r="N13" s="79" t="s">
        <v>2084</v>
      </c>
      <c r="O13" s="79" t="s">
        <v>2112</v>
      </c>
    </row>
    <row r="14" spans="1:15" x14ac:dyDescent="0.3">
      <c r="A14" s="78">
        <v>233</v>
      </c>
      <c r="B14" s="79" t="s">
        <v>704</v>
      </c>
      <c r="C14" s="79" t="s">
        <v>60</v>
      </c>
      <c r="D14" s="79" t="s">
        <v>3</v>
      </c>
      <c r="E14" s="79" t="s">
        <v>1643</v>
      </c>
      <c r="F14" s="79" t="s">
        <v>1577</v>
      </c>
      <c r="G14" s="79" t="s">
        <v>75</v>
      </c>
      <c r="H14" s="79" t="s">
        <v>280</v>
      </c>
      <c r="I14" s="79" t="s">
        <v>1382</v>
      </c>
      <c r="J14" s="79" t="s">
        <v>1736</v>
      </c>
      <c r="K14" s="79" t="s">
        <v>1737</v>
      </c>
      <c r="L14" s="79" t="s">
        <v>1538</v>
      </c>
      <c r="M14" s="79" t="s">
        <v>1538</v>
      </c>
      <c r="N14" s="79" t="s">
        <v>1538</v>
      </c>
      <c r="O14" s="79" t="s">
        <v>2113</v>
      </c>
    </row>
    <row r="15" spans="1:15" ht="57.6" x14ac:dyDescent="0.3">
      <c r="A15" s="78">
        <v>235</v>
      </c>
      <c r="B15" s="79" t="s">
        <v>704</v>
      </c>
      <c r="C15" s="79" t="s">
        <v>60</v>
      </c>
      <c r="D15" s="79" t="s">
        <v>3</v>
      </c>
      <c r="E15" s="79" t="s">
        <v>2800</v>
      </c>
      <c r="F15" s="79" t="s">
        <v>250</v>
      </c>
      <c r="G15" s="79" t="s">
        <v>251</v>
      </c>
      <c r="H15" s="79" t="s">
        <v>252</v>
      </c>
      <c r="I15" s="79" t="s">
        <v>1383</v>
      </c>
      <c r="J15" s="79" t="s">
        <v>1738</v>
      </c>
      <c r="K15" s="79" t="s">
        <v>1742</v>
      </c>
      <c r="L15" s="79" t="s">
        <v>1538</v>
      </c>
      <c r="M15" s="79" t="s">
        <v>1538</v>
      </c>
      <c r="N15" s="79" t="s">
        <v>1538</v>
      </c>
      <c r="O15" s="79" t="s">
        <v>2113</v>
      </c>
    </row>
    <row r="16" spans="1:15" ht="72" x14ac:dyDescent="0.3">
      <c r="A16" s="78">
        <v>236</v>
      </c>
      <c r="B16" s="79" t="s">
        <v>704</v>
      </c>
      <c r="C16" s="79" t="s">
        <v>60</v>
      </c>
      <c r="D16" s="79" t="s">
        <v>3</v>
      </c>
      <c r="E16" s="79" t="s">
        <v>2716</v>
      </c>
      <c r="F16" s="79" t="s">
        <v>2700</v>
      </c>
      <c r="G16" s="79" t="s">
        <v>1596</v>
      </c>
      <c r="H16" s="79" t="s">
        <v>1715</v>
      </c>
      <c r="I16" s="79" t="s">
        <v>2701</v>
      </c>
      <c r="J16" s="79" t="s">
        <v>2702</v>
      </c>
      <c r="K16" s="79" t="s">
        <v>2703</v>
      </c>
      <c r="L16" s="79" t="s">
        <v>1538</v>
      </c>
      <c r="M16" s="79" t="s">
        <v>1538</v>
      </c>
      <c r="N16" s="79" t="s">
        <v>1538</v>
      </c>
      <c r="O16" s="79" t="s">
        <v>2113</v>
      </c>
    </row>
    <row r="17" spans="1:15" ht="230.4" x14ac:dyDescent="0.3">
      <c r="A17" s="78">
        <v>237</v>
      </c>
      <c r="B17" s="79" t="s">
        <v>704</v>
      </c>
      <c r="C17" s="79" t="s">
        <v>60</v>
      </c>
      <c r="D17" s="79" t="s">
        <v>3</v>
      </c>
      <c r="E17" s="79" t="s">
        <v>1991</v>
      </c>
      <c r="F17" s="79" t="s">
        <v>1922</v>
      </c>
      <c r="G17" s="79" t="s">
        <v>76</v>
      </c>
      <c r="H17" s="79" t="s">
        <v>77</v>
      </c>
      <c r="I17" s="79" t="s">
        <v>1923</v>
      </c>
      <c r="J17" s="79" t="s">
        <v>1928</v>
      </c>
      <c r="K17" s="79" t="s">
        <v>1926</v>
      </c>
      <c r="L17" s="79" t="s">
        <v>1925</v>
      </c>
      <c r="M17" s="79" t="s">
        <v>1924</v>
      </c>
      <c r="N17" s="79" t="s">
        <v>1927</v>
      </c>
      <c r="O17" s="79" t="s">
        <v>2113</v>
      </c>
    </row>
    <row r="18" spans="1:15" ht="43.2" x14ac:dyDescent="0.3">
      <c r="A18" s="78">
        <v>238</v>
      </c>
      <c r="B18" s="79" t="s">
        <v>704</v>
      </c>
      <c r="C18" s="79" t="s">
        <v>60</v>
      </c>
      <c r="D18" s="79" t="s">
        <v>3</v>
      </c>
      <c r="E18" s="79" t="s">
        <v>1644</v>
      </c>
      <c r="F18" s="79" t="s">
        <v>88</v>
      </c>
      <c r="G18" s="79" t="s">
        <v>235</v>
      </c>
      <c r="H18" s="79" t="s">
        <v>236</v>
      </c>
      <c r="I18" s="79" t="s">
        <v>595</v>
      </c>
      <c r="J18" s="79" t="s">
        <v>1739</v>
      </c>
      <c r="K18" s="79" t="s">
        <v>1740</v>
      </c>
      <c r="L18" s="79" t="s">
        <v>1672</v>
      </c>
      <c r="M18" s="79" t="s">
        <v>1867</v>
      </c>
      <c r="N18" s="79" t="s">
        <v>1866</v>
      </c>
      <c r="O18" s="79" t="s">
        <v>2113</v>
      </c>
    </row>
    <row r="19" spans="1:15" ht="57.6" x14ac:dyDescent="0.3">
      <c r="A19" s="78">
        <v>239</v>
      </c>
      <c r="B19" s="79" t="s">
        <v>704</v>
      </c>
      <c r="C19" s="79" t="s">
        <v>60</v>
      </c>
      <c r="D19" s="79" t="s">
        <v>3</v>
      </c>
      <c r="E19" s="79" t="s">
        <v>2597</v>
      </c>
      <c r="F19" s="79" t="s">
        <v>65</v>
      </c>
      <c r="G19" s="79" t="s">
        <v>78</v>
      </c>
      <c r="H19" s="79" t="s">
        <v>79</v>
      </c>
      <c r="I19" s="79" t="s">
        <v>1384</v>
      </c>
      <c r="J19" s="79" t="s">
        <v>1741</v>
      </c>
      <c r="K19" s="79" t="s">
        <v>1743</v>
      </c>
      <c r="L19" s="79" t="s">
        <v>1538</v>
      </c>
      <c r="M19" s="79" t="s">
        <v>1538</v>
      </c>
      <c r="N19" s="79" t="s">
        <v>1538</v>
      </c>
      <c r="O19" s="79" t="s">
        <v>2113</v>
      </c>
    </row>
    <row r="20" spans="1:15" ht="57.6" x14ac:dyDescent="0.3">
      <c r="A20" s="78">
        <v>242</v>
      </c>
      <c r="B20" s="79" t="s">
        <v>704</v>
      </c>
      <c r="C20" s="79" t="s">
        <v>60</v>
      </c>
      <c r="D20" s="79" t="s">
        <v>3</v>
      </c>
      <c r="E20" s="79" t="s">
        <v>2598</v>
      </c>
      <c r="F20" s="79" t="s">
        <v>1920</v>
      </c>
      <c r="G20" s="79" t="s">
        <v>2114</v>
      </c>
      <c r="H20" s="79" t="s">
        <v>2115</v>
      </c>
      <c r="I20" s="79" t="s">
        <v>1921</v>
      </c>
      <c r="J20" s="79" t="s">
        <v>2116</v>
      </c>
      <c r="K20" s="79" t="s">
        <v>2117</v>
      </c>
      <c r="L20" s="79" t="s">
        <v>1538</v>
      </c>
      <c r="M20" s="79" t="s">
        <v>1538</v>
      </c>
      <c r="N20" s="79" t="s">
        <v>1538</v>
      </c>
      <c r="O20" s="79" t="s">
        <v>2113</v>
      </c>
    </row>
    <row r="21" spans="1:15" ht="28.8" x14ac:dyDescent="0.3">
      <c r="A21" s="78">
        <v>244</v>
      </c>
      <c r="B21" s="79" t="s">
        <v>704</v>
      </c>
      <c r="C21" s="79" t="s">
        <v>60</v>
      </c>
      <c r="D21" s="79" t="s">
        <v>3</v>
      </c>
      <c r="E21" s="79" t="s">
        <v>2599</v>
      </c>
      <c r="F21" s="79" t="s">
        <v>2299</v>
      </c>
      <c r="G21" s="79" t="s">
        <v>10</v>
      </c>
      <c r="H21" s="79" t="s">
        <v>11</v>
      </c>
      <c r="I21" s="79" t="s">
        <v>2132</v>
      </c>
      <c r="J21" s="79" t="s">
        <v>10</v>
      </c>
      <c r="K21" s="79" t="s">
        <v>11</v>
      </c>
      <c r="L21" s="79" t="s">
        <v>1538</v>
      </c>
      <c r="M21" s="79" t="s">
        <v>1538</v>
      </c>
      <c r="N21" s="79" t="s">
        <v>1538</v>
      </c>
      <c r="O21" s="79" t="s">
        <v>2113</v>
      </c>
    </row>
    <row r="22" spans="1:15" x14ac:dyDescent="0.3">
      <c r="A22" s="78">
        <v>245</v>
      </c>
      <c r="B22" s="79" t="s">
        <v>704</v>
      </c>
      <c r="C22" s="79" t="s">
        <v>60</v>
      </c>
      <c r="D22" s="79" t="s">
        <v>3</v>
      </c>
      <c r="E22" s="79" t="s">
        <v>1645</v>
      </c>
      <c r="F22" s="79" t="s">
        <v>1578</v>
      </c>
      <c r="G22" s="79" t="s">
        <v>85</v>
      </c>
      <c r="H22" s="79" t="s">
        <v>86</v>
      </c>
      <c r="I22" s="79" t="s">
        <v>1385</v>
      </c>
      <c r="J22" s="79" t="s">
        <v>85</v>
      </c>
      <c r="K22" s="79" t="s">
        <v>86</v>
      </c>
      <c r="L22" s="79" t="s">
        <v>2794</v>
      </c>
      <c r="M22" s="79" t="s">
        <v>2794</v>
      </c>
      <c r="N22" s="79" t="s">
        <v>2794</v>
      </c>
      <c r="O22" s="79" t="s">
        <v>2113</v>
      </c>
    </row>
    <row r="23" spans="1:15" x14ac:dyDescent="0.3">
      <c r="A23" s="78">
        <v>248</v>
      </c>
      <c r="B23" s="79" t="s">
        <v>704</v>
      </c>
      <c r="C23" s="79" t="s">
        <v>60</v>
      </c>
      <c r="D23" s="79" t="s">
        <v>3</v>
      </c>
      <c r="E23" s="79" t="s">
        <v>2718</v>
      </c>
      <c r="F23" s="79" t="s">
        <v>67</v>
      </c>
      <c r="G23" s="79" t="s">
        <v>80</v>
      </c>
      <c r="H23" s="79" t="s">
        <v>1815</v>
      </c>
      <c r="I23" s="79" t="s">
        <v>1386</v>
      </c>
      <c r="J23" s="79" t="s">
        <v>1386</v>
      </c>
      <c r="K23" s="79" t="s">
        <v>1814</v>
      </c>
      <c r="L23" s="79" t="s">
        <v>1538</v>
      </c>
      <c r="M23" s="79" t="s">
        <v>1538</v>
      </c>
      <c r="N23" s="79" t="s">
        <v>1538</v>
      </c>
      <c r="O23" s="79" t="s">
        <v>2113</v>
      </c>
    </row>
    <row r="24" spans="1:15" ht="201.6" x14ac:dyDescent="0.3">
      <c r="A24" s="78">
        <v>249</v>
      </c>
      <c r="B24" s="79" t="s">
        <v>704</v>
      </c>
      <c r="C24" s="79" t="s">
        <v>31</v>
      </c>
      <c r="D24" s="79" t="s">
        <v>2</v>
      </c>
      <c r="E24" s="79" t="s">
        <v>2600</v>
      </c>
      <c r="F24" s="79" t="s">
        <v>1694</v>
      </c>
      <c r="G24" s="79" t="s">
        <v>1678</v>
      </c>
      <c r="H24" s="79" t="s">
        <v>1679</v>
      </c>
      <c r="I24" s="79" t="s">
        <v>1852</v>
      </c>
      <c r="J24" s="79" t="s">
        <v>1853</v>
      </c>
      <c r="K24" s="79" t="s">
        <v>1854</v>
      </c>
      <c r="L24" s="79" t="s">
        <v>1585</v>
      </c>
      <c r="M24" s="79" t="s">
        <v>1586</v>
      </c>
      <c r="N24" s="79" t="s">
        <v>1587</v>
      </c>
      <c r="O24" s="79" t="s">
        <v>2113</v>
      </c>
    </row>
    <row r="25" spans="1:15" ht="72" x14ac:dyDescent="0.3">
      <c r="A25" s="78">
        <v>250</v>
      </c>
      <c r="B25" s="79" t="s">
        <v>704</v>
      </c>
      <c r="C25" s="79" t="s">
        <v>31</v>
      </c>
      <c r="D25" s="79" t="s">
        <v>2</v>
      </c>
      <c r="E25" s="79" t="s">
        <v>1646</v>
      </c>
      <c r="F25" s="79" t="s">
        <v>173</v>
      </c>
      <c r="G25" s="79" t="s">
        <v>174</v>
      </c>
      <c r="H25" s="79" t="s">
        <v>175</v>
      </c>
      <c r="I25" s="79" t="s">
        <v>1744</v>
      </c>
      <c r="J25" s="79" t="s">
        <v>1745</v>
      </c>
      <c r="K25" s="79" t="s">
        <v>1746</v>
      </c>
      <c r="L25" s="79" t="s">
        <v>1538</v>
      </c>
      <c r="M25" s="79" t="s">
        <v>1538</v>
      </c>
      <c r="N25" s="79" t="s">
        <v>1538</v>
      </c>
      <c r="O25" s="79" t="s">
        <v>2113</v>
      </c>
    </row>
    <row r="26" spans="1:15" ht="158.4" x14ac:dyDescent="0.3">
      <c r="A26" s="78">
        <v>251</v>
      </c>
      <c r="B26" s="79" t="s">
        <v>704</v>
      </c>
      <c r="C26" s="79" t="s">
        <v>31</v>
      </c>
      <c r="D26" s="79" t="s">
        <v>2</v>
      </c>
      <c r="E26" s="79" t="s">
        <v>2600</v>
      </c>
      <c r="F26" s="79" t="s">
        <v>5</v>
      </c>
      <c r="G26" s="79" t="s">
        <v>26</v>
      </c>
      <c r="H26" s="79" t="s">
        <v>30</v>
      </c>
      <c r="I26" s="79" t="s">
        <v>2540</v>
      </c>
      <c r="J26" s="79" t="s">
        <v>2541</v>
      </c>
      <c r="K26" s="79" t="s">
        <v>2542</v>
      </c>
      <c r="L26" s="79" t="s">
        <v>2544</v>
      </c>
      <c r="M26" s="79" t="s">
        <v>2543</v>
      </c>
      <c r="N26" s="79" t="s">
        <v>2545</v>
      </c>
      <c r="O26" s="79" t="s">
        <v>2113</v>
      </c>
    </row>
    <row r="27" spans="1:15" ht="86.4" x14ac:dyDescent="0.3">
      <c r="A27" s="78">
        <v>252</v>
      </c>
      <c r="B27" s="79" t="s">
        <v>704</v>
      </c>
      <c r="C27" s="79" t="s">
        <v>31</v>
      </c>
      <c r="D27" s="79" t="s">
        <v>2</v>
      </c>
      <c r="E27" s="79" t="s">
        <v>1647</v>
      </c>
      <c r="F27" s="79" t="s">
        <v>178</v>
      </c>
      <c r="G27" s="79" t="s">
        <v>182</v>
      </c>
      <c r="H27" s="79" t="s">
        <v>183</v>
      </c>
      <c r="I27" s="79" t="s">
        <v>1389</v>
      </c>
      <c r="J27" s="79" t="s">
        <v>1387</v>
      </c>
      <c r="K27" s="79" t="s">
        <v>1388</v>
      </c>
      <c r="L27" s="79" t="s">
        <v>1538</v>
      </c>
      <c r="M27" s="79" t="s">
        <v>1538</v>
      </c>
      <c r="N27" s="79" t="s">
        <v>1538</v>
      </c>
      <c r="O27" s="79" t="s">
        <v>2113</v>
      </c>
    </row>
    <row r="28" spans="1:15" ht="28.8" x14ac:dyDescent="0.3">
      <c r="A28" s="78">
        <v>255</v>
      </c>
      <c r="B28" s="79" t="s">
        <v>704</v>
      </c>
      <c r="C28" s="79" t="s">
        <v>31</v>
      </c>
      <c r="D28" s="79" t="s">
        <v>2</v>
      </c>
      <c r="E28" s="79" t="s">
        <v>2601</v>
      </c>
      <c r="F28" s="79" t="s">
        <v>1978</v>
      </c>
      <c r="G28" s="79" t="s">
        <v>155</v>
      </c>
      <c r="H28" s="79" t="s">
        <v>156</v>
      </c>
      <c r="I28" s="79" t="s">
        <v>2523</v>
      </c>
      <c r="J28" s="79" t="s">
        <v>747</v>
      </c>
      <c r="K28" s="79" t="s">
        <v>1747</v>
      </c>
      <c r="L28" s="79" t="s">
        <v>1538</v>
      </c>
      <c r="M28" s="79" t="s">
        <v>1538</v>
      </c>
      <c r="N28" s="79" t="s">
        <v>1538</v>
      </c>
      <c r="O28" s="79" t="s">
        <v>2113</v>
      </c>
    </row>
    <row r="29" spans="1:15" ht="360" x14ac:dyDescent="0.3">
      <c r="A29" s="78">
        <v>256</v>
      </c>
      <c r="B29" s="79" t="s">
        <v>704</v>
      </c>
      <c r="C29" s="79" t="s">
        <v>745</v>
      </c>
      <c r="D29" s="79" t="s">
        <v>2</v>
      </c>
      <c r="E29" s="79" t="s">
        <v>2014</v>
      </c>
      <c r="F29" s="79" t="s">
        <v>125</v>
      </c>
      <c r="G29" s="79" t="s">
        <v>1822</v>
      </c>
      <c r="H29" s="79" t="s">
        <v>1824</v>
      </c>
      <c r="I29" s="79" t="s">
        <v>1819</v>
      </c>
      <c r="J29" s="79" t="s">
        <v>1827</v>
      </c>
      <c r="K29" s="79" t="s">
        <v>1828</v>
      </c>
      <c r="L29" s="79" t="s">
        <v>1538</v>
      </c>
      <c r="M29" s="79" t="s">
        <v>1538</v>
      </c>
      <c r="N29" s="79" t="s">
        <v>1538</v>
      </c>
      <c r="O29" s="79" t="s">
        <v>2113</v>
      </c>
    </row>
    <row r="30" spans="1:15" ht="100.8" x14ac:dyDescent="0.3">
      <c r="A30" s="78">
        <v>257</v>
      </c>
      <c r="B30" s="79" t="s">
        <v>704</v>
      </c>
      <c r="C30" s="79" t="s">
        <v>31</v>
      </c>
      <c r="D30" s="79" t="s">
        <v>2</v>
      </c>
      <c r="E30" s="79" t="s">
        <v>1648</v>
      </c>
      <c r="F30" s="79" t="s">
        <v>181</v>
      </c>
      <c r="G30" s="79" t="s">
        <v>187</v>
      </c>
      <c r="H30" s="79" t="s">
        <v>188</v>
      </c>
      <c r="I30" s="79" t="s">
        <v>1390</v>
      </c>
      <c r="J30" s="79" t="s">
        <v>1391</v>
      </c>
      <c r="K30" s="79" t="s">
        <v>1392</v>
      </c>
      <c r="L30" s="79" t="s">
        <v>1538</v>
      </c>
      <c r="M30" s="79" t="s">
        <v>1538</v>
      </c>
      <c r="N30" s="79" t="s">
        <v>1538</v>
      </c>
      <c r="O30" s="79" t="s">
        <v>2113</v>
      </c>
    </row>
    <row r="31" spans="1:15" ht="72" x14ac:dyDescent="0.3">
      <c r="A31" s="78">
        <v>258</v>
      </c>
      <c r="B31" s="79" t="s">
        <v>704</v>
      </c>
      <c r="C31" s="79" t="s">
        <v>31</v>
      </c>
      <c r="D31" s="79" t="s">
        <v>2</v>
      </c>
      <c r="E31" s="79" t="s">
        <v>1649</v>
      </c>
      <c r="F31" s="79" t="s">
        <v>127</v>
      </c>
      <c r="G31" s="79" t="s">
        <v>38</v>
      </c>
      <c r="H31" s="79" t="s">
        <v>39</v>
      </c>
      <c r="I31" s="79" t="s">
        <v>1393</v>
      </c>
      <c r="J31" s="79" t="s">
        <v>1394</v>
      </c>
      <c r="K31" s="79" t="s">
        <v>1395</v>
      </c>
      <c r="L31" s="79" t="s">
        <v>1538</v>
      </c>
      <c r="M31" s="79" t="s">
        <v>1538</v>
      </c>
      <c r="N31" s="79" t="s">
        <v>1538</v>
      </c>
      <c r="O31" s="79" t="s">
        <v>2113</v>
      </c>
    </row>
    <row r="32" spans="1:15" ht="43.2" x14ac:dyDescent="0.3">
      <c r="A32" s="78">
        <v>260</v>
      </c>
      <c r="B32" s="79" t="s">
        <v>704</v>
      </c>
      <c r="C32" s="79" t="s">
        <v>31</v>
      </c>
      <c r="D32" s="79" t="s">
        <v>2</v>
      </c>
      <c r="E32" s="79" t="s">
        <v>1650</v>
      </c>
      <c r="F32" s="79" t="s">
        <v>179</v>
      </c>
      <c r="G32" s="79" t="s">
        <v>184</v>
      </c>
      <c r="H32" s="79" t="s">
        <v>1695</v>
      </c>
      <c r="I32" s="79" t="s">
        <v>1401</v>
      </c>
      <c r="J32" s="79" t="s">
        <v>1399</v>
      </c>
      <c r="K32" s="79" t="s">
        <v>1400</v>
      </c>
      <c r="L32" s="79" t="s">
        <v>1538</v>
      </c>
      <c r="M32" s="79" t="s">
        <v>1538</v>
      </c>
      <c r="N32" s="79" t="s">
        <v>1538</v>
      </c>
      <c r="O32" s="79" t="s">
        <v>2113</v>
      </c>
    </row>
    <row r="33" spans="1:15" ht="57.6" x14ac:dyDescent="0.3">
      <c r="A33" s="78">
        <v>262</v>
      </c>
      <c r="B33" s="79" t="s">
        <v>704</v>
      </c>
      <c r="C33" s="79" t="s">
        <v>31</v>
      </c>
      <c r="D33" s="79" t="s">
        <v>2</v>
      </c>
      <c r="E33" s="79" t="s">
        <v>2602</v>
      </c>
      <c r="F33" s="79" t="s">
        <v>126</v>
      </c>
      <c r="G33" s="79" t="s">
        <v>132</v>
      </c>
      <c r="H33" s="79" t="s">
        <v>133</v>
      </c>
      <c r="I33" s="79" t="s">
        <v>1406</v>
      </c>
      <c r="J33" s="79" t="s">
        <v>1405</v>
      </c>
      <c r="K33" s="79" t="s">
        <v>1407</v>
      </c>
      <c r="L33" s="79" t="s">
        <v>1538</v>
      </c>
      <c r="M33" s="79" t="s">
        <v>1538</v>
      </c>
      <c r="N33" s="79" t="s">
        <v>1538</v>
      </c>
      <c r="O33" s="79" t="s">
        <v>2113</v>
      </c>
    </row>
    <row r="34" spans="1:15" ht="115.2" x14ac:dyDescent="0.3">
      <c r="A34" s="78">
        <v>263</v>
      </c>
      <c r="B34" s="79" t="s">
        <v>704</v>
      </c>
      <c r="C34" s="79" t="s">
        <v>31</v>
      </c>
      <c r="D34" s="79" t="s">
        <v>2</v>
      </c>
      <c r="E34" s="79" t="s">
        <v>1651</v>
      </c>
      <c r="F34" s="79" t="s">
        <v>180</v>
      </c>
      <c r="G34" s="79" t="s">
        <v>186</v>
      </c>
      <c r="H34" s="79" t="s">
        <v>189</v>
      </c>
      <c r="I34" s="79" t="s">
        <v>1410</v>
      </c>
      <c r="J34" s="79" t="s">
        <v>1408</v>
      </c>
      <c r="K34" s="79" t="s">
        <v>1409</v>
      </c>
      <c r="L34" s="79" t="s">
        <v>1538</v>
      </c>
      <c r="M34" s="79" t="s">
        <v>1538</v>
      </c>
      <c r="N34" s="79" t="s">
        <v>1538</v>
      </c>
      <c r="O34" s="79" t="s">
        <v>2113</v>
      </c>
    </row>
    <row r="35" spans="1:15" ht="72" x14ac:dyDescent="0.3">
      <c r="A35" s="78">
        <v>267</v>
      </c>
      <c r="B35" s="79" t="s">
        <v>704</v>
      </c>
      <c r="C35" s="79" t="s">
        <v>31</v>
      </c>
      <c r="D35" s="79" t="s">
        <v>3</v>
      </c>
      <c r="E35" s="79" t="s">
        <v>2603</v>
      </c>
      <c r="F35" s="79" t="s">
        <v>152</v>
      </c>
      <c r="G35" s="79" t="s">
        <v>153</v>
      </c>
      <c r="H35" s="79" t="s">
        <v>154</v>
      </c>
      <c r="I35" s="79" t="s">
        <v>1413</v>
      </c>
      <c r="J35" s="79" t="s">
        <v>1411</v>
      </c>
      <c r="K35" s="79" t="s">
        <v>1412</v>
      </c>
      <c r="L35" s="79" t="s">
        <v>1538</v>
      </c>
      <c r="M35" s="79" t="s">
        <v>1538</v>
      </c>
      <c r="N35" s="79" t="s">
        <v>1538</v>
      </c>
      <c r="O35" s="79" t="s">
        <v>2113</v>
      </c>
    </row>
    <row r="36" spans="1:15" ht="57.6" x14ac:dyDescent="0.3">
      <c r="A36" s="78">
        <v>268</v>
      </c>
      <c r="B36" s="79" t="s">
        <v>704</v>
      </c>
      <c r="C36" s="79" t="s">
        <v>31</v>
      </c>
      <c r="D36" s="79" t="s">
        <v>3</v>
      </c>
      <c r="E36" s="79" t="s">
        <v>1652</v>
      </c>
      <c r="F36" s="79" t="s">
        <v>164</v>
      </c>
      <c r="G36" s="79" t="s">
        <v>165</v>
      </c>
      <c r="H36" s="79" t="s">
        <v>166</v>
      </c>
      <c r="I36" s="79" t="s">
        <v>1415</v>
      </c>
      <c r="J36" s="79" t="s">
        <v>1414</v>
      </c>
      <c r="K36" s="79" t="s">
        <v>1416</v>
      </c>
      <c r="L36" s="79" t="s">
        <v>1538</v>
      </c>
      <c r="M36" s="79" t="s">
        <v>1538</v>
      </c>
      <c r="N36" s="79" t="s">
        <v>1538</v>
      </c>
      <c r="O36" s="79" t="s">
        <v>2113</v>
      </c>
    </row>
    <row r="37" spans="1:15" x14ac:dyDescent="0.3">
      <c r="A37" s="78">
        <v>269</v>
      </c>
      <c r="B37" s="79" t="s">
        <v>704</v>
      </c>
      <c r="C37" s="79" t="s">
        <v>31</v>
      </c>
      <c r="D37" s="79" t="s">
        <v>3</v>
      </c>
      <c r="E37" s="79" t="s">
        <v>2604</v>
      </c>
      <c r="F37" s="79" t="s">
        <v>167</v>
      </c>
      <c r="G37" s="79" t="s">
        <v>168</v>
      </c>
      <c r="H37" s="79" t="s">
        <v>169</v>
      </c>
      <c r="I37" s="79" t="s">
        <v>1418</v>
      </c>
      <c r="J37" s="79" t="s">
        <v>846</v>
      </c>
      <c r="K37" s="79" t="s">
        <v>1417</v>
      </c>
      <c r="L37" s="79" t="s">
        <v>1538</v>
      </c>
      <c r="M37" s="79" t="s">
        <v>1538</v>
      </c>
      <c r="N37" s="79" t="s">
        <v>1538</v>
      </c>
      <c r="O37" s="79" t="s">
        <v>2113</v>
      </c>
    </row>
    <row r="38" spans="1:15" ht="72" x14ac:dyDescent="0.3">
      <c r="A38" s="78">
        <v>272</v>
      </c>
      <c r="B38" s="79" t="s">
        <v>704</v>
      </c>
      <c r="C38" s="79" t="s">
        <v>31</v>
      </c>
      <c r="D38" s="79" t="s">
        <v>3</v>
      </c>
      <c r="E38" s="79" t="s">
        <v>1880</v>
      </c>
      <c r="F38" s="79" t="s">
        <v>1557</v>
      </c>
      <c r="G38" s="79" t="s">
        <v>32</v>
      </c>
      <c r="H38" s="79" t="s">
        <v>33</v>
      </c>
      <c r="I38" s="79" t="s">
        <v>1420</v>
      </c>
      <c r="J38" s="79" t="s">
        <v>1419</v>
      </c>
      <c r="K38" s="79" t="s">
        <v>1421</v>
      </c>
      <c r="L38" s="79" t="s">
        <v>1538</v>
      </c>
      <c r="M38" s="79" t="s">
        <v>1538</v>
      </c>
      <c r="N38" s="79" t="s">
        <v>1538</v>
      </c>
      <c r="O38" s="79" t="s">
        <v>2113</v>
      </c>
    </row>
    <row r="39" spans="1:15" ht="72" x14ac:dyDescent="0.3">
      <c r="A39" s="78">
        <v>276</v>
      </c>
      <c r="B39" s="79" t="s">
        <v>704</v>
      </c>
      <c r="C39" s="79" t="s">
        <v>31</v>
      </c>
      <c r="D39" s="79" t="s">
        <v>3</v>
      </c>
      <c r="E39" s="79" t="s">
        <v>2605</v>
      </c>
      <c r="F39" s="79" t="s">
        <v>232</v>
      </c>
      <c r="G39" s="79" t="s">
        <v>93</v>
      </c>
      <c r="H39" s="79" t="s">
        <v>233</v>
      </c>
      <c r="I39" s="79" t="s">
        <v>1422</v>
      </c>
      <c r="J39" s="79" t="s">
        <v>1863</v>
      </c>
      <c r="K39" s="79" t="s">
        <v>1864</v>
      </c>
      <c r="L39" s="79" t="s">
        <v>1883</v>
      </c>
      <c r="M39" s="79" t="s">
        <v>1681</v>
      </c>
      <c r="N39" s="79" t="s">
        <v>1865</v>
      </c>
      <c r="O39" s="79" t="s">
        <v>2113</v>
      </c>
    </row>
    <row r="40" spans="1:15" ht="43.2" x14ac:dyDescent="0.3">
      <c r="A40" s="78">
        <v>277</v>
      </c>
      <c r="B40" s="79" t="s">
        <v>704</v>
      </c>
      <c r="C40" s="79" t="s">
        <v>31</v>
      </c>
      <c r="D40" s="79" t="s">
        <v>3</v>
      </c>
      <c r="E40" s="79" t="s">
        <v>1653</v>
      </c>
      <c r="F40" s="79" t="s">
        <v>144</v>
      </c>
      <c r="G40" s="79" t="s">
        <v>145</v>
      </c>
      <c r="H40" s="79" t="s">
        <v>146</v>
      </c>
      <c r="I40" s="79" t="s">
        <v>1515</v>
      </c>
      <c r="J40" s="79" t="s">
        <v>1748</v>
      </c>
      <c r="K40" s="79" t="s">
        <v>1749</v>
      </c>
      <c r="L40" s="79" t="s">
        <v>1538</v>
      </c>
      <c r="M40" s="79" t="s">
        <v>1538</v>
      </c>
      <c r="N40" s="79" t="s">
        <v>1538</v>
      </c>
      <c r="O40" s="79" t="s">
        <v>2113</v>
      </c>
    </row>
    <row r="41" spans="1:15" ht="28.8" x14ac:dyDescent="0.3">
      <c r="A41" s="78">
        <v>280</v>
      </c>
      <c r="B41" s="79" t="s">
        <v>704</v>
      </c>
      <c r="C41" s="79" t="s">
        <v>31</v>
      </c>
      <c r="D41" s="79" t="s">
        <v>3</v>
      </c>
      <c r="E41" s="79" t="s">
        <v>1655</v>
      </c>
      <c r="F41" s="79" t="s">
        <v>1528</v>
      </c>
      <c r="G41" s="79" t="s">
        <v>176</v>
      </c>
      <c r="H41" s="79" t="s">
        <v>177</v>
      </c>
      <c r="I41" s="79" t="s">
        <v>1426</v>
      </c>
      <c r="J41" s="79" t="s">
        <v>841</v>
      </c>
      <c r="K41" s="79" t="s">
        <v>1425</v>
      </c>
      <c r="L41" s="79" t="s">
        <v>1538</v>
      </c>
      <c r="M41" s="79" t="s">
        <v>1538</v>
      </c>
      <c r="N41" s="79" t="s">
        <v>1538</v>
      </c>
      <c r="O41" s="79" t="s">
        <v>2113</v>
      </c>
    </row>
    <row r="42" spans="1:15" ht="100.8" x14ac:dyDescent="0.3">
      <c r="A42" s="78">
        <v>283</v>
      </c>
      <c r="B42" s="79" t="s">
        <v>704</v>
      </c>
      <c r="C42" s="79" t="s">
        <v>31</v>
      </c>
      <c r="D42" s="79" t="s">
        <v>3</v>
      </c>
      <c r="E42" s="79" t="s">
        <v>1656</v>
      </c>
      <c r="F42" s="79" t="s">
        <v>149</v>
      </c>
      <c r="G42" s="79" t="s">
        <v>150</v>
      </c>
      <c r="H42" s="79" t="s">
        <v>151</v>
      </c>
      <c r="I42" s="79" t="s">
        <v>1428</v>
      </c>
      <c r="J42" s="79" t="s">
        <v>1427</v>
      </c>
      <c r="K42" s="79" t="s">
        <v>1429</v>
      </c>
      <c r="L42" s="79" t="s">
        <v>1538</v>
      </c>
      <c r="M42" s="79" t="s">
        <v>1538</v>
      </c>
      <c r="N42" s="79" t="s">
        <v>1538</v>
      </c>
      <c r="O42" s="79" t="s">
        <v>2113</v>
      </c>
    </row>
    <row r="43" spans="1:15" ht="100.8" x14ac:dyDescent="0.3">
      <c r="A43" s="78">
        <v>285</v>
      </c>
      <c r="B43" s="79" t="s">
        <v>704</v>
      </c>
      <c r="C43" s="79" t="s">
        <v>31</v>
      </c>
      <c r="D43" s="79" t="s">
        <v>3</v>
      </c>
      <c r="E43" s="79" t="s">
        <v>2606</v>
      </c>
      <c r="F43" s="79" t="s">
        <v>1529</v>
      </c>
      <c r="G43" s="79" t="s">
        <v>147</v>
      </c>
      <c r="H43" s="79" t="s">
        <v>148</v>
      </c>
      <c r="I43" s="79" t="s">
        <v>1522</v>
      </c>
      <c r="J43" s="79" t="s">
        <v>1524</v>
      </c>
      <c r="K43" s="79" t="s">
        <v>1523</v>
      </c>
      <c r="L43" s="79" t="s">
        <v>1538</v>
      </c>
      <c r="M43" s="79" t="s">
        <v>1538</v>
      </c>
      <c r="N43" s="79" t="s">
        <v>1538</v>
      </c>
      <c r="O43" s="79" t="s">
        <v>2113</v>
      </c>
    </row>
    <row r="44" spans="1:15" ht="43.2" x14ac:dyDescent="0.3">
      <c r="A44" s="78">
        <v>289</v>
      </c>
      <c r="B44" s="79" t="s">
        <v>704</v>
      </c>
      <c r="C44" s="79" t="s">
        <v>31</v>
      </c>
      <c r="D44" s="79" t="s">
        <v>3</v>
      </c>
      <c r="E44" s="79" t="s">
        <v>1657</v>
      </c>
      <c r="F44" s="79" t="s">
        <v>138</v>
      </c>
      <c r="G44" s="79" t="s">
        <v>139</v>
      </c>
      <c r="H44" s="79" t="s">
        <v>140</v>
      </c>
      <c r="I44" s="79" t="s">
        <v>1525</v>
      </c>
      <c r="J44" s="79" t="s">
        <v>1750</v>
      </c>
      <c r="K44" s="79" t="s">
        <v>1751</v>
      </c>
      <c r="L44" s="79" t="s">
        <v>1538</v>
      </c>
      <c r="M44" s="79" t="s">
        <v>2342</v>
      </c>
      <c r="N44" s="79" t="s">
        <v>2346</v>
      </c>
      <c r="O44" s="79" t="s">
        <v>2113</v>
      </c>
    </row>
    <row r="45" spans="1:15" ht="72" x14ac:dyDescent="0.3">
      <c r="A45" s="78">
        <v>298</v>
      </c>
      <c r="B45" s="79" t="s">
        <v>704</v>
      </c>
      <c r="C45" s="79" t="s">
        <v>31</v>
      </c>
      <c r="D45" s="79" t="s">
        <v>3</v>
      </c>
      <c r="E45" s="79" t="s">
        <v>2607</v>
      </c>
      <c r="F45" s="79" t="s">
        <v>2002</v>
      </c>
      <c r="G45" s="79" t="s">
        <v>137</v>
      </c>
      <c r="H45" s="79" t="s">
        <v>1588</v>
      </c>
      <c r="I45" s="79" t="s">
        <v>2428</v>
      </c>
      <c r="J45" s="79" t="s">
        <v>2429</v>
      </c>
      <c r="K45" s="79" t="s">
        <v>2430</v>
      </c>
      <c r="L45" s="79" t="s">
        <v>2338</v>
      </c>
      <c r="M45" s="79" t="s">
        <v>2342</v>
      </c>
      <c r="N45" s="79" t="s">
        <v>2346</v>
      </c>
      <c r="O45" s="79" t="s">
        <v>2113</v>
      </c>
    </row>
    <row r="46" spans="1:15" x14ac:dyDescent="0.3">
      <c r="A46" s="78">
        <v>300</v>
      </c>
      <c r="B46" s="79" t="s">
        <v>704</v>
      </c>
      <c r="C46" s="79" t="s">
        <v>31</v>
      </c>
      <c r="D46" s="79" t="s">
        <v>3</v>
      </c>
      <c r="E46" s="79" t="s">
        <v>2608</v>
      </c>
      <c r="F46" s="79" t="s">
        <v>158</v>
      </c>
      <c r="G46" s="79" t="s">
        <v>161</v>
      </c>
      <c r="H46" s="79" t="s">
        <v>1675</v>
      </c>
      <c r="I46" s="79" t="s">
        <v>1436</v>
      </c>
      <c r="J46" s="79" t="s">
        <v>1435</v>
      </c>
      <c r="K46" s="79" t="s">
        <v>1437</v>
      </c>
      <c r="L46" s="79" t="s">
        <v>1538</v>
      </c>
      <c r="M46" s="79" t="s">
        <v>1538</v>
      </c>
      <c r="N46" s="79" t="s">
        <v>1538</v>
      </c>
      <c r="O46" s="79" t="s">
        <v>2113</v>
      </c>
    </row>
    <row r="47" spans="1:15" ht="28.8" x14ac:dyDescent="0.3">
      <c r="A47" s="78">
        <v>301</v>
      </c>
      <c r="B47" s="79" t="s">
        <v>704</v>
      </c>
      <c r="C47" s="79" t="s">
        <v>31</v>
      </c>
      <c r="D47" s="79" t="s">
        <v>3</v>
      </c>
      <c r="E47" s="79" t="s">
        <v>2609</v>
      </c>
      <c r="F47" s="79" t="s">
        <v>159</v>
      </c>
      <c r="G47" s="79" t="s">
        <v>162</v>
      </c>
      <c r="H47" s="79" t="s">
        <v>163</v>
      </c>
      <c r="I47" s="79" t="s">
        <v>1440</v>
      </c>
      <c r="J47" s="79" t="s">
        <v>1439</v>
      </c>
      <c r="K47" s="79" t="s">
        <v>1438</v>
      </c>
      <c r="L47" s="79" t="s">
        <v>1538</v>
      </c>
      <c r="M47" s="79" t="s">
        <v>1538</v>
      </c>
      <c r="N47" s="79" t="s">
        <v>1538</v>
      </c>
      <c r="O47" s="79" t="s">
        <v>2113</v>
      </c>
    </row>
    <row r="48" spans="1:15" ht="115.2" x14ac:dyDescent="0.3">
      <c r="A48" s="78">
        <v>303</v>
      </c>
      <c r="B48" s="79" t="s">
        <v>704</v>
      </c>
      <c r="C48" s="79" t="s">
        <v>31</v>
      </c>
      <c r="D48" s="79" t="s">
        <v>3</v>
      </c>
      <c r="E48" s="79" t="s">
        <v>2610</v>
      </c>
      <c r="F48" s="79" t="s">
        <v>40</v>
      </c>
      <c r="G48" s="79" t="s">
        <v>41</v>
      </c>
      <c r="H48" s="79" t="s">
        <v>42</v>
      </c>
      <c r="I48" s="79" t="s">
        <v>2645</v>
      </c>
      <c r="J48" s="79" t="s">
        <v>2639</v>
      </c>
      <c r="K48" s="79" t="s">
        <v>2640</v>
      </c>
      <c r="L48" s="79" t="s">
        <v>2553</v>
      </c>
      <c r="M48" s="79" t="s">
        <v>2554</v>
      </c>
      <c r="N48" s="79" t="s">
        <v>2555</v>
      </c>
      <c r="O48" s="79" t="s">
        <v>2113</v>
      </c>
    </row>
    <row r="49" spans="1:15" ht="72" x14ac:dyDescent="0.3">
      <c r="A49" s="78">
        <v>314</v>
      </c>
      <c r="B49" s="79" t="s">
        <v>704</v>
      </c>
      <c r="C49" s="79" t="s">
        <v>4</v>
      </c>
      <c r="D49" s="79" t="s">
        <v>2</v>
      </c>
      <c r="E49" s="79" t="s">
        <v>1544</v>
      </c>
      <c r="F49" s="79" t="s">
        <v>114</v>
      </c>
      <c r="G49" s="79" t="s">
        <v>279</v>
      </c>
      <c r="H49" s="79" t="s">
        <v>114</v>
      </c>
      <c r="I49" s="79" t="s">
        <v>1495</v>
      </c>
      <c r="J49" s="79" t="s">
        <v>1447</v>
      </c>
      <c r="K49" s="79" t="s">
        <v>1448</v>
      </c>
      <c r="L49" s="79" t="s">
        <v>1538</v>
      </c>
      <c r="M49" s="79" t="s">
        <v>1538</v>
      </c>
      <c r="N49" s="79" t="s">
        <v>1538</v>
      </c>
      <c r="O49" s="79" t="s">
        <v>2113</v>
      </c>
    </row>
    <row r="50" spans="1:15" ht="158.4" x14ac:dyDescent="0.3">
      <c r="A50" s="78">
        <v>315</v>
      </c>
      <c r="B50" s="79" t="s">
        <v>704</v>
      </c>
      <c r="C50" s="79" t="s">
        <v>4</v>
      </c>
      <c r="D50" s="79" t="s">
        <v>2</v>
      </c>
      <c r="E50" s="79" t="s">
        <v>1545</v>
      </c>
      <c r="F50" s="79" t="s">
        <v>103</v>
      </c>
      <c r="G50" s="79" t="s">
        <v>104</v>
      </c>
      <c r="H50" s="79" t="s">
        <v>239</v>
      </c>
      <c r="I50" s="79" t="s">
        <v>1496</v>
      </c>
      <c r="J50" s="79" t="s">
        <v>1449</v>
      </c>
      <c r="K50" s="79" t="s">
        <v>1450</v>
      </c>
      <c r="L50" s="79" t="s">
        <v>1538</v>
      </c>
      <c r="M50" s="79" t="s">
        <v>1538</v>
      </c>
      <c r="N50" s="79" t="s">
        <v>1538</v>
      </c>
      <c r="O50" s="79" t="s">
        <v>2113</v>
      </c>
    </row>
    <row r="51" spans="1:15" ht="115.2" x14ac:dyDescent="0.3">
      <c r="A51" s="78">
        <v>318</v>
      </c>
      <c r="B51" s="79" t="s">
        <v>704</v>
      </c>
      <c r="C51" s="79" t="s">
        <v>4</v>
      </c>
      <c r="D51" s="79" t="s">
        <v>2</v>
      </c>
      <c r="E51" s="79" t="s">
        <v>2391</v>
      </c>
      <c r="F51" s="79" t="s">
        <v>112</v>
      </c>
      <c r="G51" s="79" t="s">
        <v>108</v>
      </c>
      <c r="H51" s="79" t="s">
        <v>113</v>
      </c>
      <c r="I51" s="79" t="s">
        <v>1452</v>
      </c>
      <c r="J51" s="79" t="s">
        <v>1451</v>
      </c>
      <c r="K51" s="79" t="s">
        <v>1453</v>
      </c>
      <c r="L51" s="79" t="s">
        <v>1538</v>
      </c>
      <c r="M51" s="79" t="s">
        <v>1538</v>
      </c>
      <c r="N51" s="79" t="s">
        <v>1538</v>
      </c>
      <c r="O51" s="79" t="s">
        <v>2113</v>
      </c>
    </row>
    <row r="52" spans="1:15" ht="158.4" x14ac:dyDescent="0.3">
      <c r="A52" s="78">
        <v>319</v>
      </c>
      <c r="B52" s="79" t="s">
        <v>704</v>
      </c>
      <c r="C52" s="79" t="s">
        <v>4</v>
      </c>
      <c r="D52" s="79" t="s">
        <v>2</v>
      </c>
      <c r="E52" s="79" t="s">
        <v>1546</v>
      </c>
      <c r="F52" s="79" t="s">
        <v>241</v>
      </c>
      <c r="G52" s="79" t="s">
        <v>106</v>
      </c>
      <c r="H52" s="79" t="s">
        <v>240</v>
      </c>
      <c r="I52" s="79" t="s">
        <v>1455</v>
      </c>
      <c r="J52" s="79" t="s">
        <v>1454</v>
      </c>
      <c r="K52" s="79" t="s">
        <v>1456</v>
      </c>
      <c r="L52" s="79" t="s">
        <v>1538</v>
      </c>
      <c r="M52" s="79" t="s">
        <v>1538</v>
      </c>
      <c r="N52" s="79" t="s">
        <v>1538</v>
      </c>
      <c r="O52" s="79" t="s">
        <v>2113</v>
      </c>
    </row>
    <row r="53" spans="1:15" ht="43.2" x14ac:dyDescent="0.3">
      <c r="A53" s="78">
        <v>320</v>
      </c>
      <c r="B53" s="79" t="s">
        <v>704</v>
      </c>
      <c r="C53" s="79" t="s">
        <v>4</v>
      </c>
      <c r="D53" s="79" t="s">
        <v>2</v>
      </c>
      <c r="E53" s="79" t="s">
        <v>1547</v>
      </c>
      <c r="F53" s="79" t="s">
        <v>242</v>
      </c>
      <c r="G53" s="79" t="s">
        <v>107</v>
      </c>
      <c r="H53" s="79" t="s">
        <v>243</v>
      </c>
      <c r="I53" s="79" t="s">
        <v>1457</v>
      </c>
      <c r="J53" s="79" t="s">
        <v>1458</v>
      </c>
      <c r="K53" s="79" t="s">
        <v>1459</v>
      </c>
      <c r="L53" s="79" t="s">
        <v>1538</v>
      </c>
      <c r="M53" s="79" t="s">
        <v>1538</v>
      </c>
      <c r="N53" s="79" t="s">
        <v>1538</v>
      </c>
      <c r="O53" s="79" t="s">
        <v>2113</v>
      </c>
    </row>
    <row r="54" spans="1:15" ht="72" x14ac:dyDescent="0.3">
      <c r="A54" s="78">
        <v>321</v>
      </c>
      <c r="B54" s="79" t="s">
        <v>704</v>
      </c>
      <c r="C54" s="79" t="s">
        <v>4</v>
      </c>
      <c r="D54" s="79" t="s">
        <v>2</v>
      </c>
      <c r="E54" s="79" t="s">
        <v>1548</v>
      </c>
      <c r="F54" s="79" t="s">
        <v>115</v>
      </c>
      <c r="G54" s="79" t="s">
        <v>109</v>
      </c>
      <c r="H54" s="79" t="s">
        <v>1687</v>
      </c>
      <c r="I54" s="79" t="s">
        <v>1461</v>
      </c>
      <c r="J54" s="79" t="s">
        <v>1460</v>
      </c>
      <c r="K54" s="79" t="s">
        <v>1462</v>
      </c>
      <c r="L54" s="79" t="s">
        <v>1538</v>
      </c>
      <c r="M54" s="79" t="s">
        <v>1538</v>
      </c>
      <c r="N54" s="79" t="s">
        <v>1538</v>
      </c>
      <c r="O54" s="79" t="s">
        <v>2113</v>
      </c>
    </row>
    <row r="55" spans="1:15" ht="100.8" x14ac:dyDescent="0.3">
      <c r="A55" s="78">
        <v>323</v>
      </c>
      <c r="B55" s="79" t="s">
        <v>704</v>
      </c>
      <c r="C55" s="79" t="s">
        <v>4</v>
      </c>
      <c r="D55" s="79" t="s">
        <v>2</v>
      </c>
      <c r="E55" s="79" t="s">
        <v>1660</v>
      </c>
      <c r="F55" s="79" t="s">
        <v>4</v>
      </c>
      <c r="G55" s="79" t="s">
        <v>727</v>
      </c>
      <c r="H55" s="79" t="s">
        <v>2066</v>
      </c>
      <c r="I55" s="79" t="s">
        <v>1754</v>
      </c>
      <c r="J55" s="79" t="s">
        <v>1752</v>
      </c>
      <c r="K55" s="79" t="s">
        <v>1753</v>
      </c>
      <c r="L55" s="79" t="s">
        <v>1538</v>
      </c>
      <c r="M55" s="79" t="s">
        <v>1538</v>
      </c>
      <c r="N55" s="79" t="s">
        <v>1538</v>
      </c>
      <c r="O55" s="79" t="s">
        <v>2113</v>
      </c>
    </row>
    <row r="56" spans="1:15" ht="57.6" x14ac:dyDescent="0.3">
      <c r="A56" s="78">
        <v>324</v>
      </c>
      <c r="B56" s="79" t="s">
        <v>704</v>
      </c>
      <c r="C56" s="79" t="s">
        <v>4</v>
      </c>
      <c r="D56" s="79" t="s">
        <v>2</v>
      </c>
      <c r="E56" s="79" t="s">
        <v>1549</v>
      </c>
      <c r="F56" s="79" t="s">
        <v>111</v>
      </c>
      <c r="G56" s="79" t="s">
        <v>110</v>
      </c>
      <c r="H56" s="79" t="s">
        <v>244</v>
      </c>
      <c r="I56" s="79" t="s">
        <v>1464</v>
      </c>
      <c r="J56" s="79" t="s">
        <v>1463</v>
      </c>
      <c r="K56" s="79" t="s">
        <v>1465</v>
      </c>
      <c r="L56" s="79" t="s">
        <v>1538</v>
      </c>
      <c r="M56" s="79" t="s">
        <v>1538</v>
      </c>
      <c r="N56" s="79" t="s">
        <v>1538</v>
      </c>
      <c r="O56" s="79" t="s">
        <v>2113</v>
      </c>
    </row>
    <row r="57" spans="1:15" ht="57.6" x14ac:dyDescent="0.3">
      <c r="A57" s="78">
        <v>326</v>
      </c>
      <c r="B57" s="79" t="s">
        <v>704</v>
      </c>
      <c r="C57" s="79" t="s">
        <v>4</v>
      </c>
      <c r="D57" s="79" t="s">
        <v>2</v>
      </c>
      <c r="E57" s="79" t="s">
        <v>1550</v>
      </c>
      <c r="F57" s="79" t="s">
        <v>47</v>
      </c>
      <c r="G57" s="79" t="s">
        <v>47</v>
      </c>
      <c r="H57" s="79" t="s">
        <v>48</v>
      </c>
      <c r="I57" s="79" t="s">
        <v>1445</v>
      </c>
      <c r="J57" s="79" t="s">
        <v>1444</v>
      </c>
      <c r="K57" s="79" t="s">
        <v>1446</v>
      </c>
      <c r="L57" s="79" t="s">
        <v>1538</v>
      </c>
      <c r="M57" s="79" t="s">
        <v>1538</v>
      </c>
      <c r="N57" s="79" t="s">
        <v>1538</v>
      </c>
      <c r="O57" s="79" t="s">
        <v>2113</v>
      </c>
    </row>
    <row r="58" spans="1:15" x14ac:dyDescent="0.3">
      <c r="A58" s="78">
        <v>329</v>
      </c>
      <c r="B58" s="79" t="s">
        <v>704</v>
      </c>
      <c r="C58" s="79" t="s">
        <v>4</v>
      </c>
      <c r="D58" s="79" t="s">
        <v>3</v>
      </c>
      <c r="E58" s="79" t="s">
        <v>2392</v>
      </c>
      <c r="F58" s="79" t="s">
        <v>2390</v>
      </c>
      <c r="G58" s="79" t="s">
        <v>17</v>
      </c>
      <c r="H58" s="79" t="s">
        <v>18</v>
      </c>
      <c r="I58" s="79" t="s">
        <v>2389</v>
      </c>
      <c r="J58" s="79" t="s">
        <v>1467</v>
      </c>
      <c r="K58" s="79" t="s">
        <v>1466</v>
      </c>
      <c r="L58" s="79" t="s">
        <v>1538</v>
      </c>
      <c r="M58" s="79" t="s">
        <v>1538</v>
      </c>
      <c r="N58" s="79" t="s">
        <v>1538</v>
      </c>
      <c r="O58" s="79" t="s">
        <v>2113</v>
      </c>
    </row>
    <row r="59" spans="1:15" x14ac:dyDescent="0.3">
      <c r="A59" s="78">
        <v>330</v>
      </c>
      <c r="B59" s="79" t="s">
        <v>704</v>
      </c>
      <c r="C59" s="79" t="s">
        <v>4</v>
      </c>
      <c r="D59" s="79" t="s">
        <v>3</v>
      </c>
      <c r="E59" s="79" t="s">
        <v>1805</v>
      </c>
      <c r="F59" s="79" t="s">
        <v>1783</v>
      </c>
      <c r="G59" s="79" t="s">
        <v>19</v>
      </c>
      <c r="H59" s="79" t="s">
        <v>20</v>
      </c>
      <c r="I59" s="79" t="s">
        <v>629</v>
      </c>
      <c r="J59" s="79" t="s">
        <v>1468</v>
      </c>
      <c r="K59" s="79" t="s">
        <v>1469</v>
      </c>
      <c r="L59" s="79" t="s">
        <v>1538</v>
      </c>
      <c r="M59" s="79" t="s">
        <v>1538</v>
      </c>
      <c r="N59" s="79" t="s">
        <v>1538</v>
      </c>
      <c r="O59" s="79" t="s">
        <v>2113</v>
      </c>
    </row>
    <row r="60" spans="1:15" x14ac:dyDescent="0.3">
      <c r="A60" s="78">
        <v>331</v>
      </c>
      <c r="B60" s="79" t="s">
        <v>704</v>
      </c>
      <c r="C60" s="79" t="s">
        <v>4</v>
      </c>
      <c r="D60" s="79" t="s">
        <v>3</v>
      </c>
      <c r="E60" s="79" t="s">
        <v>1806</v>
      </c>
      <c r="F60" s="79" t="s">
        <v>1784</v>
      </c>
      <c r="G60" s="79" t="s">
        <v>22</v>
      </c>
      <c r="H60" s="79" t="s">
        <v>21</v>
      </c>
      <c r="I60" s="79" t="s">
        <v>630</v>
      </c>
      <c r="J60" s="79" t="s">
        <v>1471</v>
      </c>
      <c r="K60" s="79" t="s">
        <v>1470</v>
      </c>
      <c r="L60" s="79" t="s">
        <v>1538</v>
      </c>
      <c r="M60" s="79" t="s">
        <v>1538</v>
      </c>
      <c r="N60" s="79" t="s">
        <v>1538</v>
      </c>
      <c r="O60" s="79" t="s">
        <v>2113</v>
      </c>
    </row>
    <row r="61" spans="1:15" ht="28.8" x14ac:dyDescent="0.3">
      <c r="A61" s="78">
        <v>332</v>
      </c>
      <c r="B61" s="79" t="s">
        <v>704</v>
      </c>
      <c r="C61" s="79" t="s">
        <v>4</v>
      </c>
      <c r="D61" s="79" t="s">
        <v>3</v>
      </c>
      <c r="E61" s="79" t="s">
        <v>2611</v>
      </c>
      <c r="F61" s="79" t="s">
        <v>14</v>
      </c>
      <c r="G61" s="79" t="s">
        <v>23</v>
      </c>
      <c r="H61" s="79" t="s">
        <v>24</v>
      </c>
      <c r="I61" s="79" t="s">
        <v>1947</v>
      </c>
      <c r="J61" s="79" t="s">
        <v>1948</v>
      </c>
      <c r="K61" s="79" t="s">
        <v>1949</v>
      </c>
      <c r="L61" s="79" t="s">
        <v>1480</v>
      </c>
      <c r="M61" s="79" t="s">
        <v>1480</v>
      </c>
      <c r="N61" s="79" t="s">
        <v>1868</v>
      </c>
      <c r="O61" s="79" t="s">
        <v>2113</v>
      </c>
    </row>
    <row r="62" spans="1:15" ht="28.8" x14ac:dyDescent="0.3">
      <c r="A62" s="78">
        <v>333</v>
      </c>
      <c r="B62" s="79" t="s">
        <v>704</v>
      </c>
      <c r="C62" s="79" t="s">
        <v>4</v>
      </c>
      <c r="D62" s="79" t="s">
        <v>3</v>
      </c>
      <c r="E62" s="79" t="s">
        <v>2612</v>
      </c>
      <c r="F62" s="79" t="s">
        <v>16</v>
      </c>
      <c r="G62" s="79" t="s">
        <v>1376</v>
      </c>
      <c r="H62" s="79" t="s">
        <v>246</v>
      </c>
      <c r="I62" s="79" t="s">
        <v>1497</v>
      </c>
      <c r="J62" s="79" t="s">
        <v>1060</v>
      </c>
      <c r="K62" s="79" t="s">
        <v>1472</v>
      </c>
      <c r="L62" s="79" t="s">
        <v>1538</v>
      </c>
      <c r="M62" s="79" t="s">
        <v>1538</v>
      </c>
      <c r="N62" s="79" t="s">
        <v>1538</v>
      </c>
      <c r="O62" s="79" t="s">
        <v>2113</v>
      </c>
    </row>
    <row r="63" spans="1:15" ht="43.2" x14ac:dyDescent="0.3">
      <c r="A63" s="78">
        <v>334</v>
      </c>
      <c r="B63" s="79" t="s">
        <v>704</v>
      </c>
      <c r="C63" s="79" t="s">
        <v>4</v>
      </c>
      <c r="D63" s="79" t="s">
        <v>3</v>
      </c>
      <c r="E63" s="79" t="s">
        <v>1551</v>
      </c>
      <c r="F63" s="79" t="s">
        <v>90</v>
      </c>
      <c r="G63" s="79" t="s">
        <v>91</v>
      </c>
      <c r="H63" s="79" t="s">
        <v>245</v>
      </c>
      <c r="I63" s="79" t="s">
        <v>1689</v>
      </c>
      <c r="J63" s="79" t="s">
        <v>1690</v>
      </c>
      <c r="K63" s="79" t="s">
        <v>1473</v>
      </c>
      <c r="L63" s="79" t="s">
        <v>1480</v>
      </c>
      <c r="M63" s="79" t="s">
        <v>1480</v>
      </c>
      <c r="N63" s="79" t="s">
        <v>1868</v>
      </c>
      <c r="O63" s="79" t="s">
        <v>2113</v>
      </c>
    </row>
    <row r="64" spans="1:15" x14ac:dyDescent="0.3">
      <c r="A64" s="78">
        <v>335</v>
      </c>
      <c r="B64" s="79" t="s">
        <v>704</v>
      </c>
      <c r="C64" s="79" t="s">
        <v>4</v>
      </c>
      <c r="D64" s="79" t="s">
        <v>3</v>
      </c>
      <c r="E64" s="79" t="s">
        <v>2820</v>
      </c>
      <c r="F64" s="79" t="s">
        <v>15</v>
      </c>
      <c r="G64" s="79" t="s">
        <v>12</v>
      </c>
      <c r="H64" s="79" t="s">
        <v>13</v>
      </c>
      <c r="I64" s="79" t="s">
        <v>2053</v>
      </c>
      <c r="J64" s="79" t="s">
        <v>2054</v>
      </c>
      <c r="K64" s="79" t="s">
        <v>2055</v>
      </c>
      <c r="L64" s="79" t="s">
        <v>1538</v>
      </c>
      <c r="M64" s="79" t="s">
        <v>1538</v>
      </c>
      <c r="N64" s="79" t="s">
        <v>1538</v>
      </c>
      <c r="O64" s="79" t="s">
        <v>2113</v>
      </c>
    </row>
    <row r="65" spans="1:15" ht="28.8" x14ac:dyDescent="0.3">
      <c r="A65" s="78">
        <v>336</v>
      </c>
      <c r="B65" s="79" t="s">
        <v>704</v>
      </c>
      <c r="C65" s="79" t="s">
        <v>4</v>
      </c>
      <c r="D65" s="79" t="s">
        <v>3</v>
      </c>
      <c r="E65" s="79" t="s">
        <v>1552</v>
      </c>
      <c r="F65" s="79" t="s">
        <v>1498</v>
      </c>
      <c r="G65" s="79" t="s">
        <v>247</v>
      </c>
      <c r="H65" s="79" t="s">
        <v>248</v>
      </c>
      <c r="I65" s="79" t="s">
        <v>1691</v>
      </c>
      <c r="J65" s="79" t="s">
        <v>1693</v>
      </c>
      <c r="K65" s="79" t="s">
        <v>1692</v>
      </c>
      <c r="L65" s="79" t="s">
        <v>1538</v>
      </c>
      <c r="M65" s="79" t="s">
        <v>1538</v>
      </c>
      <c r="N65" s="79" t="s">
        <v>1538</v>
      </c>
      <c r="O65" s="79" t="s">
        <v>2113</v>
      </c>
    </row>
    <row r="66" spans="1:15" ht="100.8" x14ac:dyDescent="0.3">
      <c r="A66" s="78">
        <v>338</v>
      </c>
      <c r="B66" s="79" t="s">
        <v>704</v>
      </c>
      <c r="C66" s="79" t="s">
        <v>4</v>
      </c>
      <c r="D66" s="79" t="s">
        <v>3</v>
      </c>
      <c r="E66" s="79" t="s">
        <v>2361</v>
      </c>
      <c r="F66" s="79" t="s">
        <v>2360</v>
      </c>
      <c r="G66" s="79" t="s">
        <v>107</v>
      </c>
      <c r="H66" s="79" t="s">
        <v>243</v>
      </c>
      <c r="I66" s="79" t="s">
        <v>1475</v>
      </c>
      <c r="J66" s="79" t="s">
        <v>1474</v>
      </c>
      <c r="K66" s="79" t="s">
        <v>1476</v>
      </c>
      <c r="L66" s="79" t="s">
        <v>1538</v>
      </c>
      <c r="M66" s="79" t="s">
        <v>1538</v>
      </c>
      <c r="N66" s="79" t="s">
        <v>1538</v>
      </c>
      <c r="O66" s="79" t="s">
        <v>2113</v>
      </c>
    </row>
    <row r="67" spans="1:15" ht="28.8" x14ac:dyDescent="0.3">
      <c r="A67" s="78">
        <v>339</v>
      </c>
      <c r="B67" s="79" t="s">
        <v>704</v>
      </c>
      <c r="C67" s="79" t="s">
        <v>4</v>
      </c>
      <c r="D67" s="79" t="s">
        <v>3</v>
      </c>
      <c r="E67" s="79" t="s">
        <v>1661</v>
      </c>
      <c r="F67" s="79" t="s">
        <v>1500</v>
      </c>
      <c r="G67" s="79" t="s">
        <v>1505</v>
      </c>
      <c r="H67" s="79" t="s">
        <v>1508</v>
      </c>
      <c r="I67" s="79" t="s">
        <v>1502</v>
      </c>
      <c r="J67" s="79" t="s">
        <v>1504</v>
      </c>
      <c r="K67" s="79" t="s">
        <v>1510</v>
      </c>
      <c r="L67" s="79" t="s">
        <v>1538</v>
      </c>
      <c r="M67" s="79" t="s">
        <v>1538</v>
      </c>
      <c r="N67" s="79" t="s">
        <v>1538</v>
      </c>
      <c r="O67" s="79" t="s">
        <v>2113</v>
      </c>
    </row>
    <row r="68" spans="1:15" ht="86.4" x14ac:dyDescent="0.3">
      <c r="A68" s="78">
        <v>344</v>
      </c>
      <c r="B68" s="79" t="s">
        <v>704</v>
      </c>
      <c r="C68" s="79" t="s">
        <v>4</v>
      </c>
      <c r="D68" s="79" t="s">
        <v>3</v>
      </c>
      <c r="E68" s="79" t="s">
        <v>2596</v>
      </c>
      <c r="F68" s="79" t="s">
        <v>224</v>
      </c>
      <c r="G68" s="79" t="s">
        <v>46</v>
      </c>
      <c r="H68" s="79" t="s">
        <v>225</v>
      </c>
      <c r="I68" s="79" t="s">
        <v>1821</v>
      </c>
      <c r="J68" s="79" t="s">
        <v>1830</v>
      </c>
      <c r="K68" s="79" t="s">
        <v>1831</v>
      </c>
      <c r="L68" s="79" t="s">
        <v>1845</v>
      </c>
      <c r="M68" s="79" t="s">
        <v>2056</v>
      </c>
      <c r="N68" s="79" t="s">
        <v>2057</v>
      </c>
      <c r="O68" s="79" t="s">
        <v>2113</v>
      </c>
    </row>
    <row r="69" spans="1:15" ht="28.8" x14ac:dyDescent="0.3">
      <c r="A69" s="78">
        <v>345</v>
      </c>
      <c r="B69" s="79" t="s">
        <v>704</v>
      </c>
      <c r="C69" s="79" t="s">
        <v>4</v>
      </c>
      <c r="D69" s="79" t="s">
        <v>3</v>
      </c>
      <c r="E69" s="79" t="s">
        <v>1807</v>
      </c>
      <c r="F69" s="79" t="s">
        <v>1785</v>
      </c>
      <c r="G69" s="79" t="s">
        <v>28</v>
      </c>
      <c r="H69" s="79" t="s">
        <v>27</v>
      </c>
      <c r="I69" s="79" t="s">
        <v>1803</v>
      </c>
      <c r="J69" s="79" t="s">
        <v>1801</v>
      </c>
      <c r="K69" s="79" t="s">
        <v>1794</v>
      </c>
      <c r="L69" s="79" t="s">
        <v>2062</v>
      </c>
      <c r="M69" s="79" t="s">
        <v>1869</v>
      </c>
      <c r="N69" s="79" t="s">
        <v>2058</v>
      </c>
      <c r="O69" s="79" t="s">
        <v>2113</v>
      </c>
    </row>
    <row r="70" spans="1:15" ht="28.8" x14ac:dyDescent="0.3">
      <c r="A70" s="78">
        <v>346</v>
      </c>
      <c r="B70" s="79" t="s">
        <v>704</v>
      </c>
      <c r="C70" s="79" t="s">
        <v>4</v>
      </c>
      <c r="D70" s="79" t="s">
        <v>3</v>
      </c>
      <c r="E70" s="79" t="s">
        <v>1808</v>
      </c>
      <c r="F70" s="79" t="s">
        <v>1787</v>
      </c>
      <c r="G70" s="79" t="s">
        <v>29</v>
      </c>
      <c r="H70" s="79" t="s">
        <v>249</v>
      </c>
      <c r="I70" s="79" t="s">
        <v>1804</v>
      </c>
      <c r="J70" s="79" t="s">
        <v>1802</v>
      </c>
      <c r="K70" s="79" t="s">
        <v>1795</v>
      </c>
      <c r="L70" s="79" t="s">
        <v>2062</v>
      </c>
      <c r="M70" s="79" t="s">
        <v>1869</v>
      </c>
      <c r="N70" s="79" t="s">
        <v>2058</v>
      </c>
      <c r="O70" s="79" t="s">
        <v>2113</v>
      </c>
    </row>
    <row r="71" spans="1:15" ht="57.6" x14ac:dyDescent="0.3">
      <c r="A71" s="78">
        <v>349</v>
      </c>
      <c r="B71" s="79" t="s">
        <v>704</v>
      </c>
      <c r="C71" s="79" t="s">
        <v>4</v>
      </c>
      <c r="D71" s="79" t="s">
        <v>3</v>
      </c>
      <c r="E71" s="79" t="s">
        <v>2596</v>
      </c>
      <c r="F71" s="79" t="s">
        <v>89</v>
      </c>
      <c r="G71" s="79" t="s">
        <v>2068</v>
      </c>
      <c r="H71" s="79" t="s">
        <v>2069</v>
      </c>
      <c r="I71" s="79" t="s">
        <v>2070</v>
      </c>
      <c r="J71" s="79" t="s">
        <v>2071</v>
      </c>
      <c r="K71" s="79" t="s">
        <v>2072</v>
      </c>
      <c r="L71" s="79" t="s">
        <v>2075</v>
      </c>
      <c r="M71" s="79" t="s">
        <v>2074</v>
      </c>
      <c r="N71" s="79" t="s">
        <v>2073</v>
      </c>
      <c r="O71" s="79" t="s">
        <v>2112</v>
      </c>
    </row>
    <row r="72" spans="1:15" ht="28.8" x14ac:dyDescent="0.3">
      <c r="A72" s="78">
        <v>350</v>
      </c>
      <c r="B72" s="79" t="s">
        <v>704</v>
      </c>
      <c r="C72" s="79" t="s">
        <v>95</v>
      </c>
      <c r="D72" s="79" t="s">
        <v>2</v>
      </c>
      <c r="E72" s="79" t="s">
        <v>1662</v>
      </c>
      <c r="F72" s="79" t="s">
        <v>276</v>
      </c>
      <c r="G72" s="79" t="s">
        <v>277</v>
      </c>
      <c r="H72" s="79" t="s">
        <v>278</v>
      </c>
      <c r="I72" s="79" t="s">
        <v>1481</v>
      </c>
      <c r="J72" s="79" t="s">
        <v>1482</v>
      </c>
      <c r="K72" s="79" t="s">
        <v>1483</v>
      </c>
      <c r="L72" s="79" t="s">
        <v>1538</v>
      </c>
      <c r="M72" s="79" t="s">
        <v>1538</v>
      </c>
      <c r="N72" s="79" t="s">
        <v>1538</v>
      </c>
      <c r="O72" s="79" t="s">
        <v>2113</v>
      </c>
    </row>
    <row r="73" spans="1:15" ht="28.8" x14ac:dyDescent="0.3">
      <c r="A73" s="78">
        <v>352</v>
      </c>
      <c r="B73" s="79" t="s">
        <v>704</v>
      </c>
      <c r="C73" s="79" t="s">
        <v>95</v>
      </c>
      <c r="D73" s="79" t="s">
        <v>3</v>
      </c>
      <c r="E73" s="79" t="s">
        <v>1663</v>
      </c>
      <c r="F73" s="79" t="s">
        <v>55</v>
      </c>
      <c r="G73" s="79" t="s">
        <v>57</v>
      </c>
      <c r="H73" s="79" t="s">
        <v>59</v>
      </c>
      <c r="I73" s="79" t="s">
        <v>1855</v>
      </c>
      <c r="J73" s="79" t="s">
        <v>1857</v>
      </c>
      <c r="K73" s="79" t="s">
        <v>1859</v>
      </c>
      <c r="L73" s="79" t="s">
        <v>1538</v>
      </c>
      <c r="M73" s="79" t="s">
        <v>1538</v>
      </c>
      <c r="N73" s="79" t="s">
        <v>1538</v>
      </c>
      <c r="O73" s="79" t="s">
        <v>2113</v>
      </c>
    </row>
    <row r="74" spans="1:15" ht="28.8" x14ac:dyDescent="0.3">
      <c r="A74" s="78">
        <v>355</v>
      </c>
      <c r="B74" s="79" t="s">
        <v>704</v>
      </c>
      <c r="C74" s="79" t="s">
        <v>95</v>
      </c>
      <c r="D74" s="79" t="s">
        <v>3</v>
      </c>
      <c r="E74" s="79" t="s">
        <v>1664</v>
      </c>
      <c r="F74" s="79" t="s">
        <v>54</v>
      </c>
      <c r="G74" s="79" t="s">
        <v>56</v>
      </c>
      <c r="H74" s="79" t="s">
        <v>58</v>
      </c>
      <c r="I74" s="79" t="s">
        <v>1856</v>
      </c>
      <c r="J74" s="79" t="s">
        <v>1858</v>
      </c>
      <c r="K74" s="79" t="s">
        <v>1860</v>
      </c>
      <c r="L74" s="79" t="s">
        <v>1538</v>
      </c>
      <c r="M74" s="79" t="s">
        <v>1538</v>
      </c>
      <c r="N74" s="79" t="s">
        <v>1538</v>
      </c>
      <c r="O74" s="79" t="s">
        <v>2113</v>
      </c>
    </row>
    <row r="75" spans="1:15" ht="57.6" x14ac:dyDescent="0.3">
      <c r="A75" s="78">
        <v>362</v>
      </c>
      <c r="B75" s="79" t="s">
        <v>704</v>
      </c>
      <c r="C75" s="79" t="s">
        <v>4</v>
      </c>
      <c r="D75" s="79" t="s">
        <v>8</v>
      </c>
      <c r="E75" s="79" t="s">
        <v>2613</v>
      </c>
      <c r="F75" s="79" t="s">
        <v>2388</v>
      </c>
      <c r="G75" s="79" t="s">
        <v>17</v>
      </c>
      <c r="H75" s="79" t="s">
        <v>18</v>
      </c>
      <c r="I75" s="79" t="s">
        <v>2401</v>
      </c>
      <c r="J75" s="79" t="s">
        <v>2410</v>
      </c>
      <c r="K75" s="79" t="s">
        <v>2411</v>
      </c>
      <c r="L75" s="79" t="s">
        <v>2336</v>
      </c>
      <c r="M75" s="79" t="s">
        <v>2335</v>
      </c>
      <c r="N75" s="79" t="s">
        <v>2337</v>
      </c>
      <c r="O75" s="79" t="s">
        <v>2112</v>
      </c>
    </row>
    <row r="76" spans="1:15" ht="144" x14ac:dyDescent="0.3">
      <c r="A76" s="78">
        <v>366</v>
      </c>
      <c r="B76" s="79" t="s">
        <v>704</v>
      </c>
      <c r="C76" s="79" t="s">
        <v>4</v>
      </c>
      <c r="D76" s="79" t="s">
        <v>8</v>
      </c>
      <c r="E76" s="79" t="s">
        <v>2614</v>
      </c>
      <c r="F76" s="79" t="s">
        <v>1680</v>
      </c>
      <c r="G76" s="79" t="s">
        <v>116</v>
      </c>
      <c r="H76" s="79" t="s">
        <v>1677</v>
      </c>
      <c r="I76" s="79" t="s">
        <v>2403</v>
      </c>
      <c r="J76" s="79" t="s">
        <v>2412</v>
      </c>
      <c r="K76" s="79" t="s">
        <v>2413</v>
      </c>
      <c r="L76" s="79" t="s">
        <v>2402</v>
      </c>
      <c r="M76" s="79" t="s">
        <v>2414</v>
      </c>
      <c r="N76" s="79" t="s">
        <v>2415</v>
      </c>
      <c r="O76" s="79" t="s">
        <v>2112</v>
      </c>
    </row>
    <row r="77" spans="1:15" ht="172.8" x14ac:dyDescent="0.3">
      <c r="A77" s="78">
        <v>367</v>
      </c>
      <c r="B77" s="79" t="s">
        <v>704</v>
      </c>
      <c r="C77" s="79" t="s">
        <v>60</v>
      </c>
      <c r="D77" s="79" t="s">
        <v>8</v>
      </c>
      <c r="E77" s="79" t="s">
        <v>2615</v>
      </c>
      <c r="F77" s="79" t="s">
        <v>253</v>
      </c>
      <c r="G77" s="79" t="s">
        <v>251</v>
      </c>
      <c r="H77" s="79" t="s">
        <v>252</v>
      </c>
      <c r="I77" s="79" t="s">
        <v>1914</v>
      </c>
      <c r="J77" s="79" t="s">
        <v>1909</v>
      </c>
      <c r="K77" s="79" t="s">
        <v>1908</v>
      </c>
      <c r="L77" s="79" t="s">
        <v>2154</v>
      </c>
      <c r="M77" s="79" t="s">
        <v>1871</v>
      </c>
      <c r="N77" s="79" t="s">
        <v>2161</v>
      </c>
      <c r="O77" s="79" t="s">
        <v>2113</v>
      </c>
    </row>
    <row r="78" spans="1:15" ht="57.6" x14ac:dyDescent="0.3">
      <c r="A78" s="78">
        <v>368</v>
      </c>
      <c r="B78" s="79" t="s">
        <v>704</v>
      </c>
      <c r="C78" s="79" t="s">
        <v>4</v>
      </c>
      <c r="D78" s="79" t="s">
        <v>8</v>
      </c>
      <c r="E78" s="79" t="s">
        <v>2616</v>
      </c>
      <c r="F78" s="79" t="s">
        <v>2194</v>
      </c>
      <c r="G78" s="79" t="s">
        <v>12</v>
      </c>
      <c r="H78" s="79" t="s">
        <v>13</v>
      </c>
      <c r="I78" s="79" t="s">
        <v>2804</v>
      </c>
      <c r="J78" s="79" t="s">
        <v>2806</v>
      </c>
      <c r="K78" s="79" t="s">
        <v>2807</v>
      </c>
      <c r="L78" s="79" t="s">
        <v>2805</v>
      </c>
      <c r="M78" s="79" t="s">
        <v>2809</v>
      </c>
      <c r="N78" s="79" t="s">
        <v>2808</v>
      </c>
      <c r="O78" s="79" t="s">
        <v>2112</v>
      </c>
    </row>
    <row r="79" spans="1:15" ht="230.4" x14ac:dyDescent="0.3">
      <c r="A79" s="78">
        <v>372</v>
      </c>
      <c r="B79" s="79" t="s">
        <v>704</v>
      </c>
      <c r="C79" s="79" t="s">
        <v>60</v>
      </c>
      <c r="D79" s="79" t="s">
        <v>8</v>
      </c>
      <c r="E79" s="79" t="s">
        <v>2617</v>
      </c>
      <c r="F79" s="79" t="s">
        <v>1898</v>
      </c>
      <c r="G79" s="79" t="s">
        <v>76</v>
      </c>
      <c r="H79" s="79" t="s">
        <v>77</v>
      </c>
      <c r="I79" s="79" t="s">
        <v>1915</v>
      </c>
      <c r="J79" s="79" t="s">
        <v>1910</v>
      </c>
      <c r="K79" s="79" t="s">
        <v>1907</v>
      </c>
      <c r="L79" s="79" t="s">
        <v>2155</v>
      </c>
      <c r="M79" s="79" t="s">
        <v>1872</v>
      </c>
      <c r="N79" s="79" t="s">
        <v>2162</v>
      </c>
      <c r="O79" s="79" t="s">
        <v>2113</v>
      </c>
    </row>
    <row r="80" spans="1:15" ht="72" x14ac:dyDescent="0.3">
      <c r="A80" s="78">
        <v>373</v>
      </c>
      <c r="B80" s="79" t="s">
        <v>704</v>
      </c>
      <c r="C80" s="79" t="s">
        <v>60</v>
      </c>
      <c r="D80" s="79" t="s">
        <v>8</v>
      </c>
      <c r="E80" s="79" t="s">
        <v>2618</v>
      </c>
      <c r="F80" s="79" t="s">
        <v>226</v>
      </c>
      <c r="G80" s="79" t="s">
        <v>1899</v>
      </c>
      <c r="H80" s="79" t="s">
        <v>1900</v>
      </c>
      <c r="I80" s="79" t="s">
        <v>1916</v>
      </c>
      <c r="J80" s="79" t="s">
        <v>1911</v>
      </c>
      <c r="K80" s="79" t="s">
        <v>1906</v>
      </c>
      <c r="L80" s="79" t="s">
        <v>2156</v>
      </c>
      <c r="M80" s="79" t="s">
        <v>1873</v>
      </c>
      <c r="N80" s="79" t="s">
        <v>2163</v>
      </c>
      <c r="O80" s="79" t="s">
        <v>2113</v>
      </c>
    </row>
    <row r="81" spans="1:15" ht="72" x14ac:dyDescent="0.3">
      <c r="A81" s="78">
        <v>376</v>
      </c>
      <c r="B81" s="79" t="s">
        <v>704</v>
      </c>
      <c r="C81" s="79" t="s">
        <v>60</v>
      </c>
      <c r="D81" s="79" t="s">
        <v>8</v>
      </c>
      <c r="E81" s="79" t="s">
        <v>2619</v>
      </c>
      <c r="F81" s="79" t="s">
        <v>1902</v>
      </c>
      <c r="G81" s="79" t="s">
        <v>1901</v>
      </c>
      <c r="H81" s="79" t="s">
        <v>2115</v>
      </c>
      <c r="I81" s="79" t="s">
        <v>1917</v>
      </c>
      <c r="J81" s="79" t="s">
        <v>1912</v>
      </c>
      <c r="K81" s="79" t="s">
        <v>1905</v>
      </c>
      <c r="L81" s="79" t="s">
        <v>2157</v>
      </c>
      <c r="M81" s="79" t="s">
        <v>1874</v>
      </c>
      <c r="N81" s="79" t="s">
        <v>2160</v>
      </c>
      <c r="O81" s="79" t="s">
        <v>2113</v>
      </c>
    </row>
    <row r="82" spans="1:15" ht="100.8" x14ac:dyDescent="0.3">
      <c r="A82" s="78">
        <v>377</v>
      </c>
      <c r="B82" s="79" t="s">
        <v>704</v>
      </c>
      <c r="C82" s="79" t="s">
        <v>60</v>
      </c>
      <c r="D82" s="79" t="s">
        <v>8</v>
      </c>
      <c r="E82" s="79" t="s">
        <v>2620</v>
      </c>
      <c r="F82" s="79" t="s">
        <v>1903</v>
      </c>
      <c r="G82" s="79" t="s">
        <v>81</v>
      </c>
      <c r="H82" s="79" t="s">
        <v>82</v>
      </c>
      <c r="I82" s="79" t="s">
        <v>1918</v>
      </c>
      <c r="J82" s="79" t="s">
        <v>1913</v>
      </c>
      <c r="K82" s="79" t="s">
        <v>1904</v>
      </c>
      <c r="L82" s="79" t="s">
        <v>2158</v>
      </c>
      <c r="M82" s="79" t="s">
        <v>1875</v>
      </c>
      <c r="N82" s="79" t="s">
        <v>2164</v>
      </c>
      <c r="O82" s="79" t="s">
        <v>2113</v>
      </c>
    </row>
    <row r="83" spans="1:15" ht="28.8" x14ac:dyDescent="0.3">
      <c r="A83" s="78">
        <v>378</v>
      </c>
      <c r="B83" s="79" t="s">
        <v>704</v>
      </c>
      <c r="C83" s="79" t="s">
        <v>31</v>
      </c>
      <c r="D83" s="79" t="s">
        <v>8</v>
      </c>
      <c r="E83" s="79" t="s">
        <v>2621</v>
      </c>
      <c r="F83" s="79" t="s">
        <v>229</v>
      </c>
      <c r="G83" s="79" t="s">
        <v>1674</v>
      </c>
      <c r="H83" s="79" t="s">
        <v>1675</v>
      </c>
      <c r="I83" s="79" t="s">
        <v>1887</v>
      </c>
      <c r="J83" s="79" t="s">
        <v>1888</v>
      </c>
      <c r="K83" s="79" t="s">
        <v>1889</v>
      </c>
      <c r="L83" s="79" t="s">
        <v>1538</v>
      </c>
      <c r="M83" s="79" t="s">
        <v>1538</v>
      </c>
      <c r="N83" s="79" t="s">
        <v>1538</v>
      </c>
      <c r="O83" s="79" t="s">
        <v>2113</v>
      </c>
    </row>
    <row r="84" spans="1:15" ht="28.8" x14ac:dyDescent="0.3">
      <c r="A84" s="78">
        <v>379</v>
      </c>
      <c r="B84" s="79" t="s">
        <v>704</v>
      </c>
      <c r="C84" s="79" t="s">
        <v>31</v>
      </c>
      <c r="D84" s="79" t="s">
        <v>8</v>
      </c>
      <c r="E84" s="79" t="s">
        <v>2622</v>
      </c>
      <c r="F84" s="79" t="s">
        <v>230</v>
      </c>
      <c r="G84" s="79" t="s">
        <v>1676</v>
      </c>
      <c r="H84" s="79" t="s">
        <v>163</v>
      </c>
      <c r="I84" s="79" t="s">
        <v>1890</v>
      </c>
      <c r="J84" s="79" t="s">
        <v>1891</v>
      </c>
      <c r="K84" s="79" t="s">
        <v>1892</v>
      </c>
      <c r="L84" s="79" t="s">
        <v>1538</v>
      </c>
      <c r="M84" s="79" t="s">
        <v>1538</v>
      </c>
      <c r="N84" s="79" t="s">
        <v>1538</v>
      </c>
      <c r="O84" s="79" t="s">
        <v>2113</v>
      </c>
    </row>
    <row r="85" spans="1:15" ht="72" x14ac:dyDescent="0.3">
      <c r="A85" s="78">
        <v>380</v>
      </c>
      <c r="B85" s="79" t="s">
        <v>704</v>
      </c>
      <c r="C85" s="79" t="s">
        <v>60</v>
      </c>
      <c r="D85" s="79" t="s">
        <v>8</v>
      </c>
      <c r="E85" s="79" t="s">
        <v>2623</v>
      </c>
      <c r="F85" s="79" t="s">
        <v>1994</v>
      </c>
      <c r="G85" s="79" t="s">
        <v>1996</v>
      </c>
      <c r="H85" s="79" t="s">
        <v>1998</v>
      </c>
      <c r="I85" s="79" t="s">
        <v>2000</v>
      </c>
      <c r="J85" s="79" t="s">
        <v>1997</v>
      </c>
      <c r="K85" s="79" t="s">
        <v>1999</v>
      </c>
      <c r="L85" s="79" t="s">
        <v>2159</v>
      </c>
      <c r="M85" s="79" t="s">
        <v>1876</v>
      </c>
      <c r="N85" s="79" t="s">
        <v>2165</v>
      </c>
      <c r="O85" s="79" t="s">
        <v>2113</v>
      </c>
    </row>
    <row r="86" spans="1:15" ht="28.8" x14ac:dyDescent="0.3">
      <c r="A86" s="78">
        <v>644</v>
      </c>
      <c r="B86" s="79" t="s">
        <v>704</v>
      </c>
      <c r="C86" s="79" t="s">
        <v>4</v>
      </c>
      <c r="D86" s="79" t="s">
        <v>3</v>
      </c>
      <c r="E86" s="79" t="s">
        <v>1665</v>
      </c>
      <c r="F86" s="79" t="s">
        <v>1501</v>
      </c>
      <c r="G86" s="79" t="s">
        <v>1506</v>
      </c>
      <c r="H86" s="79" t="s">
        <v>1509</v>
      </c>
      <c r="I86" s="79" t="s">
        <v>1503</v>
      </c>
      <c r="J86" s="79" t="s">
        <v>1507</v>
      </c>
      <c r="K86" s="79" t="s">
        <v>1511</v>
      </c>
      <c r="L86" s="79" t="s">
        <v>1538</v>
      </c>
      <c r="M86" s="79" t="s">
        <v>1538</v>
      </c>
      <c r="N86" s="79" t="s">
        <v>1538</v>
      </c>
      <c r="O86" s="79" t="s">
        <v>2113</v>
      </c>
    </row>
    <row r="87" spans="1:15" x14ac:dyDescent="0.3">
      <c r="A87" s="78">
        <v>645</v>
      </c>
      <c r="B87" s="79" t="s">
        <v>704</v>
      </c>
      <c r="C87" s="79" t="s">
        <v>31</v>
      </c>
      <c r="D87" s="79" t="s">
        <v>2</v>
      </c>
      <c r="E87" s="79" t="s">
        <v>1666</v>
      </c>
      <c r="F87" s="79" t="s">
        <v>31</v>
      </c>
      <c r="G87" s="79" t="s">
        <v>1526</v>
      </c>
      <c r="H87" s="79" t="s">
        <v>1527</v>
      </c>
      <c r="I87" s="79" t="s">
        <v>604</v>
      </c>
      <c r="J87" s="79" t="s">
        <v>1530</v>
      </c>
      <c r="K87" s="79" t="s">
        <v>1531</v>
      </c>
      <c r="L87" s="79" t="s">
        <v>1538</v>
      </c>
      <c r="M87" s="79" t="s">
        <v>1538</v>
      </c>
      <c r="N87" s="79" t="s">
        <v>1538</v>
      </c>
      <c r="O87" s="79" t="s">
        <v>2113</v>
      </c>
    </row>
    <row r="88" spans="1:15" ht="288" x14ac:dyDescent="0.3">
      <c r="A88" s="78">
        <v>649</v>
      </c>
      <c r="B88" s="79" t="s">
        <v>704</v>
      </c>
      <c r="C88" s="79" t="s">
        <v>31</v>
      </c>
      <c r="D88" s="79" t="s">
        <v>3</v>
      </c>
      <c r="E88" s="79" t="s">
        <v>2624</v>
      </c>
      <c r="F88" s="79" t="s">
        <v>1559</v>
      </c>
      <c r="G88" s="79" t="s">
        <v>1560</v>
      </c>
      <c r="H88" s="79" t="s">
        <v>1561</v>
      </c>
      <c r="I88" s="79" t="s">
        <v>1682</v>
      </c>
      <c r="J88" s="79" t="s">
        <v>1683</v>
      </c>
      <c r="K88" s="79" t="s">
        <v>1684</v>
      </c>
      <c r="L88" s="79" t="s">
        <v>2340</v>
      </c>
      <c r="M88" s="79" t="s">
        <v>2344</v>
      </c>
      <c r="N88" s="79" t="s">
        <v>2348</v>
      </c>
      <c r="O88" s="79" t="s">
        <v>2113</v>
      </c>
    </row>
    <row r="89" spans="1:15" x14ac:dyDescent="0.3">
      <c r="A89" s="78">
        <v>650</v>
      </c>
      <c r="B89" s="79" t="s">
        <v>704</v>
      </c>
      <c r="C89" s="79" t="s">
        <v>31</v>
      </c>
      <c r="D89" s="79" t="s">
        <v>3</v>
      </c>
      <c r="E89" s="79" t="s">
        <v>1882</v>
      </c>
      <c r="F89" s="79" t="s">
        <v>1562</v>
      </c>
      <c r="G89" s="79" t="s">
        <v>1563</v>
      </c>
      <c r="H89" s="79" t="s">
        <v>1565</v>
      </c>
      <c r="I89" s="79" t="s">
        <v>605</v>
      </c>
      <c r="J89" s="79" t="s">
        <v>1564</v>
      </c>
      <c r="K89" s="79" t="s">
        <v>1566</v>
      </c>
      <c r="L89" s="79" t="s">
        <v>1538</v>
      </c>
      <c r="M89" s="79" t="s">
        <v>1538</v>
      </c>
      <c r="N89" s="79" t="s">
        <v>1538</v>
      </c>
      <c r="O89" s="79" t="s">
        <v>2113</v>
      </c>
    </row>
    <row r="90" spans="1:15" ht="28.8" x14ac:dyDescent="0.3">
      <c r="A90" s="78">
        <v>651</v>
      </c>
      <c r="B90" s="79" t="s">
        <v>704</v>
      </c>
      <c r="C90" s="79" t="s">
        <v>31</v>
      </c>
      <c r="D90" s="79" t="s">
        <v>3</v>
      </c>
      <c r="E90" s="79" t="s">
        <v>1878</v>
      </c>
      <c r="F90" s="79" t="s">
        <v>1568</v>
      </c>
      <c r="G90" s="79" t="s">
        <v>1572</v>
      </c>
      <c r="H90" s="79" t="s">
        <v>1570</v>
      </c>
      <c r="I90" s="79" t="s">
        <v>506</v>
      </c>
      <c r="J90" s="79" t="s">
        <v>1574</v>
      </c>
      <c r="K90" s="79" t="s">
        <v>1569</v>
      </c>
      <c r="L90" s="79" t="s">
        <v>1538</v>
      </c>
      <c r="M90" s="79" t="s">
        <v>1538</v>
      </c>
      <c r="N90" s="79" t="s">
        <v>1538</v>
      </c>
      <c r="O90" s="79" t="s">
        <v>2113</v>
      </c>
    </row>
    <row r="91" spans="1:15" ht="43.2" x14ac:dyDescent="0.3">
      <c r="A91" s="78">
        <v>652</v>
      </c>
      <c r="B91" s="79" t="s">
        <v>704</v>
      </c>
      <c r="C91" s="79" t="s">
        <v>31</v>
      </c>
      <c r="D91" s="79" t="s">
        <v>3</v>
      </c>
      <c r="E91" s="79" t="s">
        <v>1879</v>
      </c>
      <c r="F91" s="79" t="s">
        <v>1567</v>
      </c>
      <c r="G91" s="79" t="s">
        <v>1573</v>
      </c>
      <c r="H91" s="79" t="s">
        <v>1571</v>
      </c>
      <c r="I91" s="79" t="s">
        <v>505</v>
      </c>
      <c r="J91" s="79" t="s">
        <v>1575</v>
      </c>
      <c r="K91" s="79" t="s">
        <v>1576</v>
      </c>
      <c r="L91" s="79" t="s">
        <v>1538</v>
      </c>
      <c r="M91" s="79" t="s">
        <v>1538</v>
      </c>
      <c r="N91" s="79" t="s">
        <v>1538</v>
      </c>
      <c r="O91" s="79" t="s">
        <v>2113</v>
      </c>
    </row>
    <row r="92" spans="1:15" ht="43.2" x14ac:dyDescent="0.3">
      <c r="A92" s="78">
        <v>655</v>
      </c>
      <c r="B92" s="79" t="s">
        <v>704</v>
      </c>
      <c r="C92" s="79" t="s">
        <v>60</v>
      </c>
      <c r="D92" s="79" t="s">
        <v>3</v>
      </c>
      <c r="E92" s="79" t="s">
        <v>2727</v>
      </c>
      <c r="F92" s="79" t="s">
        <v>2704</v>
      </c>
      <c r="G92" s="79" t="s">
        <v>1597</v>
      </c>
      <c r="H92" s="79" t="s">
        <v>1598</v>
      </c>
      <c r="I92" s="79" t="s">
        <v>2705</v>
      </c>
      <c r="J92" s="79" t="s">
        <v>2706</v>
      </c>
      <c r="K92" s="79" t="s">
        <v>2707</v>
      </c>
      <c r="L92" s="79" t="s">
        <v>1538</v>
      </c>
      <c r="M92" s="79" t="s">
        <v>1538</v>
      </c>
      <c r="N92" s="79" t="s">
        <v>1538</v>
      </c>
      <c r="O92" s="79" t="s">
        <v>2113</v>
      </c>
    </row>
    <row r="93" spans="1:15" ht="100.8" x14ac:dyDescent="0.3">
      <c r="A93" s="78">
        <v>656</v>
      </c>
      <c r="B93" s="79" t="s">
        <v>704</v>
      </c>
      <c r="C93" s="79" t="s">
        <v>60</v>
      </c>
      <c r="D93" s="79" t="s">
        <v>3</v>
      </c>
      <c r="E93" s="79" t="s">
        <v>1833</v>
      </c>
      <c r="F93" s="79" t="s">
        <v>1817</v>
      </c>
      <c r="G93" s="79" t="s">
        <v>1603</v>
      </c>
      <c r="H93" s="79" t="s">
        <v>1602</v>
      </c>
      <c r="I93" s="79" t="s">
        <v>1600</v>
      </c>
      <c r="J93" s="79" t="s">
        <v>1604</v>
      </c>
      <c r="K93" s="79" t="s">
        <v>1601</v>
      </c>
      <c r="L93" s="79" t="s">
        <v>1538</v>
      </c>
      <c r="M93" s="79" t="s">
        <v>1538</v>
      </c>
      <c r="N93" s="79" t="s">
        <v>1538</v>
      </c>
      <c r="O93" s="79" t="s">
        <v>2113</v>
      </c>
    </row>
    <row r="94" spans="1:15" ht="115.2" x14ac:dyDescent="0.3">
      <c r="A94" s="78">
        <v>657</v>
      </c>
      <c r="B94" s="79" t="s">
        <v>704</v>
      </c>
      <c r="C94" s="79" t="s">
        <v>60</v>
      </c>
      <c r="D94" s="79" t="s">
        <v>3</v>
      </c>
      <c r="E94" s="79" t="s">
        <v>1728</v>
      </c>
      <c r="F94" s="79" t="s">
        <v>1686</v>
      </c>
      <c r="G94" s="79" t="s">
        <v>1605</v>
      </c>
      <c r="H94" s="79" t="s">
        <v>1716</v>
      </c>
      <c r="I94" s="79" t="s">
        <v>1608</v>
      </c>
      <c r="J94" s="79" t="s">
        <v>1607</v>
      </c>
      <c r="K94" s="79" t="s">
        <v>1606</v>
      </c>
      <c r="L94" s="79" t="s">
        <v>1538</v>
      </c>
      <c r="M94" s="79" t="s">
        <v>1538</v>
      </c>
      <c r="N94" s="79" t="s">
        <v>1538</v>
      </c>
      <c r="O94" s="79" t="s">
        <v>2113</v>
      </c>
    </row>
    <row r="95" spans="1:15" ht="86.4" x14ac:dyDescent="0.3">
      <c r="A95" s="78">
        <v>658</v>
      </c>
      <c r="B95" s="79" t="s">
        <v>704</v>
      </c>
      <c r="C95" s="79" t="s">
        <v>60</v>
      </c>
      <c r="D95" s="79" t="s">
        <v>2</v>
      </c>
      <c r="E95" s="79" t="s">
        <v>1667</v>
      </c>
      <c r="F95" s="79" t="s">
        <v>1614</v>
      </c>
      <c r="G95" s="79" t="s">
        <v>1615</v>
      </c>
      <c r="H95" s="79" t="s">
        <v>1617</v>
      </c>
      <c r="I95" s="79" t="s">
        <v>1613</v>
      </c>
      <c r="J95" s="79" t="s">
        <v>1616</v>
      </c>
      <c r="K95" s="79" t="s">
        <v>1618</v>
      </c>
      <c r="L95" s="79" t="s">
        <v>1538</v>
      </c>
      <c r="M95" s="79" t="s">
        <v>1538</v>
      </c>
      <c r="N95" s="79" t="s">
        <v>1538</v>
      </c>
      <c r="O95" s="79" t="s">
        <v>2113</v>
      </c>
    </row>
    <row r="96" spans="1:15" ht="57.6" x14ac:dyDescent="0.3">
      <c r="A96" s="78">
        <v>660</v>
      </c>
      <c r="B96" s="79" t="s">
        <v>704</v>
      </c>
      <c r="C96" s="79" t="s">
        <v>60</v>
      </c>
      <c r="D96" s="79" t="s">
        <v>3</v>
      </c>
      <c r="E96" s="79" t="s">
        <v>1668</v>
      </c>
      <c r="F96" s="79" t="s">
        <v>1624</v>
      </c>
      <c r="G96" s="79" t="s">
        <v>1631</v>
      </c>
      <c r="H96" s="79" t="s">
        <v>1717</v>
      </c>
      <c r="I96" s="79" t="s">
        <v>1626</v>
      </c>
      <c r="J96" s="79" t="s">
        <v>1628</v>
      </c>
      <c r="K96" s="79" t="s">
        <v>1629</v>
      </c>
      <c r="L96" s="79" t="s">
        <v>1538</v>
      </c>
      <c r="M96" s="79" t="s">
        <v>1538</v>
      </c>
      <c r="N96" s="79" t="s">
        <v>1538</v>
      </c>
      <c r="O96" s="79" t="s">
        <v>2113</v>
      </c>
    </row>
    <row r="97" spans="1:15" ht="72" x14ac:dyDescent="0.3">
      <c r="A97" s="78">
        <v>661</v>
      </c>
      <c r="B97" s="79" t="s">
        <v>704</v>
      </c>
      <c r="C97" s="79" t="s">
        <v>60</v>
      </c>
      <c r="D97" s="79" t="s">
        <v>3</v>
      </c>
      <c r="E97" s="79" t="s">
        <v>1669</v>
      </c>
      <c r="F97" s="79" t="s">
        <v>1625</v>
      </c>
      <c r="G97" s="79" t="s">
        <v>1632</v>
      </c>
      <c r="H97" s="79" t="s">
        <v>1630</v>
      </c>
      <c r="I97" s="79" t="s">
        <v>1627</v>
      </c>
      <c r="J97" s="79" t="s">
        <v>1633</v>
      </c>
      <c r="K97" s="79" t="s">
        <v>1634</v>
      </c>
      <c r="L97" s="79" t="s">
        <v>1538</v>
      </c>
      <c r="M97" s="79" t="s">
        <v>1538</v>
      </c>
      <c r="N97" s="79" t="s">
        <v>1538</v>
      </c>
      <c r="O97" s="79" t="s">
        <v>2113</v>
      </c>
    </row>
    <row r="98" spans="1:15" ht="86.4" x14ac:dyDescent="0.3">
      <c r="A98" s="78">
        <v>662</v>
      </c>
      <c r="B98" s="79" t="s">
        <v>704</v>
      </c>
      <c r="C98" s="79" t="s">
        <v>31</v>
      </c>
      <c r="D98" s="79" t="s">
        <v>2</v>
      </c>
      <c r="E98" s="79" t="s">
        <v>2625</v>
      </c>
      <c r="F98" s="79" t="s">
        <v>2004</v>
      </c>
      <c r="G98" s="79" t="s">
        <v>130</v>
      </c>
      <c r="H98" s="79" t="s">
        <v>131</v>
      </c>
      <c r="I98" s="79" t="s">
        <v>1847</v>
      </c>
      <c r="J98" s="79" t="s">
        <v>1846</v>
      </c>
      <c r="K98" s="79" t="s">
        <v>1848</v>
      </c>
      <c r="L98" s="79" t="s">
        <v>1973</v>
      </c>
      <c r="M98" s="79" t="s">
        <v>1974</v>
      </c>
      <c r="N98" s="79" t="s">
        <v>1975</v>
      </c>
      <c r="O98" s="79" t="s">
        <v>2113</v>
      </c>
    </row>
    <row r="99" spans="1:15" ht="115.2" x14ac:dyDescent="0.3">
      <c r="A99" s="78">
        <v>663</v>
      </c>
      <c r="B99" s="79" t="s">
        <v>704</v>
      </c>
      <c r="C99" s="79" t="s">
        <v>31</v>
      </c>
      <c r="D99" s="79" t="s">
        <v>3</v>
      </c>
      <c r="E99" s="79" t="s">
        <v>2607</v>
      </c>
      <c r="F99" s="79" t="s">
        <v>1698</v>
      </c>
      <c r="G99" s="79" t="s">
        <v>36</v>
      </c>
      <c r="H99" s="79" t="s">
        <v>37</v>
      </c>
      <c r="I99" s="79" t="s">
        <v>1849</v>
      </c>
      <c r="J99" s="79" t="s">
        <v>1850</v>
      </c>
      <c r="K99" s="79" t="s">
        <v>1851</v>
      </c>
      <c r="L99" s="79" t="s">
        <v>2341</v>
      </c>
      <c r="M99" s="79" t="s">
        <v>2345</v>
      </c>
      <c r="N99" s="79" t="s">
        <v>2349</v>
      </c>
      <c r="O99" s="79" t="s">
        <v>2113</v>
      </c>
    </row>
    <row r="100" spans="1:15" ht="86.4" x14ac:dyDescent="0.3">
      <c r="A100" s="80">
        <v>664</v>
      </c>
      <c r="B100" s="79" t="s">
        <v>704</v>
      </c>
      <c r="C100" s="79" t="s">
        <v>31</v>
      </c>
      <c r="D100" s="79" t="s">
        <v>3</v>
      </c>
      <c r="E100" s="79" t="s">
        <v>2626</v>
      </c>
      <c r="F100" s="79" t="s">
        <v>2005</v>
      </c>
      <c r="G100" s="79" t="s">
        <v>130</v>
      </c>
      <c r="H100" s="79" t="s">
        <v>131</v>
      </c>
      <c r="I100" s="79" t="s">
        <v>1703</v>
      </c>
      <c r="J100" s="79" t="s">
        <v>1705</v>
      </c>
      <c r="K100" s="79" t="s">
        <v>1704</v>
      </c>
      <c r="L100" s="79" t="s">
        <v>2350</v>
      </c>
      <c r="M100" s="79" t="s">
        <v>2351</v>
      </c>
      <c r="N100" s="79" t="s">
        <v>2352</v>
      </c>
      <c r="O100" s="79" t="s">
        <v>2113</v>
      </c>
    </row>
    <row r="101" spans="1:15" ht="28.8" x14ac:dyDescent="0.3">
      <c r="A101" s="80">
        <v>666</v>
      </c>
      <c r="B101" s="79" t="s">
        <v>704</v>
      </c>
      <c r="C101" s="79" t="s">
        <v>31</v>
      </c>
      <c r="D101" s="79" t="s">
        <v>3</v>
      </c>
      <c r="E101" s="79" t="s">
        <v>2010</v>
      </c>
      <c r="F101" s="79" t="s">
        <v>2006</v>
      </c>
      <c r="G101" s="79" t="s">
        <v>171</v>
      </c>
      <c r="H101" s="79" t="s">
        <v>1708</v>
      </c>
      <c r="I101" s="79" t="s">
        <v>1706</v>
      </c>
      <c r="J101" s="79" t="s">
        <v>845</v>
      </c>
      <c r="K101" s="79" t="s">
        <v>1441</v>
      </c>
      <c r="L101" s="79" t="s">
        <v>1538</v>
      </c>
      <c r="M101" s="79" t="s">
        <v>1538</v>
      </c>
      <c r="N101" s="79" t="s">
        <v>1538</v>
      </c>
      <c r="O101" s="79" t="s">
        <v>2113</v>
      </c>
    </row>
    <row r="102" spans="1:15" ht="28.8" x14ac:dyDescent="0.3">
      <c r="A102" s="80">
        <v>667</v>
      </c>
      <c r="B102" s="79" t="s">
        <v>704</v>
      </c>
      <c r="C102" s="79" t="s">
        <v>31</v>
      </c>
      <c r="D102" s="79" t="s">
        <v>3</v>
      </c>
      <c r="E102" s="79" t="s">
        <v>2011</v>
      </c>
      <c r="F102" s="79" t="s">
        <v>2007</v>
      </c>
      <c r="G102" s="79" t="s">
        <v>172</v>
      </c>
      <c r="H102" s="79" t="s">
        <v>1709</v>
      </c>
      <c r="I102" s="79" t="s">
        <v>1707</v>
      </c>
      <c r="J102" s="79" t="s">
        <v>1443</v>
      </c>
      <c r="K102" s="79" t="s">
        <v>1442</v>
      </c>
      <c r="L102" s="79" t="s">
        <v>1538</v>
      </c>
      <c r="M102" s="79" t="s">
        <v>1538</v>
      </c>
      <c r="N102" s="79" t="s">
        <v>1538</v>
      </c>
      <c r="O102" s="79" t="s">
        <v>2113</v>
      </c>
    </row>
    <row r="103" spans="1:15" x14ac:dyDescent="0.3">
      <c r="A103" s="80">
        <v>668</v>
      </c>
      <c r="B103" s="79" t="s">
        <v>704</v>
      </c>
      <c r="C103" s="79" t="s">
        <v>31</v>
      </c>
      <c r="D103" s="79" t="s">
        <v>8</v>
      </c>
      <c r="E103" s="79" t="s">
        <v>1992</v>
      </c>
      <c r="F103" s="79" t="s">
        <v>2008</v>
      </c>
      <c r="G103" s="79" t="s">
        <v>171</v>
      </c>
      <c r="H103" s="79" t="s">
        <v>1708</v>
      </c>
      <c r="I103" s="79" t="s">
        <v>1706</v>
      </c>
      <c r="J103" s="79" t="s">
        <v>845</v>
      </c>
      <c r="K103" s="79" t="s">
        <v>1441</v>
      </c>
      <c r="L103" s="79" t="s">
        <v>1538</v>
      </c>
      <c r="M103" s="79" t="s">
        <v>1538</v>
      </c>
      <c r="N103" s="79" t="s">
        <v>1538</v>
      </c>
      <c r="O103" s="79" t="s">
        <v>2113</v>
      </c>
    </row>
    <row r="104" spans="1:15" x14ac:dyDescent="0.3">
      <c r="A104" s="80">
        <v>669</v>
      </c>
      <c r="B104" s="79" t="s">
        <v>704</v>
      </c>
      <c r="C104" s="79" t="s">
        <v>31</v>
      </c>
      <c r="D104" s="79" t="s">
        <v>8</v>
      </c>
      <c r="E104" s="79" t="s">
        <v>2627</v>
      </c>
      <c r="F104" s="79" t="s">
        <v>2009</v>
      </c>
      <c r="G104" s="79" t="s">
        <v>172</v>
      </c>
      <c r="H104" s="79" t="s">
        <v>1709</v>
      </c>
      <c r="I104" s="79" t="s">
        <v>1707</v>
      </c>
      <c r="J104" s="79" t="s">
        <v>1443</v>
      </c>
      <c r="K104" s="79" t="s">
        <v>1442</v>
      </c>
      <c r="L104" s="79" t="s">
        <v>1538</v>
      </c>
      <c r="M104" s="79" t="s">
        <v>1538</v>
      </c>
      <c r="N104" s="79" t="s">
        <v>1538</v>
      </c>
      <c r="O104" s="79" t="s">
        <v>2113</v>
      </c>
    </row>
    <row r="105" spans="1:15" ht="43.2" x14ac:dyDescent="0.3">
      <c r="A105" s="78">
        <v>670</v>
      </c>
      <c r="B105" s="79" t="s">
        <v>704</v>
      </c>
      <c r="C105" s="79" t="s">
        <v>734</v>
      </c>
      <c r="D105" s="79" t="s">
        <v>2</v>
      </c>
      <c r="E105" s="79" t="s">
        <v>1729</v>
      </c>
      <c r="F105" s="79" t="s">
        <v>292</v>
      </c>
      <c r="G105" s="79" t="s">
        <v>292</v>
      </c>
      <c r="H105" s="79" t="s">
        <v>292</v>
      </c>
      <c r="I105" s="79" t="s">
        <v>1721</v>
      </c>
      <c r="J105" s="79" t="s">
        <v>1723</v>
      </c>
      <c r="K105" s="79" t="s">
        <v>1722</v>
      </c>
      <c r="L105" s="79" t="s">
        <v>1538</v>
      </c>
      <c r="M105" s="79" t="s">
        <v>1538</v>
      </c>
      <c r="N105" s="79" t="s">
        <v>1538</v>
      </c>
      <c r="O105" s="79" t="s">
        <v>2113</v>
      </c>
    </row>
    <row r="106" spans="1:15" ht="28.8" x14ac:dyDescent="0.3">
      <c r="A106" s="78">
        <v>677</v>
      </c>
      <c r="B106" s="79" t="s">
        <v>704</v>
      </c>
      <c r="C106" s="79" t="s">
        <v>4</v>
      </c>
      <c r="D106" s="79" t="s">
        <v>3</v>
      </c>
      <c r="E106" s="79" t="s">
        <v>1810</v>
      </c>
      <c r="F106" s="79" t="s">
        <v>1786</v>
      </c>
      <c r="G106" s="79" t="s">
        <v>1791</v>
      </c>
      <c r="H106" s="79" t="s">
        <v>1796</v>
      </c>
      <c r="I106" s="79" t="s">
        <v>1789</v>
      </c>
      <c r="J106" s="79" t="s">
        <v>1792</v>
      </c>
      <c r="K106" s="79" t="s">
        <v>1798</v>
      </c>
      <c r="L106" s="79" t="s">
        <v>2062</v>
      </c>
      <c r="M106" s="79" t="s">
        <v>1869</v>
      </c>
      <c r="N106" s="79" t="s">
        <v>2058</v>
      </c>
      <c r="O106" s="79" t="s">
        <v>2113</v>
      </c>
    </row>
    <row r="107" spans="1:15" ht="28.8" x14ac:dyDescent="0.3">
      <c r="A107" s="78">
        <v>678</v>
      </c>
      <c r="B107" s="79" t="s">
        <v>704</v>
      </c>
      <c r="C107" s="79" t="s">
        <v>4</v>
      </c>
      <c r="D107" s="79" t="s">
        <v>3</v>
      </c>
      <c r="E107" s="79" t="s">
        <v>1811</v>
      </c>
      <c r="F107" s="79" t="s">
        <v>1788</v>
      </c>
      <c r="G107" s="79" t="s">
        <v>1800</v>
      </c>
      <c r="H107" s="79" t="s">
        <v>1797</v>
      </c>
      <c r="I107" s="79" t="s">
        <v>1790</v>
      </c>
      <c r="J107" s="79" t="s">
        <v>1793</v>
      </c>
      <c r="K107" s="79" t="s">
        <v>1799</v>
      </c>
      <c r="L107" s="79" t="s">
        <v>2062</v>
      </c>
      <c r="M107" s="79" t="s">
        <v>1869</v>
      </c>
      <c r="N107" s="79" t="s">
        <v>2058</v>
      </c>
      <c r="O107" s="79" t="s">
        <v>2113</v>
      </c>
    </row>
    <row r="108" spans="1:15" ht="115.2" x14ac:dyDescent="0.3">
      <c r="A108" s="78">
        <v>679</v>
      </c>
      <c r="B108" s="79" t="s">
        <v>704</v>
      </c>
      <c r="C108" s="79" t="s">
        <v>745</v>
      </c>
      <c r="D108" s="79" t="s">
        <v>3</v>
      </c>
      <c r="E108" s="79" t="s">
        <v>1834</v>
      </c>
      <c r="F108" s="79" t="s">
        <v>1818</v>
      </c>
      <c r="G108" s="79" t="s">
        <v>1822</v>
      </c>
      <c r="H108" s="79" t="s">
        <v>1824</v>
      </c>
      <c r="I108" s="79" t="s">
        <v>1820</v>
      </c>
      <c r="J108" s="79" t="s">
        <v>1826</v>
      </c>
      <c r="K108" s="79" t="s">
        <v>1829</v>
      </c>
      <c r="L108" s="79" t="s">
        <v>1538</v>
      </c>
      <c r="M108" s="79" t="s">
        <v>1538</v>
      </c>
      <c r="N108" s="79" t="s">
        <v>1538</v>
      </c>
      <c r="O108" s="79" t="s">
        <v>2113</v>
      </c>
    </row>
    <row r="109" spans="1:15" ht="86.4" x14ac:dyDescent="0.3">
      <c r="A109" s="81">
        <v>680</v>
      </c>
      <c r="B109" s="82" t="s">
        <v>704</v>
      </c>
      <c r="C109" s="82" t="s">
        <v>745</v>
      </c>
      <c r="D109" s="82" t="s">
        <v>3</v>
      </c>
      <c r="E109" s="82" t="s">
        <v>1835</v>
      </c>
      <c r="F109" s="82" t="s">
        <v>1818</v>
      </c>
      <c r="G109" s="82" t="s">
        <v>1823</v>
      </c>
      <c r="H109" s="82" t="s">
        <v>1825</v>
      </c>
      <c r="I109" s="79" t="s">
        <v>1821</v>
      </c>
      <c r="J109" s="82" t="s">
        <v>1830</v>
      </c>
      <c r="K109" s="82" t="s">
        <v>1831</v>
      </c>
      <c r="L109" s="82" t="s">
        <v>1538</v>
      </c>
      <c r="M109" s="82" t="s">
        <v>1538</v>
      </c>
      <c r="N109" s="82" t="s">
        <v>1538</v>
      </c>
      <c r="O109" s="79" t="s">
        <v>2113</v>
      </c>
    </row>
    <row r="110" spans="1:15" ht="144" x14ac:dyDescent="0.3">
      <c r="A110" s="78">
        <v>681</v>
      </c>
      <c r="B110" s="79" t="s">
        <v>704</v>
      </c>
      <c r="C110" s="79" t="s">
        <v>60</v>
      </c>
      <c r="D110" s="79" t="s">
        <v>8</v>
      </c>
      <c r="E110" s="79" t="s">
        <v>1993</v>
      </c>
      <c r="F110" s="79" t="s">
        <v>1919</v>
      </c>
      <c r="G110" s="79" t="s">
        <v>792</v>
      </c>
      <c r="H110" s="79" t="s">
        <v>1940</v>
      </c>
      <c r="I110" s="79" t="s">
        <v>2001</v>
      </c>
      <c r="J110" s="79" t="s">
        <v>1944</v>
      </c>
      <c r="K110" s="79" t="s">
        <v>1942</v>
      </c>
      <c r="L110" s="79" t="s">
        <v>2170</v>
      </c>
      <c r="M110" s="79" t="s">
        <v>1939</v>
      </c>
      <c r="N110" s="79" t="s">
        <v>2166</v>
      </c>
      <c r="O110" s="79" t="s">
        <v>2113</v>
      </c>
    </row>
    <row r="111" spans="1:15" ht="316.8" x14ac:dyDescent="0.3">
      <c r="A111" s="81">
        <v>684</v>
      </c>
      <c r="B111" s="82" t="s">
        <v>704</v>
      </c>
      <c r="C111" s="82" t="s">
        <v>31</v>
      </c>
      <c r="D111" s="82" t="s">
        <v>2</v>
      </c>
      <c r="E111" s="82" t="s">
        <v>2628</v>
      </c>
      <c r="F111" s="82" t="s">
        <v>1982</v>
      </c>
      <c r="G111" s="82" t="s">
        <v>1985</v>
      </c>
      <c r="H111" s="82" t="s">
        <v>1987</v>
      </c>
      <c r="I111" s="79" t="s">
        <v>1983</v>
      </c>
      <c r="J111" s="82" t="s">
        <v>1986</v>
      </c>
      <c r="K111" s="82" t="s">
        <v>1988</v>
      </c>
      <c r="L111" s="82" t="s">
        <v>1984</v>
      </c>
      <c r="M111" s="82" t="s">
        <v>1989</v>
      </c>
      <c r="N111" s="82" t="s">
        <v>1990</v>
      </c>
      <c r="O111" s="79" t="s">
        <v>2113</v>
      </c>
    </row>
    <row r="112" spans="1:15" ht="259.2" x14ac:dyDescent="0.3">
      <c r="A112" s="81">
        <v>685</v>
      </c>
      <c r="B112" s="82" t="s">
        <v>704</v>
      </c>
      <c r="C112" s="82" t="s">
        <v>745</v>
      </c>
      <c r="D112" s="82" t="s">
        <v>3</v>
      </c>
      <c r="E112" s="82" t="s">
        <v>2596</v>
      </c>
      <c r="F112" s="82" t="s">
        <v>2015</v>
      </c>
      <c r="G112" s="82" t="s">
        <v>2016</v>
      </c>
      <c r="H112" s="82" t="s">
        <v>2016</v>
      </c>
      <c r="I112" s="79" t="s">
        <v>2091</v>
      </c>
      <c r="J112" s="82" t="s">
        <v>2093</v>
      </c>
      <c r="K112" s="82" t="s">
        <v>2095</v>
      </c>
      <c r="L112" s="82" t="s">
        <v>2092</v>
      </c>
      <c r="M112" s="82" t="s">
        <v>2094</v>
      </c>
      <c r="N112" s="82" t="s">
        <v>2096</v>
      </c>
      <c r="O112" s="79" t="s">
        <v>2112</v>
      </c>
    </row>
    <row r="113" spans="1:15" ht="72" x14ac:dyDescent="0.3">
      <c r="A113" s="81">
        <v>686</v>
      </c>
      <c r="B113" s="82" t="s">
        <v>704</v>
      </c>
      <c r="C113" s="82" t="s">
        <v>31</v>
      </c>
      <c r="D113" s="82" t="s">
        <v>3</v>
      </c>
      <c r="E113" s="82" t="s">
        <v>2596</v>
      </c>
      <c r="F113" s="82" t="s">
        <v>2017</v>
      </c>
      <c r="G113" s="82" t="s">
        <v>2147</v>
      </c>
      <c r="H113" s="82" t="s">
        <v>2149</v>
      </c>
      <c r="I113" s="79" t="s">
        <v>2018</v>
      </c>
      <c r="J113" s="82" t="s">
        <v>2019</v>
      </c>
      <c r="K113" s="82" t="s">
        <v>2020</v>
      </c>
      <c r="L113" s="82" t="s">
        <v>2125</v>
      </c>
      <c r="M113" s="82" t="s">
        <v>2148</v>
      </c>
      <c r="N113" s="82" t="s">
        <v>2150</v>
      </c>
      <c r="O113" s="79" t="s">
        <v>2113</v>
      </c>
    </row>
    <row r="114" spans="1:15" ht="360" x14ac:dyDescent="0.3">
      <c r="A114" s="81">
        <v>687</v>
      </c>
      <c r="B114" s="79" t="s">
        <v>704</v>
      </c>
      <c r="C114" s="79" t="s">
        <v>745</v>
      </c>
      <c r="D114" s="79" t="s">
        <v>3</v>
      </c>
      <c r="E114" s="79" t="s">
        <v>2596</v>
      </c>
      <c r="F114" s="79" t="s">
        <v>2022</v>
      </c>
      <c r="G114" s="79" t="s">
        <v>2023</v>
      </c>
      <c r="H114" s="79" t="s">
        <v>2023</v>
      </c>
      <c r="I114" s="79" t="s">
        <v>2097</v>
      </c>
      <c r="J114" s="79" t="s">
        <v>2100</v>
      </c>
      <c r="K114" s="79" t="s">
        <v>2102</v>
      </c>
      <c r="L114" s="79" t="s">
        <v>2098</v>
      </c>
      <c r="M114" s="79" t="s">
        <v>2099</v>
      </c>
      <c r="N114" s="79" t="s">
        <v>2101</v>
      </c>
      <c r="O114" s="79" t="s">
        <v>2112</v>
      </c>
    </row>
    <row r="115" spans="1:15" ht="43.2" x14ac:dyDescent="0.3">
      <c r="A115" s="81">
        <v>691</v>
      </c>
      <c r="B115" s="79" t="s">
        <v>704</v>
      </c>
      <c r="C115" s="79" t="s">
        <v>60</v>
      </c>
      <c r="D115" s="79" t="s">
        <v>3</v>
      </c>
      <c r="E115" s="79" t="s">
        <v>2596</v>
      </c>
      <c r="F115" s="79" t="s">
        <v>2049</v>
      </c>
      <c r="G115" s="79" t="s">
        <v>2050</v>
      </c>
      <c r="H115" s="79" t="s">
        <v>2051</v>
      </c>
      <c r="I115" s="79" t="s">
        <v>2076</v>
      </c>
      <c r="J115" s="79" t="s">
        <v>2078</v>
      </c>
      <c r="K115" s="79" t="s">
        <v>2081</v>
      </c>
      <c r="L115" s="79" t="s">
        <v>2077</v>
      </c>
      <c r="M115" s="79" t="s">
        <v>2079</v>
      </c>
      <c r="N115" s="79" t="s">
        <v>2080</v>
      </c>
      <c r="O115" s="79" t="s">
        <v>2112</v>
      </c>
    </row>
    <row r="116" spans="1:15" ht="129.6" x14ac:dyDescent="0.3">
      <c r="A116" s="81">
        <v>692</v>
      </c>
      <c r="B116" s="79" t="s">
        <v>704</v>
      </c>
      <c r="C116" s="79" t="s">
        <v>60</v>
      </c>
      <c r="D116" s="79" t="s">
        <v>3</v>
      </c>
      <c r="E116" s="79" t="s">
        <v>2596</v>
      </c>
      <c r="F116" s="79" t="s">
        <v>2025</v>
      </c>
      <c r="G116" s="79" t="s">
        <v>2029</v>
      </c>
      <c r="H116" s="79" t="s">
        <v>2032</v>
      </c>
      <c r="I116" s="79" t="s">
        <v>1821</v>
      </c>
      <c r="J116" s="79" t="s">
        <v>1830</v>
      </c>
      <c r="K116" s="79" t="s">
        <v>1831</v>
      </c>
      <c r="L116" s="79" t="s">
        <v>2028</v>
      </c>
      <c r="M116" s="79" t="s">
        <v>2031</v>
      </c>
      <c r="N116" s="79" t="s">
        <v>2033</v>
      </c>
      <c r="O116" s="79" t="s">
        <v>2113</v>
      </c>
    </row>
    <row r="117" spans="1:15" ht="115.2" x14ac:dyDescent="0.3">
      <c r="A117" s="81">
        <v>694</v>
      </c>
      <c r="B117" s="79" t="s">
        <v>704</v>
      </c>
      <c r="C117" s="79" t="s">
        <v>60</v>
      </c>
      <c r="D117" s="79" t="s">
        <v>3</v>
      </c>
      <c r="E117" s="79" t="s">
        <v>2596</v>
      </c>
      <c r="F117" s="79" t="s">
        <v>2027</v>
      </c>
      <c r="G117" s="79" t="s">
        <v>2030</v>
      </c>
      <c r="H117" s="79" t="s">
        <v>2024</v>
      </c>
      <c r="I117" s="79" t="s">
        <v>1821</v>
      </c>
      <c r="J117" s="79" t="s">
        <v>1830</v>
      </c>
      <c r="K117" s="79" t="s">
        <v>1831</v>
      </c>
      <c r="L117" s="79" t="s">
        <v>2172</v>
      </c>
      <c r="M117" s="79" t="s">
        <v>2173</v>
      </c>
      <c r="N117" s="79" t="s">
        <v>2174</v>
      </c>
      <c r="O117" s="79" t="s">
        <v>2113</v>
      </c>
    </row>
    <row r="118" spans="1:15" ht="403.2" x14ac:dyDescent="0.3">
      <c r="A118" s="81">
        <v>695</v>
      </c>
      <c r="B118" s="82" t="s">
        <v>704</v>
      </c>
      <c r="C118" s="82" t="s">
        <v>60</v>
      </c>
      <c r="D118" s="82" t="s">
        <v>3</v>
      </c>
      <c r="E118" s="82" t="s">
        <v>2596</v>
      </c>
      <c r="F118" s="82" t="s">
        <v>2034</v>
      </c>
      <c r="G118" s="82" t="s">
        <v>2036</v>
      </c>
      <c r="H118" s="82" t="s">
        <v>2037</v>
      </c>
      <c r="I118" s="79" t="s">
        <v>1821</v>
      </c>
      <c r="J118" s="82" t="s">
        <v>1830</v>
      </c>
      <c r="K118" s="82" t="s">
        <v>1831</v>
      </c>
      <c r="L118" s="82" t="s">
        <v>2501</v>
      </c>
      <c r="M118" s="82" t="s">
        <v>2502</v>
      </c>
      <c r="N118" s="82" t="s">
        <v>2503</v>
      </c>
      <c r="O118" s="79" t="s">
        <v>2112</v>
      </c>
    </row>
    <row r="119" spans="1:15" ht="28.8" x14ac:dyDescent="0.3">
      <c r="A119" s="81">
        <v>698</v>
      </c>
      <c r="B119" s="79" t="s">
        <v>704</v>
      </c>
      <c r="C119" s="79" t="s">
        <v>31</v>
      </c>
      <c r="D119" s="79" t="s">
        <v>3</v>
      </c>
      <c r="E119" s="79" t="s">
        <v>2362</v>
      </c>
      <c r="F119" s="79" t="s">
        <v>2353</v>
      </c>
      <c r="G119" s="79" t="s">
        <v>2354</v>
      </c>
      <c r="H119" s="79" t="s">
        <v>2355</v>
      </c>
      <c r="I119" s="79" t="s">
        <v>2126</v>
      </c>
      <c r="J119" s="79" t="s">
        <v>2128</v>
      </c>
      <c r="K119" s="79" t="s">
        <v>2130</v>
      </c>
      <c r="L119" s="79" t="s">
        <v>2168</v>
      </c>
      <c r="M119" s="79" t="s">
        <v>2167</v>
      </c>
      <c r="N119" s="79" t="s">
        <v>2169</v>
      </c>
      <c r="O119" s="79" t="s">
        <v>2113</v>
      </c>
    </row>
    <row r="120" spans="1:15" ht="28.8" x14ac:dyDescent="0.3">
      <c r="A120" s="81">
        <v>699</v>
      </c>
      <c r="B120" s="79" t="s">
        <v>704</v>
      </c>
      <c r="C120" s="79" t="s">
        <v>31</v>
      </c>
      <c r="D120" s="79" t="s">
        <v>8</v>
      </c>
      <c r="E120" s="79" t="s">
        <v>2732</v>
      </c>
      <c r="F120" s="79" t="s">
        <v>2059</v>
      </c>
      <c r="G120" s="79" t="s">
        <v>2060</v>
      </c>
      <c r="H120" s="79" t="s">
        <v>2061</v>
      </c>
      <c r="I120" s="79" t="s">
        <v>2127</v>
      </c>
      <c r="J120" s="79" t="s">
        <v>2129</v>
      </c>
      <c r="K120" s="79" t="s">
        <v>2131</v>
      </c>
      <c r="L120" s="79" t="s">
        <v>2168</v>
      </c>
      <c r="M120" s="79" t="s">
        <v>2167</v>
      </c>
      <c r="N120" s="79" t="s">
        <v>2169</v>
      </c>
      <c r="O120" s="79" t="s">
        <v>2112</v>
      </c>
    </row>
    <row r="121" spans="1:15" ht="28.8" x14ac:dyDescent="0.3">
      <c r="A121" s="81">
        <v>701</v>
      </c>
      <c r="B121" s="79" t="s">
        <v>704</v>
      </c>
      <c r="C121" s="79" t="s">
        <v>31</v>
      </c>
      <c r="D121" s="79" t="s">
        <v>725</v>
      </c>
      <c r="E121" s="79" t="s">
        <v>2434</v>
      </c>
      <c r="F121" s="79" t="s">
        <v>2103</v>
      </c>
      <c r="G121" s="79" t="s">
        <v>2106</v>
      </c>
      <c r="H121" s="79" t="s">
        <v>2109</v>
      </c>
      <c r="I121" s="79" t="s">
        <v>2104</v>
      </c>
      <c r="J121" s="79" t="s">
        <v>2107</v>
      </c>
      <c r="K121" s="79" t="s">
        <v>2110</v>
      </c>
      <c r="L121" s="79" t="s">
        <v>2105</v>
      </c>
      <c r="M121" s="79" t="s">
        <v>2108</v>
      </c>
      <c r="N121" s="79" t="s">
        <v>2111</v>
      </c>
      <c r="O121" s="79" t="s">
        <v>2112</v>
      </c>
    </row>
    <row r="122" spans="1:15" ht="86.4" x14ac:dyDescent="0.3">
      <c r="A122" s="81">
        <v>702</v>
      </c>
      <c r="B122" s="82" t="s">
        <v>704</v>
      </c>
      <c r="C122" s="82" t="s">
        <v>31</v>
      </c>
      <c r="D122" s="82" t="s">
        <v>725</v>
      </c>
      <c r="E122" s="82" t="s">
        <v>2499</v>
      </c>
      <c r="F122" s="82" t="s">
        <v>2471</v>
      </c>
      <c r="G122" s="82" t="s">
        <v>2142</v>
      </c>
      <c r="H122" s="82" t="s">
        <v>2145</v>
      </c>
      <c r="I122" s="79" t="s">
        <v>2118</v>
      </c>
      <c r="J122" s="82" t="s">
        <v>2143</v>
      </c>
      <c r="K122" s="82" t="s">
        <v>2146</v>
      </c>
      <c r="L122" s="82" t="s">
        <v>2141</v>
      </c>
      <c r="M122" s="82" t="s">
        <v>2144</v>
      </c>
      <c r="N122" s="82" t="s">
        <v>2171</v>
      </c>
      <c r="O122" s="82" t="s">
        <v>2112</v>
      </c>
    </row>
    <row r="123" spans="1:15" ht="187.2" x14ac:dyDescent="0.3">
      <c r="A123" s="81">
        <v>703</v>
      </c>
      <c r="B123" s="82" t="s">
        <v>704</v>
      </c>
      <c r="C123" s="82" t="s">
        <v>745</v>
      </c>
      <c r="D123" s="82" t="s">
        <v>2</v>
      </c>
      <c r="E123" s="82" t="s">
        <v>2151</v>
      </c>
      <c r="F123" s="82" t="s">
        <v>2119</v>
      </c>
      <c r="G123" s="82" t="s">
        <v>2133</v>
      </c>
      <c r="H123" s="82" t="s">
        <v>2135</v>
      </c>
      <c r="I123" s="79" t="s">
        <v>2259</v>
      </c>
      <c r="J123" s="82" t="s">
        <v>2257</v>
      </c>
      <c r="K123" s="82" t="s">
        <v>2258</v>
      </c>
      <c r="L123" s="82" t="s">
        <v>2121</v>
      </c>
      <c r="M123" s="82" t="s">
        <v>2195</v>
      </c>
      <c r="N123" s="82" t="s">
        <v>2196</v>
      </c>
      <c r="O123" s="82" t="s">
        <v>2113</v>
      </c>
    </row>
    <row r="124" spans="1:15" ht="57.6" x14ac:dyDescent="0.3">
      <c r="A124" s="81">
        <v>705</v>
      </c>
      <c r="B124" s="79" t="s">
        <v>704</v>
      </c>
      <c r="C124" s="79" t="s">
        <v>745</v>
      </c>
      <c r="D124" s="79" t="s">
        <v>3</v>
      </c>
      <c r="E124" s="79" t="s">
        <v>2152</v>
      </c>
      <c r="F124" s="79" t="s">
        <v>2123</v>
      </c>
      <c r="G124" s="79" t="s">
        <v>83</v>
      </c>
      <c r="H124" s="79" t="s">
        <v>84</v>
      </c>
      <c r="I124" s="79" t="s">
        <v>2124</v>
      </c>
      <c r="J124" s="79" t="s">
        <v>2137</v>
      </c>
      <c r="K124" s="79" t="s">
        <v>2138</v>
      </c>
      <c r="L124" s="79" t="s">
        <v>2121</v>
      </c>
      <c r="M124" s="79" t="s">
        <v>2195</v>
      </c>
      <c r="N124" s="79" t="s">
        <v>2196</v>
      </c>
      <c r="O124" s="79" t="s">
        <v>2113</v>
      </c>
    </row>
    <row r="125" spans="1:15" ht="57.6" x14ac:dyDescent="0.3">
      <c r="A125" s="81">
        <v>706</v>
      </c>
      <c r="B125" s="79" t="s">
        <v>704</v>
      </c>
      <c r="C125" s="79" t="s">
        <v>745</v>
      </c>
      <c r="D125" s="79" t="s">
        <v>3</v>
      </c>
      <c r="E125" s="79" t="s">
        <v>2153</v>
      </c>
      <c r="F125" s="79" t="s">
        <v>2120</v>
      </c>
      <c r="G125" s="79" t="s">
        <v>2134</v>
      </c>
      <c r="H125" s="79" t="s">
        <v>2136</v>
      </c>
      <c r="I125" s="79" t="s">
        <v>2122</v>
      </c>
      <c r="J125" s="79" t="s">
        <v>2140</v>
      </c>
      <c r="K125" s="79" t="s">
        <v>2139</v>
      </c>
      <c r="L125" s="79" t="s">
        <v>2121</v>
      </c>
      <c r="M125" s="79" t="s">
        <v>2195</v>
      </c>
      <c r="N125" s="79" t="s">
        <v>2196</v>
      </c>
      <c r="O125" s="79" t="s">
        <v>2113</v>
      </c>
    </row>
    <row r="126" spans="1:15" ht="28.8" x14ac:dyDescent="0.3">
      <c r="A126" s="81">
        <v>707</v>
      </c>
      <c r="B126" s="79" t="s">
        <v>704</v>
      </c>
      <c r="C126" s="79" t="s">
        <v>31</v>
      </c>
      <c r="D126" s="79" t="s">
        <v>725</v>
      </c>
      <c r="E126" s="79" t="s">
        <v>2821</v>
      </c>
      <c r="F126" s="79" t="s">
        <v>2175</v>
      </c>
      <c r="G126" s="79" t="s">
        <v>2181</v>
      </c>
      <c r="H126" s="79" t="s">
        <v>2182</v>
      </c>
      <c r="I126" s="79" t="s">
        <v>2472</v>
      </c>
      <c r="J126" s="79" t="s">
        <v>2473</v>
      </c>
      <c r="K126" s="79" t="s">
        <v>2475</v>
      </c>
      <c r="L126" s="79" t="s">
        <v>2188</v>
      </c>
      <c r="M126" s="79" t="s">
        <v>2188</v>
      </c>
      <c r="N126" s="79" t="s">
        <v>2188</v>
      </c>
      <c r="O126" s="79" t="s">
        <v>2112</v>
      </c>
    </row>
    <row r="127" spans="1:15" ht="43.2" x14ac:dyDescent="0.3">
      <c r="A127" s="81">
        <v>708</v>
      </c>
      <c r="B127" s="79" t="s">
        <v>704</v>
      </c>
      <c r="C127" s="79" t="s">
        <v>31</v>
      </c>
      <c r="D127" s="79" t="s">
        <v>725</v>
      </c>
      <c r="E127" s="79" t="s">
        <v>2500</v>
      </c>
      <c r="F127" s="79" t="s">
        <v>2477</v>
      </c>
      <c r="G127" s="79" t="s">
        <v>2479</v>
      </c>
      <c r="H127" s="79" t="s">
        <v>2183</v>
      </c>
      <c r="I127" s="79" t="s">
        <v>2476</v>
      </c>
      <c r="J127" s="79" t="s">
        <v>2478</v>
      </c>
      <c r="K127" s="79" t="s">
        <v>2480</v>
      </c>
      <c r="L127" s="79" t="s">
        <v>2197</v>
      </c>
      <c r="M127" s="79" t="s">
        <v>2197</v>
      </c>
      <c r="N127" s="79" t="s">
        <v>2197</v>
      </c>
      <c r="O127" s="79" t="s">
        <v>2112</v>
      </c>
    </row>
    <row r="128" spans="1:15" ht="28.8" x14ac:dyDescent="0.3">
      <c r="A128" s="78">
        <v>716</v>
      </c>
      <c r="B128" s="79" t="s">
        <v>704</v>
      </c>
      <c r="C128" s="79" t="s">
        <v>31</v>
      </c>
      <c r="D128" s="79" t="s">
        <v>725</v>
      </c>
      <c r="E128" s="79" t="s">
        <v>2435</v>
      </c>
      <c r="F128" s="79" t="s">
        <v>2219</v>
      </c>
      <c r="G128" s="79" t="s">
        <v>2221</v>
      </c>
      <c r="H128" s="79" t="s">
        <v>2223</v>
      </c>
      <c r="I128" s="79" t="s">
        <v>2481</v>
      </c>
      <c r="J128" s="79" t="s">
        <v>2482</v>
      </c>
      <c r="K128" s="79" t="s">
        <v>2483</v>
      </c>
      <c r="L128" s="79" t="s">
        <v>2252</v>
      </c>
      <c r="M128" s="79" t="s">
        <v>2252</v>
      </c>
      <c r="N128" s="79" t="s">
        <v>2252</v>
      </c>
      <c r="O128" s="79" t="s">
        <v>2113</v>
      </c>
    </row>
    <row r="129" spans="1:15" ht="28.8" x14ac:dyDescent="0.3">
      <c r="A129" s="78">
        <v>718</v>
      </c>
      <c r="B129" s="79" t="s">
        <v>704</v>
      </c>
      <c r="C129" s="79" t="s">
        <v>31</v>
      </c>
      <c r="D129" s="79" t="s">
        <v>725</v>
      </c>
      <c r="E129" s="79" t="s">
        <v>2436</v>
      </c>
      <c r="F129" s="79" t="s">
        <v>2220</v>
      </c>
      <c r="G129" s="79" t="s">
        <v>2222</v>
      </c>
      <c r="H129" s="79" t="s">
        <v>2224</v>
      </c>
      <c r="I129" s="79" t="s">
        <v>2484</v>
      </c>
      <c r="J129" s="79" t="s">
        <v>2485</v>
      </c>
      <c r="K129" s="79" t="s">
        <v>2486</v>
      </c>
      <c r="L129" s="79" t="s">
        <v>2253</v>
      </c>
      <c r="M129" s="79" t="s">
        <v>2253</v>
      </c>
      <c r="N129" s="79" t="s">
        <v>2253</v>
      </c>
      <c r="O129" s="79" t="s">
        <v>2113</v>
      </c>
    </row>
    <row r="130" spans="1:15" ht="201.6" x14ac:dyDescent="0.3">
      <c r="A130" s="81">
        <v>721</v>
      </c>
      <c r="B130" s="79" t="s">
        <v>704</v>
      </c>
      <c r="C130" s="79" t="s">
        <v>60</v>
      </c>
      <c r="D130" s="79" t="s">
        <v>2</v>
      </c>
      <c r="E130" s="79" t="s">
        <v>2735</v>
      </c>
      <c r="F130" s="79" t="s">
        <v>2226</v>
      </c>
      <c r="G130" s="79" t="s">
        <v>2231</v>
      </c>
      <c r="H130" s="79" t="s">
        <v>61</v>
      </c>
      <c r="I130" s="79" t="s">
        <v>2227</v>
      </c>
      <c r="J130" s="79" t="s">
        <v>2233</v>
      </c>
      <c r="K130" s="79" t="s">
        <v>2234</v>
      </c>
      <c r="L130" s="79" t="s">
        <v>2228</v>
      </c>
      <c r="M130" s="79" t="s">
        <v>2232</v>
      </c>
      <c r="N130" s="79" t="s">
        <v>2235</v>
      </c>
      <c r="O130" s="79" t="s">
        <v>2113</v>
      </c>
    </row>
    <row r="131" spans="1:15" ht="230.4" x14ac:dyDescent="0.3">
      <c r="A131" s="78">
        <v>722</v>
      </c>
      <c r="B131" s="79" t="s">
        <v>704</v>
      </c>
      <c r="C131" s="79" t="s">
        <v>745</v>
      </c>
      <c r="D131" s="79" t="s">
        <v>8</v>
      </c>
      <c r="E131" s="79" t="s">
        <v>2629</v>
      </c>
      <c r="F131" s="79" t="s">
        <v>2236</v>
      </c>
      <c r="G131" s="79" t="s">
        <v>2300</v>
      </c>
      <c r="H131" s="79" t="s">
        <v>2248</v>
      </c>
      <c r="I131" s="79" t="s">
        <v>2398</v>
      </c>
      <c r="J131" s="79" t="s">
        <v>2404</v>
      </c>
      <c r="K131" s="79" t="s">
        <v>2405</v>
      </c>
      <c r="L131" s="79" t="s">
        <v>2269</v>
      </c>
      <c r="M131" s="79" t="s">
        <v>2301</v>
      </c>
      <c r="N131" s="79" t="s">
        <v>2302</v>
      </c>
      <c r="O131" s="79" t="s">
        <v>2112</v>
      </c>
    </row>
    <row r="132" spans="1:15" ht="28.8" x14ac:dyDescent="0.3">
      <c r="A132" s="81">
        <v>723</v>
      </c>
      <c r="B132" s="79" t="s">
        <v>704</v>
      </c>
      <c r="C132" s="79" t="s">
        <v>745</v>
      </c>
      <c r="D132" s="79" t="s">
        <v>3</v>
      </c>
      <c r="E132" s="79" t="s">
        <v>2254</v>
      </c>
      <c r="F132" s="79" t="s">
        <v>2237</v>
      </c>
      <c r="G132" s="79" t="s">
        <v>2246</v>
      </c>
      <c r="H132" s="79" t="s">
        <v>2248</v>
      </c>
      <c r="I132" s="79" t="s">
        <v>2270</v>
      </c>
      <c r="J132" s="79" t="s">
        <v>2271</v>
      </c>
      <c r="K132" s="79" t="s">
        <v>2272</v>
      </c>
      <c r="L132" s="79" t="s">
        <v>2273</v>
      </c>
      <c r="M132" s="79" t="s">
        <v>2275</v>
      </c>
      <c r="N132" s="79" t="s">
        <v>2274</v>
      </c>
      <c r="O132" s="79" t="s">
        <v>2113</v>
      </c>
    </row>
    <row r="133" spans="1:15" ht="144" x14ac:dyDescent="0.3">
      <c r="A133" s="78">
        <v>724</v>
      </c>
      <c r="B133" s="79" t="s">
        <v>704</v>
      </c>
      <c r="C133" s="79" t="s">
        <v>745</v>
      </c>
      <c r="D133" s="79" t="s">
        <v>2</v>
      </c>
      <c r="E133" s="79" t="s">
        <v>2255</v>
      </c>
      <c r="F133" s="79" t="s">
        <v>2243</v>
      </c>
      <c r="G133" s="79" t="s">
        <v>2247</v>
      </c>
      <c r="H133" s="79" t="s">
        <v>2249</v>
      </c>
      <c r="I133" s="79" t="s">
        <v>2400</v>
      </c>
      <c r="J133" s="79" t="s">
        <v>2407</v>
      </c>
      <c r="K133" s="79" t="s">
        <v>2409</v>
      </c>
      <c r="L133" s="79" t="s">
        <v>2399</v>
      </c>
      <c r="M133" s="79" t="s">
        <v>2406</v>
      </c>
      <c r="N133" s="79" t="s">
        <v>2408</v>
      </c>
      <c r="O133" s="79" t="s">
        <v>2112</v>
      </c>
    </row>
    <row r="134" spans="1:15" ht="28.8" x14ac:dyDescent="0.3">
      <c r="A134" s="81">
        <v>725</v>
      </c>
      <c r="B134" s="79" t="s">
        <v>704</v>
      </c>
      <c r="C134" s="79" t="s">
        <v>745</v>
      </c>
      <c r="D134" s="79" t="s">
        <v>3</v>
      </c>
      <c r="E134" s="79" t="s">
        <v>2256</v>
      </c>
      <c r="F134" s="79" t="s">
        <v>2244</v>
      </c>
      <c r="G134" s="79" t="s">
        <v>2247</v>
      </c>
      <c r="H134" s="79" t="s">
        <v>2249</v>
      </c>
      <c r="I134" s="79" t="s">
        <v>2245</v>
      </c>
      <c r="J134" s="79" t="s">
        <v>2251</v>
      </c>
      <c r="K134" s="79" t="s">
        <v>2250</v>
      </c>
      <c r="L134" s="79" t="s">
        <v>2276</v>
      </c>
      <c r="M134" s="79" t="s">
        <v>2278</v>
      </c>
      <c r="N134" s="79" t="s">
        <v>2277</v>
      </c>
      <c r="O134" s="79" t="s">
        <v>2113</v>
      </c>
    </row>
    <row r="135" spans="1:15" ht="158.4" x14ac:dyDescent="0.3">
      <c r="A135" s="81">
        <v>726</v>
      </c>
      <c r="B135" s="82" t="s">
        <v>704</v>
      </c>
      <c r="C135" s="82" t="s">
        <v>60</v>
      </c>
      <c r="D135" s="82" t="s">
        <v>2</v>
      </c>
      <c r="E135" s="82" t="s">
        <v>2630</v>
      </c>
      <c r="F135" s="82" t="s">
        <v>2260</v>
      </c>
      <c r="G135" s="82" t="s">
        <v>2262</v>
      </c>
      <c r="H135" s="82" t="s">
        <v>2264</v>
      </c>
      <c r="I135" s="79" t="s">
        <v>2268</v>
      </c>
      <c r="J135" s="82" t="s">
        <v>2267</v>
      </c>
      <c r="K135" s="82" t="s">
        <v>2266</v>
      </c>
      <c r="L135" s="82" t="s">
        <v>2261</v>
      </c>
      <c r="M135" s="82" t="s">
        <v>2263</v>
      </c>
      <c r="N135" s="82" t="s">
        <v>2265</v>
      </c>
      <c r="O135" s="82" t="s">
        <v>2113</v>
      </c>
    </row>
    <row r="136" spans="1:15" ht="230.4" x14ac:dyDescent="0.3">
      <c r="A136" s="81">
        <v>727</v>
      </c>
      <c r="B136" s="82" t="s">
        <v>704</v>
      </c>
      <c r="C136" s="82" t="s">
        <v>745</v>
      </c>
      <c r="D136" s="82" t="s">
        <v>3</v>
      </c>
      <c r="E136" s="82" t="s">
        <v>2291</v>
      </c>
      <c r="F136" s="82" t="s">
        <v>2279</v>
      </c>
      <c r="G136" s="82" t="s">
        <v>2281</v>
      </c>
      <c r="H136" s="82" t="s">
        <v>2282</v>
      </c>
      <c r="I136" s="79" t="s">
        <v>2284</v>
      </c>
      <c r="J136" s="82" t="s">
        <v>2283</v>
      </c>
      <c r="K136" s="82" t="s">
        <v>2285</v>
      </c>
      <c r="L136" s="82" t="s">
        <v>2280</v>
      </c>
      <c r="M136" s="82" t="s">
        <v>2287</v>
      </c>
      <c r="N136" s="82" t="s">
        <v>2286</v>
      </c>
      <c r="O136" s="82" t="s">
        <v>2112</v>
      </c>
    </row>
    <row r="137" spans="1:15" x14ac:dyDescent="0.3">
      <c r="A137" s="81">
        <v>729</v>
      </c>
      <c r="B137" s="82" t="s">
        <v>704</v>
      </c>
      <c r="C137" s="82" t="s">
        <v>31</v>
      </c>
      <c r="D137" s="82" t="s">
        <v>3</v>
      </c>
      <c r="E137" s="82" t="s">
        <v>2363</v>
      </c>
      <c r="F137" s="82" t="s">
        <v>2357</v>
      </c>
      <c r="G137" s="82" t="s">
        <v>2185</v>
      </c>
      <c r="H137" s="82" t="s">
        <v>2186</v>
      </c>
      <c r="I137" s="79" t="s">
        <v>2356</v>
      </c>
      <c r="J137" s="82" t="s">
        <v>2358</v>
      </c>
      <c r="K137" s="82" t="s">
        <v>2359</v>
      </c>
      <c r="L137" s="82" t="s">
        <v>2468</v>
      </c>
      <c r="M137" s="82" t="s">
        <v>2469</v>
      </c>
      <c r="N137" s="82" t="s">
        <v>2470</v>
      </c>
      <c r="O137" s="82" t="s">
        <v>2113</v>
      </c>
    </row>
    <row r="138" spans="1:15" ht="230.4" x14ac:dyDescent="0.3">
      <c r="A138" s="81">
        <v>730</v>
      </c>
      <c r="B138" s="82" t="s">
        <v>2380</v>
      </c>
      <c r="C138" s="82" t="s">
        <v>745</v>
      </c>
      <c r="D138" s="82" t="s">
        <v>8</v>
      </c>
      <c r="E138" s="82" t="s">
        <v>2631</v>
      </c>
      <c r="F138" s="82" t="s">
        <v>2379</v>
      </c>
      <c r="G138" s="82" t="s">
        <v>2384</v>
      </c>
      <c r="H138" s="82" t="s">
        <v>2385</v>
      </c>
      <c r="I138" s="79" t="s">
        <v>2487</v>
      </c>
      <c r="J138" s="82" t="s">
        <v>2488</v>
      </c>
      <c r="K138" s="82" t="s">
        <v>2491</v>
      </c>
      <c r="L138" s="82" t="s">
        <v>2490</v>
      </c>
      <c r="M138" s="82" t="s">
        <v>2489</v>
      </c>
      <c r="N138" s="82" t="s">
        <v>2492</v>
      </c>
      <c r="O138" s="82" t="s">
        <v>2112</v>
      </c>
    </row>
    <row r="139" spans="1:15" ht="86.4" x14ac:dyDescent="0.3">
      <c r="A139" s="81">
        <v>731</v>
      </c>
      <c r="B139" s="82" t="s">
        <v>704</v>
      </c>
      <c r="C139" s="82" t="s">
        <v>745</v>
      </c>
      <c r="D139" s="82" t="s">
        <v>3</v>
      </c>
      <c r="E139" s="82" t="s">
        <v>2431</v>
      </c>
      <c r="F139" s="82" t="s">
        <v>2417</v>
      </c>
      <c r="G139" s="82" t="s">
        <v>2425</v>
      </c>
      <c r="H139" s="82" t="s">
        <v>2432</v>
      </c>
      <c r="I139" s="79" t="s">
        <v>2418</v>
      </c>
      <c r="J139" s="82" t="s">
        <v>2420</v>
      </c>
      <c r="K139" s="82" t="s">
        <v>2427</v>
      </c>
      <c r="L139" s="82" t="s">
        <v>2419</v>
      </c>
      <c r="M139" s="82" t="s">
        <v>2421</v>
      </c>
      <c r="N139" s="82" t="s">
        <v>2426</v>
      </c>
      <c r="O139" s="82" t="s">
        <v>2112</v>
      </c>
    </row>
    <row r="140" spans="1:15" ht="100.8" x14ac:dyDescent="0.3">
      <c r="A140" s="81">
        <v>732</v>
      </c>
      <c r="B140" s="82" t="s">
        <v>704</v>
      </c>
      <c r="C140" s="82" t="s">
        <v>31</v>
      </c>
      <c r="D140" s="82" t="s">
        <v>8</v>
      </c>
      <c r="E140" s="82" t="s">
        <v>2632</v>
      </c>
      <c r="F140" s="82" t="s">
        <v>2433</v>
      </c>
      <c r="G140" s="82" t="s">
        <v>52</v>
      </c>
      <c r="H140" s="82" t="s">
        <v>53</v>
      </c>
      <c r="I140" s="79" t="s">
        <v>2493</v>
      </c>
      <c r="J140" s="82" t="s">
        <v>2494</v>
      </c>
      <c r="K140" s="82" t="s">
        <v>2496</v>
      </c>
      <c r="L140" s="82" t="s">
        <v>2495</v>
      </c>
      <c r="M140" s="82" t="s">
        <v>2498</v>
      </c>
      <c r="N140" s="82" t="s">
        <v>2497</v>
      </c>
      <c r="O140" s="82" t="s">
        <v>2113</v>
      </c>
    </row>
    <row r="141" spans="1:15" ht="43.2" x14ac:dyDescent="0.3">
      <c r="A141" s="78">
        <v>734</v>
      </c>
      <c r="B141" s="79" t="s">
        <v>704</v>
      </c>
      <c r="C141" s="79" t="s">
        <v>60</v>
      </c>
      <c r="D141" s="79" t="s">
        <v>8</v>
      </c>
      <c r="E141" s="79" t="s">
        <v>2633</v>
      </c>
      <c r="F141" s="79" t="s">
        <v>2504</v>
      </c>
      <c r="G141" s="79" t="s">
        <v>2504</v>
      </c>
      <c r="H141" s="79" t="s">
        <v>2504</v>
      </c>
      <c r="I141" s="79" t="s">
        <v>2742</v>
      </c>
      <c r="J141" s="79" t="s">
        <v>2518</v>
      </c>
      <c r="K141" s="79" t="s">
        <v>2749</v>
      </c>
      <c r="L141" s="79" t="s">
        <v>2509</v>
      </c>
      <c r="M141" s="79" t="s">
        <v>2512</v>
      </c>
      <c r="N141" s="79" t="s">
        <v>2515</v>
      </c>
      <c r="O141" s="79" t="s">
        <v>2113</v>
      </c>
    </row>
    <row r="142" spans="1:15" ht="43.2" x14ac:dyDescent="0.3">
      <c r="A142" s="78">
        <v>735</v>
      </c>
      <c r="B142" s="79" t="s">
        <v>704</v>
      </c>
      <c r="C142" s="79" t="s">
        <v>60</v>
      </c>
      <c r="D142" s="79" t="s">
        <v>8</v>
      </c>
      <c r="E142" s="79" t="s">
        <v>2634</v>
      </c>
      <c r="F142" s="79" t="s">
        <v>2505</v>
      </c>
      <c r="G142" s="79" t="s">
        <v>2505</v>
      </c>
      <c r="H142" s="79" t="s">
        <v>2505</v>
      </c>
      <c r="I142" s="79" t="s">
        <v>2743</v>
      </c>
      <c r="J142" s="79" t="s">
        <v>2519</v>
      </c>
      <c r="K142" s="79" t="s">
        <v>2750</v>
      </c>
      <c r="L142" s="79" t="s">
        <v>2510</v>
      </c>
      <c r="M142" s="79" t="s">
        <v>2513</v>
      </c>
      <c r="N142" s="79" t="s">
        <v>2516</v>
      </c>
      <c r="O142" s="79" t="s">
        <v>2113</v>
      </c>
    </row>
    <row r="143" spans="1:15" ht="57.6" x14ac:dyDescent="0.3">
      <c r="A143" s="78">
        <v>736</v>
      </c>
      <c r="B143" s="79" t="s">
        <v>704</v>
      </c>
      <c r="C143" s="79" t="s">
        <v>60</v>
      </c>
      <c r="D143" s="79" t="s">
        <v>8</v>
      </c>
      <c r="E143" s="79" t="s">
        <v>2635</v>
      </c>
      <c r="F143" s="79" t="s">
        <v>2506</v>
      </c>
      <c r="G143" s="79" t="s">
        <v>2506</v>
      </c>
      <c r="H143" s="79" t="s">
        <v>2506</v>
      </c>
      <c r="I143" s="79" t="s">
        <v>2744</v>
      </c>
      <c r="J143" s="79" t="s">
        <v>2745</v>
      </c>
      <c r="K143" s="79" t="s">
        <v>2751</v>
      </c>
      <c r="L143" s="79" t="s">
        <v>2511</v>
      </c>
      <c r="M143" s="79" t="s">
        <v>2514</v>
      </c>
      <c r="N143" s="79" t="s">
        <v>2517</v>
      </c>
      <c r="O143" s="79" t="s">
        <v>2113</v>
      </c>
    </row>
    <row r="144" spans="1:15" ht="288" x14ac:dyDescent="0.3">
      <c r="A144" s="78">
        <v>737</v>
      </c>
      <c r="B144" s="79" t="s">
        <v>704</v>
      </c>
      <c r="C144" s="79" t="s">
        <v>60</v>
      </c>
      <c r="D144" s="79" t="s">
        <v>725</v>
      </c>
      <c r="E144" s="79" t="s">
        <v>2822</v>
      </c>
      <c r="F144" s="79" t="s">
        <v>2781</v>
      </c>
      <c r="G144" s="79" t="s">
        <v>2781</v>
      </c>
      <c r="H144" s="79" t="s">
        <v>2781</v>
      </c>
      <c r="I144" s="79" t="s">
        <v>2755</v>
      </c>
      <c r="J144" s="79" t="s">
        <v>2756</v>
      </c>
      <c r="K144" s="79" t="s">
        <v>2757</v>
      </c>
      <c r="L144" s="79" t="s">
        <v>2787</v>
      </c>
      <c r="M144" s="79" t="s">
        <v>2787</v>
      </c>
      <c r="N144" s="79" t="s">
        <v>2787</v>
      </c>
      <c r="O144" s="79" t="s">
        <v>2112</v>
      </c>
    </row>
    <row r="145" spans="1:15" ht="144" x14ac:dyDescent="0.3">
      <c r="A145" s="78">
        <v>738</v>
      </c>
      <c r="B145" s="79" t="s">
        <v>704</v>
      </c>
      <c r="C145" s="79" t="s">
        <v>60</v>
      </c>
      <c r="D145" s="79" t="s">
        <v>725</v>
      </c>
      <c r="E145" s="79" t="s">
        <v>2736</v>
      </c>
      <c r="F145" s="79" t="s">
        <v>2507</v>
      </c>
      <c r="G145" s="79" t="s">
        <v>2507</v>
      </c>
      <c r="H145" s="79" t="s">
        <v>2507</v>
      </c>
      <c r="I145" s="79" t="s">
        <v>2758</v>
      </c>
      <c r="J145" s="79" t="s">
        <v>2759</v>
      </c>
      <c r="K145" s="79" t="s">
        <v>2760</v>
      </c>
      <c r="L145" s="79" t="s">
        <v>2783</v>
      </c>
      <c r="M145" s="79" t="s">
        <v>2776</v>
      </c>
      <c r="N145" s="79" t="s">
        <v>2775</v>
      </c>
      <c r="O145" s="79" t="s">
        <v>2112</v>
      </c>
    </row>
    <row r="146" spans="1:15" ht="129.6" x14ac:dyDescent="0.3">
      <c r="A146" s="81">
        <v>739</v>
      </c>
      <c r="B146" s="82" t="s">
        <v>704</v>
      </c>
      <c r="C146" s="82" t="s">
        <v>60</v>
      </c>
      <c r="D146" s="82" t="s">
        <v>725</v>
      </c>
      <c r="E146" s="82" t="s">
        <v>2557</v>
      </c>
      <c r="F146" s="82" t="s">
        <v>2508</v>
      </c>
      <c r="G146" s="82" t="s">
        <v>2508</v>
      </c>
      <c r="H146" s="82" t="s">
        <v>2508</v>
      </c>
      <c r="I146" s="79" t="s">
        <v>2761</v>
      </c>
      <c r="J146" s="82" t="s">
        <v>2762</v>
      </c>
      <c r="K146" s="82" t="s">
        <v>2771</v>
      </c>
      <c r="L146" s="82" t="s">
        <v>2524</v>
      </c>
      <c r="M146" s="82" t="s">
        <v>2525</v>
      </c>
      <c r="N146" s="82" t="s">
        <v>2526</v>
      </c>
      <c r="O146" s="82" t="s">
        <v>2112</v>
      </c>
    </row>
    <row r="147" spans="1:15" ht="100.8" x14ac:dyDescent="0.3">
      <c r="A147" s="81">
        <v>740</v>
      </c>
      <c r="B147" s="82" t="s">
        <v>704</v>
      </c>
      <c r="C147" s="82" t="s">
        <v>2527</v>
      </c>
      <c r="D147" s="82" t="s">
        <v>3</v>
      </c>
      <c r="E147" s="82" t="s">
        <v>2596</v>
      </c>
      <c r="F147" s="82" t="s">
        <v>2520</v>
      </c>
      <c r="G147" s="82" t="s">
        <v>2522</v>
      </c>
      <c r="H147" s="82" t="s">
        <v>2521</v>
      </c>
      <c r="I147" s="79" t="s">
        <v>1821</v>
      </c>
      <c r="J147" s="82" t="s">
        <v>1830</v>
      </c>
      <c r="K147" s="82" t="s">
        <v>1831</v>
      </c>
      <c r="L147" s="82" t="s">
        <v>2528</v>
      </c>
      <c r="M147" s="82" t="s">
        <v>2529</v>
      </c>
      <c r="N147" s="82" t="s">
        <v>2530</v>
      </c>
      <c r="O147" s="82" t="s">
        <v>2113</v>
      </c>
    </row>
    <row r="148" spans="1:15" ht="115.2" x14ac:dyDescent="0.3">
      <c r="A148" s="81">
        <v>742</v>
      </c>
      <c r="B148" s="82" t="s">
        <v>704</v>
      </c>
      <c r="C148" s="82" t="s">
        <v>31</v>
      </c>
      <c r="D148" s="82" t="s">
        <v>725</v>
      </c>
      <c r="E148" s="82" t="s">
        <v>2558</v>
      </c>
      <c r="F148" s="82" t="s">
        <v>2546</v>
      </c>
      <c r="G148" s="82" t="s">
        <v>2549</v>
      </c>
      <c r="H148" s="82" t="s">
        <v>2550</v>
      </c>
      <c r="I148" s="79" t="s">
        <v>2548</v>
      </c>
      <c r="J148" s="82" t="s">
        <v>2642</v>
      </c>
      <c r="K148" s="82" t="s">
        <v>2577</v>
      </c>
      <c r="L148" s="82" t="s">
        <v>2547</v>
      </c>
      <c r="M148" s="82" t="s">
        <v>2552</v>
      </c>
      <c r="N148" s="82" t="s">
        <v>2551</v>
      </c>
      <c r="O148" s="82" t="s">
        <v>2112</v>
      </c>
    </row>
    <row r="149" spans="1:15" ht="57.6" x14ac:dyDescent="0.3">
      <c r="A149" s="81">
        <v>743</v>
      </c>
      <c r="B149" s="82" t="s">
        <v>704</v>
      </c>
      <c r="C149" s="82" t="s">
        <v>60</v>
      </c>
      <c r="D149" s="82" t="s">
        <v>3</v>
      </c>
      <c r="E149" s="82" t="s">
        <v>2636</v>
      </c>
      <c r="F149" s="82" t="s">
        <v>2559</v>
      </c>
      <c r="G149" s="82" t="s">
        <v>2562</v>
      </c>
      <c r="H149" s="82" t="s">
        <v>2564</v>
      </c>
      <c r="I149" s="79" t="s">
        <v>2560</v>
      </c>
      <c r="J149" s="82" t="s">
        <v>2561</v>
      </c>
      <c r="K149" s="82" t="s">
        <v>2563</v>
      </c>
      <c r="L149" s="82" t="s">
        <v>1538</v>
      </c>
      <c r="M149" s="82" t="s">
        <v>1538</v>
      </c>
      <c r="N149" s="82" t="s">
        <v>1538</v>
      </c>
      <c r="O149" s="82" t="s">
        <v>2113</v>
      </c>
    </row>
    <row r="150" spans="1:15" ht="57.6" x14ac:dyDescent="0.3">
      <c r="A150" s="81">
        <v>744</v>
      </c>
      <c r="B150" s="79" t="s">
        <v>704</v>
      </c>
      <c r="C150" s="79" t="s">
        <v>734</v>
      </c>
      <c r="D150" s="79" t="s">
        <v>3</v>
      </c>
      <c r="E150" s="79" t="s">
        <v>2637</v>
      </c>
      <c r="F150" s="79" t="s">
        <v>2565</v>
      </c>
      <c r="G150" s="79" t="s">
        <v>2570</v>
      </c>
      <c r="H150" s="79" t="s">
        <v>2574</v>
      </c>
      <c r="I150" s="79" t="s">
        <v>2566</v>
      </c>
      <c r="J150" s="79" t="s">
        <v>2569</v>
      </c>
      <c r="K150" s="79" t="s">
        <v>2573</v>
      </c>
      <c r="L150" s="79" t="s">
        <v>1538</v>
      </c>
      <c r="M150" s="79" t="s">
        <v>1538</v>
      </c>
      <c r="N150" s="79" t="s">
        <v>1538</v>
      </c>
      <c r="O150" s="79" t="s">
        <v>2113</v>
      </c>
    </row>
    <row r="151" spans="1:15" ht="100.8" x14ac:dyDescent="0.3">
      <c r="A151" s="81">
        <v>746</v>
      </c>
      <c r="B151" s="82" t="s">
        <v>704</v>
      </c>
      <c r="C151" s="82" t="s">
        <v>2527</v>
      </c>
      <c r="D151" s="82" t="s">
        <v>8</v>
      </c>
      <c r="E151" s="82" t="s">
        <v>2638</v>
      </c>
      <c r="F151" s="82" t="s">
        <v>2580</v>
      </c>
      <c r="G151" s="82" t="s">
        <v>2585</v>
      </c>
      <c r="H151" s="82" t="s">
        <v>2586</v>
      </c>
      <c r="I151" s="79" t="s">
        <v>2581</v>
      </c>
      <c r="J151" s="82" t="s">
        <v>2584</v>
      </c>
      <c r="K151" s="82" t="s">
        <v>2587</v>
      </c>
      <c r="L151" s="82" t="s">
        <v>2790</v>
      </c>
      <c r="M151" s="82" t="s">
        <v>2791</v>
      </c>
      <c r="N151" s="82" t="s">
        <v>2792</v>
      </c>
      <c r="O151" s="82" t="s">
        <v>2113</v>
      </c>
    </row>
    <row r="152" spans="1:15" ht="86.4" x14ac:dyDescent="0.3">
      <c r="A152" s="81">
        <v>747</v>
      </c>
      <c r="B152" s="82" t="s">
        <v>704</v>
      </c>
      <c r="C152" s="82" t="s">
        <v>4</v>
      </c>
      <c r="D152" s="82" t="s">
        <v>8</v>
      </c>
      <c r="E152" s="82" t="s">
        <v>2738</v>
      </c>
      <c r="F152" s="82" t="s">
        <v>2654</v>
      </c>
      <c r="G152" s="82" t="s">
        <v>2674</v>
      </c>
      <c r="H152" s="82" t="s">
        <v>2659</v>
      </c>
      <c r="I152" s="79" t="s">
        <v>2668</v>
      </c>
      <c r="J152" s="82" t="s">
        <v>2672</v>
      </c>
      <c r="K152" s="82" t="s">
        <v>2673</v>
      </c>
      <c r="L152" s="82" t="s">
        <v>2667</v>
      </c>
      <c r="M152" s="82" t="s">
        <v>2670</v>
      </c>
      <c r="N152" s="82" t="s">
        <v>2671</v>
      </c>
      <c r="O152" s="82" t="s">
        <v>2113</v>
      </c>
    </row>
    <row r="153" spans="1:15" ht="72" x14ac:dyDescent="0.3">
      <c r="A153" s="81">
        <v>749</v>
      </c>
      <c r="B153" s="82" t="s">
        <v>704</v>
      </c>
      <c r="C153" s="82" t="s">
        <v>745</v>
      </c>
      <c r="D153" s="82" t="s">
        <v>3</v>
      </c>
      <c r="E153" s="82" t="s">
        <v>2739</v>
      </c>
      <c r="F153" s="82" t="s">
        <v>2675</v>
      </c>
      <c r="G153" s="82" t="s">
        <v>2788</v>
      </c>
      <c r="H153" s="82" t="s">
        <v>2693</v>
      </c>
      <c r="I153" s="82" t="s">
        <v>2681</v>
      </c>
      <c r="J153" s="82" t="s">
        <v>2684</v>
      </c>
      <c r="K153" s="82" t="s">
        <v>2687</v>
      </c>
      <c r="L153" s="82" t="s">
        <v>2678</v>
      </c>
      <c r="M153" s="82" t="s">
        <v>2694</v>
      </c>
      <c r="N153" s="82" t="s">
        <v>2692</v>
      </c>
      <c r="O153" s="82" t="s">
        <v>2113</v>
      </c>
    </row>
    <row r="154" spans="1:15" ht="43.2" x14ac:dyDescent="0.3">
      <c r="A154" s="81">
        <v>750</v>
      </c>
      <c r="B154" s="82" t="s">
        <v>704</v>
      </c>
      <c r="C154" s="82" t="s">
        <v>745</v>
      </c>
      <c r="D154" s="82" t="s">
        <v>3</v>
      </c>
      <c r="E154" s="82" t="s">
        <v>2740</v>
      </c>
      <c r="F154" s="82" t="s">
        <v>2676</v>
      </c>
      <c r="G154" s="82" t="s">
        <v>2682</v>
      </c>
      <c r="H154" s="82" t="s">
        <v>2686</v>
      </c>
      <c r="I154" s="82" t="s">
        <v>2679</v>
      </c>
      <c r="J154" s="82" t="s">
        <v>2689</v>
      </c>
      <c r="K154" s="82" t="s">
        <v>2688</v>
      </c>
      <c r="L154" s="82" t="s">
        <v>2678</v>
      </c>
      <c r="M154" s="82" t="s">
        <v>2694</v>
      </c>
      <c r="N154" s="82" t="s">
        <v>2692</v>
      </c>
      <c r="O154" s="82" t="s">
        <v>2113</v>
      </c>
    </row>
    <row r="155" spans="1:15" ht="28.8" x14ac:dyDescent="0.3">
      <c r="A155" s="81">
        <v>751</v>
      </c>
      <c r="B155" s="82" t="s">
        <v>704</v>
      </c>
      <c r="C155" s="82" t="s">
        <v>745</v>
      </c>
      <c r="D155" s="82" t="s">
        <v>3</v>
      </c>
      <c r="E155" s="82" t="s">
        <v>2741</v>
      </c>
      <c r="F155" s="82" t="s">
        <v>2677</v>
      </c>
      <c r="G155" s="82" t="s">
        <v>2683</v>
      </c>
      <c r="H155" s="82" t="s">
        <v>2685</v>
      </c>
      <c r="I155" s="82" t="s">
        <v>2680</v>
      </c>
      <c r="J155" s="82" t="s">
        <v>2690</v>
      </c>
      <c r="K155" s="82" t="s">
        <v>2691</v>
      </c>
      <c r="L155" s="82" t="s">
        <v>2678</v>
      </c>
      <c r="M155" s="82" t="s">
        <v>2694</v>
      </c>
      <c r="N155" s="82" t="s">
        <v>2692</v>
      </c>
      <c r="O155" s="82" t="s">
        <v>2113</v>
      </c>
    </row>
    <row r="156" spans="1:15" ht="72" x14ac:dyDescent="0.3">
      <c r="A156" s="81">
        <v>752</v>
      </c>
      <c r="B156" s="79" t="s">
        <v>704</v>
      </c>
      <c r="C156" s="79" t="s">
        <v>60</v>
      </c>
      <c r="D156" s="79" t="s">
        <v>8</v>
      </c>
      <c r="E156" s="79" t="s">
        <v>2801</v>
      </c>
      <c r="F156" s="79" t="s">
        <v>2784</v>
      </c>
      <c r="G156" s="79" t="s">
        <v>2784</v>
      </c>
      <c r="H156" s="79" t="s">
        <v>2784</v>
      </c>
      <c r="I156" s="79" t="s">
        <v>2746</v>
      </c>
      <c r="J156" s="79" t="s">
        <v>2747</v>
      </c>
      <c r="K156" s="79" t="s">
        <v>2748</v>
      </c>
      <c r="L156" s="79" t="s">
        <v>2754</v>
      </c>
      <c r="M156" s="79" t="s">
        <v>2753</v>
      </c>
      <c r="N156" s="79" t="s">
        <v>2752</v>
      </c>
      <c r="O156" s="79" t="s">
        <v>2113</v>
      </c>
    </row>
    <row r="157" spans="1:15" ht="288" x14ac:dyDescent="0.3">
      <c r="A157" s="81">
        <v>753</v>
      </c>
      <c r="B157" s="79" t="s">
        <v>704</v>
      </c>
      <c r="C157" s="79" t="s">
        <v>60</v>
      </c>
      <c r="D157" s="79" t="s">
        <v>725</v>
      </c>
      <c r="E157" s="79" t="s">
        <v>2823</v>
      </c>
      <c r="F157" s="79" t="s">
        <v>2780</v>
      </c>
      <c r="G157" s="79" t="s">
        <v>2780</v>
      </c>
      <c r="H157" s="79" t="s">
        <v>2780</v>
      </c>
      <c r="I157" s="79" t="s">
        <v>2763</v>
      </c>
      <c r="J157" s="79" t="s">
        <v>2764</v>
      </c>
      <c r="K157" s="79" t="s">
        <v>2765</v>
      </c>
      <c r="L157" s="79" t="s">
        <v>2787</v>
      </c>
      <c r="M157" s="79" t="s">
        <v>2787</v>
      </c>
      <c r="N157" s="79" t="s">
        <v>2787</v>
      </c>
      <c r="O157" s="79" t="s">
        <v>2112</v>
      </c>
    </row>
    <row r="158" spans="1:15" ht="144" x14ac:dyDescent="0.3">
      <c r="A158" s="81">
        <v>754</v>
      </c>
      <c r="B158" s="79" t="s">
        <v>704</v>
      </c>
      <c r="C158" s="79" t="s">
        <v>60</v>
      </c>
      <c r="D158" s="79" t="s">
        <v>725</v>
      </c>
      <c r="E158" s="79" t="s">
        <v>2824</v>
      </c>
      <c r="F158" s="79" t="s">
        <v>2785</v>
      </c>
      <c r="G158" s="79" t="s">
        <v>2785</v>
      </c>
      <c r="H158" s="79" t="s">
        <v>2785</v>
      </c>
      <c r="I158" s="79" t="s">
        <v>2766</v>
      </c>
      <c r="J158" s="79" t="s">
        <v>2767</v>
      </c>
      <c r="K158" s="79" t="s">
        <v>2768</v>
      </c>
      <c r="L158" s="79" t="s">
        <v>2782</v>
      </c>
      <c r="M158" s="79" t="s">
        <v>2773</v>
      </c>
      <c r="N158" s="79" t="s">
        <v>2774</v>
      </c>
      <c r="O158" s="79" t="s">
        <v>2112</v>
      </c>
    </row>
    <row r="159" spans="1:15" ht="115.2" x14ac:dyDescent="0.3">
      <c r="A159" s="81">
        <v>755</v>
      </c>
      <c r="B159" s="79" t="s">
        <v>704</v>
      </c>
      <c r="C159" s="79" t="s">
        <v>60</v>
      </c>
      <c r="D159" s="79" t="s">
        <v>725</v>
      </c>
      <c r="E159" s="79" t="s">
        <v>2825</v>
      </c>
      <c r="F159" s="79" t="s">
        <v>2786</v>
      </c>
      <c r="G159" s="79" t="s">
        <v>2786</v>
      </c>
      <c r="H159" s="79" t="s">
        <v>2786</v>
      </c>
      <c r="I159" s="79" t="s">
        <v>2769</v>
      </c>
      <c r="J159" s="79" t="s">
        <v>2770</v>
      </c>
      <c r="K159" s="79" t="s">
        <v>2772</v>
      </c>
      <c r="L159" s="79" t="s">
        <v>2777</v>
      </c>
      <c r="M159" s="79" t="s">
        <v>2778</v>
      </c>
      <c r="N159" s="79" t="s">
        <v>2779</v>
      </c>
      <c r="O159" s="79" t="s">
        <v>2112</v>
      </c>
    </row>
    <row r="160" spans="1:15" ht="86.4" x14ac:dyDescent="0.3">
      <c r="A160" s="78">
        <v>756</v>
      </c>
      <c r="B160" s="79" t="s">
        <v>704</v>
      </c>
      <c r="C160" s="79" t="s">
        <v>2527</v>
      </c>
      <c r="D160" s="79" t="s">
        <v>2</v>
      </c>
      <c r="E160" s="83" t="s">
        <v>2826</v>
      </c>
      <c r="F160" s="79" t="s">
        <v>2810</v>
      </c>
      <c r="G160" s="83" t="s">
        <v>2814</v>
      </c>
      <c r="H160" s="83" t="s">
        <v>2816</v>
      </c>
      <c r="I160" s="79" t="s">
        <v>2811</v>
      </c>
      <c r="J160" s="83" t="s">
        <v>2813</v>
      </c>
      <c r="K160" s="83" t="s">
        <v>2817</v>
      </c>
      <c r="L160" s="83" t="s">
        <v>2812</v>
      </c>
      <c r="M160" s="83" t="s">
        <v>2815</v>
      </c>
      <c r="N160" s="83" t="s">
        <v>2818</v>
      </c>
      <c r="O160" s="83" t="s">
        <v>2113</v>
      </c>
    </row>
    <row r="161" spans="1:14" x14ac:dyDescent="0.3">
      <c r="A161" s="5"/>
      <c r="B161" s="5"/>
      <c r="C161" s="5"/>
      <c r="D161" s="5"/>
      <c r="E161" s="5"/>
      <c r="F161" s="5"/>
      <c r="G161" s="5"/>
      <c r="H161" s="5"/>
      <c r="I161" s="5"/>
      <c r="J161" s="5"/>
      <c r="K161" s="5"/>
      <c r="L161" s="5"/>
      <c r="M161" s="5"/>
      <c r="N161" s="5"/>
    </row>
    <row r="162" spans="1:14" x14ac:dyDescent="0.3">
      <c r="A162" s="5"/>
      <c r="B162" s="5"/>
      <c r="C162" s="5"/>
      <c r="D162" s="5"/>
      <c r="E162" s="5"/>
      <c r="F162" s="5"/>
      <c r="G162" s="5"/>
      <c r="H162" s="5"/>
      <c r="I162" s="5"/>
      <c r="J162" s="5"/>
      <c r="K162" s="5"/>
      <c r="L162" s="5"/>
      <c r="M162" s="5"/>
      <c r="N162" s="5"/>
    </row>
    <row r="163" spans="1:14" x14ac:dyDescent="0.3">
      <c r="A163" s="5"/>
      <c r="B163" s="5"/>
      <c r="C163" s="5"/>
      <c r="D163" s="5"/>
      <c r="E163" s="5"/>
      <c r="F163" s="5"/>
      <c r="G163" s="5"/>
      <c r="H163" s="5"/>
      <c r="I163" s="5"/>
      <c r="J163" s="5"/>
      <c r="K163" s="5"/>
      <c r="L163" s="5"/>
      <c r="M163" s="5"/>
      <c r="N163" s="5"/>
    </row>
    <row r="164" spans="1:14" x14ac:dyDescent="0.3">
      <c r="A164" s="5"/>
      <c r="B164" s="5"/>
      <c r="C164" s="5"/>
      <c r="D164" s="5"/>
      <c r="E164" s="5"/>
      <c r="F164" s="5"/>
      <c r="G164" s="5"/>
      <c r="H164" s="5"/>
      <c r="I164" s="5"/>
      <c r="J164" s="5"/>
      <c r="K164" s="5"/>
      <c r="L164" s="5"/>
      <c r="M164" s="5"/>
      <c r="N164" s="5"/>
    </row>
    <row r="165" spans="1:14" x14ac:dyDescent="0.3">
      <c r="A165" s="5"/>
      <c r="B165" s="5"/>
      <c r="C165" s="5"/>
      <c r="D165" s="5"/>
      <c r="E165" s="5"/>
      <c r="F165" s="5"/>
      <c r="G165" s="5"/>
      <c r="H165" s="5"/>
      <c r="I165" s="5"/>
      <c r="J165" s="5"/>
      <c r="K165" s="5"/>
      <c r="L165" s="5"/>
      <c r="M165" s="5"/>
      <c r="N165" s="5"/>
    </row>
    <row r="166" spans="1:14" x14ac:dyDescent="0.3">
      <c r="A166" s="5"/>
      <c r="B166" s="5"/>
      <c r="C166" s="5"/>
      <c r="D166" s="5"/>
      <c r="E166" s="5"/>
      <c r="F166" s="5"/>
      <c r="G166" s="5"/>
      <c r="H166" s="5"/>
      <c r="I166" s="5"/>
      <c r="J166" s="5"/>
      <c r="K166" s="5"/>
      <c r="L166" s="5"/>
      <c r="M166" s="5"/>
      <c r="N166" s="5"/>
    </row>
    <row r="167" spans="1:14" x14ac:dyDescent="0.3">
      <c r="A167" s="5"/>
      <c r="B167" s="5"/>
      <c r="C167" s="5"/>
      <c r="D167" s="5"/>
      <c r="E167" s="5"/>
      <c r="F167" s="5"/>
      <c r="G167" s="5"/>
      <c r="H167" s="5"/>
      <c r="I167" s="5"/>
      <c r="J167" s="5"/>
      <c r="K167" s="5"/>
      <c r="L167" s="5"/>
      <c r="M167" s="5"/>
      <c r="N167" s="5"/>
    </row>
    <row r="168" spans="1:14" x14ac:dyDescent="0.3">
      <c r="A168" s="5"/>
      <c r="B168" s="5"/>
      <c r="C168" s="5"/>
      <c r="D168" s="5"/>
      <c r="E168" s="5"/>
      <c r="F168" s="5"/>
      <c r="G168" s="5"/>
      <c r="H168" s="5"/>
      <c r="I168" s="5"/>
      <c r="J168" s="5"/>
      <c r="K168" s="5"/>
      <c r="L168" s="5"/>
      <c r="M168" s="5"/>
      <c r="N168" s="5"/>
    </row>
    <row r="169" spans="1:14" x14ac:dyDescent="0.3">
      <c r="A169" s="5"/>
      <c r="B169" s="5"/>
      <c r="C169" s="5"/>
      <c r="D169" s="5"/>
      <c r="E169" s="5"/>
      <c r="F169" s="5"/>
      <c r="G169" s="5"/>
      <c r="H169" s="5"/>
      <c r="I169" s="5"/>
      <c r="J169" s="5"/>
      <c r="K169" s="5"/>
      <c r="L169" s="5"/>
      <c r="M169" s="5"/>
      <c r="N169" s="5"/>
    </row>
    <row r="170" spans="1:14" x14ac:dyDescent="0.3">
      <c r="A170" s="5"/>
      <c r="B170" s="5"/>
      <c r="C170" s="5"/>
      <c r="D170" s="5"/>
      <c r="E170" s="5"/>
      <c r="F170" s="5"/>
      <c r="G170" s="5"/>
      <c r="H170" s="5"/>
      <c r="I170" s="5"/>
      <c r="J170" s="5"/>
      <c r="K170" s="5"/>
      <c r="L170" s="5"/>
      <c r="M170" s="5"/>
      <c r="N170" s="5"/>
    </row>
    <row r="171" spans="1:14" x14ac:dyDescent="0.3">
      <c r="A171" s="5"/>
      <c r="B171" s="5"/>
      <c r="C171" s="5"/>
      <c r="D171" s="5"/>
      <c r="E171" s="5"/>
      <c r="F171" s="5"/>
      <c r="G171" s="5"/>
      <c r="H171" s="5"/>
      <c r="I171" s="5"/>
      <c r="J171" s="5"/>
      <c r="K171" s="5"/>
      <c r="L171" s="5"/>
      <c r="M171" s="5"/>
      <c r="N171" s="5"/>
    </row>
    <row r="172" spans="1:14" x14ac:dyDescent="0.3">
      <c r="A172" s="5"/>
      <c r="B172" s="5"/>
      <c r="C172" s="5"/>
      <c r="D172" s="5"/>
      <c r="E172" s="5"/>
      <c r="F172" s="5"/>
      <c r="G172" s="5"/>
      <c r="H172" s="5"/>
      <c r="I172" s="5"/>
      <c r="J172" s="5"/>
      <c r="K172" s="5"/>
      <c r="L172" s="5"/>
      <c r="M172" s="5"/>
      <c r="N172" s="5"/>
    </row>
    <row r="173" spans="1:14" x14ac:dyDescent="0.3">
      <c r="A173" s="5"/>
      <c r="B173" s="5"/>
      <c r="C173" s="5"/>
      <c r="D173" s="5"/>
      <c r="E173" s="5"/>
      <c r="F173" s="5"/>
      <c r="G173" s="5"/>
      <c r="H173" s="5"/>
      <c r="I173" s="5"/>
      <c r="J173" s="5"/>
      <c r="K173" s="5"/>
      <c r="L173" s="5"/>
      <c r="M173" s="5"/>
      <c r="N173" s="5"/>
    </row>
    <row r="174" spans="1:14" x14ac:dyDescent="0.3">
      <c r="A174" s="5"/>
      <c r="B174" s="5"/>
      <c r="C174" s="5"/>
      <c r="D174" s="5"/>
      <c r="E174" s="5"/>
      <c r="F174" s="5"/>
      <c r="G174" s="5"/>
      <c r="H174" s="5"/>
      <c r="I174" s="5"/>
      <c r="J174" s="5"/>
      <c r="K174" s="5"/>
      <c r="L174" s="5"/>
      <c r="M174" s="5"/>
      <c r="N174" s="5"/>
    </row>
    <row r="175" spans="1:14" x14ac:dyDescent="0.3">
      <c r="A175" s="5"/>
      <c r="B175" s="5"/>
      <c r="C175" s="5"/>
      <c r="D175" s="5"/>
      <c r="E175" s="5"/>
      <c r="F175" s="5"/>
      <c r="G175" s="5"/>
      <c r="H175" s="5"/>
      <c r="I175" s="5"/>
      <c r="J175" s="5"/>
      <c r="K175" s="5"/>
      <c r="L175" s="5"/>
      <c r="M175" s="5"/>
      <c r="N175" s="5"/>
    </row>
    <row r="176" spans="1:14" x14ac:dyDescent="0.3">
      <c r="A176" s="5"/>
      <c r="B176" s="5"/>
      <c r="C176" s="5"/>
      <c r="D176" s="5"/>
      <c r="E176" s="5"/>
      <c r="F176" s="5"/>
      <c r="G176" s="5"/>
      <c r="H176" s="5"/>
      <c r="I176" s="5"/>
      <c r="J176" s="5"/>
      <c r="K176" s="5"/>
      <c r="L176" s="5"/>
      <c r="M176" s="5"/>
      <c r="N176" s="5"/>
    </row>
    <row r="177" spans="1:14" x14ac:dyDescent="0.3">
      <c r="A177" s="5"/>
      <c r="B177" s="5"/>
      <c r="C177" s="5"/>
      <c r="D177" s="5"/>
      <c r="E177" s="5"/>
      <c r="F177" s="5"/>
      <c r="G177" s="5"/>
      <c r="H177" s="5"/>
      <c r="I177" s="5"/>
      <c r="J177" s="5"/>
      <c r="K177" s="5"/>
      <c r="L177" s="5"/>
      <c r="M177" s="5"/>
      <c r="N177" s="5"/>
    </row>
    <row r="178" spans="1:14" x14ac:dyDescent="0.3">
      <c r="A178" s="5"/>
      <c r="B178" s="5"/>
      <c r="C178" s="5"/>
      <c r="D178" s="5"/>
      <c r="E178" s="5"/>
      <c r="F178" s="5"/>
      <c r="G178" s="5"/>
      <c r="H178" s="5"/>
      <c r="I178" s="5"/>
      <c r="J178" s="5"/>
      <c r="K178" s="5"/>
      <c r="L178" s="5"/>
      <c r="M178" s="5"/>
      <c r="N178" s="5"/>
    </row>
    <row r="179" spans="1:14" x14ac:dyDescent="0.3">
      <c r="A179" s="5"/>
      <c r="B179" s="5"/>
      <c r="C179" s="5"/>
      <c r="D179" s="5"/>
      <c r="E179" s="5"/>
      <c r="F179" s="5"/>
      <c r="G179" s="5"/>
      <c r="H179" s="5"/>
      <c r="I179" s="5"/>
      <c r="J179" s="5"/>
      <c r="K179" s="5"/>
      <c r="L179" s="5"/>
      <c r="M179" s="5"/>
      <c r="N179" s="5"/>
    </row>
    <row r="180" spans="1:14" x14ac:dyDescent="0.3">
      <c r="A180" s="5"/>
      <c r="B180" s="5"/>
      <c r="C180" s="5"/>
      <c r="D180" s="5"/>
      <c r="E180" s="5"/>
      <c r="F180" s="5"/>
      <c r="G180" s="5"/>
      <c r="H180" s="5"/>
      <c r="I180" s="5"/>
      <c r="J180" s="5"/>
      <c r="K180" s="5"/>
      <c r="L180" s="5"/>
      <c r="M180" s="5"/>
      <c r="N180" s="5"/>
    </row>
    <row r="181" spans="1:14" x14ac:dyDescent="0.3">
      <c r="A181" s="5"/>
      <c r="B181" s="5"/>
      <c r="C181" s="5"/>
      <c r="D181" s="5"/>
      <c r="E181" s="5"/>
      <c r="F181" s="5"/>
      <c r="G181" s="5"/>
      <c r="H181" s="5"/>
      <c r="I181" s="5"/>
      <c r="J181" s="5"/>
      <c r="K181" s="5"/>
      <c r="L181" s="5"/>
      <c r="M181" s="5"/>
      <c r="N181" s="5"/>
    </row>
    <row r="182" spans="1:14" x14ac:dyDescent="0.3">
      <c r="A182" s="5"/>
      <c r="B182" s="5"/>
      <c r="C182" s="5"/>
      <c r="D182" s="5"/>
      <c r="E182" s="5"/>
      <c r="F182" s="5"/>
      <c r="G182" s="5"/>
      <c r="H182" s="5"/>
      <c r="I182" s="5"/>
      <c r="J182" s="5"/>
      <c r="K182" s="5"/>
      <c r="L182" s="5"/>
      <c r="M182" s="5"/>
      <c r="N182" s="5"/>
    </row>
    <row r="183" spans="1:14" x14ac:dyDescent="0.3">
      <c r="A183" s="5"/>
      <c r="B183" s="5"/>
      <c r="C183" s="5"/>
      <c r="D183" s="5"/>
      <c r="E183" s="5"/>
      <c r="F183" s="5"/>
      <c r="G183" s="5"/>
      <c r="H183" s="5"/>
      <c r="I183" s="5"/>
      <c r="J183" s="5"/>
      <c r="K183" s="5"/>
      <c r="L183" s="5"/>
      <c r="M183" s="5"/>
      <c r="N183" s="5"/>
    </row>
    <row r="184" spans="1:14" x14ac:dyDescent="0.3">
      <c r="A184" s="5"/>
      <c r="B184" s="5"/>
      <c r="C184" s="5"/>
      <c r="D184" s="5"/>
      <c r="E184" s="5"/>
      <c r="F184" s="5"/>
      <c r="G184" s="5"/>
      <c r="H184" s="5"/>
      <c r="I184" s="5"/>
      <c r="J184" s="5"/>
      <c r="K184" s="5"/>
      <c r="L184" s="5"/>
      <c r="M184" s="5"/>
      <c r="N184" s="5"/>
    </row>
    <row r="185" spans="1:14" x14ac:dyDescent="0.3">
      <c r="A185" s="5"/>
      <c r="B185" s="5"/>
      <c r="C185" s="5"/>
      <c r="D185" s="5"/>
      <c r="E185" s="5"/>
      <c r="F185" s="5"/>
      <c r="G185" s="5"/>
      <c r="H185" s="5"/>
      <c r="I185" s="5"/>
      <c r="J185" s="5"/>
      <c r="K185" s="5"/>
      <c r="L185" s="5"/>
      <c r="M185" s="5"/>
      <c r="N185" s="5"/>
    </row>
    <row r="186" spans="1:14" x14ac:dyDescent="0.3">
      <c r="A186" s="5"/>
      <c r="B186" s="5"/>
      <c r="C186" s="5"/>
      <c r="D186" s="5"/>
      <c r="E186" s="5"/>
      <c r="F186" s="5"/>
      <c r="G186" s="5"/>
      <c r="H186" s="5"/>
      <c r="I186" s="5"/>
      <c r="J186" s="5"/>
      <c r="K186" s="5"/>
      <c r="L186" s="5"/>
      <c r="M186" s="5"/>
      <c r="N186" s="5"/>
    </row>
    <row r="187" spans="1:14" x14ac:dyDescent="0.3">
      <c r="A187" s="5"/>
      <c r="B187" s="5"/>
      <c r="C187" s="5"/>
      <c r="D187" s="5"/>
      <c r="E187" s="5"/>
      <c r="F187" s="5"/>
      <c r="G187" s="5"/>
      <c r="H187" s="5"/>
      <c r="I187" s="5"/>
      <c r="J187" s="5"/>
      <c r="K187" s="5"/>
      <c r="L187" s="5"/>
      <c r="M187" s="5"/>
      <c r="N187" s="5"/>
    </row>
    <row r="188" spans="1:14" x14ac:dyDescent="0.3">
      <c r="A188" s="5"/>
      <c r="B188" s="5"/>
      <c r="C188" s="5"/>
      <c r="D188" s="5"/>
      <c r="E188" s="5"/>
      <c r="F188" s="5"/>
      <c r="G188" s="5"/>
      <c r="H188" s="5"/>
      <c r="I188" s="5"/>
      <c r="J188" s="5"/>
      <c r="K188" s="5"/>
      <c r="L188" s="5"/>
      <c r="M188" s="5"/>
      <c r="N188" s="5"/>
    </row>
    <row r="189" spans="1:14" x14ac:dyDescent="0.3">
      <c r="A189" s="5"/>
      <c r="B189" s="5"/>
      <c r="C189" s="5"/>
      <c r="D189" s="5"/>
      <c r="E189" s="5"/>
      <c r="F189" s="5"/>
      <c r="G189" s="5"/>
      <c r="H189" s="5"/>
      <c r="I189" s="5"/>
      <c r="J189" s="5"/>
      <c r="K189" s="5"/>
      <c r="L189" s="5"/>
      <c r="M189" s="5"/>
      <c r="N189" s="5"/>
    </row>
    <row r="190" spans="1:14" x14ac:dyDescent="0.3">
      <c r="A190" s="5"/>
      <c r="B190" s="5"/>
      <c r="C190" s="5"/>
      <c r="D190" s="5"/>
      <c r="E190" s="5"/>
      <c r="F190" s="5"/>
      <c r="G190" s="5"/>
      <c r="H190" s="5"/>
      <c r="I190" s="5"/>
      <c r="J190" s="5"/>
      <c r="K190" s="5"/>
      <c r="L190" s="5"/>
      <c r="M190" s="5"/>
      <c r="N190" s="5"/>
    </row>
    <row r="191" spans="1:14" x14ac:dyDescent="0.3">
      <c r="A191" s="5"/>
      <c r="B191" s="5"/>
      <c r="C191" s="5"/>
      <c r="D191" s="5"/>
      <c r="E191" s="5"/>
      <c r="F191" s="5"/>
      <c r="G191" s="5"/>
      <c r="H191" s="5"/>
      <c r="I191" s="5"/>
      <c r="J191" s="5"/>
      <c r="K191" s="5"/>
      <c r="L191" s="5"/>
      <c r="M191" s="5"/>
      <c r="N191" s="5"/>
    </row>
    <row r="192" spans="1:14" x14ac:dyDescent="0.3">
      <c r="A192" s="5"/>
      <c r="B192" s="5"/>
      <c r="C192" s="5"/>
      <c r="D192" s="5"/>
      <c r="E192" s="5"/>
      <c r="F192" s="5"/>
      <c r="G192" s="5"/>
      <c r="H192" s="5"/>
      <c r="I192" s="5"/>
      <c r="J192" s="5"/>
      <c r="K192" s="5"/>
      <c r="L192" s="5"/>
      <c r="M192" s="5"/>
      <c r="N192" s="5"/>
    </row>
    <row r="193" spans="1:14" x14ac:dyDescent="0.3">
      <c r="A193" s="5"/>
      <c r="B193" s="5"/>
      <c r="C193" s="5"/>
      <c r="D193" s="5"/>
      <c r="E193" s="5"/>
      <c r="F193" s="5"/>
      <c r="G193" s="5"/>
      <c r="H193" s="5"/>
      <c r="I193" s="5"/>
      <c r="J193" s="5"/>
      <c r="K193" s="5"/>
      <c r="L193" s="5"/>
      <c r="M193" s="5"/>
      <c r="N193" s="5"/>
    </row>
    <row r="194" spans="1:14" x14ac:dyDescent="0.3">
      <c r="A194" s="5"/>
      <c r="B194" s="5"/>
      <c r="C194" s="5"/>
      <c r="D194" s="5"/>
      <c r="E194" s="5"/>
      <c r="F194" s="5"/>
      <c r="G194" s="5"/>
      <c r="H194" s="5"/>
      <c r="I194" s="5"/>
      <c r="J194" s="5"/>
      <c r="K194" s="5"/>
      <c r="L194" s="5"/>
      <c r="M194" s="5"/>
      <c r="N194" s="5"/>
    </row>
    <row r="195" spans="1:14" x14ac:dyDescent="0.3">
      <c r="A195" s="5"/>
      <c r="B195" s="5"/>
      <c r="C195" s="5"/>
      <c r="D195" s="5"/>
      <c r="E195" s="5"/>
      <c r="F195" s="5"/>
      <c r="G195" s="5"/>
      <c r="H195" s="5"/>
      <c r="I195" s="5"/>
      <c r="J195" s="5"/>
      <c r="K195" s="5"/>
      <c r="L195" s="5"/>
      <c r="M195" s="5"/>
      <c r="N195" s="5"/>
    </row>
    <row r="196" spans="1:14" x14ac:dyDescent="0.3">
      <c r="A196" s="5"/>
      <c r="B196" s="5"/>
      <c r="C196" s="5"/>
      <c r="D196" s="5"/>
      <c r="E196" s="5"/>
      <c r="F196" s="5"/>
      <c r="G196" s="5"/>
      <c r="H196" s="5"/>
      <c r="I196" s="5"/>
      <c r="J196" s="5"/>
      <c r="K196" s="5"/>
      <c r="L196" s="5"/>
      <c r="M196" s="5"/>
      <c r="N196" s="5"/>
    </row>
    <row r="197" spans="1:14" x14ac:dyDescent="0.3">
      <c r="A197" s="5"/>
      <c r="B197" s="5"/>
      <c r="C197" s="5"/>
      <c r="D197" s="5"/>
      <c r="E197" s="5"/>
      <c r="F197" s="5"/>
      <c r="G197" s="5"/>
      <c r="H197" s="5"/>
      <c r="I197" s="5"/>
      <c r="J197" s="5"/>
      <c r="K197" s="5"/>
      <c r="L197" s="5"/>
      <c r="M197" s="5"/>
      <c r="N197" s="5"/>
    </row>
    <row r="198" spans="1:14" x14ac:dyDescent="0.3">
      <c r="A198" s="5"/>
      <c r="B198" s="5"/>
      <c r="C198" s="5"/>
      <c r="D198" s="5"/>
      <c r="E198" s="5"/>
      <c r="F198" s="5"/>
      <c r="G198" s="5"/>
      <c r="H198" s="5"/>
      <c r="I198" s="5"/>
      <c r="J198" s="5"/>
      <c r="K198" s="5"/>
      <c r="L198" s="5"/>
      <c r="M198" s="5"/>
      <c r="N198" s="5"/>
    </row>
    <row r="199" spans="1:14" x14ac:dyDescent="0.3">
      <c r="A199" s="5"/>
      <c r="B199" s="5"/>
      <c r="C199" s="5"/>
      <c r="D199" s="5"/>
      <c r="E199" s="5"/>
      <c r="F199" s="5"/>
      <c r="G199" s="5"/>
      <c r="H199" s="5"/>
      <c r="I199" s="5"/>
      <c r="J199" s="5"/>
      <c r="K199" s="5"/>
      <c r="L199" s="5"/>
      <c r="M199" s="5"/>
      <c r="N199" s="5"/>
    </row>
    <row r="200" spans="1:14" x14ac:dyDescent="0.3">
      <c r="A200" s="5"/>
      <c r="B200" s="5"/>
      <c r="C200" s="5"/>
      <c r="D200" s="5"/>
      <c r="E200" s="5"/>
      <c r="F200" s="5"/>
      <c r="G200" s="5"/>
      <c r="H200" s="5"/>
      <c r="I200" s="5"/>
      <c r="J200" s="5"/>
      <c r="K200" s="5"/>
      <c r="L200" s="5"/>
      <c r="M200" s="5"/>
      <c r="N200" s="5"/>
    </row>
    <row r="201" spans="1:14" x14ac:dyDescent="0.3">
      <c r="A201" s="5"/>
      <c r="B201" s="5"/>
      <c r="C201" s="5"/>
      <c r="D201" s="5"/>
      <c r="E201" s="5"/>
      <c r="F201" s="5"/>
      <c r="G201" s="5"/>
      <c r="H201" s="5"/>
      <c r="I201" s="5"/>
      <c r="J201" s="5"/>
      <c r="K201" s="5"/>
      <c r="L201" s="5"/>
      <c r="M201" s="5"/>
      <c r="N201" s="5"/>
    </row>
    <row r="202" spans="1:14" x14ac:dyDescent="0.3">
      <c r="A202" s="5"/>
      <c r="B202" s="5"/>
      <c r="C202" s="5"/>
      <c r="D202" s="5"/>
      <c r="E202" s="5"/>
      <c r="F202" s="5"/>
      <c r="G202" s="5"/>
      <c r="H202" s="5"/>
      <c r="I202" s="5"/>
      <c r="J202" s="5"/>
      <c r="K202" s="5"/>
      <c r="L202" s="5"/>
      <c r="M202" s="5"/>
      <c r="N202" s="5"/>
    </row>
    <row r="203" spans="1:14" x14ac:dyDescent="0.3">
      <c r="A203" s="5"/>
      <c r="B203" s="5"/>
      <c r="C203" s="5"/>
      <c r="D203" s="5"/>
      <c r="E203" s="5"/>
      <c r="F203" s="5"/>
      <c r="G203" s="5"/>
      <c r="H203" s="5"/>
      <c r="I203" s="5"/>
      <c r="J203" s="5"/>
      <c r="K203" s="5"/>
      <c r="L203" s="5"/>
      <c r="M203" s="5"/>
      <c r="N203" s="5"/>
    </row>
    <row r="204" spans="1:14" x14ac:dyDescent="0.3">
      <c r="A204" s="5"/>
      <c r="B204" s="5"/>
      <c r="C204" s="5"/>
      <c r="D204" s="5"/>
      <c r="E204" s="5"/>
      <c r="F204" s="5"/>
      <c r="G204" s="5"/>
      <c r="H204" s="5"/>
      <c r="I204" s="5"/>
      <c r="J204" s="5"/>
      <c r="K204" s="5"/>
      <c r="L204" s="5"/>
      <c r="M204" s="5"/>
      <c r="N204" s="5"/>
    </row>
    <row r="205" spans="1:14" x14ac:dyDescent="0.3">
      <c r="A205" s="5"/>
      <c r="B205" s="5"/>
      <c r="C205" s="5"/>
      <c r="D205" s="5"/>
      <c r="E205" s="5"/>
      <c r="F205" s="5"/>
      <c r="G205" s="5"/>
      <c r="H205" s="5"/>
      <c r="I205" s="5"/>
      <c r="J205" s="5"/>
      <c r="K205" s="5"/>
      <c r="L205" s="5"/>
      <c r="M205" s="5"/>
      <c r="N205" s="5"/>
    </row>
    <row r="206" spans="1:14" x14ac:dyDescent="0.3">
      <c r="A206" s="5"/>
      <c r="B206" s="5"/>
      <c r="C206" s="5"/>
      <c r="D206" s="5"/>
      <c r="E206" s="5"/>
      <c r="F206" s="5"/>
      <c r="G206" s="5"/>
      <c r="H206" s="5"/>
      <c r="I206" s="5"/>
      <c r="J206" s="5"/>
      <c r="K206" s="5"/>
      <c r="L206" s="5"/>
      <c r="M206" s="5"/>
      <c r="N206" s="5"/>
    </row>
    <row r="207" spans="1:14" x14ac:dyDescent="0.3">
      <c r="A207" s="5"/>
      <c r="B207" s="5"/>
      <c r="C207" s="5"/>
      <c r="D207" s="5"/>
      <c r="E207" s="5"/>
      <c r="F207" s="5"/>
      <c r="G207" s="5"/>
      <c r="H207" s="5"/>
      <c r="I207" s="5"/>
      <c r="J207" s="5"/>
      <c r="K207" s="5"/>
      <c r="L207" s="5"/>
      <c r="M207" s="5"/>
      <c r="N207" s="5"/>
    </row>
    <row r="208" spans="1:14" x14ac:dyDescent="0.3">
      <c r="A208" s="5"/>
      <c r="B208" s="5"/>
      <c r="C208" s="5"/>
      <c r="D208" s="5"/>
      <c r="E208" s="5"/>
      <c r="F208" s="5"/>
      <c r="G208" s="5"/>
      <c r="H208" s="5"/>
      <c r="I208" s="5"/>
      <c r="J208" s="5"/>
      <c r="K208" s="5"/>
      <c r="L208" s="5"/>
      <c r="M208" s="5"/>
      <c r="N208" s="5"/>
    </row>
    <row r="209" spans="1:14" x14ac:dyDescent="0.3">
      <c r="A209" s="5"/>
      <c r="B209" s="5"/>
      <c r="C209" s="5"/>
      <c r="D209" s="5"/>
      <c r="E209" s="5"/>
      <c r="F209" s="5"/>
      <c r="G209" s="5"/>
      <c r="H209" s="5"/>
      <c r="I209" s="5"/>
      <c r="J209" s="5"/>
      <c r="K209" s="5"/>
      <c r="L209" s="5"/>
      <c r="M209" s="5"/>
      <c r="N209" s="5"/>
    </row>
    <row r="210" spans="1:14" x14ac:dyDescent="0.3">
      <c r="A210" s="5"/>
      <c r="B210" s="5"/>
      <c r="C210" s="5"/>
      <c r="D210" s="5"/>
      <c r="E210" s="5"/>
      <c r="F210" s="5"/>
      <c r="G210" s="5"/>
      <c r="H210" s="5"/>
      <c r="I210" s="5"/>
      <c r="J210" s="5"/>
      <c r="K210" s="5"/>
      <c r="L210" s="5"/>
      <c r="M210" s="5"/>
      <c r="N210" s="5"/>
    </row>
    <row r="211" spans="1:14" x14ac:dyDescent="0.3">
      <c r="A211" s="5"/>
      <c r="B211" s="5"/>
      <c r="C211" s="5"/>
      <c r="D211" s="5"/>
      <c r="E211" s="5"/>
      <c r="F211" s="5"/>
      <c r="G211" s="5"/>
      <c r="H211" s="5"/>
      <c r="I211" s="5"/>
      <c r="J211" s="5"/>
      <c r="K211" s="5"/>
      <c r="L211" s="5"/>
      <c r="M211" s="5"/>
      <c r="N211" s="5"/>
    </row>
    <row r="212" spans="1:14" x14ac:dyDescent="0.3">
      <c r="A212" s="5"/>
      <c r="B212" s="5"/>
      <c r="C212" s="5"/>
      <c r="D212" s="5"/>
      <c r="E212" s="5"/>
      <c r="F212" s="5"/>
      <c r="G212" s="5"/>
      <c r="H212" s="5"/>
      <c r="I212" s="5"/>
      <c r="J212" s="5"/>
      <c r="K212" s="5"/>
      <c r="L212" s="5"/>
      <c r="M212" s="5"/>
      <c r="N212" s="5"/>
    </row>
    <row r="213" spans="1:14" x14ac:dyDescent="0.3">
      <c r="A213" s="5"/>
      <c r="B213" s="5"/>
      <c r="C213" s="5"/>
      <c r="D213" s="5"/>
      <c r="E213" s="5"/>
      <c r="F213" s="5"/>
      <c r="G213" s="5"/>
      <c r="H213" s="5"/>
      <c r="I213" s="5"/>
      <c r="J213" s="5"/>
      <c r="K213" s="5"/>
      <c r="L213" s="5"/>
      <c r="M213" s="5"/>
      <c r="N213" s="5"/>
    </row>
    <row r="214" spans="1:14" x14ac:dyDescent="0.3">
      <c r="A214" s="5"/>
      <c r="B214" s="5"/>
      <c r="C214" s="5"/>
      <c r="D214" s="5"/>
      <c r="E214" s="5"/>
      <c r="F214" s="5"/>
      <c r="G214" s="5"/>
      <c r="H214" s="5"/>
      <c r="I214" s="5"/>
      <c r="J214" s="5"/>
      <c r="K214" s="5"/>
      <c r="L214" s="5"/>
      <c r="M214" s="5"/>
      <c r="N214" s="5"/>
    </row>
    <row r="215" spans="1:14" x14ac:dyDescent="0.3">
      <c r="A215" s="5"/>
      <c r="B215" s="5"/>
      <c r="C215" s="5"/>
      <c r="D215" s="5"/>
      <c r="E215" s="5"/>
      <c r="F215" s="5"/>
      <c r="G215" s="5"/>
      <c r="H215" s="5"/>
      <c r="I215" s="5"/>
      <c r="J215" s="5"/>
      <c r="K215" s="5"/>
      <c r="L215" s="5"/>
      <c r="M215" s="5"/>
      <c r="N215" s="5"/>
    </row>
    <row r="216" spans="1:14" x14ac:dyDescent="0.3">
      <c r="A216" s="5"/>
      <c r="B216" s="5"/>
      <c r="C216" s="5"/>
      <c r="D216" s="5"/>
      <c r="E216" s="5"/>
      <c r="F216" s="5"/>
      <c r="G216" s="5"/>
      <c r="H216" s="5"/>
      <c r="I216" s="5"/>
      <c r="J216" s="5"/>
      <c r="K216" s="5"/>
      <c r="L216" s="5"/>
      <c r="M216" s="5"/>
      <c r="N216" s="5"/>
    </row>
    <row r="217" spans="1:14" x14ac:dyDescent="0.3">
      <c r="A217" s="5"/>
      <c r="B217" s="5"/>
      <c r="C217" s="5"/>
      <c r="D217" s="5"/>
      <c r="E217" s="5"/>
      <c r="F217" s="5"/>
      <c r="G217" s="5"/>
      <c r="H217" s="5"/>
      <c r="I217" s="5"/>
      <c r="J217" s="5"/>
      <c r="K217" s="5"/>
      <c r="L217" s="5"/>
      <c r="M217" s="5"/>
      <c r="N217" s="5"/>
    </row>
    <row r="218" spans="1:14" x14ac:dyDescent="0.3">
      <c r="A218" s="5"/>
      <c r="B218" s="5"/>
      <c r="C218" s="5"/>
      <c r="D218" s="5"/>
      <c r="E218" s="5"/>
      <c r="F218" s="5"/>
      <c r="G218" s="5"/>
      <c r="H218" s="5"/>
      <c r="I218" s="5"/>
      <c r="J218" s="5"/>
      <c r="K218" s="5"/>
      <c r="L218" s="5"/>
      <c r="M218" s="5"/>
      <c r="N218" s="5"/>
    </row>
    <row r="219" spans="1:14" x14ac:dyDescent="0.3">
      <c r="A219" s="5"/>
      <c r="B219" s="5"/>
      <c r="C219" s="5"/>
      <c r="D219" s="5"/>
      <c r="E219" s="5"/>
      <c r="F219" s="5"/>
      <c r="G219" s="5"/>
      <c r="H219" s="5"/>
      <c r="I219" s="5"/>
      <c r="J219" s="5"/>
      <c r="K219" s="5"/>
      <c r="L219" s="5"/>
      <c r="M219" s="5"/>
      <c r="N219" s="5"/>
    </row>
    <row r="220" spans="1:14" x14ac:dyDescent="0.3">
      <c r="A220" s="5"/>
      <c r="B220" s="5"/>
      <c r="C220" s="5"/>
      <c r="D220" s="5"/>
      <c r="E220" s="5"/>
      <c r="F220" s="5"/>
      <c r="G220" s="5"/>
      <c r="H220" s="5"/>
      <c r="I220" s="5"/>
      <c r="J220" s="5"/>
      <c r="K220" s="5"/>
      <c r="L220" s="5"/>
      <c r="M220" s="5"/>
      <c r="N220" s="5"/>
    </row>
    <row r="221" spans="1:14" x14ac:dyDescent="0.3">
      <c r="A221" s="5"/>
      <c r="B221" s="5"/>
      <c r="C221" s="5"/>
      <c r="D221" s="5"/>
      <c r="E221" s="5"/>
      <c r="F221" s="5"/>
      <c r="G221" s="5"/>
      <c r="H221" s="5"/>
      <c r="I221" s="5"/>
      <c r="J221" s="5"/>
      <c r="K221" s="5"/>
      <c r="L221" s="5"/>
      <c r="M221" s="5"/>
      <c r="N221" s="5"/>
    </row>
    <row r="222" spans="1:14" x14ac:dyDescent="0.3">
      <c r="A222" s="5"/>
      <c r="B222" s="5"/>
      <c r="C222" s="5"/>
      <c r="D222" s="5"/>
      <c r="E222" s="5"/>
      <c r="F222" s="5"/>
      <c r="G222" s="5"/>
      <c r="H222" s="5"/>
      <c r="I222" s="5"/>
      <c r="J222" s="5"/>
      <c r="K222" s="5"/>
      <c r="L222" s="5"/>
      <c r="M222" s="5"/>
      <c r="N222" s="5"/>
    </row>
    <row r="223" spans="1:14" x14ac:dyDescent="0.3">
      <c r="A223" s="5"/>
      <c r="B223" s="5"/>
      <c r="C223" s="5"/>
      <c r="D223" s="5"/>
      <c r="E223" s="5"/>
      <c r="F223" s="5"/>
      <c r="G223" s="5"/>
      <c r="H223" s="5"/>
      <c r="I223" s="5"/>
      <c r="J223" s="5"/>
      <c r="K223" s="5"/>
      <c r="L223" s="5"/>
      <c r="M223" s="5"/>
      <c r="N223" s="5"/>
    </row>
    <row r="224" spans="1:14" x14ac:dyDescent="0.3">
      <c r="A224" s="5"/>
      <c r="B224" s="5"/>
      <c r="C224" s="5"/>
      <c r="D224" s="5"/>
      <c r="E224" s="5"/>
      <c r="F224" s="5"/>
      <c r="G224" s="5"/>
      <c r="H224" s="5"/>
      <c r="I224" s="5"/>
      <c r="J224" s="5"/>
      <c r="K224" s="5"/>
      <c r="L224" s="5"/>
      <c r="M224" s="5"/>
      <c r="N224" s="5"/>
    </row>
    <row r="225" spans="1:14" x14ac:dyDescent="0.3">
      <c r="A225" s="5"/>
      <c r="B225" s="5"/>
      <c r="C225" s="5"/>
      <c r="D225" s="5"/>
      <c r="E225" s="5"/>
      <c r="F225" s="5"/>
      <c r="G225" s="5"/>
      <c r="H225" s="5"/>
      <c r="I225" s="5"/>
      <c r="J225" s="5"/>
      <c r="K225" s="5"/>
      <c r="L225" s="5"/>
      <c r="M225" s="5"/>
      <c r="N225" s="5"/>
    </row>
    <row r="226" spans="1:14" x14ac:dyDescent="0.3">
      <c r="A226" s="5"/>
      <c r="B226" s="5"/>
      <c r="C226" s="5"/>
      <c r="D226" s="5"/>
      <c r="E226" s="5"/>
      <c r="F226" s="5"/>
      <c r="G226" s="5"/>
      <c r="H226" s="5"/>
      <c r="I226" s="5"/>
      <c r="J226" s="5"/>
      <c r="K226" s="5"/>
      <c r="L226" s="5"/>
      <c r="M226" s="5"/>
      <c r="N226" s="5"/>
    </row>
    <row r="227" spans="1:14" x14ac:dyDescent="0.3">
      <c r="A227" s="5"/>
      <c r="B227" s="5"/>
      <c r="C227" s="5"/>
      <c r="D227" s="5"/>
      <c r="E227" s="5"/>
      <c r="F227" s="5"/>
      <c r="G227" s="5"/>
      <c r="H227" s="5"/>
      <c r="I227" s="5"/>
      <c r="J227" s="5"/>
      <c r="K227" s="5"/>
      <c r="L227" s="5"/>
      <c r="M227" s="5"/>
      <c r="N227" s="5"/>
    </row>
    <row r="228" spans="1:14" x14ac:dyDescent="0.3">
      <c r="A228" s="5"/>
      <c r="B228" s="5"/>
      <c r="C228" s="5"/>
      <c r="D228" s="5"/>
      <c r="E228" s="5"/>
      <c r="F228" s="5"/>
      <c r="G228" s="5"/>
      <c r="H228" s="5"/>
      <c r="I228" s="5"/>
      <c r="J228" s="5"/>
      <c r="K228" s="5"/>
      <c r="L228" s="5"/>
      <c r="M228" s="5"/>
      <c r="N228" s="5"/>
    </row>
    <row r="229" spans="1:14" x14ac:dyDescent="0.3">
      <c r="A229" s="5"/>
      <c r="B229" s="5"/>
      <c r="C229" s="5"/>
      <c r="D229" s="5"/>
      <c r="E229" s="5"/>
      <c r="F229" s="5"/>
      <c r="G229" s="5"/>
      <c r="H229" s="5"/>
      <c r="I229" s="5"/>
      <c r="J229" s="5"/>
      <c r="K229" s="5"/>
      <c r="L229" s="5"/>
      <c r="M229" s="5"/>
      <c r="N229" s="5"/>
    </row>
    <row r="230" spans="1:14" x14ac:dyDescent="0.3">
      <c r="A230" s="5"/>
      <c r="B230" s="5"/>
      <c r="C230" s="5"/>
      <c r="D230" s="5"/>
      <c r="E230" s="5"/>
      <c r="F230" s="5"/>
      <c r="G230" s="5"/>
      <c r="H230" s="5"/>
      <c r="I230" s="5"/>
      <c r="J230" s="5"/>
      <c r="K230" s="5"/>
      <c r="L230" s="5"/>
      <c r="M230" s="5"/>
      <c r="N230" s="5"/>
    </row>
    <row r="231" spans="1:14" x14ac:dyDescent="0.3">
      <c r="A231" s="5"/>
      <c r="B231" s="5"/>
      <c r="C231" s="5"/>
      <c r="D231" s="5"/>
      <c r="E231" s="5"/>
      <c r="F231" s="5"/>
      <c r="G231" s="5"/>
      <c r="H231" s="5"/>
      <c r="I231" s="5"/>
      <c r="J231" s="5"/>
      <c r="K231" s="5"/>
      <c r="L231" s="5"/>
      <c r="M231" s="5"/>
      <c r="N231" s="5"/>
    </row>
    <row r="232" spans="1:14" x14ac:dyDescent="0.3">
      <c r="A232" s="5"/>
      <c r="B232" s="5"/>
      <c r="C232" s="5"/>
      <c r="D232" s="5"/>
      <c r="E232" s="5"/>
      <c r="F232" s="5"/>
      <c r="G232" s="5"/>
      <c r="H232" s="5"/>
      <c r="I232" s="5"/>
      <c r="J232" s="5"/>
      <c r="K232" s="5"/>
      <c r="L232" s="5"/>
      <c r="M232" s="5"/>
      <c r="N232" s="5"/>
    </row>
    <row r="233" spans="1:14" x14ac:dyDescent="0.3">
      <c r="A233" s="5"/>
      <c r="B233" s="5"/>
      <c r="C233" s="5"/>
      <c r="D233" s="5"/>
      <c r="E233" s="5"/>
      <c r="F233" s="5"/>
      <c r="G233" s="5"/>
      <c r="H233" s="5"/>
      <c r="I233" s="5"/>
      <c r="J233" s="5"/>
      <c r="K233" s="5"/>
      <c r="L233" s="5"/>
      <c r="M233" s="5"/>
      <c r="N233" s="5"/>
    </row>
    <row r="234" spans="1:14" x14ac:dyDescent="0.3">
      <c r="A234" s="5"/>
      <c r="B234" s="5"/>
      <c r="C234" s="5"/>
      <c r="D234" s="5"/>
      <c r="E234" s="5"/>
      <c r="F234" s="5"/>
      <c r="G234" s="5"/>
      <c r="H234" s="5"/>
      <c r="I234" s="5"/>
      <c r="J234" s="5"/>
      <c r="K234" s="5"/>
      <c r="L234" s="5"/>
      <c r="M234" s="5"/>
      <c r="N234" s="5"/>
    </row>
    <row r="235" spans="1:14" x14ac:dyDescent="0.3">
      <c r="A235" s="5"/>
      <c r="B235" s="5"/>
      <c r="C235" s="5"/>
      <c r="D235" s="5"/>
      <c r="E235" s="5"/>
      <c r="F235" s="5"/>
      <c r="G235" s="5"/>
      <c r="H235" s="5"/>
      <c r="I235" s="5"/>
      <c r="J235" s="5"/>
      <c r="K235" s="5"/>
      <c r="L235" s="5"/>
      <c r="M235" s="5"/>
      <c r="N235" s="5"/>
    </row>
    <row r="236" spans="1:14" x14ac:dyDescent="0.3">
      <c r="A236" s="5"/>
      <c r="B236" s="5"/>
      <c r="C236" s="5"/>
      <c r="D236" s="5"/>
      <c r="E236" s="5"/>
      <c r="F236" s="5"/>
      <c r="G236" s="5"/>
      <c r="H236" s="5"/>
      <c r="I236" s="5"/>
      <c r="J236" s="5"/>
      <c r="K236" s="5"/>
      <c r="L236" s="5"/>
      <c r="M236" s="5"/>
      <c r="N236" s="5"/>
    </row>
    <row r="237" spans="1:14" x14ac:dyDescent="0.3">
      <c r="A237" s="5"/>
      <c r="B237" s="5"/>
      <c r="C237" s="5"/>
      <c r="D237" s="5"/>
      <c r="E237" s="5"/>
      <c r="F237" s="5"/>
      <c r="G237" s="5"/>
      <c r="H237" s="5"/>
      <c r="I237" s="5"/>
      <c r="J237" s="5"/>
      <c r="K237" s="5"/>
      <c r="L237" s="5"/>
      <c r="M237" s="5"/>
      <c r="N237" s="5"/>
    </row>
    <row r="238" spans="1:14" x14ac:dyDescent="0.3">
      <c r="A238" s="5"/>
      <c r="B238" s="5"/>
      <c r="C238" s="5"/>
      <c r="D238" s="5"/>
      <c r="E238" s="5"/>
      <c r="F238" s="5"/>
      <c r="G238" s="5"/>
      <c r="H238" s="5"/>
      <c r="I238" s="5"/>
      <c r="J238" s="5"/>
      <c r="K238" s="5"/>
      <c r="L238" s="5"/>
      <c r="M238" s="5"/>
      <c r="N238" s="5"/>
    </row>
    <row r="239" spans="1:14" x14ac:dyDescent="0.3">
      <c r="A239" s="5"/>
      <c r="B239" s="5"/>
      <c r="C239" s="5"/>
      <c r="D239" s="5"/>
      <c r="E239" s="5"/>
      <c r="F239" s="5"/>
      <c r="G239" s="5"/>
      <c r="H239" s="5"/>
      <c r="I239" s="5"/>
      <c r="J239" s="5"/>
      <c r="K239" s="5"/>
      <c r="L239" s="5"/>
      <c r="M239" s="5"/>
      <c r="N239" s="5"/>
    </row>
    <row r="240" spans="1:14" x14ac:dyDescent="0.3">
      <c r="A240" s="5"/>
      <c r="B240" s="5"/>
      <c r="C240" s="5"/>
      <c r="D240" s="5"/>
      <c r="E240" s="5"/>
      <c r="F240" s="5"/>
      <c r="G240" s="5"/>
      <c r="H240" s="5"/>
      <c r="I240" s="5"/>
      <c r="J240" s="5"/>
      <c r="K240" s="5"/>
      <c r="L240" s="5"/>
      <c r="M240" s="5"/>
      <c r="N240" s="5"/>
    </row>
    <row r="241" spans="1:14" x14ac:dyDescent="0.3">
      <c r="A241" s="5"/>
      <c r="B241" s="5"/>
      <c r="C241" s="5"/>
      <c r="D241" s="5"/>
      <c r="E241" s="5"/>
      <c r="F241" s="5"/>
      <c r="G241" s="5"/>
      <c r="H241" s="5"/>
      <c r="I241" s="5"/>
      <c r="J241" s="5"/>
      <c r="K241" s="5"/>
      <c r="L241" s="5"/>
      <c r="M241" s="5"/>
      <c r="N241" s="5"/>
    </row>
    <row r="242" spans="1:14" x14ac:dyDescent="0.3">
      <c r="A242" s="5"/>
      <c r="B242" s="5"/>
      <c r="C242" s="5"/>
      <c r="D242" s="5"/>
      <c r="E242" s="5"/>
      <c r="F242" s="5"/>
      <c r="G242" s="5"/>
      <c r="H242" s="5"/>
      <c r="I242" s="5"/>
      <c r="J242" s="5"/>
      <c r="K242" s="5"/>
      <c r="L242" s="5"/>
      <c r="M242" s="5"/>
      <c r="N242" s="5"/>
    </row>
    <row r="243" spans="1:14" x14ac:dyDescent="0.3">
      <c r="A243" s="5"/>
      <c r="B243" s="5"/>
      <c r="C243" s="5"/>
      <c r="D243" s="5"/>
      <c r="E243" s="5"/>
      <c r="F243" s="5"/>
      <c r="G243" s="5"/>
      <c r="H243" s="5"/>
      <c r="I243" s="5"/>
      <c r="J243" s="5"/>
      <c r="K243" s="5"/>
      <c r="L243" s="5"/>
      <c r="M243" s="5"/>
      <c r="N243" s="5"/>
    </row>
    <row r="244" spans="1:14" x14ac:dyDescent="0.3">
      <c r="A244" s="5"/>
      <c r="B244" s="5"/>
      <c r="C244" s="5"/>
      <c r="D244" s="5"/>
      <c r="E244" s="5"/>
      <c r="F244" s="5"/>
      <c r="G244" s="5"/>
      <c r="H244" s="5"/>
      <c r="I244" s="5"/>
      <c r="J244" s="5"/>
      <c r="K244" s="5"/>
      <c r="L244" s="5"/>
      <c r="M244" s="5"/>
      <c r="N244" s="5"/>
    </row>
    <row r="245" spans="1:14" x14ac:dyDescent="0.3">
      <c r="A245" s="5"/>
      <c r="B245" s="5"/>
      <c r="C245" s="5"/>
      <c r="D245" s="5"/>
      <c r="E245" s="5"/>
      <c r="F245" s="5"/>
      <c r="G245" s="5"/>
      <c r="H245" s="5"/>
      <c r="I245" s="5"/>
      <c r="J245" s="5"/>
      <c r="K245" s="5"/>
      <c r="L245" s="5"/>
      <c r="M245" s="5"/>
      <c r="N245" s="5"/>
    </row>
    <row r="246" spans="1:14" x14ac:dyDescent="0.3">
      <c r="A246" s="5"/>
      <c r="B246" s="5"/>
      <c r="C246" s="5"/>
      <c r="D246" s="5"/>
      <c r="E246" s="5"/>
      <c r="F246" s="5"/>
      <c r="G246" s="5"/>
      <c r="H246" s="5"/>
      <c r="I246" s="5"/>
      <c r="J246" s="5"/>
      <c r="K246" s="5"/>
      <c r="L246" s="5"/>
      <c r="M246" s="5"/>
      <c r="N246" s="5"/>
    </row>
    <row r="247" spans="1:14" x14ac:dyDescent="0.3">
      <c r="A247" s="5"/>
      <c r="B247" s="5"/>
      <c r="C247" s="5"/>
      <c r="D247" s="5"/>
      <c r="E247" s="5"/>
      <c r="F247" s="5"/>
      <c r="G247" s="5"/>
      <c r="H247" s="5"/>
      <c r="I247" s="5"/>
      <c r="J247" s="5"/>
      <c r="K247" s="5"/>
      <c r="L247" s="5"/>
      <c r="M247" s="5"/>
      <c r="N247" s="5"/>
    </row>
    <row r="248" spans="1:14" x14ac:dyDescent="0.3">
      <c r="A248" s="5"/>
      <c r="B248" s="5"/>
      <c r="C248" s="5"/>
      <c r="D248" s="5"/>
      <c r="E248" s="5"/>
      <c r="F248" s="5"/>
      <c r="G248" s="5"/>
      <c r="H248" s="5"/>
      <c r="I248" s="5"/>
      <c r="J248" s="5"/>
      <c r="K248" s="5"/>
      <c r="L248" s="5"/>
      <c r="M248" s="5"/>
      <c r="N248" s="5"/>
    </row>
    <row r="249" spans="1:14" x14ac:dyDescent="0.3">
      <c r="A249" s="5"/>
      <c r="B249" s="5"/>
      <c r="C249" s="5"/>
      <c r="D249" s="5"/>
      <c r="E249" s="5"/>
      <c r="F249" s="5"/>
      <c r="G249" s="5"/>
      <c r="H249" s="5"/>
      <c r="I249" s="5"/>
      <c r="J249" s="5"/>
      <c r="K249" s="5"/>
      <c r="L249" s="5"/>
      <c r="M249" s="5"/>
      <c r="N249" s="5"/>
    </row>
    <row r="250" spans="1:14" x14ac:dyDescent="0.3">
      <c r="A250" s="5"/>
      <c r="B250" s="5"/>
      <c r="C250" s="5"/>
      <c r="D250" s="5"/>
      <c r="E250" s="5"/>
      <c r="F250" s="5"/>
      <c r="G250" s="5"/>
      <c r="H250" s="5"/>
      <c r="I250" s="5"/>
      <c r="J250" s="5"/>
      <c r="K250" s="5"/>
      <c r="L250" s="5"/>
      <c r="M250" s="5"/>
      <c r="N250" s="5"/>
    </row>
    <row r="251" spans="1:14" x14ac:dyDescent="0.3">
      <c r="A251" s="5"/>
      <c r="B251" s="5"/>
      <c r="C251" s="5"/>
      <c r="D251" s="5"/>
      <c r="E251" s="5"/>
      <c r="F251" s="5"/>
      <c r="G251" s="5"/>
      <c r="H251" s="5"/>
      <c r="I251" s="5"/>
      <c r="J251" s="5"/>
      <c r="K251" s="5"/>
      <c r="L251" s="5"/>
      <c r="M251" s="5"/>
      <c r="N251" s="5"/>
    </row>
    <row r="252" spans="1:14" x14ac:dyDescent="0.3">
      <c r="A252" s="5"/>
      <c r="B252" s="5"/>
      <c r="C252" s="5"/>
      <c r="D252" s="5"/>
      <c r="E252" s="5"/>
      <c r="F252" s="5"/>
      <c r="G252" s="5"/>
      <c r="H252" s="5"/>
      <c r="I252" s="5"/>
      <c r="J252" s="5"/>
      <c r="K252" s="5"/>
      <c r="L252" s="5"/>
      <c r="M252" s="5"/>
      <c r="N252" s="5"/>
    </row>
    <row r="253" spans="1:14" x14ac:dyDescent="0.3">
      <c r="A253" s="5"/>
      <c r="B253" s="5"/>
      <c r="C253" s="5"/>
      <c r="D253" s="5"/>
      <c r="E253" s="5"/>
      <c r="F253" s="5"/>
      <c r="G253" s="5"/>
      <c r="H253" s="5"/>
      <c r="I253" s="5"/>
      <c r="J253" s="5"/>
      <c r="K253" s="5"/>
      <c r="L253" s="5"/>
      <c r="M253" s="5"/>
      <c r="N253" s="5"/>
    </row>
    <row r="254" spans="1:14" x14ac:dyDescent="0.3">
      <c r="A254" s="5"/>
      <c r="B254" s="5"/>
      <c r="C254" s="5"/>
      <c r="D254" s="5"/>
      <c r="E254" s="5"/>
      <c r="F254" s="5"/>
      <c r="G254" s="5"/>
      <c r="H254" s="5"/>
      <c r="I254" s="5"/>
      <c r="J254" s="5"/>
      <c r="K254" s="5"/>
      <c r="L254" s="5"/>
      <c r="M254" s="5"/>
      <c r="N254" s="5"/>
    </row>
    <row r="255" spans="1:14" x14ac:dyDescent="0.3">
      <c r="A255" s="5"/>
      <c r="B255" s="5"/>
      <c r="C255" s="5"/>
      <c r="D255" s="5"/>
      <c r="E255" s="5"/>
      <c r="F255" s="5"/>
      <c r="G255" s="5"/>
      <c r="H255" s="5"/>
      <c r="I255" s="5"/>
      <c r="J255" s="5"/>
      <c r="K255" s="5"/>
      <c r="L255" s="5"/>
      <c r="M255" s="5"/>
      <c r="N255" s="5"/>
    </row>
    <row r="256" spans="1:14" x14ac:dyDescent="0.3">
      <c r="A256" s="5"/>
      <c r="B256" s="5"/>
      <c r="C256" s="5"/>
      <c r="D256" s="5"/>
      <c r="E256" s="5"/>
      <c r="F256" s="5"/>
      <c r="G256" s="5"/>
      <c r="H256" s="5"/>
      <c r="I256" s="5"/>
      <c r="J256" s="5"/>
      <c r="K256" s="5"/>
      <c r="L256" s="5"/>
      <c r="M256" s="5"/>
      <c r="N256" s="5"/>
    </row>
    <row r="257" spans="1:14" x14ac:dyDescent="0.3">
      <c r="A257" s="5"/>
      <c r="B257" s="5"/>
      <c r="C257" s="5"/>
      <c r="D257" s="5"/>
      <c r="E257" s="5"/>
      <c r="F257" s="5"/>
      <c r="G257" s="5"/>
      <c r="H257" s="5"/>
      <c r="I257" s="5"/>
      <c r="J257" s="5"/>
      <c r="K257" s="5"/>
      <c r="L257" s="5"/>
      <c r="M257" s="5"/>
      <c r="N257" s="5"/>
    </row>
    <row r="258" spans="1:14" x14ac:dyDescent="0.3">
      <c r="A258" s="5"/>
      <c r="B258" s="5"/>
      <c r="C258" s="5"/>
      <c r="D258" s="5"/>
      <c r="E258" s="5"/>
      <c r="F258" s="5"/>
      <c r="G258" s="5"/>
      <c r="H258" s="5"/>
      <c r="I258" s="5"/>
      <c r="J258" s="5"/>
      <c r="K258" s="5"/>
      <c r="L258" s="5"/>
      <c r="M258" s="5"/>
      <c r="N258" s="5"/>
    </row>
    <row r="259" spans="1:14" x14ac:dyDescent="0.3">
      <c r="A259" s="5"/>
      <c r="B259" s="5"/>
      <c r="C259" s="5"/>
      <c r="D259" s="5"/>
      <c r="E259" s="5"/>
      <c r="F259" s="5"/>
      <c r="G259" s="5"/>
      <c r="H259" s="5"/>
      <c r="I259" s="5"/>
      <c r="J259" s="5"/>
      <c r="K259" s="5"/>
      <c r="L259" s="5"/>
      <c r="M259" s="5"/>
      <c r="N259" s="5"/>
    </row>
    <row r="260" spans="1:14" x14ac:dyDescent="0.3">
      <c r="A260" s="5"/>
      <c r="B260" s="5"/>
      <c r="C260" s="5"/>
      <c r="D260" s="5"/>
      <c r="E260" s="5"/>
      <c r="F260" s="5"/>
      <c r="G260" s="5"/>
      <c r="H260" s="5"/>
      <c r="I260" s="5"/>
      <c r="J260" s="5"/>
      <c r="K260" s="5"/>
      <c r="L260" s="5"/>
      <c r="M260" s="5"/>
      <c r="N260" s="5"/>
    </row>
    <row r="261" spans="1:14" x14ac:dyDescent="0.3">
      <c r="A261" s="5"/>
      <c r="B261" s="5"/>
      <c r="C261" s="5"/>
      <c r="D261" s="5"/>
      <c r="E261" s="5"/>
      <c r="F261" s="5"/>
      <c r="G261" s="5"/>
      <c r="H261" s="5"/>
      <c r="I261" s="5"/>
      <c r="J261" s="5"/>
      <c r="K261" s="5"/>
      <c r="L261" s="5"/>
      <c r="M261" s="5"/>
      <c r="N261" s="5"/>
    </row>
    <row r="262" spans="1:14" x14ac:dyDescent="0.3">
      <c r="A262" s="5"/>
      <c r="B262" s="5"/>
      <c r="C262" s="5"/>
      <c r="D262" s="5"/>
      <c r="E262" s="5"/>
      <c r="F262" s="5"/>
      <c r="G262" s="5"/>
      <c r="H262" s="5"/>
      <c r="I262" s="5"/>
      <c r="J262" s="5"/>
      <c r="K262" s="5"/>
      <c r="L262" s="5"/>
      <c r="M262" s="5"/>
      <c r="N262" s="5"/>
    </row>
    <row r="263" spans="1:14" x14ac:dyDescent="0.3">
      <c r="A263" s="5"/>
      <c r="B263" s="5"/>
      <c r="C263" s="5"/>
      <c r="D263" s="5"/>
      <c r="E263" s="5"/>
      <c r="F263" s="5"/>
      <c r="G263" s="5"/>
      <c r="H263" s="5"/>
      <c r="I263" s="5"/>
      <c r="J263" s="5"/>
      <c r="K263" s="5"/>
      <c r="L263" s="5"/>
      <c r="M263" s="5"/>
      <c r="N263" s="5"/>
    </row>
    <row r="264" spans="1:14" x14ac:dyDescent="0.3">
      <c r="A264" s="5"/>
      <c r="B264" s="5"/>
      <c r="C264" s="5"/>
      <c r="D264" s="5"/>
      <c r="E264" s="5"/>
      <c r="F264" s="5"/>
      <c r="G264" s="5"/>
      <c r="H264" s="5"/>
      <c r="I264" s="5"/>
      <c r="J264" s="5"/>
      <c r="K264" s="5"/>
      <c r="L264" s="5"/>
      <c r="M264" s="5"/>
      <c r="N264" s="5"/>
    </row>
    <row r="265" spans="1:14" x14ac:dyDescent="0.3">
      <c r="A265" s="5"/>
      <c r="B265" s="5"/>
      <c r="C265" s="5"/>
      <c r="D265" s="5"/>
      <c r="E265" s="5"/>
      <c r="F265" s="5"/>
      <c r="G265" s="5"/>
      <c r="H265" s="5"/>
      <c r="I265" s="5"/>
      <c r="J265" s="5"/>
      <c r="K265" s="5"/>
      <c r="L265" s="5"/>
      <c r="M265" s="5"/>
      <c r="N265" s="5"/>
    </row>
    <row r="266" spans="1:14" x14ac:dyDescent="0.3">
      <c r="A266" s="5"/>
      <c r="B266" s="5"/>
      <c r="C266" s="5"/>
      <c r="D266" s="5"/>
      <c r="E266" s="5"/>
      <c r="F266" s="5"/>
      <c r="G266" s="5"/>
      <c r="H266" s="5"/>
      <c r="I266" s="5"/>
      <c r="J266" s="5"/>
      <c r="K266" s="5"/>
      <c r="L266" s="5"/>
      <c r="M266" s="5"/>
      <c r="N266" s="5"/>
    </row>
    <row r="267" spans="1:14" x14ac:dyDescent="0.3">
      <c r="A267" s="5"/>
      <c r="B267" s="5"/>
      <c r="C267" s="5"/>
      <c r="D267" s="5"/>
      <c r="E267" s="5"/>
      <c r="F267" s="5"/>
      <c r="G267" s="5"/>
      <c r="H267" s="5"/>
      <c r="I267" s="5"/>
      <c r="J267" s="5"/>
      <c r="K267" s="5"/>
      <c r="L267" s="5"/>
      <c r="M267" s="5"/>
      <c r="N267" s="5"/>
    </row>
    <row r="268" spans="1:14" x14ac:dyDescent="0.3">
      <c r="A268" s="5"/>
      <c r="B268" s="5"/>
      <c r="C268" s="5"/>
      <c r="D268" s="5"/>
      <c r="E268" s="5"/>
      <c r="F268" s="5"/>
      <c r="G268" s="5"/>
      <c r="H268" s="5"/>
      <c r="I268" s="5"/>
      <c r="J268" s="5"/>
      <c r="K268" s="5"/>
      <c r="L268" s="5"/>
      <c r="M268" s="5"/>
      <c r="N268" s="5"/>
    </row>
    <row r="269" spans="1:14" x14ac:dyDescent="0.3">
      <c r="A269" s="5"/>
      <c r="B269" s="5"/>
      <c r="C269" s="5"/>
      <c r="D269" s="5"/>
      <c r="E269" s="5"/>
      <c r="F269" s="5"/>
      <c r="G269" s="5"/>
      <c r="H269" s="5"/>
      <c r="I269" s="5"/>
      <c r="J269" s="5"/>
      <c r="K269" s="5"/>
      <c r="L269" s="5"/>
      <c r="M269" s="5"/>
      <c r="N269" s="5"/>
    </row>
    <row r="270" spans="1:14" x14ac:dyDescent="0.3">
      <c r="A270" s="5"/>
      <c r="B270" s="5"/>
      <c r="C270" s="5"/>
      <c r="D270" s="5"/>
      <c r="E270" s="5"/>
      <c r="F270" s="5"/>
      <c r="G270" s="5"/>
      <c r="H270" s="5"/>
      <c r="I270" s="5"/>
      <c r="J270" s="5"/>
      <c r="K270" s="5"/>
      <c r="L270" s="5"/>
      <c r="M270" s="5"/>
      <c r="N270" s="5"/>
    </row>
    <row r="271" spans="1:14" x14ac:dyDescent="0.3">
      <c r="A271" s="5"/>
      <c r="B271" s="5"/>
      <c r="C271" s="5"/>
      <c r="D271" s="5"/>
      <c r="E271" s="5"/>
      <c r="F271" s="5"/>
      <c r="G271" s="5"/>
      <c r="H271" s="5"/>
      <c r="I271" s="5"/>
      <c r="J271" s="5"/>
      <c r="K271" s="5"/>
      <c r="L271" s="5"/>
      <c r="M271" s="5"/>
      <c r="N271" s="5"/>
    </row>
    <row r="272" spans="1:14" x14ac:dyDescent="0.3">
      <c r="A272" s="5"/>
      <c r="B272" s="5"/>
      <c r="C272" s="5"/>
      <c r="D272" s="5"/>
      <c r="E272" s="5"/>
      <c r="F272" s="5"/>
      <c r="G272" s="5"/>
      <c r="H272" s="5"/>
      <c r="I272" s="5"/>
      <c r="J272" s="5"/>
      <c r="K272" s="5"/>
      <c r="L272" s="5"/>
      <c r="M272" s="5"/>
      <c r="N272" s="5"/>
    </row>
    <row r="273" spans="1:14" x14ac:dyDescent="0.3">
      <c r="A273" s="5"/>
      <c r="B273" s="5"/>
      <c r="C273" s="5"/>
      <c r="D273" s="5"/>
      <c r="E273" s="5"/>
      <c r="F273" s="5"/>
      <c r="G273" s="5"/>
      <c r="H273" s="5"/>
      <c r="I273" s="5"/>
      <c r="J273" s="5"/>
      <c r="K273" s="5"/>
      <c r="L273" s="5"/>
      <c r="M273" s="5"/>
      <c r="N273" s="5"/>
    </row>
    <row r="274" spans="1:14" x14ac:dyDescent="0.3">
      <c r="A274" s="5"/>
      <c r="B274" s="5"/>
      <c r="C274" s="5"/>
      <c r="D274" s="5"/>
      <c r="E274" s="5"/>
      <c r="F274" s="5"/>
      <c r="G274" s="5"/>
      <c r="H274" s="5"/>
      <c r="I274" s="5"/>
      <c r="J274" s="5"/>
      <c r="K274" s="5"/>
      <c r="L274" s="5"/>
      <c r="M274" s="5"/>
      <c r="N274" s="5"/>
    </row>
    <row r="275" spans="1:14" x14ac:dyDescent="0.3">
      <c r="A275" s="5"/>
      <c r="B275" s="5"/>
      <c r="C275" s="5"/>
      <c r="D275" s="5"/>
      <c r="E275" s="5"/>
      <c r="F275" s="5"/>
      <c r="G275" s="5"/>
      <c r="H275" s="5"/>
      <c r="I275" s="5"/>
      <c r="J275" s="5"/>
      <c r="K275" s="5"/>
      <c r="L275" s="5"/>
      <c r="M275" s="5"/>
      <c r="N275" s="5"/>
    </row>
    <row r="276" spans="1:14" x14ac:dyDescent="0.3">
      <c r="A276" s="5"/>
      <c r="B276" s="5"/>
      <c r="C276" s="5"/>
      <c r="D276" s="5"/>
      <c r="E276" s="5"/>
      <c r="F276" s="5"/>
      <c r="G276" s="5"/>
      <c r="H276" s="5"/>
      <c r="I276" s="5"/>
      <c r="J276" s="5"/>
      <c r="K276" s="5"/>
      <c r="L276" s="5"/>
      <c r="M276" s="5"/>
      <c r="N276" s="5"/>
    </row>
    <row r="277" spans="1:14" x14ac:dyDescent="0.3">
      <c r="A277" s="5"/>
      <c r="B277" s="5"/>
      <c r="C277" s="5"/>
      <c r="D277" s="5"/>
      <c r="E277" s="5"/>
      <c r="F277" s="5"/>
      <c r="G277" s="5"/>
      <c r="H277" s="5"/>
      <c r="I277" s="5"/>
      <c r="J277" s="5"/>
      <c r="K277" s="5"/>
      <c r="L277" s="5"/>
      <c r="M277" s="5"/>
      <c r="N277" s="5"/>
    </row>
    <row r="278" spans="1:14" x14ac:dyDescent="0.3">
      <c r="A278" s="5"/>
      <c r="B278" s="5"/>
      <c r="C278" s="5"/>
      <c r="D278" s="5"/>
      <c r="E278" s="5"/>
      <c r="F278" s="5"/>
      <c r="G278" s="5"/>
      <c r="H278" s="5"/>
      <c r="I278" s="5"/>
      <c r="J278" s="5"/>
      <c r="K278" s="5"/>
      <c r="L278" s="5"/>
      <c r="M278" s="5"/>
      <c r="N278" s="5"/>
    </row>
    <row r="279" spans="1:14" x14ac:dyDescent="0.3">
      <c r="A279" s="5"/>
      <c r="B279" s="5"/>
      <c r="C279" s="5"/>
      <c r="D279" s="5"/>
      <c r="E279" s="5"/>
      <c r="F279" s="5"/>
      <c r="G279" s="5"/>
      <c r="H279" s="5"/>
      <c r="I279" s="5"/>
      <c r="J279" s="5"/>
      <c r="K279" s="5"/>
      <c r="L279" s="5"/>
      <c r="M279" s="5"/>
      <c r="N279" s="5"/>
    </row>
    <row r="280" spans="1:14" x14ac:dyDescent="0.3">
      <c r="A280" s="5"/>
      <c r="B280" s="5"/>
      <c r="C280" s="5"/>
      <c r="D280" s="5"/>
      <c r="E280" s="5"/>
      <c r="F280" s="5"/>
      <c r="G280" s="5"/>
      <c r="H280" s="5"/>
      <c r="I280" s="5"/>
      <c r="J280" s="5"/>
      <c r="K280" s="5"/>
      <c r="L280" s="5"/>
      <c r="M280" s="5"/>
      <c r="N280" s="5"/>
    </row>
    <row r="281" spans="1:14" x14ac:dyDescent="0.3">
      <c r="A281" s="5"/>
      <c r="B281" s="5"/>
      <c r="C281" s="5"/>
      <c r="D281" s="5"/>
      <c r="E281" s="5"/>
      <c r="F281" s="5"/>
      <c r="G281" s="5"/>
      <c r="H281" s="5"/>
      <c r="I281" s="5"/>
      <c r="J281" s="5"/>
      <c r="K281" s="5"/>
      <c r="L281" s="5"/>
      <c r="M281" s="5"/>
      <c r="N281" s="5"/>
    </row>
    <row r="282" spans="1:14" x14ac:dyDescent="0.3">
      <c r="A282" s="5"/>
      <c r="B282" s="5"/>
      <c r="C282" s="5"/>
      <c r="D282" s="5"/>
      <c r="E282" s="5"/>
      <c r="F282" s="5"/>
      <c r="G282" s="5"/>
      <c r="H282" s="5"/>
      <c r="I282" s="5"/>
      <c r="J282" s="5"/>
      <c r="K282" s="5"/>
      <c r="L282" s="5"/>
      <c r="M282" s="5"/>
      <c r="N282" s="5"/>
    </row>
    <row r="283" spans="1:14" x14ac:dyDescent="0.3">
      <c r="A283" s="5"/>
      <c r="B283" s="5"/>
      <c r="C283" s="5"/>
      <c r="D283" s="5"/>
      <c r="E283" s="5"/>
      <c r="F283" s="5"/>
      <c r="G283" s="5"/>
      <c r="H283" s="5"/>
      <c r="I283" s="5"/>
      <c r="J283" s="5"/>
      <c r="K283" s="5"/>
      <c r="L283" s="5"/>
      <c r="M283" s="5"/>
      <c r="N283" s="5"/>
    </row>
    <row r="284" spans="1:14" x14ac:dyDescent="0.3">
      <c r="A284" s="5"/>
      <c r="B284" s="5"/>
      <c r="C284" s="5"/>
      <c r="D284" s="5"/>
      <c r="E284" s="5"/>
      <c r="F284" s="5"/>
      <c r="G284" s="5"/>
      <c r="H284" s="5"/>
      <c r="I284" s="5"/>
      <c r="J284" s="5"/>
      <c r="K284" s="5"/>
      <c r="L284" s="5"/>
      <c r="M284" s="5"/>
      <c r="N284" s="5"/>
    </row>
    <row r="285" spans="1:14" x14ac:dyDescent="0.3">
      <c r="A285" s="5"/>
      <c r="B285" s="5"/>
      <c r="C285" s="5"/>
      <c r="D285" s="5"/>
      <c r="E285" s="5"/>
      <c r="F285" s="5"/>
      <c r="G285" s="5"/>
      <c r="H285" s="5"/>
      <c r="I285" s="5"/>
      <c r="J285" s="5"/>
      <c r="K285" s="5"/>
      <c r="L285" s="5"/>
      <c r="M285" s="5"/>
      <c r="N285" s="5"/>
    </row>
    <row r="286" spans="1:14" x14ac:dyDescent="0.3">
      <c r="A286" s="5"/>
      <c r="B286" s="5"/>
      <c r="C286" s="5"/>
      <c r="D286" s="5"/>
      <c r="E286" s="5"/>
      <c r="F286" s="5"/>
      <c r="G286" s="5"/>
      <c r="H286" s="5"/>
      <c r="I286" s="5"/>
      <c r="J286" s="5"/>
      <c r="K286" s="5"/>
      <c r="L286" s="5"/>
      <c r="M286" s="5"/>
      <c r="N286" s="5"/>
    </row>
    <row r="287" spans="1:14" x14ac:dyDescent="0.3">
      <c r="A287" s="5"/>
      <c r="B287" s="5"/>
      <c r="C287" s="5"/>
      <c r="D287" s="5"/>
      <c r="E287" s="5"/>
      <c r="F287" s="5"/>
      <c r="G287" s="5"/>
      <c r="H287" s="5"/>
      <c r="I287" s="5"/>
      <c r="J287" s="5"/>
      <c r="K287" s="5"/>
      <c r="L287" s="5"/>
      <c r="M287" s="5"/>
      <c r="N287" s="5"/>
    </row>
    <row r="288" spans="1:14" x14ac:dyDescent="0.3">
      <c r="A288" s="5"/>
      <c r="B288" s="5"/>
      <c r="C288" s="5"/>
      <c r="D288" s="5"/>
      <c r="E288" s="5"/>
      <c r="F288" s="5"/>
      <c r="G288" s="5"/>
      <c r="H288" s="5"/>
      <c r="I288" s="5"/>
      <c r="J288" s="5"/>
      <c r="K288" s="5"/>
      <c r="L288" s="5"/>
      <c r="M288" s="5"/>
      <c r="N288" s="5"/>
    </row>
    <row r="289" spans="1:14" x14ac:dyDescent="0.3">
      <c r="A289" s="5"/>
      <c r="B289" s="5"/>
      <c r="C289" s="5"/>
      <c r="D289" s="5"/>
      <c r="E289" s="5"/>
      <c r="F289" s="5"/>
      <c r="G289" s="5"/>
      <c r="H289" s="5"/>
      <c r="I289" s="5"/>
      <c r="J289" s="5"/>
      <c r="K289" s="5"/>
      <c r="L289" s="5"/>
      <c r="M289" s="5"/>
      <c r="N289" s="5"/>
    </row>
    <row r="290" spans="1:14" x14ac:dyDescent="0.3">
      <c r="A290" s="5"/>
      <c r="B290" s="5"/>
      <c r="C290" s="5"/>
      <c r="D290" s="5"/>
      <c r="E290" s="5"/>
      <c r="F290" s="5"/>
      <c r="G290" s="5"/>
      <c r="H290" s="5"/>
      <c r="I290" s="5"/>
      <c r="J290" s="5"/>
      <c r="K290" s="5"/>
      <c r="L290" s="5"/>
      <c r="M290" s="5"/>
      <c r="N290" s="5"/>
    </row>
    <row r="291" spans="1:14" x14ac:dyDescent="0.3">
      <c r="A291" s="5"/>
      <c r="B291" s="5"/>
      <c r="C291" s="5"/>
      <c r="D291" s="5"/>
      <c r="E291" s="5"/>
      <c r="F291" s="5"/>
      <c r="G291" s="5"/>
      <c r="H291" s="5"/>
      <c r="I291" s="5"/>
      <c r="J291" s="5"/>
      <c r="K291" s="5"/>
      <c r="L291" s="5"/>
      <c r="M291" s="5"/>
      <c r="N291" s="5"/>
    </row>
    <row r="292" spans="1:14" x14ac:dyDescent="0.3">
      <c r="A292" s="5"/>
      <c r="B292" s="5"/>
      <c r="C292" s="5"/>
      <c r="D292" s="5"/>
      <c r="E292" s="5"/>
      <c r="F292" s="5"/>
      <c r="G292" s="5"/>
      <c r="H292" s="5"/>
      <c r="I292" s="5"/>
      <c r="J292" s="5"/>
      <c r="K292" s="5"/>
      <c r="L292" s="5"/>
      <c r="M292" s="5"/>
      <c r="N292" s="5"/>
    </row>
    <row r="293" spans="1:14" x14ac:dyDescent="0.3">
      <c r="A293" s="5"/>
      <c r="B293" s="5"/>
      <c r="C293" s="5"/>
      <c r="D293" s="5"/>
      <c r="E293" s="5"/>
      <c r="F293" s="5"/>
      <c r="G293" s="5"/>
      <c r="H293" s="5"/>
      <c r="I293" s="5"/>
      <c r="J293" s="5"/>
      <c r="K293" s="5"/>
      <c r="L293" s="5"/>
      <c r="M293" s="5"/>
      <c r="N293" s="5"/>
    </row>
    <row r="294" spans="1:14" x14ac:dyDescent="0.3">
      <c r="A294" s="5"/>
      <c r="B294" s="5"/>
      <c r="C294" s="5"/>
      <c r="D294" s="5"/>
      <c r="E294" s="5"/>
      <c r="F294" s="5"/>
      <c r="G294" s="5"/>
      <c r="H294" s="5"/>
      <c r="I294" s="5"/>
      <c r="J294" s="5"/>
      <c r="K294" s="5"/>
      <c r="L294" s="5"/>
      <c r="M294" s="5"/>
      <c r="N294" s="5"/>
    </row>
    <row r="295" spans="1:14" x14ac:dyDescent="0.3">
      <c r="A295" s="5"/>
      <c r="B295" s="5"/>
      <c r="C295" s="5"/>
      <c r="D295" s="5"/>
      <c r="E295" s="5"/>
      <c r="F295" s="5"/>
      <c r="G295" s="5"/>
      <c r="H295" s="5"/>
      <c r="I295" s="5"/>
      <c r="J295" s="5"/>
      <c r="K295" s="5"/>
      <c r="L295" s="5"/>
      <c r="M295" s="5"/>
      <c r="N295" s="5"/>
    </row>
    <row r="296" spans="1:14" x14ac:dyDescent="0.3">
      <c r="A296" s="5"/>
      <c r="B296" s="5"/>
      <c r="C296" s="5"/>
      <c r="D296" s="5"/>
      <c r="E296" s="5"/>
      <c r="F296" s="5"/>
      <c r="G296" s="5"/>
      <c r="H296" s="5"/>
      <c r="I296" s="5"/>
      <c r="J296" s="5"/>
      <c r="K296" s="5"/>
      <c r="L296" s="5"/>
      <c r="M296" s="5"/>
      <c r="N296" s="5"/>
    </row>
    <row r="297" spans="1:14" x14ac:dyDescent="0.3">
      <c r="A297" s="5"/>
      <c r="B297" s="5"/>
      <c r="C297" s="5"/>
      <c r="D297" s="5"/>
      <c r="E297" s="5"/>
      <c r="F297" s="5"/>
      <c r="G297" s="5"/>
      <c r="H297" s="5"/>
      <c r="I297" s="5"/>
      <c r="J297" s="5"/>
      <c r="K297" s="5"/>
      <c r="L297" s="5"/>
      <c r="M297" s="5"/>
      <c r="N297" s="5"/>
    </row>
    <row r="298" spans="1:14" x14ac:dyDescent="0.3">
      <c r="A298" s="5"/>
      <c r="B298" s="5"/>
      <c r="C298" s="5"/>
      <c r="D298" s="5"/>
      <c r="E298" s="5"/>
      <c r="F298" s="5"/>
      <c r="G298" s="5"/>
      <c r="H298" s="5"/>
      <c r="I298" s="5"/>
      <c r="J298" s="5"/>
      <c r="K298" s="5"/>
      <c r="L298" s="5"/>
      <c r="M298" s="5"/>
      <c r="N298" s="5"/>
    </row>
    <row r="299" spans="1:14" x14ac:dyDescent="0.3">
      <c r="A299" s="5"/>
      <c r="B299" s="5"/>
      <c r="C299" s="5"/>
      <c r="D299" s="5"/>
      <c r="E299" s="5"/>
      <c r="F299" s="5"/>
      <c r="G299" s="5"/>
      <c r="H299" s="5"/>
      <c r="I299" s="5"/>
      <c r="J299" s="5"/>
      <c r="K299" s="5"/>
      <c r="L299" s="5"/>
      <c r="M299" s="5"/>
      <c r="N299" s="5"/>
    </row>
    <row r="300" spans="1:14" x14ac:dyDescent="0.3">
      <c r="A300" s="5"/>
      <c r="B300" s="5"/>
      <c r="C300" s="5"/>
      <c r="D300" s="5"/>
      <c r="E300" s="5"/>
      <c r="F300" s="5"/>
      <c r="G300" s="5"/>
      <c r="H300" s="5"/>
      <c r="I300" s="5"/>
      <c r="J300" s="5"/>
      <c r="K300" s="5"/>
      <c r="L300" s="5"/>
      <c r="M300" s="5"/>
      <c r="N300" s="5"/>
    </row>
    <row r="301" spans="1:14" x14ac:dyDescent="0.3">
      <c r="A301" s="5"/>
      <c r="B301" s="5"/>
      <c r="C301" s="5"/>
      <c r="D301" s="5"/>
      <c r="E301" s="5"/>
      <c r="F301" s="5"/>
      <c r="G301" s="5"/>
      <c r="H301" s="5"/>
      <c r="I301" s="5"/>
      <c r="J301" s="5"/>
      <c r="K301" s="5"/>
      <c r="L301" s="5"/>
      <c r="M301" s="5"/>
      <c r="N301" s="5"/>
    </row>
    <row r="302" spans="1:14" x14ac:dyDescent="0.3">
      <c r="A302" s="5"/>
      <c r="B302" s="5"/>
      <c r="C302" s="5"/>
      <c r="D302" s="5"/>
      <c r="E302" s="5"/>
      <c r="F302" s="5"/>
      <c r="G302" s="5"/>
      <c r="H302" s="5"/>
      <c r="I302" s="5"/>
      <c r="J302" s="5"/>
      <c r="K302" s="5"/>
      <c r="L302" s="5"/>
      <c r="M302" s="5"/>
      <c r="N302" s="5"/>
    </row>
    <row r="303" spans="1:14" x14ac:dyDescent="0.3">
      <c r="A303" s="5"/>
      <c r="B303" s="5"/>
      <c r="C303" s="5"/>
      <c r="D303" s="5"/>
      <c r="E303" s="5"/>
      <c r="F303" s="5"/>
      <c r="G303" s="5"/>
      <c r="H303" s="5"/>
      <c r="I303" s="5"/>
      <c r="J303" s="5"/>
      <c r="K303" s="5"/>
      <c r="L303" s="5"/>
      <c r="M303" s="5"/>
      <c r="N303" s="5"/>
    </row>
    <row r="304" spans="1:14" x14ac:dyDescent="0.3">
      <c r="A304" s="5"/>
      <c r="B304" s="5"/>
      <c r="C304" s="5"/>
      <c r="D304" s="5"/>
      <c r="E304" s="5"/>
      <c r="F304" s="5"/>
      <c r="G304" s="5"/>
      <c r="H304" s="5"/>
      <c r="I304" s="5"/>
      <c r="J304" s="5"/>
      <c r="K304" s="5"/>
      <c r="L304" s="5"/>
      <c r="M304" s="5"/>
      <c r="N304" s="5"/>
    </row>
    <row r="305" spans="1:14" x14ac:dyDescent="0.3">
      <c r="A305" s="5"/>
      <c r="B305" s="5"/>
      <c r="C305" s="5"/>
      <c r="D305" s="5"/>
      <c r="E305" s="5"/>
      <c r="F305" s="5"/>
      <c r="G305" s="5"/>
      <c r="H305" s="5"/>
      <c r="I305" s="5"/>
      <c r="J305" s="5"/>
      <c r="K305" s="5"/>
      <c r="L305" s="5"/>
      <c r="M305" s="5"/>
      <c r="N305" s="5"/>
    </row>
    <row r="306" spans="1:14" x14ac:dyDescent="0.3">
      <c r="A306" s="5"/>
      <c r="B306" s="5"/>
      <c r="C306" s="5"/>
      <c r="D306" s="5"/>
      <c r="E306" s="5"/>
      <c r="F306" s="5"/>
      <c r="G306" s="5"/>
      <c r="H306" s="5"/>
      <c r="I306" s="5"/>
      <c r="J306" s="5"/>
      <c r="K306" s="5"/>
      <c r="L306" s="5"/>
      <c r="M306" s="5"/>
      <c r="N306" s="5"/>
    </row>
    <row r="307" spans="1:14" x14ac:dyDescent="0.3">
      <c r="A307" s="5"/>
      <c r="B307" s="5"/>
      <c r="C307" s="5"/>
      <c r="D307" s="5"/>
      <c r="E307" s="5"/>
      <c r="F307" s="5"/>
      <c r="G307" s="5"/>
      <c r="H307" s="5"/>
      <c r="I307" s="5"/>
      <c r="J307" s="5"/>
      <c r="K307" s="5"/>
      <c r="L307" s="5"/>
      <c r="M307" s="5"/>
      <c r="N307" s="5"/>
    </row>
    <row r="308" spans="1:14" x14ac:dyDescent="0.3">
      <c r="A308" s="5"/>
      <c r="B308" s="5"/>
      <c r="C308" s="5"/>
      <c r="D308" s="5"/>
      <c r="E308" s="5"/>
      <c r="F308" s="5"/>
      <c r="G308" s="5"/>
      <c r="H308" s="5"/>
      <c r="I308" s="5"/>
      <c r="J308" s="5"/>
      <c r="K308" s="5"/>
      <c r="L308" s="5"/>
      <c r="M308" s="5"/>
      <c r="N308" s="5"/>
    </row>
    <row r="309" spans="1:14" x14ac:dyDescent="0.3">
      <c r="A309" s="5"/>
      <c r="B309" s="5"/>
      <c r="C309" s="5"/>
      <c r="D309" s="5"/>
      <c r="E309" s="5"/>
      <c r="F309" s="5"/>
      <c r="G309" s="5"/>
      <c r="H309" s="5"/>
      <c r="I309" s="5"/>
      <c r="J309" s="5"/>
      <c r="K309" s="5"/>
      <c r="L309" s="5"/>
      <c r="M309" s="5"/>
      <c r="N309" s="5"/>
    </row>
    <row r="310" spans="1:14" x14ac:dyDescent="0.3">
      <c r="A310" s="5"/>
      <c r="B310" s="5"/>
      <c r="C310" s="5"/>
      <c r="D310" s="5"/>
      <c r="E310" s="5"/>
      <c r="F310" s="5"/>
      <c r="G310" s="5"/>
      <c r="H310" s="5"/>
      <c r="I310" s="5"/>
      <c r="J310" s="5"/>
      <c r="K310" s="5"/>
      <c r="L310" s="5"/>
      <c r="M310" s="5"/>
      <c r="N310" s="5"/>
    </row>
    <row r="311" spans="1:14" x14ac:dyDescent="0.3">
      <c r="A311" s="5"/>
      <c r="B311" s="5"/>
      <c r="C311" s="5"/>
      <c r="D311" s="5"/>
      <c r="E311" s="5"/>
      <c r="F311" s="5"/>
      <c r="G311" s="5"/>
      <c r="H311" s="5"/>
      <c r="I311" s="5"/>
      <c r="J311" s="5"/>
      <c r="K311" s="5"/>
      <c r="L311" s="5"/>
      <c r="M311" s="5"/>
      <c r="N311" s="5"/>
    </row>
    <row r="312" spans="1:14" x14ac:dyDescent="0.3">
      <c r="A312" s="5"/>
      <c r="B312" s="5"/>
      <c r="C312" s="5"/>
      <c r="D312" s="5"/>
      <c r="E312" s="5"/>
      <c r="F312" s="5"/>
      <c r="G312" s="5"/>
      <c r="H312" s="5"/>
      <c r="I312" s="5"/>
      <c r="J312" s="5"/>
      <c r="K312" s="5"/>
      <c r="L312" s="5"/>
      <c r="M312" s="5"/>
      <c r="N312" s="5"/>
    </row>
    <row r="313" spans="1:14" x14ac:dyDescent="0.3">
      <c r="A313" s="5"/>
      <c r="B313" s="5"/>
      <c r="C313" s="5"/>
      <c r="D313" s="5"/>
      <c r="E313" s="5"/>
      <c r="F313" s="5"/>
      <c r="G313" s="5"/>
      <c r="H313" s="5"/>
      <c r="I313" s="5"/>
      <c r="J313" s="5"/>
      <c r="K313" s="5"/>
      <c r="L313" s="5"/>
      <c r="M313" s="5"/>
      <c r="N313" s="5"/>
    </row>
    <row r="314" spans="1:14" x14ac:dyDescent="0.3">
      <c r="A314" s="5"/>
      <c r="B314" s="5"/>
      <c r="C314" s="5"/>
      <c r="D314" s="5"/>
      <c r="E314" s="5"/>
      <c r="F314" s="5"/>
      <c r="G314" s="5"/>
      <c r="H314" s="5"/>
      <c r="I314" s="5"/>
      <c r="J314" s="5"/>
      <c r="K314" s="5"/>
      <c r="L314" s="5"/>
      <c r="M314" s="5"/>
      <c r="N314" s="5"/>
    </row>
    <row r="315" spans="1:14" x14ac:dyDescent="0.3">
      <c r="A315" s="5"/>
      <c r="B315" s="5"/>
      <c r="C315" s="5"/>
      <c r="D315" s="5"/>
      <c r="E315" s="5"/>
      <c r="F315" s="5"/>
      <c r="G315" s="5"/>
      <c r="H315" s="5"/>
      <c r="I315" s="5"/>
      <c r="J315" s="5"/>
      <c r="K315" s="5"/>
      <c r="L315" s="5"/>
      <c r="M315" s="5"/>
      <c r="N315" s="5"/>
    </row>
    <row r="316" spans="1:14" x14ac:dyDescent="0.3">
      <c r="A316" s="5"/>
      <c r="B316" s="5"/>
      <c r="C316" s="5"/>
      <c r="D316" s="5"/>
      <c r="E316" s="5"/>
      <c r="F316" s="5"/>
      <c r="G316" s="5"/>
      <c r="H316" s="5"/>
      <c r="I316" s="5"/>
      <c r="J316" s="5"/>
      <c r="K316" s="5"/>
      <c r="L316" s="5"/>
      <c r="M316" s="5"/>
      <c r="N316" s="5"/>
    </row>
    <row r="317" spans="1:14" x14ac:dyDescent="0.3">
      <c r="A317" s="5"/>
      <c r="B317" s="5"/>
      <c r="C317" s="5"/>
      <c r="D317" s="5"/>
      <c r="E317" s="5"/>
      <c r="F317" s="5"/>
      <c r="G317" s="5"/>
      <c r="H317" s="5"/>
      <c r="I317" s="5"/>
      <c r="J317" s="5"/>
      <c r="K317" s="5"/>
      <c r="L317" s="5"/>
      <c r="M317" s="5"/>
      <c r="N317" s="5"/>
    </row>
    <row r="318" spans="1:14" x14ac:dyDescent="0.3">
      <c r="A318" s="5"/>
      <c r="B318" s="5"/>
      <c r="C318" s="5"/>
      <c r="D318" s="5"/>
      <c r="E318" s="5"/>
      <c r="F318" s="5"/>
      <c r="G318" s="5"/>
      <c r="H318" s="5"/>
      <c r="I318" s="5"/>
      <c r="J318" s="5"/>
      <c r="K318" s="5"/>
      <c r="L318" s="5"/>
      <c r="M318" s="5"/>
      <c r="N318" s="5"/>
    </row>
    <row r="319" spans="1:14" x14ac:dyDescent="0.3">
      <c r="A319" s="5"/>
      <c r="B319" s="5"/>
      <c r="C319" s="5"/>
      <c r="D319" s="5"/>
      <c r="E319" s="5"/>
      <c r="F319" s="5"/>
      <c r="G319" s="5"/>
      <c r="H319" s="5"/>
      <c r="I319" s="5"/>
      <c r="J319" s="5"/>
      <c r="K319" s="5"/>
      <c r="L319" s="5"/>
      <c r="M319" s="5"/>
      <c r="N319" s="5"/>
    </row>
    <row r="320" spans="1:14" x14ac:dyDescent="0.3">
      <c r="A320" s="5"/>
      <c r="B320" s="5"/>
      <c r="C320" s="5"/>
      <c r="D320" s="5"/>
      <c r="E320" s="5"/>
      <c r="F320" s="5"/>
      <c r="G320" s="5"/>
      <c r="H320" s="5"/>
      <c r="I320" s="5"/>
      <c r="J320" s="5"/>
      <c r="K320" s="5"/>
      <c r="L320" s="5"/>
      <c r="M320" s="5"/>
      <c r="N320" s="5"/>
    </row>
    <row r="321" spans="1:14" x14ac:dyDescent="0.3">
      <c r="A321" s="5"/>
      <c r="B321" s="5"/>
      <c r="C321" s="5"/>
      <c r="D321" s="5"/>
      <c r="E321" s="5"/>
      <c r="F321" s="5"/>
      <c r="G321" s="5"/>
      <c r="H321" s="5"/>
      <c r="I321" s="5"/>
      <c r="J321" s="5"/>
      <c r="K321" s="5"/>
      <c r="L321" s="5"/>
      <c r="M321" s="5"/>
      <c r="N321" s="5"/>
    </row>
    <row r="322" spans="1:14" x14ac:dyDescent="0.3">
      <c r="A322" s="5"/>
      <c r="B322" s="5"/>
      <c r="C322" s="5"/>
      <c r="D322" s="5"/>
      <c r="E322" s="5"/>
      <c r="F322" s="5"/>
      <c r="G322" s="5"/>
      <c r="H322" s="5"/>
      <c r="I322" s="5"/>
      <c r="J322" s="5"/>
      <c r="K322" s="5"/>
      <c r="L322" s="5"/>
      <c r="M322" s="5"/>
      <c r="N322" s="5"/>
    </row>
    <row r="323" spans="1:14" x14ac:dyDescent="0.3">
      <c r="A323" s="5"/>
      <c r="B323" s="5"/>
      <c r="C323" s="5"/>
      <c r="D323" s="5"/>
      <c r="E323" s="5"/>
      <c r="F323" s="5"/>
      <c r="G323" s="5"/>
      <c r="H323" s="5"/>
      <c r="I323" s="5"/>
      <c r="J323" s="5"/>
      <c r="K323" s="5"/>
      <c r="L323" s="5"/>
      <c r="M323" s="5"/>
      <c r="N323" s="5"/>
    </row>
    <row r="324" spans="1:14" x14ac:dyDescent="0.3">
      <c r="A324" s="5"/>
      <c r="B324" s="5"/>
      <c r="C324" s="5"/>
      <c r="D324" s="5"/>
      <c r="E324" s="5"/>
      <c r="F324" s="5"/>
      <c r="G324" s="5"/>
      <c r="H324" s="5"/>
      <c r="I324" s="5"/>
      <c r="J324" s="5"/>
      <c r="K324" s="5"/>
      <c r="L324" s="5"/>
      <c r="M324" s="5"/>
      <c r="N324" s="5"/>
    </row>
    <row r="325" spans="1:14" x14ac:dyDescent="0.3">
      <c r="A325" s="5"/>
      <c r="B325" s="5"/>
      <c r="C325" s="5"/>
      <c r="D325" s="5"/>
      <c r="E325" s="5"/>
      <c r="F325" s="5"/>
      <c r="G325" s="5"/>
      <c r="H325" s="5"/>
      <c r="I325" s="5"/>
      <c r="J325" s="5"/>
      <c r="K325" s="5"/>
      <c r="L325" s="5"/>
      <c r="M325" s="5"/>
      <c r="N325" s="5"/>
    </row>
    <row r="326" spans="1:14" x14ac:dyDescent="0.3">
      <c r="A326" s="5"/>
      <c r="B326" s="5"/>
      <c r="C326" s="5"/>
      <c r="D326" s="5"/>
      <c r="E326" s="5"/>
      <c r="F326" s="5"/>
      <c r="G326" s="5"/>
      <c r="H326" s="5"/>
      <c r="I326" s="5"/>
      <c r="J326" s="5"/>
      <c r="K326" s="5"/>
      <c r="L326" s="5"/>
      <c r="M326" s="5"/>
      <c r="N326" s="5"/>
    </row>
    <row r="327" spans="1:14" x14ac:dyDescent="0.3">
      <c r="A327" s="5"/>
      <c r="B327" s="5"/>
      <c r="C327" s="5"/>
      <c r="D327" s="5"/>
      <c r="E327" s="5"/>
      <c r="F327" s="5"/>
      <c r="G327" s="5"/>
      <c r="H327" s="5"/>
      <c r="I327" s="5"/>
      <c r="J327" s="5"/>
      <c r="K327" s="5"/>
      <c r="L327" s="5"/>
      <c r="M327" s="5"/>
      <c r="N327" s="5"/>
    </row>
    <row r="328" spans="1:14" x14ac:dyDescent="0.3">
      <c r="A328" s="5"/>
      <c r="B328" s="5"/>
      <c r="C328" s="5"/>
      <c r="D328" s="5"/>
      <c r="E328" s="5"/>
      <c r="F328" s="5"/>
      <c r="G328" s="5"/>
      <c r="H328" s="5"/>
      <c r="I328" s="5"/>
      <c r="J328" s="5"/>
      <c r="K328" s="5"/>
      <c r="L328" s="5"/>
      <c r="M328" s="5"/>
      <c r="N328" s="5"/>
    </row>
    <row r="329" spans="1:14" x14ac:dyDescent="0.3">
      <c r="A329" s="5"/>
      <c r="B329" s="5"/>
      <c r="C329" s="5"/>
      <c r="D329" s="5"/>
      <c r="E329" s="5"/>
      <c r="F329" s="5"/>
      <c r="G329" s="5"/>
      <c r="H329" s="5"/>
      <c r="I329" s="5"/>
      <c r="J329" s="5"/>
      <c r="K329" s="5"/>
      <c r="L329" s="5"/>
      <c r="M329" s="5"/>
      <c r="N329" s="5"/>
    </row>
    <row r="330" spans="1:14" x14ac:dyDescent="0.3">
      <c r="A330" s="5"/>
      <c r="B330" s="5"/>
      <c r="C330" s="5"/>
      <c r="D330" s="5"/>
      <c r="E330" s="5"/>
      <c r="F330" s="5"/>
      <c r="G330" s="5"/>
      <c r="H330" s="5"/>
      <c r="I330" s="5"/>
      <c r="J330" s="5"/>
      <c r="K330" s="5"/>
      <c r="L330" s="5"/>
      <c r="M330" s="5"/>
      <c r="N330" s="5"/>
    </row>
    <row r="331" spans="1:14" x14ac:dyDescent="0.3">
      <c r="A331" s="5"/>
      <c r="B331" s="5"/>
      <c r="C331" s="5"/>
      <c r="D331" s="5"/>
      <c r="E331" s="5"/>
      <c r="F331" s="5"/>
      <c r="G331" s="5"/>
      <c r="H331" s="5"/>
      <c r="I331" s="5"/>
      <c r="J331" s="5"/>
      <c r="K331" s="5"/>
      <c r="L331" s="5"/>
      <c r="M331" s="5"/>
      <c r="N331" s="5"/>
    </row>
    <row r="332" spans="1:14" x14ac:dyDescent="0.3">
      <c r="A332" s="5"/>
      <c r="B332" s="5"/>
      <c r="C332" s="5"/>
      <c r="D332" s="5"/>
      <c r="E332" s="5"/>
      <c r="F332" s="5"/>
      <c r="G332" s="5"/>
      <c r="H332" s="5"/>
      <c r="I332" s="5"/>
      <c r="J332" s="5"/>
      <c r="K332" s="5"/>
      <c r="L332" s="5"/>
      <c r="M332" s="5"/>
      <c r="N332" s="5"/>
    </row>
    <row r="333" spans="1:14" x14ac:dyDescent="0.3">
      <c r="A333" s="5"/>
      <c r="B333" s="5"/>
      <c r="C333" s="5"/>
      <c r="D333" s="5"/>
      <c r="E333" s="5"/>
      <c r="F333" s="5"/>
      <c r="G333" s="5"/>
      <c r="H333" s="5"/>
      <c r="I333" s="5"/>
      <c r="J333" s="5"/>
      <c r="K333" s="5"/>
      <c r="L333" s="5"/>
      <c r="M333" s="5"/>
      <c r="N333" s="5"/>
    </row>
    <row r="334" spans="1:14" x14ac:dyDescent="0.3">
      <c r="A334" s="5"/>
      <c r="B334" s="5"/>
      <c r="C334" s="5"/>
      <c r="D334" s="5"/>
      <c r="E334" s="5"/>
      <c r="F334" s="5"/>
      <c r="G334" s="5"/>
      <c r="H334" s="5"/>
      <c r="I334" s="5"/>
      <c r="J334" s="5"/>
      <c r="K334" s="5"/>
      <c r="L334" s="5"/>
      <c r="M334" s="5"/>
      <c r="N334" s="5"/>
    </row>
    <row r="335" spans="1:14" x14ac:dyDescent="0.3">
      <c r="A335" s="5"/>
      <c r="B335" s="5"/>
      <c r="C335" s="5"/>
      <c r="D335" s="5"/>
      <c r="E335" s="5"/>
      <c r="F335" s="5"/>
      <c r="G335" s="5"/>
      <c r="H335" s="5"/>
      <c r="I335" s="5"/>
      <c r="J335" s="5"/>
      <c r="K335" s="5"/>
      <c r="L335" s="5"/>
      <c r="M335" s="5"/>
      <c r="N335" s="5"/>
    </row>
    <row r="336" spans="1:14" x14ac:dyDescent="0.3">
      <c r="A336" s="5"/>
      <c r="B336" s="5"/>
      <c r="C336" s="5"/>
      <c r="D336" s="5"/>
      <c r="E336" s="5"/>
      <c r="F336" s="5"/>
      <c r="G336" s="5"/>
      <c r="H336" s="5"/>
      <c r="I336" s="5"/>
      <c r="J336" s="5"/>
      <c r="K336" s="5"/>
      <c r="L336" s="5"/>
      <c r="M336" s="5"/>
      <c r="N336" s="5"/>
    </row>
    <row r="337" spans="1:14" x14ac:dyDescent="0.3">
      <c r="A337" s="5"/>
      <c r="B337" s="5"/>
      <c r="C337" s="5"/>
      <c r="D337" s="5"/>
      <c r="E337" s="5"/>
      <c r="F337" s="5"/>
      <c r="G337" s="5"/>
      <c r="H337" s="5"/>
      <c r="I337" s="5"/>
      <c r="J337" s="5"/>
      <c r="K337" s="5"/>
      <c r="L337" s="5"/>
      <c r="M337" s="5"/>
      <c r="N337" s="5"/>
    </row>
    <row r="338" spans="1:14" x14ac:dyDescent="0.3">
      <c r="A338" s="5"/>
      <c r="B338" s="5"/>
      <c r="C338" s="5"/>
      <c r="D338" s="5"/>
      <c r="E338" s="5"/>
      <c r="F338" s="5"/>
      <c r="G338" s="5"/>
      <c r="H338" s="5"/>
      <c r="I338" s="5"/>
      <c r="J338" s="5"/>
      <c r="K338" s="5"/>
      <c r="L338" s="5"/>
      <c r="M338" s="5"/>
      <c r="N338" s="5"/>
    </row>
    <row r="339" spans="1:14" x14ac:dyDescent="0.3">
      <c r="A339" s="5"/>
      <c r="B339" s="5"/>
      <c r="C339" s="5"/>
      <c r="D339" s="5"/>
      <c r="E339" s="5"/>
      <c r="F339" s="5"/>
      <c r="G339" s="5"/>
      <c r="H339" s="5"/>
      <c r="I339" s="5"/>
      <c r="J339" s="5"/>
      <c r="K339" s="5"/>
      <c r="L339" s="5"/>
      <c r="M339" s="5"/>
      <c r="N339" s="5"/>
    </row>
    <row r="340" spans="1:14" x14ac:dyDescent="0.3">
      <c r="A340" s="5"/>
      <c r="B340" s="5"/>
      <c r="C340" s="5"/>
      <c r="D340" s="5"/>
      <c r="E340" s="5"/>
      <c r="F340" s="5"/>
      <c r="G340" s="5"/>
      <c r="H340" s="5"/>
      <c r="I340" s="5"/>
      <c r="J340" s="5"/>
      <c r="K340" s="5"/>
      <c r="L340" s="5"/>
      <c r="M340" s="5"/>
      <c r="N340" s="5"/>
    </row>
    <row r="341" spans="1:14" x14ac:dyDescent="0.3">
      <c r="A341" s="5"/>
      <c r="B341" s="5"/>
      <c r="C341" s="5"/>
      <c r="D341" s="5"/>
      <c r="E341" s="5"/>
      <c r="F341" s="5"/>
      <c r="G341" s="5"/>
      <c r="H341" s="5"/>
      <c r="I341" s="5"/>
      <c r="J341" s="5"/>
      <c r="K341" s="5"/>
      <c r="L341" s="5"/>
      <c r="M341" s="5"/>
      <c r="N341" s="5"/>
    </row>
    <row r="342" spans="1:14" x14ac:dyDescent="0.3">
      <c r="A342" s="5"/>
      <c r="B342" s="5"/>
      <c r="C342" s="5"/>
      <c r="D342" s="5"/>
      <c r="E342" s="5"/>
      <c r="F342" s="5"/>
      <c r="G342" s="5"/>
      <c r="H342" s="5"/>
      <c r="I342" s="5"/>
      <c r="J342" s="5"/>
      <c r="K342" s="5"/>
      <c r="L342" s="5"/>
      <c r="M342" s="5"/>
      <c r="N342" s="5"/>
    </row>
    <row r="343" spans="1:14" x14ac:dyDescent="0.3">
      <c r="A343" s="5"/>
      <c r="B343" s="5"/>
      <c r="C343" s="5"/>
      <c r="D343" s="5"/>
      <c r="E343" s="5"/>
      <c r="F343" s="5"/>
      <c r="G343" s="5"/>
      <c r="H343" s="5"/>
      <c r="I343" s="5"/>
      <c r="J343" s="5"/>
      <c r="K343" s="5"/>
      <c r="L343" s="5"/>
      <c r="M343" s="5"/>
      <c r="N343" s="5"/>
    </row>
    <row r="344" spans="1:14" x14ac:dyDescent="0.3">
      <c r="A344" s="5"/>
      <c r="B344" s="5"/>
      <c r="C344" s="5"/>
      <c r="D344" s="5"/>
      <c r="E344" s="5"/>
      <c r="F344" s="5"/>
      <c r="G344" s="5"/>
      <c r="H344" s="5"/>
      <c r="I344" s="5"/>
      <c r="J344" s="5"/>
      <c r="K344" s="5"/>
      <c r="L344" s="5"/>
      <c r="M344" s="5"/>
      <c r="N344" s="5"/>
    </row>
    <row r="345" spans="1:14" x14ac:dyDescent="0.3">
      <c r="A345" s="5"/>
      <c r="B345" s="5"/>
      <c r="C345" s="5"/>
      <c r="D345" s="5"/>
      <c r="E345" s="5"/>
      <c r="F345" s="5"/>
      <c r="G345" s="5"/>
      <c r="H345" s="5"/>
      <c r="I345" s="5"/>
      <c r="J345" s="5"/>
      <c r="K345" s="5"/>
      <c r="L345" s="5"/>
      <c r="M345" s="5"/>
      <c r="N345" s="5"/>
    </row>
    <row r="346" spans="1:14" x14ac:dyDescent="0.3">
      <c r="A346" s="5"/>
      <c r="B346" s="5"/>
      <c r="C346" s="5"/>
      <c r="D346" s="5"/>
      <c r="E346" s="5"/>
      <c r="F346" s="5"/>
      <c r="G346" s="5"/>
      <c r="H346" s="5"/>
      <c r="I346" s="5"/>
      <c r="J346" s="5"/>
      <c r="K346" s="5"/>
      <c r="L346" s="5"/>
      <c r="M346" s="5"/>
      <c r="N346" s="5"/>
    </row>
    <row r="347" spans="1:14" x14ac:dyDescent="0.3">
      <c r="A347" s="5"/>
      <c r="B347" s="5"/>
      <c r="C347" s="5"/>
      <c r="D347" s="5"/>
      <c r="E347" s="5"/>
      <c r="F347" s="5"/>
      <c r="G347" s="5"/>
      <c r="H347" s="5"/>
      <c r="I347" s="5"/>
      <c r="J347" s="5"/>
      <c r="K347" s="5"/>
      <c r="L347" s="5"/>
      <c r="M347" s="5"/>
      <c r="N347" s="5"/>
    </row>
    <row r="348" spans="1:14" x14ac:dyDescent="0.3">
      <c r="A348" s="5"/>
      <c r="B348" s="5"/>
      <c r="C348" s="5"/>
      <c r="D348" s="5"/>
      <c r="E348" s="5"/>
      <c r="F348" s="5"/>
      <c r="G348" s="5"/>
      <c r="H348" s="5"/>
      <c r="I348" s="5"/>
      <c r="J348" s="5"/>
      <c r="K348" s="5"/>
      <c r="L348" s="5"/>
      <c r="M348" s="5"/>
      <c r="N348" s="5"/>
    </row>
    <row r="349" spans="1:14" x14ac:dyDescent="0.3">
      <c r="A349" s="5"/>
      <c r="B349" s="5"/>
      <c r="C349" s="5"/>
      <c r="D349" s="5"/>
      <c r="E349" s="5"/>
      <c r="F349" s="5"/>
      <c r="G349" s="5"/>
      <c r="H349" s="5"/>
      <c r="I349" s="5"/>
      <c r="J349" s="5"/>
      <c r="K349" s="5"/>
      <c r="L349" s="5"/>
      <c r="M349" s="5"/>
      <c r="N349" s="5"/>
    </row>
    <row r="350" spans="1:14" x14ac:dyDescent="0.3">
      <c r="A350" s="5"/>
      <c r="B350" s="5"/>
      <c r="C350" s="5"/>
      <c r="D350" s="5"/>
      <c r="E350" s="5"/>
      <c r="F350" s="5"/>
      <c r="G350" s="5"/>
      <c r="H350" s="5"/>
      <c r="I350" s="5"/>
      <c r="J350" s="5"/>
      <c r="K350" s="5"/>
      <c r="L350" s="5"/>
      <c r="M350" s="5"/>
      <c r="N350" s="5"/>
    </row>
    <row r="351" spans="1:14" x14ac:dyDescent="0.3">
      <c r="A351" s="5"/>
      <c r="B351" s="5"/>
      <c r="C351" s="5"/>
      <c r="D351" s="5"/>
      <c r="E351" s="5"/>
      <c r="F351" s="5"/>
      <c r="G351" s="5"/>
      <c r="H351" s="5"/>
      <c r="I351" s="5"/>
      <c r="J351" s="5"/>
      <c r="K351" s="5"/>
      <c r="L351" s="5"/>
      <c r="M351" s="5"/>
      <c r="N351" s="5"/>
    </row>
    <row r="352" spans="1:14" x14ac:dyDescent="0.3">
      <c r="A352" s="5"/>
      <c r="B352" s="5"/>
      <c r="C352" s="5"/>
      <c r="D352" s="5"/>
      <c r="E352" s="5"/>
      <c r="F352" s="5"/>
      <c r="G352" s="5"/>
      <c r="H352" s="5"/>
      <c r="I352" s="5"/>
      <c r="J352" s="5"/>
      <c r="K352" s="5"/>
      <c r="L352" s="5"/>
      <c r="M352" s="5"/>
      <c r="N352" s="5"/>
    </row>
    <row r="353" spans="1:14" x14ac:dyDescent="0.3">
      <c r="A353" s="5"/>
      <c r="B353" s="5"/>
      <c r="C353" s="5"/>
      <c r="D353" s="5"/>
      <c r="E353" s="5"/>
      <c r="F353" s="5"/>
      <c r="G353" s="5"/>
      <c r="H353" s="5"/>
      <c r="I353" s="5"/>
      <c r="J353" s="5"/>
      <c r="K353" s="5"/>
      <c r="L353" s="5"/>
      <c r="M353" s="5"/>
      <c r="N353" s="5"/>
    </row>
    <row r="354" spans="1:14" x14ac:dyDescent="0.3">
      <c r="A354" s="5"/>
      <c r="B354" s="5"/>
      <c r="C354" s="5"/>
      <c r="D354" s="5"/>
      <c r="E354" s="5"/>
      <c r="F354" s="5"/>
      <c r="G354" s="5"/>
      <c r="H354" s="5"/>
      <c r="I354" s="5"/>
      <c r="J354" s="5"/>
      <c r="K354" s="5"/>
      <c r="L354" s="5"/>
      <c r="M354" s="5"/>
      <c r="N354" s="5"/>
    </row>
    <row r="355" spans="1:14" x14ac:dyDescent="0.3">
      <c r="A355" s="5"/>
      <c r="B355" s="5"/>
      <c r="C355" s="5"/>
      <c r="D355" s="5"/>
      <c r="E355" s="5"/>
      <c r="F355" s="5"/>
      <c r="G355" s="5"/>
      <c r="H355" s="5"/>
      <c r="I355" s="5"/>
      <c r="J355" s="5"/>
      <c r="K355" s="5"/>
      <c r="L355" s="5"/>
      <c r="M355" s="5"/>
      <c r="N355" s="5"/>
    </row>
    <row r="356" spans="1:14" x14ac:dyDescent="0.3">
      <c r="A356" s="5"/>
      <c r="B356" s="5"/>
      <c r="C356" s="5"/>
      <c r="D356" s="5"/>
      <c r="E356" s="5"/>
      <c r="F356" s="5"/>
      <c r="G356" s="5"/>
      <c r="H356" s="5"/>
      <c r="I356" s="5"/>
      <c r="J356" s="5"/>
      <c r="K356" s="5"/>
      <c r="L356" s="5"/>
      <c r="M356" s="5"/>
      <c r="N356" s="5"/>
    </row>
    <row r="357" spans="1:14" x14ac:dyDescent="0.3">
      <c r="A357" s="5"/>
      <c r="B357" s="5"/>
      <c r="C357" s="5"/>
      <c r="D357" s="5"/>
      <c r="E357" s="5"/>
      <c r="F357" s="5"/>
      <c r="G357" s="5"/>
      <c r="H357" s="5"/>
      <c r="I357" s="5"/>
      <c r="J357" s="5"/>
      <c r="K357" s="5"/>
      <c r="L357" s="5"/>
      <c r="M357" s="5"/>
      <c r="N357" s="5"/>
    </row>
    <row r="358" spans="1:14" x14ac:dyDescent="0.3">
      <c r="A358" s="5"/>
      <c r="B358" s="5"/>
      <c r="C358" s="5"/>
      <c r="D358" s="5"/>
      <c r="E358" s="5"/>
      <c r="F358" s="5"/>
      <c r="G358" s="5"/>
      <c r="H358" s="5"/>
      <c r="I358" s="5"/>
      <c r="J358" s="5"/>
      <c r="K358" s="5"/>
      <c r="L358" s="5"/>
      <c r="M358" s="5"/>
      <c r="N358" s="5"/>
    </row>
    <row r="359" spans="1:14" x14ac:dyDescent="0.3">
      <c r="A359" s="5"/>
      <c r="B359" s="5"/>
      <c r="C359" s="5"/>
      <c r="D359" s="5"/>
      <c r="E359" s="5"/>
      <c r="F359" s="5"/>
      <c r="G359" s="5"/>
      <c r="H359" s="5"/>
      <c r="I359" s="5"/>
      <c r="J359" s="5"/>
      <c r="K359" s="5"/>
      <c r="L359" s="5"/>
      <c r="M359" s="5"/>
      <c r="N359" s="5"/>
    </row>
    <row r="360" spans="1:14" x14ac:dyDescent="0.3">
      <c r="A360" s="5"/>
      <c r="B360" s="5"/>
      <c r="C360" s="5"/>
      <c r="D360" s="5"/>
      <c r="E360" s="5"/>
      <c r="F360" s="5"/>
      <c r="G360" s="5"/>
      <c r="H360" s="5"/>
      <c r="I360" s="5"/>
      <c r="J360" s="5"/>
      <c r="K360" s="5"/>
      <c r="L360" s="5"/>
      <c r="M360" s="5"/>
      <c r="N360" s="5"/>
    </row>
    <row r="361" spans="1:14" x14ac:dyDescent="0.3">
      <c r="A361" s="5"/>
      <c r="B361" s="5"/>
      <c r="C361" s="5"/>
      <c r="D361" s="5"/>
      <c r="E361" s="5"/>
      <c r="F361" s="5"/>
      <c r="G361" s="5"/>
      <c r="H361" s="5"/>
      <c r="I361" s="5"/>
      <c r="J361" s="5"/>
      <c r="K361" s="5"/>
      <c r="L361" s="5"/>
      <c r="M361" s="5"/>
      <c r="N361" s="5"/>
    </row>
    <row r="362" spans="1:14" x14ac:dyDescent="0.3">
      <c r="A362" s="5"/>
      <c r="B362" s="5"/>
      <c r="C362" s="5"/>
      <c r="D362" s="5"/>
      <c r="E362" s="5"/>
      <c r="F362" s="5"/>
      <c r="G362" s="5"/>
      <c r="H362" s="5"/>
      <c r="I362" s="5"/>
      <c r="J362" s="5"/>
      <c r="K362" s="5"/>
      <c r="L362" s="5"/>
      <c r="M362" s="5"/>
      <c r="N362" s="5"/>
    </row>
    <row r="363" spans="1:14" x14ac:dyDescent="0.3">
      <c r="A363" s="5"/>
      <c r="B363" s="5"/>
      <c r="C363" s="5"/>
      <c r="D363" s="5"/>
      <c r="E363" s="5"/>
      <c r="F363" s="5"/>
      <c r="G363" s="5"/>
      <c r="H363" s="5"/>
      <c r="I363" s="5"/>
      <c r="J363" s="5"/>
      <c r="K363" s="5"/>
      <c r="L363" s="5"/>
      <c r="M363" s="5"/>
      <c r="N363" s="5"/>
    </row>
    <row r="364" spans="1:14" x14ac:dyDescent="0.3">
      <c r="A364" s="5"/>
      <c r="B364" s="5"/>
      <c r="C364" s="5"/>
      <c r="D364" s="5"/>
      <c r="E364" s="5"/>
      <c r="F364" s="5"/>
      <c r="G364" s="5"/>
      <c r="H364" s="5"/>
      <c r="I364" s="5"/>
      <c r="J364" s="5"/>
      <c r="K364" s="5"/>
      <c r="L364" s="5"/>
      <c r="M364" s="5"/>
      <c r="N364" s="5"/>
    </row>
    <row r="365" spans="1:14" x14ac:dyDescent="0.3">
      <c r="A365" s="5"/>
      <c r="B365" s="5"/>
      <c r="C365" s="5"/>
      <c r="D365" s="5"/>
      <c r="E365" s="5"/>
      <c r="F365" s="5"/>
      <c r="G365" s="5"/>
      <c r="H365" s="5"/>
      <c r="I365" s="5"/>
      <c r="J365" s="5"/>
      <c r="K365" s="5"/>
      <c r="L365" s="5"/>
      <c r="M365" s="5"/>
      <c r="N365" s="5"/>
    </row>
    <row r="366" spans="1:14" x14ac:dyDescent="0.3">
      <c r="A366" s="5"/>
      <c r="B366" s="5"/>
      <c r="C366" s="5"/>
      <c r="D366" s="5"/>
      <c r="E366" s="5"/>
      <c r="F366" s="5"/>
      <c r="G366" s="5"/>
      <c r="H366" s="5"/>
      <c r="I366" s="5"/>
      <c r="J366" s="5"/>
      <c r="K366" s="5"/>
      <c r="L366" s="5"/>
      <c r="M366" s="5"/>
      <c r="N366" s="5"/>
    </row>
    <row r="367" spans="1:14" x14ac:dyDescent="0.3">
      <c r="A367" s="5"/>
      <c r="B367" s="5"/>
      <c r="C367" s="5"/>
      <c r="D367" s="5"/>
      <c r="E367" s="5"/>
      <c r="F367" s="5"/>
      <c r="G367" s="5"/>
      <c r="H367" s="5"/>
      <c r="I367" s="5"/>
      <c r="J367" s="5"/>
      <c r="K367" s="5"/>
      <c r="L367" s="5"/>
      <c r="M367" s="5"/>
      <c r="N367" s="5"/>
    </row>
    <row r="368" spans="1:14" x14ac:dyDescent="0.3">
      <c r="A368" s="5"/>
      <c r="B368" s="5"/>
      <c r="C368" s="5"/>
      <c r="D368" s="5"/>
      <c r="E368" s="5"/>
      <c r="F368" s="5"/>
      <c r="G368" s="5"/>
      <c r="H368" s="5"/>
      <c r="I368" s="5"/>
      <c r="J368" s="5"/>
      <c r="K368" s="5"/>
      <c r="L368" s="5"/>
      <c r="M368" s="5"/>
      <c r="N368" s="5"/>
    </row>
    <row r="369" spans="1:14" x14ac:dyDescent="0.3">
      <c r="A369" s="5"/>
      <c r="B369" s="5"/>
      <c r="C369" s="5"/>
      <c r="D369" s="5"/>
      <c r="E369" s="5"/>
      <c r="F369" s="5"/>
      <c r="G369" s="5"/>
      <c r="H369" s="5"/>
      <c r="I369" s="5"/>
      <c r="J369" s="5"/>
      <c r="K369" s="5"/>
      <c r="L369" s="5"/>
      <c r="M369" s="5"/>
      <c r="N369" s="5"/>
    </row>
    <row r="370" spans="1:14" x14ac:dyDescent="0.3">
      <c r="A370" s="5"/>
      <c r="B370" s="5"/>
      <c r="C370" s="5"/>
      <c r="D370" s="5"/>
      <c r="E370" s="5"/>
      <c r="F370" s="5"/>
      <c r="G370" s="5"/>
      <c r="H370" s="5"/>
      <c r="I370" s="5"/>
      <c r="J370" s="5"/>
      <c r="K370" s="5"/>
      <c r="L370" s="5"/>
      <c r="M370" s="5"/>
      <c r="N370" s="5"/>
    </row>
    <row r="371" spans="1:14" x14ac:dyDescent="0.3">
      <c r="A371" s="5"/>
      <c r="B371" s="5"/>
      <c r="C371" s="5"/>
      <c r="D371" s="5"/>
      <c r="E371" s="5"/>
      <c r="F371" s="5"/>
      <c r="G371" s="5"/>
      <c r="H371" s="5"/>
      <c r="I371" s="5"/>
      <c r="J371" s="5"/>
      <c r="K371" s="5"/>
      <c r="L371" s="5"/>
      <c r="M371" s="5"/>
      <c r="N371" s="5"/>
    </row>
    <row r="372" spans="1:14" x14ac:dyDescent="0.3">
      <c r="A372" s="5"/>
      <c r="B372" s="5"/>
      <c r="C372" s="5"/>
      <c r="D372" s="5"/>
      <c r="E372" s="5"/>
      <c r="F372" s="5"/>
      <c r="G372" s="5"/>
      <c r="H372" s="5"/>
      <c r="I372" s="5"/>
      <c r="J372" s="5"/>
      <c r="K372" s="5"/>
      <c r="L372" s="5"/>
      <c r="M372" s="5"/>
      <c r="N372" s="5"/>
    </row>
    <row r="373" spans="1:14" x14ac:dyDescent="0.3">
      <c r="A373" s="5"/>
      <c r="B373" s="5"/>
      <c r="C373" s="5"/>
      <c r="D373" s="5"/>
      <c r="E373" s="5"/>
      <c r="F373" s="5"/>
      <c r="G373" s="5"/>
      <c r="H373" s="5"/>
      <c r="I373" s="5"/>
      <c r="J373" s="5"/>
      <c r="K373" s="5"/>
      <c r="L373" s="5"/>
      <c r="M373" s="5"/>
      <c r="N373" s="5"/>
    </row>
    <row r="374" spans="1:14" x14ac:dyDescent="0.3">
      <c r="A374" s="5"/>
      <c r="B374" s="5"/>
      <c r="C374" s="5"/>
      <c r="D374" s="5"/>
      <c r="E374" s="5"/>
      <c r="F374" s="5"/>
      <c r="G374" s="5"/>
      <c r="H374" s="5"/>
      <c r="I374" s="5"/>
      <c r="J374" s="5"/>
      <c r="K374" s="5"/>
      <c r="L374" s="5"/>
      <c r="M374" s="5"/>
      <c r="N374" s="5"/>
    </row>
    <row r="375" spans="1:14" x14ac:dyDescent="0.3">
      <c r="A375" s="5"/>
      <c r="B375" s="5"/>
      <c r="C375" s="5"/>
      <c r="D375" s="5"/>
      <c r="E375" s="5"/>
      <c r="F375" s="5"/>
      <c r="G375" s="5"/>
      <c r="H375" s="5"/>
      <c r="I375" s="5"/>
      <c r="J375" s="5"/>
      <c r="K375" s="5"/>
      <c r="L375" s="5"/>
      <c r="M375" s="5"/>
      <c r="N375" s="5"/>
    </row>
    <row r="376" spans="1:14" x14ac:dyDescent="0.3">
      <c r="A376" s="5"/>
      <c r="B376" s="5"/>
      <c r="C376" s="5"/>
      <c r="D376" s="5"/>
      <c r="E376" s="5"/>
      <c r="F376" s="5"/>
      <c r="G376" s="5"/>
      <c r="H376" s="5"/>
      <c r="I376" s="5"/>
      <c r="J376" s="5"/>
      <c r="K376" s="5"/>
      <c r="L376" s="5"/>
      <c r="M376" s="5"/>
      <c r="N376" s="5"/>
    </row>
    <row r="377" spans="1:14" x14ac:dyDescent="0.3">
      <c r="A377" s="5"/>
      <c r="B377" s="5"/>
      <c r="C377" s="5"/>
      <c r="D377" s="5"/>
      <c r="E377" s="5"/>
      <c r="F377" s="5"/>
      <c r="G377" s="5"/>
      <c r="H377" s="5"/>
      <c r="I377" s="5"/>
      <c r="J377" s="5"/>
      <c r="K377" s="5"/>
      <c r="L377" s="5"/>
      <c r="M377" s="5"/>
      <c r="N377" s="5"/>
    </row>
    <row r="378" spans="1:14" x14ac:dyDescent="0.3">
      <c r="A378" s="5"/>
      <c r="B378" s="5"/>
      <c r="C378" s="5"/>
      <c r="D378" s="5"/>
      <c r="E378" s="5"/>
      <c r="F378" s="5"/>
      <c r="G378" s="5"/>
      <c r="H378" s="5"/>
      <c r="I378" s="5"/>
      <c r="J378" s="5"/>
      <c r="K378" s="5"/>
      <c r="L378" s="5"/>
      <c r="M378" s="5"/>
      <c r="N378" s="5"/>
    </row>
    <row r="379" spans="1:14" x14ac:dyDescent="0.3">
      <c r="A379" s="5"/>
      <c r="B379" s="5"/>
      <c r="C379" s="5"/>
      <c r="D379" s="5"/>
      <c r="E379" s="5"/>
      <c r="F379" s="5"/>
      <c r="G379" s="5"/>
      <c r="H379" s="5"/>
      <c r="I379" s="5"/>
      <c r="J379" s="5"/>
      <c r="K379" s="5"/>
      <c r="L379" s="5"/>
      <c r="M379" s="5"/>
      <c r="N379" s="5"/>
    </row>
    <row r="380" spans="1:14" x14ac:dyDescent="0.3">
      <c r="A380" s="5"/>
      <c r="B380" s="5"/>
      <c r="C380" s="5"/>
      <c r="D380" s="5"/>
      <c r="E380" s="5"/>
      <c r="F380" s="5"/>
      <c r="G380" s="5"/>
      <c r="H380" s="5"/>
      <c r="I380" s="5"/>
      <c r="J380" s="5"/>
      <c r="K380" s="5"/>
      <c r="L380" s="5"/>
      <c r="M380" s="5"/>
      <c r="N380" s="5"/>
    </row>
    <row r="381" spans="1:14" x14ac:dyDescent="0.3">
      <c r="A381" s="5"/>
      <c r="B381" s="5"/>
      <c r="C381" s="5"/>
      <c r="D381" s="5"/>
      <c r="E381" s="5"/>
      <c r="F381" s="5"/>
      <c r="G381" s="5"/>
      <c r="H381" s="5"/>
      <c r="I381" s="5"/>
      <c r="J381" s="5"/>
      <c r="K381" s="5"/>
      <c r="L381" s="5"/>
      <c r="M381" s="5"/>
      <c r="N381" s="5"/>
    </row>
    <row r="382" spans="1:14" x14ac:dyDescent="0.3">
      <c r="A382" s="5"/>
      <c r="B382" s="5"/>
      <c r="C382" s="5"/>
      <c r="D382" s="5"/>
      <c r="E382" s="5"/>
      <c r="F382" s="5"/>
      <c r="G382" s="5"/>
      <c r="H382" s="5"/>
      <c r="I382" s="5"/>
      <c r="J382" s="5"/>
      <c r="K382" s="5"/>
      <c r="L382" s="5"/>
      <c r="M382" s="5"/>
      <c r="N382" s="5"/>
    </row>
    <row r="383" spans="1:14" x14ac:dyDescent="0.3">
      <c r="A383" s="5"/>
      <c r="B383" s="5"/>
      <c r="C383" s="5"/>
      <c r="D383" s="5"/>
      <c r="E383" s="5"/>
      <c r="F383" s="5"/>
      <c r="G383" s="5"/>
      <c r="H383" s="5"/>
      <c r="I383" s="5"/>
      <c r="J383" s="5"/>
      <c r="K383" s="5"/>
      <c r="L383" s="5"/>
      <c r="M383" s="5"/>
      <c r="N383" s="5"/>
    </row>
    <row r="384" spans="1:14" x14ac:dyDescent="0.3">
      <c r="A384" s="5"/>
      <c r="B384" s="5"/>
      <c r="C384" s="5"/>
      <c r="D384" s="5"/>
      <c r="E384" s="5"/>
      <c r="F384" s="5"/>
      <c r="G384" s="5"/>
      <c r="H384" s="5"/>
      <c r="I384" s="5"/>
      <c r="J384" s="5"/>
      <c r="K384" s="5"/>
      <c r="L384" s="5"/>
      <c r="M384" s="5"/>
      <c r="N384" s="5"/>
    </row>
    <row r="385" spans="1:14" x14ac:dyDescent="0.3">
      <c r="A385" s="5"/>
      <c r="B385" s="5"/>
      <c r="C385" s="5"/>
      <c r="D385" s="5"/>
      <c r="E385" s="5"/>
      <c r="F385" s="5"/>
      <c r="G385" s="5"/>
      <c r="H385" s="5"/>
      <c r="I385" s="5"/>
      <c r="J385" s="5"/>
      <c r="K385" s="5"/>
      <c r="L385" s="5"/>
      <c r="M385" s="5"/>
      <c r="N385" s="5"/>
    </row>
    <row r="386" spans="1:14" x14ac:dyDescent="0.3">
      <c r="A386" s="5"/>
      <c r="B386" s="5"/>
      <c r="C386" s="5"/>
      <c r="D386" s="5"/>
      <c r="E386" s="5"/>
      <c r="F386" s="5"/>
      <c r="G386" s="5"/>
      <c r="H386" s="5"/>
      <c r="I386" s="5"/>
      <c r="J386" s="5"/>
      <c r="K386" s="5"/>
      <c r="L386" s="5"/>
      <c r="M386" s="5"/>
      <c r="N386" s="5"/>
    </row>
    <row r="387" spans="1:14" x14ac:dyDescent="0.3">
      <c r="A387" s="5"/>
      <c r="B387" s="5"/>
      <c r="C387" s="5"/>
      <c r="D387" s="5"/>
      <c r="E387" s="5"/>
      <c r="F387" s="5"/>
      <c r="G387" s="5"/>
      <c r="H387" s="5"/>
      <c r="I387" s="5"/>
      <c r="J387" s="5"/>
      <c r="K387" s="5"/>
      <c r="L387" s="5"/>
      <c r="M387" s="5"/>
      <c r="N387" s="5"/>
    </row>
    <row r="388" spans="1:14" x14ac:dyDescent="0.3">
      <c r="A388" s="5"/>
      <c r="B388" s="5"/>
      <c r="C388" s="5"/>
      <c r="D388" s="5"/>
      <c r="E388" s="5"/>
      <c r="F388" s="5"/>
      <c r="G388" s="5"/>
      <c r="H388" s="5"/>
      <c r="I388" s="5"/>
      <c r="J388" s="5"/>
      <c r="K388" s="5"/>
      <c r="L388" s="5"/>
      <c r="M388" s="5"/>
      <c r="N388" s="5"/>
    </row>
    <row r="389" spans="1:14" x14ac:dyDescent="0.3">
      <c r="A389" s="5"/>
      <c r="B389" s="5"/>
      <c r="C389" s="5"/>
      <c r="D389" s="5"/>
      <c r="E389" s="5"/>
      <c r="F389" s="5"/>
      <c r="G389" s="5"/>
      <c r="H389" s="5"/>
      <c r="I389" s="5"/>
      <c r="J389" s="5"/>
      <c r="K389" s="5"/>
      <c r="L389" s="5"/>
      <c r="M389" s="5"/>
      <c r="N389" s="5"/>
    </row>
    <row r="390" spans="1:14" x14ac:dyDescent="0.3">
      <c r="A390" s="5"/>
      <c r="B390" s="5"/>
      <c r="C390" s="5"/>
      <c r="D390" s="5"/>
      <c r="E390" s="5"/>
      <c r="F390" s="5"/>
      <c r="G390" s="5"/>
      <c r="H390" s="5"/>
      <c r="I390" s="5"/>
      <c r="J390" s="5"/>
      <c r="K390" s="5"/>
      <c r="L390" s="5"/>
      <c r="M390" s="5"/>
      <c r="N390" s="5"/>
    </row>
    <row r="391" spans="1:14" x14ac:dyDescent="0.3">
      <c r="A391" s="5"/>
      <c r="B391" s="5"/>
      <c r="C391" s="5"/>
      <c r="D391" s="5"/>
      <c r="E391" s="5"/>
      <c r="F391" s="5"/>
      <c r="G391" s="5"/>
      <c r="H391" s="5"/>
      <c r="I391" s="5"/>
      <c r="J391" s="5"/>
      <c r="K391" s="5"/>
      <c r="L391" s="5"/>
      <c r="M391" s="5"/>
      <c r="N391" s="5"/>
    </row>
    <row r="392" spans="1:14" x14ac:dyDescent="0.3">
      <c r="A392" s="5"/>
      <c r="B392" s="5"/>
      <c r="C392" s="5"/>
      <c r="D392" s="5"/>
      <c r="E392" s="5"/>
      <c r="F392" s="5"/>
      <c r="G392" s="5"/>
      <c r="H392" s="5"/>
      <c r="I392" s="5"/>
      <c r="J392" s="5"/>
      <c r="K392" s="5"/>
      <c r="L392" s="5"/>
      <c r="M392" s="5"/>
      <c r="N392" s="5"/>
    </row>
    <row r="393" spans="1:14" x14ac:dyDescent="0.3">
      <c r="A393" s="5"/>
      <c r="B393" s="5"/>
      <c r="C393" s="5"/>
      <c r="D393" s="5"/>
      <c r="E393" s="5"/>
      <c r="F393" s="5"/>
      <c r="G393" s="5"/>
      <c r="H393" s="5"/>
      <c r="I393" s="5"/>
      <c r="J393" s="5"/>
      <c r="K393" s="5"/>
      <c r="L393" s="5"/>
      <c r="M393" s="5"/>
      <c r="N393" s="5"/>
    </row>
    <row r="394" spans="1:14" x14ac:dyDescent="0.3">
      <c r="A394" s="5"/>
      <c r="B394" s="5"/>
      <c r="C394" s="5"/>
      <c r="D394" s="5"/>
      <c r="E394" s="5"/>
      <c r="F394" s="5"/>
      <c r="G394" s="5"/>
      <c r="H394" s="5"/>
      <c r="I394" s="5"/>
      <c r="J394" s="5"/>
      <c r="K394" s="5"/>
      <c r="L394" s="5"/>
      <c r="M394" s="5"/>
      <c r="N394" s="5"/>
    </row>
    <row r="395" spans="1:14" x14ac:dyDescent="0.3">
      <c r="A395" s="5"/>
      <c r="B395" s="5"/>
      <c r="C395" s="5"/>
      <c r="D395" s="5"/>
      <c r="E395" s="5"/>
      <c r="F395" s="5"/>
      <c r="G395" s="5"/>
      <c r="H395" s="5"/>
      <c r="I395" s="5"/>
      <c r="J395" s="5"/>
      <c r="K395" s="5"/>
      <c r="L395" s="5"/>
      <c r="M395" s="5"/>
      <c r="N395" s="5"/>
    </row>
    <row r="396" spans="1:14" x14ac:dyDescent="0.3">
      <c r="A396" s="5"/>
      <c r="B396" s="5"/>
      <c r="C396" s="5"/>
      <c r="D396" s="5"/>
      <c r="E396" s="5"/>
      <c r="F396" s="5"/>
      <c r="G396" s="5"/>
      <c r="H396" s="5"/>
      <c r="I396" s="5"/>
      <c r="J396" s="5"/>
      <c r="K396" s="5"/>
      <c r="L396" s="5"/>
      <c r="M396" s="5"/>
      <c r="N396" s="5"/>
    </row>
    <row r="397" spans="1:14" x14ac:dyDescent="0.3">
      <c r="A397" s="5"/>
      <c r="B397" s="5"/>
      <c r="C397" s="5"/>
      <c r="D397" s="5"/>
      <c r="E397" s="5"/>
      <c r="F397" s="5"/>
      <c r="G397" s="5"/>
      <c r="H397" s="5"/>
      <c r="I397" s="5"/>
      <c r="J397" s="5"/>
      <c r="K397" s="5"/>
      <c r="L397" s="5"/>
      <c r="M397" s="5"/>
      <c r="N397" s="5"/>
    </row>
    <row r="398" spans="1:14" x14ac:dyDescent="0.3">
      <c r="A398" s="5"/>
      <c r="B398" s="5"/>
      <c r="C398" s="5"/>
      <c r="D398" s="5"/>
      <c r="E398" s="5"/>
      <c r="F398" s="5"/>
      <c r="G398" s="5"/>
      <c r="H398" s="5"/>
      <c r="I398" s="5"/>
      <c r="J398" s="5"/>
      <c r="K398" s="5"/>
      <c r="L398" s="5"/>
      <c r="M398" s="5"/>
      <c r="N398" s="5"/>
    </row>
    <row r="399" spans="1:14" x14ac:dyDescent="0.3">
      <c r="A399" s="5"/>
      <c r="B399" s="5"/>
      <c r="C399" s="5"/>
      <c r="D399" s="5"/>
      <c r="E399" s="5"/>
      <c r="F399" s="5"/>
      <c r="G399" s="5"/>
      <c r="H399" s="5"/>
      <c r="I399" s="5"/>
      <c r="J399" s="5"/>
      <c r="K399" s="5"/>
      <c r="L399" s="5"/>
      <c r="M399" s="5"/>
      <c r="N399" s="5"/>
    </row>
    <row r="400" spans="1:14" x14ac:dyDescent="0.3">
      <c r="A400" s="5"/>
      <c r="B400" s="5"/>
      <c r="C400" s="5"/>
      <c r="D400" s="5"/>
      <c r="E400" s="5"/>
      <c r="F400" s="5"/>
      <c r="G400" s="5"/>
      <c r="H400" s="5"/>
      <c r="I400" s="5"/>
      <c r="J400" s="5"/>
      <c r="K400" s="5"/>
      <c r="L400" s="5"/>
      <c r="M400" s="5"/>
      <c r="N400" s="5"/>
    </row>
    <row r="401" spans="1:14" x14ac:dyDescent="0.3">
      <c r="A401" s="5"/>
      <c r="B401" s="5"/>
      <c r="C401" s="5"/>
      <c r="D401" s="5"/>
      <c r="E401" s="5"/>
      <c r="F401" s="5"/>
      <c r="G401" s="5"/>
      <c r="H401" s="5"/>
      <c r="I401" s="5"/>
      <c r="J401" s="5"/>
      <c r="K401" s="5"/>
      <c r="L401" s="5"/>
      <c r="M401" s="5"/>
      <c r="N401" s="5"/>
    </row>
    <row r="402" spans="1:14" x14ac:dyDescent="0.3">
      <c r="A402" s="5"/>
      <c r="B402" s="5"/>
      <c r="C402" s="5"/>
      <c r="D402" s="5"/>
      <c r="E402" s="5"/>
      <c r="F402" s="5"/>
      <c r="G402" s="5"/>
      <c r="H402" s="5"/>
      <c r="I402" s="5"/>
      <c r="J402" s="5"/>
      <c r="K402" s="5"/>
      <c r="L402" s="5"/>
      <c r="M402" s="5"/>
      <c r="N402" s="5"/>
    </row>
    <row r="403" spans="1:14" x14ac:dyDescent="0.3">
      <c r="A403" s="5"/>
      <c r="B403" s="5"/>
      <c r="C403" s="5"/>
      <c r="D403" s="5"/>
      <c r="E403" s="5"/>
      <c r="F403" s="5"/>
      <c r="G403" s="5"/>
      <c r="H403" s="5"/>
      <c r="I403" s="5"/>
      <c r="J403" s="5"/>
      <c r="K403" s="5"/>
      <c r="L403" s="5"/>
      <c r="M403" s="5"/>
      <c r="N403" s="5"/>
    </row>
    <row r="404" spans="1:14" x14ac:dyDescent="0.3">
      <c r="A404" s="5"/>
      <c r="B404" s="5"/>
      <c r="C404" s="5"/>
      <c r="D404" s="5"/>
      <c r="E404" s="5"/>
      <c r="F404" s="5"/>
      <c r="G404" s="5"/>
      <c r="H404" s="5"/>
      <c r="I404" s="5"/>
      <c r="J404" s="5"/>
      <c r="K404" s="5"/>
      <c r="L404" s="5"/>
      <c r="M404" s="5"/>
      <c r="N404" s="5"/>
    </row>
    <row r="405" spans="1:14" x14ac:dyDescent="0.3">
      <c r="A405" s="5"/>
      <c r="B405" s="5"/>
      <c r="C405" s="5"/>
      <c r="D405" s="5"/>
      <c r="E405" s="5"/>
      <c r="F405" s="5"/>
      <c r="G405" s="5"/>
      <c r="H405" s="5"/>
      <c r="I405" s="5"/>
      <c r="J405" s="5"/>
      <c r="K405" s="5"/>
      <c r="L405" s="5"/>
      <c r="M405" s="5"/>
      <c r="N405" s="5"/>
    </row>
    <row r="406" spans="1:14" x14ac:dyDescent="0.3">
      <c r="A406" s="5"/>
      <c r="B406" s="5"/>
      <c r="C406" s="5"/>
      <c r="D406" s="5"/>
      <c r="E406" s="5"/>
      <c r="F406" s="5"/>
      <c r="G406" s="5"/>
      <c r="H406" s="5"/>
      <c r="I406" s="5"/>
      <c r="J406" s="5"/>
      <c r="K406" s="5"/>
      <c r="L406" s="5"/>
      <c r="M406" s="5"/>
      <c r="N406" s="5"/>
    </row>
    <row r="407" spans="1:14" x14ac:dyDescent="0.3">
      <c r="A407" s="5"/>
      <c r="B407" s="5"/>
      <c r="C407" s="5"/>
      <c r="D407" s="5"/>
      <c r="E407" s="5"/>
      <c r="F407" s="5"/>
      <c r="G407" s="5"/>
      <c r="H407" s="5"/>
      <c r="I407" s="5"/>
      <c r="J407" s="5"/>
      <c r="K407" s="5"/>
      <c r="L407" s="5"/>
      <c r="M407" s="5"/>
      <c r="N407" s="5"/>
    </row>
    <row r="408" spans="1:14" x14ac:dyDescent="0.3">
      <c r="A408" s="5"/>
      <c r="B408" s="5"/>
      <c r="C408" s="5"/>
      <c r="D408" s="5"/>
      <c r="E408" s="5"/>
      <c r="F408" s="5"/>
      <c r="G408" s="5"/>
      <c r="H408" s="5"/>
      <c r="I408" s="5"/>
      <c r="J408" s="5"/>
      <c r="K408" s="5"/>
      <c r="L408" s="5"/>
      <c r="M408" s="5"/>
      <c r="N408" s="5"/>
    </row>
    <row r="409" spans="1:14" x14ac:dyDescent="0.3">
      <c r="A409" s="5"/>
      <c r="B409" s="5"/>
      <c r="C409" s="5"/>
      <c r="D409" s="5"/>
      <c r="E409" s="5"/>
      <c r="F409" s="5"/>
      <c r="G409" s="5"/>
      <c r="H409" s="5"/>
      <c r="I409" s="5"/>
      <c r="J409" s="5"/>
      <c r="K409" s="5"/>
      <c r="L409" s="5"/>
      <c r="M409" s="5"/>
      <c r="N409" s="5"/>
    </row>
    <row r="410" spans="1:14" x14ac:dyDescent="0.3">
      <c r="A410" s="5"/>
      <c r="B410" s="5"/>
      <c r="C410" s="5"/>
      <c r="D410" s="5"/>
      <c r="E410" s="5"/>
      <c r="F410" s="5"/>
      <c r="G410" s="5"/>
      <c r="H410" s="5"/>
      <c r="I410" s="5"/>
      <c r="J410" s="5"/>
      <c r="K410" s="5"/>
      <c r="L410" s="5"/>
      <c r="M410" s="5"/>
      <c r="N410" s="5"/>
    </row>
    <row r="411" spans="1:14" x14ac:dyDescent="0.3">
      <c r="A411" s="5"/>
      <c r="B411" s="5"/>
      <c r="C411" s="5"/>
      <c r="D411" s="5"/>
      <c r="E411" s="5"/>
      <c r="F411" s="5"/>
      <c r="G411" s="5"/>
      <c r="H411" s="5"/>
      <c r="I411" s="5"/>
      <c r="J411" s="5"/>
      <c r="K411" s="5"/>
      <c r="L411" s="5"/>
      <c r="M411" s="5"/>
      <c r="N411" s="5"/>
    </row>
    <row r="412" spans="1:14" x14ac:dyDescent="0.3">
      <c r="A412" s="5"/>
      <c r="B412" s="5"/>
      <c r="C412" s="5"/>
      <c r="D412" s="5"/>
      <c r="E412" s="5"/>
      <c r="F412" s="5"/>
      <c r="G412" s="5"/>
      <c r="H412" s="5"/>
      <c r="I412" s="5"/>
      <c r="J412" s="5"/>
      <c r="K412" s="5"/>
      <c r="L412" s="5"/>
      <c r="M412" s="5"/>
      <c r="N412" s="5"/>
    </row>
    <row r="413" spans="1:14" x14ac:dyDescent="0.3">
      <c r="A413" s="5"/>
      <c r="B413" s="5"/>
      <c r="C413" s="5"/>
      <c r="D413" s="5"/>
      <c r="E413" s="5"/>
      <c r="F413" s="5"/>
      <c r="G413" s="5"/>
      <c r="H413" s="5"/>
      <c r="I413" s="5"/>
      <c r="J413" s="5"/>
      <c r="K413" s="5"/>
      <c r="L413" s="5"/>
      <c r="M413" s="5"/>
      <c r="N413" s="5"/>
    </row>
    <row r="414" spans="1:14" x14ac:dyDescent="0.3">
      <c r="A414" s="5"/>
      <c r="B414" s="5"/>
      <c r="C414" s="5"/>
      <c r="D414" s="5"/>
      <c r="E414" s="5"/>
      <c r="F414" s="5"/>
      <c r="G414" s="5"/>
      <c r="H414" s="5"/>
      <c r="I414" s="5"/>
      <c r="J414" s="5"/>
      <c r="K414" s="5"/>
      <c r="L414" s="5"/>
      <c r="M414" s="5"/>
      <c r="N414" s="5"/>
    </row>
    <row r="415" spans="1:14" x14ac:dyDescent="0.3">
      <c r="A415" s="5"/>
      <c r="B415" s="5"/>
      <c r="C415" s="5"/>
      <c r="D415" s="5"/>
      <c r="E415" s="5"/>
      <c r="F415" s="5"/>
      <c r="G415" s="5"/>
      <c r="H415" s="5"/>
      <c r="I415" s="5"/>
      <c r="J415" s="5"/>
      <c r="K415" s="5"/>
      <c r="L415" s="5"/>
      <c r="M415" s="5"/>
      <c r="N415" s="5"/>
    </row>
    <row r="416" spans="1:14" x14ac:dyDescent="0.3">
      <c r="A416" s="5"/>
      <c r="B416" s="5"/>
      <c r="C416" s="5"/>
      <c r="D416" s="5"/>
      <c r="E416" s="5"/>
      <c r="F416" s="5"/>
      <c r="G416" s="5"/>
      <c r="H416" s="5"/>
      <c r="I416" s="5"/>
      <c r="J416" s="5"/>
      <c r="K416" s="5"/>
      <c r="L416" s="5"/>
      <c r="M416" s="5"/>
      <c r="N416" s="5"/>
    </row>
    <row r="417" spans="1:14" x14ac:dyDescent="0.3">
      <c r="A417" s="5"/>
      <c r="B417" s="5"/>
      <c r="C417" s="5"/>
      <c r="D417" s="5"/>
      <c r="E417" s="5"/>
      <c r="F417" s="5"/>
      <c r="G417" s="5"/>
      <c r="H417" s="5"/>
      <c r="I417" s="5"/>
      <c r="J417" s="5"/>
      <c r="K417" s="5"/>
      <c r="L417" s="5"/>
      <c r="M417" s="5"/>
      <c r="N417" s="5"/>
    </row>
    <row r="418" spans="1:14" x14ac:dyDescent="0.3">
      <c r="A418" s="5"/>
      <c r="B418" s="5"/>
      <c r="C418" s="5"/>
      <c r="D418" s="5"/>
      <c r="E418" s="5"/>
      <c r="F418" s="5"/>
      <c r="G418" s="5"/>
      <c r="H418" s="5"/>
      <c r="I418" s="5"/>
      <c r="J418" s="5"/>
      <c r="K418" s="5"/>
      <c r="L418" s="5"/>
      <c r="M418" s="5"/>
      <c r="N418" s="5"/>
    </row>
    <row r="419" spans="1:14" x14ac:dyDescent="0.3">
      <c r="A419" s="5"/>
      <c r="B419" s="5"/>
      <c r="C419" s="5"/>
      <c r="D419" s="5"/>
      <c r="E419" s="5"/>
      <c r="F419" s="5"/>
      <c r="G419" s="5"/>
      <c r="H419" s="5"/>
      <c r="I419" s="5"/>
      <c r="J419" s="5"/>
      <c r="K419" s="5"/>
      <c r="L419" s="5"/>
      <c r="M419" s="5"/>
      <c r="N419" s="5"/>
    </row>
    <row r="420" spans="1:14" x14ac:dyDescent="0.3">
      <c r="A420" s="5"/>
      <c r="B420" s="5"/>
      <c r="C420" s="5"/>
      <c r="D420" s="5"/>
      <c r="E420" s="5"/>
      <c r="F420" s="5"/>
      <c r="G420" s="5"/>
      <c r="H420" s="5"/>
      <c r="I420" s="5"/>
      <c r="J420" s="5"/>
      <c r="K420" s="5"/>
      <c r="L420" s="5"/>
      <c r="M420" s="5"/>
      <c r="N420" s="5"/>
    </row>
    <row r="421" spans="1:14" x14ac:dyDescent="0.3">
      <c r="A421" s="5"/>
      <c r="B421" s="5"/>
      <c r="C421" s="5"/>
      <c r="D421" s="5"/>
      <c r="E421" s="5"/>
      <c r="F421" s="5"/>
      <c r="G421" s="5"/>
      <c r="H421" s="5"/>
      <c r="I421" s="5"/>
      <c r="J421" s="5"/>
      <c r="K421" s="5"/>
      <c r="L421" s="5"/>
      <c r="M421" s="5"/>
      <c r="N421" s="5"/>
    </row>
    <row r="422" spans="1:14" x14ac:dyDescent="0.3">
      <c r="A422" s="5"/>
      <c r="B422" s="5"/>
      <c r="C422" s="5"/>
      <c r="D422" s="5"/>
      <c r="E422" s="5"/>
      <c r="F422" s="5"/>
      <c r="G422" s="5"/>
      <c r="H422" s="5"/>
      <c r="I422" s="5"/>
      <c r="J422" s="5"/>
      <c r="K422" s="5"/>
      <c r="L422" s="5"/>
      <c r="M422" s="5"/>
      <c r="N422" s="5"/>
    </row>
    <row r="423" spans="1:14" x14ac:dyDescent="0.3">
      <c r="A423" s="5"/>
      <c r="B423" s="5"/>
      <c r="C423" s="5"/>
      <c r="D423" s="5"/>
      <c r="E423" s="5"/>
      <c r="F423" s="5"/>
      <c r="G423" s="5"/>
      <c r="H423" s="5"/>
      <c r="I423" s="5"/>
      <c r="J423" s="5"/>
      <c r="K423" s="5"/>
      <c r="L423" s="5"/>
      <c r="M423" s="5"/>
      <c r="N423" s="5"/>
    </row>
    <row r="424" spans="1:14" x14ac:dyDescent="0.3">
      <c r="A424" s="5"/>
      <c r="B424" s="5"/>
      <c r="C424" s="5"/>
      <c r="D424" s="5"/>
      <c r="E424" s="5"/>
      <c r="F424" s="5"/>
      <c r="G424" s="5"/>
      <c r="H424" s="5"/>
      <c r="I424" s="5"/>
      <c r="J424" s="5"/>
      <c r="K424" s="5"/>
      <c r="L424" s="5"/>
      <c r="M424" s="5"/>
      <c r="N424" s="5"/>
    </row>
    <row r="425" spans="1:14" x14ac:dyDescent="0.3">
      <c r="A425" s="5"/>
      <c r="B425" s="5"/>
      <c r="C425" s="5"/>
      <c r="D425" s="5"/>
      <c r="E425" s="5"/>
      <c r="F425" s="5"/>
      <c r="G425" s="5"/>
      <c r="H425" s="5"/>
      <c r="I425" s="5"/>
      <c r="J425" s="5"/>
      <c r="K425" s="5"/>
      <c r="L425" s="5"/>
      <c r="M425" s="5"/>
      <c r="N425" s="5"/>
    </row>
    <row r="426" spans="1:14" x14ac:dyDescent="0.3">
      <c r="A426" s="5"/>
      <c r="B426" s="5"/>
      <c r="C426" s="5"/>
      <c r="D426" s="5"/>
      <c r="E426" s="5"/>
      <c r="F426" s="5"/>
      <c r="G426" s="5"/>
      <c r="H426" s="5"/>
      <c r="I426" s="5"/>
      <c r="J426" s="5"/>
      <c r="K426" s="5"/>
      <c r="L426" s="5"/>
      <c r="M426" s="5"/>
      <c r="N426" s="5"/>
    </row>
    <row r="427" spans="1:14" x14ac:dyDescent="0.3">
      <c r="A427" s="5"/>
      <c r="B427" s="5"/>
      <c r="C427" s="5"/>
      <c r="D427" s="5"/>
      <c r="E427" s="5"/>
      <c r="F427" s="5"/>
      <c r="G427" s="5"/>
      <c r="H427" s="5"/>
      <c r="I427" s="5"/>
      <c r="J427" s="5"/>
      <c r="K427" s="5"/>
      <c r="L427" s="5"/>
      <c r="M427" s="5"/>
      <c r="N427" s="5"/>
    </row>
    <row r="428" spans="1:14" x14ac:dyDescent="0.3">
      <c r="A428" s="5"/>
      <c r="B428" s="5"/>
      <c r="C428" s="5"/>
      <c r="D428" s="5"/>
      <c r="E428" s="5"/>
      <c r="F428" s="5"/>
      <c r="G428" s="5"/>
      <c r="H428" s="5"/>
      <c r="I428" s="5"/>
      <c r="J428" s="5"/>
      <c r="K428" s="5"/>
      <c r="L428" s="5"/>
      <c r="M428" s="5"/>
      <c r="N428" s="5"/>
    </row>
    <row r="429" spans="1:14" x14ac:dyDescent="0.3">
      <c r="A429" s="5"/>
      <c r="B429" s="5"/>
      <c r="C429" s="5"/>
      <c r="D429" s="5"/>
      <c r="E429" s="5"/>
      <c r="F429" s="5"/>
      <c r="G429" s="5"/>
      <c r="H429" s="5"/>
      <c r="I429" s="5"/>
      <c r="J429" s="5"/>
      <c r="K429" s="5"/>
      <c r="L429" s="5"/>
      <c r="M429" s="5"/>
      <c r="N429" s="5"/>
    </row>
    <row r="430" spans="1:14" x14ac:dyDescent="0.3">
      <c r="A430" s="5"/>
      <c r="B430" s="5"/>
      <c r="C430" s="5"/>
      <c r="D430" s="5"/>
      <c r="E430" s="5"/>
      <c r="F430" s="5"/>
      <c r="G430" s="5"/>
      <c r="H430" s="5"/>
      <c r="I430" s="5"/>
      <c r="J430" s="5"/>
      <c r="K430" s="5"/>
      <c r="L430" s="5"/>
      <c r="M430" s="5"/>
      <c r="N430" s="5"/>
    </row>
    <row r="431" spans="1:14" x14ac:dyDescent="0.3">
      <c r="A431" s="5"/>
      <c r="B431" s="5"/>
      <c r="C431" s="5"/>
      <c r="D431" s="5"/>
      <c r="E431" s="5"/>
      <c r="F431" s="5"/>
      <c r="G431" s="5"/>
      <c r="H431" s="5"/>
      <c r="I431" s="5"/>
      <c r="J431" s="5"/>
      <c r="K431" s="5"/>
      <c r="L431" s="5"/>
      <c r="M431" s="5"/>
      <c r="N431" s="5"/>
    </row>
    <row r="432" spans="1:14" x14ac:dyDescent="0.3">
      <c r="A432" s="5"/>
      <c r="B432" s="5"/>
      <c r="C432" s="5"/>
      <c r="D432" s="5"/>
      <c r="E432" s="5"/>
      <c r="F432" s="5"/>
      <c r="G432" s="5"/>
      <c r="H432" s="5"/>
      <c r="I432" s="5"/>
      <c r="J432" s="5"/>
      <c r="K432" s="5"/>
      <c r="L432" s="5"/>
      <c r="M432" s="5"/>
      <c r="N432" s="5"/>
    </row>
    <row r="433" spans="1:14" x14ac:dyDescent="0.3">
      <c r="A433" s="5"/>
      <c r="B433" s="5"/>
      <c r="C433" s="5"/>
      <c r="D433" s="5"/>
      <c r="E433" s="5"/>
      <c r="F433" s="5"/>
      <c r="G433" s="5"/>
      <c r="H433" s="5"/>
      <c r="I433" s="5"/>
      <c r="J433" s="5"/>
      <c r="K433" s="5"/>
      <c r="L433" s="5"/>
      <c r="M433" s="5"/>
      <c r="N433" s="5"/>
    </row>
    <row r="434" spans="1:14" x14ac:dyDescent="0.3">
      <c r="A434" s="5"/>
      <c r="B434" s="5"/>
      <c r="C434" s="5"/>
      <c r="D434" s="5"/>
      <c r="E434" s="5"/>
      <c r="F434" s="5"/>
      <c r="G434" s="5"/>
      <c r="H434" s="5"/>
      <c r="I434" s="5"/>
      <c r="J434" s="5"/>
      <c r="K434" s="5"/>
      <c r="L434" s="5"/>
      <c r="M434" s="5"/>
      <c r="N434" s="5"/>
    </row>
    <row r="435" spans="1:14" x14ac:dyDescent="0.3">
      <c r="A435" s="5"/>
      <c r="B435" s="5"/>
      <c r="C435" s="5"/>
      <c r="D435" s="5"/>
      <c r="E435" s="5"/>
      <c r="F435" s="5"/>
      <c r="G435" s="5"/>
      <c r="H435" s="5"/>
      <c r="I435" s="5"/>
      <c r="J435" s="5"/>
      <c r="K435" s="5"/>
      <c r="L435" s="5"/>
      <c r="M435" s="5"/>
      <c r="N435" s="5"/>
    </row>
    <row r="436" spans="1:14" x14ac:dyDescent="0.3">
      <c r="A436" s="5"/>
      <c r="B436" s="5"/>
      <c r="C436" s="5"/>
      <c r="D436" s="5"/>
      <c r="E436" s="5"/>
      <c r="F436" s="5"/>
      <c r="G436" s="5"/>
      <c r="H436" s="5"/>
      <c r="I436" s="5"/>
      <c r="J436" s="5"/>
      <c r="K436" s="5"/>
      <c r="L436" s="5"/>
      <c r="M436" s="5"/>
      <c r="N436" s="5"/>
    </row>
    <row r="437" spans="1:14" x14ac:dyDescent="0.3">
      <c r="A437" s="5"/>
      <c r="B437" s="5"/>
      <c r="C437" s="5"/>
      <c r="D437" s="5"/>
      <c r="E437" s="5"/>
      <c r="F437" s="5"/>
      <c r="G437" s="5"/>
      <c r="H437" s="5"/>
      <c r="I437" s="5"/>
      <c r="J437" s="5"/>
      <c r="K437" s="5"/>
      <c r="L437" s="5"/>
      <c r="M437" s="5"/>
      <c r="N437" s="5"/>
    </row>
    <row r="438" spans="1:14" x14ac:dyDescent="0.3">
      <c r="A438" s="5"/>
      <c r="B438" s="5"/>
      <c r="C438" s="5"/>
      <c r="D438" s="5"/>
      <c r="E438" s="5"/>
      <c r="F438" s="5"/>
      <c r="G438" s="5"/>
      <c r="H438" s="5"/>
      <c r="I438" s="5"/>
      <c r="J438" s="5"/>
      <c r="K438" s="5"/>
      <c r="L438" s="5"/>
      <c r="M438" s="5"/>
      <c r="N438" s="5"/>
    </row>
    <row r="439" spans="1:14" x14ac:dyDescent="0.3">
      <c r="A439" s="5"/>
      <c r="B439" s="5"/>
      <c r="C439" s="5"/>
      <c r="D439" s="5"/>
      <c r="E439" s="5"/>
      <c r="F439" s="5"/>
      <c r="G439" s="5"/>
      <c r="H439" s="5"/>
      <c r="I439" s="5"/>
      <c r="J439" s="5"/>
      <c r="K439" s="5"/>
      <c r="L439" s="5"/>
      <c r="M439" s="5"/>
      <c r="N439" s="5"/>
    </row>
    <row r="440" spans="1:14" x14ac:dyDescent="0.3">
      <c r="A440" s="5"/>
      <c r="B440" s="5"/>
      <c r="C440" s="5"/>
      <c r="D440" s="5"/>
      <c r="E440" s="5"/>
      <c r="F440" s="5"/>
      <c r="G440" s="5"/>
      <c r="H440" s="5"/>
      <c r="I440" s="5"/>
      <c r="J440" s="5"/>
      <c r="K440" s="5"/>
      <c r="L440" s="5"/>
      <c r="M440" s="5"/>
      <c r="N440" s="5"/>
    </row>
    <row r="441" spans="1:14" x14ac:dyDescent="0.3">
      <c r="A441" s="5"/>
      <c r="B441" s="5"/>
      <c r="C441" s="5"/>
      <c r="D441" s="5"/>
      <c r="E441" s="5"/>
      <c r="F441" s="5"/>
      <c r="G441" s="5"/>
      <c r="H441" s="5"/>
      <c r="I441" s="5"/>
      <c r="J441" s="5"/>
      <c r="K441" s="5"/>
      <c r="L441" s="5"/>
      <c r="M441" s="5"/>
      <c r="N441" s="5"/>
    </row>
    <row r="442" spans="1:14" x14ac:dyDescent="0.3">
      <c r="A442" s="5"/>
      <c r="B442" s="5"/>
      <c r="C442" s="5"/>
      <c r="D442" s="5"/>
      <c r="E442" s="5"/>
      <c r="F442" s="5"/>
      <c r="G442" s="5"/>
      <c r="H442" s="5"/>
      <c r="I442" s="5"/>
      <c r="J442" s="5"/>
      <c r="K442" s="5"/>
      <c r="L442" s="5"/>
      <c r="M442" s="5"/>
      <c r="N442" s="5"/>
    </row>
    <row r="443" spans="1:14" x14ac:dyDescent="0.3">
      <c r="A443" s="5"/>
      <c r="B443" s="5"/>
      <c r="C443" s="5"/>
      <c r="D443" s="5"/>
      <c r="E443" s="5"/>
      <c r="F443" s="5"/>
      <c r="G443" s="5"/>
      <c r="H443" s="5"/>
      <c r="I443" s="5"/>
      <c r="J443" s="5"/>
      <c r="K443" s="5"/>
      <c r="L443" s="5"/>
      <c r="M443" s="5"/>
      <c r="N443" s="5"/>
    </row>
    <row r="444" spans="1:14" x14ac:dyDescent="0.3">
      <c r="A444" s="5"/>
      <c r="B444" s="5"/>
      <c r="C444" s="5"/>
      <c r="D444" s="5"/>
      <c r="E444" s="5"/>
      <c r="F444" s="5"/>
      <c r="G444" s="5"/>
      <c r="H444" s="5"/>
      <c r="I444" s="5"/>
      <c r="J444" s="5"/>
      <c r="K444" s="5"/>
      <c r="L444" s="5"/>
      <c r="M444" s="5"/>
      <c r="N444" s="5"/>
    </row>
    <row r="445" spans="1:14" x14ac:dyDescent="0.3">
      <c r="A445" s="5"/>
      <c r="B445" s="5"/>
      <c r="C445" s="5"/>
      <c r="D445" s="5"/>
      <c r="E445" s="5"/>
      <c r="F445" s="5"/>
      <c r="G445" s="5"/>
      <c r="H445" s="5"/>
      <c r="I445" s="5"/>
      <c r="J445" s="5"/>
      <c r="K445" s="5"/>
      <c r="L445" s="5"/>
      <c r="M445" s="5"/>
      <c r="N445" s="5"/>
    </row>
    <row r="446" spans="1:14" x14ac:dyDescent="0.3">
      <c r="A446" s="5"/>
      <c r="B446" s="5"/>
      <c r="C446" s="5"/>
      <c r="D446" s="5"/>
      <c r="E446" s="5"/>
      <c r="F446" s="5"/>
      <c r="G446" s="5"/>
      <c r="H446" s="5"/>
      <c r="I446" s="5"/>
      <c r="J446" s="5"/>
      <c r="K446" s="5"/>
      <c r="L446" s="5"/>
      <c r="M446" s="5"/>
      <c r="N446" s="5"/>
    </row>
    <row r="447" spans="1:14" x14ac:dyDescent="0.3">
      <c r="A447" s="5"/>
      <c r="B447" s="5"/>
      <c r="C447" s="5"/>
      <c r="D447" s="5"/>
      <c r="E447" s="5"/>
      <c r="F447" s="5"/>
      <c r="G447" s="5"/>
      <c r="H447" s="5"/>
      <c r="I447" s="5"/>
      <c r="J447" s="5"/>
      <c r="K447" s="5"/>
      <c r="L447" s="5"/>
      <c r="M447" s="5"/>
      <c r="N447" s="5"/>
    </row>
    <row r="448" spans="1:14" x14ac:dyDescent="0.3">
      <c r="A448" s="5"/>
      <c r="B448" s="5"/>
      <c r="C448" s="5"/>
      <c r="D448" s="5"/>
      <c r="E448" s="5"/>
      <c r="F448" s="5"/>
      <c r="G448" s="5"/>
      <c r="H448" s="5"/>
      <c r="I448" s="5"/>
      <c r="J448" s="5"/>
      <c r="K448" s="5"/>
      <c r="L448" s="5"/>
      <c r="M448" s="5"/>
      <c r="N448" s="5"/>
    </row>
    <row r="449" spans="1:14" x14ac:dyDescent="0.3">
      <c r="A449" s="5"/>
      <c r="B449" s="5"/>
      <c r="C449" s="5"/>
      <c r="D449" s="5"/>
      <c r="E449" s="5"/>
      <c r="F449" s="5"/>
      <c r="G449" s="5"/>
      <c r="H449" s="5"/>
      <c r="I449" s="5"/>
      <c r="J449" s="5"/>
      <c r="K449" s="5"/>
      <c r="L449" s="5"/>
      <c r="M449" s="5"/>
      <c r="N449" s="5"/>
    </row>
    <row r="450" spans="1:14" x14ac:dyDescent="0.3">
      <c r="A450" s="5"/>
      <c r="B450" s="5"/>
      <c r="C450" s="5"/>
      <c r="D450" s="5"/>
      <c r="E450" s="5"/>
      <c r="F450" s="5"/>
      <c r="G450" s="5"/>
      <c r="H450" s="5"/>
      <c r="I450" s="5"/>
      <c r="J450" s="5"/>
      <c r="K450" s="5"/>
      <c r="L450" s="5"/>
      <c r="M450" s="5"/>
      <c r="N450" s="5"/>
    </row>
    <row r="451" spans="1:14" x14ac:dyDescent="0.3">
      <c r="A451" s="43"/>
      <c r="B451" s="42"/>
      <c r="C451" s="42"/>
      <c r="D451" s="42"/>
      <c r="E451" s="42"/>
      <c r="F451" s="42"/>
      <c r="G451" s="42"/>
      <c r="H451" s="42"/>
      <c r="I451" s="42"/>
      <c r="J451" s="42"/>
      <c r="K451" s="42"/>
      <c r="L451" s="42"/>
      <c r="M451" s="42"/>
      <c r="N451" s="42"/>
    </row>
    <row r="452" spans="1:14" x14ac:dyDescent="0.3">
      <c r="C452" s="12"/>
      <c r="D452" s="12"/>
      <c r="F452" s="12"/>
      <c r="G452" s="12"/>
    </row>
    <row r="453" spans="1:14" x14ac:dyDescent="0.3">
      <c r="C453" s="12"/>
      <c r="D453" s="12"/>
      <c r="F453" s="12"/>
      <c r="G453" s="12"/>
    </row>
    <row r="454" spans="1:14" x14ac:dyDescent="0.3">
      <c r="C454" s="12"/>
      <c r="D454" s="12"/>
      <c r="F454" s="12"/>
      <c r="G454" s="12"/>
    </row>
    <row r="455" spans="1:14" x14ac:dyDescent="0.3">
      <c r="C455" s="12"/>
      <c r="D455" s="12"/>
      <c r="F455" s="12"/>
      <c r="G455" s="12"/>
    </row>
    <row r="456" spans="1:14" x14ac:dyDescent="0.3">
      <c r="C456" s="12"/>
      <c r="D456" s="12"/>
      <c r="F456" s="12"/>
      <c r="G456" s="12"/>
    </row>
    <row r="457" spans="1:14" x14ac:dyDescent="0.3">
      <c r="C457" s="12"/>
      <c r="D457" s="12"/>
      <c r="F457" s="12"/>
      <c r="G457" s="12"/>
    </row>
    <row r="458" spans="1:14" x14ac:dyDescent="0.3">
      <c r="C458" s="12"/>
      <c r="D458" s="12"/>
      <c r="F458" s="12"/>
      <c r="G458" s="12"/>
    </row>
    <row r="459" spans="1:14" x14ac:dyDescent="0.3">
      <c r="C459" s="12"/>
      <c r="D459" s="12"/>
      <c r="F459" s="12"/>
      <c r="G459" s="12"/>
    </row>
    <row r="460" spans="1:14" x14ac:dyDescent="0.3">
      <c r="C460" s="12"/>
      <c r="D460" s="12"/>
      <c r="F460" s="12"/>
      <c r="G460" s="12"/>
    </row>
    <row r="461" spans="1:14" x14ac:dyDescent="0.3">
      <c r="C461" s="12"/>
      <c r="D461" s="12"/>
      <c r="F461" s="12"/>
      <c r="G461" s="12"/>
    </row>
    <row r="462" spans="1:14" x14ac:dyDescent="0.3">
      <c r="C462" s="12"/>
      <c r="D462" s="12"/>
      <c r="F462" s="12"/>
      <c r="G462" s="12"/>
    </row>
    <row r="463" spans="1:14" x14ac:dyDescent="0.3">
      <c r="C463" s="12"/>
      <c r="D463" s="12"/>
      <c r="F463" s="12"/>
      <c r="G463" s="12"/>
    </row>
    <row r="464" spans="1:14" x14ac:dyDescent="0.3">
      <c r="C464" s="12"/>
      <c r="D464" s="12"/>
      <c r="F464" s="12"/>
      <c r="G464" s="12"/>
    </row>
    <row r="465" spans="3:7" x14ac:dyDescent="0.3">
      <c r="C465" s="12"/>
      <c r="D465" s="12"/>
      <c r="F465" s="12"/>
      <c r="G465" s="12"/>
    </row>
    <row r="466" spans="3:7" x14ac:dyDescent="0.3">
      <c r="C466" s="12"/>
      <c r="D466" s="12"/>
      <c r="F466" s="12"/>
      <c r="G466" s="12"/>
    </row>
    <row r="467" spans="3:7" x14ac:dyDescent="0.3">
      <c r="C467" s="12"/>
      <c r="D467" s="12"/>
      <c r="F467" s="12"/>
      <c r="G467" s="12"/>
    </row>
    <row r="468" spans="3:7" x14ac:dyDescent="0.3">
      <c r="C468" s="12"/>
      <c r="D468" s="12"/>
      <c r="F468" s="12"/>
      <c r="G468" s="12"/>
    </row>
    <row r="469" spans="3:7" x14ac:dyDescent="0.3">
      <c r="C469" s="12"/>
      <c r="D469" s="12"/>
      <c r="F469" s="12"/>
      <c r="G469" s="12"/>
    </row>
    <row r="470" spans="3:7" x14ac:dyDescent="0.3">
      <c r="C470" s="12"/>
      <c r="D470" s="12"/>
      <c r="F470" s="12"/>
      <c r="G470" s="12"/>
    </row>
    <row r="471" spans="3:7" x14ac:dyDescent="0.3">
      <c r="C471" s="12"/>
      <c r="D471" s="12"/>
      <c r="F471" s="12"/>
      <c r="G471" s="12"/>
    </row>
    <row r="472" spans="3:7" x14ac:dyDescent="0.3">
      <c r="C472" s="12"/>
      <c r="D472" s="12"/>
      <c r="F472" s="12"/>
      <c r="G472" s="12"/>
    </row>
    <row r="473" spans="3:7" x14ac:dyDescent="0.3">
      <c r="C473" s="12"/>
      <c r="D473" s="12"/>
      <c r="F473" s="12"/>
      <c r="G473" s="12"/>
    </row>
    <row r="474" spans="3:7" x14ac:dyDescent="0.3">
      <c r="C474" s="12"/>
      <c r="D474" s="12"/>
      <c r="F474" s="12"/>
      <c r="G474" s="12"/>
    </row>
    <row r="475" spans="3:7" x14ac:dyDescent="0.3">
      <c r="C475" s="12"/>
      <c r="D475" s="12"/>
      <c r="F475" s="12"/>
      <c r="G475" s="12"/>
    </row>
    <row r="476" spans="3:7" x14ac:dyDescent="0.3">
      <c r="C476" s="12"/>
      <c r="D476" s="12"/>
      <c r="F476" s="12"/>
      <c r="G476" s="12"/>
    </row>
    <row r="477" spans="3:7" x14ac:dyDescent="0.3">
      <c r="C477" s="12"/>
      <c r="D477" s="12"/>
      <c r="F477" s="12"/>
      <c r="G477" s="12"/>
    </row>
    <row r="478" spans="3:7" x14ac:dyDescent="0.3">
      <c r="C478" s="12"/>
      <c r="D478" s="12"/>
      <c r="F478" s="12"/>
      <c r="G478" s="12"/>
    </row>
    <row r="479" spans="3:7" x14ac:dyDescent="0.3">
      <c r="C479" s="12"/>
      <c r="D479" s="12"/>
      <c r="F479" s="12"/>
      <c r="G479" s="12"/>
    </row>
    <row r="480" spans="3:7" x14ac:dyDescent="0.3">
      <c r="C480" s="12"/>
      <c r="D480" s="12"/>
      <c r="F480" s="12"/>
      <c r="G480" s="12"/>
    </row>
    <row r="481" spans="3:7" x14ac:dyDescent="0.3">
      <c r="C481" s="12"/>
      <c r="D481" s="12"/>
      <c r="F481" s="12"/>
      <c r="G481" s="12"/>
    </row>
    <row r="482" spans="3:7" x14ac:dyDescent="0.3">
      <c r="C482" s="12"/>
      <c r="D482" s="12"/>
      <c r="F482" s="12"/>
      <c r="G482" s="12"/>
    </row>
    <row r="483" spans="3:7" x14ac:dyDescent="0.3">
      <c r="C483" s="12"/>
      <c r="D483" s="12"/>
      <c r="F483" s="12"/>
      <c r="G483" s="12"/>
    </row>
    <row r="484" spans="3:7" x14ac:dyDescent="0.3">
      <c r="C484" s="12"/>
      <c r="D484" s="12"/>
      <c r="F484" s="12"/>
      <c r="G484" s="12"/>
    </row>
    <row r="485" spans="3:7" x14ac:dyDescent="0.3">
      <c r="C485" s="12"/>
      <c r="D485" s="12"/>
      <c r="F485" s="12"/>
      <c r="G485" s="12"/>
    </row>
    <row r="486" spans="3:7" x14ac:dyDescent="0.3">
      <c r="C486" s="12"/>
      <c r="D486" s="12"/>
      <c r="F486" s="12"/>
      <c r="G486" s="12"/>
    </row>
    <row r="487" spans="3:7" x14ac:dyDescent="0.3">
      <c r="C487" s="12"/>
      <c r="D487" s="12"/>
      <c r="F487" s="12"/>
      <c r="G487" s="12"/>
    </row>
    <row r="488" spans="3:7" x14ac:dyDescent="0.3">
      <c r="C488" s="12"/>
      <c r="D488" s="12"/>
      <c r="F488" s="12"/>
      <c r="G488" s="12"/>
    </row>
    <row r="489" spans="3:7" x14ac:dyDescent="0.3">
      <c r="C489" s="12"/>
      <c r="D489" s="12"/>
      <c r="F489" s="12"/>
      <c r="G489" s="12"/>
    </row>
    <row r="490" spans="3:7" x14ac:dyDescent="0.3">
      <c r="C490" s="12"/>
      <c r="D490" s="12"/>
      <c r="F490" s="12"/>
      <c r="G490" s="12"/>
    </row>
    <row r="491" spans="3:7" x14ac:dyDescent="0.3">
      <c r="C491" s="12"/>
      <c r="D491" s="12"/>
      <c r="F491" s="12"/>
      <c r="G491" s="12"/>
    </row>
    <row r="492" spans="3:7" x14ac:dyDescent="0.3">
      <c r="C492" s="12"/>
      <c r="D492" s="12"/>
      <c r="F492" s="12"/>
      <c r="G492" s="12"/>
    </row>
    <row r="493" spans="3:7" x14ac:dyDescent="0.3">
      <c r="C493" s="12"/>
      <c r="D493" s="12"/>
      <c r="F493" s="12"/>
      <c r="G493" s="12"/>
    </row>
    <row r="494" spans="3:7" x14ac:dyDescent="0.3">
      <c r="C494" s="12"/>
      <c r="D494" s="12"/>
      <c r="F494" s="12"/>
      <c r="G494" s="12"/>
    </row>
    <row r="495" spans="3:7" x14ac:dyDescent="0.3">
      <c r="C495" s="12"/>
      <c r="D495" s="12"/>
      <c r="F495" s="12"/>
      <c r="G495" s="12"/>
    </row>
    <row r="496" spans="3:7" x14ac:dyDescent="0.3">
      <c r="C496" s="12"/>
      <c r="D496" s="12"/>
      <c r="F496" s="12"/>
      <c r="G496" s="12"/>
    </row>
    <row r="497" spans="3:7" x14ac:dyDescent="0.3">
      <c r="C497" s="12"/>
      <c r="D497" s="12"/>
      <c r="F497" s="12"/>
      <c r="G497" s="12"/>
    </row>
    <row r="498" spans="3:7" x14ac:dyDescent="0.3">
      <c r="C498" s="12"/>
      <c r="D498" s="12"/>
      <c r="F498" s="12"/>
      <c r="G498" s="12"/>
    </row>
    <row r="499" spans="3:7" x14ac:dyDescent="0.3">
      <c r="C499" s="12"/>
      <c r="D499" s="12"/>
      <c r="F499" s="12"/>
      <c r="G499" s="12"/>
    </row>
    <row r="500" spans="3:7" x14ac:dyDescent="0.3">
      <c r="C500" s="12"/>
      <c r="D500" s="12"/>
      <c r="F500" s="12"/>
      <c r="G500" s="12"/>
    </row>
    <row r="501" spans="3:7" x14ac:dyDescent="0.3">
      <c r="C501" s="12"/>
      <c r="D501" s="12"/>
      <c r="F501" s="12"/>
      <c r="G501" s="12"/>
    </row>
    <row r="502" spans="3:7" x14ac:dyDescent="0.3">
      <c r="C502" s="12"/>
      <c r="D502" s="12"/>
      <c r="F502" s="12"/>
      <c r="G502" s="12"/>
    </row>
    <row r="503" spans="3:7" x14ac:dyDescent="0.3">
      <c r="C503" s="12"/>
      <c r="D503" s="12"/>
      <c r="F503" s="12"/>
      <c r="G503" s="12"/>
    </row>
    <row r="504" spans="3:7" x14ac:dyDescent="0.3">
      <c r="C504" s="12"/>
      <c r="D504" s="12"/>
      <c r="F504" s="12"/>
      <c r="G504" s="12"/>
    </row>
    <row r="505" spans="3:7" x14ac:dyDescent="0.3">
      <c r="C505" s="12"/>
      <c r="D505" s="12"/>
      <c r="F505" s="12"/>
      <c r="G505" s="12"/>
    </row>
    <row r="506" spans="3:7" x14ac:dyDescent="0.3">
      <c r="C506" s="12"/>
      <c r="D506" s="12"/>
      <c r="F506" s="12"/>
      <c r="G506" s="12"/>
    </row>
    <row r="507" spans="3:7" x14ac:dyDescent="0.3">
      <c r="C507" s="12"/>
      <c r="D507" s="12"/>
      <c r="F507" s="12"/>
      <c r="G507" s="12"/>
    </row>
    <row r="508" spans="3:7" x14ac:dyDescent="0.3">
      <c r="C508" s="12"/>
      <c r="D508" s="12"/>
      <c r="F508" s="12"/>
      <c r="G508" s="12"/>
    </row>
    <row r="509" spans="3:7" x14ac:dyDescent="0.3">
      <c r="C509" s="12"/>
      <c r="D509" s="12"/>
      <c r="F509" s="12"/>
      <c r="G509" s="12"/>
    </row>
    <row r="510" spans="3:7" x14ac:dyDescent="0.3">
      <c r="C510" s="12"/>
      <c r="D510" s="12"/>
      <c r="F510" s="12"/>
      <c r="G510" s="12"/>
    </row>
    <row r="511" spans="3:7" x14ac:dyDescent="0.3">
      <c r="C511" s="12"/>
      <c r="D511" s="12"/>
      <c r="F511" s="12"/>
      <c r="G511" s="12"/>
    </row>
    <row r="512" spans="3:7" x14ac:dyDescent="0.3">
      <c r="C512" s="12"/>
      <c r="D512" s="12"/>
      <c r="F512" s="12"/>
      <c r="G512" s="12"/>
    </row>
    <row r="513" spans="3:7" x14ac:dyDescent="0.3">
      <c r="C513" s="12"/>
      <c r="D513" s="12"/>
      <c r="F513" s="12"/>
      <c r="G513" s="12"/>
    </row>
    <row r="514" spans="3:7" x14ac:dyDescent="0.3">
      <c r="C514" s="12"/>
      <c r="D514" s="12"/>
      <c r="F514" s="12"/>
      <c r="G514" s="12"/>
    </row>
    <row r="515" spans="3:7" x14ac:dyDescent="0.3">
      <c r="C515" s="12"/>
      <c r="D515" s="12"/>
      <c r="F515" s="12"/>
      <c r="G515" s="12"/>
    </row>
    <row r="516" spans="3:7" x14ac:dyDescent="0.3">
      <c r="C516" s="12"/>
      <c r="D516" s="12"/>
      <c r="F516" s="12"/>
      <c r="G516" s="12"/>
    </row>
    <row r="517" spans="3:7" x14ac:dyDescent="0.3">
      <c r="C517" s="12"/>
      <c r="D517" s="12"/>
      <c r="F517" s="12"/>
      <c r="G517" s="12"/>
    </row>
    <row r="518" spans="3:7" x14ac:dyDescent="0.3">
      <c r="C518" s="12"/>
      <c r="D518" s="12"/>
      <c r="F518" s="12"/>
      <c r="G518" s="12"/>
    </row>
    <row r="519" spans="3:7" x14ac:dyDescent="0.3">
      <c r="C519" s="12"/>
      <c r="D519" s="12"/>
      <c r="F519" s="12"/>
      <c r="G519" s="12"/>
    </row>
    <row r="520" spans="3:7" x14ac:dyDescent="0.3">
      <c r="C520" s="12"/>
      <c r="D520" s="12"/>
      <c r="F520" s="12"/>
      <c r="G520" s="12"/>
    </row>
    <row r="521" spans="3:7" x14ac:dyDescent="0.3">
      <c r="C521" s="12"/>
      <c r="D521" s="12"/>
      <c r="F521" s="12"/>
      <c r="G521" s="12"/>
    </row>
    <row r="522" spans="3:7" x14ac:dyDescent="0.3">
      <c r="C522" s="12"/>
      <c r="D522" s="12"/>
      <c r="F522" s="12"/>
      <c r="G522" s="12"/>
    </row>
    <row r="523" spans="3:7" x14ac:dyDescent="0.3">
      <c r="C523" s="12"/>
      <c r="D523" s="12"/>
      <c r="F523" s="12"/>
      <c r="G523" s="12"/>
    </row>
    <row r="524" spans="3:7" x14ac:dyDescent="0.3">
      <c r="C524" s="12"/>
      <c r="D524" s="12"/>
      <c r="F524" s="12"/>
      <c r="G524" s="12"/>
    </row>
    <row r="525" spans="3:7" x14ac:dyDescent="0.3">
      <c r="C525" s="12"/>
      <c r="D525" s="12"/>
      <c r="F525" s="12"/>
      <c r="G525" s="12"/>
    </row>
    <row r="526" spans="3:7" x14ac:dyDescent="0.3">
      <c r="C526" s="12"/>
      <c r="D526" s="12"/>
      <c r="F526" s="12"/>
      <c r="G526" s="12"/>
    </row>
    <row r="527" spans="3:7" x14ac:dyDescent="0.3">
      <c r="C527" s="12"/>
      <c r="D527" s="12"/>
      <c r="F527" s="12"/>
      <c r="G527" s="12"/>
    </row>
    <row r="528" spans="3:7" x14ac:dyDescent="0.3">
      <c r="C528" s="12"/>
      <c r="D528" s="12"/>
      <c r="F528" s="12"/>
      <c r="G528" s="12"/>
    </row>
    <row r="529" spans="3:7" x14ac:dyDescent="0.3">
      <c r="C529" s="12"/>
      <c r="D529" s="12"/>
      <c r="F529" s="12"/>
      <c r="G529" s="12"/>
    </row>
    <row r="530" spans="3:7" x14ac:dyDescent="0.3">
      <c r="C530" s="12"/>
      <c r="D530" s="12"/>
      <c r="F530" s="12"/>
      <c r="G530" s="12"/>
    </row>
    <row r="531" spans="3:7" x14ac:dyDescent="0.3">
      <c r="C531" s="12"/>
      <c r="D531" s="12"/>
      <c r="F531" s="12"/>
      <c r="G531" s="12"/>
    </row>
    <row r="532" spans="3:7" x14ac:dyDescent="0.3">
      <c r="C532" s="12"/>
      <c r="D532" s="12"/>
      <c r="F532" s="12"/>
      <c r="G532" s="12"/>
    </row>
    <row r="533" spans="3:7" x14ac:dyDescent="0.3">
      <c r="C533" s="12"/>
      <c r="D533" s="12"/>
      <c r="F533" s="12"/>
      <c r="G533" s="12"/>
    </row>
    <row r="534" spans="3:7" x14ac:dyDescent="0.3">
      <c r="C534" s="12"/>
      <c r="D534" s="12"/>
      <c r="F534" s="12"/>
      <c r="G534" s="12"/>
    </row>
    <row r="535" spans="3:7" x14ac:dyDescent="0.3">
      <c r="C535" s="12"/>
      <c r="D535" s="12"/>
      <c r="F535" s="12"/>
      <c r="G535" s="12"/>
    </row>
    <row r="536" spans="3:7" x14ac:dyDescent="0.3">
      <c r="C536" s="12"/>
      <c r="D536" s="12"/>
      <c r="F536" s="12"/>
      <c r="G536" s="12"/>
    </row>
    <row r="537" spans="3:7" x14ac:dyDescent="0.3">
      <c r="C537" s="12"/>
      <c r="D537" s="12"/>
      <c r="F537" s="12"/>
      <c r="G537" s="12"/>
    </row>
    <row r="538" spans="3:7" x14ac:dyDescent="0.3">
      <c r="C538" s="12"/>
      <c r="D538" s="12"/>
      <c r="F538" s="12"/>
      <c r="G538" s="12"/>
    </row>
    <row r="539" spans="3:7" x14ac:dyDescent="0.3">
      <c r="C539" s="12"/>
      <c r="D539" s="12"/>
      <c r="F539" s="12"/>
      <c r="G539" s="12"/>
    </row>
    <row r="540" spans="3:7" x14ac:dyDescent="0.3">
      <c r="C540" s="12"/>
      <c r="D540" s="12"/>
      <c r="F540" s="12"/>
      <c r="G540" s="12"/>
    </row>
    <row r="541" spans="3:7" x14ac:dyDescent="0.3">
      <c r="C541" s="12"/>
      <c r="D541" s="12"/>
      <c r="F541" s="12"/>
      <c r="G541" s="12"/>
    </row>
    <row r="542" spans="3:7" x14ac:dyDescent="0.3">
      <c r="C542" s="12"/>
      <c r="D542" s="12"/>
      <c r="F542" s="12"/>
      <c r="G542" s="12"/>
    </row>
    <row r="543" spans="3:7" x14ac:dyDescent="0.3">
      <c r="C543" s="12"/>
      <c r="D543" s="12"/>
      <c r="F543" s="12"/>
      <c r="G543" s="12"/>
    </row>
    <row r="544" spans="3:7" x14ac:dyDescent="0.3">
      <c r="C544" s="12"/>
      <c r="D544" s="12"/>
      <c r="F544" s="12"/>
      <c r="G544" s="12"/>
    </row>
    <row r="545" spans="3:7" x14ac:dyDescent="0.3">
      <c r="C545" s="12"/>
      <c r="D545" s="12"/>
      <c r="F545" s="12"/>
      <c r="G545" s="12"/>
    </row>
    <row r="546" spans="3:7" x14ac:dyDescent="0.3">
      <c r="C546" s="12"/>
      <c r="D546" s="12"/>
      <c r="F546" s="12"/>
      <c r="G546" s="12"/>
    </row>
    <row r="547" spans="3:7" x14ac:dyDescent="0.3">
      <c r="C547" s="12"/>
      <c r="D547" s="12"/>
      <c r="F547" s="12"/>
      <c r="G547" s="12"/>
    </row>
    <row r="548" spans="3:7" x14ac:dyDescent="0.3">
      <c r="C548" s="12"/>
      <c r="D548" s="12"/>
      <c r="F548" s="12"/>
      <c r="G548" s="12"/>
    </row>
    <row r="549" spans="3:7" x14ac:dyDescent="0.3">
      <c r="C549" s="12"/>
      <c r="D549" s="12"/>
      <c r="F549" s="12"/>
      <c r="G549" s="12"/>
    </row>
    <row r="550" spans="3:7" x14ac:dyDescent="0.3">
      <c r="C550" s="12"/>
      <c r="D550" s="12"/>
      <c r="F550" s="12"/>
      <c r="G550" s="12"/>
    </row>
    <row r="551" spans="3:7" x14ac:dyDescent="0.3">
      <c r="C551" s="12"/>
      <c r="D551" s="12"/>
      <c r="F551" s="12"/>
      <c r="G551" s="12"/>
    </row>
    <row r="552" spans="3:7" x14ac:dyDescent="0.3">
      <c r="C552" s="12"/>
      <c r="D552" s="12"/>
      <c r="F552" s="12"/>
      <c r="G552" s="12"/>
    </row>
    <row r="553" spans="3:7" x14ac:dyDescent="0.3">
      <c r="C553" s="12"/>
      <c r="D553" s="12"/>
      <c r="F553" s="12"/>
      <c r="G553" s="12"/>
    </row>
    <row r="554" spans="3:7" x14ac:dyDescent="0.3">
      <c r="C554" s="12"/>
      <c r="D554" s="12"/>
      <c r="F554" s="12"/>
      <c r="G554" s="12"/>
    </row>
    <row r="555" spans="3:7" x14ac:dyDescent="0.3">
      <c r="C555" s="12"/>
      <c r="D555" s="12"/>
      <c r="F555" s="12"/>
      <c r="G555" s="12"/>
    </row>
    <row r="556" spans="3:7" x14ac:dyDescent="0.3">
      <c r="C556" s="12"/>
      <c r="D556" s="12"/>
      <c r="F556" s="12"/>
      <c r="G556" s="12"/>
    </row>
    <row r="557" spans="3:7" x14ac:dyDescent="0.3">
      <c r="C557" s="12"/>
      <c r="D557" s="12"/>
      <c r="F557" s="12"/>
      <c r="G557" s="12"/>
    </row>
    <row r="558" spans="3:7" x14ac:dyDescent="0.3">
      <c r="C558" s="12"/>
      <c r="D558" s="12"/>
      <c r="F558" s="12"/>
      <c r="G558" s="12"/>
    </row>
    <row r="559" spans="3:7" x14ac:dyDescent="0.3">
      <c r="C559" s="12"/>
      <c r="D559" s="12"/>
      <c r="F559" s="12"/>
      <c r="G559" s="12"/>
    </row>
    <row r="560" spans="3:7" x14ac:dyDescent="0.3">
      <c r="C560" s="12"/>
      <c r="D560" s="12"/>
      <c r="F560" s="12"/>
      <c r="G560" s="12"/>
    </row>
    <row r="561" spans="3:7" x14ac:dyDescent="0.3">
      <c r="C561" s="12"/>
      <c r="D561" s="12"/>
      <c r="F561" s="12"/>
      <c r="G561" s="12"/>
    </row>
    <row r="562" spans="3:7" x14ac:dyDescent="0.3">
      <c r="C562" s="12"/>
      <c r="D562" s="12"/>
      <c r="F562" s="12"/>
      <c r="G562" s="12"/>
    </row>
    <row r="563" spans="3:7" x14ac:dyDescent="0.3">
      <c r="C563" s="12"/>
      <c r="D563" s="12"/>
      <c r="F563" s="12"/>
      <c r="G563" s="12"/>
    </row>
    <row r="564" spans="3:7" x14ac:dyDescent="0.3">
      <c r="C564" s="12"/>
      <c r="D564" s="12"/>
      <c r="F564" s="12"/>
      <c r="G564" s="12"/>
    </row>
    <row r="565" spans="3:7" x14ac:dyDescent="0.3">
      <c r="C565" s="12"/>
      <c r="D565" s="12"/>
      <c r="F565" s="12"/>
      <c r="G565" s="12"/>
    </row>
    <row r="566" spans="3:7" x14ac:dyDescent="0.3">
      <c r="C566" s="12"/>
      <c r="D566" s="12"/>
      <c r="F566" s="12"/>
      <c r="G566" s="12"/>
    </row>
    <row r="567" spans="3:7" x14ac:dyDescent="0.3">
      <c r="C567" s="12"/>
      <c r="D567" s="12"/>
      <c r="F567" s="12"/>
      <c r="G567" s="12"/>
    </row>
    <row r="568" spans="3:7" x14ac:dyDescent="0.3">
      <c r="C568" s="12"/>
      <c r="D568" s="12"/>
      <c r="F568" s="12"/>
      <c r="G568" s="12"/>
    </row>
    <row r="569" spans="3:7" x14ac:dyDescent="0.3">
      <c r="C569" s="12"/>
      <c r="D569" s="12"/>
      <c r="F569" s="12"/>
      <c r="G569" s="12"/>
    </row>
    <row r="570" spans="3:7" x14ac:dyDescent="0.3">
      <c r="C570" s="12"/>
      <c r="D570" s="12"/>
      <c r="F570" s="12"/>
      <c r="G570" s="12"/>
    </row>
    <row r="571" spans="3:7" x14ac:dyDescent="0.3">
      <c r="C571" s="12"/>
      <c r="D571" s="12"/>
      <c r="F571" s="12"/>
      <c r="G571" s="12"/>
    </row>
    <row r="572" spans="3:7" x14ac:dyDescent="0.3">
      <c r="C572" s="12"/>
      <c r="D572" s="12"/>
      <c r="F572" s="12"/>
      <c r="G572" s="12"/>
    </row>
    <row r="573" spans="3:7" x14ac:dyDescent="0.3">
      <c r="C573" s="12"/>
      <c r="D573" s="12"/>
      <c r="F573" s="12"/>
      <c r="G573" s="12"/>
    </row>
    <row r="574" spans="3:7" x14ac:dyDescent="0.3">
      <c r="C574" s="12"/>
      <c r="D574" s="12"/>
      <c r="F574" s="12"/>
      <c r="G574" s="12"/>
    </row>
    <row r="575" spans="3:7" x14ac:dyDescent="0.3">
      <c r="C575" s="12"/>
      <c r="D575" s="12"/>
      <c r="F575" s="12"/>
      <c r="G575" s="12"/>
    </row>
    <row r="576" spans="3:7" x14ac:dyDescent="0.3">
      <c r="C576" s="12"/>
      <c r="D576" s="12"/>
      <c r="F576" s="12"/>
      <c r="G576" s="12"/>
    </row>
    <row r="577" spans="3:7" x14ac:dyDescent="0.3">
      <c r="C577" s="12"/>
      <c r="D577" s="12"/>
      <c r="F577" s="12"/>
      <c r="G577" s="12"/>
    </row>
    <row r="578" spans="3:7" x14ac:dyDescent="0.3">
      <c r="C578" s="12"/>
      <c r="D578" s="12"/>
      <c r="F578" s="12"/>
      <c r="G578" s="12"/>
    </row>
    <row r="579" spans="3:7" x14ac:dyDescent="0.3">
      <c r="C579" s="12"/>
      <c r="D579" s="12"/>
      <c r="F579" s="12"/>
      <c r="G579" s="12"/>
    </row>
    <row r="580" spans="3:7" x14ac:dyDescent="0.3">
      <c r="C580" s="12"/>
      <c r="D580" s="12"/>
      <c r="F580" s="12"/>
      <c r="G580" s="12"/>
    </row>
    <row r="581" spans="3:7" x14ac:dyDescent="0.3">
      <c r="C581" s="12"/>
      <c r="D581" s="12"/>
      <c r="F581" s="12"/>
      <c r="G581" s="12"/>
    </row>
    <row r="582" spans="3:7" x14ac:dyDescent="0.3">
      <c r="C582" s="12"/>
      <c r="D582" s="12"/>
      <c r="F582" s="12"/>
      <c r="G582" s="12"/>
    </row>
    <row r="583" spans="3:7" x14ac:dyDescent="0.3">
      <c r="C583" s="12"/>
      <c r="D583" s="12"/>
      <c r="F583" s="12"/>
      <c r="G583" s="12"/>
    </row>
    <row r="584" spans="3:7" x14ac:dyDescent="0.3">
      <c r="C584" s="12"/>
      <c r="D584" s="12"/>
      <c r="F584" s="12"/>
      <c r="G584" s="12"/>
    </row>
    <row r="585" spans="3:7" x14ac:dyDescent="0.3">
      <c r="C585" s="12"/>
      <c r="D585" s="12"/>
      <c r="F585" s="12"/>
      <c r="G585" s="12"/>
    </row>
    <row r="586" spans="3:7" x14ac:dyDescent="0.3">
      <c r="C586" s="12"/>
      <c r="D586" s="12"/>
      <c r="F586" s="12"/>
      <c r="G586" s="12"/>
    </row>
    <row r="587" spans="3:7" x14ac:dyDescent="0.3">
      <c r="C587" s="12"/>
      <c r="D587" s="12"/>
      <c r="F587" s="12"/>
      <c r="G587" s="12"/>
    </row>
    <row r="588" spans="3:7" x14ac:dyDescent="0.3">
      <c r="C588" s="12"/>
      <c r="D588" s="12"/>
      <c r="F588" s="12"/>
      <c r="G588" s="12"/>
    </row>
    <row r="589" spans="3:7" x14ac:dyDescent="0.3">
      <c r="C589" s="12"/>
      <c r="D589" s="12"/>
      <c r="F589" s="12"/>
      <c r="G589" s="12"/>
    </row>
    <row r="590" spans="3:7" x14ac:dyDescent="0.3">
      <c r="C590" s="12"/>
      <c r="D590" s="12"/>
      <c r="F590" s="12"/>
      <c r="G590" s="12"/>
    </row>
    <row r="591" spans="3:7" x14ac:dyDescent="0.3">
      <c r="C591" s="12"/>
      <c r="D591" s="12"/>
      <c r="F591" s="12"/>
      <c r="G591" s="12"/>
    </row>
    <row r="592" spans="3:7" x14ac:dyDescent="0.3">
      <c r="C592" s="12"/>
      <c r="D592" s="12"/>
      <c r="F592" s="12"/>
      <c r="G592" s="12"/>
    </row>
    <row r="593" spans="3:7" x14ac:dyDescent="0.3">
      <c r="C593" s="12"/>
      <c r="D593" s="12"/>
      <c r="F593" s="12"/>
      <c r="G593" s="12"/>
    </row>
    <row r="594" spans="3:7" x14ac:dyDescent="0.3">
      <c r="C594" s="12"/>
      <c r="D594" s="12"/>
      <c r="F594" s="12"/>
      <c r="G594" s="12"/>
    </row>
    <row r="595" spans="3:7" x14ac:dyDescent="0.3">
      <c r="C595" s="12"/>
      <c r="D595" s="12"/>
      <c r="F595" s="12"/>
      <c r="G595" s="12"/>
    </row>
    <row r="596" spans="3:7" x14ac:dyDescent="0.3">
      <c r="C596" s="12"/>
      <c r="D596" s="12"/>
      <c r="F596" s="12"/>
      <c r="G596" s="12"/>
    </row>
    <row r="597" spans="3:7" x14ac:dyDescent="0.3">
      <c r="C597" s="12"/>
      <c r="D597" s="12"/>
      <c r="F597" s="12"/>
      <c r="G597" s="12"/>
    </row>
    <row r="598" spans="3:7" x14ac:dyDescent="0.3">
      <c r="C598" s="12"/>
      <c r="D598" s="12"/>
      <c r="F598" s="12"/>
      <c r="G598" s="12"/>
    </row>
    <row r="599" spans="3:7" x14ac:dyDescent="0.3">
      <c r="C599" s="12"/>
      <c r="D599" s="12"/>
      <c r="F599" s="12"/>
      <c r="G599" s="12"/>
    </row>
    <row r="600" spans="3:7" x14ac:dyDescent="0.3">
      <c r="C600" s="12"/>
      <c r="D600" s="12"/>
      <c r="F600" s="12"/>
      <c r="G600" s="12"/>
    </row>
    <row r="601" spans="3:7" x14ac:dyDescent="0.3">
      <c r="C601" s="12"/>
      <c r="D601" s="12"/>
      <c r="F601" s="12"/>
      <c r="G601" s="12"/>
    </row>
    <row r="602" spans="3:7" x14ac:dyDescent="0.3">
      <c r="C602" s="12"/>
      <c r="D602" s="12"/>
      <c r="F602" s="12"/>
      <c r="G602" s="12"/>
    </row>
    <row r="603" spans="3:7" x14ac:dyDescent="0.3">
      <c r="C603" s="12"/>
      <c r="D603" s="12"/>
      <c r="F603" s="12"/>
      <c r="G603" s="12"/>
    </row>
    <row r="604" spans="3:7" x14ac:dyDescent="0.3">
      <c r="C604" s="12"/>
      <c r="D604" s="12"/>
      <c r="F604" s="12"/>
      <c r="G604" s="12"/>
    </row>
    <row r="605" spans="3:7" x14ac:dyDescent="0.3">
      <c r="C605" s="12"/>
      <c r="D605" s="12"/>
      <c r="F605" s="12"/>
      <c r="G605" s="12"/>
    </row>
    <row r="606" spans="3:7" x14ac:dyDescent="0.3">
      <c r="C606" s="12"/>
      <c r="D606" s="12"/>
      <c r="F606" s="12"/>
      <c r="G606" s="12"/>
    </row>
    <row r="607" spans="3:7" x14ac:dyDescent="0.3">
      <c r="C607" s="12"/>
      <c r="D607" s="12"/>
      <c r="F607" s="12"/>
      <c r="G607" s="12"/>
    </row>
    <row r="608" spans="3:7" x14ac:dyDescent="0.3">
      <c r="C608" s="12"/>
      <c r="D608" s="12"/>
      <c r="F608" s="12"/>
      <c r="G608" s="12"/>
    </row>
    <row r="609" spans="3:7" x14ac:dyDescent="0.3">
      <c r="C609" s="12"/>
      <c r="D609" s="12"/>
      <c r="F609" s="12"/>
      <c r="G609" s="12"/>
    </row>
    <row r="610" spans="3:7" x14ac:dyDescent="0.3">
      <c r="C610" s="12"/>
      <c r="D610" s="12"/>
      <c r="F610" s="12"/>
      <c r="G610" s="12"/>
    </row>
    <row r="611" spans="3:7" x14ac:dyDescent="0.3">
      <c r="C611" s="12"/>
      <c r="D611" s="12"/>
      <c r="F611" s="12"/>
      <c r="G611" s="12"/>
    </row>
    <row r="612" spans="3:7" x14ac:dyDescent="0.3">
      <c r="C612" s="12"/>
      <c r="D612" s="12"/>
      <c r="F612" s="12"/>
      <c r="G612" s="12"/>
    </row>
    <row r="613" spans="3:7" x14ac:dyDescent="0.3">
      <c r="C613" s="12"/>
      <c r="D613" s="12"/>
      <c r="F613" s="12"/>
      <c r="G613" s="12"/>
    </row>
    <row r="614" spans="3:7" x14ac:dyDescent="0.3">
      <c r="C614" s="12"/>
      <c r="D614" s="12"/>
      <c r="F614" s="12"/>
      <c r="G614" s="12"/>
    </row>
    <row r="615" spans="3:7" x14ac:dyDescent="0.3">
      <c r="C615" s="12"/>
      <c r="D615" s="12"/>
      <c r="F615" s="12"/>
      <c r="G615" s="12"/>
    </row>
    <row r="616" spans="3:7" x14ac:dyDescent="0.3">
      <c r="C616" s="12"/>
      <c r="D616" s="12"/>
      <c r="F616" s="12"/>
      <c r="G616" s="12"/>
    </row>
    <row r="617" spans="3:7" x14ac:dyDescent="0.3">
      <c r="C617" s="12"/>
      <c r="D617" s="12"/>
      <c r="F617" s="12"/>
      <c r="G617" s="12"/>
    </row>
    <row r="618" spans="3:7" x14ac:dyDescent="0.3">
      <c r="C618" s="12"/>
      <c r="D618" s="12"/>
      <c r="F618" s="12"/>
      <c r="G618" s="12"/>
    </row>
    <row r="619" spans="3:7" x14ac:dyDescent="0.3">
      <c r="C619" s="12"/>
      <c r="D619" s="12"/>
      <c r="F619" s="12"/>
      <c r="G619" s="12"/>
    </row>
    <row r="620" spans="3:7" x14ac:dyDescent="0.3">
      <c r="C620" s="12"/>
      <c r="D620" s="12"/>
      <c r="F620" s="12"/>
      <c r="G620" s="12"/>
    </row>
    <row r="621" spans="3:7" x14ac:dyDescent="0.3">
      <c r="C621" s="12"/>
      <c r="D621" s="12"/>
      <c r="F621" s="12"/>
      <c r="G621" s="12"/>
    </row>
    <row r="622" spans="3:7" x14ac:dyDescent="0.3">
      <c r="C622" s="12"/>
      <c r="D622" s="12"/>
      <c r="F622" s="12"/>
      <c r="G622" s="12"/>
    </row>
    <row r="623" spans="3:7" x14ac:dyDescent="0.3">
      <c r="C623" s="12"/>
      <c r="D623" s="12"/>
      <c r="F623" s="12"/>
      <c r="G623" s="12"/>
    </row>
    <row r="624" spans="3:7" x14ac:dyDescent="0.3">
      <c r="C624" s="12"/>
      <c r="D624" s="12"/>
      <c r="F624" s="12"/>
      <c r="G624" s="12"/>
    </row>
    <row r="625" spans="3:7" x14ac:dyDescent="0.3">
      <c r="C625" s="12"/>
      <c r="D625" s="12"/>
      <c r="F625" s="12"/>
      <c r="G625" s="12"/>
    </row>
    <row r="626" spans="3:7" x14ac:dyDescent="0.3">
      <c r="C626" s="12"/>
      <c r="D626" s="12"/>
      <c r="F626" s="12"/>
      <c r="G626" s="12"/>
    </row>
    <row r="627" spans="3:7" x14ac:dyDescent="0.3">
      <c r="C627" s="12"/>
      <c r="D627" s="12"/>
      <c r="F627" s="12"/>
      <c r="G627" s="12"/>
    </row>
    <row r="628" spans="3:7" x14ac:dyDescent="0.3">
      <c r="C628" s="12"/>
      <c r="D628" s="12"/>
      <c r="F628" s="12"/>
      <c r="G628" s="12"/>
    </row>
    <row r="629" spans="3:7" x14ac:dyDescent="0.3">
      <c r="C629" s="12"/>
      <c r="D629" s="12"/>
      <c r="F629" s="12"/>
      <c r="G629" s="12"/>
    </row>
    <row r="630" spans="3:7" x14ac:dyDescent="0.3">
      <c r="C630" s="12"/>
      <c r="D630" s="12"/>
      <c r="F630" s="12"/>
      <c r="G630" s="12"/>
    </row>
    <row r="631" spans="3:7" x14ac:dyDescent="0.3">
      <c r="C631" s="12"/>
      <c r="D631" s="12"/>
      <c r="F631" s="12"/>
      <c r="G631" s="12"/>
    </row>
    <row r="632" spans="3:7" x14ac:dyDescent="0.3">
      <c r="C632" s="12"/>
      <c r="D632" s="12"/>
      <c r="F632" s="12"/>
      <c r="G632" s="12"/>
    </row>
    <row r="633" spans="3:7" x14ac:dyDescent="0.3">
      <c r="C633" s="12"/>
      <c r="D633" s="12"/>
      <c r="F633" s="12"/>
      <c r="G633" s="12"/>
    </row>
    <row r="634" spans="3:7" x14ac:dyDescent="0.3">
      <c r="C634" s="12"/>
      <c r="D634" s="12"/>
      <c r="F634" s="12"/>
      <c r="G634" s="12"/>
    </row>
    <row r="635" spans="3:7" x14ac:dyDescent="0.3">
      <c r="C635" s="12"/>
      <c r="D635" s="12"/>
      <c r="F635" s="12"/>
      <c r="G635" s="12"/>
    </row>
    <row r="636" spans="3:7" x14ac:dyDescent="0.3">
      <c r="C636" s="12"/>
      <c r="D636" s="12"/>
      <c r="F636" s="12"/>
      <c r="G636" s="12"/>
    </row>
    <row r="637" spans="3:7" x14ac:dyDescent="0.3">
      <c r="C637" s="12"/>
      <c r="D637" s="12"/>
      <c r="F637" s="12"/>
      <c r="G637" s="12"/>
    </row>
    <row r="638" spans="3:7" x14ac:dyDescent="0.3">
      <c r="C638" s="12"/>
      <c r="D638" s="12"/>
      <c r="F638" s="12"/>
      <c r="G638" s="12"/>
    </row>
    <row r="639" spans="3:7" x14ac:dyDescent="0.3">
      <c r="C639" s="12"/>
      <c r="D639" s="12"/>
      <c r="F639" s="12"/>
      <c r="G639" s="12"/>
    </row>
    <row r="640" spans="3:7" x14ac:dyDescent="0.3">
      <c r="C640" s="12"/>
      <c r="D640" s="12"/>
      <c r="F640" s="12"/>
      <c r="G640" s="12"/>
    </row>
    <row r="641" spans="3:7" x14ac:dyDescent="0.3">
      <c r="C641" s="12"/>
      <c r="D641" s="12"/>
      <c r="F641" s="12"/>
      <c r="G641" s="12"/>
    </row>
    <row r="642" spans="3:7" x14ac:dyDescent="0.3">
      <c r="C642" s="12"/>
      <c r="D642" s="12"/>
      <c r="F642" s="12"/>
      <c r="G642" s="12"/>
    </row>
    <row r="643" spans="3:7" x14ac:dyDescent="0.3">
      <c r="C643" s="12"/>
      <c r="D643" s="12"/>
      <c r="F643" s="12"/>
      <c r="G643" s="12"/>
    </row>
    <row r="644" spans="3:7" x14ac:dyDescent="0.3">
      <c r="C644" s="12"/>
      <c r="D644" s="12"/>
      <c r="F644" s="12"/>
      <c r="G644" s="12"/>
    </row>
    <row r="645" spans="3:7" x14ac:dyDescent="0.3">
      <c r="C645" s="12"/>
      <c r="D645" s="12"/>
      <c r="F645" s="12"/>
      <c r="G645" s="12"/>
    </row>
    <row r="646" spans="3:7" x14ac:dyDescent="0.3">
      <c r="C646" s="12"/>
      <c r="D646" s="12"/>
      <c r="F646" s="12"/>
      <c r="G646" s="12"/>
    </row>
    <row r="647" spans="3:7" x14ac:dyDescent="0.3">
      <c r="C647" s="12"/>
      <c r="D647" s="12"/>
      <c r="F647" s="12"/>
      <c r="G647" s="12"/>
    </row>
    <row r="648" spans="3:7" x14ac:dyDescent="0.3">
      <c r="C648" s="12"/>
      <c r="D648" s="12"/>
      <c r="F648" s="12"/>
      <c r="G648" s="12"/>
    </row>
    <row r="649" spans="3:7" x14ac:dyDescent="0.3">
      <c r="C649" s="12"/>
      <c r="D649" s="12"/>
      <c r="F649" s="12"/>
      <c r="G649" s="12"/>
    </row>
    <row r="650" spans="3:7" x14ac:dyDescent="0.3">
      <c r="C650" s="12"/>
      <c r="D650" s="12"/>
      <c r="F650" s="12"/>
      <c r="G650" s="12"/>
    </row>
    <row r="651" spans="3:7" x14ac:dyDescent="0.3">
      <c r="C651" s="12"/>
      <c r="D651" s="12"/>
      <c r="F651" s="12"/>
      <c r="G651" s="12"/>
    </row>
    <row r="652" spans="3:7" x14ac:dyDescent="0.3">
      <c r="C652" s="12"/>
      <c r="D652" s="12"/>
      <c r="F652" s="12"/>
      <c r="G652" s="12"/>
    </row>
    <row r="653" spans="3:7" x14ac:dyDescent="0.3">
      <c r="C653" s="12"/>
      <c r="D653" s="12"/>
      <c r="F653" s="12"/>
      <c r="G653" s="12"/>
    </row>
    <row r="654" spans="3:7" x14ac:dyDescent="0.3">
      <c r="C654" s="12"/>
      <c r="D654" s="12"/>
      <c r="F654" s="12"/>
      <c r="G654" s="12"/>
    </row>
    <row r="655" spans="3:7" x14ac:dyDescent="0.3">
      <c r="C655" s="12"/>
      <c r="D655" s="12"/>
      <c r="F655" s="12"/>
      <c r="G655" s="12"/>
    </row>
    <row r="656" spans="3:7" x14ac:dyDescent="0.3">
      <c r="C656" s="12"/>
      <c r="D656" s="12"/>
      <c r="F656" s="12"/>
      <c r="G656" s="12"/>
    </row>
    <row r="657" spans="3:7" x14ac:dyDescent="0.3">
      <c r="C657" s="12"/>
      <c r="D657" s="12"/>
      <c r="F657" s="12"/>
      <c r="G657" s="12"/>
    </row>
    <row r="658" spans="3:7" x14ac:dyDescent="0.3">
      <c r="C658" s="12"/>
      <c r="D658" s="12"/>
      <c r="F658" s="12"/>
      <c r="G658" s="12"/>
    </row>
    <row r="659" spans="3:7" x14ac:dyDescent="0.3">
      <c r="C659" s="12"/>
      <c r="D659" s="12"/>
      <c r="F659" s="12"/>
      <c r="G659" s="12"/>
    </row>
    <row r="660" spans="3:7" x14ac:dyDescent="0.3">
      <c r="C660" s="12"/>
      <c r="D660" s="12"/>
      <c r="F660" s="12"/>
      <c r="G660" s="12"/>
    </row>
    <row r="661" spans="3:7" x14ac:dyDescent="0.3">
      <c r="C661" s="12"/>
      <c r="D661" s="12"/>
      <c r="F661" s="12"/>
      <c r="G661" s="12"/>
    </row>
    <row r="662" spans="3:7" x14ac:dyDescent="0.3">
      <c r="C662" s="12"/>
      <c r="D662" s="12"/>
      <c r="F662" s="12"/>
      <c r="G662" s="12"/>
    </row>
    <row r="663" spans="3:7" x14ac:dyDescent="0.3">
      <c r="C663" s="12"/>
      <c r="D663" s="12"/>
      <c r="F663" s="12"/>
      <c r="G663" s="12"/>
    </row>
    <row r="664" spans="3:7" x14ac:dyDescent="0.3">
      <c r="C664" s="12"/>
      <c r="D664" s="12"/>
      <c r="F664" s="12"/>
      <c r="G664" s="12"/>
    </row>
    <row r="665" spans="3:7" x14ac:dyDescent="0.3">
      <c r="C665" s="12"/>
      <c r="D665" s="12"/>
      <c r="F665" s="12"/>
      <c r="G665" s="12"/>
    </row>
    <row r="666" spans="3:7" x14ac:dyDescent="0.3">
      <c r="C666" s="12"/>
      <c r="D666" s="12"/>
      <c r="F666" s="12"/>
      <c r="G666" s="12"/>
    </row>
    <row r="667" spans="3:7" x14ac:dyDescent="0.3">
      <c r="C667" s="12"/>
      <c r="D667" s="12"/>
      <c r="F667" s="12"/>
      <c r="G667" s="12"/>
    </row>
    <row r="668" spans="3:7" x14ac:dyDescent="0.3">
      <c r="C668" s="12"/>
      <c r="D668" s="12"/>
      <c r="F668" s="12"/>
      <c r="G668" s="12"/>
    </row>
    <row r="669" spans="3:7" x14ac:dyDescent="0.3">
      <c r="C669" s="12"/>
      <c r="D669" s="12"/>
      <c r="F669" s="12"/>
      <c r="G669" s="12"/>
    </row>
    <row r="670" spans="3:7" x14ac:dyDescent="0.3">
      <c r="C670" s="12"/>
      <c r="D670" s="12"/>
      <c r="F670" s="12"/>
      <c r="G670" s="12"/>
    </row>
    <row r="671" spans="3:7" x14ac:dyDescent="0.3">
      <c r="C671" s="12"/>
      <c r="D671" s="12"/>
      <c r="F671" s="12"/>
      <c r="G671" s="12"/>
    </row>
    <row r="672" spans="3:7" x14ac:dyDescent="0.3">
      <c r="C672" s="12"/>
      <c r="D672" s="12"/>
      <c r="F672" s="12"/>
      <c r="G672" s="12"/>
    </row>
    <row r="673" spans="3:7" x14ac:dyDescent="0.3">
      <c r="C673" s="12"/>
      <c r="D673" s="12"/>
      <c r="F673" s="12"/>
      <c r="G673" s="12"/>
    </row>
    <row r="674" spans="3:7" x14ac:dyDescent="0.3">
      <c r="C674" s="12"/>
      <c r="D674" s="12"/>
      <c r="F674" s="12"/>
      <c r="G674" s="12"/>
    </row>
    <row r="675" spans="3:7" x14ac:dyDescent="0.3">
      <c r="C675" s="12"/>
      <c r="D675" s="12"/>
      <c r="F675" s="12"/>
      <c r="G675" s="12"/>
    </row>
    <row r="676" spans="3:7" x14ac:dyDescent="0.3">
      <c r="C676" s="12"/>
      <c r="D676" s="12"/>
      <c r="F676" s="12"/>
      <c r="G676" s="12"/>
    </row>
    <row r="677" spans="3:7" x14ac:dyDescent="0.3">
      <c r="C677" s="12"/>
      <c r="D677" s="12"/>
      <c r="F677" s="12"/>
      <c r="G677" s="12"/>
    </row>
    <row r="678" spans="3:7" x14ac:dyDescent="0.3">
      <c r="C678" s="12"/>
      <c r="D678" s="12"/>
      <c r="F678" s="12"/>
      <c r="G678" s="12"/>
    </row>
    <row r="679" spans="3:7" x14ac:dyDescent="0.3">
      <c r="C679" s="12"/>
      <c r="D679" s="12"/>
      <c r="F679" s="12"/>
      <c r="G679" s="12"/>
    </row>
    <row r="680" spans="3:7" x14ac:dyDescent="0.3">
      <c r="C680" s="12"/>
      <c r="D680" s="12"/>
      <c r="F680" s="12"/>
      <c r="G680" s="12"/>
    </row>
    <row r="681" spans="3:7" x14ac:dyDescent="0.3">
      <c r="C681" s="12"/>
      <c r="D681" s="12"/>
      <c r="F681" s="12"/>
      <c r="G681" s="12"/>
    </row>
    <row r="682" spans="3:7" x14ac:dyDescent="0.3">
      <c r="C682" s="12"/>
      <c r="D682" s="12"/>
      <c r="F682" s="12"/>
      <c r="G682" s="12"/>
    </row>
    <row r="683" spans="3:7" x14ac:dyDescent="0.3">
      <c r="C683" s="12"/>
      <c r="D683" s="12"/>
      <c r="F683" s="12"/>
      <c r="G683" s="12"/>
    </row>
    <row r="684" spans="3:7" x14ac:dyDescent="0.3">
      <c r="C684" s="12"/>
      <c r="D684" s="12"/>
      <c r="F684" s="12"/>
      <c r="G684" s="12"/>
    </row>
    <row r="685" spans="3:7" x14ac:dyDescent="0.3">
      <c r="C685" s="12"/>
      <c r="D685" s="12"/>
      <c r="F685" s="12"/>
      <c r="G685" s="12"/>
    </row>
    <row r="686" spans="3:7" x14ac:dyDescent="0.3">
      <c r="C686" s="12"/>
      <c r="D686" s="12"/>
      <c r="F686" s="12"/>
      <c r="G686" s="12"/>
    </row>
    <row r="687" spans="3:7" x14ac:dyDescent="0.3">
      <c r="C687" s="12"/>
      <c r="D687" s="12"/>
      <c r="F687" s="12"/>
      <c r="G687" s="12"/>
    </row>
    <row r="688" spans="3:7" x14ac:dyDescent="0.3">
      <c r="C688" s="12"/>
      <c r="D688" s="12"/>
      <c r="F688" s="12"/>
      <c r="G688" s="12"/>
    </row>
    <row r="689" spans="3:7" x14ac:dyDescent="0.3">
      <c r="C689" s="12"/>
      <c r="D689" s="12"/>
      <c r="F689" s="12"/>
      <c r="G689" s="12"/>
    </row>
    <row r="690" spans="3:7" x14ac:dyDescent="0.3">
      <c r="C690" s="12"/>
      <c r="D690" s="12"/>
      <c r="F690" s="12"/>
      <c r="G690" s="12"/>
    </row>
    <row r="691" spans="3:7" x14ac:dyDescent="0.3">
      <c r="C691" s="12"/>
      <c r="D691" s="12"/>
      <c r="F691" s="12"/>
      <c r="G691" s="12"/>
    </row>
    <row r="692" spans="3:7" x14ac:dyDescent="0.3">
      <c r="C692" s="12"/>
      <c r="D692" s="12"/>
      <c r="F692" s="12"/>
      <c r="G692" s="12"/>
    </row>
    <row r="693" spans="3:7" x14ac:dyDescent="0.3">
      <c r="C693" s="12"/>
      <c r="D693" s="12"/>
      <c r="F693" s="12"/>
      <c r="G693" s="12"/>
    </row>
    <row r="694" spans="3:7" x14ac:dyDescent="0.3">
      <c r="C694" s="12"/>
      <c r="D694" s="12"/>
      <c r="F694" s="12"/>
      <c r="G694" s="12"/>
    </row>
    <row r="695" spans="3:7" x14ac:dyDescent="0.3">
      <c r="C695" s="12"/>
      <c r="D695" s="12"/>
      <c r="F695" s="12"/>
      <c r="G695" s="12"/>
    </row>
    <row r="696" spans="3:7" x14ac:dyDescent="0.3">
      <c r="C696" s="12"/>
      <c r="D696" s="12"/>
      <c r="F696" s="12"/>
      <c r="G696" s="12"/>
    </row>
    <row r="697" spans="3:7" x14ac:dyDescent="0.3">
      <c r="C697" s="12"/>
      <c r="D697" s="12"/>
      <c r="F697" s="12"/>
      <c r="G697" s="12"/>
    </row>
    <row r="698" spans="3:7" x14ac:dyDescent="0.3">
      <c r="C698" s="12"/>
      <c r="D698" s="12"/>
      <c r="F698" s="12"/>
      <c r="G698" s="12"/>
    </row>
    <row r="699" spans="3:7" x14ac:dyDescent="0.3">
      <c r="C699" s="12"/>
      <c r="D699" s="12"/>
      <c r="F699" s="12"/>
      <c r="G699" s="12"/>
    </row>
    <row r="700" spans="3:7" x14ac:dyDescent="0.3">
      <c r="C700" s="12"/>
      <c r="D700" s="12"/>
      <c r="F700" s="12"/>
      <c r="G700" s="12"/>
    </row>
    <row r="701" spans="3:7" x14ac:dyDescent="0.3">
      <c r="C701" s="12"/>
      <c r="D701" s="12"/>
      <c r="F701" s="12"/>
      <c r="G701" s="12"/>
    </row>
    <row r="702" spans="3:7" x14ac:dyDescent="0.3">
      <c r="C702" s="12"/>
      <c r="D702" s="12"/>
      <c r="F702" s="12"/>
      <c r="G702" s="12"/>
    </row>
    <row r="703" spans="3:7" x14ac:dyDescent="0.3">
      <c r="C703" s="12"/>
      <c r="D703" s="12"/>
      <c r="F703" s="12"/>
      <c r="G703" s="12"/>
    </row>
    <row r="704" spans="3:7" x14ac:dyDescent="0.3">
      <c r="C704" s="12"/>
      <c r="D704" s="12"/>
      <c r="F704" s="12"/>
      <c r="G704" s="12"/>
    </row>
    <row r="705" spans="3:7" x14ac:dyDescent="0.3">
      <c r="C705" s="12"/>
      <c r="D705" s="12"/>
      <c r="F705" s="12"/>
      <c r="G705" s="12"/>
    </row>
    <row r="706" spans="3:7" x14ac:dyDescent="0.3">
      <c r="C706" s="12"/>
      <c r="D706" s="12"/>
      <c r="F706" s="12"/>
      <c r="G706" s="12"/>
    </row>
    <row r="707" spans="3:7" x14ac:dyDescent="0.3">
      <c r="C707" s="12"/>
      <c r="D707" s="12"/>
      <c r="F707" s="12"/>
      <c r="G707" s="12"/>
    </row>
    <row r="708" spans="3:7" x14ac:dyDescent="0.3">
      <c r="C708" s="12"/>
      <c r="D708" s="12"/>
      <c r="F708" s="12"/>
      <c r="G708" s="12"/>
    </row>
    <row r="709" spans="3:7" x14ac:dyDescent="0.3">
      <c r="C709" s="12"/>
      <c r="D709" s="12"/>
      <c r="F709" s="12"/>
      <c r="G709" s="12"/>
    </row>
    <row r="710" spans="3:7" x14ac:dyDescent="0.3">
      <c r="C710" s="12"/>
      <c r="D710" s="12"/>
      <c r="F710" s="12"/>
      <c r="G710" s="12"/>
    </row>
    <row r="711" spans="3:7" x14ac:dyDescent="0.3">
      <c r="C711" s="12"/>
      <c r="D711" s="12"/>
      <c r="F711" s="12"/>
      <c r="G711" s="12"/>
    </row>
    <row r="712" spans="3:7" x14ac:dyDescent="0.3">
      <c r="C712" s="12"/>
      <c r="D712" s="12"/>
      <c r="F712" s="12"/>
      <c r="G712" s="12"/>
    </row>
    <row r="713" spans="3:7" x14ac:dyDescent="0.3">
      <c r="C713" s="12"/>
      <c r="D713" s="12"/>
      <c r="F713" s="12"/>
      <c r="G713" s="12"/>
    </row>
    <row r="714" spans="3:7" x14ac:dyDescent="0.3">
      <c r="C714" s="12"/>
      <c r="D714" s="12"/>
      <c r="F714" s="12"/>
      <c r="G714" s="12"/>
    </row>
    <row r="715" spans="3:7" x14ac:dyDescent="0.3">
      <c r="C715" s="12"/>
      <c r="D715" s="12"/>
      <c r="F715" s="12"/>
      <c r="G715" s="12"/>
    </row>
    <row r="716" spans="3:7" x14ac:dyDescent="0.3">
      <c r="C716" s="12"/>
      <c r="D716" s="12"/>
      <c r="F716" s="12"/>
      <c r="G716" s="12"/>
    </row>
    <row r="717" spans="3:7" x14ac:dyDescent="0.3">
      <c r="C717" s="12"/>
      <c r="D717" s="12"/>
      <c r="F717" s="12"/>
      <c r="G717" s="12"/>
    </row>
    <row r="718" spans="3:7" x14ac:dyDescent="0.3">
      <c r="C718" s="12"/>
      <c r="D718" s="12"/>
      <c r="F718" s="12"/>
      <c r="G718" s="12"/>
    </row>
    <row r="719" spans="3:7" x14ac:dyDescent="0.3">
      <c r="C719" s="12"/>
      <c r="D719" s="12"/>
      <c r="F719" s="12"/>
      <c r="G719" s="12"/>
    </row>
    <row r="720" spans="3:7" x14ac:dyDescent="0.3">
      <c r="C720" s="12"/>
      <c r="D720" s="12"/>
      <c r="F720" s="12"/>
      <c r="G720" s="12"/>
    </row>
    <row r="721" spans="3:7" x14ac:dyDescent="0.3">
      <c r="C721" s="12"/>
      <c r="D721" s="12"/>
      <c r="F721" s="12"/>
      <c r="G721" s="12"/>
    </row>
    <row r="722" spans="3:7" x14ac:dyDescent="0.3">
      <c r="C722" s="12"/>
      <c r="D722" s="12"/>
      <c r="F722" s="12"/>
      <c r="G722" s="12"/>
    </row>
    <row r="723" spans="3:7" x14ac:dyDescent="0.3">
      <c r="C723" s="12"/>
      <c r="D723" s="12"/>
      <c r="F723" s="12"/>
      <c r="G723" s="12"/>
    </row>
    <row r="724" spans="3:7" x14ac:dyDescent="0.3">
      <c r="C724" s="12"/>
      <c r="D724" s="12"/>
      <c r="F724" s="12"/>
      <c r="G724" s="12"/>
    </row>
    <row r="725" spans="3:7" x14ac:dyDescent="0.3">
      <c r="C725" s="12"/>
      <c r="D725" s="12"/>
      <c r="F725" s="12"/>
      <c r="G725" s="12"/>
    </row>
    <row r="726" spans="3:7" x14ac:dyDescent="0.3">
      <c r="C726" s="12"/>
      <c r="D726" s="12"/>
      <c r="F726" s="12"/>
      <c r="G726" s="12"/>
    </row>
    <row r="727" spans="3:7" x14ac:dyDescent="0.3">
      <c r="C727" s="12"/>
      <c r="D727" s="12"/>
      <c r="F727" s="12"/>
      <c r="G727" s="12"/>
    </row>
    <row r="728" spans="3:7" x14ac:dyDescent="0.3">
      <c r="C728" s="12"/>
      <c r="D728" s="12"/>
      <c r="F728" s="12"/>
      <c r="G728" s="12"/>
    </row>
    <row r="729" spans="3:7" x14ac:dyDescent="0.3">
      <c r="C729" s="12"/>
      <c r="D729" s="12"/>
      <c r="F729" s="12"/>
      <c r="G729" s="12"/>
    </row>
    <row r="730" spans="3:7" x14ac:dyDescent="0.3">
      <c r="C730" s="12"/>
      <c r="D730" s="12"/>
      <c r="F730" s="12"/>
      <c r="G730" s="12"/>
    </row>
    <row r="731" spans="3:7" x14ac:dyDescent="0.3">
      <c r="C731" s="12"/>
      <c r="D731" s="12"/>
      <c r="F731" s="12"/>
      <c r="G731" s="12"/>
    </row>
    <row r="732" spans="3:7" x14ac:dyDescent="0.3">
      <c r="C732" s="12"/>
      <c r="D732" s="12"/>
      <c r="F732" s="12"/>
      <c r="G732" s="12"/>
    </row>
    <row r="733" spans="3:7" x14ac:dyDescent="0.3">
      <c r="C733" s="12"/>
      <c r="D733" s="12"/>
      <c r="F733" s="12"/>
      <c r="G733" s="12"/>
    </row>
    <row r="734" spans="3:7" x14ac:dyDescent="0.3">
      <c r="C734" s="12"/>
      <c r="D734" s="12"/>
      <c r="F734" s="12"/>
      <c r="G734" s="12"/>
    </row>
    <row r="735" spans="3:7" x14ac:dyDescent="0.3">
      <c r="C735" s="12"/>
      <c r="D735" s="12"/>
      <c r="F735" s="12"/>
      <c r="G735" s="12"/>
    </row>
    <row r="736" spans="3:7" x14ac:dyDescent="0.3">
      <c r="C736" s="12"/>
      <c r="D736" s="12"/>
      <c r="F736" s="12"/>
      <c r="G736" s="12"/>
    </row>
    <row r="737" spans="3:7" x14ac:dyDescent="0.3">
      <c r="C737" s="12"/>
      <c r="D737" s="12"/>
      <c r="F737" s="12"/>
      <c r="G737" s="12"/>
    </row>
    <row r="738" spans="3:7" x14ac:dyDescent="0.3">
      <c r="C738" s="12"/>
      <c r="D738" s="12"/>
      <c r="F738" s="12"/>
      <c r="G738" s="12"/>
    </row>
    <row r="739" spans="3:7" x14ac:dyDescent="0.3">
      <c r="C739" s="12"/>
      <c r="D739" s="12"/>
      <c r="F739" s="12"/>
      <c r="G739" s="12"/>
    </row>
    <row r="740" spans="3:7" x14ac:dyDescent="0.3">
      <c r="C740" s="12"/>
      <c r="D740" s="12"/>
      <c r="F740" s="12"/>
      <c r="G740" s="12"/>
    </row>
    <row r="741" spans="3:7" x14ac:dyDescent="0.3">
      <c r="C741" s="12"/>
      <c r="D741" s="12"/>
      <c r="F741" s="12"/>
      <c r="G741" s="12"/>
    </row>
    <row r="742" spans="3:7" x14ac:dyDescent="0.3">
      <c r="C742" s="12"/>
      <c r="D742" s="12"/>
      <c r="F742" s="12"/>
      <c r="G742" s="12"/>
    </row>
    <row r="743" spans="3:7" x14ac:dyDescent="0.3">
      <c r="C743" s="12"/>
      <c r="D743" s="12"/>
      <c r="F743" s="12"/>
      <c r="G743" s="12"/>
    </row>
    <row r="744" spans="3:7" x14ac:dyDescent="0.3">
      <c r="C744" s="12"/>
      <c r="D744" s="12"/>
      <c r="F744" s="12"/>
      <c r="G744" s="12"/>
    </row>
    <row r="745" spans="3:7" x14ac:dyDescent="0.3">
      <c r="C745" s="12"/>
      <c r="D745" s="12"/>
      <c r="F745" s="12"/>
      <c r="G745" s="12"/>
    </row>
    <row r="746" spans="3:7" x14ac:dyDescent="0.3">
      <c r="C746" s="12"/>
      <c r="D746" s="12"/>
      <c r="F746" s="12"/>
      <c r="G746" s="12"/>
    </row>
    <row r="747" spans="3:7" x14ac:dyDescent="0.3">
      <c r="C747" s="12"/>
      <c r="D747" s="12"/>
      <c r="F747" s="12"/>
      <c r="G747" s="12"/>
    </row>
    <row r="748" spans="3:7" x14ac:dyDescent="0.3">
      <c r="C748" s="12"/>
      <c r="D748" s="12"/>
      <c r="F748" s="12"/>
      <c r="G748" s="12"/>
    </row>
    <row r="749" spans="3:7" x14ac:dyDescent="0.3">
      <c r="C749" s="12"/>
      <c r="D749" s="12"/>
      <c r="F749" s="12"/>
      <c r="G749" s="12"/>
    </row>
    <row r="750" spans="3:7" x14ac:dyDescent="0.3">
      <c r="C750" s="12"/>
      <c r="D750" s="12"/>
      <c r="F750" s="12"/>
      <c r="G750" s="12"/>
    </row>
    <row r="751" spans="3:7" x14ac:dyDescent="0.3">
      <c r="C751" s="12"/>
      <c r="D751" s="12"/>
      <c r="F751" s="12"/>
      <c r="G751" s="12"/>
    </row>
    <row r="752" spans="3:7" x14ac:dyDescent="0.3">
      <c r="C752" s="12"/>
      <c r="D752" s="12"/>
      <c r="F752" s="12"/>
      <c r="G752" s="12"/>
    </row>
    <row r="753" spans="3:7" x14ac:dyDescent="0.3">
      <c r="C753" s="12"/>
      <c r="D753" s="12"/>
      <c r="F753" s="12"/>
      <c r="G753" s="12"/>
    </row>
    <row r="754" spans="3:7" x14ac:dyDescent="0.3">
      <c r="C754" s="12"/>
      <c r="D754" s="12"/>
      <c r="F754" s="12"/>
      <c r="G754" s="12"/>
    </row>
    <row r="755" spans="3:7" x14ac:dyDescent="0.3">
      <c r="C755" s="12"/>
      <c r="D755" s="12"/>
      <c r="F755" s="12"/>
      <c r="G755" s="12"/>
    </row>
    <row r="756" spans="3:7" x14ac:dyDescent="0.3">
      <c r="C756" s="12"/>
      <c r="D756" s="12"/>
      <c r="F756" s="12"/>
      <c r="G756" s="12"/>
    </row>
    <row r="757" spans="3:7" x14ac:dyDescent="0.3">
      <c r="C757" s="12"/>
      <c r="D757" s="12"/>
      <c r="F757" s="12"/>
      <c r="G757" s="12"/>
    </row>
    <row r="758" spans="3:7" x14ac:dyDescent="0.3">
      <c r="C758" s="12"/>
      <c r="D758" s="12"/>
      <c r="F758" s="12"/>
      <c r="G758" s="12"/>
    </row>
    <row r="759" spans="3:7" x14ac:dyDescent="0.3">
      <c r="C759" s="12"/>
      <c r="D759" s="12"/>
      <c r="F759" s="12"/>
      <c r="G759" s="12"/>
    </row>
    <row r="760" spans="3:7" x14ac:dyDescent="0.3">
      <c r="C760" s="12"/>
      <c r="D760" s="12"/>
      <c r="F760" s="12"/>
      <c r="G760" s="12"/>
    </row>
    <row r="761" spans="3:7" x14ac:dyDescent="0.3">
      <c r="C761" s="12"/>
      <c r="D761" s="12"/>
      <c r="F761" s="12"/>
      <c r="G761" s="12"/>
    </row>
    <row r="762" spans="3:7" x14ac:dyDescent="0.3">
      <c r="C762" s="12"/>
      <c r="D762" s="12"/>
      <c r="F762" s="12"/>
      <c r="G762" s="12"/>
    </row>
    <row r="763" spans="3:7" x14ac:dyDescent="0.3">
      <c r="C763" s="12"/>
      <c r="D763" s="12"/>
      <c r="F763" s="12"/>
      <c r="G763" s="12"/>
    </row>
    <row r="764" spans="3:7" x14ac:dyDescent="0.3">
      <c r="C764" s="12"/>
      <c r="D764" s="12"/>
      <c r="F764" s="12"/>
      <c r="G764" s="12"/>
    </row>
    <row r="765" spans="3:7" x14ac:dyDescent="0.3">
      <c r="C765" s="12"/>
      <c r="D765" s="12"/>
      <c r="F765" s="12"/>
      <c r="G765" s="12"/>
    </row>
    <row r="766" spans="3:7" x14ac:dyDescent="0.3">
      <c r="C766" s="12"/>
      <c r="D766" s="12"/>
      <c r="F766" s="12"/>
      <c r="G766" s="12"/>
    </row>
    <row r="767" spans="3:7" x14ac:dyDescent="0.3">
      <c r="C767" s="12"/>
      <c r="D767" s="12"/>
      <c r="F767" s="12"/>
      <c r="G767" s="12"/>
    </row>
    <row r="768" spans="3:7" x14ac:dyDescent="0.3">
      <c r="C768" s="12"/>
      <c r="D768" s="12"/>
      <c r="F768" s="12"/>
      <c r="G768" s="12"/>
    </row>
    <row r="769" spans="3:7" x14ac:dyDescent="0.3">
      <c r="C769" s="12"/>
      <c r="D769" s="12"/>
      <c r="F769" s="12"/>
      <c r="G769" s="12"/>
    </row>
    <row r="770" spans="3:7" x14ac:dyDescent="0.3">
      <c r="C770" s="12"/>
      <c r="D770" s="12"/>
      <c r="F770" s="12"/>
      <c r="G770" s="12"/>
    </row>
    <row r="771" spans="3:7" x14ac:dyDescent="0.3">
      <c r="C771" s="12"/>
      <c r="D771" s="12"/>
      <c r="F771" s="12"/>
      <c r="G771" s="12"/>
    </row>
    <row r="772" spans="3:7" x14ac:dyDescent="0.3">
      <c r="C772" s="12"/>
      <c r="D772" s="12"/>
      <c r="F772" s="12"/>
      <c r="G772" s="12"/>
    </row>
    <row r="773" spans="3:7" x14ac:dyDescent="0.3">
      <c r="C773" s="12"/>
      <c r="D773" s="12"/>
      <c r="F773" s="12"/>
      <c r="G773" s="12"/>
    </row>
    <row r="774" spans="3:7" x14ac:dyDescent="0.3">
      <c r="C774" s="12"/>
      <c r="D774" s="12"/>
      <c r="F774" s="12"/>
      <c r="G774" s="12"/>
    </row>
    <row r="775" spans="3:7" x14ac:dyDescent="0.3">
      <c r="C775" s="12"/>
      <c r="D775" s="12"/>
      <c r="F775" s="12"/>
      <c r="G775" s="12"/>
    </row>
    <row r="776" spans="3:7" x14ac:dyDescent="0.3">
      <c r="C776" s="12"/>
      <c r="D776" s="12"/>
      <c r="F776" s="12"/>
      <c r="G776" s="12"/>
    </row>
    <row r="777" spans="3:7" x14ac:dyDescent="0.3">
      <c r="C777" s="12"/>
      <c r="D777" s="12"/>
      <c r="F777" s="12"/>
      <c r="G777" s="12"/>
    </row>
    <row r="778" spans="3:7" x14ac:dyDescent="0.3">
      <c r="C778" s="12"/>
      <c r="D778" s="12"/>
      <c r="F778" s="12"/>
      <c r="G778" s="12"/>
    </row>
    <row r="779" spans="3:7" x14ac:dyDescent="0.3">
      <c r="C779" s="12"/>
      <c r="D779" s="12"/>
      <c r="F779" s="12"/>
      <c r="G779" s="12"/>
    </row>
    <row r="780" spans="3:7" x14ac:dyDescent="0.3">
      <c r="C780" s="12"/>
      <c r="D780" s="12"/>
      <c r="F780" s="12"/>
      <c r="G780" s="12"/>
    </row>
    <row r="781" spans="3:7" x14ac:dyDescent="0.3">
      <c r="C781" s="12"/>
      <c r="D781" s="12"/>
      <c r="F781" s="12"/>
      <c r="G781" s="12"/>
    </row>
    <row r="782" spans="3:7" x14ac:dyDescent="0.3">
      <c r="C782" s="12"/>
      <c r="D782" s="12"/>
      <c r="F782" s="12"/>
      <c r="G782" s="12"/>
    </row>
    <row r="783" spans="3:7" x14ac:dyDescent="0.3">
      <c r="C783" s="12"/>
      <c r="D783" s="12"/>
      <c r="F783" s="12"/>
      <c r="G783" s="12"/>
    </row>
    <row r="784" spans="3:7" x14ac:dyDescent="0.3">
      <c r="C784" s="12"/>
      <c r="D784" s="12"/>
      <c r="F784" s="12"/>
      <c r="G784" s="12"/>
    </row>
    <row r="785" spans="3:7" x14ac:dyDescent="0.3">
      <c r="C785" s="12"/>
      <c r="D785" s="12"/>
      <c r="F785" s="12"/>
      <c r="G785" s="12"/>
    </row>
    <row r="786" spans="3:7" x14ac:dyDescent="0.3">
      <c r="C786" s="12"/>
      <c r="D786" s="12"/>
      <c r="F786" s="12"/>
      <c r="G786" s="12"/>
    </row>
    <row r="787" spans="3:7" x14ac:dyDescent="0.3">
      <c r="C787" s="12"/>
      <c r="D787" s="12"/>
      <c r="F787" s="12"/>
      <c r="G787" s="12"/>
    </row>
    <row r="788" spans="3:7" x14ac:dyDescent="0.3">
      <c r="C788" s="12"/>
      <c r="D788" s="12"/>
      <c r="F788" s="12"/>
      <c r="G788" s="12"/>
    </row>
    <row r="789" spans="3:7" x14ac:dyDescent="0.3">
      <c r="C789" s="12"/>
      <c r="D789" s="12"/>
      <c r="F789" s="12"/>
      <c r="G789" s="12"/>
    </row>
    <row r="790" spans="3:7" x14ac:dyDescent="0.3">
      <c r="C790" s="12"/>
      <c r="D790" s="12"/>
      <c r="F790" s="12"/>
      <c r="G790" s="12"/>
    </row>
    <row r="791" spans="3:7" x14ac:dyDescent="0.3">
      <c r="C791" s="12"/>
      <c r="D791" s="12"/>
      <c r="F791" s="12"/>
      <c r="G791" s="12"/>
    </row>
    <row r="792" spans="3:7" x14ac:dyDescent="0.3">
      <c r="C792" s="12"/>
      <c r="D792" s="12"/>
      <c r="F792" s="12"/>
      <c r="G792" s="12"/>
    </row>
    <row r="793" spans="3:7" x14ac:dyDescent="0.3">
      <c r="C793" s="12"/>
      <c r="D793" s="12"/>
      <c r="F793" s="12"/>
      <c r="G793" s="12"/>
    </row>
    <row r="794" spans="3:7" x14ac:dyDescent="0.3">
      <c r="C794" s="12"/>
      <c r="D794" s="12"/>
      <c r="F794" s="12"/>
      <c r="G794" s="12"/>
    </row>
    <row r="795" spans="3:7" x14ac:dyDescent="0.3">
      <c r="C795" s="12"/>
      <c r="D795" s="12"/>
      <c r="F795" s="12"/>
      <c r="G795" s="12"/>
    </row>
    <row r="796" spans="3:7" x14ac:dyDescent="0.3">
      <c r="C796" s="12"/>
      <c r="D796" s="12"/>
      <c r="F796" s="12"/>
      <c r="G796" s="12"/>
    </row>
    <row r="797" spans="3:7" x14ac:dyDescent="0.3">
      <c r="C797" s="12"/>
      <c r="D797" s="12"/>
      <c r="F797" s="12"/>
      <c r="G797" s="12"/>
    </row>
    <row r="798" spans="3:7" x14ac:dyDescent="0.3">
      <c r="C798" s="12"/>
      <c r="D798" s="12"/>
      <c r="F798" s="12"/>
      <c r="G798" s="12"/>
    </row>
    <row r="799" spans="3:7" x14ac:dyDescent="0.3">
      <c r="C799" s="12"/>
      <c r="D799" s="12"/>
      <c r="F799" s="12"/>
      <c r="G799" s="12"/>
    </row>
    <row r="800" spans="3:7" x14ac:dyDescent="0.3">
      <c r="C800" s="12"/>
      <c r="D800" s="12"/>
      <c r="F800" s="12"/>
      <c r="G800" s="12"/>
    </row>
    <row r="801" spans="3:7" x14ac:dyDescent="0.3">
      <c r="C801" s="12"/>
      <c r="D801" s="12"/>
      <c r="F801" s="12"/>
      <c r="G801" s="12"/>
    </row>
    <row r="802" spans="3:7" x14ac:dyDescent="0.3">
      <c r="C802" s="12"/>
      <c r="D802" s="12"/>
      <c r="F802" s="12"/>
      <c r="G802" s="12"/>
    </row>
    <row r="803" spans="3:7" x14ac:dyDescent="0.3">
      <c r="C803" s="12"/>
      <c r="D803" s="12"/>
      <c r="F803" s="12"/>
      <c r="G803" s="12"/>
    </row>
    <row r="804" spans="3:7" x14ac:dyDescent="0.3">
      <c r="C804" s="12"/>
      <c r="D804" s="12"/>
      <c r="F804" s="12"/>
      <c r="G804" s="12"/>
    </row>
    <row r="805" spans="3:7" x14ac:dyDescent="0.3">
      <c r="C805" s="12"/>
      <c r="D805" s="12"/>
      <c r="F805" s="12"/>
      <c r="G805" s="12"/>
    </row>
    <row r="806" spans="3:7" x14ac:dyDescent="0.3">
      <c r="C806" s="12"/>
      <c r="D806" s="12"/>
      <c r="F806" s="12"/>
      <c r="G806" s="12"/>
    </row>
    <row r="807" spans="3:7" x14ac:dyDescent="0.3">
      <c r="C807" s="12"/>
      <c r="D807" s="12"/>
      <c r="F807" s="12"/>
      <c r="G807" s="12"/>
    </row>
    <row r="808" spans="3:7" x14ac:dyDescent="0.3">
      <c r="C808" s="12"/>
      <c r="D808" s="12"/>
      <c r="F808" s="12"/>
      <c r="G808" s="12"/>
    </row>
    <row r="809" spans="3:7" x14ac:dyDescent="0.3">
      <c r="C809" s="12"/>
      <c r="D809" s="12"/>
      <c r="F809" s="12"/>
      <c r="G809" s="12"/>
    </row>
    <row r="810" spans="3:7" x14ac:dyDescent="0.3">
      <c r="C810" s="12"/>
      <c r="D810" s="12"/>
      <c r="F810" s="12"/>
      <c r="G810" s="12"/>
    </row>
    <row r="811" spans="3:7" x14ac:dyDescent="0.3">
      <c r="C811" s="12"/>
      <c r="D811" s="12"/>
      <c r="F811" s="12"/>
      <c r="G811" s="12"/>
    </row>
    <row r="812" spans="3:7" x14ac:dyDescent="0.3">
      <c r="C812" s="12"/>
      <c r="D812" s="12"/>
      <c r="F812" s="12"/>
      <c r="G812" s="12"/>
    </row>
    <row r="813" spans="3:7" x14ac:dyDescent="0.3">
      <c r="C813" s="12"/>
      <c r="D813" s="12"/>
      <c r="F813" s="12"/>
      <c r="G813" s="12"/>
    </row>
    <row r="814" spans="3:7" x14ac:dyDescent="0.3">
      <c r="C814" s="12"/>
      <c r="D814" s="12"/>
      <c r="F814" s="12"/>
      <c r="G814" s="12"/>
    </row>
    <row r="815" spans="3:7" x14ac:dyDescent="0.3">
      <c r="C815" s="12"/>
      <c r="D815" s="12"/>
      <c r="F815" s="12"/>
      <c r="G815" s="12"/>
    </row>
    <row r="816" spans="3:7" x14ac:dyDescent="0.3">
      <c r="C816" s="12"/>
      <c r="D816" s="12"/>
      <c r="F816" s="12"/>
      <c r="G816" s="12"/>
    </row>
    <row r="817" spans="3:7" x14ac:dyDescent="0.3">
      <c r="C817" s="12"/>
      <c r="D817" s="12"/>
      <c r="F817" s="12"/>
      <c r="G817" s="12"/>
    </row>
    <row r="818" spans="3:7" x14ac:dyDescent="0.3">
      <c r="C818" s="12"/>
      <c r="D818" s="12"/>
      <c r="F818" s="12"/>
      <c r="G818" s="12"/>
    </row>
    <row r="819" spans="3:7" x14ac:dyDescent="0.3">
      <c r="C819" s="12"/>
      <c r="D819" s="12"/>
      <c r="F819" s="12"/>
      <c r="G819" s="12"/>
    </row>
    <row r="820" spans="3:7" x14ac:dyDescent="0.3">
      <c r="C820" s="12"/>
      <c r="D820" s="12"/>
      <c r="F820" s="12"/>
      <c r="G820" s="12"/>
    </row>
    <row r="821" spans="3:7" x14ac:dyDescent="0.3">
      <c r="C821" s="12"/>
      <c r="D821" s="12"/>
      <c r="F821" s="12"/>
      <c r="G821" s="12"/>
    </row>
    <row r="822" spans="3:7" x14ac:dyDescent="0.3">
      <c r="C822" s="12"/>
      <c r="D822" s="12"/>
      <c r="F822" s="12"/>
      <c r="G822" s="12"/>
    </row>
    <row r="823" spans="3:7" x14ac:dyDescent="0.3">
      <c r="C823" s="12"/>
      <c r="D823" s="12"/>
      <c r="F823" s="12"/>
      <c r="G823" s="12"/>
    </row>
    <row r="824" spans="3:7" x14ac:dyDescent="0.3">
      <c r="C824" s="12"/>
      <c r="D824" s="12"/>
      <c r="F824" s="12"/>
      <c r="G824" s="12"/>
    </row>
    <row r="825" spans="3:7" x14ac:dyDescent="0.3">
      <c r="C825" s="12"/>
      <c r="D825" s="12"/>
      <c r="F825" s="12"/>
      <c r="G825" s="12"/>
    </row>
    <row r="826" spans="3:7" x14ac:dyDescent="0.3">
      <c r="C826" s="12"/>
      <c r="D826" s="12"/>
      <c r="F826" s="12"/>
      <c r="G826" s="12"/>
    </row>
    <row r="827" spans="3:7" x14ac:dyDescent="0.3">
      <c r="C827" s="12"/>
      <c r="D827" s="12"/>
      <c r="F827" s="12"/>
      <c r="G827" s="12"/>
    </row>
    <row r="828" spans="3:7" x14ac:dyDescent="0.3">
      <c r="C828" s="12"/>
      <c r="D828" s="12"/>
      <c r="F828" s="12"/>
      <c r="G828" s="12"/>
    </row>
    <row r="829" spans="3:7" x14ac:dyDescent="0.3">
      <c r="C829" s="12"/>
      <c r="D829" s="12"/>
      <c r="F829" s="12"/>
      <c r="G829" s="12"/>
    </row>
    <row r="830" spans="3:7" x14ac:dyDescent="0.3">
      <c r="C830" s="12"/>
      <c r="D830" s="12"/>
      <c r="F830" s="12"/>
      <c r="G830" s="12"/>
    </row>
    <row r="831" spans="3:7" x14ac:dyDescent="0.3">
      <c r="C831" s="12"/>
      <c r="D831" s="12"/>
      <c r="F831" s="12"/>
      <c r="G831" s="12"/>
    </row>
    <row r="832" spans="3:7" x14ac:dyDescent="0.3">
      <c r="C832" s="12"/>
      <c r="D832" s="12"/>
      <c r="F832" s="12"/>
      <c r="G832" s="12"/>
    </row>
    <row r="833" spans="3:7" x14ac:dyDescent="0.3">
      <c r="C833" s="12"/>
      <c r="D833" s="12"/>
      <c r="F833" s="12"/>
      <c r="G833" s="12"/>
    </row>
    <row r="834" spans="3:7" x14ac:dyDescent="0.3">
      <c r="C834" s="12"/>
      <c r="D834" s="12"/>
      <c r="F834" s="12"/>
      <c r="G834" s="12"/>
    </row>
    <row r="835" spans="3:7" x14ac:dyDescent="0.3">
      <c r="C835" s="12"/>
      <c r="D835" s="12"/>
      <c r="F835" s="12"/>
      <c r="G835" s="12"/>
    </row>
    <row r="836" spans="3:7" x14ac:dyDescent="0.3">
      <c r="C836" s="12"/>
      <c r="D836" s="12"/>
      <c r="F836" s="12"/>
      <c r="G836" s="12"/>
    </row>
    <row r="837" spans="3:7" x14ac:dyDescent="0.3">
      <c r="C837" s="12"/>
      <c r="D837" s="12"/>
      <c r="F837" s="12"/>
      <c r="G837" s="12"/>
    </row>
    <row r="838" spans="3:7" x14ac:dyDescent="0.3">
      <c r="C838" s="12"/>
      <c r="D838" s="12"/>
      <c r="F838" s="12"/>
      <c r="G838" s="12"/>
    </row>
    <row r="839" spans="3:7" x14ac:dyDescent="0.3">
      <c r="C839" s="12"/>
      <c r="D839" s="12"/>
      <c r="F839" s="12"/>
      <c r="G839" s="12"/>
    </row>
    <row r="840" spans="3:7" x14ac:dyDescent="0.3">
      <c r="C840" s="12"/>
      <c r="D840" s="12"/>
      <c r="F840" s="12"/>
      <c r="G840" s="12"/>
    </row>
    <row r="841" spans="3:7" x14ac:dyDescent="0.3">
      <c r="C841" s="12"/>
      <c r="D841" s="12"/>
      <c r="F841" s="12"/>
      <c r="G841" s="12"/>
    </row>
    <row r="842" spans="3:7" x14ac:dyDescent="0.3">
      <c r="C842" s="12"/>
      <c r="D842" s="12"/>
      <c r="F842" s="12"/>
      <c r="G842" s="12"/>
    </row>
    <row r="843" spans="3:7" x14ac:dyDescent="0.3">
      <c r="C843" s="12"/>
      <c r="D843" s="12"/>
      <c r="F843" s="12"/>
      <c r="G843" s="12"/>
    </row>
    <row r="844" spans="3:7" x14ac:dyDescent="0.3">
      <c r="C844" s="12"/>
      <c r="D844" s="12"/>
      <c r="F844" s="12"/>
      <c r="G844" s="12"/>
    </row>
    <row r="845" spans="3:7" x14ac:dyDescent="0.3">
      <c r="C845" s="12"/>
      <c r="D845" s="12"/>
      <c r="F845" s="12"/>
      <c r="G845" s="12"/>
    </row>
    <row r="846" spans="3:7" x14ac:dyDescent="0.3">
      <c r="C846" s="12"/>
      <c r="D846" s="12"/>
      <c r="F846" s="12"/>
      <c r="G846" s="12"/>
    </row>
    <row r="847" spans="3:7" x14ac:dyDescent="0.3">
      <c r="C847" s="12"/>
      <c r="D847" s="12"/>
      <c r="F847" s="12"/>
      <c r="G847" s="12"/>
    </row>
    <row r="848" spans="3:7" x14ac:dyDescent="0.3">
      <c r="C848" s="12"/>
      <c r="D848" s="12"/>
      <c r="F848" s="12"/>
      <c r="G848" s="12"/>
    </row>
    <row r="849" spans="3:7" x14ac:dyDescent="0.3">
      <c r="C849" s="12"/>
      <c r="D849" s="12"/>
      <c r="F849" s="12"/>
      <c r="G849" s="12"/>
    </row>
    <row r="850" spans="3:7" x14ac:dyDescent="0.3">
      <c r="C850" s="12"/>
      <c r="D850" s="12"/>
      <c r="F850" s="12"/>
      <c r="G850" s="12"/>
    </row>
    <row r="851" spans="3:7" x14ac:dyDescent="0.3">
      <c r="C851" s="12"/>
      <c r="D851" s="12"/>
      <c r="F851" s="12"/>
      <c r="G851" s="12"/>
    </row>
    <row r="852" spans="3:7" x14ac:dyDescent="0.3">
      <c r="C852" s="12"/>
      <c r="D852" s="12"/>
      <c r="F852" s="12"/>
      <c r="G852" s="12"/>
    </row>
    <row r="853" spans="3:7" x14ac:dyDescent="0.3">
      <c r="C853" s="12"/>
      <c r="D853" s="12"/>
      <c r="F853" s="12"/>
      <c r="G853" s="12"/>
    </row>
    <row r="854" spans="3:7" x14ac:dyDescent="0.3">
      <c r="C854" s="12"/>
      <c r="D854" s="12"/>
      <c r="F854" s="12"/>
      <c r="G854" s="12"/>
    </row>
    <row r="855" spans="3:7" x14ac:dyDescent="0.3">
      <c r="C855" s="12"/>
      <c r="D855" s="12"/>
      <c r="F855" s="12"/>
      <c r="G855" s="12"/>
    </row>
    <row r="856" spans="3:7" x14ac:dyDescent="0.3">
      <c r="C856" s="12"/>
      <c r="D856" s="12"/>
      <c r="F856" s="12"/>
      <c r="G856" s="12"/>
    </row>
    <row r="857" spans="3:7" x14ac:dyDescent="0.3">
      <c r="C857" s="12"/>
      <c r="D857" s="12"/>
      <c r="F857" s="12"/>
      <c r="G857" s="12"/>
    </row>
    <row r="858" spans="3:7" x14ac:dyDescent="0.3">
      <c r="C858" s="12"/>
      <c r="D858" s="12"/>
      <c r="F858" s="12"/>
      <c r="G858" s="12"/>
    </row>
    <row r="859" spans="3:7" x14ac:dyDescent="0.3">
      <c r="C859" s="12"/>
      <c r="D859" s="12"/>
      <c r="F859" s="12"/>
      <c r="G859" s="12"/>
    </row>
    <row r="860" spans="3:7" x14ac:dyDescent="0.3">
      <c r="C860" s="12"/>
      <c r="D860" s="12"/>
      <c r="F860" s="12"/>
      <c r="G860" s="12"/>
    </row>
    <row r="861" spans="3:7" x14ac:dyDescent="0.3">
      <c r="C861" s="12"/>
      <c r="D861" s="12"/>
      <c r="F861" s="12"/>
      <c r="G861" s="12"/>
    </row>
    <row r="862" spans="3:7" x14ac:dyDescent="0.3">
      <c r="C862" s="12"/>
      <c r="D862" s="12"/>
      <c r="F862" s="12"/>
      <c r="G862" s="12"/>
    </row>
    <row r="863" spans="3:7" x14ac:dyDescent="0.3">
      <c r="C863" s="12"/>
      <c r="D863" s="12"/>
      <c r="F863" s="12"/>
      <c r="G863" s="12"/>
    </row>
    <row r="864" spans="3:7" x14ac:dyDescent="0.3">
      <c r="C864" s="12"/>
      <c r="D864" s="12"/>
      <c r="F864" s="12"/>
      <c r="G864" s="12"/>
    </row>
    <row r="865" spans="3:7" x14ac:dyDescent="0.3">
      <c r="C865" s="12"/>
      <c r="D865" s="12"/>
      <c r="F865" s="12"/>
      <c r="G865" s="12"/>
    </row>
    <row r="866" spans="3:7" x14ac:dyDescent="0.3">
      <c r="C866" s="12"/>
      <c r="D866" s="12"/>
      <c r="F866" s="12"/>
      <c r="G866" s="12"/>
    </row>
    <row r="867" spans="3:7" x14ac:dyDescent="0.3">
      <c r="C867" s="12"/>
      <c r="D867" s="12"/>
      <c r="F867" s="12"/>
      <c r="G867" s="12"/>
    </row>
    <row r="868" spans="3:7" x14ac:dyDescent="0.3">
      <c r="C868" s="12"/>
      <c r="D868" s="12"/>
      <c r="F868" s="12"/>
      <c r="G868" s="12"/>
    </row>
    <row r="869" spans="3:7" x14ac:dyDescent="0.3">
      <c r="C869" s="12"/>
      <c r="D869" s="12"/>
      <c r="F869" s="12"/>
      <c r="G869" s="12"/>
    </row>
    <row r="870" spans="3:7" x14ac:dyDescent="0.3">
      <c r="C870" s="12"/>
      <c r="D870" s="12"/>
      <c r="F870" s="12"/>
      <c r="G870" s="12"/>
    </row>
    <row r="871" spans="3:7" x14ac:dyDescent="0.3">
      <c r="C871" s="12"/>
      <c r="D871" s="12"/>
      <c r="F871" s="12"/>
      <c r="G871" s="12"/>
    </row>
    <row r="872" spans="3:7" x14ac:dyDescent="0.3">
      <c r="C872" s="12"/>
      <c r="D872" s="12"/>
      <c r="F872" s="12"/>
      <c r="G872" s="12"/>
    </row>
    <row r="873" spans="3:7" x14ac:dyDescent="0.3">
      <c r="C873" s="12"/>
      <c r="D873" s="12"/>
      <c r="F873" s="12"/>
      <c r="G873" s="12"/>
    </row>
    <row r="874" spans="3:7" x14ac:dyDescent="0.3">
      <c r="C874" s="12"/>
      <c r="D874" s="12"/>
      <c r="F874" s="12"/>
      <c r="G874" s="12"/>
    </row>
    <row r="875" spans="3:7" x14ac:dyDescent="0.3">
      <c r="C875" s="12"/>
      <c r="D875" s="12"/>
      <c r="F875" s="12"/>
      <c r="G875" s="12"/>
    </row>
    <row r="876" spans="3:7" x14ac:dyDescent="0.3">
      <c r="C876" s="12"/>
      <c r="D876" s="12"/>
      <c r="F876" s="12"/>
      <c r="G876" s="12"/>
    </row>
    <row r="877" spans="3:7" x14ac:dyDescent="0.3">
      <c r="C877" s="12"/>
      <c r="D877" s="12"/>
      <c r="F877" s="12"/>
      <c r="G877" s="12"/>
    </row>
    <row r="878" spans="3:7" x14ac:dyDescent="0.3">
      <c r="C878" s="12"/>
      <c r="D878" s="12"/>
      <c r="F878" s="12"/>
      <c r="G878" s="12"/>
    </row>
    <row r="879" spans="3:7" x14ac:dyDescent="0.3">
      <c r="C879" s="12"/>
      <c r="D879" s="12"/>
      <c r="F879" s="12"/>
      <c r="G879" s="12"/>
    </row>
    <row r="880" spans="3:7" x14ac:dyDescent="0.3">
      <c r="C880" s="12"/>
      <c r="D880" s="12"/>
      <c r="F880" s="12"/>
      <c r="G880" s="12"/>
    </row>
    <row r="881" spans="3:7" x14ac:dyDescent="0.3">
      <c r="C881" s="12"/>
      <c r="D881" s="12"/>
      <c r="F881" s="12"/>
      <c r="G881" s="12"/>
    </row>
    <row r="882" spans="3:7" x14ac:dyDescent="0.3">
      <c r="C882" s="12"/>
      <c r="D882" s="12"/>
      <c r="F882" s="12"/>
      <c r="G882" s="12"/>
    </row>
    <row r="883" spans="3:7" x14ac:dyDescent="0.3">
      <c r="C883" s="12"/>
      <c r="D883" s="12"/>
      <c r="F883" s="12"/>
      <c r="G883" s="12"/>
    </row>
    <row r="884" spans="3:7" x14ac:dyDescent="0.3">
      <c r="C884" s="12"/>
      <c r="D884" s="12"/>
      <c r="F884" s="12"/>
      <c r="G884" s="12"/>
    </row>
    <row r="885" spans="3:7" x14ac:dyDescent="0.3">
      <c r="C885" s="12"/>
      <c r="D885" s="12"/>
      <c r="F885" s="12"/>
      <c r="G885" s="12"/>
    </row>
    <row r="886" spans="3:7" x14ac:dyDescent="0.3">
      <c r="C886" s="12"/>
      <c r="D886" s="12"/>
      <c r="F886" s="12"/>
      <c r="G886" s="12"/>
    </row>
    <row r="887" spans="3:7" x14ac:dyDescent="0.3">
      <c r="C887" s="12"/>
      <c r="D887" s="12"/>
      <c r="F887" s="12"/>
      <c r="G887" s="12"/>
    </row>
    <row r="888" spans="3:7" x14ac:dyDescent="0.3">
      <c r="C888" s="12"/>
      <c r="D888" s="12"/>
      <c r="F888" s="12"/>
      <c r="G888" s="12"/>
    </row>
    <row r="889" spans="3:7" x14ac:dyDescent="0.3">
      <c r="C889" s="12"/>
      <c r="D889" s="12"/>
      <c r="F889" s="12"/>
      <c r="G889" s="12"/>
    </row>
    <row r="890" spans="3:7" x14ac:dyDescent="0.3">
      <c r="C890" s="12"/>
      <c r="D890" s="12"/>
      <c r="F890" s="12"/>
      <c r="G890" s="12"/>
    </row>
    <row r="891" spans="3:7" x14ac:dyDescent="0.3">
      <c r="C891" s="12"/>
      <c r="D891" s="12"/>
      <c r="F891" s="12"/>
      <c r="G891" s="12"/>
    </row>
    <row r="892" spans="3:7" x14ac:dyDescent="0.3">
      <c r="C892" s="12"/>
      <c r="D892" s="12"/>
      <c r="F892" s="12"/>
      <c r="G892" s="12"/>
    </row>
    <row r="893" spans="3:7" x14ac:dyDescent="0.3">
      <c r="C893" s="12"/>
      <c r="D893" s="12"/>
      <c r="F893" s="12"/>
      <c r="G893" s="12"/>
    </row>
    <row r="894" spans="3:7" x14ac:dyDescent="0.3">
      <c r="C894" s="12"/>
      <c r="D894" s="12"/>
      <c r="F894" s="12"/>
      <c r="G894" s="12"/>
    </row>
    <row r="895" spans="3:7" x14ac:dyDescent="0.3">
      <c r="C895" s="12"/>
      <c r="D895" s="12"/>
      <c r="F895" s="12"/>
      <c r="G895" s="12"/>
    </row>
    <row r="896" spans="3:7" x14ac:dyDescent="0.3">
      <c r="C896" s="12"/>
      <c r="D896" s="12"/>
      <c r="F896" s="12"/>
      <c r="G896" s="12"/>
    </row>
    <row r="897" spans="3:7" x14ac:dyDescent="0.3">
      <c r="C897" s="12"/>
      <c r="D897" s="12"/>
      <c r="F897" s="12"/>
      <c r="G897" s="12"/>
    </row>
    <row r="898" spans="3:7" x14ac:dyDescent="0.3">
      <c r="C898" s="12"/>
      <c r="D898" s="12"/>
      <c r="F898" s="12"/>
      <c r="G898" s="12"/>
    </row>
    <row r="899" spans="3:7" x14ac:dyDescent="0.3">
      <c r="C899" s="12"/>
      <c r="D899" s="12"/>
      <c r="F899" s="12"/>
      <c r="G899" s="12"/>
    </row>
    <row r="900" spans="3:7" x14ac:dyDescent="0.3">
      <c r="C900" s="12"/>
      <c r="D900" s="12"/>
      <c r="F900" s="12"/>
      <c r="G900" s="12"/>
    </row>
    <row r="901" spans="3:7" x14ac:dyDescent="0.3">
      <c r="C901" s="12"/>
      <c r="D901" s="12"/>
      <c r="F901" s="12"/>
      <c r="G901" s="12"/>
    </row>
    <row r="902" spans="3:7" x14ac:dyDescent="0.3">
      <c r="C902" s="12"/>
      <c r="D902" s="12"/>
      <c r="F902" s="12"/>
      <c r="G902" s="12"/>
    </row>
    <row r="903" spans="3:7" x14ac:dyDescent="0.3">
      <c r="C903" s="12"/>
      <c r="D903" s="12"/>
      <c r="F903" s="12"/>
      <c r="G903" s="12"/>
    </row>
    <row r="904" spans="3:7" x14ac:dyDescent="0.3">
      <c r="C904" s="12"/>
      <c r="D904" s="12"/>
      <c r="F904" s="12"/>
      <c r="G904" s="12"/>
    </row>
    <row r="905" spans="3:7" x14ac:dyDescent="0.3">
      <c r="C905" s="12"/>
      <c r="D905" s="12"/>
      <c r="F905" s="12"/>
      <c r="G905" s="12"/>
    </row>
    <row r="906" spans="3:7" x14ac:dyDescent="0.3">
      <c r="C906" s="12"/>
      <c r="D906" s="12"/>
      <c r="F906" s="12"/>
      <c r="G906" s="12"/>
    </row>
    <row r="907" spans="3:7" x14ac:dyDescent="0.3">
      <c r="C907" s="12"/>
      <c r="D907" s="12"/>
      <c r="F907" s="12"/>
      <c r="G907" s="12"/>
    </row>
    <row r="908" spans="3:7" x14ac:dyDescent="0.3">
      <c r="C908" s="12"/>
      <c r="D908" s="12"/>
      <c r="F908" s="12"/>
      <c r="G908" s="12"/>
    </row>
    <row r="909" spans="3:7" x14ac:dyDescent="0.3">
      <c r="C909" s="12"/>
      <c r="D909" s="12"/>
      <c r="F909" s="12"/>
      <c r="G909" s="12"/>
    </row>
    <row r="910" spans="3:7" x14ac:dyDescent="0.3">
      <c r="C910" s="12"/>
      <c r="D910" s="12"/>
      <c r="F910" s="12"/>
      <c r="G910" s="12"/>
    </row>
    <row r="911" spans="3:7" x14ac:dyDescent="0.3">
      <c r="C911" s="12"/>
      <c r="D911" s="12"/>
      <c r="F911" s="12"/>
      <c r="G911" s="12"/>
    </row>
    <row r="912" spans="3:7" x14ac:dyDescent="0.3">
      <c r="C912" s="12"/>
      <c r="D912" s="12"/>
      <c r="F912" s="12"/>
      <c r="G912" s="12"/>
    </row>
    <row r="913" spans="3:7" x14ac:dyDescent="0.3">
      <c r="C913" s="12"/>
      <c r="D913" s="12"/>
      <c r="F913" s="12"/>
      <c r="G913" s="12"/>
    </row>
    <row r="914" spans="3:7" x14ac:dyDescent="0.3">
      <c r="C914" s="12"/>
      <c r="D914" s="12"/>
      <c r="F914" s="12"/>
      <c r="G914" s="12"/>
    </row>
    <row r="915" spans="3:7" x14ac:dyDescent="0.3">
      <c r="C915" s="12"/>
      <c r="D915" s="12"/>
      <c r="F915" s="12"/>
      <c r="G915" s="12"/>
    </row>
    <row r="916" spans="3:7" x14ac:dyDescent="0.3">
      <c r="C916" s="12"/>
      <c r="D916" s="12"/>
      <c r="F916" s="12"/>
      <c r="G916" s="12"/>
    </row>
    <row r="917" spans="3:7" x14ac:dyDescent="0.3">
      <c r="C917" s="12"/>
      <c r="D917" s="12"/>
      <c r="F917" s="12"/>
      <c r="G917" s="12"/>
    </row>
    <row r="918" spans="3:7" x14ac:dyDescent="0.3">
      <c r="C918" s="12"/>
      <c r="D918" s="12"/>
      <c r="F918" s="12"/>
      <c r="G918" s="12"/>
    </row>
    <row r="919" spans="3:7" x14ac:dyDescent="0.3">
      <c r="C919" s="12"/>
      <c r="D919" s="12"/>
      <c r="F919" s="12"/>
      <c r="G919" s="12"/>
    </row>
    <row r="920" spans="3:7" x14ac:dyDescent="0.3">
      <c r="C920" s="12"/>
      <c r="D920" s="12"/>
      <c r="F920" s="12"/>
      <c r="G920" s="12"/>
    </row>
    <row r="921" spans="3:7" x14ac:dyDescent="0.3">
      <c r="C921" s="12"/>
      <c r="D921" s="12"/>
      <c r="F921" s="12"/>
      <c r="G921" s="12"/>
    </row>
    <row r="922" spans="3:7" x14ac:dyDescent="0.3">
      <c r="C922" s="12"/>
      <c r="D922" s="12"/>
      <c r="F922" s="12"/>
      <c r="G922" s="12"/>
    </row>
    <row r="923" spans="3:7" x14ac:dyDescent="0.3">
      <c r="C923" s="12"/>
      <c r="D923" s="12"/>
      <c r="F923" s="12"/>
      <c r="G923" s="12"/>
    </row>
    <row r="924" spans="3:7" x14ac:dyDescent="0.3">
      <c r="C924" s="12"/>
      <c r="D924" s="12"/>
      <c r="F924" s="12"/>
      <c r="G924" s="12"/>
    </row>
    <row r="925" spans="3:7" x14ac:dyDescent="0.3">
      <c r="C925" s="12"/>
      <c r="D925" s="12"/>
      <c r="F925" s="12"/>
      <c r="G925" s="12"/>
    </row>
    <row r="926" spans="3:7" x14ac:dyDescent="0.3">
      <c r="C926" s="12"/>
      <c r="D926" s="12"/>
      <c r="F926" s="12"/>
      <c r="G926" s="12"/>
    </row>
    <row r="927" spans="3:7" x14ac:dyDescent="0.3">
      <c r="C927" s="12"/>
      <c r="D927" s="12"/>
      <c r="F927" s="12"/>
      <c r="G927" s="12"/>
    </row>
    <row r="928" spans="3:7" x14ac:dyDescent="0.3">
      <c r="C928" s="12"/>
      <c r="D928" s="12"/>
      <c r="F928" s="12"/>
      <c r="G928" s="12"/>
    </row>
    <row r="929" spans="3:7" x14ac:dyDescent="0.3">
      <c r="C929" s="12"/>
      <c r="D929" s="12"/>
      <c r="F929" s="12"/>
      <c r="G929" s="12"/>
    </row>
    <row r="930" spans="3:7" x14ac:dyDescent="0.3">
      <c r="C930" s="12"/>
      <c r="D930" s="12"/>
      <c r="F930" s="12"/>
      <c r="G930" s="12"/>
    </row>
    <row r="931" spans="3:7" x14ac:dyDescent="0.3">
      <c r="C931" s="12"/>
      <c r="D931" s="12"/>
      <c r="F931" s="12"/>
      <c r="G931" s="12"/>
    </row>
    <row r="932" spans="3:7" x14ac:dyDescent="0.3">
      <c r="C932" s="12"/>
      <c r="D932" s="12"/>
      <c r="F932" s="12"/>
      <c r="G932" s="12"/>
    </row>
    <row r="933" spans="3:7" x14ac:dyDescent="0.3">
      <c r="C933" s="12"/>
      <c r="D933" s="12"/>
      <c r="F933" s="12"/>
      <c r="G933" s="12"/>
    </row>
    <row r="934" spans="3:7" x14ac:dyDescent="0.3">
      <c r="C934" s="12"/>
      <c r="D934" s="12"/>
      <c r="F934" s="12"/>
      <c r="G934" s="12"/>
    </row>
    <row r="935" spans="3:7" x14ac:dyDescent="0.3">
      <c r="C935" s="12"/>
      <c r="D935" s="12"/>
      <c r="F935" s="12"/>
      <c r="G935" s="12"/>
    </row>
    <row r="936" spans="3:7" x14ac:dyDescent="0.3">
      <c r="C936" s="12"/>
      <c r="D936" s="12"/>
      <c r="F936" s="12"/>
      <c r="G936" s="12"/>
    </row>
    <row r="937" spans="3:7" x14ac:dyDescent="0.3">
      <c r="C937" s="12"/>
      <c r="D937" s="12"/>
      <c r="F937" s="12"/>
      <c r="G937" s="12"/>
    </row>
    <row r="938" spans="3:7" x14ac:dyDescent="0.3">
      <c r="C938" s="12"/>
      <c r="D938" s="12"/>
      <c r="F938" s="12"/>
      <c r="G938" s="12"/>
    </row>
    <row r="939" spans="3:7" x14ac:dyDescent="0.3">
      <c r="C939" s="12"/>
      <c r="D939" s="12"/>
      <c r="F939" s="12"/>
      <c r="G939" s="12"/>
    </row>
    <row r="940" spans="3:7" x14ac:dyDescent="0.3">
      <c r="C940" s="12"/>
      <c r="D940" s="12"/>
      <c r="F940" s="12"/>
      <c r="G940" s="12"/>
    </row>
    <row r="941" spans="3:7" x14ac:dyDescent="0.3">
      <c r="C941" s="12"/>
      <c r="D941" s="12"/>
      <c r="F941" s="12"/>
      <c r="G941" s="12"/>
    </row>
    <row r="942" spans="3:7" x14ac:dyDescent="0.3">
      <c r="C942" s="12"/>
      <c r="D942" s="12"/>
      <c r="F942" s="12"/>
      <c r="G942" s="12"/>
    </row>
    <row r="943" spans="3:7" x14ac:dyDescent="0.3">
      <c r="C943" s="12"/>
      <c r="D943" s="12"/>
      <c r="F943" s="12"/>
      <c r="G943" s="12"/>
    </row>
    <row r="944" spans="3:7" x14ac:dyDescent="0.3">
      <c r="C944" s="12"/>
      <c r="D944" s="12"/>
      <c r="F944" s="12"/>
      <c r="G944" s="12"/>
    </row>
    <row r="945" spans="3:7" x14ac:dyDescent="0.3">
      <c r="C945" s="12"/>
      <c r="D945" s="12"/>
      <c r="F945" s="12"/>
      <c r="G945" s="12"/>
    </row>
    <row r="946" spans="3:7" x14ac:dyDescent="0.3">
      <c r="C946" s="12"/>
      <c r="D946" s="12"/>
      <c r="F946" s="12"/>
      <c r="G946" s="12"/>
    </row>
    <row r="947" spans="3:7" x14ac:dyDescent="0.3">
      <c r="C947" s="12"/>
      <c r="D947" s="12"/>
      <c r="F947" s="12"/>
      <c r="G947" s="12"/>
    </row>
    <row r="948" spans="3:7" x14ac:dyDescent="0.3">
      <c r="C948" s="12"/>
      <c r="D948" s="12"/>
      <c r="F948" s="12"/>
      <c r="G948" s="12"/>
    </row>
    <row r="949" spans="3:7" x14ac:dyDescent="0.3">
      <c r="C949" s="12"/>
      <c r="D949" s="12"/>
      <c r="F949" s="12"/>
      <c r="G949" s="12"/>
    </row>
    <row r="950" spans="3:7" x14ac:dyDescent="0.3">
      <c r="C950" s="12"/>
      <c r="D950" s="12"/>
      <c r="F950" s="12"/>
      <c r="G950" s="12"/>
    </row>
    <row r="951" spans="3:7" x14ac:dyDescent="0.3">
      <c r="C951" s="12"/>
      <c r="D951" s="12"/>
      <c r="F951" s="12"/>
      <c r="G951" s="12"/>
    </row>
    <row r="952" spans="3:7" x14ac:dyDescent="0.3">
      <c r="C952" s="12"/>
      <c r="D952" s="12"/>
      <c r="F952" s="12"/>
      <c r="G952" s="12"/>
    </row>
    <row r="953" spans="3:7" x14ac:dyDescent="0.3">
      <c r="C953" s="12"/>
      <c r="D953" s="12"/>
      <c r="F953" s="12"/>
      <c r="G953" s="12"/>
    </row>
    <row r="954" spans="3:7" x14ac:dyDescent="0.3">
      <c r="C954" s="12"/>
      <c r="D954" s="12"/>
      <c r="F954" s="12"/>
      <c r="G954" s="12"/>
    </row>
    <row r="955" spans="3:7" x14ac:dyDescent="0.3">
      <c r="C955" s="12"/>
      <c r="D955" s="12"/>
      <c r="F955" s="12"/>
      <c r="G955" s="12"/>
    </row>
    <row r="956" spans="3:7" x14ac:dyDescent="0.3">
      <c r="C956" s="12"/>
      <c r="D956" s="12"/>
      <c r="F956" s="12"/>
      <c r="G956" s="12"/>
    </row>
    <row r="957" spans="3:7" x14ac:dyDescent="0.3">
      <c r="C957" s="12"/>
      <c r="D957" s="12"/>
      <c r="F957" s="12"/>
      <c r="G957" s="12"/>
    </row>
    <row r="958" spans="3:7" x14ac:dyDescent="0.3">
      <c r="C958" s="12"/>
      <c r="D958" s="12"/>
      <c r="F958" s="12"/>
      <c r="G958" s="12"/>
    </row>
    <row r="959" spans="3:7" x14ac:dyDescent="0.3">
      <c r="C959" s="12"/>
      <c r="D959" s="12"/>
      <c r="F959" s="12"/>
      <c r="G959" s="12"/>
    </row>
    <row r="960" spans="3:7" x14ac:dyDescent="0.3">
      <c r="C960" s="12"/>
      <c r="D960" s="12"/>
      <c r="F960" s="12"/>
      <c r="G960" s="12"/>
    </row>
    <row r="961" spans="3:7" x14ac:dyDescent="0.3">
      <c r="C961" s="12"/>
      <c r="D961" s="12"/>
      <c r="F961" s="12"/>
      <c r="G961" s="12"/>
    </row>
    <row r="962" spans="3:7" x14ac:dyDescent="0.3">
      <c r="C962" s="12"/>
      <c r="D962" s="12"/>
      <c r="F962" s="12"/>
      <c r="G962" s="12"/>
    </row>
    <row r="963" spans="3:7" x14ac:dyDescent="0.3">
      <c r="C963" s="12"/>
      <c r="D963" s="12"/>
      <c r="F963" s="12"/>
      <c r="G963" s="12"/>
    </row>
    <row r="964" spans="3:7" x14ac:dyDescent="0.3">
      <c r="C964" s="12"/>
      <c r="D964" s="12"/>
      <c r="F964" s="12"/>
      <c r="G964" s="12"/>
    </row>
    <row r="965" spans="3:7" x14ac:dyDescent="0.3">
      <c r="C965" s="12"/>
      <c r="D965" s="12"/>
      <c r="F965" s="12"/>
      <c r="G965" s="12"/>
    </row>
    <row r="966" spans="3:7" x14ac:dyDescent="0.3">
      <c r="C966" s="12"/>
      <c r="D966" s="12"/>
      <c r="F966" s="12"/>
      <c r="G966" s="12"/>
    </row>
    <row r="967" spans="3:7" x14ac:dyDescent="0.3">
      <c r="C967" s="12"/>
      <c r="D967" s="12"/>
      <c r="F967" s="12"/>
      <c r="G967" s="12"/>
    </row>
    <row r="968" spans="3:7" x14ac:dyDescent="0.3">
      <c r="C968" s="12"/>
      <c r="D968" s="12"/>
      <c r="F968" s="12"/>
      <c r="G968" s="12"/>
    </row>
    <row r="969" spans="3:7" x14ac:dyDescent="0.3">
      <c r="C969" s="12"/>
      <c r="D969" s="12"/>
      <c r="F969" s="12"/>
      <c r="G969" s="12"/>
    </row>
    <row r="970" spans="3:7" x14ac:dyDescent="0.3">
      <c r="C970" s="12"/>
      <c r="D970" s="12"/>
      <c r="F970" s="12"/>
      <c r="G970" s="12"/>
    </row>
    <row r="971" spans="3:7" x14ac:dyDescent="0.3">
      <c r="C971" s="12"/>
      <c r="D971" s="12"/>
      <c r="F971" s="12"/>
      <c r="G971" s="12"/>
    </row>
    <row r="972" spans="3:7" x14ac:dyDescent="0.3">
      <c r="C972" s="12"/>
      <c r="D972" s="12"/>
      <c r="F972" s="12"/>
      <c r="G972" s="12"/>
    </row>
    <row r="973" spans="3:7" x14ac:dyDescent="0.3">
      <c r="C973" s="12"/>
      <c r="D973" s="12"/>
      <c r="F973" s="12"/>
      <c r="G973" s="12"/>
    </row>
    <row r="974" spans="3:7" x14ac:dyDescent="0.3">
      <c r="C974" s="12"/>
      <c r="D974" s="12"/>
      <c r="F974" s="12"/>
      <c r="G974" s="12"/>
    </row>
    <row r="975" spans="3:7" x14ac:dyDescent="0.3">
      <c r="C975" s="12"/>
      <c r="D975" s="12"/>
      <c r="F975" s="12"/>
      <c r="G975" s="12"/>
    </row>
    <row r="976" spans="3:7" x14ac:dyDescent="0.3">
      <c r="C976" s="12"/>
      <c r="D976" s="12"/>
      <c r="F976" s="12"/>
      <c r="G976" s="12"/>
    </row>
    <row r="977" spans="3:7" x14ac:dyDescent="0.3">
      <c r="C977" s="12"/>
      <c r="D977" s="12"/>
      <c r="F977" s="12"/>
      <c r="G977" s="12"/>
    </row>
    <row r="978" spans="3:7" x14ac:dyDescent="0.3">
      <c r="C978" s="12"/>
      <c r="D978" s="12"/>
      <c r="F978" s="12"/>
      <c r="G978" s="12"/>
    </row>
    <row r="979" spans="3:7" x14ac:dyDescent="0.3">
      <c r="C979" s="12"/>
      <c r="D979" s="12"/>
      <c r="F979" s="12"/>
      <c r="G979" s="12"/>
    </row>
    <row r="980" spans="3:7" x14ac:dyDescent="0.3">
      <c r="C980" s="12"/>
      <c r="D980" s="12"/>
      <c r="F980" s="12"/>
      <c r="G980" s="12"/>
    </row>
    <row r="981" spans="3:7" x14ac:dyDescent="0.3">
      <c r="C981" s="12"/>
      <c r="D981" s="12"/>
      <c r="F981" s="12"/>
      <c r="G981" s="12"/>
    </row>
    <row r="982" spans="3:7" x14ac:dyDescent="0.3">
      <c r="C982" s="12"/>
      <c r="D982" s="12"/>
      <c r="F982" s="12"/>
      <c r="G982" s="12"/>
    </row>
    <row r="983" spans="3:7" x14ac:dyDescent="0.3">
      <c r="C983" s="12"/>
      <c r="D983" s="12"/>
      <c r="F983" s="12"/>
      <c r="G983" s="12"/>
    </row>
    <row r="984" spans="3:7" x14ac:dyDescent="0.3">
      <c r="C984" s="12"/>
      <c r="D984" s="12"/>
      <c r="F984" s="12"/>
      <c r="G984" s="12"/>
    </row>
    <row r="985" spans="3:7" x14ac:dyDescent="0.3">
      <c r="C985" s="12"/>
      <c r="D985" s="12"/>
      <c r="F985" s="12"/>
      <c r="G985" s="12"/>
    </row>
    <row r="986" spans="3:7" x14ac:dyDescent="0.3">
      <c r="C986" s="12"/>
      <c r="D986" s="12"/>
      <c r="F986" s="12"/>
      <c r="G986" s="12"/>
    </row>
    <row r="987" spans="3:7" x14ac:dyDescent="0.3">
      <c r="C987" s="12"/>
      <c r="D987" s="12"/>
      <c r="F987" s="12"/>
      <c r="G987" s="12"/>
    </row>
    <row r="988" spans="3:7" x14ac:dyDescent="0.3">
      <c r="C988" s="12"/>
      <c r="D988" s="12"/>
      <c r="F988" s="12"/>
      <c r="G988" s="12"/>
    </row>
    <row r="989" spans="3:7" x14ac:dyDescent="0.3">
      <c r="C989" s="12"/>
      <c r="D989" s="12"/>
      <c r="F989" s="12"/>
      <c r="G989" s="12"/>
    </row>
    <row r="990" spans="3:7" x14ac:dyDescent="0.3">
      <c r="C990" s="12"/>
      <c r="D990" s="12"/>
      <c r="F990" s="12"/>
      <c r="G990" s="12"/>
    </row>
    <row r="991" spans="3:7" x14ac:dyDescent="0.3">
      <c r="C991" s="12"/>
      <c r="D991" s="12"/>
      <c r="F991" s="12"/>
      <c r="G991" s="12"/>
    </row>
    <row r="992" spans="3:7" x14ac:dyDescent="0.3">
      <c r="C992" s="12"/>
      <c r="D992" s="12"/>
      <c r="F992" s="12"/>
      <c r="G992" s="12"/>
    </row>
    <row r="993" spans="3:7" x14ac:dyDescent="0.3">
      <c r="C993" s="12"/>
      <c r="D993" s="12"/>
      <c r="F993" s="12"/>
      <c r="G993" s="12"/>
    </row>
    <row r="994" spans="3:7" x14ac:dyDescent="0.3">
      <c r="C994" s="12"/>
      <c r="D994" s="12"/>
      <c r="F994" s="12"/>
      <c r="G994" s="12"/>
    </row>
    <row r="995" spans="3:7" x14ac:dyDescent="0.3">
      <c r="C995" s="12"/>
      <c r="D995" s="12"/>
      <c r="F995" s="12"/>
      <c r="G995" s="12"/>
    </row>
    <row r="996" spans="3:7" x14ac:dyDescent="0.3">
      <c r="C996" s="12"/>
      <c r="D996" s="12"/>
      <c r="F996" s="12"/>
      <c r="G996" s="12"/>
    </row>
    <row r="997" spans="3:7" x14ac:dyDescent="0.3">
      <c r="C997" s="12"/>
      <c r="D997" s="12"/>
      <c r="F997" s="12"/>
      <c r="G997" s="12"/>
    </row>
    <row r="998" spans="3:7" x14ac:dyDescent="0.3">
      <c r="C998" s="12"/>
      <c r="D998" s="12"/>
      <c r="F998" s="12"/>
      <c r="G998" s="12"/>
    </row>
    <row r="999" spans="3:7" x14ac:dyDescent="0.3">
      <c r="C999" s="12"/>
      <c r="D999" s="12"/>
      <c r="F999" s="12"/>
      <c r="G999" s="12"/>
    </row>
    <row r="1000" spans="3:7" x14ac:dyDescent="0.3">
      <c r="C1000" s="12"/>
      <c r="D1000" s="12"/>
      <c r="F1000" s="12"/>
      <c r="G1000" s="12"/>
    </row>
    <row r="1001" spans="3:7" x14ac:dyDescent="0.3">
      <c r="C1001" s="12"/>
      <c r="D1001" s="12"/>
      <c r="F1001" s="12"/>
      <c r="G1001" s="12"/>
    </row>
    <row r="1002" spans="3:7" x14ac:dyDescent="0.3">
      <c r="C1002" s="12"/>
      <c r="D1002" s="12"/>
      <c r="F1002" s="12"/>
      <c r="G1002" s="12"/>
    </row>
    <row r="1003" spans="3:7" x14ac:dyDescent="0.3">
      <c r="C1003" s="12"/>
      <c r="D1003" s="12"/>
      <c r="F1003" s="12"/>
      <c r="G1003" s="12"/>
    </row>
    <row r="1004" spans="3:7" x14ac:dyDescent="0.3">
      <c r="C1004" s="12"/>
      <c r="D1004" s="12"/>
      <c r="F1004" s="12"/>
      <c r="G1004" s="12"/>
    </row>
    <row r="1005" spans="3:7" x14ac:dyDescent="0.3">
      <c r="C1005" s="12"/>
      <c r="D1005" s="12"/>
      <c r="F1005" s="12"/>
      <c r="G1005" s="12"/>
    </row>
    <row r="1006" spans="3:7" x14ac:dyDescent="0.3">
      <c r="C1006" s="12"/>
      <c r="D1006" s="12"/>
      <c r="F1006" s="12"/>
      <c r="G1006" s="12"/>
    </row>
    <row r="1007" spans="3:7" x14ac:dyDescent="0.3">
      <c r="C1007" s="12"/>
      <c r="D1007" s="12"/>
      <c r="F1007" s="12"/>
      <c r="G1007" s="12"/>
    </row>
    <row r="1008" spans="3:7" x14ac:dyDescent="0.3">
      <c r="C1008" s="12"/>
      <c r="D1008" s="12"/>
      <c r="F1008" s="12"/>
      <c r="G1008" s="12"/>
    </row>
    <row r="1009" spans="3:7" x14ac:dyDescent="0.3">
      <c r="C1009" s="12"/>
      <c r="D1009" s="12"/>
      <c r="F1009" s="12"/>
      <c r="G1009" s="12"/>
    </row>
    <row r="1010" spans="3:7" x14ac:dyDescent="0.3">
      <c r="C1010" s="12"/>
      <c r="D1010" s="12"/>
      <c r="F1010" s="12"/>
      <c r="G1010" s="12"/>
    </row>
    <row r="1011" spans="3:7" x14ac:dyDescent="0.3">
      <c r="C1011" s="12"/>
      <c r="D1011" s="12"/>
      <c r="F1011" s="12"/>
      <c r="G1011" s="12"/>
    </row>
    <row r="1012" spans="3:7" x14ac:dyDescent="0.3">
      <c r="C1012" s="12"/>
      <c r="D1012" s="12"/>
      <c r="F1012" s="12"/>
      <c r="G1012" s="12"/>
    </row>
    <row r="1013" spans="3:7" x14ac:dyDescent="0.3">
      <c r="C1013" s="12"/>
      <c r="D1013" s="12"/>
      <c r="F1013" s="12"/>
      <c r="G1013" s="12"/>
    </row>
    <row r="1014" spans="3:7" x14ac:dyDescent="0.3">
      <c r="C1014" s="12"/>
      <c r="D1014" s="12"/>
      <c r="F1014" s="12"/>
      <c r="G1014" s="12"/>
    </row>
    <row r="1015" spans="3:7" x14ac:dyDescent="0.3">
      <c r="C1015" s="12"/>
      <c r="D1015" s="12"/>
      <c r="F1015" s="12"/>
      <c r="G1015" s="12"/>
    </row>
    <row r="1016" spans="3:7" x14ac:dyDescent="0.3">
      <c r="C1016" s="12"/>
      <c r="D1016" s="12"/>
      <c r="F1016" s="12"/>
      <c r="G1016" s="12"/>
    </row>
    <row r="1017" spans="3:7" x14ac:dyDescent="0.3">
      <c r="C1017" s="12"/>
      <c r="D1017" s="12"/>
      <c r="F1017" s="12"/>
      <c r="G1017" s="12"/>
    </row>
    <row r="1018" spans="3:7" x14ac:dyDescent="0.3">
      <c r="C1018" s="12"/>
      <c r="D1018" s="12"/>
      <c r="F1018" s="12"/>
      <c r="G1018" s="12"/>
    </row>
    <row r="1019" spans="3:7" x14ac:dyDescent="0.3">
      <c r="C1019" s="12"/>
      <c r="D1019" s="12"/>
      <c r="F1019" s="12"/>
      <c r="G1019" s="12"/>
    </row>
    <row r="1020" spans="3:7" x14ac:dyDescent="0.3">
      <c r="C1020" s="12"/>
      <c r="D1020" s="12"/>
      <c r="F1020" s="12"/>
      <c r="G1020" s="12"/>
    </row>
    <row r="1021" spans="3:7" x14ac:dyDescent="0.3">
      <c r="C1021" s="12"/>
      <c r="D1021" s="12"/>
      <c r="F1021" s="12"/>
      <c r="G1021" s="12"/>
    </row>
    <row r="1022" spans="3:7" x14ac:dyDescent="0.3">
      <c r="C1022" s="12"/>
      <c r="D1022" s="12"/>
      <c r="F1022" s="12"/>
      <c r="G1022" s="12"/>
    </row>
    <row r="1023" spans="3:7" x14ac:dyDescent="0.3">
      <c r="C1023" s="12"/>
      <c r="D1023" s="12"/>
      <c r="F1023" s="12"/>
      <c r="G1023" s="12"/>
    </row>
    <row r="1024" spans="3:7" x14ac:dyDescent="0.3">
      <c r="C1024" s="12"/>
      <c r="D1024" s="12"/>
      <c r="F1024" s="12"/>
      <c r="G1024" s="12"/>
    </row>
    <row r="1025" spans="3:7" x14ac:dyDescent="0.3">
      <c r="C1025" s="12"/>
      <c r="D1025" s="12"/>
      <c r="F1025" s="12"/>
      <c r="G1025" s="12"/>
    </row>
    <row r="1026" spans="3:7" x14ac:dyDescent="0.3">
      <c r="C1026" s="12"/>
      <c r="D1026" s="12"/>
      <c r="F1026" s="12"/>
      <c r="G1026" s="12"/>
    </row>
    <row r="1027" spans="3:7" x14ac:dyDescent="0.3">
      <c r="C1027" s="12"/>
      <c r="D1027" s="12"/>
      <c r="F1027" s="12"/>
      <c r="G1027" s="12"/>
    </row>
    <row r="1028" spans="3:7" x14ac:dyDescent="0.3">
      <c r="C1028" s="12"/>
      <c r="D1028" s="12"/>
      <c r="F1028" s="12"/>
      <c r="G1028" s="12"/>
    </row>
    <row r="1029" spans="3:7" x14ac:dyDescent="0.3">
      <c r="C1029" s="12"/>
      <c r="D1029" s="12"/>
      <c r="F1029" s="12"/>
      <c r="G1029" s="12"/>
    </row>
    <row r="1030" spans="3:7" x14ac:dyDescent="0.3">
      <c r="C1030" s="12"/>
      <c r="D1030" s="12"/>
      <c r="F1030" s="12"/>
      <c r="G1030" s="12"/>
    </row>
    <row r="1031" spans="3:7" x14ac:dyDescent="0.3">
      <c r="C1031" s="12"/>
      <c r="D1031" s="12"/>
      <c r="F1031" s="12"/>
      <c r="G1031" s="12"/>
    </row>
    <row r="1032" spans="3:7" x14ac:dyDescent="0.3">
      <c r="C1032" s="12"/>
      <c r="D1032" s="12"/>
      <c r="F1032" s="12"/>
      <c r="G1032" s="12"/>
    </row>
    <row r="1033" spans="3:7" x14ac:dyDescent="0.3">
      <c r="C1033" s="12"/>
      <c r="D1033" s="12"/>
      <c r="F1033" s="12"/>
      <c r="G1033" s="12"/>
    </row>
    <row r="1034" spans="3:7" x14ac:dyDescent="0.3">
      <c r="C1034" s="12"/>
      <c r="D1034" s="12"/>
      <c r="F1034" s="12"/>
      <c r="G1034" s="12"/>
    </row>
    <row r="1035" spans="3:7" x14ac:dyDescent="0.3">
      <c r="C1035" s="12"/>
      <c r="D1035" s="12"/>
      <c r="F1035" s="12"/>
      <c r="G1035" s="12"/>
    </row>
    <row r="1036" spans="3:7" x14ac:dyDescent="0.3">
      <c r="C1036" s="12"/>
      <c r="D1036" s="12"/>
      <c r="F1036" s="12"/>
      <c r="G1036" s="12"/>
    </row>
    <row r="1037" spans="3:7" x14ac:dyDescent="0.3">
      <c r="C1037" s="12"/>
      <c r="D1037" s="12"/>
      <c r="F1037" s="12"/>
      <c r="G1037" s="12"/>
    </row>
    <row r="1038" spans="3:7" x14ac:dyDescent="0.3">
      <c r="C1038" s="12"/>
      <c r="D1038" s="12"/>
      <c r="F1038" s="12"/>
      <c r="G1038" s="12"/>
    </row>
    <row r="1039" spans="3:7" x14ac:dyDescent="0.3">
      <c r="C1039" s="12"/>
      <c r="D1039" s="12"/>
      <c r="F1039" s="12"/>
      <c r="G1039" s="12"/>
    </row>
    <row r="1040" spans="3:7" x14ac:dyDescent="0.3">
      <c r="C1040" s="12"/>
      <c r="D1040" s="12"/>
      <c r="F1040" s="12"/>
      <c r="G1040" s="12"/>
    </row>
    <row r="1041" spans="3:7" x14ac:dyDescent="0.3">
      <c r="C1041" s="12"/>
      <c r="D1041" s="12"/>
      <c r="F1041" s="12"/>
      <c r="G1041" s="12"/>
    </row>
    <row r="1042" spans="3:7" x14ac:dyDescent="0.3">
      <c r="C1042" s="12"/>
      <c r="D1042" s="12"/>
      <c r="F1042" s="12"/>
      <c r="G1042" s="12"/>
    </row>
    <row r="1043" spans="3:7" x14ac:dyDescent="0.3">
      <c r="C1043" s="12"/>
      <c r="D1043" s="12"/>
      <c r="F1043" s="12"/>
      <c r="G1043" s="12"/>
    </row>
    <row r="1044" spans="3:7" x14ac:dyDescent="0.3">
      <c r="C1044" s="12"/>
      <c r="D1044" s="12"/>
      <c r="F1044" s="12"/>
      <c r="G1044" s="12"/>
    </row>
    <row r="1045" spans="3:7" x14ac:dyDescent="0.3">
      <c r="C1045" s="12"/>
      <c r="D1045" s="12"/>
      <c r="F1045" s="12"/>
      <c r="G1045" s="12"/>
    </row>
    <row r="1046" spans="3:7" x14ac:dyDescent="0.3">
      <c r="C1046" s="12"/>
      <c r="D1046" s="12"/>
      <c r="F1046" s="12"/>
      <c r="G1046" s="12"/>
    </row>
    <row r="1047" spans="3:7" x14ac:dyDescent="0.3">
      <c r="C1047" s="12"/>
      <c r="D1047" s="12"/>
      <c r="F1047" s="12"/>
      <c r="G1047" s="12"/>
    </row>
    <row r="1048" spans="3:7" x14ac:dyDescent="0.3">
      <c r="C1048" s="12"/>
      <c r="D1048" s="12"/>
      <c r="F1048" s="12"/>
      <c r="G1048" s="12"/>
    </row>
    <row r="1049" spans="3:7" x14ac:dyDescent="0.3">
      <c r="C1049" s="12"/>
      <c r="D1049" s="12"/>
      <c r="F1049" s="12"/>
      <c r="G1049" s="12"/>
    </row>
    <row r="1050" spans="3:7" x14ac:dyDescent="0.3">
      <c r="C1050" s="12"/>
      <c r="D1050" s="12"/>
      <c r="F1050" s="12"/>
      <c r="G1050" s="12"/>
    </row>
    <row r="1051" spans="3:7" x14ac:dyDescent="0.3">
      <c r="C1051" s="12"/>
      <c r="D1051" s="12"/>
      <c r="F1051" s="12"/>
      <c r="G1051" s="12"/>
    </row>
    <row r="1052" spans="3:7" x14ac:dyDescent="0.3">
      <c r="C1052" s="12"/>
      <c r="D1052" s="12"/>
      <c r="F1052" s="12"/>
      <c r="G1052" s="12"/>
    </row>
    <row r="1053" spans="3:7" x14ac:dyDescent="0.3">
      <c r="C1053" s="12"/>
      <c r="D1053" s="12"/>
      <c r="F1053" s="12"/>
      <c r="G1053" s="12"/>
    </row>
    <row r="1054" spans="3:7" x14ac:dyDescent="0.3">
      <c r="C1054" s="12"/>
      <c r="D1054" s="12"/>
      <c r="F1054" s="12"/>
      <c r="G1054" s="12"/>
    </row>
    <row r="1055" spans="3:7" x14ac:dyDescent="0.3">
      <c r="C1055" s="12"/>
      <c r="D1055" s="12"/>
      <c r="F1055" s="12"/>
      <c r="G1055" s="12"/>
    </row>
    <row r="1056" spans="3:7" x14ac:dyDescent="0.3">
      <c r="C1056" s="12"/>
      <c r="D1056" s="12"/>
      <c r="F1056" s="12"/>
      <c r="G1056" s="12"/>
    </row>
    <row r="1057" spans="3:7" x14ac:dyDescent="0.3">
      <c r="C1057" s="12"/>
      <c r="D1057" s="12"/>
      <c r="F1057" s="12"/>
      <c r="G1057" s="12"/>
    </row>
    <row r="1058" spans="3:7" x14ac:dyDescent="0.3">
      <c r="C1058" s="12"/>
      <c r="D1058" s="12"/>
      <c r="F1058" s="12"/>
      <c r="G1058" s="12"/>
    </row>
    <row r="1059" spans="3:7" x14ac:dyDescent="0.3">
      <c r="C1059" s="12"/>
      <c r="D1059" s="12"/>
      <c r="F1059" s="12"/>
      <c r="G1059" s="12"/>
    </row>
    <row r="1060" spans="3:7" x14ac:dyDescent="0.3">
      <c r="C1060" s="12"/>
      <c r="D1060" s="12"/>
      <c r="F1060" s="12"/>
      <c r="G1060" s="12"/>
    </row>
    <row r="1061" spans="3:7" x14ac:dyDescent="0.3">
      <c r="C1061" s="12"/>
      <c r="D1061" s="12"/>
      <c r="F1061" s="12"/>
      <c r="G1061" s="12"/>
    </row>
    <row r="1062" spans="3:7" x14ac:dyDescent="0.3">
      <c r="C1062" s="12"/>
      <c r="D1062" s="12"/>
      <c r="F1062" s="12"/>
      <c r="G1062" s="12"/>
    </row>
    <row r="1063" spans="3:7" x14ac:dyDescent="0.3">
      <c r="C1063" s="12"/>
      <c r="D1063" s="12"/>
      <c r="F1063" s="12"/>
      <c r="G1063" s="12"/>
    </row>
    <row r="1064" spans="3:7" x14ac:dyDescent="0.3">
      <c r="C1064" s="12"/>
      <c r="D1064" s="12"/>
      <c r="F1064" s="12"/>
      <c r="G1064" s="12"/>
    </row>
    <row r="1065" spans="3:7" x14ac:dyDescent="0.3">
      <c r="C1065" s="12"/>
      <c r="D1065" s="12"/>
      <c r="F1065" s="12"/>
      <c r="G1065" s="12"/>
    </row>
    <row r="1066" spans="3:7" x14ac:dyDescent="0.3">
      <c r="C1066" s="12"/>
      <c r="D1066" s="12"/>
      <c r="F1066" s="12"/>
      <c r="G1066" s="12"/>
    </row>
    <row r="1067" spans="3:7" x14ac:dyDescent="0.3">
      <c r="C1067" s="12"/>
      <c r="D1067" s="12"/>
      <c r="F1067" s="12"/>
      <c r="G1067" s="12"/>
    </row>
    <row r="1068" spans="3:7" x14ac:dyDescent="0.3">
      <c r="C1068" s="12"/>
      <c r="D1068" s="12"/>
      <c r="F1068" s="12"/>
      <c r="G1068" s="12"/>
    </row>
    <row r="1069" spans="3:7" x14ac:dyDescent="0.3">
      <c r="C1069" s="12"/>
      <c r="D1069" s="12"/>
      <c r="F1069" s="12"/>
      <c r="G1069" s="12"/>
    </row>
    <row r="1070" spans="3:7" x14ac:dyDescent="0.3">
      <c r="C1070" s="12"/>
      <c r="D1070" s="12"/>
      <c r="F1070" s="12"/>
      <c r="G1070" s="12"/>
    </row>
    <row r="1071" spans="3:7" x14ac:dyDescent="0.3">
      <c r="C1071" s="12"/>
      <c r="D1071" s="12"/>
      <c r="F1071" s="12"/>
      <c r="G1071" s="12"/>
    </row>
    <row r="1072" spans="3:7" x14ac:dyDescent="0.3">
      <c r="C1072" s="12"/>
      <c r="D1072" s="12"/>
      <c r="F1072" s="12"/>
      <c r="G1072" s="12"/>
    </row>
    <row r="1073" spans="3:7" x14ac:dyDescent="0.3">
      <c r="C1073" s="12"/>
      <c r="D1073" s="12"/>
      <c r="F1073" s="12"/>
      <c r="G1073" s="12"/>
    </row>
    <row r="1074" spans="3:7" x14ac:dyDescent="0.3">
      <c r="C1074" s="12"/>
      <c r="D1074" s="12"/>
      <c r="F1074" s="12"/>
      <c r="G1074" s="12"/>
    </row>
    <row r="1075" spans="3:7" x14ac:dyDescent="0.3">
      <c r="C1075" s="12"/>
      <c r="D1075" s="12"/>
      <c r="F1075" s="12"/>
      <c r="G1075" s="12"/>
    </row>
    <row r="1076" spans="3:7" x14ac:dyDescent="0.3">
      <c r="C1076" s="12"/>
      <c r="D1076" s="12"/>
      <c r="F1076" s="12"/>
      <c r="G1076" s="12"/>
    </row>
    <row r="1077" spans="3:7" x14ac:dyDescent="0.3">
      <c r="C1077" s="12"/>
      <c r="D1077" s="12"/>
      <c r="F1077" s="12"/>
      <c r="G1077" s="12"/>
    </row>
    <row r="1078" spans="3:7" x14ac:dyDescent="0.3">
      <c r="C1078" s="12"/>
      <c r="D1078" s="12"/>
      <c r="F1078" s="12"/>
      <c r="G1078" s="12"/>
    </row>
    <row r="1079" spans="3:7" x14ac:dyDescent="0.3">
      <c r="C1079" s="12"/>
      <c r="D1079" s="12"/>
      <c r="F1079" s="12"/>
      <c r="G1079" s="12"/>
    </row>
    <row r="1080" spans="3:7" x14ac:dyDescent="0.3">
      <c r="C1080" s="12"/>
      <c r="D1080" s="12"/>
      <c r="F1080" s="12"/>
      <c r="G1080" s="12"/>
    </row>
    <row r="1081" spans="3:7" x14ac:dyDescent="0.3">
      <c r="C1081" s="12"/>
      <c r="D1081" s="12"/>
      <c r="F1081" s="12"/>
      <c r="G1081" s="12"/>
    </row>
    <row r="1082" spans="3:7" x14ac:dyDescent="0.3">
      <c r="C1082" s="12"/>
      <c r="D1082" s="12"/>
      <c r="F1082" s="12"/>
      <c r="G1082" s="12"/>
    </row>
    <row r="1083" spans="3:7" x14ac:dyDescent="0.3">
      <c r="C1083" s="12"/>
      <c r="D1083" s="12"/>
      <c r="F1083" s="12"/>
      <c r="G1083" s="12"/>
    </row>
    <row r="1084" spans="3:7" x14ac:dyDescent="0.3">
      <c r="C1084" s="12"/>
      <c r="D1084" s="12"/>
      <c r="F1084" s="12"/>
      <c r="G1084" s="12"/>
    </row>
    <row r="1085" spans="3:7" x14ac:dyDescent="0.3">
      <c r="C1085" s="12"/>
      <c r="D1085" s="12"/>
      <c r="F1085" s="12"/>
      <c r="G1085" s="12"/>
    </row>
    <row r="1086" spans="3:7" x14ac:dyDescent="0.3">
      <c r="C1086" s="12"/>
      <c r="D1086" s="12"/>
      <c r="F1086" s="12"/>
      <c r="G1086" s="12"/>
    </row>
    <row r="1087" spans="3:7" x14ac:dyDescent="0.3">
      <c r="C1087" s="12"/>
      <c r="D1087" s="12"/>
      <c r="F1087" s="12"/>
      <c r="G1087" s="12"/>
    </row>
    <row r="1088" spans="3:7" x14ac:dyDescent="0.3">
      <c r="C1088" s="12"/>
      <c r="D1088" s="12"/>
      <c r="F1088" s="12"/>
      <c r="G1088" s="12"/>
    </row>
    <row r="1089" spans="3:7" x14ac:dyDescent="0.3">
      <c r="C1089" s="12"/>
      <c r="D1089" s="12"/>
      <c r="F1089" s="12"/>
      <c r="G1089" s="12"/>
    </row>
    <row r="1090" spans="3:7" x14ac:dyDescent="0.3">
      <c r="C1090" s="12"/>
      <c r="D1090" s="12"/>
      <c r="F1090" s="12"/>
      <c r="G1090" s="12"/>
    </row>
    <row r="1091" spans="3:7" x14ac:dyDescent="0.3">
      <c r="C1091" s="12"/>
      <c r="D1091" s="12"/>
      <c r="F1091" s="12"/>
      <c r="G1091" s="12"/>
    </row>
    <row r="1092" spans="3:7" x14ac:dyDescent="0.3">
      <c r="C1092" s="12"/>
      <c r="D1092" s="12"/>
      <c r="F1092" s="12"/>
      <c r="G1092" s="12"/>
    </row>
    <row r="1093" spans="3:7" x14ac:dyDescent="0.3">
      <c r="C1093" s="12"/>
      <c r="D1093" s="12"/>
      <c r="F1093" s="12"/>
      <c r="G1093" s="12"/>
    </row>
    <row r="1094" spans="3:7" x14ac:dyDescent="0.3">
      <c r="C1094" s="12"/>
      <c r="D1094" s="12"/>
      <c r="F1094" s="12"/>
      <c r="G1094" s="12"/>
    </row>
    <row r="1095" spans="3:7" x14ac:dyDescent="0.3">
      <c r="C1095" s="12"/>
      <c r="D1095" s="12"/>
      <c r="F1095" s="12"/>
      <c r="G1095" s="12"/>
    </row>
    <row r="1096" spans="3:7" x14ac:dyDescent="0.3">
      <c r="C1096" s="12"/>
      <c r="D1096" s="12"/>
      <c r="F1096" s="12"/>
      <c r="G1096" s="12"/>
    </row>
    <row r="1097" spans="3:7" x14ac:dyDescent="0.3">
      <c r="C1097" s="12"/>
      <c r="D1097" s="12"/>
      <c r="F1097" s="12"/>
      <c r="G1097" s="12"/>
    </row>
    <row r="1098" spans="3:7" x14ac:dyDescent="0.3">
      <c r="C1098" s="12"/>
      <c r="D1098" s="12"/>
      <c r="F1098" s="12"/>
      <c r="G1098" s="12"/>
    </row>
    <row r="1099" spans="3:7" x14ac:dyDescent="0.3">
      <c r="C1099" s="12"/>
      <c r="D1099" s="12"/>
      <c r="F1099" s="12"/>
      <c r="G1099" s="12"/>
    </row>
    <row r="1100" spans="3:7" x14ac:dyDescent="0.3">
      <c r="C1100" s="12"/>
      <c r="D1100" s="12"/>
      <c r="F1100" s="12"/>
      <c r="G1100" s="12"/>
    </row>
    <row r="1101" spans="3:7" x14ac:dyDescent="0.3">
      <c r="C1101" s="12"/>
      <c r="D1101" s="12"/>
      <c r="F1101" s="12"/>
      <c r="G1101" s="12"/>
    </row>
    <row r="1102" spans="3:7" x14ac:dyDescent="0.3">
      <c r="C1102" s="12"/>
      <c r="D1102" s="12"/>
      <c r="F1102" s="12"/>
      <c r="G1102" s="12"/>
    </row>
    <row r="1103" spans="3:7" x14ac:dyDescent="0.3">
      <c r="C1103" s="12"/>
      <c r="D1103" s="12"/>
      <c r="F1103" s="12"/>
      <c r="G1103" s="12"/>
    </row>
    <row r="1104" spans="3:7" x14ac:dyDescent="0.3">
      <c r="C1104" s="12"/>
      <c r="D1104" s="12"/>
      <c r="F1104" s="12"/>
      <c r="G1104" s="12"/>
    </row>
    <row r="1105" spans="3:7" x14ac:dyDescent="0.3">
      <c r="C1105" s="12"/>
      <c r="D1105" s="12"/>
      <c r="F1105" s="12"/>
      <c r="G1105" s="12"/>
    </row>
    <row r="1106" spans="3:7" x14ac:dyDescent="0.3">
      <c r="C1106" s="12"/>
      <c r="D1106" s="12"/>
      <c r="F1106" s="12"/>
      <c r="G1106" s="12"/>
    </row>
    <row r="1107" spans="3:7" x14ac:dyDescent="0.3">
      <c r="C1107" s="12"/>
      <c r="D1107" s="12"/>
      <c r="F1107" s="12"/>
      <c r="G1107" s="12"/>
    </row>
    <row r="1108" spans="3:7" x14ac:dyDescent="0.3">
      <c r="C1108" s="12"/>
      <c r="D1108" s="12"/>
      <c r="F1108" s="12"/>
      <c r="G1108" s="12"/>
    </row>
    <row r="1109" spans="3:7" x14ac:dyDescent="0.3">
      <c r="C1109" s="12"/>
      <c r="D1109" s="12"/>
      <c r="F1109" s="12"/>
      <c r="G1109" s="12"/>
    </row>
    <row r="1110" spans="3:7" x14ac:dyDescent="0.3">
      <c r="C1110" s="12"/>
      <c r="D1110" s="12"/>
      <c r="F1110" s="12"/>
      <c r="G1110" s="12"/>
    </row>
    <row r="1111" spans="3:7" x14ac:dyDescent="0.3">
      <c r="C1111" s="12"/>
      <c r="D1111" s="12"/>
      <c r="F1111" s="12"/>
      <c r="G1111" s="12"/>
    </row>
    <row r="1112" spans="3:7" x14ac:dyDescent="0.3">
      <c r="C1112" s="12"/>
      <c r="D1112" s="12"/>
      <c r="F1112" s="12"/>
      <c r="G1112" s="12"/>
    </row>
    <row r="1113" spans="3:7" x14ac:dyDescent="0.3">
      <c r="C1113" s="12"/>
      <c r="D1113" s="12"/>
      <c r="F1113" s="12"/>
      <c r="G1113" s="12"/>
    </row>
    <row r="1114" spans="3:7" x14ac:dyDescent="0.3">
      <c r="C1114" s="12"/>
      <c r="D1114" s="12"/>
      <c r="F1114" s="12"/>
      <c r="G1114" s="12"/>
    </row>
    <row r="1115" spans="3:7" x14ac:dyDescent="0.3">
      <c r="C1115" s="12"/>
      <c r="D1115" s="12"/>
      <c r="F1115" s="12"/>
      <c r="G1115" s="12"/>
    </row>
    <row r="1116" spans="3:7" x14ac:dyDescent="0.3">
      <c r="C1116" s="12"/>
      <c r="D1116" s="12"/>
      <c r="F1116" s="12"/>
      <c r="G1116" s="12"/>
    </row>
    <row r="1117" spans="3:7" x14ac:dyDescent="0.3">
      <c r="C1117" s="12"/>
      <c r="D1117" s="12"/>
      <c r="F1117" s="12"/>
      <c r="G1117" s="12"/>
    </row>
    <row r="1118" spans="3:7" x14ac:dyDescent="0.3">
      <c r="C1118" s="12"/>
      <c r="D1118" s="12"/>
      <c r="F1118" s="12"/>
      <c r="G1118" s="12"/>
    </row>
    <row r="1119" spans="3:7" x14ac:dyDescent="0.3">
      <c r="C1119" s="12"/>
      <c r="D1119" s="12"/>
      <c r="F1119" s="12"/>
      <c r="G1119" s="12"/>
    </row>
    <row r="1120" spans="3:7" x14ac:dyDescent="0.3">
      <c r="C1120" s="12"/>
      <c r="D1120" s="12"/>
      <c r="F1120" s="12"/>
      <c r="G1120" s="12"/>
    </row>
    <row r="1121" spans="3:7" x14ac:dyDescent="0.3">
      <c r="C1121" s="12"/>
      <c r="D1121" s="12"/>
      <c r="F1121" s="12"/>
      <c r="G1121" s="12"/>
    </row>
    <row r="1122" spans="3:7" x14ac:dyDescent="0.3">
      <c r="C1122" s="12"/>
      <c r="D1122" s="12"/>
      <c r="F1122" s="12"/>
      <c r="G1122" s="12"/>
    </row>
    <row r="1123" spans="3:7" x14ac:dyDescent="0.3">
      <c r="C1123" s="12"/>
      <c r="D1123" s="12"/>
      <c r="F1123" s="12"/>
      <c r="G1123" s="12"/>
    </row>
    <row r="1124" spans="3:7" x14ac:dyDescent="0.3">
      <c r="C1124" s="12"/>
      <c r="D1124" s="12"/>
      <c r="F1124" s="12"/>
      <c r="G1124" s="12"/>
    </row>
    <row r="1125" spans="3:7" x14ac:dyDescent="0.3">
      <c r="C1125" s="12"/>
      <c r="D1125" s="12"/>
      <c r="F1125" s="12"/>
      <c r="G1125" s="12"/>
    </row>
    <row r="1126" spans="3:7" x14ac:dyDescent="0.3">
      <c r="C1126" s="12"/>
      <c r="D1126" s="12"/>
      <c r="F1126" s="12"/>
      <c r="G1126" s="12"/>
    </row>
    <row r="1127" spans="3:7" x14ac:dyDescent="0.3">
      <c r="C1127" s="12"/>
      <c r="D1127" s="12"/>
      <c r="F1127" s="12"/>
      <c r="G1127" s="12"/>
    </row>
    <row r="1128" spans="3:7" x14ac:dyDescent="0.3">
      <c r="C1128" s="12"/>
      <c r="D1128" s="12"/>
      <c r="F1128" s="12"/>
      <c r="G1128" s="12"/>
    </row>
    <row r="1129" spans="3:7" x14ac:dyDescent="0.3">
      <c r="C1129" s="12"/>
      <c r="D1129" s="12"/>
      <c r="F1129" s="12"/>
      <c r="G1129" s="12"/>
    </row>
    <row r="1130" spans="3:7" x14ac:dyDescent="0.3">
      <c r="C1130" s="12"/>
      <c r="D1130" s="12"/>
      <c r="F1130" s="12"/>
      <c r="G1130" s="12"/>
    </row>
    <row r="1131" spans="3:7" x14ac:dyDescent="0.3">
      <c r="C1131" s="12"/>
      <c r="D1131" s="12"/>
      <c r="F1131" s="12"/>
      <c r="G1131" s="12"/>
    </row>
    <row r="1132" spans="3:7" x14ac:dyDescent="0.3">
      <c r="C1132" s="12"/>
      <c r="D1132" s="12"/>
      <c r="F1132" s="12"/>
      <c r="G1132" s="12"/>
    </row>
    <row r="1133" spans="3:7" x14ac:dyDescent="0.3">
      <c r="C1133" s="12"/>
      <c r="D1133" s="12"/>
      <c r="F1133" s="12"/>
      <c r="G1133" s="12"/>
    </row>
    <row r="1134" spans="3:7" x14ac:dyDescent="0.3">
      <c r="C1134" s="12"/>
      <c r="D1134" s="12"/>
      <c r="F1134" s="12"/>
      <c r="G1134" s="12"/>
    </row>
    <row r="1135" spans="3:7" x14ac:dyDescent="0.3">
      <c r="C1135" s="12"/>
      <c r="D1135" s="12"/>
      <c r="F1135" s="12"/>
      <c r="G1135" s="12"/>
    </row>
    <row r="1136" spans="3:7" x14ac:dyDescent="0.3">
      <c r="C1136" s="12"/>
      <c r="D1136" s="12"/>
      <c r="F1136" s="12"/>
      <c r="G1136" s="12"/>
    </row>
    <row r="1137" spans="3:7" x14ac:dyDescent="0.3">
      <c r="C1137" s="12"/>
      <c r="D1137" s="12"/>
      <c r="F1137" s="12"/>
      <c r="G1137" s="12"/>
    </row>
    <row r="1138" spans="3:7" x14ac:dyDescent="0.3">
      <c r="C1138" s="12"/>
      <c r="D1138" s="12"/>
      <c r="F1138" s="12"/>
      <c r="G1138" s="12"/>
    </row>
    <row r="1139" spans="3:7" x14ac:dyDescent="0.3">
      <c r="C1139" s="12"/>
      <c r="D1139" s="12"/>
      <c r="F1139" s="12"/>
      <c r="G1139" s="12"/>
    </row>
    <row r="1140" spans="3:7" x14ac:dyDescent="0.3">
      <c r="C1140" s="12"/>
      <c r="D1140" s="12"/>
      <c r="F1140" s="12"/>
      <c r="G1140" s="12"/>
    </row>
    <row r="1141" spans="3:7" x14ac:dyDescent="0.3">
      <c r="C1141" s="12"/>
      <c r="D1141" s="12"/>
      <c r="F1141" s="12"/>
      <c r="G1141" s="12"/>
    </row>
    <row r="1142" spans="3:7" x14ac:dyDescent="0.3">
      <c r="C1142" s="12"/>
      <c r="D1142" s="12"/>
      <c r="F1142" s="12"/>
      <c r="G1142" s="12"/>
    </row>
    <row r="1143" spans="3:7" x14ac:dyDescent="0.3">
      <c r="C1143" s="12"/>
      <c r="D1143" s="12"/>
      <c r="F1143" s="12"/>
      <c r="G1143" s="12"/>
    </row>
    <row r="1144" spans="3:7" x14ac:dyDescent="0.3">
      <c r="C1144" s="12"/>
      <c r="D1144" s="12"/>
      <c r="F1144" s="12"/>
      <c r="G1144" s="12"/>
    </row>
    <row r="1145" spans="3:7" x14ac:dyDescent="0.3">
      <c r="C1145" s="12"/>
      <c r="D1145" s="12"/>
      <c r="F1145" s="12"/>
      <c r="G1145" s="12"/>
    </row>
    <row r="1146" spans="3:7" x14ac:dyDescent="0.3">
      <c r="C1146" s="12"/>
      <c r="D1146" s="12"/>
      <c r="F1146" s="12"/>
      <c r="G1146" s="12"/>
    </row>
    <row r="1147" spans="3:7" x14ac:dyDescent="0.3">
      <c r="C1147" s="12"/>
      <c r="D1147" s="12"/>
      <c r="F1147" s="12"/>
      <c r="G1147" s="12"/>
    </row>
    <row r="1148" spans="3:7" x14ac:dyDescent="0.3">
      <c r="C1148" s="12"/>
      <c r="D1148" s="12"/>
      <c r="F1148" s="12"/>
      <c r="G1148" s="12"/>
    </row>
    <row r="1149" spans="3:7" x14ac:dyDescent="0.3">
      <c r="C1149" s="12"/>
      <c r="D1149" s="12"/>
      <c r="F1149" s="12"/>
      <c r="G1149" s="12"/>
    </row>
    <row r="1150" spans="3:7" x14ac:dyDescent="0.3">
      <c r="C1150" s="12"/>
      <c r="D1150" s="12"/>
      <c r="F1150" s="12"/>
      <c r="G1150" s="12"/>
    </row>
    <row r="1151" spans="3:7" x14ac:dyDescent="0.3">
      <c r="C1151" s="12"/>
      <c r="D1151" s="12"/>
      <c r="F1151" s="12"/>
      <c r="G1151" s="12"/>
    </row>
    <row r="1152" spans="3:7" x14ac:dyDescent="0.3">
      <c r="C1152" s="12"/>
      <c r="D1152" s="12"/>
      <c r="F1152" s="12"/>
      <c r="G1152" s="12"/>
    </row>
    <row r="1153" spans="3:7" x14ac:dyDescent="0.3">
      <c r="C1153" s="12"/>
      <c r="D1153" s="12"/>
      <c r="F1153" s="12"/>
      <c r="G1153" s="12"/>
    </row>
    <row r="1154" spans="3:7" x14ac:dyDescent="0.3">
      <c r="C1154" s="12"/>
      <c r="D1154" s="12"/>
      <c r="F1154" s="12"/>
      <c r="G1154" s="12"/>
    </row>
    <row r="1155" spans="3:7" x14ac:dyDescent="0.3">
      <c r="C1155" s="12"/>
      <c r="D1155" s="12"/>
      <c r="F1155" s="12"/>
      <c r="G1155" s="12"/>
    </row>
    <row r="1156" spans="3:7" x14ac:dyDescent="0.3">
      <c r="C1156" s="12"/>
      <c r="D1156" s="12"/>
      <c r="F1156" s="12"/>
      <c r="G1156" s="12"/>
    </row>
    <row r="1157" spans="3:7" x14ac:dyDescent="0.3">
      <c r="C1157" s="12"/>
      <c r="D1157" s="12"/>
      <c r="F1157" s="12"/>
      <c r="G1157" s="12"/>
    </row>
    <row r="1158" spans="3:7" x14ac:dyDescent="0.3">
      <c r="C1158" s="12"/>
      <c r="D1158" s="12"/>
      <c r="F1158" s="12"/>
      <c r="G1158" s="12"/>
    </row>
    <row r="1159" spans="3:7" x14ac:dyDescent="0.3">
      <c r="C1159" s="12"/>
      <c r="D1159" s="12"/>
      <c r="F1159" s="12"/>
      <c r="G1159" s="12"/>
    </row>
    <row r="1160" spans="3:7" x14ac:dyDescent="0.3">
      <c r="C1160" s="12"/>
      <c r="D1160" s="12"/>
      <c r="F1160" s="12"/>
      <c r="G1160" s="12"/>
    </row>
    <row r="1161" spans="3:7" x14ac:dyDescent="0.3">
      <c r="C1161" s="12"/>
      <c r="D1161" s="12"/>
      <c r="F1161" s="12"/>
      <c r="G1161" s="12"/>
    </row>
    <row r="1162" spans="3:7" x14ac:dyDescent="0.3">
      <c r="C1162" s="12"/>
      <c r="D1162" s="12"/>
      <c r="F1162" s="12"/>
      <c r="G1162" s="12"/>
    </row>
    <row r="1163" spans="3:7" x14ac:dyDescent="0.3">
      <c r="C1163" s="12"/>
      <c r="D1163" s="12"/>
      <c r="F1163" s="12"/>
      <c r="G1163" s="12"/>
    </row>
    <row r="1164" spans="3:7" x14ac:dyDescent="0.3">
      <c r="C1164" s="12"/>
      <c r="D1164" s="12"/>
      <c r="F1164" s="12"/>
      <c r="G1164" s="12"/>
    </row>
    <row r="1165" spans="3:7" x14ac:dyDescent="0.3">
      <c r="C1165" s="12"/>
      <c r="D1165" s="12"/>
      <c r="F1165" s="12"/>
      <c r="G1165" s="12"/>
    </row>
    <row r="1166" spans="3:7" x14ac:dyDescent="0.3">
      <c r="C1166" s="12"/>
      <c r="D1166" s="12"/>
      <c r="F1166" s="12"/>
      <c r="G1166" s="12"/>
    </row>
    <row r="1167" spans="3:7" x14ac:dyDescent="0.3">
      <c r="C1167" s="12"/>
      <c r="D1167" s="12"/>
      <c r="F1167" s="12"/>
      <c r="G1167" s="12"/>
    </row>
    <row r="1168" spans="3:7" x14ac:dyDescent="0.3">
      <c r="C1168" s="12"/>
      <c r="D1168" s="12"/>
      <c r="F1168" s="12"/>
      <c r="G1168" s="12"/>
    </row>
    <row r="1169" spans="3:7" x14ac:dyDescent="0.3">
      <c r="C1169" s="12"/>
      <c r="D1169" s="12"/>
      <c r="F1169" s="12"/>
      <c r="G1169" s="12"/>
    </row>
    <row r="1170" spans="3:7" x14ac:dyDescent="0.3">
      <c r="C1170" s="12"/>
      <c r="D1170" s="12"/>
      <c r="F1170" s="12"/>
      <c r="G1170" s="12"/>
    </row>
    <row r="1171" spans="3:7" x14ac:dyDescent="0.3">
      <c r="C1171" s="12"/>
      <c r="D1171" s="12"/>
      <c r="F1171" s="12"/>
      <c r="G1171" s="12"/>
    </row>
    <row r="1172" spans="3:7" x14ac:dyDescent="0.3">
      <c r="C1172" s="12"/>
      <c r="D1172" s="12"/>
      <c r="F1172" s="12"/>
      <c r="G1172" s="12"/>
    </row>
    <row r="1173" spans="3:7" x14ac:dyDescent="0.3">
      <c r="C1173" s="12"/>
      <c r="D1173" s="12"/>
      <c r="F1173" s="12"/>
      <c r="G1173" s="12"/>
    </row>
    <row r="1174" spans="3:7" x14ac:dyDescent="0.3">
      <c r="C1174" s="12"/>
      <c r="D1174" s="12"/>
      <c r="F1174" s="12"/>
      <c r="G1174" s="12"/>
    </row>
    <row r="1175" spans="3:7" x14ac:dyDescent="0.3">
      <c r="C1175" s="12"/>
      <c r="D1175" s="12"/>
      <c r="F1175" s="12"/>
      <c r="G1175" s="12"/>
    </row>
    <row r="1176" spans="3:7" x14ac:dyDescent="0.3">
      <c r="C1176" s="12"/>
      <c r="D1176" s="12"/>
      <c r="F1176" s="12"/>
      <c r="G1176" s="12"/>
    </row>
    <row r="1177" spans="3:7" x14ac:dyDescent="0.3">
      <c r="C1177" s="12"/>
      <c r="D1177" s="12"/>
      <c r="F1177" s="12"/>
      <c r="G1177" s="12"/>
    </row>
    <row r="1178" spans="3:7" x14ac:dyDescent="0.3">
      <c r="C1178" s="12"/>
      <c r="D1178" s="12"/>
      <c r="F1178" s="12"/>
      <c r="G1178" s="12"/>
    </row>
    <row r="1179" spans="3:7" x14ac:dyDescent="0.3">
      <c r="C1179" s="12"/>
      <c r="D1179" s="12"/>
      <c r="F1179" s="12"/>
      <c r="G1179" s="12"/>
    </row>
    <row r="1180" spans="3:7" x14ac:dyDescent="0.3">
      <c r="C1180" s="12"/>
      <c r="D1180" s="12"/>
      <c r="F1180" s="12"/>
      <c r="G1180" s="12"/>
    </row>
    <row r="1181" spans="3:7" x14ac:dyDescent="0.3">
      <c r="C1181" s="12"/>
      <c r="D1181" s="12"/>
      <c r="F1181" s="12"/>
      <c r="G1181" s="12"/>
    </row>
    <row r="1182" spans="3:7" x14ac:dyDescent="0.3">
      <c r="C1182" s="12"/>
      <c r="D1182" s="12"/>
      <c r="F1182" s="12"/>
      <c r="G1182" s="12"/>
    </row>
    <row r="1183" spans="3:7" x14ac:dyDescent="0.3">
      <c r="C1183" s="12"/>
      <c r="D1183" s="12"/>
      <c r="F1183" s="12"/>
      <c r="G1183" s="12"/>
    </row>
    <row r="1184" spans="3:7" x14ac:dyDescent="0.3">
      <c r="C1184" s="12"/>
      <c r="D1184" s="12"/>
      <c r="F1184" s="12"/>
      <c r="G1184" s="12"/>
    </row>
    <row r="1185" spans="3:7" x14ac:dyDescent="0.3">
      <c r="C1185" s="12"/>
      <c r="D1185" s="12"/>
      <c r="F1185" s="12"/>
      <c r="G1185" s="12"/>
    </row>
    <row r="1186" spans="3:7" x14ac:dyDescent="0.3">
      <c r="C1186" s="12"/>
      <c r="D1186" s="12"/>
      <c r="F1186" s="12"/>
      <c r="G1186" s="12"/>
    </row>
    <row r="1187" spans="3:7" x14ac:dyDescent="0.3">
      <c r="C1187" s="12"/>
      <c r="D1187" s="12"/>
      <c r="F1187" s="12"/>
      <c r="G1187" s="12"/>
    </row>
    <row r="1188" spans="3:7" x14ac:dyDescent="0.3">
      <c r="C1188" s="12"/>
      <c r="D1188" s="12"/>
      <c r="F1188" s="12"/>
      <c r="G1188" s="12"/>
    </row>
    <row r="1189" spans="3:7" x14ac:dyDescent="0.3">
      <c r="C1189" s="12"/>
      <c r="D1189" s="12"/>
      <c r="F1189" s="12"/>
      <c r="G1189" s="12"/>
    </row>
    <row r="1190" spans="3:7" x14ac:dyDescent="0.3">
      <c r="C1190" s="12"/>
      <c r="D1190" s="12"/>
      <c r="F1190" s="12"/>
      <c r="G1190" s="12"/>
    </row>
    <row r="1191" spans="3:7" x14ac:dyDescent="0.3">
      <c r="C1191" s="12"/>
      <c r="D1191" s="12"/>
      <c r="F1191" s="12"/>
      <c r="G1191" s="12"/>
    </row>
    <row r="1192" spans="3:7" x14ac:dyDescent="0.3">
      <c r="C1192" s="12"/>
      <c r="D1192" s="12"/>
      <c r="F1192" s="12"/>
      <c r="G1192" s="12"/>
    </row>
    <row r="1193" spans="3:7" x14ac:dyDescent="0.3">
      <c r="C1193" s="12"/>
      <c r="D1193" s="12"/>
      <c r="F1193" s="12"/>
      <c r="G1193" s="12"/>
    </row>
    <row r="1194" spans="3:7" x14ac:dyDescent="0.3">
      <c r="C1194" s="12"/>
      <c r="D1194" s="12"/>
      <c r="F1194" s="12"/>
      <c r="G1194" s="12"/>
    </row>
    <row r="1195" spans="3:7" x14ac:dyDescent="0.3">
      <c r="C1195" s="12"/>
      <c r="D1195" s="12"/>
      <c r="F1195" s="12"/>
      <c r="G1195" s="12"/>
    </row>
    <row r="1196" spans="3:7" x14ac:dyDescent="0.3">
      <c r="C1196" s="12"/>
      <c r="D1196" s="12"/>
      <c r="F1196" s="12"/>
      <c r="G1196" s="12"/>
    </row>
    <row r="1197" spans="3:7" x14ac:dyDescent="0.3">
      <c r="C1197" s="12"/>
      <c r="D1197" s="12"/>
      <c r="F1197" s="12"/>
      <c r="G1197" s="12"/>
    </row>
    <row r="1198" spans="3:7" x14ac:dyDescent="0.3">
      <c r="C1198" s="12"/>
      <c r="D1198" s="12"/>
      <c r="F1198" s="12"/>
      <c r="G1198" s="12"/>
    </row>
    <row r="1199" spans="3:7" x14ac:dyDescent="0.3">
      <c r="C1199" s="12"/>
      <c r="D1199" s="12"/>
      <c r="F1199" s="12"/>
      <c r="G1199" s="12"/>
    </row>
    <row r="1200" spans="3:7" x14ac:dyDescent="0.3">
      <c r="C1200" s="12"/>
      <c r="D1200" s="12"/>
      <c r="F1200" s="12"/>
      <c r="G1200" s="12"/>
    </row>
    <row r="1201" spans="3:7" x14ac:dyDescent="0.3">
      <c r="C1201" s="12"/>
      <c r="D1201" s="12"/>
      <c r="F1201" s="12"/>
      <c r="G1201" s="12"/>
    </row>
    <row r="1202" spans="3:7" x14ac:dyDescent="0.3">
      <c r="C1202" s="12"/>
      <c r="D1202" s="12"/>
      <c r="F1202" s="12"/>
      <c r="G1202" s="12"/>
    </row>
    <row r="1203" spans="3:7" x14ac:dyDescent="0.3">
      <c r="C1203" s="12"/>
      <c r="D1203" s="12"/>
      <c r="F1203" s="12"/>
      <c r="G1203" s="12"/>
    </row>
    <row r="1204" spans="3:7" x14ac:dyDescent="0.3">
      <c r="C1204" s="12"/>
      <c r="D1204" s="12"/>
      <c r="F1204" s="12"/>
      <c r="G1204" s="12"/>
    </row>
    <row r="1205" spans="3:7" x14ac:dyDescent="0.3">
      <c r="C1205" s="12"/>
      <c r="D1205" s="12"/>
      <c r="F1205" s="12"/>
      <c r="G1205" s="12"/>
    </row>
    <row r="1206" spans="3:7" x14ac:dyDescent="0.3">
      <c r="C1206" s="12"/>
      <c r="D1206" s="12"/>
      <c r="F1206" s="12"/>
      <c r="G1206" s="12"/>
    </row>
    <row r="1207" spans="3:7" x14ac:dyDescent="0.3">
      <c r="C1207" s="12"/>
      <c r="D1207" s="12"/>
      <c r="F1207" s="12"/>
      <c r="G1207" s="12"/>
    </row>
    <row r="1208" spans="3:7" x14ac:dyDescent="0.3">
      <c r="C1208" s="12"/>
      <c r="D1208" s="12"/>
      <c r="F1208" s="12"/>
      <c r="G1208" s="12"/>
    </row>
    <row r="1209" spans="3:7" x14ac:dyDescent="0.3">
      <c r="C1209" s="12"/>
      <c r="D1209" s="12"/>
      <c r="F1209" s="12"/>
      <c r="G1209" s="12"/>
    </row>
    <row r="1210" spans="3:7" x14ac:dyDescent="0.3">
      <c r="C1210" s="12"/>
      <c r="D1210" s="12"/>
      <c r="F1210" s="12"/>
      <c r="G1210" s="12"/>
    </row>
    <row r="1211" spans="3:7" x14ac:dyDescent="0.3">
      <c r="C1211" s="12"/>
      <c r="D1211" s="12"/>
      <c r="F1211" s="12"/>
      <c r="G1211" s="12"/>
    </row>
    <row r="1212" spans="3:7" x14ac:dyDescent="0.3">
      <c r="C1212" s="12"/>
      <c r="D1212" s="12"/>
      <c r="F1212" s="12"/>
      <c r="G1212" s="12"/>
    </row>
    <row r="1213" spans="3:7" x14ac:dyDescent="0.3">
      <c r="C1213" s="12"/>
      <c r="D1213" s="12"/>
      <c r="F1213" s="12"/>
      <c r="G1213" s="12"/>
    </row>
    <row r="1214" spans="3:7" x14ac:dyDescent="0.3">
      <c r="C1214" s="12"/>
      <c r="D1214" s="12"/>
      <c r="F1214" s="12"/>
      <c r="G1214" s="12"/>
    </row>
    <row r="1215" spans="3:7" x14ac:dyDescent="0.3">
      <c r="C1215" s="12"/>
      <c r="D1215" s="12"/>
      <c r="F1215" s="12"/>
      <c r="G1215" s="12"/>
    </row>
    <row r="1216" spans="3:7" x14ac:dyDescent="0.3">
      <c r="C1216" s="12"/>
      <c r="D1216" s="12"/>
      <c r="F1216" s="12"/>
      <c r="G1216" s="12"/>
    </row>
    <row r="1217" spans="3:7" x14ac:dyDescent="0.3">
      <c r="C1217" s="12"/>
      <c r="D1217" s="12"/>
      <c r="F1217" s="12"/>
      <c r="G1217" s="12"/>
    </row>
    <row r="1218" spans="3:7" x14ac:dyDescent="0.3">
      <c r="C1218" s="12"/>
      <c r="D1218" s="12"/>
      <c r="F1218" s="12"/>
      <c r="G1218" s="12"/>
    </row>
    <row r="1219" spans="3:7" x14ac:dyDescent="0.3">
      <c r="C1219" s="12"/>
      <c r="D1219" s="12"/>
      <c r="F1219" s="12"/>
      <c r="G1219" s="12"/>
    </row>
    <row r="1220" spans="3:7" x14ac:dyDescent="0.3">
      <c r="C1220" s="12"/>
      <c r="D1220" s="12"/>
      <c r="F1220" s="12"/>
      <c r="G1220" s="12"/>
    </row>
    <row r="1221" spans="3:7" x14ac:dyDescent="0.3">
      <c r="C1221" s="12"/>
      <c r="D1221" s="12"/>
      <c r="F1221" s="12"/>
      <c r="G1221" s="12"/>
    </row>
    <row r="1222" spans="3:7" x14ac:dyDescent="0.3">
      <c r="C1222" s="12"/>
      <c r="D1222" s="12"/>
      <c r="F1222" s="12"/>
      <c r="G1222" s="12"/>
    </row>
    <row r="1223" spans="3:7" x14ac:dyDescent="0.3">
      <c r="C1223" s="12"/>
      <c r="D1223" s="12"/>
      <c r="F1223" s="12"/>
      <c r="G1223" s="12"/>
    </row>
    <row r="1224" spans="3:7" x14ac:dyDescent="0.3">
      <c r="C1224" s="12"/>
      <c r="D1224" s="12"/>
      <c r="F1224" s="12"/>
      <c r="G1224" s="12"/>
    </row>
    <row r="1225" spans="3:7" x14ac:dyDescent="0.3">
      <c r="C1225" s="12"/>
      <c r="D1225" s="12"/>
      <c r="F1225" s="12"/>
      <c r="G1225" s="12"/>
    </row>
    <row r="1226" spans="3:7" x14ac:dyDescent="0.3">
      <c r="C1226" s="12"/>
      <c r="D1226" s="12"/>
      <c r="F1226" s="12"/>
      <c r="G1226" s="12"/>
    </row>
    <row r="1227" spans="3:7" x14ac:dyDescent="0.3">
      <c r="C1227" s="12"/>
      <c r="D1227" s="12"/>
      <c r="F1227" s="12"/>
      <c r="G1227" s="12"/>
    </row>
    <row r="1228" spans="3:7" x14ac:dyDescent="0.3">
      <c r="C1228" s="12"/>
      <c r="D1228" s="12"/>
      <c r="F1228" s="12"/>
      <c r="G1228" s="12"/>
    </row>
    <row r="1229" spans="3:7" x14ac:dyDescent="0.3">
      <c r="C1229" s="12"/>
      <c r="D1229" s="12"/>
      <c r="F1229" s="12"/>
      <c r="G1229" s="12"/>
    </row>
    <row r="1230" spans="3:7" x14ac:dyDescent="0.3">
      <c r="C1230" s="12"/>
      <c r="D1230" s="12"/>
      <c r="F1230" s="12"/>
      <c r="G1230" s="12"/>
    </row>
    <row r="1231" spans="3:7" x14ac:dyDescent="0.3">
      <c r="C1231" s="12"/>
      <c r="D1231" s="12"/>
      <c r="F1231" s="12"/>
      <c r="G1231" s="12"/>
    </row>
    <row r="1232" spans="3:7" x14ac:dyDescent="0.3">
      <c r="C1232" s="12"/>
      <c r="D1232" s="12"/>
      <c r="F1232" s="12"/>
      <c r="G1232" s="12"/>
    </row>
    <row r="1233" spans="3:7" x14ac:dyDescent="0.3">
      <c r="C1233" s="12"/>
      <c r="D1233" s="12"/>
      <c r="F1233" s="12"/>
      <c r="G1233" s="12"/>
    </row>
    <row r="1234" spans="3:7" x14ac:dyDescent="0.3">
      <c r="C1234" s="12"/>
      <c r="D1234" s="12"/>
      <c r="F1234" s="12"/>
      <c r="G1234" s="12"/>
    </row>
    <row r="1235" spans="3:7" x14ac:dyDescent="0.3">
      <c r="C1235" s="12"/>
      <c r="D1235" s="12"/>
      <c r="F1235" s="12"/>
      <c r="G1235" s="12"/>
    </row>
    <row r="1236" spans="3:7" x14ac:dyDescent="0.3">
      <c r="C1236" s="12"/>
      <c r="D1236" s="12"/>
      <c r="F1236" s="12"/>
      <c r="G1236" s="12"/>
    </row>
    <row r="1237" spans="3:7" x14ac:dyDescent="0.3">
      <c r="C1237" s="12"/>
      <c r="D1237" s="12"/>
      <c r="F1237" s="12"/>
      <c r="G1237" s="12"/>
    </row>
    <row r="1238" spans="3:7" x14ac:dyDescent="0.3">
      <c r="C1238" s="12"/>
      <c r="D1238" s="12"/>
      <c r="F1238" s="12"/>
      <c r="G1238" s="12"/>
    </row>
    <row r="1239" spans="3:7" x14ac:dyDescent="0.3">
      <c r="C1239" s="12"/>
      <c r="D1239" s="12"/>
      <c r="F1239" s="12"/>
      <c r="G1239" s="12"/>
    </row>
    <row r="1240" spans="3:7" x14ac:dyDescent="0.3">
      <c r="C1240" s="12"/>
      <c r="D1240" s="12"/>
      <c r="F1240" s="12"/>
      <c r="G1240" s="12"/>
    </row>
    <row r="1241" spans="3:7" x14ac:dyDescent="0.3">
      <c r="C1241" s="12"/>
      <c r="D1241" s="12"/>
      <c r="F1241" s="12"/>
      <c r="G1241" s="12"/>
    </row>
    <row r="1242" spans="3:7" x14ac:dyDescent="0.3">
      <c r="C1242" s="12"/>
      <c r="D1242" s="12"/>
      <c r="F1242" s="12"/>
      <c r="G1242" s="12"/>
    </row>
    <row r="1243" spans="3:7" x14ac:dyDescent="0.3">
      <c r="C1243" s="12"/>
      <c r="D1243" s="12"/>
      <c r="F1243" s="12"/>
      <c r="G1243" s="12"/>
    </row>
    <row r="1244" spans="3:7" x14ac:dyDescent="0.3">
      <c r="C1244" s="12"/>
      <c r="D1244" s="12"/>
      <c r="F1244" s="12"/>
      <c r="G1244" s="12"/>
    </row>
    <row r="1245" spans="3:7" x14ac:dyDescent="0.3">
      <c r="C1245" s="12"/>
      <c r="D1245" s="12"/>
      <c r="F1245" s="12"/>
      <c r="G1245" s="12"/>
    </row>
    <row r="1246" spans="3:7" x14ac:dyDescent="0.3">
      <c r="C1246" s="12"/>
      <c r="D1246" s="12"/>
      <c r="F1246" s="12"/>
      <c r="G1246" s="12"/>
    </row>
    <row r="1247" spans="3:7" x14ac:dyDescent="0.3">
      <c r="C1247" s="12"/>
      <c r="D1247" s="12"/>
      <c r="F1247" s="12"/>
      <c r="G1247" s="12"/>
    </row>
    <row r="1248" spans="3:7" x14ac:dyDescent="0.3">
      <c r="C1248" s="12"/>
      <c r="D1248" s="12"/>
      <c r="F1248" s="12"/>
      <c r="G1248" s="12"/>
    </row>
    <row r="1249" spans="3:7" x14ac:dyDescent="0.3">
      <c r="C1249" s="12"/>
      <c r="D1249" s="12"/>
      <c r="F1249" s="12"/>
      <c r="G1249" s="12"/>
    </row>
    <row r="1250" spans="3:7" x14ac:dyDescent="0.3">
      <c r="C1250" s="12"/>
      <c r="D1250" s="12"/>
      <c r="F1250" s="12"/>
      <c r="G1250" s="12"/>
    </row>
    <row r="1251" spans="3:7" x14ac:dyDescent="0.3">
      <c r="C1251" s="12"/>
      <c r="D1251" s="12"/>
      <c r="F1251" s="12"/>
      <c r="G1251" s="12"/>
    </row>
    <row r="1252" spans="3:7" x14ac:dyDescent="0.3">
      <c r="C1252" s="12"/>
      <c r="D1252" s="12"/>
      <c r="F1252" s="12"/>
      <c r="G1252" s="12"/>
    </row>
    <row r="1253" spans="3:7" x14ac:dyDescent="0.3">
      <c r="C1253" s="12"/>
      <c r="D1253" s="12"/>
      <c r="F1253" s="12"/>
      <c r="G1253" s="12"/>
    </row>
    <row r="1254" spans="3:7" x14ac:dyDescent="0.3">
      <c r="C1254" s="12"/>
      <c r="D1254" s="12"/>
      <c r="F1254" s="12"/>
      <c r="G1254" s="12"/>
    </row>
    <row r="1255" spans="3:7" x14ac:dyDescent="0.3">
      <c r="C1255" s="12"/>
      <c r="D1255" s="12"/>
      <c r="F1255" s="12"/>
      <c r="G1255" s="12"/>
    </row>
    <row r="1256" spans="3:7" x14ac:dyDescent="0.3">
      <c r="C1256" s="12"/>
      <c r="D1256" s="12"/>
      <c r="F1256" s="12"/>
      <c r="G1256" s="12"/>
    </row>
    <row r="1257" spans="3:7" x14ac:dyDescent="0.3">
      <c r="C1257" s="12"/>
      <c r="D1257" s="12"/>
      <c r="F1257" s="12"/>
      <c r="G1257" s="12"/>
    </row>
    <row r="1258" spans="3:7" x14ac:dyDescent="0.3">
      <c r="C1258" s="12"/>
      <c r="D1258" s="12"/>
      <c r="F1258" s="12"/>
      <c r="G1258" s="12"/>
    </row>
    <row r="1259" spans="3:7" x14ac:dyDescent="0.3">
      <c r="C1259" s="12"/>
      <c r="D1259" s="12"/>
      <c r="F1259" s="12"/>
      <c r="G1259" s="12"/>
    </row>
    <row r="1260" spans="3:7" x14ac:dyDescent="0.3">
      <c r="C1260" s="12"/>
      <c r="D1260" s="12"/>
      <c r="F1260" s="12"/>
      <c r="G1260" s="12"/>
    </row>
    <row r="1261" spans="3:7" x14ac:dyDescent="0.3">
      <c r="C1261" s="12"/>
      <c r="D1261" s="12"/>
      <c r="F1261" s="12"/>
      <c r="G1261" s="12"/>
    </row>
    <row r="1262" spans="3:7" x14ac:dyDescent="0.3">
      <c r="C1262" s="12"/>
      <c r="D1262" s="12"/>
      <c r="F1262" s="12"/>
      <c r="G1262" s="12"/>
    </row>
    <row r="1263" spans="3:7" x14ac:dyDescent="0.3">
      <c r="C1263" s="12"/>
      <c r="D1263" s="12"/>
      <c r="F1263" s="12"/>
      <c r="G1263" s="12"/>
    </row>
    <row r="1264" spans="3:7" x14ac:dyDescent="0.3">
      <c r="C1264" s="12"/>
      <c r="D1264" s="12"/>
      <c r="F1264" s="12"/>
      <c r="G1264" s="12"/>
    </row>
    <row r="1265" spans="3:7" x14ac:dyDescent="0.3">
      <c r="C1265" s="12"/>
      <c r="D1265" s="12"/>
      <c r="F1265" s="12"/>
      <c r="G1265" s="12"/>
    </row>
    <row r="1266" spans="3:7" x14ac:dyDescent="0.3">
      <c r="C1266" s="12"/>
      <c r="D1266" s="12"/>
      <c r="F1266" s="12"/>
      <c r="G1266" s="12"/>
    </row>
    <row r="1267" spans="3:7" x14ac:dyDescent="0.3">
      <c r="C1267" s="12"/>
      <c r="D1267" s="12"/>
      <c r="F1267" s="12"/>
      <c r="G1267" s="12"/>
    </row>
    <row r="1268" spans="3:7" x14ac:dyDescent="0.3">
      <c r="C1268" s="12"/>
      <c r="D1268" s="12"/>
      <c r="F1268" s="12"/>
      <c r="G1268" s="12"/>
    </row>
    <row r="1269" spans="3:7" x14ac:dyDescent="0.3">
      <c r="C1269" s="12"/>
      <c r="D1269" s="12"/>
      <c r="F1269" s="12"/>
      <c r="G1269" s="12"/>
    </row>
    <row r="1270" spans="3:7" x14ac:dyDescent="0.3">
      <c r="C1270" s="12"/>
      <c r="D1270" s="12"/>
      <c r="F1270" s="12"/>
      <c r="G1270" s="12"/>
    </row>
    <row r="1271" spans="3:7" x14ac:dyDescent="0.3">
      <c r="C1271" s="12"/>
      <c r="D1271" s="12"/>
      <c r="F1271" s="12"/>
      <c r="G1271" s="12"/>
    </row>
    <row r="1272" spans="3:7" x14ac:dyDescent="0.3">
      <c r="C1272" s="12"/>
      <c r="D1272" s="12"/>
      <c r="F1272" s="12"/>
      <c r="G1272" s="12"/>
    </row>
    <row r="1273" spans="3:7" x14ac:dyDescent="0.3">
      <c r="C1273" s="12"/>
      <c r="D1273" s="12"/>
      <c r="F1273" s="12"/>
      <c r="G1273" s="12"/>
    </row>
    <row r="1274" spans="3:7" x14ac:dyDescent="0.3">
      <c r="C1274" s="12"/>
      <c r="D1274" s="12"/>
      <c r="F1274" s="12"/>
      <c r="G1274" s="12"/>
    </row>
    <row r="1275" spans="3:7" x14ac:dyDescent="0.3">
      <c r="C1275" s="12"/>
      <c r="D1275" s="12"/>
      <c r="F1275" s="12"/>
      <c r="G1275" s="12"/>
    </row>
    <row r="1276" spans="3:7" x14ac:dyDescent="0.3">
      <c r="C1276" s="12"/>
      <c r="D1276" s="12"/>
      <c r="F1276" s="12"/>
      <c r="G1276" s="12"/>
    </row>
    <row r="1277" spans="3:7" x14ac:dyDescent="0.3">
      <c r="C1277" s="12"/>
      <c r="D1277" s="12"/>
      <c r="F1277" s="12"/>
      <c r="G1277" s="12"/>
    </row>
    <row r="1278" spans="3:7" x14ac:dyDescent="0.3">
      <c r="C1278" s="12"/>
      <c r="D1278" s="12"/>
      <c r="F1278" s="12"/>
      <c r="G1278" s="12"/>
    </row>
    <row r="1279" spans="3:7" x14ac:dyDescent="0.3">
      <c r="C1279" s="12"/>
      <c r="D1279" s="12"/>
      <c r="F1279" s="12"/>
      <c r="G1279" s="12"/>
    </row>
    <row r="1280" spans="3:7" x14ac:dyDescent="0.3">
      <c r="C1280" s="12"/>
      <c r="D1280" s="12"/>
      <c r="F1280" s="12"/>
      <c r="G1280" s="12"/>
    </row>
    <row r="1281" spans="3:7" x14ac:dyDescent="0.3">
      <c r="C1281" s="12"/>
      <c r="D1281" s="12"/>
      <c r="F1281" s="12"/>
      <c r="G1281" s="12"/>
    </row>
    <row r="1282" spans="3:7" x14ac:dyDescent="0.3">
      <c r="C1282" s="12"/>
      <c r="D1282" s="12"/>
      <c r="F1282" s="12"/>
      <c r="G1282" s="12"/>
    </row>
    <row r="1283" spans="3:7" x14ac:dyDescent="0.3">
      <c r="C1283" s="12"/>
      <c r="D1283" s="12"/>
      <c r="F1283" s="12"/>
      <c r="G1283" s="12"/>
    </row>
    <row r="1284" spans="3:7" x14ac:dyDescent="0.3">
      <c r="C1284" s="12"/>
      <c r="D1284" s="12"/>
      <c r="F1284" s="12"/>
      <c r="G1284" s="12"/>
    </row>
    <row r="1285" spans="3:7" x14ac:dyDescent="0.3">
      <c r="C1285" s="12"/>
      <c r="D1285" s="12"/>
      <c r="F1285" s="12"/>
      <c r="G1285" s="12"/>
    </row>
    <row r="1286" spans="3:7" x14ac:dyDescent="0.3">
      <c r="C1286" s="12"/>
      <c r="D1286" s="12"/>
      <c r="F1286" s="12"/>
      <c r="G1286" s="12"/>
    </row>
    <row r="1287" spans="3:7" x14ac:dyDescent="0.3">
      <c r="C1287" s="12"/>
      <c r="D1287" s="12"/>
      <c r="F1287" s="12"/>
      <c r="G1287" s="12"/>
    </row>
    <row r="1288" spans="3:7" x14ac:dyDescent="0.3">
      <c r="C1288" s="12"/>
      <c r="D1288" s="12"/>
      <c r="F1288" s="12"/>
      <c r="G1288" s="12"/>
    </row>
    <row r="1289" spans="3:7" x14ac:dyDescent="0.3">
      <c r="C1289" s="12"/>
      <c r="D1289" s="12"/>
      <c r="F1289" s="12"/>
      <c r="G1289" s="12"/>
    </row>
    <row r="1290" spans="3:7" x14ac:dyDescent="0.3">
      <c r="C1290" s="12"/>
      <c r="D1290" s="12"/>
      <c r="F1290" s="12"/>
      <c r="G1290" s="12"/>
    </row>
    <row r="1291" spans="3:7" x14ac:dyDescent="0.3">
      <c r="C1291" s="12"/>
      <c r="D1291" s="12"/>
      <c r="F1291" s="12"/>
      <c r="G1291" s="12"/>
    </row>
    <row r="1292" spans="3:7" x14ac:dyDescent="0.3">
      <c r="C1292" s="12"/>
      <c r="D1292" s="12"/>
      <c r="F1292" s="12"/>
      <c r="G1292" s="12"/>
    </row>
    <row r="1293" spans="3:7" x14ac:dyDescent="0.3">
      <c r="C1293" s="12"/>
      <c r="D1293" s="12"/>
      <c r="F1293" s="12"/>
      <c r="G1293" s="12"/>
    </row>
    <row r="1294" spans="3:7" x14ac:dyDescent="0.3">
      <c r="C1294" s="12"/>
      <c r="D1294" s="12"/>
      <c r="F1294" s="12"/>
      <c r="G1294" s="12"/>
    </row>
    <row r="1295" spans="3:7" x14ac:dyDescent="0.3">
      <c r="C1295" s="12"/>
      <c r="D1295" s="12"/>
      <c r="F1295" s="12"/>
      <c r="G1295" s="12"/>
    </row>
    <row r="1296" spans="3:7" x14ac:dyDescent="0.3">
      <c r="C1296" s="12"/>
      <c r="D1296" s="12"/>
      <c r="F1296" s="12"/>
      <c r="G1296" s="12"/>
    </row>
    <row r="1297" spans="3:7" x14ac:dyDescent="0.3">
      <c r="C1297" s="12"/>
      <c r="D1297" s="12"/>
      <c r="F1297" s="12"/>
      <c r="G1297" s="12"/>
    </row>
    <row r="1298" spans="3:7" x14ac:dyDescent="0.3">
      <c r="C1298" s="12"/>
      <c r="D1298" s="12"/>
      <c r="F1298" s="12"/>
      <c r="G1298" s="12"/>
    </row>
    <row r="1299" spans="3:7" x14ac:dyDescent="0.3">
      <c r="C1299" s="12"/>
      <c r="D1299" s="12"/>
      <c r="F1299" s="12"/>
      <c r="G1299" s="12"/>
    </row>
    <row r="1300" spans="3:7" x14ac:dyDescent="0.3">
      <c r="C1300" s="12"/>
      <c r="D1300" s="12"/>
      <c r="F1300" s="12"/>
      <c r="G1300" s="12"/>
    </row>
    <row r="1301" spans="3:7" x14ac:dyDescent="0.3">
      <c r="C1301" s="12"/>
      <c r="D1301" s="12"/>
      <c r="F1301" s="12"/>
      <c r="G1301" s="12"/>
    </row>
    <row r="1302" spans="3:7" x14ac:dyDescent="0.3">
      <c r="C1302" s="12"/>
      <c r="D1302" s="12"/>
      <c r="F1302" s="12"/>
      <c r="G1302" s="12"/>
    </row>
    <row r="1303" spans="3:7" x14ac:dyDescent="0.3">
      <c r="C1303" s="12"/>
      <c r="D1303" s="12"/>
      <c r="F1303" s="12"/>
      <c r="G1303" s="12"/>
    </row>
    <row r="1304" spans="3:7" x14ac:dyDescent="0.3">
      <c r="C1304" s="12"/>
      <c r="D1304" s="12"/>
      <c r="F1304" s="12"/>
      <c r="G1304" s="12"/>
    </row>
    <row r="1305" spans="3:7" x14ac:dyDescent="0.3">
      <c r="C1305" s="12"/>
      <c r="D1305" s="12"/>
      <c r="F1305" s="12"/>
      <c r="G1305" s="12"/>
    </row>
    <row r="1306" spans="3:7" x14ac:dyDescent="0.3">
      <c r="C1306" s="12"/>
      <c r="D1306" s="12"/>
      <c r="F1306" s="12"/>
      <c r="G1306" s="12"/>
    </row>
    <row r="1307" spans="3:7" x14ac:dyDescent="0.3">
      <c r="C1307" s="12"/>
      <c r="D1307" s="12"/>
      <c r="F1307" s="12"/>
      <c r="G1307" s="12"/>
    </row>
    <row r="1308" spans="3:7" x14ac:dyDescent="0.3">
      <c r="C1308" s="12"/>
      <c r="D1308" s="12"/>
      <c r="F1308" s="12"/>
      <c r="G1308" s="12"/>
    </row>
    <row r="1309" spans="3:7" x14ac:dyDescent="0.3">
      <c r="C1309" s="12"/>
      <c r="D1309" s="12"/>
      <c r="F1309" s="12"/>
      <c r="G1309" s="12"/>
    </row>
    <row r="1310" spans="3:7" x14ac:dyDescent="0.3">
      <c r="C1310" s="12"/>
      <c r="D1310" s="12"/>
      <c r="F1310" s="12"/>
      <c r="G1310" s="12"/>
    </row>
    <row r="1311" spans="3:7" x14ac:dyDescent="0.3">
      <c r="C1311" s="12"/>
      <c r="D1311" s="12"/>
      <c r="F1311" s="12"/>
      <c r="G1311" s="12"/>
    </row>
    <row r="1312" spans="3:7" x14ac:dyDescent="0.3">
      <c r="C1312" s="12"/>
      <c r="D1312" s="12"/>
      <c r="F1312" s="12"/>
      <c r="G1312" s="12"/>
    </row>
    <row r="1313" spans="3:7" x14ac:dyDescent="0.3">
      <c r="C1313" s="12"/>
      <c r="D1313" s="12"/>
      <c r="F1313" s="12"/>
      <c r="G1313" s="12"/>
    </row>
    <row r="1314" spans="3:7" x14ac:dyDescent="0.3">
      <c r="C1314" s="12"/>
      <c r="D1314" s="12"/>
      <c r="F1314" s="12"/>
      <c r="G1314" s="12"/>
    </row>
    <row r="1315" spans="3:7" x14ac:dyDescent="0.3">
      <c r="C1315" s="12"/>
      <c r="D1315" s="12"/>
      <c r="F1315" s="12"/>
      <c r="G1315" s="12"/>
    </row>
    <row r="1316" spans="3:7" x14ac:dyDescent="0.3">
      <c r="C1316" s="12"/>
      <c r="D1316" s="12"/>
      <c r="F1316" s="12"/>
      <c r="G1316" s="12"/>
    </row>
    <row r="1317" spans="3:7" x14ac:dyDescent="0.3">
      <c r="C1317" s="12"/>
      <c r="D1317" s="12"/>
      <c r="F1317" s="12"/>
      <c r="G1317" s="12"/>
    </row>
    <row r="1318" spans="3:7" x14ac:dyDescent="0.3">
      <c r="C1318" s="12"/>
      <c r="D1318" s="12"/>
      <c r="F1318" s="12"/>
      <c r="G1318" s="12"/>
    </row>
    <row r="1319" spans="3:7" x14ac:dyDescent="0.3">
      <c r="C1319" s="12"/>
      <c r="D1319" s="12"/>
      <c r="F1319" s="12"/>
      <c r="G1319" s="12"/>
    </row>
    <row r="1320" spans="3:7" x14ac:dyDescent="0.3">
      <c r="C1320" s="12"/>
      <c r="D1320" s="12"/>
      <c r="F1320" s="12"/>
      <c r="G1320" s="12"/>
    </row>
    <row r="1321" spans="3:7" x14ac:dyDescent="0.3">
      <c r="C1321" s="12"/>
      <c r="D1321" s="12"/>
      <c r="F1321" s="12"/>
      <c r="G1321" s="12"/>
    </row>
    <row r="1322" spans="3:7" x14ac:dyDescent="0.3">
      <c r="C1322" s="12"/>
      <c r="D1322" s="12"/>
      <c r="F1322" s="12"/>
      <c r="G1322" s="12"/>
    </row>
    <row r="1323" spans="3:7" x14ac:dyDescent="0.3">
      <c r="C1323" s="12"/>
      <c r="D1323" s="12"/>
      <c r="F1323" s="12"/>
      <c r="G1323" s="12"/>
    </row>
    <row r="1324" spans="3:7" x14ac:dyDescent="0.3">
      <c r="C1324" s="12"/>
      <c r="D1324" s="12"/>
      <c r="F1324" s="12"/>
      <c r="G1324" s="12"/>
    </row>
    <row r="1325" spans="3:7" x14ac:dyDescent="0.3">
      <c r="C1325" s="12"/>
      <c r="D1325" s="12"/>
      <c r="F1325" s="12"/>
      <c r="G1325" s="12"/>
    </row>
    <row r="1326" spans="3:7" x14ac:dyDescent="0.3">
      <c r="C1326" s="12"/>
      <c r="D1326" s="12"/>
      <c r="F1326" s="12"/>
      <c r="G1326" s="12"/>
    </row>
    <row r="1327" spans="3:7" x14ac:dyDescent="0.3">
      <c r="C1327" s="12"/>
      <c r="D1327" s="12"/>
      <c r="F1327" s="12"/>
      <c r="G1327" s="12"/>
    </row>
    <row r="1328" spans="3:7" x14ac:dyDescent="0.3">
      <c r="C1328" s="12"/>
      <c r="D1328" s="12"/>
      <c r="F1328" s="12"/>
      <c r="G1328" s="12"/>
    </row>
    <row r="1329" spans="3:7" x14ac:dyDescent="0.3">
      <c r="C1329" s="12"/>
      <c r="D1329" s="12"/>
      <c r="F1329" s="12"/>
      <c r="G1329" s="12"/>
    </row>
    <row r="1330" spans="3:7" x14ac:dyDescent="0.3">
      <c r="C1330" s="12"/>
      <c r="D1330" s="12"/>
      <c r="F1330" s="12"/>
      <c r="G1330" s="12"/>
    </row>
    <row r="1331" spans="3:7" x14ac:dyDescent="0.3">
      <c r="C1331" s="12"/>
      <c r="D1331" s="12"/>
      <c r="F1331" s="12"/>
      <c r="G1331" s="12"/>
    </row>
    <row r="1332" spans="3:7" x14ac:dyDescent="0.3">
      <c r="C1332" s="12"/>
      <c r="D1332" s="12"/>
      <c r="F1332" s="12"/>
      <c r="G1332" s="12"/>
    </row>
    <row r="1333" spans="3:7" x14ac:dyDescent="0.3">
      <c r="C1333" s="12"/>
      <c r="D1333" s="12"/>
      <c r="F1333" s="12"/>
      <c r="G1333" s="12"/>
    </row>
    <row r="1334" spans="3:7" x14ac:dyDescent="0.3">
      <c r="C1334" s="12"/>
      <c r="D1334" s="12"/>
      <c r="F1334" s="12"/>
      <c r="G1334" s="12"/>
    </row>
    <row r="1335" spans="3:7" x14ac:dyDescent="0.3">
      <c r="C1335" s="12"/>
      <c r="D1335" s="12"/>
      <c r="F1335" s="12"/>
      <c r="G1335" s="12"/>
    </row>
    <row r="1336" spans="3:7" x14ac:dyDescent="0.3">
      <c r="C1336" s="12"/>
      <c r="D1336" s="12"/>
      <c r="F1336" s="12"/>
      <c r="G1336" s="12"/>
    </row>
    <row r="1337" spans="3:7" x14ac:dyDescent="0.3">
      <c r="C1337" s="12"/>
      <c r="D1337" s="12"/>
      <c r="F1337" s="12"/>
      <c r="G1337" s="12"/>
    </row>
    <row r="1338" spans="3:7" x14ac:dyDescent="0.3">
      <c r="C1338" s="12"/>
      <c r="D1338" s="12"/>
      <c r="F1338" s="12"/>
      <c r="G1338" s="12"/>
    </row>
    <row r="1339" spans="3:7" x14ac:dyDescent="0.3">
      <c r="C1339" s="12"/>
      <c r="D1339" s="12"/>
      <c r="F1339" s="12"/>
      <c r="G1339" s="12"/>
    </row>
    <row r="1340" spans="3:7" x14ac:dyDescent="0.3">
      <c r="C1340" s="12"/>
      <c r="D1340" s="12"/>
      <c r="F1340" s="12"/>
      <c r="G1340" s="12"/>
    </row>
    <row r="1341" spans="3:7" x14ac:dyDescent="0.3">
      <c r="C1341" s="12"/>
      <c r="D1341" s="12"/>
      <c r="F1341" s="12"/>
      <c r="G1341" s="12"/>
    </row>
    <row r="1342" spans="3:7" x14ac:dyDescent="0.3">
      <c r="C1342" s="12"/>
      <c r="D1342" s="12"/>
      <c r="F1342" s="12"/>
      <c r="G1342" s="12"/>
    </row>
    <row r="1343" spans="3:7" x14ac:dyDescent="0.3">
      <c r="C1343" s="12"/>
      <c r="D1343" s="12"/>
      <c r="F1343" s="12"/>
      <c r="G1343" s="12"/>
    </row>
    <row r="1344" spans="3:7" x14ac:dyDescent="0.3">
      <c r="C1344" s="12"/>
      <c r="D1344" s="12"/>
      <c r="F1344" s="12"/>
      <c r="G1344" s="12"/>
    </row>
    <row r="1345" spans="3:7" x14ac:dyDescent="0.3">
      <c r="C1345" s="12"/>
      <c r="D1345" s="12"/>
      <c r="F1345" s="12"/>
      <c r="G1345" s="12"/>
    </row>
    <row r="1346" spans="3:7" x14ac:dyDescent="0.3">
      <c r="C1346" s="12"/>
      <c r="D1346" s="12"/>
      <c r="F1346" s="12"/>
      <c r="G1346" s="12"/>
    </row>
    <row r="1347" spans="3:7" x14ac:dyDescent="0.3">
      <c r="C1347" s="12"/>
      <c r="D1347" s="12"/>
      <c r="F1347" s="12"/>
      <c r="G1347" s="12"/>
    </row>
    <row r="1348" spans="3:7" x14ac:dyDescent="0.3">
      <c r="C1348" s="12"/>
      <c r="D1348" s="12"/>
      <c r="F1348" s="12"/>
      <c r="G1348" s="12"/>
    </row>
    <row r="1349" spans="3:7" x14ac:dyDescent="0.3">
      <c r="C1349" s="12"/>
      <c r="D1349" s="12"/>
      <c r="F1349" s="12"/>
      <c r="G1349" s="12"/>
    </row>
    <row r="1350" spans="3:7" x14ac:dyDescent="0.3">
      <c r="C1350" s="12"/>
      <c r="D1350" s="12"/>
      <c r="F1350" s="12"/>
      <c r="G1350" s="12"/>
    </row>
    <row r="1351" spans="3:7" x14ac:dyDescent="0.3">
      <c r="C1351" s="12"/>
      <c r="D1351" s="12"/>
      <c r="F1351" s="12"/>
      <c r="G1351" s="12"/>
    </row>
    <row r="1352" spans="3:7" x14ac:dyDescent="0.3">
      <c r="C1352" s="12"/>
      <c r="D1352" s="12"/>
      <c r="F1352" s="12"/>
      <c r="G1352" s="12"/>
    </row>
    <row r="1353" spans="3:7" x14ac:dyDescent="0.3">
      <c r="C1353" s="12"/>
      <c r="D1353" s="12"/>
      <c r="F1353" s="12"/>
      <c r="G1353" s="12"/>
    </row>
    <row r="1354" spans="3:7" x14ac:dyDescent="0.3">
      <c r="C1354" s="12"/>
      <c r="D1354" s="12"/>
      <c r="F1354" s="12"/>
      <c r="G1354" s="12"/>
    </row>
    <row r="1355" spans="3:7" x14ac:dyDescent="0.3">
      <c r="C1355" s="12"/>
      <c r="D1355" s="12"/>
      <c r="F1355" s="12"/>
      <c r="G1355" s="12"/>
    </row>
    <row r="1356" spans="3:7" x14ac:dyDescent="0.3">
      <c r="C1356" s="12"/>
      <c r="D1356" s="12"/>
      <c r="F1356" s="12"/>
      <c r="G1356" s="12"/>
    </row>
    <row r="1357" spans="3:7" x14ac:dyDescent="0.3">
      <c r="C1357" s="12"/>
      <c r="D1357" s="12"/>
      <c r="F1357" s="12"/>
      <c r="G1357" s="12"/>
    </row>
    <row r="1358" spans="3:7" x14ac:dyDescent="0.3">
      <c r="C1358" s="12"/>
      <c r="D1358" s="12"/>
      <c r="F1358" s="12"/>
      <c r="G1358" s="12"/>
    </row>
    <row r="1359" spans="3:7" x14ac:dyDescent="0.3">
      <c r="C1359" s="12"/>
      <c r="D1359" s="12"/>
      <c r="F1359" s="12"/>
      <c r="G1359" s="12"/>
    </row>
    <row r="1360" spans="3:7" x14ac:dyDescent="0.3">
      <c r="C1360" s="12"/>
      <c r="D1360" s="12"/>
      <c r="F1360" s="12"/>
      <c r="G1360" s="12"/>
    </row>
    <row r="1361" spans="3:7" x14ac:dyDescent="0.3">
      <c r="C1361" s="12"/>
      <c r="D1361" s="12"/>
      <c r="F1361" s="12"/>
      <c r="G1361" s="12"/>
    </row>
    <row r="1362" spans="3:7" x14ac:dyDescent="0.3">
      <c r="C1362" s="12"/>
      <c r="D1362" s="12"/>
      <c r="F1362" s="12"/>
      <c r="G1362" s="12"/>
    </row>
    <row r="1363" spans="3:7" x14ac:dyDescent="0.3">
      <c r="C1363" s="12"/>
      <c r="D1363" s="12"/>
      <c r="F1363" s="12"/>
      <c r="G1363" s="12"/>
    </row>
    <row r="1364" spans="3:7" x14ac:dyDescent="0.3">
      <c r="C1364" s="12"/>
      <c r="D1364" s="12"/>
      <c r="F1364" s="12"/>
      <c r="G1364" s="12"/>
    </row>
    <row r="1365" spans="3:7" x14ac:dyDescent="0.3">
      <c r="C1365" s="12"/>
      <c r="D1365" s="12"/>
      <c r="F1365" s="12"/>
      <c r="G1365" s="12"/>
    </row>
    <row r="1366" spans="3:7" x14ac:dyDescent="0.3">
      <c r="C1366" s="12"/>
      <c r="D1366" s="12"/>
      <c r="F1366" s="12"/>
      <c r="G1366" s="12"/>
    </row>
    <row r="1367" spans="3:7" x14ac:dyDescent="0.3">
      <c r="C1367" s="12"/>
      <c r="D1367" s="12"/>
      <c r="F1367" s="12"/>
      <c r="G1367" s="12"/>
    </row>
    <row r="1368" spans="3:7" x14ac:dyDescent="0.3">
      <c r="C1368" s="12"/>
      <c r="D1368" s="12"/>
      <c r="F1368" s="12"/>
      <c r="G1368" s="12"/>
    </row>
    <row r="1369" spans="3:7" x14ac:dyDescent="0.3">
      <c r="C1369" s="12"/>
      <c r="D1369" s="12"/>
      <c r="F1369" s="12"/>
      <c r="G1369" s="12"/>
    </row>
    <row r="1370" spans="3:7" x14ac:dyDescent="0.3">
      <c r="C1370" s="12"/>
      <c r="D1370" s="12"/>
      <c r="F1370" s="12"/>
      <c r="G1370" s="12"/>
    </row>
    <row r="1371" spans="3:7" x14ac:dyDescent="0.3">
      <c r="C1371" s="12"/>
      <c r="D1371" s="12"/>
      <c r="F1371" s="12"/>
      <c r="G1371" s="12"/>
    </row>
    <row r="1372" spans="3:7" x14ac:dyDescent="0.3">
      <c r="C1372" s="12"/>
      <c r="D1372" s="12"/>
      <c r="F1372" s="12"/>
      <c r="G1372" s="12"/>
    </row>
    <row r="1373" spans="3:7" x14ac:dyDescent="0.3">
      <c r="C1373" s="12"/>
      <c r="D1373" s="12"/>
      <c r="F1373" s="12"/>
      <c r="G1373" s="12"/>
    </row>
    <row r="1374" spans="3:7" x14ac:dyDescent="0.3">
      <c r="C1374" s="12"/>
      <c r="D1374" s="12"/>
      <c r="F1374" s="12"/>
      <c r="G1374" s="12"/>
    </row>
    <row r="1375" spans="3:7" x14ac:dyDescent="0.3">
      <c r="C1375" s="12"/>
      <c r="D1375" s="12"/>
      <c r="F1375" s="12"/>
      <c r="G1375" s="12"/>
    </row>
    <row r="1376" spans="3:7" x14ac:dyDescent="0.3">
      <c r="C1376" s="12"/>
      <c r="D1376" s="12"/>
      <c r="F1376" s="12"/>
      <c r="G1376" s="12"/>
    </row>
    <row r="1377" spans="3:7" x14ac:dyDescent="0.3">
      <c r="C1377" s="12"/>
      <c r="D1377" s="12"/>
      <c r="F1377" s="12"/>
      <c r="G1377" s="12"/>
    </row>
    <row r="1378" spans="3:7" x14ac:dyDescent="0.3">
      <c r="C1378" s="12"/>
      <c r="D1378" s="12"/>
      <c r="F1378" s="12"/>
      <c r="G1378" s="12"/>
    </row>
    <row r="1379" spans="3:7" x14ac:dyDescent="0.3">
      <c r="C1379" s="12"/>
      <c r="D1379" s="12"/>
      <c r="F1379" s="12"/>
      <c r="G1379" s="12"/>
    </row>
    <row r="1380" spans="3:7" x14ac:dyDescent="0.3">
      <c r="C1380" s="12"/>
      <c r="D1380" s="12"/>
      <c r="F1380" s="12"/>
      <c r="G1380" s="12"/>
    </row>
    <row r="1381" spans="3:7" x14ac:dyDescent="0.3">
      <c r="C1381" s="12"/>
      <c r="D1381" s="12"/>
      <c r="F1381" s="12"/>
      <c r="G1381" s="12"/>
    </row>
    <row r="1382" spans="3:7" x14ac:dyDescent="0.3">
      <c r="C1382" s="12"/>
      <c r="D1382" s="12"/>
      <c r="F1382" s="12"/>
      <c r="G1382" s="12"/>
    </row>
    <row r="1383" spans="3:7" x14ac:dyDescent="0.3">
      <c r="C1383" s="12"/>
      <c r="D1383" s="12"/>
      <c r="F1383" s="12"/>
      <c r="G1383" s="12"/>
    </row>
    <row r="1384" spans="3:7" x14ac:dyDescent="0.3">
      <c r="C1384" s="12"/>
      <c r="D1384" s="12"/>
      <c r="F1384" s="12"/>
      <c r="G1384" s="12"/>
    </row>
    <row r="1385" spans="3:7" x14ac:dyDescent="0.3">
      <c r="C1385" s="12"/>
      <c r="D1385" s="12"/>
      <c r="F1385" s="12"/>
      <c r="G1385" s="12"/>
    </row>
    <row r="1386" spans="3:7" x14ac:dyDescent="0.3">
      <c r="C1386" s="12"/>
      <c r="D1386" s="12"/>
      <c r="F1386" s="12"/>
      <c r="G1386" s="12"/>
    </row>
    <row r="1387" spans="3:7" x14ac:dyDescent="0.3">
      <c r="C1387" s="12"/>
      <c r="D1387" s="12"/>
      <c r="F1387" s="12"/>
      <c r="G1387" s="12"/>
    </row>
    <row r="1388" spans="3:7" x14ac:dyDescent="0.3">
      <c r="C1388" s="12"/>
      <c r="D1388" s="12"/>
      <c r="F1388" s="12"/>
      <c r="G1388" s="12"/>
    </row>
    <row r="1389" spans="3:7" x14ac:dyDescent="0.3">
      <c r="C1389" s="12"/>
      <c r="D1389" s="12"/>
      <c r="F1389" s="12"/>
      <c r="G1389" s="12"/>
    </row>
    <row r="1390" spans="3:7" x14ac:dyDescent="0.3">
      <c r="C1390" s="12"/>
      <c r="D1390" s="12"/>
      <c r="F1390" s="12"/>
      <c r="G1390" s="12"/>
    </row>
    <row r="1391" spans="3:7" x14ac:dyDescent="0.3">
      <c r="C1391" s="12"/>
      <c r="D1391" s="12"/>
      <c r="F1391" s="12"/>
      <c r="G1391" s="12"/>
    </row>
    <row r="1392" spans="3:7" x14ac:dyDescent="0.3">
      <c r="C1392" s="12"/>
      <c r="D1392" s="12"/>
      <c r="F1392" s="12"/>
      <c r="G1392" s="12"/>
    </row>
    <row r="1393" spans="3:7" x14ac:dyDescent="0.3">
      <c r="C1393" s="12"/>
      <c r="D1393" s="12"/>
      <c r="F1393" s="12"/>
      <c r="G1393" s="12"/>
    </row>
    <row r="1394" spans="3:7" x14ac:dyDescent="0.3">
      <c r="C1394" s="12"/>
      <c r="D1394" s="12"/>
      <c r="F1394" s="12"/>
      <c r="G1394" s="12"/>
    </row>
    <row r="1395" spans="3:7" x14ac:dyDescent="0.3">
      <c r="C1395" s="12"/>
      <c r="D1395" s="12"/>
      <c r="F1395" s="12"/>
      <c r="G1395" s="12"/>
    </row>
    <row r="1396" spans="3:7" x14ac:dyDescent="0.3">
      <c r="C1396" s="12"/>
      <c r="D1396" s="12"/>
      <c r="F1396" s="12"/>
      <c r="G1396" s="12"/>
    </row>
    <row r="1397" spans="3:7" x14ac:dyDescent="0.3">
      <c r="C1397" s="12"/>
      <c r="D1397" s="12"/>
      <c r="F1397" s="12"/>
      <c r="G1397" s="12"/>
    </row>
    <row r="1398" spans="3:7" x14ac:dyDescent="0.3">
      <c r="C1398" s="12"/>
      <c r="D1398" s="12"/>
      <c r="F1398" s="12"/>
      <c r="G1398" s="12"/>
    </row>
    <row r="1399" spans="3:7" x14ac:dyDescent="0.3">
      <c r="C1399" s="12"/>
      <c r="D1399" s="12"/>
      <c r="F1399" s="12"/>
      <c r="G1399" s="12"/>
    </row>
    <row r="1400" spans="3:7" x14ac:dyDescent="0.3">
      <c r="C1400" s="12"/>
      <c r="D1400" s="12"/>
      <c r="F1400" s="12"/>
      <c r="G1400" s="12"/>
    </row>
    <row r="1401" spans="3:7" x14ac:dyDescent="0.3">
      <c r="C1401" s="12"/>
      <c r="D1401" s="12"/>
      <c r="F1401" s="12"/>
      <c r="G1401" s="12"/>
    </row>
    <row r="1402" spans="3:7" x14ac:dyDescent="0.3">
      <c r="C1402" s="12"/>
      <c r="D1402" s="12"/>
      <c r="F1402" s="12"/>
      <c r="G1402" s="12"/>
    </row>
    <row r="1403" spans="3:7" x14ac:dyDescent="0.3">
      <c r="C1403" s="12"/>
      <c r="D1403" s="12"/>
      <c r="F1403" s="12"/>
      <c r="G1403" s="12"/>
    </row>
    <row r="1404" spans="3:7" x14ac:dyDescent="0.3">
      <c r="C1404" s="12"/>
      <c r="D1404" s="12"/>
      <c r="F1404" s="12"/>
      <c r="G1404" s="12"/>
    </row>
    <row r="1405" spans="3:7" x14ac:dyDescent="0.3">
      <c r="C1405" s="12"/>
      <c r="D1405" s="12"/>
      <c r="F1405" s="12"/>
      <c r="G1405" s="12"/>
    </row>
    <row r="1406" spans="3:7" x14ac:dyDescent="0.3">
      <c r="C1406" s="12"/>
      <c r="D1406" s="12"/>
      <c r="F1406" s="12"/>
      <c r="G1406" s="12"/>
    </row>
    <row r="1407" spans="3:7" x14ac:dyDescent="0.3">
      <c r="C1407" s="12"/>
      <c r="D1407" s="12"/>
      <c r="F1407" s="12"/>
      <c r="G1407" s="12"/>
    </row>
    <row r="1408" spans="3:7" x14ac:dyDescent="0.3">
      <c r="C1408" s="12"/>
      <c r="D1408" s="12"/>
      <c r="F1408" s="12"/>
      <c r="G1408" s="12"/>
    </row>
    <row r="1409" spans="3:7" x14ac:dyDescent="0.3">
      <c r="C1409" s="12"/>
      <c r="D1409" s="12"/>
      <c r="F1409" s="12"/>
      <c r="G1409" s="12"/>
    </row>
    <row r="1410" spans="3:7" x14ac:dyDescent="0.3">
      <c r="C1410" s="12"/>
      <c r="D1410" s="12"/>
      <c r="F1410" s="12"/>
      <c r="G1410" s="12"/>
    </row>
    <row r="1411" spans="3:7" x14ac:dyDescent="0.3">
      <c r="C1411" s="12"/>
      <c r="D1411" s="12"/>
      <c r="F1411" s="12"/>
      <c r="G1411" s="12"/>
    </row>
    <row r="1412" spans="3:7" x14ac:dyDescent="0.3">
      <c r="C1412" s="12"/>
      <c r="D1412" s="12"/>
      <c r="F1412" s="12"/>
      <c r="G1412" s="12"/>
    </row>
    <row r="1413" spans="3:7" x14ac:dyDescent="0.3">
      <c r="C1413" s="12"/>
      <c r="D1413" s="12"/>
      <c r="F1413" s="12"/>
      <c r="G1413" s="12"/>
    </row>
    <row r="1414" spans="3:7" x14ac:dyDescent="0.3">
      <c r="C1414" s="12"/>
      <c r="D1414" s="12"/>
      <c r="F1414" s="12"/>
      <c r="G1414" s="12"/>
    </row>
    <row r="1415" spans="3:7" x14ac:dyDescent="0.3">
      <c r="C1415" s="12"/>
      <c r="D1415" s="12"/>
      <c r="F1415" s="12"/>
      <c r="G1415" s="12"/>
    </row>
    <row r="1416" spans="3:7" x14ac:dyDescent="0.3">
      <c r="C1416" s="12"/>
      <c r="D1416" s="12"/>
      <c r="F1416" s="12"/>
      <c r="G1416" s="12"/>
    </row>
    <row r="1417" spans="3:7" x14ac:dyDescent="0.3">
      <c r="C1417" s="12"/>
      <c r="D1417" s="12"/>
      <c r="F1417" s="12"/>
      <c r="G1417" s="12"/>
    </row>
    <row r="1418" spans="3:7" x14ac:dyDescent="0.3">
      <c r="C1418" s="12"/>
      <c r="D1418" s="12"/>
      <c r="F1418" s="12"/>
      <c r="G1418" s="12"/>
    </row>
    <row r="1419" spans="3:7" x14ac:dyDescent="0.3">
      <c r="C1419" s="12"/>
      <c r="D1419" s="12"/>
      <c r="F1419" s="12"/>
      <c r="G1419" s="12"/>
    </row>
    <row r="1420" spans="3:7" x14ac:dyDescent="0.3">
      <c r="C1420" s="12"/>
      <c r="D1420" s="12"/>
      <c r="F1420" s="12"/>
      <c r="G1420" s="12"/>
    </row>
    <row r="1421" spans="3:7" x14ac:dyDescent="0.3">
      <c r="C1421" s="12"/>
      <c r="D1421" s="12"/>
      <c r="F1421" s="12"/>
      <c r="G1421" s="12"/>
    </row>
    <row r="1422" spans="3:7" x14ac:dyDescent="0.3">
      <c r="C1422" s="12"/>
      <c r="D1422" s="12"/>
      <c r="F1422" s="12"/>
      <c r="G1422" s="12"/>
    </row>
    <row r="1423" spans="3:7" x14ac:dyDescent="0.3">
      <c r="C1423" s="12"/>
      <c r="D1423" s="12"/>
      <c r="F1423" s="12"/>
      <c r="G1423" s="12"/>
    </row>
    <row r="1424" spans="3:7" x14ac:dyDescent="0.3">
      <c r="C1424" s="12"/>
      <c r="D1424" s="12"/>
      <c r="F1424" s="12"/>
      <c r="G1424" s="12"/>
    </row>
    <row r="1425" spans="3:7" x14ac:dyDescent="0.3">
      <c r="C1425" s="12"/>
      <c r="D1425" s="12"/>
      <c r="F1425" s="12"/>
      <c r="G1425" s="12"/>
    </row>
    <row r="1426" spans="3:7" x14ac:dyDescent="0.3">
      <c r="C1426" s="12"/>
      <c r="D1426" s="12"/>
      <c r="F1426" s="12"/>
      <c r="G1426" s="12"/>
    </row>
    <row r="1427" spans="3:7" x14ac:dyDescent="0.3">
      <c r="C1427" s="12"/>
      <c r="D1427" s="12"/>
      <c r="F1427" s="12"/>
      <c r="G1427" s="12"/>
    </row>
    <row r="1428" spans="3:7" x14ac:dyDescent="0.3">
      <c r="C1428" s="12"/>
      <c r="D1428" s="12"/>
      <c r="F1428" s="12"/>
      <c r="G1428" s="12"/>
    </row>
    <row r="1429" spans="3:7" x14ac:dyDescent="0.3">
      <c r="C1429" s="12"/>
      <c r="D1429" s="12"/>
      <c r="F1429" s="12"/>
      <c r="G1429" s="12"/>
    </row>
    <row r="1430" spans="3:7" x14ac:dyDescent="0.3">
      <c r="C1430" s="12"/>
      <c r="D1430" s="12"/>
      <c r="F1430" s="12"/>
      <c r="G1430" s="12"/>
    </row>
    <row r="1431" spans="3:7" x14ac:dyDescent="0.3">
      <c r="C1431" s="12"/>
      <c r="D1431" s="12"/>
      <c r="F1431" s="12"/>
      <c r="G1431" s="12"/>
    </row>
    <row r="1432" spans="3:7" x14ac:dyDescent="0.3">
      <c r="C1432" s="12"/>
      <c r="D1432" s="12"/>
      <c r="F1432" s="12"/>
      <c r="G1432" s="12"/>
    </row>
    <row r="1433" spans="3:7" x14ac:dyDescent="0.3">
      <c r="C1433" s="12"/>
      <c r="D1433" s="12"/>
      <c r="F1433" s="12"/>
      <c r="G1433" s="12"/>
    </row>
    <row r="1434" spans="3:7" x14ac:dyDescent="0.3">
      <c r="C1434" s="12"/>
      <c r="D1434" s="12"/>
      <c r="F1434" s="12"/>
      <c r="G1434" s="12"/>
    </row>
    <row r="1435" spans="3:7" x14ac:dyDescent="0.3">
      <c r="C1435" s="12"/>
      <c r="D1435" s="12"/>
      <c r="F1435" s="12"/>
      <c r="G1435" s="12"/>
    </row>
    <row r="1436" spans="3:7" x14ac:dyDescent="0.3">
      <c r="C1436" s="12"/>
      <c r="D1436" s="12"/>
      <c r="F1436" s="12"/>
      <c r="G1436" s="12"/>
    </row>
    <row r="1437" spans="3:7" x14ac:dyDescent="0.3">
      <c r="C1437" s="12"/>
      <c r="D1437" s="12"/>
      <c r="F1437" s="12"/>
      <c r="G1437" s="12"/>
    </row>
    <row r="1438" spans="3:7" x14ac:dyDescent="0.3">
      <c r="C1438" s="12"/>
      <c r="D1438" s="12"/>
      <c r="F1438" s="12"/>
      <c r="G1438" s="12"/>
    </row>
    <row r="1439" spans="3:7" x14ac:dyDescent="0.3">
      <c r="C1439" s="12"/>
      <c r="D1439" s="12"/>
      <c r="F1439" s="12"/>
      <c r="G1439" s="12"/>
    </row>
    <row r="1440" spans="3:7" x14ac:dyDescent="0.3">
      <c r="C1440" s="12"/>
      <c r="D1440" s="12"/>
      <c r="F1440" s="12"/>
      <c r="G1440" s="12"/>
    </row>
    <row r="1441" spans="3:7" x14ac:dyDescent="0.3">
      <c r="C1441" s="12"/>
      <c r="D1441" s="12"/>
      <c r="F1441" s="12"/>
      <c r="G1441" s="12"/>
    </row>
    <row r="1442" spans="3:7" x14ac:dyDescent="0.3">
      <c r="C1442" s="12"/>
      <c r="D1442" s="12"/>
      <c r="F1442" s="12"/>
      <c r="G1442" s="12"/>
    </row>
    <row r="1443" spans="3:7" x14ac:dyDescent="0.3">
      <c r="C1443" s="12"/>
      <c r="D1443" s="12"/>
      <c r="F1443" s="12"/>
      <c r="G1443" s="12"/>
    </row>
    <row r="1444" spans="3:7" x14ac:dyDescent="0.3">
      <c r="C1444" s="12"/>
      <c r="D1444" s="12"/>
      <c r="F1444" s="12"/>
      <c r="G1444" s="12"/>
    </row>
    <row r="1445" spans="3:7" x14ac:dyDescent="0.3">
      <c r="C1445" s="12"/>
      <c r="D1445" s="12"/>
      <c r="F1445" s="12"/>
      <c r="G1445" s="12"/>
    </row>
    <row r="1446" spans="3:7" x14ac:dyDescent="0.3">
      <c r="C1446" s="12"/>
      <c r="D1446" s="12"/>
      <c r="F1446" s="12"/>
      <c r="G1446" s="12"/>
    </row>
    <row r="1447" spans="3:7" x14ac:dyDescent="0.3">
      <c r="C1447" s="12"/>
      <c r="D1447" s="12"/>
      <c r="F1447" s="12"/>
      <c r="G1447" s="12"/>
    </row>
    <row r="1448" spans="3:7" x14ac:dyDescent="0.3">
      <c r="C1448" s="12"/>
      <c r="D1448" s="12"/>
      <c r="F1448" s="12"/>
      <c r="G1448" s="12"/>
    </row>
    <row r="1449" spans="3:7" x14ac:dyDescent="0.3">
      <c r="C1449" s="12"/>
      <c r="D1449" s="12"/>
      <c r="F1449" s="12"/>
      <c r="G1449" s="12"/>
    </row>
    <row r="1450" spans="3:7" x14ac:dyDescent="0.3">
      <c r="C1450" s="12"/>
      <c r="D1450" s="12"/>
      <c r="F1450" s="12"/>
      <c r="G1450" s="12"/>
    </row>
    <row r="1451" spans="3:7" x14ac:dyDescent="0.3">
      <c r="C1451" s="12"/>
      <c r="D1451" s="12"/>
      <c r="F1451" s="12"/>
      <c r="G1451" s="12"/>
    </row>
    <row r="1452" spans="3:7" x14ac:dyDescent="0.3">
      <c r="C1452" s="12"/>
      <c r="D1452" s="12"/>
      <c r="F1452" s="12"/>
      <c r="G1452" s="12"/>
    </row>
    <row r="1453" spans="3:7" x14ac:dyDescent="0.3">
      <c r="C1453" s="12"/>
      <c r="D1453" s="12"/>
      <c r="F1453" s="12"/>
      <c r="G1453" s="12"/>
    </row>
    <row r="1454" spans="3:7" x14ac:dyDescent="0.3">
      <c r="C1454" s="12"/>
      <c r="D1454" s="12"/>
      <c r="F1454" s="12"/>
      <c r="G1454" s="12"/>
    </row>
    <row r="1455" spans="3:7" x14ac:dyDescent="0.3">
      <c r="C1455" s="12"/>
      <c r="D1455" s="12"/>
      <c r="F1455" s="12"/>
      <c r="G1455" s="12"/>
    </row>
    <row r="1456" spans="3:7" x14ac:dyDescent="0.3">
      <c r="C1456" s="12"/>
      <c r="D1456" s="12"/>
      <c r="F1456" s="12"/>
      <c r="G1456" s="12"/>
    </row>
    <row r="1457" spans="3:7" x14ac:dyDescent="0.3">
      <c r="C1457" s="12"/>
      <c r="D1457" s="12"/>
      <c r="F1457" s="12"/>
      <c r="G1457" s="12"/>
    </row>
    <row r="1458" spans="3:7" x14ac:dyDescent="0.3">
      <c r="C1458" s="12"/>
      <c r="D1458" s="12"/>
      <c r="F1458" s="12"/>
      <c r="G1458" s="12"/>
    </row>
    <row r="1459" spans="3:7" x14ac:dyDescent="0.3">
      <c r="C1459" s="12"/>
      <c r="D1459" s="12"/>
      <c r="F1459" s="12"/>
      <c r="G1459" s="12"/>
    </row>
    <row r="1460" spans="3:7" x14ac:dyDescent="0.3">
      <c r="C1460" s="12"/>
      <c r="D1460" s="12"/>
      <c r="F1460" s="12"/>
      <c r="G1460" s="12"/>
    </row>
    <row r="1461" spans="3:7" x14ac:dyDescent="0.3">
      <c r="C1461" s="12"/>
      <c r="D1461" s="12"/>
      <c r="F1461" s="12"/>
      <c r="G1461" s="12"/>
    </row>
    <row r="1462" spans="3:7" x14ac:dyDescent="0.3">
      <c r="C1462" s="12"/>
      <c r="D1462" s="12"/>
      <c r="F1462" s="12"/>
      <c r="G1462" s="12"/>
    </row>
    <row r="1463" spans="3:7" x14ac:dyDescent="0.3">
      <c r="C1463" s="12"/>
      <c r="D1463" s="12"/>
      <c r="F1463" s="12"/>
      <c r="G1463" s="12"/>
    </row>
    <row r="1464" spans="3:7" x14ac:dyDescent="0.3">
      <c r="C1464" s="12"/>
      <c r="D1464" s="12"/>
      <c r="F1464" s="12"/>
      <c r="G1464" s="12"/>
    </row>
    <row r="1465" spans="3:7" x14ac:dyDescent="0.3">
      <c r="C1465" s="12"/>
      <c r="D1465" s="12"/>
      <c r="F1465" s="12"/>
      <c r="G1465" s="12"/>
    </row>
    <row r="1466" spans="3:7" x14ac:dyDescent="0.3">
      <c r="C1466" s="12"/>
      <c r="D1466" s="12"/>
      <c r="F1466" s="12"/>
      <c r="G1466" s="12"/>
    </row>
    <row r="1467" spans="3:7" x14ac:dyDescent="0.3">
      <c r="C1467" s="12"/>
      <c r="D1467" s="12"/>
      <c r="F1467" s="12"/>
      <c r="G1467" s="12"/>
    </row>
    <row r="1468" spans="3:7" x14ac:dyDescent="0.3">
      <c r="C1468" s="12"/>
      <c r="D1468" s="12"/>
      <c r="F1468" s="12"/>
      <c r="G1468" s="12"/>
    </row>
    <row r="1469" spans="3:7" x14ac:dyDescent="0.3">
      <c r="C1469" s="12"/>
      <c r="D1469" s="12"/>
      <c r="F1469" s="12"/>
      <c r="G1469" s="12"/>
    </row>
    <row r="1470" spans="3:7" x14ac:dyDescent="0.3">
      <c r="C1470" s="12"/>
      <c r="D1470" s="12"/>
      <c r="F1470" s="12"/>
      <c r="G1470" s="12"/>
    </row>
    <row r="1471" spans="3:7" x14ac:dyDescent="0.3">
      <c r="C1471" s="12"/>
      <c r="D1471" s="12"/>
      <c r="F1471" s="12"/>
      <c r="G1471" s="12"/>
    </row>
    <row r="1472" spans="3:7" x14ac:dyDescent="0.3">
      <c r="C1472" s="12"/>
      <c r="D1472" s="12"/>
      <c r="F1472" s="12"/>
      <c r="G1472" s="12"/>
    </row>
    <row r="1473" spans="3:7" x14ac:dyDescent="0.3">
      <c r="C1473" s="12"/>
      <c r="D1473" s="12"/>
      <c r="F1473" s="12"/>
      <c r="G1473" s="12"/>
    </row>
    <row r="1474" spans="3:7" x14ac:dyDescent="0.3">
      <c r="C1474" s="12"/>
      <c r="D1474" s="12"/>
      <c r="F1474" s="12"/>
      <c r="G1474" s="12"/>
    </row>
    <row r="1475" spans="3:7" x14ac:dyDescent="0.3">
      <c r="C1475" s="12"/>
      <c r="D1475" s="12"/>
      <c r="F1475" s="12"/>
      <c r="G1475" s="12"/>
    </row>
    <row r="1476" spans="3:7" x14ac:dyDescent="0.3">
      <c r="C1476" s="12"/>
      <c r="D1476" s="12"/>
      <c r="F1476" s="12"/>
      <c r="G1476" s="12"/>
    </row>
    <row r="1477" spans="3:7" x14ac:dyDescent="0.3">
      <c r="C1477" s="12"/>
      <c r="D1477" s="12"/>
      <c r="F1477" s="12"/>
      <c r="G1477" s="12"/>
    </row>
    <row r="1478" spans="3:7" x14ac:dyDescent="0.3">
      <c r="C1478" s="12"/>
      <c r="D1478" s="12"/>
      <c r="F1478" s="12"/>
      <c r="G1478" s="12"/>
    </row>
    <row r="1479" spans="3:7" x14ac:dyDescent="0.3">
      <c r="C1479" s="12"/>
      <c r="D1479" s="12"/>
      <c r="F1479" s="12"/>
      <c r="G1479" s="12"/>
    </row>
    <row r="1480" spans="3:7" x14ac:dyDescent="0.3">
      <c r="C1480" s="12"/>
      <c r="D1480" s="12"/>
      <c r="F1480" s="12"/>
      <c r="G1480" s="12"/>
    </row>
    <row r="1481" spans="3:7" x14ac:dyDescent="0.3">
      <c r="C1481" s="12"/>
      <c r="D1481" s="12"/>
      <c r="F1481" s="12"/>
      <c r="G1481" s="12"/>
    </row>
    <row r="1482" spans="3:7" x14ac:dyDescent="0.3">
      <c r="C1482" s="12"/>
      <c r="D1482" s="12"/>
      <c r="F1482" s="12"/>
      <c r="G1482" s="12"/>
    </row>
    <row r="1483" spans="3:7" x14ac:dyDescent="0.3">
      <c r="C1483" s="12"/>
      <c r="D1483" s="12"/>
      <c r="F1483" s="12"/>
      <c r="G1483" s="12"/>
    </row>
    <row r="1484" spans="3:7" x14ac:dyDescent="0.3">
      <c r="C1484" s="12"/>
      <c r="D1484" s="12"/>
      <c r="F1484" s="12"/>
      <c r="G1484" s="12"/>
    </row>
    <row r="1485" spans="3:7" x14ac:dyDescent="0.3">
      <c r="C1485" s="12"/>
      <c r="D1485" s="12"/>
      <c r="F1485" s="12"/>
      <c r="G1485" s="12"/>
    </row>
    <row r="1486" spans="3:7" x14ac:dyDescent="0.3">
      <c r="C1486" s="12"/>
      <c r="D1486" s="12"/>
      <c r="F1486" s="12"/>
      <c r="G1486" s="12"/>
    </row>
    <row r="1487" spans="3:7" x14ac:dyDescent="0.3">
      <c r="C1487" s="12"/>
      <c r="D1487" s="12"/>
      <c r="F1487" s="12"/>
      <c r="G1487" s="12"/>
    </row>
    <row r="1488" spans="3:7" x14ac:dyDescent="0.3">
      <c r="C1488" s="12"/>
      <c r="D1488" s="12"/>
      <c r="F1488" s="12"/>
      <c r="G1488" s="12"/>
    </row>
    <row r="1489" spans="3:7" x14ac:dyDescent="0.3">
      <c r="C1489" s="12"/>
      <c r="D1489" s="12"/>
      <c r="F1489" s="12"/>
      <c r="G1489" s="12"/>
    </row>
    <row r="1490" spans="3:7" x14ac:dyDescent="0.3">
      <c r="C1490" s="12"/>
      <c r="D1490" s="12"/>
      <c r="F1490" s="12"/>
      <c r="G1490" s="12"/>
    </row>
    <row r="1491" spans="3:7" x14ac:dyDescent="0.3">
      <c r="C1491" s="12"/>
      <c r="D1491" s="12"/>
      <c r="F1491" s="12"/>
      <c r="G1491" s="12"/>
    </row>
    <row r="1492" spans="3:7" x14ac:dyDescent="0.3">
      <c r="C1492" s="12"/>
      <c r="D1492" s="12"/>
      <c r="F1492" s="12"/>
      <c r="G1492" s="12"/>
    </row>
    <row r="1493" spans="3:7" x14ac:dyDescent="0.3">
      <c r="C1493" s="12"/>
      <c r="D1493" s="12"/>
      <c r="F1493" s="12"/>
      <c r="G1493" s="12"/>
    </row>
    <row r="1494" spans="3:7" x14ac:dyDescent="0.3">
      <c r="C1494" s="12"/>
      <c r="D1494" s="12"/>
      <c r="F1494" s="12"/>
      <c r="G1494" s="12"/>
    </row>
    <row r="1495" spans="3:7" x14ac:dyDescent="0.3">
      <c r="C1495" s="12"/>
      <c r="D1495" s="12"/>
      <c r="F1495" s="12"/>
      <c r="G1495" s="12"/>
    </row>
    <row r="1496" spans="3:7" x14ac:dyDescent="0.3">
      <c r="C1496" s="12"/>
      <c r="D1496" s="12"/>
      <c r="F1496" s="12"/>
      <c r="G1496" s="12"/>
    </row>
    <row r="1497" spans="3:7" x14ac:dyDescent="0.3">
      <c r="C1497" s="12"/>
      <c r="D1497" s="12"/>
      <c r="F1497" s="12"/>
      <c r="G1497" s="12"/>
    </row>
    <row r="1498" spans="3:7" x14ac:dyDescent="0.3">
      <c r="C1498" s="12"/>
      <c r="D1498" s="12"/>
      <c r="F1498" s="12"/>
      <c r="G1498" s="12"/>
    </row>
    <row r="1499" spans="3:7" x14ac:dyDescent="0.3">
      <c r="C1499" s="12"/>
      <c r="D1499" s="12"/>
      <c r="F1499" s="12"/>
      <c r="G1499" s="12"/>
    </row>
    <row r="1500" spans="3:7" x14ac:dyDescent="0.3">
      <c r="C1500" s="12"/>
      <c r="D1500" s="12"/>
      <c r="F1500" s="12"/>
      <c r="G1500" s="12"/>
    </row>
    <row r="1501" spans="3:7" x14ac:dyDescent="0.3">
      <c r="C1501" s="12"/>
      <c r="D1501" s="12"/>
      <c r="F1501" s="12"/>
      <c r="G1501" s="12"/>
    </row>
    <row r="1502" spans="3:7" x14ac:dyDescent="0.3">
      <c r="C1502" s="12"/>
      <c r="D1502" s="12"/>
      <c r="F1502" s="12"/>
      <c r="G1502" s="12"/>
    </row>
    <row r="1503" spans="3:7" x14ac:dyDescent="0.3">
      <c r="C1503" s="12"/>
      <c r="D1503" s="12"/>
      <c r="F1503" s="12"/>
      <c r="G1503" s="12"/>
    </row>
    <row r="1504" spans="3:7" x14ac:dyDescent="0.3">
      <c r="C1504" s="12"/>
      <c r="D1504" s="12"/>
      <c r="F1504" s="12"/>
      <c r="G1504" s="12"/>
    </row>
    <row r="1505" spans="3:7" x14ac:dyDescent="0.3">
      <c r="C1505" s="12"/>
      <c r="D1505" s="12"/>
      <c r="F1505" s="12"/>
      <c r="G1505" s="12"/>
    </row>
    <row r="1506" spans="3:7" x14ac:dyDescent="0.3">
      <c r="C1506" s="12"/>
      <c r="D1506" s="12"/>
      <c r="F1506" s="12"/>
      <c r="G1506" s="12"/>
    </row>
    <row r="1507" spans="3:7" x14ac:dyDescent="0.3">
      <c r="C1507" s="12"/>
      <c r="D1507" s="12"/>
      <c r="F1507" s="12"/>
      <c r="G1507" s="12"/>
    </row>
    <row r="1508" spans="3:7" x14ac:dyDescent="0.3">
      <c r="C1508" s="12"/>
      <c r="D1508" s="12"/>
      <c r="F1508" s="12"/>
      <c r="G1508" s="12"/>
    </row>
    <row r="1509" spans="3:7" x14ac:dyDescent="0.3">
      <c r="C1509" s="12"/>
      <c r="D1509" s="12"/>
      <c r="F1509" s="12"/>
      <c r="G1509" s="12"/>
    </row>
    <row r="1510" spans="3:7" x14ac:dyDescent="0.3">
      <c r="C1510" s="12"/>
      <c r="D1510" s="12"/>
      <c r="F1510" s="12"/>
      <c r="G1510" s="12"/>
    </row>
    <row r="1511" spans="3:7" x14ac:dyDescent="0.3">
      <c r="C1511" s="12"/>
      <c r="D1511" s="12"/>
      <c r="F1511" s="12"/>
      <c r="G1511" s="12"/>
    </row>
    <row r="1512" spans="3:7" x14ac:dyDescent="0.3">
      <c r="C1512" s="12"/>
      <c r="D1512" s="12"/>
      <c r="F1512" s="12"/>
      <c r="G1512" s="12"/>
    </row>
    <row r="1513" spans="3:7" x14ac:dyDescent="0.3">
      <c r="C1513" s="12"/>
      <c r="D1513" s="12"/>
      <c r="F1513" s="12"/>
      <c r="G1513" s="12"/>
    </row>
    <row r="1514" spans="3:7" x14ac:dyDescent="0.3">
      <c r="C1514" s="12"/>
      <c r="D1514" s="12"/>
      <c r="F1514" s="12"/>
      <c r="G1514" s="12"/>
    </row>
    <row r="1515" spans="3:7" x14ac:dyDescent="0.3">
      <c r="C1515" s="12"/>
      <c r="D1515" s="12"/>
      <c r="F1515" s="12"/>
      <c r="G1515" s="12"/>
    </row>
    <row r="1516" spans="3:7" x14ac:dyDescent="0.3">
      <c r="C1516" s="12"/>
      <c r="D1516" s="12"/>
      <c r="F1516" s="12"/>
      <c r="G1516" s="12"/>
    </row>
    <row r="1517" spans="3:7" x14ac:dyDescent="0.3">
      <c r="C1517" s="12"/>
      <c r="D1517" s="12"/>
      <c r="F1517" s="12"/>
      <c r="G1517" s="12"/>
    </row>
    <row r="1518" spans="3:7" x14ac:dyDescent="0.3">
      <c r="C1518" s="12"/>
      <c r="D1518" s="12"/>
      <c r="F1518" s="12"/>
      <c r="G1518" s="12"/>
    </row>
    <row r="1519" spans="3:7" x14ac:dyDescent="0.3">
      <c r="C1519" s="12"/>
      <c r="D1519" s="12"/>
      <c r="F1519" s="12"/>
      <c r="G1519" s="12"/>
    </row>
    <row r="1520" spans="3:7" x14ac:dyDescent="0.3">
      <c r="C1520" s="12"/>
      <c r="D1520" s="12"/>
      <c r="F1520" s="12"/>
      <c r="G1520" s="12"/>
    </row>
    <row r="1521" spans="3:7" x14ac:dyDescent="0.3">
      <c r="C1521" s="12"/>
      <c r="D1521" s="12"/>
      <c r="F1521" s="12"/>
      <c r="G1521" s="12"/>
    </row>
    <row r="1522" spans="3:7" x14ac:dyDescent="0.3">
      <c r="C1522" s="12"/>
      <c r="D1522" s="12"/>
      <c r="F1522" s="12"/>
      <c r="G1522" s="12"/>
    </row>
    <row r="1523" spans="3:7" x14ac:dyDescent="0.3">
      <c r="C1523" s="12"/>
      <c r="D1523" s="12"/>
      <c r="F1523" s="12"/>
      <c r="G1523" s="12"/>
    </row>
    <row r="1524" spans="3:7" x14ac:dyDescent="0.3">
      <c r="C1524" s="12"/>
      <c r="D1524" s="12"/>
      <c r="F1524" s="12"/>
      <c r="G1524" s="12"/>
    </row>
    <row r="1525" spans="3:7" x14ac:dyDescent="0.3">
      <c r="C1525" s="12"/>
      <c r="D1525" s="12"/>
      <c r="F1525" s="12"/>
      <c r="G1525" s="12"/>
    </row>
    <row r="1526" spans="3:7" x14ac:dyDescent="0.3">
      <c r="C1526" s="12"/>
      <c r="D1526" s="12"/>
      <c r="F1526" s="12"/>
      <c r="G1526" s="12"/>
    </row>
    <row r="1527" spans="3:7" x14ac:dyDescent="0.3">
      <c r="C1527" s="12"/>
      <c r="D1527" s="12"/>
      <c r="F1527" s="12"/>
      <c r="G1527" s="12"/>
    </row>
    <row r="1528" spans="3:7" x14ac:dyDescent="0.3">
      <c r="C1528" s="12"/>
      <c r="D1528" s="12"/>
      <c r="F1528" s="12"/>
      <c r="G1528" s="12"/>
    </row>
    <row r="1529" spans="3:7" x14ac:dyDescent="0.3">
      <c r="C1529" s="12"/>
      <c r="D1529" s="12"/>
      <c r="F1529" s="12"/>
      <c r="G1529" s="12"/>
    </row>
    <row r="1530" spans="3:7" x14ac:dyDescent="0.3">
      <c r="C1530" s="12"/>
      <c r="D1530" s="12"/>
      <c r="F1530" s="12"/>
      <c r="G1530" s="12"/>
    </row>
    <row r="1531" spans="3:7" x14ac:dyDescent="0.3">
      <c r="C1531" s="12"/>
      <c r="D1531" s="12"/>
      <c r="F1531" s="12"/>
      <c r="G1531" s="12"/>
    </row>
    <row r="1532" spans="3:7" x14ac:dyDescent="0.3">
      <c r="C1532" s="12"/>
      <c r="D1532" s="12"/>
      <c r="F1532" s="12"/>
      <c r="G1532" s="12"/>
    </row>
    <row r="1533" spans="3:7" x14ac:dyDescent="0.3">
      <c r="C1533" s="12"/>
      <c r="D1533" s="12"/>
      <c r="F1533" s="12"/>
      <c r="G1533" s="12"/>
    </row>
    <row r="1534" spans="3:7" x14ac:dyDescent="0.3">
      <c r="C1534" s="12"/>
      <c r="D1534" s="12"/>
      <c r="F1534" s="12"/>
      <c r="G1534" s="12"/>
    </row>
    <row r="1535" spans="3:7" x14ac:dyDescent="0.3">
      <c r="C1535" s="12"/>
      <c r="D1535" s="12"/>
      <c r="F1535" s="12"/>
      <c r="G1535" s="12"/>
    </row>
    <row r="1536" spans="3:7" x14ac:dyDescent="0.3">
      <c r="C1536" s="12"/>
      <c r="D1536" s="12"/>
      <c r="F1536" s="12"/>
      <c r="G1536" s="12"/>
    </row>
    <row r="1537" spans="3:7" x14ac:dyDescent="0.3">
      <c r="C1537" s="12"/>
      <c r="D1537" s="12"/>
      <c r="F1537" s="12"/>
      <c r="G1537" s="12"/>
    </row>
    <row r="1538" spans="3:7" x14ac:dyDescent="0.3">
      <c r="C1538" s="12"/>
      <c r="D1538" s="12"/>
      <c r="F1538" s="12"/>
      <c r="G1538" s="12"/>
    </row>
    <row r="1539" spans="3:7" x14ac:dyDescent="0.3">
      <c r="C1539" s="12"/>
      <c r="D1539" s="12"/>
      <c r="F1539" s="12"/>
      <c r="G1539" s="12"/>
    </row>
    <row r="1540" spans="3:7" x14ac:dyDescent="0.3">
      <c r="C1540" s="12"/>
      <c r="D1540" s="12"/>
      <c r="F1540" s="12"/>
      <c r="G1540" s="12"/>
    </row>
    <row r="1541" spans="3:7" x14ac:dyDescent="0.3">
      <c r="C1541" s="12"/>
      <c r="D1541" s="12"/>
      <c r="F1541" s="12"/>
      <c r="G1541" s="12"/>
    </row>
    <row r="1542" spans="3:7" x14ac:dyDescent="0.3">
      <c r="C1542" s="12"/>
      <c r="D1542" s="12"/>
      <c r="F1542" s="12"/>
      <c r="G1542" s="12"/>
    </row>
    <row r="1543" spans="3:7" x14ac:dyDescent="0.3">
      <c r="C1543" s="12"/>
      <c r="D1543" s="12"/>
      <c r="F1543" s="12"/>
      <c r="G1543" s="12"/>
    </row>
    <row r="1544" spans="3:7" x14ac:dyDescent="0.3">
      <c r="C1544" s="12"/>
      <c r="D1544" s="12"/>
      <c r="F1544" s="12"/>
      <c r="G1544" s="12"/>
    </row>
    <row r="1545" spans="3:7" x14ac:dyDescent="0.3">
      <c r="C1545" s="12"/>
      <c r="D1545" s="12"/>
      <c r="F1545" s="12"/>
      <c r="G1545" s="12"/>
    </row>
    <row r="1546" spans="3:7" x14ac:dyDescent="0.3">
      <c r="C1546" s="12"/>
      <c r="D1546" s="12"/>
      <c r="F1546" s="12"/>
      <c r="G1546" s="12"/>
    </row>
    <row r="1547" spans="3:7" x14ac:dyDescent="0.3">
      <c r="C1547" s="12"/>
      <c r="D1547" s="12"/>
      <c r="F1547" s="12"/>
      <c r="G1547" s="12"/>
    </row>
    <row r="1548" spans="3:7" x14ac:dyDescent="0.3">
      <c r="C1548" s="12"/>
      <c r="D1548" s="12"/>
      <c r="F1548" s="12"/>
      <c r="G1548" s="12"/>
    </row>
    <row r="1549" spans="3:7" x14ac:dyDescent="0.3">
      <c r="C1549" s="12"/>
      <c r="D1549" s="12"/>
      <c r="F1549" s="12"/>
      <c r="G1549" s="12"/>
    </row>
    <row r="1550" spans="3:7" x14ac:dyDescent="0.3">
      <c r="C1550" s="12"/>
      <c r="D1550" s="12"/>
      <c r="F1550" s="12"/>
      <c r="G1550" s="12"/>
    </row>
    <row r="1551" spans="3:7" x14ac:dyDescent="0.3">
      <c r="C1551" s="12"/>
      <c r="D1551" s="12"/>
      <c r="F1551" s="12"/>
      <c r="G1551" s="12"/>
    </row>
    <row r="1552" spans="3:7" x14ac:dyDescent="0.3">
      <c r="C1552" s="12"/>
      <c r="D1552" s="12"/>
      <c r="F1552" s="12"/>
      <c r="G1552" s="12"/>
    </row>
    <row r="1553" spans="3:7" x14ac:dyDescent="0.3">
      <c r="C1553" s="12"/>
      <c r="D1553" s="12"/>
      <c r="F1553" s="12"/>
      <c r="G1553" s="12"/>
    </row>
    <row r="1554" spans="3:7" x14ac:dyDescent="0.3">
      <c r="C1554" s="12"/>
      <c r="D1554" s="12"/>
      <c r="F1554" s="12"/>
      <c r="G1554" s="12"/>
    </row>
    <row r="1555" spans="3:7" x14ac:dyDescent="0.3">
      <c r="C1555" s="12"/>
      <c r="D1555" s="12"/>
      <c r="F1555" s="12"/>
      <c r="G1555" s="12"/>
    </row>
    <row r="1556" spans="3:7" x14ac:dyDescent="0.3">
      <c r="C1556" s="12"/>
      <c r="D1556" s="12"/>
      <c r="F1556" s="12"/>
      <c r="G1556" s="12"/>
    </row>
    <row r="1557" spans="3:7" x14ac:dyDescent="0.3">
      <c r="C1557" s="12"/>
      <c r="D1557" s="12"/>
      <c r="F1557" s="12"/>
      <c r="G1557" s="12"/>
    </row>
    <row r="1558" spans="3:7" x14ac:dyDescent="0.3">
      <c r="C1558" s="12"/>
      <c r="D1558" s="12"/>
      <c r="F1558" s="12"/>
      <c r="G1558" s="12"/>
    </row>
    <row r="1559" spans="3:7" x14ac:dyDescent="0.3">
      <c r="C1559" s="12"/>
      <c r="D1559" s="12"/>
      <c r="F1559" s="12"/>
      <c r="G1559" s="12"/>
    </row>
    <row r="1560" spans="3:7" x14ac:dyDescent="0.3">
      <c r="C1560" s="12"/>
      <c r="D1560" s="12"/>
      <c r="F1560" s="12"/>
      <c r="G1560" s="12"/>
    </row>
    <row r="1561" spans="3:7" x14ac:dyDescent="0.3">
      <c r="C1561" s="12"/>
      <c r="D1561" s="12"/>
      <c r="F1561" s="12"/>
      <c r="G1561" s="12"/>
    </row>
    <row r="1562" spans="3:7" x14ac:dyDescent="0.3">
      <c r="C1562" s="12"/>
      <c r="D1562" s="12"/>
      <c r="F1562" s="12"/>
      <c r="G1562" s="12"/>
    </row>
    <row r="1563" spans="3:7" x14ac:dyDescent="0.3">
      <c r="C1563" s="12"/>
      <c r="D1563" s="12"/>
      <c r="F1563" s="12"/>
      <c r="G1563" s="12"/>
    </row>
    <row r="1564" spans="3:7" x14ac:dyDescent="0.3">
      <c r="C1564" s="12"/>
      <c r="D1564" s="12"/>
      <c r="F1564" s="12"/>
      <c r="G1564" s="12"/>
    </row>
    <row r="1565" spans="3:7" x14ac:dyDescent="0.3">
      <c r="C1565" s="12"/>
      <c r="D1565" s="12"/>
      <c r="F1565" s="12"/>
      <c r="G1565" s="12"/>
    </row>
    <row r="1566" spans="3:7" x14ac:dyDescent="0.3">
      <c r="C1566" s="12"/>
      <c r="D1566" s="12"/>
      <c r="F1566" s="12"/>
      <c r="G1566" s="12"/>
    </row>
    <row r="1567" spans="3:7" x14ac:dyDescent="0.3">
      <c r="C1567" s="12"/>
      <c r="D1567" s="12"/>
      <c r="F1567" s="12"/>
      <c r="G1567" s="12"/>
    </row>
    <row r="1568" spans="3:7" x14ac:dyDescent="0.3">
      <c r="C1568" s="12"/>
      <c r="D1568" s="12"/>
      <c r="F1568" s="12"/>
      <c r="G1568" s="12"/>
    </row>
    <row r="1569" spans="3:7" x14ac:dyDescent="0.3">
      <c r="C1569" s="12"/>
      <c r="D1569" s="12"/>
      <c r="F1569" s="12"/>
      <c r="G1569" s="12"/>
    </row>
    <row r="1570" spans="3:7" x14ac:dyDescent="0.3">
      <c r="C1570" s="12"/>
      <c r="D1570" s="12"/>
      <c r="F1570" s="12"/>
      <c r="G1570" s="12"/>
    </row>
    <row r="1571" spans="3:7" x14ac:dyDescent="0.3">
      <c r="C1571" s="12"/>
      <c r="D1571" s="12"/>
      <c r="F1571" s="12"/>
      <c r="G1571" s="12"/>
    </row>
    <row r="1572" spans="3:7" x14ac:dyDescent="0.3">
      <c r="C1572" s="12"/>
      <c r="D1572" s="12"/>
      <c r="F1572" s="12"/>
      <c r="G1572" s="12"/>
    </row>
    <row r="1573" spans="3:7" x14ac:dyDescent="0.3">
      <c r="C1573" s="12"/>
      <c r="D1573" s="12"/>
      <c r="F1573" s="12"/>
      <c r="G1573" s="12"/>
    </row>
    <row r="1574" spans="3:7" x14ac:dyDescent="0.3">
      <c r="C1574" s="12"/>
      <c r="D1574" s="12"/>
      <c r="F1574" s="12"/>
      <c r="G1574" s="12"/>
    </row>
    <row r="1575" spans="3:7" x14ac:dyDescent="0.3">
      <c r="C1575" s="12"/>
      <c r="D1575" s="12"/>
      <c r="F1575" s="12"/>
      <c r="G1575" s="12"/>
    </row>
    <row r="1576" spans="3:7" x14ac:dyDescent="0.3">
      <c r="C1576" s="12"/>
      <c r="D1576" s="12"/>
      <c r="F1576" s="12"/>
      <c r="G1576" s="12"/>
    </row>
    <row r="1577" spans="3:7" x14ac:dyDescent="0.3">
      <c r="C1577" s="12"/>
      <c r="D1577" s="12"/>
      <c r="F1577" s="12"/>
      <c r="G1577" s="12"/>
    </row>
    <row r="1578" spans="3:7" x14ac:dyDescent="0.3">
      <c r="C1578" s="12"/>
      <c r="D1578" s="12"/>
      <c r="F1578" s="12"/>
      <c r="G1578" s="12"/>
    </row>
    <row r="1579" spans="3:7" x14ac:dyDescent="0.3">
      <c r="C1579" s="12"/>
      <c r="D1579" s="12"/>
      <c r="F1579" s="12"/>
      <c r="G1579" s="12"/>
    </row>
    <row r="1580" spans="3:7" x14ac:dyDescent="0.3">
      <c r="C1580" s="12"/>
      <c r="D1580" s="12"/>
      <c r="F1580" s="12"/>
      <c r="G1580" s="12"/>
    </row>
    <row r="1581" spans="3:7" x14ac:dyDescent="0.3">
      <c r="C1581" s="12"/>
      <c r="D1581" s="12"/>
      <c r="F1581" s="12"/>
      <c r="G1581" s="12"/>
    </row>
    <row r="1582" spans="3:7" x14ac:dyDescent="0.3">
      <c r="C1582" s="12"/>
      <c r="D1582" s="12"/>
      <c r="F1582" s="12"/>
      <c r="G1582" s="12"/>
    </row>
    <row r="1583" spans="3:7" x14ac:dyDescent="0.3">
      <c r="C1583" s="12"/>
      <c r="D1583" s="12"/>
      <c r="F1583" s="12"/>
      <c r="G1583" s="12"/>
    </row>
    <row r="1584" spans="3:7" x14ac:dyDescent="0.3">
      <c r="C1584" s="12"/>
      <c r="D1584" s="12"/>
      <c r="F1584" s="12"/>
      <c r="G1584" s="12"/>
    </row>
    <row r="1585" spans="3:7" x14ac:dyDescent="0.3">
      <c r="C1585" s="12"/>
      <c r="D1585" s="12"/>
      <c r="F1585" s="12"/>
      <c r="G1585" s="12"/>
    </row>
    <row r="1586" spans="3:7" x14ac:dyDescent="0.3">
      <c r="C1586" s="12"/>
      <c r="D1586" s="12"/>
      <c r="F1586" s="12"/>
      <c r="G1586" s="12"/>
    </row>
    <row r="1587" spans="3:7" x14ac:dyDescent="0.3">
      <c r="C1587" s="12"/>
      <c r="D1587" s="12"/>
      <c r="F1587" s="12"/>
      <c r="G1587" s="12"/>
    </row>
    <row r="1588" spans="3:7" x14ac:dyDescent="0.3">
      <c r="C1588" s="12"/>
      <c r="D1588" s="12"/>
      <c r="F1588" s="12"/>
      <c r="G1588" s="12"/>
    </row>
    <row r="1589" spans="3:7" x14ac:dyDescent="0.3">
      <c r="C1589" s="12"/>
      <c r="D1589" s="12"/>
      <c r="F1589" s="12"/>
      <c r="G1589" s="12"/>
    </row>
    <row r="1590" spans="3:7" x14ac:dyDescent="0.3">
      <c r="C1590" s="12"/>
      <c r="D1590" s="12"/>
      <c r="F1590" s="12"/>
      <c r="G1590" s="12"/>
    </row>
    <row r="1591" spans="3:7" x14ac:dyDescent="0.3">
      <c r="C1591" s="12"/>
      <c r="D1591" s="12"/>
      <c r="F1591" s="12"/>
      <c r="G1591" s="12"/>
    </row>
    <row r="1592" spans="3:7" x14ac:dyDescent="0.3">
      <c r="C1592" s="12"/>
      <c r="D1592" s="12"/>
      <c r="F1592" s="12"/>
      <c r="G1592" s="12"/>
    </row>
    <row r="1593" spans="3:7" x14ac:dyDescent="0.3">
      <c r="C1593" s="12"/>
      <c r="D1593" s="12"/>
      <c r="F1593" s="12"/>
      <c r="G1593" s="12"/>
    </row>
    <row r="1594" spans="3:7" x14ac:dyDescent="0.3">
      <c r="C1594" s="12"/>
      <c r="D1594" s="12"/>
      <c r="F1594" s="12"/>
      <c r="G1594" s="12"/>
    </row>
    <row r="1595" spans="3:7" x14ac:dyDescent="0.3">
      <c r="C1595" s="12"/>
      <c r="D1595" s="12"/>
      <c r="F1595" s="12"/>
      <c r="G1595" s="12"/>
    </row>
    <row r="1596" spans="3:7" x14ac:dyDescent="0.3">
      <c r="C1596" s="12"/>
      <c r="D1596" s="12"/>
      <c r="F1596" s="12"/>
      <c r="G1596" s="12"/>
    </row>
    <row r="1597" spans="3:7" x14ac:dyDescent="0.3">
      <c r="C1597" s="12"/>
      <c r="D1597" s="12"/>
      <c r="F1597" s="12"/>
      <c r="G1597" s="12"/>
    </row>
    <row r="1598" spans="3:7" x14ac:dyDescent="0.3">
      <c r="C1598" s="12"/>
      <c r="D1598" s="12"/>
      <c r="F1598" s="12"/>
      <c r="G1598" s="12"/>
    </row>
    <row r="1599" spans="3:7" x14ac:dyDescent="0.3">
      <c r="C1599" s="12"/>
      <c r="D1599" s="12"/>
      <c r="F1599" s="12"/>
      <c r="G1599" s="12"/>
    </row>
    <row r="1600" spans="3:7" x14ac:dyDescent="0.3">
      <c r="C1600" s="12"/>
      <c r="D1600" s="12"/>
      <c r="F1600" s="12"/>
      <c r="G1600" s="12"/>
    </row>
    <row r="1601" spans="3:7" x14ac:dyDescent="0.3">
      <c r="C1601" s="12"/>
      <c r="D1601" s="12"/>
      <c r="F1601" s="12"/>
      <c r="G1601" s="12"/>
    </row>
    <row r="1602" spans="3:7" x14ac:dyDescent="0.3">
      <c r="C1602" s="12"/>
      <c r="D1602" s="12"/>
      <c r="F1602" s="12"/>
      <c r="G1602" s="12"/>
    </row>
    <row r="1603" spans="3:7" x14ac:dyDescent="0.3">
      <c r="C1603" s="12"/>
      <c r="D1603" s="12"/>
      <c r="F1603" s="12"/>
      <c r="G1603" s="12"/>
    </row>
    <row r="1604" spans="3:7" x14ac:dyDescent="0.3">
      <c r="C1604" s="12"/>
      <c r="D1604" s="12"/>
      <c r="F1604" s="12"/>
      <c r="G1604" s="12"/>
    </row>
    <row r="1605" spans="3:7" x14ac:dyDescent="0.3">
      <c r="C1605" s="12"/>
      <c r="D1605" s="12"/>
      <c r="F1605" s="12"/>
      <c r="G1605" s="12"/>
    </row>
    <row r="1606" spans="3:7" x14ac:dyDescent="0.3">
      <c r="C1606" s="12"/>
      <c r="D1606" s="12"/>
      <c r="F1606" s="12"/>
      <c r="G1606" s="12"/>
    </row>
    <row r="1607" spans="3:7" x14ac:dyDescent="0.3">
      <c r="C1607" s="12"/>
      <c r="D1607" s="12"/>
      <c r="F1607" s="12"/>
      <c r="G1607" s="12"/>
    </row>
    <row r="1608" spans="3:7" x14ac:dyDescent="0.3">
      <c r="C1608" s="12"/>
      <c r="D1608" s="12"/>
      <c r="F1608" s="12"/>
      <c r="G1608" s="12"/>
    </row>
    <row r="1609" spans="3:7" x14ac:dyDescent="0.3">
      <c r="C1609" s="12"/>
      <c r="D1609" s="12"/>
      <c r="F1609" s="12"/>
      <c r="G1609" s="12"/>
    </row>
    <row r="1610" spans="3:7" x14ac:dyDescent="0.3">
      <c r="C1610" s="12"/>
      <c r="D1610" s="12"/>
      <c r="F1610" s="12"/>
      <c r="G1610" s="12"/>
    </row>
    <row r="1611" spans="3:7" x14ac:dyDescent="0.3">
      <c r="C1611" s="12"/>
      <c r="D1611" s="12"/>
      <c r="F1611" s="12"/>
      <c r="G1611" s="12"/>
    </row>
    <row r="1612" spans="3:7" x14ac:dyDescent="0.3">
      <c r="C1612" s="12"/>
      <c r="D1612" s="12"/>
      <c r="F1612" s="12"/>
      <c r="G1612" s="12"/>
    </row>
    <row r="1613" spans="3:7" x14ac:dyDescent="0.3">
      <c r="C1613" s="12"/>
      <c r="D1613" s="12"/>
      <c r="F1613" s="12"/>
      <c r="G1613" s="12"/>
    </row>
    <row r="1614" spans="3:7" x14ac:dyDescent="0.3">
      <c r="C1614" s="12"/>
      <c r="D1614" s="12"/>
      <c r="F1614" s="12"/>
      <c r="G1614" s="12"/>
    </row>
    <row r="1615" spans="3:7" x14ac:dyDescent="0.3">
      <c r="C1615" s="12"/>
      <c r="D1615" s="12"/>
      <c r="F1615" s="12"/>
      <c r="G1615" s="12"/>
    </row>
    <row r="1616" spans="3:7" x14ac:dyDescent="0.3">
      <c r="C1616" s="12"/>
      <c r="D1616" s="12"/>
      <c r="F1616" s="12"/>
      <c r="G1616" s="12"/>
    </row>
    <row r="1617" spans="3:7" x14ac:dyDescent="0.3">
      <c r="C1617" s="12"/>
      <c r="D1617" s="12"/>
      <c r="F1617" s="12"/>
      <c r="G1617" s="12"/>
    </row>
    <row r="1618" spans="3:7" x14ac:dyDescent="0.3">
      <c r="C1618" s="12"/>
      <c r="D1618" s="12"/>
      <c r="F1618" s="12"/>
      <c r="G1618" s="12"/>
    </row>
    <row r="1619" spans="3:7" x14ac:dyDescent="0.3">
      <c r="C1619" s="12"/>
      <c r="D1619" s="12"/>
      <c r="F1619" s="12"/>
      <c r="G1619" s="12"/>
    </row>
    <row r="1620" spans="3:7" x14ac:dyDescent="0.3">
      <c r="C1620" s="12"/>
      <c r="D1620" s="12"/>
      <c r="F1620" s="12"/>
      <c r="G1620" s="12"/>
    </row>
    <row r="1621" spans="3:7" x14ac:dyDescent="0.3">
      <c r="C1621" s="12"/>
      <c r="D1621" s="12"/>
      <c r="F1621" s="12"/>
      <c r="G1621" s="12"/>
    </row>
    <row r="1622" spans="3:7" x14ac:dyDescent="0.3">
      <c r="C1622" s="12"/>
      <c r="D1622" s="12"/>
      <c r="F1622" s="12"/>
      <c r="G1622" s="12"/>
    </row>
    <row r="1623" spans="3:7" x14ac:dyDescent="0.3">
      <c r="C1623" s="12"/>
      <c r="D1623" s="12"/>
      <c r="F1623" s="12"/>
      <c r="G1623" s="12"/>
    </row>
    <row r="1624" spans="3:7" x14ac:dyDescent="0.3">
      <c r="C1624" s="12"/>
      <c r="D1624" s="12"/>
      <c r="F1624" s="12"/>
      <c r="G1624" s="12"/>
    </row>
    <row r="1625" spans="3:7" x14ac:dyDescent="0.3">
      <c r="C1625" s="12"/>
      <c r="D1625" s="12"/>
      <c r="F1625" s="12"/>
      <c r="G1625" s="12"/>
    </row>
    <row r="1626" spans="3:7" x14ac:dyDescent="0.3">
      <c r="C1626" s="12"/>
      <c r="D1626" s="12"/>
      <c r="F1626" s="12"/>
      <c r="G1626" s="12"/>
    </row>
    <row r="1627" spans="3:7" x14ac:dyDescent="0.3">
      <c r="C1627" s="12"/>
      <c r="D1627" s="12"/>
      <c r="F1627" s="12"/>
      <c r="G1627" s="12"/>
    </row>
    <row r="1628" spans="3:7" x14ac:dyDescent="0.3">
      <c r="C1628" s="12"/>
      <c r="D1628" s="12"/>
      <c r="F1628" s="12"/>
      <c r="G1628" s="12"/>
    </row>
    <row r="1629" spans="3:7" x14ac:dyDescent="0.3">
      <c r="C1629" s="12"/>
      <c r="D1629" s="12"/>
      <c r="F1629" s="12"/>
      <c r="G1629" s="12"/>
    </row>
    <row r="1630" spans="3:7" x14ac:dyDescent="0.3">
      <c r="C1630" s="12"/>
      <c r="D1630" s="12"/>
      <c r="F1630" s="12"/>
      <c r="G1630" s="12"/>
    </row>
    <row r="1631" spans="3:7" x14ac:dyDescent="0.3">
      <c r="C1631" s="12"/>
      <c r="D1631" s="12"/>
      <c r="F1631" s="12"/>
      <c r="G1631" s="12"/>
    </row>
    <row r="1632" spans="3:7" x14ac:dyDescent="0.3">
      <c r="C1632" s="12"/>
      <c r="D1632" s="12"/>
      <c r="F1632" s="12"/>
      <c r="G1632" s="12"/>
    </row>
    <row r="1633" spans="3:7" x14ac:dyDescent="0.3">
      <c r="C1633" s="12"/>
      <c r="D1633" s="12"/>
      <c r="F1633" s="12"/>
      <c r="G1633" s="12"/>
    </row>
    <row r="1634" spans="3:7" x14ac:dyDescent="0.3">
      <c r="C1634" s="12"/>
      <c r="D1634" s="12"/>
      <c r="F1634" s="12"/>
      <c r="G1634" s="12"/>
    </row>
    <row r="1635" spans="3:7" x14ac:dyDescent="0.3">
      <c r="C1635" s="12"/>
      <c r="D1635" s="12"/>
      <c r="F1635" s="12"/>
      <c r="G1635" s="12"/>
    </row>
    <row r="1636" spans="3:7" x14ac:dyDescent="0.3">
      <c r="C1636" s="12"/>
      <c r="D1636" s="12"/>
      <c r="F1636" s="12"/>
      <c r="G1636" s="12"/>
    </row>
    <row r="1637" spans="3:7" x14ac:dyDescent="0.3">
      <c r="C1637" s="12"/>
      <c r="D1637" s="12"/>
      <c r="F1637" s="12"/>
      <c r="G1637" s="12"/>
    </row>
    <row r="1638" spans="3:7" x14ac:dyDescent="0.3">
      <c r="C1638" s="12"/>
      <c r="D1638" s="12"/>
      <c r="F1638" s="12"/>
      <c r="G1638" s="12"/>
    </row>
    <row r="1639" spans="3:7" x14ac:dyDescent="0.3">
      <c r="C1639" s="12"/>
      <c r="D1639" s="12"/>
      <c r="F1639" s="12"/>
      <c r="G1639" s="12"/>
    </row>
    <row r="1640" spans="3:7" x14ac:dyDescent="0.3">
      <c r="C1640" s="12"/>
      <c r="D1640" s="12"/>
      <c r="F1640" s="12"/>
      <c r="G1640" s="12"/>
    </row>
    <row r="1641" spans="3:7" x14ac:dyDescent="0.3">
      <c r="C1641" s="12"/>
      <c r="D1641" s="12"/>
      <c r="F1641" s="12"/>
      <c r="G1641" s="12"/>
    </row>
    <row r="1642" spans="3:7" x14ac:dyDescent="0.3">
      <c r="C1642" s="12"/>
      <c r="D1642" s="12"/>
      <c r="F1642" s="12"/>
      <c r="G1642" s="12"/>
    </row>
    <row r="1643" spans="3:7" x14ac:dyDescent="0.3">
      <c r="C1643" s="12"/>
      <c r="D1643" s="12"/>
      <c r="F1643" s="12"/>
      <c r="G1643" s="12"/>
    </row>
    <row r="1644" spans="3:7" x14ac:dyDescent="0.3">
      <c r="C1644" s="12"/>
      <c r="D1644" s="12"/>
      <c r="F1644" s="12"/>
      <c r="G1644" s="12"/>
    </row>
    <row r="1645" spans="3:7" x14ac:dyDescent="0.3">
      <c r="C1645" s="12"/>
      <c r="D1645" s="12"/>
      <c r="F1645" s="12"/>
      <c r="G1645" s="12"/>
    </row>
    <row r="1646" spans="3:7" x14ac:dyDescent="0.3">
      <c r="C1646" s="12"/>
      <c r="D1646" s="12"/>
      <c r="F1646" s="12"/>
      <c r="G1646" s="12"/>
    </row>
    <row r="1647" spans="3:7" x14ac:dyDescent="0.3">
      <c r="C1647" s="12"/>
      <c r="D1647" s="12"/>
      <c r="F1647" s="12"/>
      <c r="G1647" s="12"/>
    </row>
    <row r="1648" spans="3:7" x14ac:dyDescent="0.3">
      <c r="C1648" s="12"/>
      <c r="D1648" s="12"/>
      <c r="F1648" s="12"/>
      <c r="G1648" s="12"/>
    </row>
    <row r="1649" spans="3:7" x14ac:dyDescent="0.3">
      <c r="C1649" s="12"/>
      <c r="D1649" s="12"/>
      <c r="F1649" s="12"/>
      <c r="G1649" s="12"/>
    </row>
    <row r="1650" spans="3:7" x14ac:dyDescent="0.3">
      <c r="C1650" s="12"/>
      <c r="D1650" s="12"/>
      <c r="F1650" s="12"/>
      <c r="G1650" s="12"/>
    </row>
    <row r="1651" spans="3:7" x14ac:dyDescent="0.3">
      <c r="C1651" s="12"/>
      <c r="D1651" s="12"/>
      <c r="F1651" s="12"/>
      <c r="G1651" s="12"/>
    </row>
    <row r="1652" spans="3:7" x14ac:dyDescent="0.3">
      <c r="C1652" s="12"/>
      <c r="D1652" s="12"/>
      <c r="F1652" s="12"/>
      <c r="G1652" s="12"/>
    </row>
    <row r="1653" spans="3:7" x14ac:dyDescent="0.3">
      <c r="C1653" s="12"/>
      <c r="D1653" s="12"/>
      <c r="F1653" s="12"/>
      <c r="G1653" s="12"/>
    </row>
    <row r="1654" spans="3:7" x14ac:dyDescent="0.3">
      <c r="C1654" s="12"/>
      <c r="D1654" s="12"/>
      <c r="F1654" s="12"/>
      <c r="G1654" s="12"/>
    </row>
    <row r="1655" spans="3:7" x14ac:dyDescent="0.3">
      <c r="C1655" s="12"/>
      <c r="D1655" s="12"/>
      <c r="F1655" s="12"/>
      <c r="G1655" s="12"/>
    </row>
    <row r="1656" spans="3:7" x14ac:dyDescent="0.3">
      <c r="C1656" s="12"/>
      <c r="D1656" s="12"/>
      <c r="F1656" s="12"/>
      <c r="G1656" s="12"/>
    </row>
    <row r="1657" spans="3:7" x14ac:dyDescent="0.3">
      <c r="C1657" s="12"/>
      <c r="D1657" s="12"/>
      <c r="F1657" s="12"/>
      <c r="G1657" s="12"/>
    </row>
    <row r="1658" spans="3:7" x14ac:dyDescent="0.3">
      <c r="C1658" s="12"/>
      <c r="D1658" s="12"/>
      <c r="F1658" s="12"/>
      <c r="G1658" s="12"/>
    </row>
    <row r="1659" spans="3:7" x14ac:dyDescent="0.3">
      <c r="C1659" s="12"/>
      <c r="D1659" s="12"/>
      <c r="F1659" s="12"/>
      <c r="G1659" s="12"/>
    </row>
    <row r="1660" spans="3:7" x14ac:dyDescent="0.3">
      <c r="C1660" s="12"/>
      <c r="D1660" s="12"/>
      <c r="F1660" s="12"/>
      <c r="G1660" s="12"/>
    </row>
    <row r="1661" spans="3:7" x14ac:dyDescent="0.3">
      <c r="C1661" s="12"/>
      <c r="D1661" s="12"/>
      <c r="F1661" s="12"/>
      <c r="G1661" s="12"/>
    </row>
    <row r="1662" spans="3:7" x14ac:dyDescent="0.3">
      <c r="C1662" s="12"/>
      <c r="D1662" s="12"/>
      <c r="F1662" s="12"/>
      <c r="G1662" s="12"/>
    </row>
    <row r="1663" spans="3:7" x14ac:dyDescent="0.3">
      <c r="C1663" s="12"/>
      <c r="D1663" s="12"/>
      <c r="F1663" s="12"/>
      <c r="G1663" s="12"/>
    </row>
    <row r="1664" spans="3:7" x14ac:dyDescent="0.3">
      <c r="C1664" s="12"/>
      <c r="D1664" s="12"/>
      <c r="F1664" s="12"/>
      <c r="G1664" s="12"/>
    </row>
    <row r="1665" spans="3:7" x14ac:dyDescent="0.3">
      <c r="C1665" s="12"/>
      <c r="D1665" s="12"/>
      <c r="F1665" s="12"/>
      <c r="G1665" s="12"/>
    </row>
    <row r="1666" spans="3:7" x14ac:dyDescent="0.3">
      <c r="C1666" s="12"/>
      <c r="D1666" s="12"/>
      <c r="F1666" s="12"/>
      <c r="G1666" s="12"/>
    </row>
    <row r="1667" spans="3:7" x14ac:dyDescent="0.3">
      <c r="C1667" s="12"/>
      <c r="D1667" s="12"/>
      <c r="F1667" s="12"/>
      <c r="G1667" s="12"/>
    </row>
    <row r="1668" spans="3:7" x14ac:dyDescent="0.3">
      <c r="C1668" s="12"/>
      <c r="D1668" s="12"/>
      <c r="F1668" s="12"/>
      <c r="G1668" s="12"/>
    </row>
    <row r="1669" spans="3:7" x14ac:dyDescent="0.3">
      <c r="C1669" s="12"/>
      <c r="D1669" s="12"/>
      <c r="F1669" s="12"/>
      <c r="G1669" s="12"/>
    </row>
    <row r="1670" spans="3:7" x14ac:dyDescent="0.3">
      <c r="C1670" s="12"/>
      <c r="D1670" s="12"/>
      <c r="F1670" s="12"/>
      <c r="G1670" s="12"/>
    </row>
    <row r="1671" spans="3:7" x14ac:dyDescent="0.3">
      <c r="C1671" s="12"/>
      <c r="D1671" s="12"/>
      <c r="F1671" s="12"/>
      <c r="G1671" s="12"/>
    </row>
    <row r="1672" spans="3:7" x14ac:dyDescent="0.3">
      <c r="C1672" s="12"/>
      <c r="D1672" s="12"/>
      <c r="F1672" s="12"/>
      <c r="G1672" s="12"/>
    </row>
    <row r="1673" spans="3:7" x14ac:dyDescent="0.3">
      <c r="C1673" s="12"/>
      <c r="D1673" s="12"/>
      <c r="F1673" s="12"/>
      <c r="G1673" s="12"/>
    </row>
    <row r="1674" spans="3:7" x14ac:dyDescent="0.3">
      <c r="C1674" s="12"/>
      <c r="D1674" s="12"/>
      <c r="F1674" s="12"/>
      <c r="G1674" s="12"/>
    </row>
    <row r="1675" spans="3:7" x14ac:dyDescent="0.3">
      <c r="C1675" s="12"/>
      <c r="D1675" s="12"/>
      <c r="F1675" s="12"/>
      <c r="G1675" s="12"/>
    </row>
    <row r="1676" spans="3:7" x14ac:dyDescent="0.3">
      <c r="C1676" s="12"/>
      <c r="D1676" s="12"/>
      <c r="F1676" s="12"/>
      <c r="G1676" s="12"/>
    </row>
    <row r="1677" spans="3:7" x14ac:dyDescent="0.3">
      <c r="C1677" s="12"/>
      <c r="D1677" s="12"/>
      <c r="F1677" s="12"/>
      <c r="G1677" s="12"/>
    </row>
    <row r="1678" spans="3:7" x14ac:dyDescent="0.3">
      <c r="C1678" s="12"/>
      <c r="D1678" s="12"/>
      <c r="F1678" s="12"/>
      <c r="G1678" s="12"/>
    </row>
    <row r="1679" spans="3:7" x14ac:dyDescent="0.3">
      <c r="C1679" s="12"/>
      <c r="D1679" s="12"/>
      <c r="F1679" s="12"/>
      <c r="G1679" s="12"/>
    </row>
    <row r="1680" spans="3:7" x14ac:dyDescent="0.3">
      <c r="C1680" s="12"/>
      <c r="D1680" s="12"/>
      <c r="F1680" s="12"/>
      <c r="G1680" s="12"/>
    </row>
    <row r="1681" spans="3:7" x14ac:dyDescent="0.3">
      <c r="C1681" s="12"/>
      <c r="D1681" s="12"/>
      <c r="F1681" s="12"/>
      <c r="G1681" s="12"/>
    </row>
    <row r="1682" spans="3:7" x14ac:dyDescent="0.3">
      <c r="C1682" s="12"/>
      <c r="D1682" s="12"/>
      <c r="F1682" s="12"/>
      <c r="G1682" s="12"/>
    </row>
    <row r="1683" spans="3:7" x14ac:dyDescent="0.3">
      <c r="C1683" s="12"/>
      <c r="D1683" s="12"/>
      <c r="F1683" s="12"/>
      <c r="G1683" s="12"/>
    </row>
    <row r="1684" spans="3:7" x14ac:dyDescent="0.3">
      <c r="C1684" s="12"/>
      <c r="D1684" s="12"/>
      <c r="F1684" s="12"/>
      <c r="G1684" s="12"/>
    </row>
    <row r="1685" spans="3:7" x14ac:dyDescent="0.3">
      <c r="C1685" s="12"/>
      <c r="D1685" s="12"/>
      <c r="F1685" s="12"/>
      <c r="G1685" s="12"/>
    </row>
    <row r="1686" spans="3:7" x14ac:dyDescent="0.3">
      <c r="C1686" s="12"/>
      <c r="D1686" s="12"/>
      <c r="F1686" s="12"/>
      <c r="G1686" s="12"/>
    </row>
    <row r="1687" spans="3:7" x14ac:dyDescent="0.3">
      <c r="C1687" s="12"/>
      <c r="D1687" s="12"/>
      <c r="F1687" s="12"/>
      <c r="G1687" s="12"/>
    </row>
    <row r="1688" spans="3:7" x14ac:dyDescent="0.3">
      <c r="C1688" s="12"/>
      <c r="D1688" s="12"/>
      <c r="F1688" s="12"/>
      <c r="G1688" s="12"/>
    </row>
    <row r="1689" spans="3:7" x14ac:dyDescent="0.3">
      <c r="C1689" s="12"/>
      <c r="D1689" s="12"/>
      <c r="F1689" s="12"/>
      <c r="G1689" s="12"/>
    </row>
    <row r="1690" spans="3:7" x14ac:dyDescent="0.3">
      <c r="C1690" s="12"/>
      <c r="D1690" s="12"/>
      <c r="F1690" s="12"/>
      <c r="G1690" s="12"/>
    </row>
    <row r="1691" spans="3:7" x14ac:dyDescent="0.3">
      <c r="C1691" s="12"/>
      <c r="D1691" s="12"/>
      <c r="F1691" s="12"/>
      <c r="G1691" s="12"/>
    </row>
    <row r="1692" spans="3:7" x14ac:dyDescent="0.3">
      <c r="C1692" s="12"/>
      <c r="D1692" s="12"/>
      <c r="F1692" s="12"/>
      <c r="G1692" s="12"/>
    </row>
    <row r="1693" spans="3:7" x14ac:dyDescent="0.3">
      <c r="C1693" s="12"/>
      <c r="D1693" s="12"/>
      <c r="F1693" s="12"/>
      <c r="G1693" s="12"/>
    </row>
    <row r="1694" spans="3:7" x14ac:dyDescent="0.3">
      <c r="C1694" s="12"/>
      <c r="D1694" s="12"/>
      <c r="F1694" s="12"/>
      <c r="G1694" s="12"/>
    </row>
    <row r="1695" spans="3:7" x14ac:dyDescent="0.3">
      <c r="C1695" s="12"/>
      <c r="D1695" s="12"/>
      <c r="F1695" s="12"/>
      <c r="G1695" s="12"/>
    </row>
    <row r="1696" spans="3:7" x14ac:dyDescent="0.3">
      <c r="C1696" s="12"/>
      <c r="D1696" s="12"/>
      <c r="F1696" s="12"/>
      <c r="G1696" s="12"/>
    </row>
    <row r="1697" spans="3:7" x14ac:dyDescent="0.3">
      <c r="C1697" s="12"/>
      <c r="D1697" s="12"/>
      <c r="F1697" s="12"/>
      <c r="G1697" s="12"/>
    </row>
    <row r="1698" spans="3:7" x14ac:dyDescent="0.3">
      <c r="C1698" s="12"/>
      <c r="D1698" s="12"/>
      <c r="F1698" s="12"/>
      <c r="G1698" s="12"/>
    </row>
    <row r="1699" spans="3:7" x14ac:dyDescent="0.3">
      <c r="C1699" s="12"/>
      <c r="D1699" s="12"/>
      <c r="F1699" s="12"/>
      <c r="G1699" s="12"/>
    </row>
    <row r="1700" spans="3:7" x14ac:dyDescent="0.3">
      <c r="C1700" s="12"/>
      <c r="D1700" s="12"/>
      <c r="F1700" s="12"/>
      <c r="G1700" s="12"/>
    </row>
    <row r="1701" spans="3:7" x14ac:dyDescent="0.3">
      <c r="C1701" s="12"/>
      <c r="D1701" s="12"/>
      <c r="F1701" s="12"/>
      <c r="G1701" s="12"/>
    </row>
    <row r="1702" spans="3:7" x14ac:dyDescent="0.3">
      <c r="C1702" s="12"/>
      <c r="D1702" s="12"/>
      <c r="F1702" s="12"/>
      <c r="G1702" s="12"/>
    </row>
    <row r="1703" spans="3:7" x14ac:dyDescent="0.3">
      <c r="C1703" s="12"/>
      <c r="D1703" s="12"/>
      <c r="F1703" s="12"/>
      <c r="G1703" s="12"/>
    </row>
    <row r="1704" spans="3:7" x14ac:dyDescent="0.3">
      <c r="C1704" s="12"/>
      <c r="D1704" s="12"/>
      <c r="F1704" s="12"/>
      <c r="G1704" s="12"/>
    </row>
    <row r="1705" spans="3:7" x14ac:dyDescent="0.3">
      <c r="C1705" s="12"/>
      <c r="D1705" s="12"/>
      <c r="F1705" s="12"/>
      <c r="G1705" s="12"/>
    </row>
    <row r="1706" spans="3:7" x14ac:dyDescent="0.3">
      <c r="C1706" s="12"/>
      <c r="D1706" s="12"/>
      <c r="F1706" s="12"/>
      <c r="G1706" s="12"/>
    </row>
    <row r="1707" spans="3:7" x14ac:dyDescent="0.3">
      <c r="C1707" s="12"/>
      <c r="D1707" s="12"/>
      <c r="F1707" s="12"/>
      <c r="G1707" s="12"/>
    </row>
    <row r="1708" spans="3:7" x14ac:dyDescent="0.3">
      <c r="C1708" s="12"/>
      <c r="D1708" s="12"/>
      <c r="F1708" s="12"/>
      <c r="G1708" s="12"/>
    </row>
    <row r="1709" spans="3:7" x14ac:dyDescent="0.3">
      <c r="C1709" s="12"/>
      <c r="D1709" s="12"/>
      <c r="F1709" s="12"/>
      <c r="G1709" s="12"/>
    </row>
    <row r="1710" spans="3:7" x14ac:dyDescent="0.3">
      <c r="C1710" s="12"/>
      <c r="D1710" s="12"/>
      <c r="F1710" s="12"/>
      <c r="G1710" s="12"/>
    </row>
    <row r="1711" spans="3:7" x14ac:dyDescent="0.3">
      <c r="C1711" s="12"/>
      <c r="D1711" s="12"/>
      <c r="F1711" s="12"/>
      <c r="G1711" s="12"/>
    </row>
    <row r="1712" spans="3:7" x14ac:dyDescent="0.3">
      <c r="C1712" s="12"/>
      <c r="D1712" s="12"/>
      <c r="F1712" s="12"/>
      <c r="G1712" s="12"/>
    </row>
    <row r="1713" spans="3:7" x14ac:dyDescent="0.3">
      <c r="C1713" s="12"/>
      <c r="D1713" s="12"/>
      <c r="F1713" s="12"/>
      <c r="G1713" s="12"/>
    </row>
    <row r="1714" spans="3:7" x14ac:dyDescent="0.3">
      <c r="C1714" s="12"/>
      <c r="D1714" s="12"/>
      <c r="F1714" s="12"/>
      <c r="G1714" s="12"/>
    </row>
    <row r="1715" spans="3:7" x14ac:dyDescent="0.3">
      <c r="C1715" s="12"/>
      <c r="D1715" s="12"/>
      <c r="F1715" s="12"/>
      <c r="G1715" s="12"/>
    </row>
    <row r="1716" spans="3:7" x14ac:dyDescent="0.3">
      <c r="C1716" s="12"/>
      <c r="D1716" s="12"/>
      <c r="F1716" s="12"/>
      <c r="G1716" s="12"/>
    </row>
    <row r="1717" spans="3:7" x14ac:dyDescent="0.3">
      <c r="C1717" s="12"/>
      <c r="D1717" s="12"/>
      <c r="F1717" s="12"/>
      <c r="G1717" s="12"/>
    </row>
    <row r="1718" spans="3:7" x14ac:dyDescent="0.3">
      <c r="C1718" s="12"/>
      <c r="D1718" s="12"/>
      <c r="F1718" s="12"/>
      <c r="G1718" s="12"/>
    </row>
    <row r="1719" spans="3:7" x14ac:dyDescent="0.3">
      <c r="C1719" s="12"/>
      <c r="D1719" s="12"/>
      <c r="F1719" s="12"/>
      <c r="G1719" s="12"/>
    </row>
    <row r="1720" spans="3:7" x14ac:dyDescent="0.3">
      <c r="C1720" s="12"/>
      <c r="D1720" s="12"/>
      <c r="F1720" s="12"/>
      <c r="G1720" s="12"/>
    </row>
    <row r="1721" spans="3:7" x14ac:dyDescent="0.3">
      <c r="C1721" s="12"/>
      <c r="D1721" s="12"/>
      <c r="F1721" s="12"/>
      <c r="G1721" s="12"/>
    </row>
    <row r="1722" spans="3:7" x14ac:dyDescent="0.3">
      <c r="C1722" s="12"/>
      <c r="D1722" s="12"/>
      <c r="F1722" s="12"/>
      <c r="G1722" s="12"/>
    </row>
    <row r="1723" spans="3:7" x14ac:dyDescent="0.3">
      <c r="C1723" s="12"/>
      <c r="D1723" s="12"/>
      <c r="F1723" s="12"/>
      <c r="G1723" s="12"/>
    </row>
    <row r="1724" spans="3:7" x14ac:dyDescent="0.3">
      <c r="C1724" s="12"/>
      <c r="D1724" s="12"/>
      <c r="F1724" s="12"/>
      <c r="G1724" s="12"/>
    </row>
    <row r="1725" spans="3:7" x14ac:dyDescent="0.3">
      <c r="C1725" s="12"/>
      <c r="D1725" s="12"/>
      <c r="F1725" s="12"/>
      <c r="G1725" s="12"/>
    </row>
    <row r="1726" spans="3:7" x14ac:dyDescent="0.3">
      <c r="C1726" s="12"/>
      <c r="D1726" s="12"/>
      <c r="F1726" s="12"/>
      <c r="G1726" s="12"/>
    </row>
    <row r="1727" spans="3:7" x14ac:dyDescent="0.3">
      <c r="C1727" s="12"/>
      <c r="D1727" s="12"/>
      <c r="F1727" s="12"/>
      <c r="G1727" s="12"/>
    </row>
    <row r="1728" spans="3:7" x14ac:dyDescent="0.3">
      <c r="C1728" s="12"/>
      <c r="D1728" s="12"/>
      <c r="F1728" s="12"/>
      <c r="G1728" s="12"/>
    </row>
    <row r="1729" spans="3:7" x14ac:dyDescent="0.3">
      <c r="C1729" s="12"/>
      <c r="D1729" s="12"/>
      <c r="F1729" s="12"/>
      <c r="G1729" s="12"/>
    </row>
    <row r="1730" spans="3:7" x14ac:dyDescent="0.3">
      <c r="C1730" s="12"/>
      <c r="D1730" s="12"/>
      <c r="F1730" s="12"/>
      <c r="G1730" s="12"/>
    </row>
    <row r="1731" spans="3:7" x14ac:dyDescent="0.3">
      <c r="C1731" s="12"/>
      <c r="D1731" s="12"/>
      <c r="F1731" s="12"/>
      <c r="G1731" s="12"/>
    </row>
    <row r="1732" spans="3:7" x14ac:dyDescent="0.3">
      <c r="C1732" s="12"/>
      <c r="D1732" s="12"/>
      <c r="F1732" s="12"/>
      <c r="G1732" s="12"/>
    </row>
    <row r="1733" spans="3:7" x14ac:dyDescent="0.3">
      <c r="C1733" s="12"/>
      <c r="D1733" s="12"/>
      <c r="F1733" s="12"/>
      <c r="G1733" s="12"/>
    </row>
    <row r="1734" spans="3:7" x14ac:dyDescent="0.3">
      <c r="C1734" s="12"/>
      <c r="D1734" s="12"/>
      <c r="F1734" s="12"/>
      <c r="G1734" s="12"/>
    </row>
    <row r="1735" spans="3:7" x14ac:dyDescent="0.3">
      <c r="C1735" s="12"/>
      <c r="D1735" s="12"/>
      <c r="F1735" s="12"/>
      <c r="G1735" s="12"/>
    </row>
    <row r="1736" spans="3:7" x14ac:dyDescent="0.3">
      <c r="C1736" s="12"/>
      <c r="D1736" s="12"/>
      <c r="F1736" s="12"/>
      <c r="G1736" s="12"/>
    </row>
    <row r="1737" spans="3:7" x14ac:dyDescent="0.3">
      <c r="C1737" s="12"/>
      <c r="D1737" s="12"/>
      <c r="F1737" s="12"/>
      <c r="G1737" s="12"/>
    </row>
    <row r="1738" spans="3:7" x14ac:dyDescent="0.3">
      <c r="C1738" s="12"/>
      <c r="D1738" s="12"/>
      <c r="F1738" s="12"/>
      <c r="G1738" s="12"/>
    </row>
    <row r="1739" spans="3:7" x14ac:dyDescent="0.3">
      <c r="C1739" s="12"/>
      <c r="D1739" s="12"/>
      <c r="F1739" s="12"/>
      <c r="G1739" s="12"/>
    </row>
    <row r="1740" spans="3:7" x14ac:dyDescent="0.3">
      <c r="C1740" s="12"/>
      <c r="D1740" s="12"/>
      <c r="F1740" s="12"/>
      <c r="G1740" s="12"/>
    </row>
    <row r="1741" spans="3:7" x14ac:dyDescent="0.3">
      <c r="C1741" s="12"/>
      <c r="D1741" s="12"/>
      <c r="F1741" s="12"/>
      <c r="G1741" s="12"/>
    </row>
    <row r="1742" spans="3:7" x14ac:dyDescent="0.3">
      <c r="C1742" s="12"/>
      <c r="D1742" s="12"/>
      <c r="F1742" s="12"/>
      <c r="G1742" s="12"/>
    </row>
    <row r="1743" spans="3:7" x14ac:dyDescent="0.3">
      <c r="C1743" s="12"/>
      <c r="D1743" s="12"/>
      <c r="F1743" s="12"/>
      <c r="G1743" s="12"/>
    </row>
    <row r="1744" spans="3:7" x14ac:dyDescent="0.3">
      <c r="C1744" s="12"/>
      <c r="D1744" s="12"/>
      <c r="F1744" s="12"/>
      <c r="G1744" s="12"/>
    </row>
    <row r="1745" spans="3:7" x14ac:dyDescent="0.3">
      <c r="C1745" s="12"/>
      <c r="D1745" s="12"/>
      <c r="F1745" s="12"/>
      <c r="G1745" s="12"/>
    </row>
    <row r="1746" spans="3:7" x14ac:dyDescent="0.3">
      <c r="C1746" s="12"/>
      <c r="D1746" s="12"/>
      <c r="F1746" s="12"/>
      <c r="G1746" s="12"/>
    </row>
    <row r="1747" spans="3:7" x14ac:dyDescent="0.3">
      <c r="C1747" s="12"/>
      <c r="D1747" s="12"/>
      <c r="F1747" s="12"/>
      <c r="G1747" s="12"/>
    </row>
    <row r="1748" spans="3:7" x14ac:dyDescent="0.3">
      <c r="C1748" s="12"/>
      <c r="D1748" s="12"/>
      <c r="F1748" s="12"/>
      <c r="G1748" s="12"/>
    </row>
    <row r="1749" spans="3:7" x14ac:dyDescent="0.3">
      <c r="C1749" s="12"/>
      <c r="D1749" s="12"/>
      <c r="F1749" s="12"/>
      <c r="G1749" s="12"/>
    </row>
    <row r="1750" spans="3:7" x14ac:dyDescent="0.3">
      <c r="C1750" s="12"/>
      <c r="D1750" s="12"/>
      <c r="F1750" s="12"/>
      <c r="G1750" s="12"/>
    </row>
    <row r="1751" spans="3:7" x14ac:dyDescent="0.3">
      <c r="C1751" s="12"/>
      <c r="D1751" s="12"/>
      <c r="F1751" s="12"/>
      <c r="G1751" s="12"/>
    </row>
    <row r="1752" spans="3:7" x14ac:dyDescent="0.3">
      <c r="C1752" s="12"/>
      <c r="D1752" s="12"/>
      <c r="F1752" s="12"/>
      <c r="G1752" s="12"/>
    </row>
    <row r="1753" spans="3:7" x14ac:dyDescent="0.3">
      <c r="C1753" s="12"/>
      <c r="D1753" s="12"/>
      <c r="F1753" s="12"/>
      <c r="G1753" s="12"/>
    </row>
    <row r="1754" spans="3:7" x14ac:dyDescent="0.3">
      <c r="C1754" s="12"/>
      <c r="D1754" s="12"/>
      <c r="F1754" s="12"/>
      <c r="G1754" s="12"/>
    </row>
    <row r="1755" spans="3:7" x14ac:dyDescent="0.3">
      <c r="C1755" s="12"/>
      <c r="D1755" s="12"/>
      <c r="F1755" s="12"/>
      <c r="G1755" s="12"/>
    </row>
    <row r="1756" spans="3:7" x14ac:dyDescent="0.3">
      <c r="C1756" s="12"/>
      <c r="D1756" s="12"/>
      <c r="F1756" s="12"/>
      <c r="G1756" s="12"/>
    </row>
    <row r="1757" spans="3:7" x14ac:dyDescent="0.3">
      <c r="C1757" s="12"/>
      <c r="D1757" s="12"/>
      <c r="F1757" s="12"/>
      <c r="G1757" s="12"/>
    </row>
    <row r="1758" spans="3:7" x14ac:dyDescent="0.3">
      <c r="C1758" s="12"/>
      <c r="D1758" s="12"/>
      <c r="F1758" s="12"/>
      <c r="G1758" s="12"/>
    </row>
    <row r="1759" spans="3:7" x14ac:dyDescent="0.3">
      <c r="C1759" s="12"/>
      <c r="D1759" s="12"/>
      <c r="F1759" s="12"/>
      <c r="G1759" s="12"/>
    </row>
    <row r="1760" spans="3:7" x14ac:dyDescent="0.3">
      <c r="C1760" s="12"/>
      <c r="D1760" s="12"/>
      <c r="F1760" s="12"/>
      <c r="G1760" s="12"/>
    </row>
    <row r="1761" spans="3:7" x14ac:dyDescent="0.3">
      <c r="C1761" s="12"/>
      <c r="D1761" s="12"/>
      <c r="F1761" s="12"/>
      <c r="G1761" s="12"/>
    </row>
    <row r="1762" spans="3:7" x14ac:dyDescent="0.3">
      <c r="C1762" s="12"/>
      <c r="D1762" s="12"/>
      <c r="F1762" s="12"/>
      <c r="G1762" s="12"/>
    </row>
    <row r="1763" spans="3:7" x14ac:dyDescent="0.3">
      <c r="C1763" s="12"/>
      <c r="D1763" s="12"/>
      <c r="F1763" s="12"/>
      <c r="G1763" s="12"/>
    </row>
    <row r="1764" spans="3:7" x14ac:dyDescent="0.3">
      <c r="C1764" s="12"/>
      <c r="D1764" s="12"/>
      <c r="F1764" s="12"/>
      <c r="G1764" s="12"/>
    </row>
    <row r="1765" spans="3:7" x14ac:dyDescent="0.3">
      <c r="C1765" s="12"/>
      <c r="D1765" s="12"/>
      <c r="F1765" s="12"/>
      <c r="G1765" s="12"/>
    </row>
    <row r="1766" spans="3:7" x14ac:dyDescent="0.3">
      <c r="C1766" s="12"/>
      <c r="D1766" s="12"/>
      <c r="F1766" s="12"/>
      <c r="G1766" s="12"/>
    </row>
    <row r="1767" spans="3:7" x14ac:dyDescent="0.3">
      <c r="C1767" s="12"/>
      <c r="D1767" s="12"/>
      <c r="F1767" s="12"/>
      <c r="G1767" s="12"/>
    </row>
    <row r="1768" spans="3:7" x14ac:dyDescent="0.3">
      <c r="C1768" s="12"/>
      <c r="D1768" s="12"/>
      <c r="F1768" s="12"/>
      <c r="G1768" s="12"/>
    </row>
    <row r="1769" spans="3:7" x14ac:dyDescent="0.3">
      <c r="C1769" s="12"/>
      <c r="D1769" s="12"/>
      <c r="F1769" s="12"/>
      <c r="G1769" s="12"/>
    </row>
    <row r="1770" spans="3:7" x14ac:dyDescent="0.3">
      <c r="C1770" s="12"/>
      <c r="D1770" s="12"/>
      <c r="F1770" s="12"/>
      <c r="G1770" s="12"/>
    </row>
    <row r="1771" spans="3:7" x14ac:dyDescent="0.3">
      <c r="C1771" s="12"/>
      <c r="D1771" s="12"/>
      <c r="F1771" s="12"/>
      <c r="G1771" s="12"/>
    </row>
    <row r="1772" spans="3:7" x14ac:dyDescent="0.3">
      <c r="C1772" s="12"/>
      <c r="D1772" s="12"/>
      <c r="F1772" s="12"/>
      <c r="G1772" s="12"/>
    </row>
    <row r="1773" spans="3:7" x14ac:dyDescent="0.3">
      <c r="C1773" s="12"/>
      <c r="D1773" s="12"/>
      <c r="F1773" s="12"/>
      <c r="G1773" s="12"/>
    </row>
    <row r="1774" spans="3:7" x14ac:dyDescent="0.3">
      <c r="C1774" s="12"/>
      <c r="D1774" s="12"/>
      <c r="F1774" s="12"/>
      <c r="G1774" s="12"/>
    </row>
    <row r="1775" spans="3:7" x14ac:dyDescent="0.3">
      <c r="C1775" s="12"/>
      <c r="D1775" s="12"/>
      <c r="F1775" s="12"/>
      <c r="G1775" s="12"/>
    </row>
    <row r="1776" spans="3:7" x14ac:dyDescent="0.3">
      <c r="C1776" s="12"/>
      <c r="D1776" s="12"/>
      <c r="F1776" s="12"/>
      <c r="G1776" s="12"/>
    </row>
    <row r="1777" spans="3:7" x14ac:dyDescent="0.3">
      <c r="C1777" s="12"/>
      <c r="D1777" s="12"/>
      <c r="F1777" s="12"/>
      <c r="G1777" s="12"/>
    </row>
    <row r="1778" spans="3:7" x14ac:dyDescent="0.3">
      <c r="C1778" s="12"/>
      <c r="D1778" s="12"/>
      <c r="F1778" s="12"/>
      <c r="G1778" s="12"/>
    </row>
    <row r="1779" spans="3:7" x14ac:dyDescent="0.3">
      <c r="C1779" s="12"/>
      <c r="D1779" s="12"/>
      <c r="F1779" s="12"/>
      <c r="G1779" s="12"/>
    </row>
    <row r="1780" spans="3:7" x14ac:dyDescent="0.3">
      <c r="C1780" s="12"/>
      <c r="D1780" s="12"/>
      <c r="F1780" s="12"/>
      <c r="G1780" s="12"/>
    </row>
    <row r="1781" spans="3:7" x14ac:dyDescent="0.3">
      <c r="C1781" s="12"/>
      <c r="D1781" s="12"/>
      <c r="F1781" s="12"/>
      <c r="G1781" s="12"/>
    </row>
    <row r="1782" spans="3:7" x14ac:dyDescent="0.3">
      <c r="C1782" s="12"/>
      <c r="D1782" s="12"/>
      <c r="F1782" s="12"/>
      <c r="G1782" s="12"/>
    </row>
    <row r="1783" spans="3:7" x14ac:dyDescent="0.3">
      <c r="C1783" s="12"/>
      <c r="D1783" s="12"/>
      <c r="F1783" s="12"/>
      <c r="G1783" s="12"/>
    </row>
    <row r="1784" spans="3:7" x14ac:dyDescent="0.3">
      <c r="C1784" s="12"/>
      <c r="D1784" s="12"/>
      <c r="F1784" s="12"/>
      <c r="G1784" s="12"/>
    </row>
    <row r="1785" spans="3:7" x14ac:dyDescent="0.3">
      <c r="C1785" s="12"/>
      <c r="D1785" s="12"/>
      <c r="F1785" s="12"/>
      <c r="G1785" s="12"/>
    </row>
    <row r="1786" spans="3:7" x14ac:dyDescent="0.3">
      <c r="C1786" s="12"/>
      <c r="D1786" s="12"/>
      <c r="F1786" s="12"/>
      <c r="G1786" s="12"/>
    </row>
    <row r="1787" spans="3:7" x14ac:dyDescent="0.3">
      <c r="C1787" s="12"/>
      <c r="D1787" s="12"/>
      <c r="F1787" s="12"/>
      <c r="G1787" s="12"/>
    </row>
    <row r="1788" spans="3:7" x14ac:dyDescent="0.3">
      <c r="C1788" s="12"/>
      <c r="D1788" s="12"/>
      <c r="F1788" s="12"/>
      <c r="G1788" s="12"/>
    </row>
    <row r="1789" spans="3:7" x14ac:dyDescent="0.3">
      <c r="C1789" s="12"/>
      <c r="D1789" s="12"/>
      <c r="F1789" s="12"/>
      <c r="G1789" s="12"/>
    </row>
    <row r="1790" spans="3:7" x14ac:dyDescent="0.3">
      <c r="C1790" s="12"/>
      <c r="D1790" s="12"/>
      <c r="F1790" s="12"/>
      <c r="G1790" s="12"/>
    </row>
    <row r="1791" spans="3:7" x14ac:dyDescent="0.3">
      <c r="C1791" s="12"/>
      <c r="D1791" s="12"/>
      <c r="F1791" s="12"/>
      <c r="G1791" s="12"/>
    </row>
    <row r="1792" spans="3:7" x14ac:dyDescent="0.3">
      <c r="C1792" s="12"/>
      <c r="D1792" s="12"/>
      <c r="F1792" s="12"/>
      <c r="G1792" s="12"/>
    </row>
    <row r="1793" spans="3:7" x14ac:dyDescent="0.3">
      <c r="C1793" s="12"/>
      <c r="D1793" s="12"/>
      <c r="F1793" s="12"/>
      <c r="G1793" s="12"/>
    </row>
    <row r="1794" spans="3:7" x14ac:dyDescent="0.3">
      <c r="C1794" s="12"/>
      <c r="D1794" s="12"/>
      <c r="F1794" s="12"/>
      <c r="G1794" s="12"/>
    </row>
    <row r="1795" spans="3:7" x14ac:dyDescent="0.3">
      <c r="C1795" s="12"/>
      <c r="D1795" s="12"/>
      <c r="F1795" s="12"/>
      <c r="G1795" s="12"/>
    </row>
    <row r="1796" spans="3:7" x14ac:dyDescent="0.3">
      <c r="C1796" s="12"/>
      <c r="D1796" s="12"/>
      <c r="F1796" s="12"/>
      <c r="G1796" s="12"/>
    </row>
    <row r="1797" spans="3:7" x14ac:dyDescent="0.3">
      <c r="C1797" s="12"/>
      <c r="D1797" s="12"/>
      <c r="F1797" s="12"/>
      <c r="G1797" s="12"/>
    </row>
    <row r="1798" spans="3:7" x14ac:dyDescent="0.3">
      <c r="C1798" s="12"/>
      <c r="D1798" s="12"/>
      <c r="F1798" s="12"/>
      <c r="G1798" s="12"/>
    </row>
    <row r="1799" spans="3:7" x14ac:dyDescent="0.3">
      <c r="C1799" s="12"/>
      <c r="D1799" s="12"/>
      <c r="F1799" s="12"/>
      <c r="G1799" s="12"/>
    </row>
    <row r="1800" spans="3:7" x14ac:dyDescent="0.3">
      <c r="C1800" s="12"/>
      <c r="D1800" s="12"/>
      <c r="F1800" s="12"/>
      <c r="G1800" s="12"/>
    </row>
    <row r="1801" spans="3:7" x14ac:dyDescent="0.3">
      <c r="C1801" s="12"/>
      <c r="D1801" s="12"/>
      <c r="F1801" s="12"/>
      <c r="G1801" s="12"/>
    </row>
    <row r="1802" spans="3:7" x14ac:dyDescent="0.3">
      <c r="C1802" s="12"/>
      <c r="D1802" s="12"/>
      <c r="F1802" s="12"/>
      <c r="G1802" s="12"/>
    </row>
    <row r="1803" spans="3:7" x14ac:dyDescent="0.3">
      <c r="C1803" s="12"/>
      <c r="D1803" s="12"/>
      <c r="F1803" s="12"/>
      <c r="G1803" s="12"/>
    </row>
    <row r="1804" spans="3:7" x14ac:dyDescent="0.3">
      <c r="C1804" s="12"/>
      <c r="D1804" s="12"/>
      <c r="F1804" s="12"/>
      <c r="G1804" s="12"/>
    </row>
    <row r="1805" spans="3:7" x14ac:dyDescent="0.3">
      <c r="C1805" s="12"/>
      <c r="D1805" s="12"/>
      <c r="F1805" s="12"/>
      <c r="G1805" s="12"/>
    </row>
    <row r="1806" spans="3:7" x14ac:dyDescent="0.3">
      <c r="C1806" s="12"/>
      <c r="D1806" s="12"/>
      <c r="F1806" s="12"/>
      <c r="G1806" s="12"/>
    </row>
    <row r="1807" spans="3:7" x14ac:dyDescent="0.3">
      <c r="C1807" s="12"/>
      <c r="D1807" s="12"/>
      <c r="F1807" s="12"/>
      <c r="G1807" s="12"/>
    </row>
    <row r="1808" spans="3:7" x14ac:dyDescent="0.3">
      <c r="C1808" s="12"/>
      <c r="D1808" s="12"/>
      <c r="F1808" s="12"/>
      <c r="G1808" s="12"/>
    </row>
    <row r="1809" spans="3:7" x14ac:dyDescent="0.3">
      <c r="C1809" s="12"/>
      <c r="D1809" s="12"/>
      <c r="F1809" s="12"/>
      <c r="G1809" s="12"/>
    </row>
    <row r="1810" spans="3:7" x14ac:dyDescent="0.3">
      <c r="C1810" s="12"/>
      <c r="D1810" s="12"/>
      <c r="F1810" s="12"/>
      <c r="G1810" s="12"/>
    </row>
    <row r="1811" spans="3:7" x14ac:dyDescent="0.3">
      <c r="C1811" s="12"/>
      <c r="D1811" s="12"/>
      <c r="F1811" s="12"/>
      <c r="G1811" s="12"/>
    </row>
    <row r="1812" spans="3:7" x14ac:dyDescent="0.3">
      <c r="C1812" s="12"/>
      <c r="D1812" s="12"/>
      <c r="F1812" s="12"/>
      <c r="G1812" s="12"/>
    </row>
    <row r="1813" spans="3:7" x14ac:dyDescent="0.3">
      <c r="C1813" s="12"/>
      <c r="D1813" s="12"/>
      <c r="F1813" s="12"/>
      <c r="G1813" s="12"/>
    </row>
    <row r="1814" spans="3:7" x14ac:dyDescent="0.3">
      <c r="C1814" s="12"/>
      <c r="D1814" s="12"/>
      <c r="F1814" s="12"/>
      <c r="G1814" s="12"/>
    </row>
    <row r="1815" spans="3:7" x14ac:dyDescent="0.3">
      <c r="C1815" s="12"/>
      <c r="D1815" s="12"/>
      <c r="F1815" s="12"/>
      <c r="G1815" s="12"/>
    </row>
    <row r="1816" spans="3:7" x14ac:dyDescent="0.3">
      <c r="C1816" s="12"/>
      <c r="D1816" s="12"/>
      <c r="F1816" s="12"/>
      <c r="G1816" s="12"/>
    </row>
    <row r="1817" spans="3:7" x14ac:dyDescent="0.3">
      <c r="C1817" s="12"/>
      <c r="D1817" s="12"/>
      <c r="F1817" s="12"/>
      <c r="G1817" s="12"/>
    </row>
    <row r="1818" spans="3:7" x14ac:dyDescent="0.3">
      <c r="C1818" s="12"/>
      <c r="D1818" s="12"/>
      <c r="F1818" s="12"/>
      <c r="G1818" s="12"/>
    </row>
    <row r="1819" spans="3:7" x14ac:dyDescent="0.3">
      <c r="C1819" s="12"/>
      <c r="D1819" s="12"/>
      <c r="F1819" s="12"/>
      <c r="G1819" s="12"/>
    </row>
    <row r="1820" spans="3:7" x14ac:dyDescent="0.3">
      <c r="C1820" s="12"/>
      <c r="D1820" s="12"/>
      <c r="F1820" s="12"/>
      <c r="G1820" s="12"/>
    </row>
    <row r="1821" spans="3:7" x14ac:dyDescent="0.3">
      <c r="C1821" s="12"/>
      <c r="D1821" s="12"/>
      <c r="F1821" s="12"/>
      <c r="G1821" s="12"/>
    </row>
    <row r="1822" spans="3:7" x14ac:dyDescent="0.3">
      <c r="C1822" s="12"/>
      <c r="D1822" s="12"/>
      <c r="F1822" s="12"/>
      <c r="G1822" s="12"/>
    </row>
    <row r="1823" spans="3:7" x14ac:dyDescent="0.3">
      <c r="C1823" s="12"/>
      <c r="D1823" s="12"/>
      <c r="F1823" s="12"/>
      <c r="G1823" s="12"/>
    </row>
    <row r="1824" spans="3:7" x14ac:dyDescent="0.3">
      <c r="C1824" s="12"/>
      <c r="D1824" s="12"/>
      <c r="F1824" s="12"/>
      <c r="G1824" s="12"/>
    </row>
    <row r="1825" spans="3:7" x14ac:dyDescent="0.3">
      <c r="C1825" s="12"/>
      <c r="D1825" s="12"/>
      <c r="F1825" s="12"/>
      <c r="G1825" s="12"/>
    </row>
    <row r="1826" spans="3:7" x14ac:dyDescent="0.3">
      <c r="C1826" s="12"/>
      <c r="D1826" s="12"/>
      <c r="F1826" s="12"/>
      <c r="G1826" s="12"/>
    </row>
    <row r="1827" spans="3:7" x14ac:dyDescent="0.3">
      <c r="C1827" s="12"/>
      <c r="D1827" s="12"/>
      <c r="F1827" s="12"/>
      <c r="G1827" s="12"/>
    </row>
    <row r="1828" spans="3:7" x14ac:dyDescent="0.3">
      <c r="C1828" s="12"/>
      <c r="D1828" s="12"/>
      <c r="F1828" s="12"/>
      <c r="G1828" s="12"/>
    </row>
    <row r="1829" spans="3:7" x14ac:dyDescent="0.3">
      <c r="C1829" s="12"/>
      <c r="D1829" s="12"/>
      <c r="F1829" s="12"/>
      <c r="G1829" s="12"/>
    </row>
    <row r="1830" spans="3:7" x14ac:dyDescent="0.3">
      <c r="C1830" s="12"/>
      <c r="D1830" s="12"/>
      <c r="F1830" s="12"/>
      <c r="G1830" s="12"/>
    </row>
    <row r="1831" spans="3:7" x14ac:dyDescent="0.3">
      <c r="C1831" s="12"/>
      <c r="D1831" s="12"/>
      <c r="F1831" s="12"/>
      <c r="G1831" s="12"/>
    </row>
    <row r="1832" spans="3:7" x14ac:dyDescent="0.3">
      <c r="C1832" s="12"/>
      <c r="D1832" s="12"/>
      <c r="F1832" s="12"/>
      <c r="G1832" s="12"/>
    </row>
    <row r="1833" spans="3:7" x14ac:dyDescent="0.3">
      <c r="C1833" s="12"/>
      <c r="D1833" s="12"/>
      <c r="F1833" s="12"/>
      <c r="G1833" s="12"/>
    </row>
    <row r="1834" spans="3:7" x14ac:dyDescent="0.3">
      <c r="C1834" s="12"/>
      <c r="D1834" s="12"/>
      <c r="F1834" s="12"/>
      <c r="G1834" s="12"/>
    </row>
    <row r="1835" spans="3:7" x14ac:dyDescent="0.3">
      <c r="C1835" s="12"/>
      <c r="D1835" s="12"/>
      <c r="F1835" s="12"/>
      <c r="G1835" s="12"/>
    </row>
    <row r="1836" spans="3:7" x14ac:dyDescent="0.3">
      <c r="C1836" s="12"/>
      <c r="D1836" s="12"/>
      <c r="F1836" s="12"/>
      <c r="G1836" s="12"/>
    </row>
    <row r="1837" spans="3:7" x14ac:dyDescent="0.3">
      <c r="C1837" s="12"/>
      <c r="D1837" s="12"/>
      <c r="F1837" s="12"/>
      <c r="G1837" s="12"/>
    </row>
    <row r="1838" spans="3:7" x14ac:dyDescent="0.3">
      <c r="C1838" s="12"/>
      <c r="D1838" s="12"/>
      <c r="F1838" s="12"/>
      <c r="G1838" s="12"/>
    </row>
    <row r="1839" spans="3:7" x14ac:dyDescent="0.3">
      <c r="C1839" s="12"/>
      <c r="D1839" s="12"/>
      <c r="F1839" s="12"/>
      <c r="G1839" s="12"/>
    </row>
    <row r="1840" spans="3:7" x14ac:dyDescent="0.3">
      <c r="C1840" s="12"/>
      <c r="D1840" s="12"/>
      <c r="F1840" s="12"/>
      <c r="G1840" s="12"/>
    </row>
    <row r="1841" spans="3:7" x14ac:dyDescent="0.3">
      <c r="C1841" s="12"/>
      <c r="D1841" s="12"/>
      <c r="F1841" s="12"/>
      <c r="G1841" s="12"/>
    </row>
    <row r="1842" spans="3:7" x14ac:dyDescent="0.3">
      <c r="C1842" s="12"/>
      <c r="D1842" s="12"/>
      <c r="F1842" s="12"/>
      <c r="G1842" s="12"/>
    </row>
    <row r="1843" spans="3:7" x14ac:dyDescent="0.3">
      <c r="C1843" s="12"/>
      <c r="D1843" s="12"/>
      <c r="F1843" s="12"/>
      <c r="G1843" s="12"/>
    </row>
    <row r="1844" spans="3:7" x14ac:dyDescent="0.3">
      <c r="C1844" s="12"/>
      <c r="D1844" s="12"/>
      <c r="F1844" s="12"/>
      <c r="G1844" s="12"/>
    </row>
    <row r="1845" spans="3:7" x14ac:dyDescent="0.3">
      <c r="C1845" s="12"/>
      <c r="D1845" s="12"/>
      <c r="F1845" s="12"/>
      <c r="G1845" s="12"/>
    </row>
    <row r="1846" spans="3:7" x14ac:dyDescent="0.3">
      <c r="C1846" s="12"/>
      <c r="D1846" s="12"/>
      <c r="F1846" s="12"/>
      <c r="G1846" s="12"/>
    </row>
    <row r="1847" spans="3:7" x14ac:dyDescent="0.3">
      <c r="C1847" s="12"/>
      <c r="D1847" s="12"/>
      <c r="F1847" s="12"/>
      <c r="G1847" s="12"/>
    </row>
    <row r="1848" spans="3:7" x14ac:dyDescent="0.3">
      <c r="C1848" s="12"/>
      <c r="D1848" s="12"/>
      <c r="F1848" s="12"/>
      <c r="G1848" s="12"/>
    </row>
    <row r="1849" spans="3:7" x14ac:dyDescent="0.3">
      <c r="C1849" s="12"/>
      <c r="D1849" s="12"/>
      <c r="F1849" s="12"/>
      <c r="G1849" s="12"/>
    </row>
    <row r="1850" spans="3:7" x14ac:dyDescent="0.3">
      <c r="C1850" s="12"/>
      <c r="D1850" s="12"/>
      <c r="F1850" s="12"/>
      <c r="G1850" s="12"/>
    </row>
    <row r="1851" spans="3:7" x14ac:dyDescent="0.3">
      <c r="C1851" s="12"/>
      <c r="D1851" s="12"/>
      <c r="F1851" s="12"/>
      <c r="G1851" s="12"/>
    </row>
    <row r="1852" spans="3:7" x14ac:dyDescent="0.3">
      <c r="C1852" s="12"/>
      <c r="D1852" s="12"/>
      <c r="F1852" s="12"/>
      <c r="G1852" s="12"/>
    </row>
    <row r="1853" spans="3:7" x14ac:dyDescent="0.3">
      <c r="C1853" s="12"/>
      <c r="D1853" s="12"/>
      <c r="F1853" s="12"/>
      <c r="G1853" s="12"/>
    </row>
    <row r="1854" spans="3:7" x14ac:dyDescent="0.3">
      <c r="C1854" s="12"/>
      <c r="D1854" s="12"/>
      <c r="F1854" s="12"/>
      <c r="G1854" s="12"/>
    </row>
    <row r="1855" spans="3:7" x14ac:dyDescent="0.3">
      <c r="C1855" s="12"/>
      <c r="D1855" s="12"/>
      <c r="F1855" s="12"/>
      <c r="G1855" s="12"/>
    </row>
    <row r="1856" spans="3:7" x14ac:dyDescent="0.3">
      <c r="C1856" s="12"/>
      <c r="D1856" s="12"/>
      <c r="F1856" s="12"/>
      <c r="G1856" s="12"/>
    </row>
    <row r="1857" spans="3:7" x14ac:dyDescent="0.3">
      <c r="C1857" s="12"/>
      <c r="D1857" s="12"/>
      <c r="F1857" s="12"/>
      <c r="G1857" s="12"/>
    </row>
    <row r="1858" spans="3:7" x14ac:dyDescent="0.3">
      <c r="C1858" s="12"/>
      <c r="D1858" s="12"/>
      <c r="F1858" s="12"/>
      <c r="G1858" s="12"/>
    </row>
    <row r="1859" spans="3:7" x14ac:dyDescent="0.3">
      <c r="C1859" s="12"/>
      <c r="D1859" s="12"/>
      <c r="F1859" s="12"/>
      <c r="G1859" s="12"/>
    </row>
    <row r="1860" spans="3:7" x14ac:dyDescent="0.3">
      <c r="C1860" s="12"/>
      <c r="D1860" s="12"/>
      <c r="F1860" s="12"/>
      <c r="G1860" s="12"/>
    </row>
    <row r="1861" spans="3:7" x14ac:dyDescent="0.3">
      <c r="C1861" s="12"/>
      <c r="D1861" s="12"/>
      <c r="F1861" s="12"/>
      <c r="G1861" s="12"/>
    </row>
    <row r="1862" spans="3:7" x14ac:dyDescent="0.3">
      <c r="C1862" s="12"/>
      <c r="D1862" s="12"/>
      <c r="F1862" s="12"/>
      <c r="G1862" s="12"/>
    </row>
    <row r="1863" spans="3:7" x14ac:dyDescent="0.3">
      <c r="C1863" s="12"/>
      <c r="D1863" s="12"/>
      <c r="F1863" s="12"/>
      <c r="G1863" s="12"/>
    </row>
    <row r="1864" spans="3:7" x14ac:dyDescent="0.3">
      <c r="C1864" s="12"/>
      <c r="D1864" s="12"/>
      <c r="F1864" s="12"/>
      <c r="G1864" s="12"/>
    </row>
    <row r="1865" spans="3:7" x14ac:dyDescent="0.3">
      <c r="C1865" s="12"/>
      <c r="D1865" s="12"/>
      <c r="F1865" s="12"/>
      <c r="G1865" s="12"/>
    </row>
    <row r="1866" spans="3:7" x14ac:dyDescent="0.3">
      <c r="C1866" s="12"/>
      <c r="D1866" s="12"/>
      <c r="F1866" s="12"/>
      <c r="G1866" s="12"/>
    </row>
    <row r="1867" spans="3:7" x14ac:dyDescent="0.3">
      <c r="C1867" s="12"/>
      <c r="D1867" s="12"/>
      <c r="F1867" s="12"/>
      <c r="G1867" s="12"/>
    </row>
    <row r="1868" spans="3:7" x14ac:dyDescent="0.3">
      <c r="C1868" s="12"/>
      <c r="D1868" s="12"/>
      <c r="F1868" s="12"/>
      <c r="G1868" s="12"/>
    </row>
    <row r="1869" spans="3:7" x14ac:dyDescent="0.3">
      <c r="C1869" s="12"/>
      <c r="D1869" s="12"/>
      <c r="F1869" s="12"/>
      <c r="G1869" s="12"/>
    </row>
    <row r="1870" spans="3:7" x14ac:dyDescent="0.3">
      <c r="C1870" s="12"/>
      <c r="D1870" s="12"/>
      <c r="F1870" s="12"/>
      <c r="G1870" s="12"/>
    </row>
    <row r="1871" spans="3:7" x14ac:dyDescent="0.3">
      <c r="C1871" s="12"/>
      <c r="D1871" s="12"/>
      <c r="F1871" s="12"/>
      <c r="G1871" s="12"/>
    </row>
    <row r="1872" spans="3:7" x14ac:dyDescent="0.3">
      <c r="C1872" s="12"/>
      <c r="D1872" s="12"/>
      <c r="F1872" s="12"/>
      <c r="G1872" s="12"/>
    </row>
    <row r="1873" spans="3:7" x14ac:dyDescent="0.3">
      <c r="C1873" s="12"/>
      <c r="D1873" s="12"/>
      <c r="F1873" s="12"/>
      <c r="G1873" s="12"/>
    </row>
    <row r="1874" spans="3:7" x14ac:dyDescent="0.3">
      <c r="C1874" s="12"/>
      <c r="D1874" s="12"/>
      <c r="F1874" s="12"/>
      <c r="G1874" s="12"/>
    </row>
    <row r="1875" spans="3:7" x14ac:dyDescent="0.3">
      <c r="C1875" s="12"/>
      <c r="D1875" s="12"/>
      <c r="F1875" s="12"/>
      <c r="G1875" s="12"/>
    </row>
    <row r="1876" spans="3:7" x14ac:dyDescent="0.3">
      <c r="C1876" s="12"/>
      <c r="D1876" s="12"/>
      <c r="F1876" s="12"/>
      <c r="G1876" s="12"/>
    </row>
    <row r="1877" spans="3:7" x14ac:dyDescent="0.3">
      <c r="C1877" s="12"/>
      <c r="D1877" s="12"/>
      <c r="F1877" s="12"/>
      <c r="G1877" s="12"/>
    </row>
    <row r="1878" spans="3:7" x14ac:dyDescent="0.3">
      <c r="C1878" s="12"/>
      <c r="D1878" s="12"/>
      <c r="F1878" s="12"/>
      <c r="G1878" s="12"/>
    </row>
    <row r="1879" spans="3:7" x14ac:dyDescent="0.3">
      <c r="C1879" s="12"/>
      <c r="D1879" s="12"/>
      <c r="F1879" s="12"/>
      <c r="G1879" s="12"/>
    </row>
    <row r="1880" spans="3:7" x14ac:dyDescent="0.3">
      <c r="C1880" s="12"/>
      <c r="D1880" s="12"/>
      <c r="F1880" s="12"/>
      <c r="G1880" s="12"/>
    </row>
    <row r="1881" spans="3:7" x14ac:dyDescent="0.3">
      <c r="C1881" s="12"/>
      <c r="D1881" s="12"/>
      <c r="F1881" s="12"/>
      <c r="G1881" s="12"/>
    </row>
    <row r="1882" spans="3:7" x14ac:dyDescent="0.3">
      <c r="C1882" s="12"/>
      <c r="D1882" s="12"/>
      <c r="F1882" s="12"/>
      <c r="G1882" s="12"/>
    </row>
    <row r="1883" spans="3:7" x14ac:dyDescent="0.3">
      <c r="C1883" s="12"/>
      <c r="D1883" s="12"/>
      <c r="F1883" s="12"/>
      <c r="G1883" s="12"/>
    </row>
    <row r="1884" spans="3:7" x14ac:dyDescent="0.3">
      <c r="C1884" s="12"/>
      <c r="D1884" s="12"/>
      <c r="F1884" s="12"/>
      <c r="G1884" s="12"/>
    </row>
    <row r="1885" spans="3:7" x14ac:dyDescent="0.3">
      <c r="C1885" s="12"/>
      <c r="D1885" s="12"/>
      <c r="F1885" s="12"/>
      <c r="G1885" s="12"/>
    </row>
    <row r="1886" spans="3:7" x14ac:dyDescent="0.3">
      <c r="C1886" s="12"/>
      <c r="D1886" s="12"/>
      <c r="F1886" s="12"/>
      <c r="G1886" s="12"/>
    </row>
    <row r="1887" spans="3:7" x14ac:dyDescent="0.3">
      <c r="C1887" s="12"/>
      <c r="D1887" s="12"/>
      <c r="F1887" s="12"/>
      <c r="G1887" s="12"/>
    </row>
    <row r="1888" spans="3:7" x14ac:dyDescent="0.3">
      <c r="C1888" s="12"/>
      <c r="D1888" s="12"/>
      <c r="F1888" s="12"/>
      <c r="G1888" s="12"/>
    </row>
    <row r="1889" spans="3:7" x14ac:dyDescent="0.3">
      <c r="C1889" s="12"/>
      <c r="D1889" s="12"/>
      <c r="F1889" s="12"/>
      <c r="G1889" s="12"/>
    </row>
    <row r="1890" spans="3:7" x14ac:dyDescent="0.3">
      <c r="C1890" s="12"/>
      <c r="D1890" s="12"/>
      <c r="F1890" s="12"/>
      <c r="G1890" s="12"/>
    </row>
    <row r="1891" spans="3:7" x14ac:dyDescent="0.3">
      <c r="C1891" s="12"/>
      <c r="D1891" s="12"/>
      <c r="F1891" s="12"/>
      <c r="G1891" s="12"/>
    </row>
    <row r="1892" spans="3:7" x14ac:dyDescent="0.3">
      <c r="C1892" s="12"/>
      <c r="D1892" s="12"/>
      <c r="F1892" s="12"/>
      <c r="G1892" s="12"/>
    </row>
    <row r="1893" spans="3:7" x14ac:dyDescent="0.3">
      <c r="C1893" s="12"/>
      <c r="D1893" s="12"/>
      <c r="F1893" s="12"/>
      <c r="G1893" s="12"/>
    </row>
    <row r="1894" spans="3:7" x14ac:dyDescent="0.3">
      <c r="C1894" s="12"/>
      <c r="D1894" s="12"/>
      <c r="F1894" s="12"/>
      <c r="G1894" s="12"/>
    </row>
    <row r="1895" spans="3:7" x14ac:dyDescent="0.3">
      <c r="C1895" s="12"/>
      <c r="D1895" s="12"/>
      <c r="F1895" s="12"/>
      <c r="G1895" s="12"/>
    </row>
    <row r="1896" spans="3:7" x14ac:dyDescent="0.3">
      <c r="C1896" s="12"/>
      <c r="D1896" s="12"/>
      <c r="F1896" s="12"/>
      <c r="G1896" s="12"/>
    </row>
    <row r="1897" spans="3:7" x14ac:dyDescent="0.3">
      <c r="C1897" s="12"/>
      <c r="D1897" s="12"/>
      <c r="F1897" s="12"/>
      <c r="G1897" s="12"/>
    </row>
    <row r="1898" spans="3:7" x14ac:dyDescent="0.3">
      <c r="C1898" s="12"/>
      <c r="D1898" s="12"/>
      <c r="F1898" s="12"/>
      <c r="G1898" s="12"/>
    </row>
    <row r="1899" spans="3:7" x14ac:dyDescent="0.3">
      <c r="C1899" s="12"/>
      <c r="D1899" s="12"/>
      <c r="F1899" s="12"/>
      <c r="G1899" s="12"/>
    </row>
    <row r="1900" spans="3:7" x14ac:dyDescent="0.3">
      <c r="C1900" s="12"/>
      <c r="D1900" s="12"/>
      <c r="F1900" s="12"/>
      <c r="G1900" s="12"/>
    </row>
    <row r="1901" spans="3:7" x14ac:dyDescent="0.3">
      <c r="C1901" s="12"/>
      <c r="D1901" s="12"/>
      <c r="F1901" s="12"/>
      <c r="G1901" s="12"/>
    </row>
    <row r="1902" spans="3:7" x14ac:dyDescent="0.3">
      <c r="C1902" s="12"/>
      <c r="D1902" s="12"/>
      <c r="F1902" s="12"/>
      <c r="G1902" s="12"/>
    </row>
    <row r="1903" spans="3:7" x14ac:dyDescent="0.3">
      <c r="C1903" s="12"/>
      <c r="D1903" s="12"/>
      <c r="F1903" s="12"/>
      <c r="G1903" s="12"/>
    </row>
    <row r="1904" spans="3:7" x14ac:dyDescent="0.3">
      <c r="C1904" s="12"/>
      <c r="D1904" s="12"/>
      <c r="F1904" s="12"/>
      <c r="G1904" s="12"/>
    </row>
    <row r="1905" spans="3:7" x14ac:dyDescent="0.3">
      <c r="C1905" s="12"/>
      <c r="D1905" s="12"/>
      <c r="F1905" s="12"/>
      <c r="G1905" s="12"/>
    </row>
    <row r="1906" spans="3:7" x14ac:dyDescent="0.3">
      <c r="C1906" s="12"/>
      <c r="D1906" s="12"/>
      <c r="F1906" s="12"/>
      <c r="G1906" s="12"/>
    </row>
    <row r="1907" spans="3:7" x14ac:dyDescent="0.3">
      <c r="C1907" s="12"/>
      <c r="D1907" s="12"/>
      <c r="F1907" s="12"/>
      <c r="G1907" s="12"/>
    </row>
    <row r="1908" spans="3:7" x14ac:dyDescent="0.3">
      <c r="C1908" s="12"/>
      <c r="D1908" s="12"/>
      <c r="F1908" s="12"/>
      <c r="G1908" s="12"/>
    </row>
    <row r="1909" spans="3:7" x14ac:dyDescent="0.3">
      <c r="C1909" s="12"/>
      <c r="D1909" s="12"/>
      <c r="F1909" s="12"/>
      <c r="G1909" s="12"/>
    </row>
    <row r="1910" spans="3:7" x14ac:dyDescent="0.3">
      <c r="C1910" s="12"/>
      <c r="D1910" s="12"/>
      <c r="F1910" s="12"/>
      <c r="G1910" s="12"/>
    </row>
    <row r="1911" spans="3:7" x14ac:dyDescent="0.3">
      <c r="C1911" s="12"/>
      <c r="D1911" s="12"/>
      <c r="F1911" s="12"/>
      <c r="G1911" s="12"/>
    </row>
    <row r="1912" spans="3:7" x14ac:dyDescent="0.3">
      <c r="C1912" s="12"/>
      <c r="D1912" s="12"/>
      <c r="F1912" s="12"/>
      <c r="G1912" s="12"/>
    </row>
    <row r="1913" spans="3:7" x14ac:dyDescent="0.3">
      <c r="C1913" s="12"/>
      <c r="D1913" s="12"/>
      <c r="F1913" s="12"/>
      <c r="G1913" s="12"/>
    </row>
    <row r="1914" spans="3:7" x14ac:dyDescent="0.3">
      <c r="C1914" s="12"/>
      <c r="D1914" s="12"/>
      <c r="F1914" s="12"/>
      <c r="G1914" s="12"/>
    </row>
    <row r="1915" spans="3:7" x14ac:dyDescent="0.3">
      <c r="C1915" s="12"/>
      <c r="D1915" s="12"/>
      <c r="F1915" s="12"/>
      <c r="G1915" s="12"/>
    </row>
    <row r="1916" spans="3:7" x14ac:dyDescent="0.3">
      <c r="C1916" s="12"/>
      <c r="D1916" s="12"/>
      <c r="F1916" s="12"/>
      <c r="G1916" s="12"/>
    </row>
  </sheetData>
  <autoFilter ref="A1:O1916" xr:uid="{A6496E2C-3E7E-4950-BFDD-6DE8C33B66AF}"/>
  <sortState xmlns:xlrd2="http://schemas.microsoft.com/office/spreadsheetml/2017/richdata2" ref="A2:K135">
    <sortCondition ref="B2:B135"/>
  </sortState>
  <pageMargins left="0.23622047244094491" right="0.23622047244094491" top="0.74803149606299213" bottom="0.74803149606299213" header="0.31496062992125984" footer="0.31496062992125984"/>
  <pageSetup paperSize="8" scale="46" fitToHeight="99" orientation="landscape" r:id="rId1"/>
  <headerFooter>
    <oddHeader>&amp;LStandard</oddHeader>
    <oddFooter>&amp;L&amp;D&amp;C&amp;P/&amp;N&amp;R&amp;F-&amp;A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D288-93EC-406B-B405-949B22D0BFF0}">
  <sheetPr>
    <tabColor theme="5"/>
    <pageSetUpPr fitToPage="1"/>
  </sheetPr>
  <dimension ref="A1:O1784"/>
  <sheetViews>
    <sheetView topLeftCell="A2" workbookViewId="0">
      <selection activeCell="B1" sqref="B1:B1048576"/>
    </sheetView>
  </sheetViews>
  <sheetFormatPr defaultRowHeight="14.4" x14ac:dyDescent="0.3"/>
  <cols>
    <col min="1" max="1" width="5.88671875" style="4" customWidth="1"/>
    <col min="2" max="2" width="11.5546875" style="12" bestFit="1" customWidth="1"/>
    <col min="3" max="3" width="11.33203125" style="4" bestFit="1" customWidth="1"/>
    <col min="4" max="4" width="14.21875" style="4" bestFit="1" customWidth="1"/>
    <col min="5" max="5" width="46" style="12" bestFit="1" customWidth="1"/>
    <col min="6" max="6" width="24.5546875" style="23" bestFit="1" customWidth="1"/>
    <col min="7" max="7" width="28.77734375" style="23" bestFit="1" customWidth="1"/>
    <col min="8" max="8" width="32" style="12" bestFit="1" customWidth="1"/>
    <col min="9" max="11" width="39.109375" style="12" customWidth="1"/>
    <col min="12" max="12" width="41.88671875" style="12" bestFit="1" customWidth="1"/>
    <col min="13" max="13" width="45" style="12" bestFit="1" customWidth="1"/>
    <col min="14" max="14" width="46.5546875" style="12" bestFit="1" customWidth="1"/>
    <col min="15" max="15" width="11" customWidth="1"/>
  </cols>
  <sheetData>
    <row r="1" spans="1:15" s="1" customFormat="1" x14ac:dyDescent="0.3">
      <c r="A1" s="75" t="s">
        <v>708</v>
      </c>
      <c r="B1" s="77" t="s">
        <v>714</v>
      </c>
      <c r="C1" s="76" t="s">
        <v>9</v>
      </c>
      <c r="D1" s="77" t="s">
        <v>495</v>
      </c>
      <c r="E1" s="76" t="s">
        <v>591</v>
      </c>
      <c r="F1" s="76" t="s">
        <v>511</v>
      </c>
      <c r="G1" s="76" t="s">
        <v>710</v>
      </c>
      <c r="H1" s="76" t="s">
        <v>713</v>
      </c>
      <c r="I1" s="76" t="s">
        <v>496</v>
      </c>
      <c r="J1" s="77" t="s">
        <v>1512</v>
      </c>
      <c r="K1" s="77" t="s">
        <v>1513</v>
      </c>
      <c r="L1" s="77" t="s">
        <v>716</v>
      </c>
      <c r="M1" s="77" t="s">
        <v>1841</v>
      </c>
      <c r="N1" s="77" t="s">
        <v>1842</v>
      </c>
      <c r="O1" s="76" t="s">
        <v>2395</v>
      </c>
    </row>
    <row r="2" spans="1:15" ht="86.4" x14ac:dyDescent="0.3">
      <c r="A2" s="78">
        <v>243</v>
      </c>
      <c r="B2" s="79" t="s">
        <v>704</v>
      </c>
      <c r="C2" s="79" t="s">
        <v>60</v>
      </c>
      <c r="D2" s="79" t="s">
        <v>3</v>
      </c>
      <c r="E2" s="79" t="s">
        <v>2717</v>
      </c>
      <c r="F2" s="79" t="s">
        <v>1929</v>
      </c>
      <c r="G2" s="79" t="s">
        <v>81</v>
      </c>
      <c r="H2" s="79" t="s">
        <v>82</v>
      </c>
      <c r="I2" s="79" t="s">
        <v>1930</v>
      </c>
      <c r="J2" s="79" t="s">
        <v>1931</v>
      </c>
      <c r="K2" s="79" t="s">
        <v>1932</v>
      </c>
      <c r="L2" s="79" t="s">
        <v>1538</v>
      </c>
      <c r="M2" s="79" t="s">
        <v>1538</v>
      </c>
      <c r="N2" s="79" t="s">
        <v>1538</v>
      </c>
      <c r="O2" s="79" t="s">
        <v>2113</v>
      </c>
    </row>
    <row r="3" spans="1:15" ht="43.2" x14ac:dyDescent="0.3">
      <c r="A3" s="78">
        <v>261</v>
      </c>
      <c r="B3" s="79" t="s">
        <v>704</v>
      </c>
      <c r="C3" s="79" t="s">
        <v>31</v>
      </c>
      <c r="D3" s="79" t="s">
        <v>2</v>
      </c>
      <c r="E3" s="79" t="s">
        <v>2719</v>
      </c>
      <c r="F3" s="79" t="s">
        <v>128</v>
      </c>
      <c r="G3" s="79" t="s">
        <v>135</v>
      </c>
      <c r="H3" s="79" t="s">
        <v>136</v>
      </c>
      <c r="I3" s="79" t="s">
        <v>1404</v>
      </c>
      <c r="J3" s="79" t="s">
        <v>1402</v>
      </c>
      <c r="K3" s="79" t="s">
        <v>1403</v>
      </c>
      <c r="L3" s="79" t="s">
        <v>2199</v>
      </c>
      <c r="M3" s="79" t="s">
        <v>2200</v>
      </c>
      <c r="N3" s="79" t="s">
        <v>2201</v>
      </c>
      <c r="O3" s="79" t="s">
        <v>2113</v>
      </c>
    </row>
    <row r="4" spans="1:15" ht="57.6" x14ac:dyDescent="0.3">
      <c r="A4" s="78">
        <v>278</v>
      </c>
      <c r="B4" s="79" t="s">
        <v>704</v>
      </c>
      <c r="C4" s="79" t="s">
        <v>31</v>
      </c>
      <c r="D4" s="79" t="s">
        <v>3</v>
      </c>
      <c r="E4" s="79" t="s">
        <v>1654</v>
      </c>
      <c r="F4" s="79" t="s">
        <v>170</v>
      </c>
      <c r="G4" s="79" t="s">
        <v>1696</v>
      </c>
      <c r="H4" s="79" t="s">
        <v>1697</v>
      </c>
      <c r="I4" s="79" t="s">
        <v>1424</v>
      </c>
      <c r="J4" s="79" t="s">
        <v>839</v>
      </c>
      <c r="K4" s="79" t="s">
        <v>1423</v>
      </c>
      <c r="L4" s="79" t="s">
        <v>2338</v>
      </c>
      <c r="M4" s="79" t="s">
        <v>2342</v>
      </c>
      <c r="N4" s="79" t="s">
        <v>2346</v>
      </c>
      <c r="O4" s="79" t="s">
        <v>2113</v>
      </c>
    </row>
    <row r="5" spans="1:15" ht="100.8" x14ac:dyDescent="0.3">
      <c r="A5" s="78">
        <v>297</v>
      </c>
      <c r="B5" s="79" t="s">
        <v>704</v>
      </c>
      <c r="C5" s="79" t="s">
        <v>31</v>
      </c>
      <c r="D5" s="79" t="s">
        <v>3</v>
      </c>
      <c r="E5" s="79" t="s">
        <v>1658</v>
      </c>
      <c r="F5" s="79" t="s">
        <v>141</v>
      </c>
      <c r="G5" s="79" t="s">
        <v>142</v>
      </c>
      <c r="H5" s="79" t="s">
        <v>143</v>
      </c>
      <c r="I5" s="79" t="s">
        <v>1430</v>
      </c>
      <c r="J5" s="79" t="s">
        <v>2198</v>
      </c>
      <c r="K5" s="79" t="s">
        <v>1431</v>
      </c>
      <c r="L5" s="79" t="s">
        <v>2339</v>
      </c>
      <c r="M5" s="79" t="s">
        <v>2343</v>
      </c>
      <c r="N5" s="79" t="s">
        <v>2347</v>
      </c>
      <c r="O5" s="79" t="s">
        <v>2113</v>
      </c>
    </row>
    <row r="6" spans="1:15" x14ac:dyDescent="0.3">
      <c r="A6" s="78">
        <v>299</v>
      </c>
      <c r="B6" s="79" t="s">
        <v>704</v>
      </c>
      <c r="C6" s="79" t="s">
        <v>31</v>
      </c>
      <c r="D6" s="79" t="s">
        <v>3</v>
      </c>
      <c r="E6" s="79" t="s">
        <v>1659</v>
      </c>
      <c r="F6" s="79" t="s">
        <v>157</v>
      </c>
      <c r="G6" s="79" t="s">
        <v>1701</v>
      </c>
      <c r="H6" s="79" t="s">
        <v>1702</v>
      </c>
      <c r="I6" s="79" t="s">
        <v>1433</v>
      </c>
      <c r="J6" s="79" t="s">
        <v>1432</v>
      </c>
      <c r="K6" s="79" t="s">
        <v>1434</v>
      </c>
      <c r="L6" s="79" t="s">
        <v>1538</v>
      </c>
      <c r="M6" s="79" t="s">
        <v>1538</v>
      </c>
      <c r="N6" s="79" t="s">
        <v>1538</v>
      </c>
      <c r="O6" s="79" t="s">
        <v>2113</v>
      </c>
    </row>
    <row r="7" spans="1:15" ht="28.8" x14ac:dyDescent="0.3">
      <c r="A7" s="78">
        <v>337</v>
      </c>
      <c r="B7" s="79" t="s">
        <v>704</v>
      </c>
      <c r="C7" s="79" t="s">
        <v>4</v>
      </c>
      <c r="D7" s="79" t="s">
        <v>3</v>
      </c>
      <c r="E7" s="79" t="s">
        <v>1553</v>
      </c>
      <c r="F7" s="79" t="s">
        <v>120</v>
      </c>
      <c r="G7" s="79" t="s">
        <v>121</v>
      </c>
      <c r="H7" s="79" t="s">
        <v>123</v>
      </c>
      <c r="I7" s="79" t="s">
        <v>1726</v>
      </c>
      <c r="J7" s="79" t="s">
        <v>1072</v>
      </c>
      <c r="K7" s="79" t="s">
        <v>1727</v>
      </c>
      <c r="L7" s="79" t="s">
        <v>1538</v>
      </c>
      <c r="M7" s="79" t="s">
        <v>1538</v>
      </c>
      <c r="N7" s="79" t="s">
        <v>1538</v>
      </c>
      <c r="O7" s="79" t="s">
        <v>2113</v>
      </c>
    </row>
    <row r="8" spans="1:15" x14ac:dyDescent="0.3">
      <c r="A8" s="78">
        <v>341</v>
      </c>
      <c r="B8" s="79" t="s">
        <v>704</v>
      </c>
      <c r="C8" s="79" t="s">
        <v>4</v>
      </c>
      <c r="D8" s="79" t="s">
        <v>3</v>
      </c>
      <c r="E8" s="79" t="s">
        <v>1554</v>
      </c>
      <c r="F8" s="79" t="s">
        <v>119</v>
      </c>
      <c r="G8" s="79" t="s">
        <v>122</v>
      </c>
      <c r="H8" s="79" t="s">
        <v>124</v>
      </c>
      <c r="I8" s="79" t="s">
        <v>1725</v>
      </c>
      <c r="J8" s="79" t="s">
        <v>1073</v>
      </c>
      <c r="K8" s="79" t="s">
        <v>1724</v>
      </c>
      <c r="L8" s="79" t="s">
        <v>1538</v>
      </c>
      <c r="M8" s="79" t="s">
        <v>1538</v>
      </c>
      <c r="N8" s="79" t="s">
        <v>1538</v>
      </c>
      <c r="O8" s="79" t="s">
        <v>2113</v>
      </c>
    </row>
    <row r="9" spans="1:15" ht="230.4" x14ac:dyDescent="0.3">
      <c r="A9" s="78">
        <v>343</v>
      </c>
      <c r="B9" s="79" t="s">
        <v>704</v>
      </c>
      <c r="C9" s="79" t="s">
        <v>4</v>
      </c>
      <c r="D9" s="79" t="s">
        <v>3</v>
      </c>
      <c r="E9" s="79" t="s">
        <v>1555</v>
      </c>
      <c r="F9" s="79" t="s">
        <v>92</v>
      </c>
      <c r="G9" s="79" t="s">
        <v>52</v>
      </c>
      <c r="H9" s="79" t="s">
        <v>53</v>
      </c>
      <c r="I9" s="79" t="s">
        <v>1398</v>
      </c>
      <c r="J9" s="79" t="s">
        <v>1396</v>
      </c>
      <c r="K9" s="79" t="s">
        <v>1397</v>
      </c>
      <c r="L9" s="79" t="s">
        <v>1538</v>
      </c>
      <c r="M9" s="79" t="s">
        <v>1538</v>
      </c>
      <c r="N9" s="79" t="s">
        <v>1538</v>
      </c>
      <c r="O9" s="79" t="s">
        <v>2113</v>
      </c>
    </row>
    <row r="10" spans="1:15" ht="28.8" x14ac:dyDescent="0.3">
      <c r="A10" s="78">
        <v>348</v>
      </c>
      <c r="B10" s="79" t="s">
        <v>704</v>
      </c>
      <c r="C10" s="79" t="s">
        <v>4</v>
      </c>
      <c r="D10" s="79" t="s">
        <v>3</v>
      </c>
      <c r="E10" s="79" t="s">
        <v>2720</v>
      </c>
      <c r="F10" s="79" t="s">
        <v>118</v>
      </c>
      <c r="G10" s="79" t="s">
        <v>25</v>
      </c>
      <c r="H10" s="79" t="s">
        <v>117</v>
      </c>
      <c r="I10" s="79" t="s">
        <v>1477</v>
      </c>
      <c r="J10" s="79" t="s">
        <v>1718</v>
      </c>
      <c r="K10" s="79" t="s">
        <v>1478</v>
      </c>
      <c r="L10" s="79" t="s">
        <v>1538</v>
      </c>
      <c r="M10" s="79" t="s">
        <v>1538</v>
      </c>
      <c r="N10" s="79" t="s">
        <v>1538</v>
      </c>
      <c r="O10" s="79" t="s">
        <v>2113</v>
      </c>
    </row>
    <row r="11" spans="1:15" ht="43.2" x14ac:dyDescent="0.3">
      <c r="A11" s="78">
        <v>359</v>
      </c>
      <c r="B11" s="79" t="s">
        <v>704</v>
      </c>
      <c r="C11" s="79" t="s">
        <v>31</v>
      </c>
      <c r="D11" s="79" t="s">
        <v>2</v>
      </c>
      <c r="E11" s="79" t="s">
        <v>2721</v>
      </c>
      <c r="F11" s="79" t="s">
        <v>160</v>
      </c>
      <c r="G11" s="79" t="s">
        <v>160</v>
      </c>
      <c r="H11" s="79" t="s">
        <v>160</v>
      </c>
      <c r="I11" s="79" t="s">
        <v>1893</v>
      </c>
      <c r="J11" s="79" t="s">
        <v>1894</v>
      </c>
      <c r="K11" s="79" t="s">
        <v>1895</v>
      </c>
      <c r="L11" s="79" t="s">
        <v>1685</v>
      </c>
      <c r="M11" s="79" t="s">
        <v>1685</v>
      </c>
      <c r="N11" s="79" t="s">
        <v>1685</v>
      </c>
      <c r="O11" s="79" t="s">
        <v>2113</v>
      </c>
    </row>
    <row r="12" spans="1:15" ht="28.8" x14ac:dyDescent="0.3">
      <c r="A12" s="78">
        <v>360</v>
      </c>
      <c r="B12" s="79" t="s">
        <v>704</v>
      </c>
      <c r="C12" s="79" t="s">
        <v>31</v>
      </c>
      <c r="D12" s="79" t="s">
        <v>8</v>
      </c>
      <c r="E12" s="79" t="s">
        <v>2722</v>
      </c>
      <c r="F12" s="79" t="s">
        <v>227</v>
      </c>
      <c r="G12" s="79" t="s">
        <v>1673</v>
      </c>
      <c r="H12" s="79" t="s">
        <v>169</v>
      </c>
      <c r="I12" s="79" t="s">
        <v>1884</v>
      </c>
      <c r="J12" s="79" t="s">
        <v>1885</v>
      </c>
      <c r="K12" s="79" t="s">
        <v>1886</v>
      </c>
      <c r="L12" s="79" t="s">
        <v>1538</v>
      </c>
      <c r="M12" s="79" t="s">
        <v>1538</v>
      </c>
      <c r="N12" s="79" t="s">
        <v>1538</v>
      </c>
      <c r="O12" s="79" t="s">
        <v>2113</v>
      </c>
    </row>
    <row r="13" spans="1:15" ht="28.8" x14ac:dyDescent="0.3">
      <c r="A13" s="78">
        <v>361</v>
      </c>
      <c r="B13" s="79" t="s">
        <v>704</v>
      </c>
      <c r="C13" s="79" t="s">
        <v>4</v>
      </c>
      <c r="D13" s="79" t="s">
        <v>8</v>
      </c>
      <c r="E13" s="79" t="s">
        <v>2723</v>
      </c>
      <c r="F13" s="79" t="s">
        <v>228</v>
      </c>
      <c r="G13" s="79" t="s">
        <v>101</v>
      </c>
      <c r="H13" s="79" t="s">
        <v>102</v>
      </c>
      <c r="I13" s="79" t="s">
        <v>1954</v>
      </c>
      <c r="J13" s="79" t="s">
        <v>1958</v>
      </c>
      <c r="K13" s="79" t="s">
        <v>1959</v>
      </c>
      <c r="L13" s="79" t="s">
        <v>1538</v>
      </c>
      <c r="M13" s="79" t="s">
        <v>1538</v>
      </c>
      <c r="N13" s="79" t="s">
        <v>1538</v>
      </c>
      <c r="O13" s="79" t="s">
        <v>2113</v>
      </c>
    </row>
    <row r="14" spans="1:15" ht="144" x14ac:dyDescent="0.3">
      <c r="A14" s="78">
        <v>363</v>
      </c>
      <c r="B14" s="79" t="s">
        <v>704</v>
      </c>
      <c r="C14" s="79" t="s">
        <v>4</v>
      </c>
      <c r="D14" s="79" t="s">
        <v>8</v>
      </c>
      <c r="E14" s="79" t="s">
        <v>2724</v>
      </c>
      <c r="F14" s="79" t="s">
        <v>103</v>
      </c>
      <c r="G14" s="79" t="s">
        <v>104</v>
      </c>
      <c r="H14" s="79" t="s">
        <v>239</v>
      </c>
      <c r="I14" s="79" t="s">
        <v>1951</v>
      </c>
      <c r="J14" s="79" t="s">
        <v>1950</v>
      </c>
      <c r="K14" s="79" t="s">
        <v>1952</v>
      </c>
      <c r="L14" s="79" t="s">
        <v>1499</v>
      </c>
      <c r="M14" s="79" t="s">
        <v>1870</v>
      </c>
      <c r="N14" s="79" t="s">
        <v>1870</v>
      </c>
      <c r="O14" s="79" t="s">
        <v>2113</v>
      </c>
    </row>
    <row r="15" spans="1:15" ht="86.4" x14ac:dyDescent="0.3">
      <c r="A15" s="78">
        <v>653</v>
      </c>
      <c r="B15" s="79" t="s">
        <v>704</v>
      </c>
      <c r="C15" s="79" t="s">
        <v>31</v>
      </c>
      <c r="D15" s="79" t="s">
        <v>3</v>
      </c>
      <c r="E15" s="79" t="s">
        <v>2725</v>
      </c>
      <c r="F15" s="79" t="s">
        <v>1579</v>
      </c>
      <c r="G15" s="79" t="s">
        <v>1582</v>
      </c>
      <c r="H15" s="79" t="s">
        <v>1584</v>
      </c>
      <c r="I15" s="79" t="s">
        <v>1580</v>
      </c>
      <c r="J15" s="79" t="s">
        <v>1581</v>
      </c>
      <c r="K15" s="79" t="s">
        <v>1583</v>
      </c>
      <c r="L15" s="79" t="s">
        <v>1538</v>
      </c>
      <c r="M15" s="79" t="s">
        <v>1538</v>
      </c>
      <c r="N15" s="79" t="s">
        <v>1538</v>
      </c>
      <c r="O15" s="79" t="s">
        <v>2113</v>
      </c>
    </row>
    <row r="16" spans="1:15" ht="86.4" x14ac:dyDescent="0.3">
      <c r="A16" s="78">
        <v>654</v>
      </c>
      <c r="B16" s="79" t="s">
        <v>704</v>
      </c>
      <c r="C16" s="79" t="s">
        <v>31</v>
      </c>
      <c r="D16" s="79" t="s">
        <v>3</v>
      </c>
      <c r="E16" s="79" t="s">
        <v>2726</v>
      </c>
      <c r="F16" s="79" t="s">
        <v>1589</v>
      </c>
      <c r="G16" s="79" t="s">
        <v>778</v>
      </c>
      <c r="H16" s="79" t="s">
        <v>1592</v>
      </c>
      <c r="I16" s="79" t="s">
        <v>1347</v>
      </c>
      <c r="J16" s="79" t="s">
        <v>1590</v>
      </c>
      <c r="K16" s="79" t="s">
        <v>1591</v>
      </c>
      <c r="L16" s="79" t="s">
        <v>1538</v>
      </c>
      <c r="M16" s="79" t="s">
        <v>1538</v>
      </c>
      <c r="N16" s="79" t="s">
        <v>1538</v>
      </c>
      <c r="O16" s="79" t="s">
        <v>2113</v>
      </c>
    </row>
    <row r="17" spans="1:15" ht="43.2" x14ac:dyDescent="0.3">
      <c r="A17" s="78">
        <v>674</v>
      </c>
      <c r="B17" s="79" t="s">
        <v>704</v>
      </c>
      <c r="C17" s="79" t="s">
        <v>4</v>
      </c>
      <c r="D17" s="79" t="s">
        <v>3</v>
      </c>
      <c r="E17" s="79" t="s">
        <v>2728</v>
      </c>
      <c r="F17" s="79" t="s">
        <v>1767</v>
      </c>
      <c r="G17" s="79" t="s">
        <v>1771</v>
      </c>
      <c r="H17" s="79" t="s">
        <v>1773</v>
      </c>
      <c r="I17" s="79" t="s">
        <v>1769</v>
      </c>
      <c r="J17" s="79" t="s">
        <v>1777</v>
      </c>
      <c r="K17" s="79" t="s">
        <v>1775</v>
      </c>
      <c r="L17" s="79" t="s">
        <v>1538</v>
      </c>
      <c r="M17" s="79" t="s">
        <v>1538</v>
      </c>
      <c r="N17" s="79" t="s">
        <v>1538</v>
      </c>
      <c r="O17" s="79" t="s">
        <v>2113</v>
      </c>
    </row>
    <row r="18" spans="1:15" ht="129.6" x14ac:dyDescent="0.3">
      <c r="A18" s="78">
        <v>675</v>
      </c>
      <c r="B18" s="79" t="s">
        <v>704</v>
      </c>
      <c r="C18" s="79" t="s">
        <v>4</v>
      </c>
      <c r="D18" s="79" t="s">
        <v>3</v>
      </c>
      <c r="E18" s="79" t="s">
        <v>2729</v>
      </c>
      <c r="F18" s="79" t="s">
        <v>1768</v>
      </c>
      <c r="G18" s="79" t="s">
        <v>1772</v>
      </c>
      <c r="H18" s="79" t="s">
        <v>1774</v>
      </c>
      <c r="I18" s="79" t="s">
        <v>1770</v>
      </c>
      <c r="J18" s="79" t="s">
        <v>1778</v>
      </c>
      <c r="K18" s="79" t="s">
        <v>1776</v>
      </c>
      <c r="L18" s="79" t="s">
        <v>1538</v>
      </c>
      <c r="M18" s="79" t="s">
        <v>1538</v>
      </c>
      <c r="N18" s="79" t="s">
        <v>1538</v>
      </c>
      <c r="O18" s="79" t="s">
        <v>2113</v>
      </c>
    </row>
    <row r="19" spans="1:15" ht="28.8" x14ac:dyDescent="0.3">
      <c r="A19" s="78">
        <v>676</v>
      </c>
      <c r="B19" s="79" t="s">
        <v>704</v>
      </c>
      <c r="C19" s="79" t="s">
        <v>4</v>
      </c>
      <c r="D19" s="79" t="s">
        <v>2</v>
      </c>
      <c r="E19" s="79" t="s">
        <v>2730</v>
      </c>
      <c r="F19" s="79" t="s">
        <v>376</v>
      </c>
      <c r="G19" s="79" t="s">
        <v>1100</v>
      </c>
      <c r="H19" s="79" t="s">
        <v>1782</v>
      </c>
      <c r="I19" s="79" t="s">
        <v>1779</v>
      </c>
      <c r="J19" s="79" t="s">
        <v>1780</v>
      </c>
      <c r="K19" s="79" t="s">
        <v>1781</v>
      </c>
      <c r="L19" s="79" t="s">
        <v>1538</v>
      </c>
      <c r="M19" s="79" t="s">
        <v>1538</v>
      </c>
      <c r="N19" s="79" t="s">
        <v>1538</v>
      </c>
      <c r="O19" s="79" t="s">
        <v>2113</v>
      </c>
    </row>
    <row r="20" spans="1:15" ht="115.2" x14ac:dyDescent="0.3">
      <c r="A20" s="81">
        <v>682</v>
      </c>
      <c r="B20" s="79" t="s">
        <v>704</v>
      </c>
      <c r="C20" s="79" t="s">
        <v>60</v>
      </c>
      <c r="D20" s="79" t="s">
        <v>3</v>
      </c>
      <c r="E20" s="79" t="s">
        <v>1993</v>
      </c>
      <c r="F20" s="79" t="s">
        <v>1936</v>
      </c>
      <c r="G20" s="79" t="s">
        <v>1938</v>
      </c>
      <c r="H20" s="79" t="s">
        <v>1941</v>
      </c>
      <c r="I20" s="79" t="s">
        <v>1937</v>
      </c>
      <c r="J20" s="79" t="s">
        <v>1943</v>
      </c>
      <c r="K20" s="79" t="s">
        <v>1945</v>
      </c>
      <c r="L20" s="79" t="s">
        <v>1538</v>
      </c>
      <c r="M20" s="79" t="s">
        <v>1538</v>
      </c>
      <c r="N20" s="79" t="s">
        <v>1538</v>
      </c>
      <c r="O20" s="79" t="s">
        <v>2113</v>
      </c>
    </row>
    <row r="21" spans="1:15" ht="28.8" x14ac:dyDescent="0.3">
      <c r="A21" s="81">
        <v>683</v>
      </c>
      <c r="B21" s="82" t="s">
        <v>704</v>
      </c>
      <c r="C21" s="82" t="s">
        <v>4</v>
      </c>
      <c r="D21" s="82" t="s">
        <v>3</v>
      </c>
      <c r="E21" s="82" t="s">
        <v>2731</v>
      </c>
      <c r="F21" s="82" t="s">
        <v>1953</v>
      </c>
      <c r="G21" s="82" t="s">
        <v>1955</v>
      </c>
      <c r="H21" s="82" t="s">
        <v>1957</v>
      </c>
      <c r="I21" s="79" t="s">
        <v>1946</v>
      </c>
      <c r="J21" s="82" t="s">
        <v>1960</v>
      </c>
      <c r="K21" s="82" t="s">
        <v>1956</v>
      </c>
      <c r="L21" s="82" t="s">
        <v>1538</v>
      </c>
      <c r="M21" s="82" t="s">
        <v>1538</v>
      </c>
      <c r="N21" s="82" t="s">
        <v>1538</v>
      </c>
      <c r="O21" s="79" t="s">
        <v>2113</v>
      </c>
    </row>
    <row r="22" spans="1:15" ht="86.4" x14ac:dyDescent="0.3">
      <c r="A22" s="81">
        <v>696</v>
      </c>
      <c r="B22" s="82" t="s">
        <v>704</v>
      </c>
      <c r="C22" s="82" t="s">
        <v>734</v>
      </c>
      <c r="D22" s="82" t="s">
        <v>3</v>
      </c>
      <c r="E22" s="82" t="s">
        <v>2596</v>
      </c>
      <c r="F22" s="82" t="s">
        <v>2035</v>
      </c>
      <c r="G22" s="82" t="s">
        <v>2040</v>
      </c>
      <c r="H22" s="82" t="s">
        <v>2041</v>
      </c>
      <c r="I22" s="79" t="s">
        <v>1821</v>
      </c>
      <c r="J22" s="82" t="s">
        <v>1830</v>
      </c>
      <c r="K22" s="82" t="s">
        <v>1831</v>
      </c>
      <c r="L22" s="82" t="s">
        <v>2038</v>
      </c>
      <c r="M22" s="82" t="s">
        <v>2039</v>
      </c>
      <c r="N22" s="82" t="s">
        <v>2042</v>
      </c>
      <c r="O22" s="79" t="s">
        <v>2113</v>
      </c>
    </row>
    <row r="23" spans="1:15" ht="86.4" x14ac:dyDescent="0.3">
      <c r="A23" s="81">
        <v>697</v>
      </c>
      <c r="B23" s="82" t="s">
        <v>704</v>
      </c>
      <c r="C23" s="82" t="s">
        <v>734</v>
      </c>
      <c r="D23" s="82" t="s">
        <v>3</v>
      </c>
      <c r="E23" s="82" t="s">
        <v>2596</v>
      </c>
      <c r="F23" s="82" t="s">
        <v>2043</v>
      </c>
      <c r="G23" s="82" t="s">
        <v>2045</v>
      </c>
      <c r="H23" s="82" t="s">
        <v>2047</v>
      </c>
      <c r="I23" s="79" t="s">
        <v>1821</v>
      </c>
      <c r="J23" s="82" t="s">
        <v>1830</v>
      </c>
      <c r="K23" s="82" t="s">
        <v>1831</v>
      </c>
      <c r="L23" s="82" t="s">
        <v>2044</v>
      </c>
      <c r="M23" s="82" t="s">
        <v>2046</v>
      </c>
      <c r="N23" s="82" t="s">
        <v>2048</v>
      </c>
      <c r="O23" s="82" t="s">
        <v>2113</v>
      </c>
    </row>
    <row r="24" spans="1:15" ht="57.6" x14ac:dyDescent="0.3">
      <c r="A24" s="81">
        <v>710</v>
      </c>
      <c r="B24" s="79" t="s">
        <v>704</v>
      </c>
      <c r="C24" s="79" t="s">
        <v>31</v>
      </c>
      <c r="D24" s="79" t="s">
        <v>2</v>
      </c>
      <c r="E24" s="79" t="s">
        <v>2733</v>
      </c>
      <c r="F24" s="79" t="s">
        <v>2176</v>
      </c>
      <c r="G24" s="79" t="s">
        <v>2185</v>
      </c>
      <c r="H24" s="79" t="s">
        <v>2186</v>
      </c>
      <c r="I24" s="79" t="s">
        <v>2180</v>
      </c>
      <c r="J24" s="79" t="s">
        <v>2184</v>
      </c>
      <c r="K24" s="79" t="s">
        <v>2187</v>
      </c>
      <c r="L24" s="79" t="s">
        <v>1538</v>
      </c>
      <c r="M24" s="79" t="s">
        <v>1538</v>
      </c>
      <c r="N24" s="79" t="s">
        <v>1538</v>
      </c>
      <c r="O24" s="79" t="s">
        <v>2113</v>
      </c>
    </row>
    <row r="25" spans="1:15" ht="43.2" x14ac:dyDescent="0.3">
      <c r="A25" s="81">
        <v>713</v>
      </c>
      <c r="B25" s="79" t="s">
        <v>704</v>
      </c>
      <c r="C25" s="79" t="s">
        <v>31</v>
      </c>
      <c r="D25" s="79" t="s">
        <v>8</v>
      </c>
      <c r="E25" s="79" t="s">
        <v>2734</v>
      </c>
      <c r="F25" s="79" t="s">
        <v>2177</v>
      </c>
      <c r="G25" s="79" t="s">
        <v>2192</v>
      </c>
      <c r="H25" s="79" t="s">
        <v>2191</v>
      </c>
      <c r="I25" s="79" t="s">
        <v>2189</v>
      </c>
      <c r="J25" s="79" t="s">
        <v>2193</v>
      </c>
      <c r="K25" s="79" t="s">
        <v>2190</v>
      </c>
      <c r="L25" s="79" t="s">
        <v>1538</v>
      </c>
      <c r="M25" s="79" t="s">
        <v>1538</v>
      </c>
      <c r="N25" s="79" t="s">
        <v>1538</v>
      </c>
      <c r="O25" s="79" t="s">
        <v>2113</v>
      </c>
    </row>
    <row r="26" spans="1:15" ht="86.4" x14ac:dyDescent="0.3">
      <c r="A26" s="81">
        <v>741</v>
      </c>
      <c r="B26" s="82" t="s">
        <v>704</v>
      </c>
      <c r="C26" s="82" t="s">
        <v>31</v>
      </c>
      <c r="D26" s="82" t="s">
        <v>3</v>
      </c>
      <c r="E26" s="82" t="s">
        <v>2596</v>
      </c>
      <c r="F26" s="82" t="s">
        <v>2531</v>
      </c>
      <c r="G26" s="82" t="s">
        <v>2533</v>
      </c>
      <c r="H26" s="82" t="s">
        <v>2537</v>
      </c>
      <c r="I26" s="79" t="s">
        <v>2532</v>
      </c>
      <c r="J26" s="82" t="s">
        <v>2534</v>
      </c>
      <c r="K26" s="82" t="s">
        <v>2539</v>
      </c>
      <c r="L26" s="82" t="s">
        <v>2535</v>
      </c>
      <c r="M26" s="82" t="s">
        <v>2536</v>
      </c>
      <c r="N26" s="82" t="s">
        <v>2538</v>
      </c>
      <c r="O26" s="82" t="s">
        <v>2113</v>
      </c>
    </row>
    <row r="27" spans="1:15" ht="43.2" x14ac:dyDescent="0.3">
      <c r="A27" s="81">
        <v>745</v>
      </c>
      <c r="B27" s="79" t="s">
        <v>704</v>
      </c>
      <c r="C27" s="79" t="s">
        <v>734</v>
      </c>
      <c r="D27" s="79" t="s">
        <v>3</v>
      </c>
      <c r="E27" s="79" t="s">
        <v>2737</v>
      </c>
      <c r="F27" s="79" t="s">
        <v>2567</v>
      </c>
      <c r="G27" s="79" t="s">
        <v>2571</v>
      </c>
      <c r="H27" s="79" t="s">
        <v>2576</v>
      </c>
      <c r="I27" s="79" t="s">
        <v>2568</v>
      </c>
      <c r="J27" s="79" t="s">
        <v>2572</v>
      </c>
      <c r="K27" s="79" t="s">
        <v>2575</v>
      </c>
      <c r="L27" s="79" t="s">
        <v>1538</v>
      </c>
      <c r="M27" s="79" t="s">
        <v>1538</v>
      </c>
      <c r="N27" s="79" t="s">
        <v>1538</v>
      </c>
      <c r="O27" s="79" t="s">
        <v>2113</v>
      </c>
    </row>
    <row r="28" spans="1:15" ht="28.8" x14ac:dyDescent="0.3">
      <c r="A28" s="81">
        <v>748</v>
      </c>
      <c r="B28" s="82" t="s">
        <v>704</v>
      </c>
      <c r="C28" s="82" t="s">
        <v>4</v>
      </c>
      <c r="D28" s="82" t="s">
        <v>3</v>
      </c>
      <c r="E28" s="82" t="s">
        <v>2666</v>
      </c>
      <c r="F28" s="82" t="s">
        <v>2655</v>
      </c>
      <c r="G28" s="82" t="s">
        <v>2658</v>
      </c>
      <c r="H28" s="82" t="s">
        <v>2661</v>
      </c>
      <c r="I28" s="79" t="s">
        <v>2656</v>
      </c>
      <c r="J28" s="82" t="s">
        <v>2662</v>
      </c>
      <c r="K28" s="82" t="s">
        <v>2660</v>
      </c>
      <c r="L28" s="82" t="s">
        <v>2657</v>
      </c>
      <c r="M28" s="82" t="s">
        <v>2663</v>
      </c>
      <c r="N28" s="82" t="s">
        <v>2664</v>
      </c>
      <c r="O28" s="82" t="s">
        <v>2113</v>
      </c>
    </row>
    <row r="29" spans="1:15" x14ac:dyDescent="0.3">
      <c r="A29" s="5"/>
      <c r="B29" s="5"/>
      <c r="C29" s="5"/>
      <c r="D29" s="5"/>
      <c r="E29" s="5"/>
      <c r="F29" s="5"/>
      <c r="G29" s="5"/>
      <c r="H29" s="5"/>
      <c r="I29" s="5"/>
      <c r="J29" s="5"/>
      <c r="K29" s="5"/>
      <c r="L29" s="5"/>
      <c r="M29" s="5"/>
      <c r="N29" s="5"/>
    </row>
    <row r="30" spans="1:15" x14ac:dyDescent="0.3">
      <c r="A30" s="5"/>
      <c r="B30" s="5"/>
      <c r="C30" s="5"/>
      <c r="D30" s="5"/>
      <c r="E30" s="5"/>
      <c r="F30" s="5"/>
      <c r="G30" s="5"/>
      <c r="H30" s="5"/>
      <c r="I30" s="5"/>
      <c r="J30" s="5"/>
      <c r="K30" s="5"/>
      <c r="L30" s="5"/>
      <c r="M30" s="5"/>
      <c r="N30" s="5"/>
    </row>
    <row r="31" spans="1:15" x14ac:dyDescent="0.3">
      <c r="A31" s="5"/>
      <c r="B31" s="5"/>
      <c r="C31" s="5"/>
      <c r="D31" s="5"/>
      <c r="E31" s="5"/>
      <c r="F31" s="5"/>
      <c r="G31" s="5"/>
      <c r="H31" s="5"/>
      <c r="I31" s="5"/>
      <c r="J31" s="5"/>
      <c r="K31" s="5"/>
      <c r="L31" s="5"/>
      <c r="M31" s="5"/>
      <c r="N31" s="5"/>
    </row>
    <row r="32" spans="1:15" x14ac:dyDescent="0.3">
      <c r="A32" s="5"/>
      <c r="B32" s="5"/>
      <c r="C32" s="5"/>
      <c r="D32" s="5"/>
      <c r="E32" s="5"/>
      <c r="F32" s="5"/>
      <c r="G32" s="5"/>
      <c r="H32" s="5"/>
      <c r="I32" s="5"/>
      <c r="J32" s="5"/>
      <c r="K32" s="5"/>
      <c r="L32" s="5"/>
      <c r="M32" s="5"/>
      <c r="N32" s="5"/>
    </row>
    <row r="33" spans="1:14" x14ac:dyDescent="0.3">
      <c r="A33" s="5"/>
      <c r="B33" s="5"/>
      <c r="C33" s="5"/>
      <c r="D33" s="5"/>
      <c r="E33" s="5"/>
      <c r="F33" s="5"/>
      <c r="G33" s="5"/>
      <c r="H33" s="5"/>
      <c r="I33" s="5"/>
      <c r="J33" s="5"/>
      <c r="K33" s="5"/>
      <c r="L33" s="5"/>
      <c r="M33" s="5"/>
      <c r="N33" s="5"/>
    </row>
    <row r="34" spans="1:14" x14ac:dyDescent="0.3">
      <c r="A34" s="5"/>
      <c r="B34" s="5"/>
      <c r="C34" s="5"/>
      <c r="D34" s="5"/>
      <c r="E34" s="5"/>
      <c r="F34" s="5"/>
      <c r="G34" s="5"/>
      <c r="H34" s="5"/>
      <c r="I34" s="5"/>
      <c r="J34" s="5"/>
      <c r="K34" s="5"/>
      <c r="L34" s="5"/>
      <c r="M34" s="5"/>
      <c r="N34" s="5"/>
    </row>
    <row r="35" spans="1:14" x14ac:dyDescent="0.3">
      <c r="A35" s="5"/>
      <c r="B35" s="5"/>
      <c r="C35" s="5"/>
      <c r="D35" s="5"/>
      <c r="E35" s="5"/>
      <c r="F35" s="5"/>
      <c r="G35" s="5"/>
      <c r="H35" s="5"/>
      <c r="I35" s="5"/>
      <c r="J35" s="5"/>
      <c r="K35" s="5"/>
      <c r="L35" s="5"/>
      <c r="M35" s="5"/>
      <c r="N35" s="5"/>
    </row>
    <row r="36" spans="1:14" x14ac:dyDescent="0.3">
      <c r="A36" s="5"/>
      <c r="B36" s="5"/>
      <c r="C36" s="5"/>
      <c r="D36" s="5"/>
      <c r="E36" s="5"/>
      <c r="F36" s="5"/>
      <c r="G36" s="5"/>
      <c r="H36" s="5"/>
      <c r="I36" s="5"/>
      <c r="J36" s="5"/>
      <c r="K36" s="5"/>
      <c r="L36" s="5"/>
      <c r="M36" s="5"/>
      <c r="N36" s="5"/>
    </row>
    <row r="37" spans="1:14" x14ac:dyDescent="0.3">
      <c r="A37" s="5"/>
      <c r="B37" s="5"/>
      <c r="C37" s="5"/>
      <c r="D37" s="5"/>
      <c r="E37" s="5"/>
      <c r="F37" s="5"/>
      <c r="G37" s="5"/>
      <c r="H37" s="5"/>
      <c r="I37" s="5"/>
      <c r="J37" s="5"/>
      <c r="K37" s="5"/>
      <c r="L37" s="5"/>
      <c r="M37" s="5"/>
      <c r="N37" s="5"/>
    </row>
    <row r="38" spans="1:14" x14ac:dyDescent="0.3">
      <c r="A38" s="5"/>
      <c r="B38" s="5"/>
      <c r="C38" s="5"/>
      <c r="D38" s="5"/>
      <c r="E38" s="5"/>
      <c r="F38" s="5"/>
      <c r="G38" s="5"/>
      <c r="H38" s="5"/>
      <c r="I38" s="5"/>
      <c r="J38" s="5"/>
      <c r="K38" s="5"/>
      <c r="L38" s="5"/>
      <c r="M38" s="5"/>
      <c r="N38" s="5"/>
    </row>
    <row r="39" spans="1:14" x14ac:dyDescent="0.3">
      <c r="A39" s="5"/>
      <c r="B39" s="5"/>
      <c r="C39" s="5"/>
      <c r="D39" s="5"/>
      <c r="E39" s="5"/>
      <c r="F39" s="5"/>
      <c r="G39" s="5"/>
      <c r="H39" s="5"/>
      <c r="I39" s="5"/>
      <c r="J39" s="5"/>
      <c r="K39" s="5"/>
      <c r="L39" s="5"/>
      <c r="M39" s="5"/>
      <c r="N39" s="5"/>
    </row>
    <row r="40" spans="1:14" x14ac:dyDescent="0.3">
      <c r="A40" s="5"/>
      <c r="B40" s="5"/>
      <c r="C40" s="5"/>
      <c r="D40" s="5"/>
      <c r="E40" s="5"/>
      <c r="F40" s="5"/>
      <c r="G40" s="5"/>
      <c r="H40" s="5"/>
      <c r="I40" s="5"/>
      <c r="J40" s="5"/>
      <c r="K40" s="5"/>
      <c r="L40" s="5"/>
      <c r="M40" s="5"/>
      <c r="N40" s="5"/>
    </row>
    <row r="41" spans="1:14" x14ac:dyDescent="0.3">
      <c r="A41" s="5"/>
      <c r="B41" s="5"/>
      <c r="C41" s="5"/>
      <c r="D41" s="5"/>
      <c r="E41" s="5"/>
      <c r="F41" s="5"/>
      <c r="G41" s="5"/>
      <c r="H41" s="5"/>
      <c r="I41" s="5"/>
      <c r="J41" s="5"/>
      <c r="K41" s="5"/>
      <c r="L41" s="5"/>
      <c r="M41" s="5"/>
      <c r="N41" s="5"/>
    </row>
    <row r="42" spans="1:14" x14ac:dyDescent="0.3">
      <c r="A42" s="5"/>
      <c r="B42" s="5"/>
      <c r="C42" s="5"/>
      <c r="D42" s="5"/>
      <c r="E42" s="5"/>
      <c r="F42" s="5"/>
      <c r="G42" s="5"/>
      <c r="H42" s="5"/>
      <c r="I42" s="5"/>
      <c r="J42" s="5"/>
      <c r="K42" s="5"/>
      <c r="L42" s="5"/>
      <c r="M42" s="5"/>
      <c r="N42" s="5"/>
    </row>
    <row r="43" spans="1:14" x14ac:dyDescent="0.3">
      <c r="A43" s="5"/>
      <c r="B43" s="5"/>
      <c r="C43" s="5"/>
      <c r="D43" s="5"/>
      <c r="E43" s="5"/>
      <c r="F43" s="5"/>
      <c r="G43" s="5"/>
      <c r="H43" s="5"/>
      <c r="I43" s="5"/>
      <c r="J43" s="5"/>
      <c r="K43" s="5"/>
      <c r="L43" s="5"/>
      <c r="M43" s="5"/>
      <c r="N43" s="5"/>
    </row>
    <row r="44" spans="1:14" x14ac:dyDescent="0.3">
      <c r="A44" s="5"/>
      <c r="B44" s="5"/>
      <c r="C44" s="5"/>
      <c r="D44" s="5"/>
      <c r="E44" s="5"/>
      <c r="F44" s="5"/>
      <c r="G44" s="5"/>
      <c r="H44" s="5"/>
      <c r="I44" s="5"/>
      <c r="J44" s="5"/>
      <c r="K44" s="5"/>
      <c r="L44" s="5"/>
      <c r="M44" s="5"/>
      <c r="N44" s="5"/>
    </row>
    <row r="45" spans="1:14" x14ac:dyDescent="0.3">
      <c r="A45" s="5"/>
      <c r="B45" s="5"/>
      <c r="C45" s="5"/>
      <c r="D45" s="5"/>
      <c r="E45" s="5"/>
      <c r="F45" s="5"/>
      <c r="G45" s="5"/>
      <c r="H45" s="5"/>
      <c r="I45" s="5"/>
      <c r="J45" s="5"/>
      <c r="K45" s="5"/>
      <c r="L45" s="5"/>
      <c r="M45" s="5"/>
      <c r="N45" s="5"/>
    </row>
    <row r="46" spans="1:14" x14ac:dyDescent="0.3">
      <c r="A46" s="5"/>
      <c r="B46" s="5"/>
      <c r="C46" s="5"/>
      <c r="D46" s="5"/>
      <c r="E46" s="5"/>
      <c r="F46" s="5"/>
      <c r="G46" s="5"/>
      <c r="H46" s="5"/>
      <c r="I46" s="5"/>
      <c r="J46" s="5"/>
      <c r="K46" s="5"/>
      <c r="L46" s="5"/>
      <c r="M46" s="5"/>
      <c r="N46" s="5"/>
    </row>
    <row r="47" spans="1:14" x14ac:dyDescent="0.3">
      <c r="A47" s="5"/>
      <c r="B47" s="5"/>
      <c r="C47" s="5"/>
      <c r="D47" s="5"/>
      <c r="E47" s="5"/>
      <c r="F47" s="5"/>
      <c r="G47" s="5"/>
      <c r="H47" s="5"/>
      <c r="I47" s="5"/>
      <c r="J47" s="5"/>
      <c r="K47" s="5"/>
      <c r="L47" s="5"/>
      <c r="M47" s="5"/>
      <c r="N47" s="5"/>
    </row>
    <row r="48" spans="1:14" x14ac:dyDescent="0.3">
      <c r="A48" s="5"/>
      <c r="B48" s="5"/>
      <c r="C48" s="5"/>
      <c r="D48" s="5"/>
      <c r="E48" s="5"/>
      <c r="F48" s="5"/>
      <c r="G48" s="5"/>
      <c r="H48" s="5"/>
      <c r="I48" s="5"/>
      <c r="J48" s="5"/>
      <c r="K48" s="5"/>
      <c r="L48" s="5"/>
      <c r="M48" s="5"/>
      <c r="N48" s="5"/>
    </row>
    <row r="49" spans="1:14" x14ac:dyDescent="0.3">
      <c r="A49" s="5"/>
      <c r="B49" s="5"/>
      <c r="C49" s="5"/>
      <c r="D49" s="5"/>
      <c r="E49" s="5"/>
      <c r="F49" s="5"/>
      <c r="G49" s="5"/>
      <c r="H49" s="5"/>
      <c r="I49" s="5"/>
      <c r="J49" s="5"/>
      <c r="K49" s="5"/>
      <c r="L49" s="5"/>
      <c r="M49" s="5"/>
      <c r="N49" s="5"/>
    </row>
    <row r="50" spans="1:14" x14ac:dyDescent="0.3">
      <c r="A50" s="5"/>
      <c r="B50" s="5"/>
      <c r="C50" s="5"/>
      <c r="D50" s="5"/>
      <c r="E50" s="5"/>
      <c r="F50" s="5"/>
      <c r="G50" s="5"/>
      <c r="H50" s="5"/>
      <c r="I50" s="5"/>
      <c r="J50" s="5"/>
      <c r="K50" s="5"/>
      <c r="L50" s="5"/>
      <c r="M50" s="5"/>
      <c r="N50" s="5"/>
    </row>
    <row r="51" spans="1:14" x14ac:dyDescent="0.3">
      <c r="A51" s="5"/>
      <c r="B51" s="5"/>
      <c r="C51" s="5"/>
      <c r="D51" s="5"/>
      <c r="E51" s="5"/>
      <c r="F51" s="5"/>
      <c r="G51" s="5"/>
      <c r="H51" s="5"/>
      <c r="I51" s="5"/>
      <c r="J51" s="5"/>
      <c r="K51" s="5"/>
      <c r="L51" s="5"/>
      <c r="M51" s="5"/>
      <c r="N51" s="5"/>
    </row>
    <row r="52" spans="1:14" x14ac:dyDescent="0.3">
      <c r="A52" s="5"/>
      <c r="B52" s="5"/>
      <c r="C52" s="5"/>
      <c r="D52" s="5"/>
      <c r="E52" s="5"/>
      <c r="F52" s="5"/>
      <c r="G52" s="5"/>
      <c r="H52" s="5"/>
      <c r="I52" s="5"/>
      <c r="J52" s="5"/>
      <c r="K52" s="5"/>
      <c r="L52" s="5"/>
      <c r="M52" s="5"/>
      <c r="N52" s="5"/>
    </row>
    <row r="53" spans="1:14" x14ac:dyDescent="0.3">
      <c r="A53" s="5"/>
      <c r="B53" s="5"/>
      <c r="C53" s="5"/>
      <c r="D53" s="5"/>
      <c r="E53" s="5"/>
      <c r="F53" s="5"/>
      <c r="G53" s="5"/>
      <c r="H53" s="5"/>
      <c r="I53" s="5"/>
      <c r="J53" s="5"/>
      <c r="K53" s="5"/>
      <c r="L53" s="5"/>
      <c r="M53" s="5"/>
      <c r="N53" s="5"/>
    </row>
    <row r="54" spans="1:14" x14ac:dyDescent="0.3">
      <c r="A54" s="5"/>
      <c r="B54" s="5"/>
      <c r="C54" s="5"/>
      <c r="D54" s="5"/>
      <c r="E54" s="5"/>
      <c r="F54" s="5"/>
      <c r="G54" s="5"/>
      <c r="H54" s="5"/>
      <c r="I54" s="5"/>
      <c r="J54" s="5"/>
      <c r="K54" s="5"/>
      <c r="L54" s="5"/>
      <c r="M54" s="5"/>
      <c r="N54" s="5"/>
    </row>
    <row r="55" spans="1:14" x14ac:dyDescent="0.3">
      <c r="A55" s="5"/>
      <c r="B55" s="5"/>
      <c r="C55" s="5"/>
      <c r="D55" s="5"/>
      <c r="E55" s="5"/>
      <c r="F55" s="5"/>
      <c r="G55" s="5"/>
      <c r="H55" s="5"/>
      <c r="I55" s="5"/>
      <c r="J55" s="5"/>
      <c r="K55" s="5"/>
      <c r="L55" s="5"/>
      <c r="M55" s="5"/>
      <c r="N55" s="5"/>
    </row>
    <row r="56" spans="1:14" x14ac:dyDescent="0.3">
      <c r="A56" s="5"/>
      <c r="B56" s="5"/>
      <c r="C56" s="5"/>
      <c r="D56" s="5"/>
      <c r="E56" s="5"/>
      <c r="F56" s="5"/>
      <c r="G56" s="5"/>
      <c r="H56" s="5"/>
      <c r="I56" s="5"/>
      <c r="J56" s="5"/>
      <c r="K56" s="5"/>
      <c r="L56" s="5"/>
      <c r="M56" s="5"/>
      <c r="N56" s="5"/>
    </row>
    <row r="57" spans="1:14" x14ac:dyDescent="0.3">
      <c r="A57" s="5"/>
      <c r="B57" s="5"/>
      <c r="C57" s="5"/>
      <c r="D57" s="5"/>
      <c r="E57" s="5"/>
      <c r="F57" s="5"/>
      <c r="G57" s="5"/>
      <c r="H57" s="5"/>
      <c r="I57" s="5"/>
      <c r="J57" s="5"/>
      <c r="K57" s="5"/>
      <c r="L57" s="5"/>
      <c r="M57" s="5"/>
      <c r="N57" s="5"/>
    </row>
    <row r="58" spans="1:14" x14ac:dyDescent="0.3">
      <c r="A58" s="5"/>
      <c r="B58" s="5"/>
      <c r="C58" s="5"/>
      <c r="D58" s="5"/>
      <c r="E58" s="5"/>
      <c r="F58" s="5"/>
      <c r="G58" s="5"/>
      <c r="H58" s="5"/>
      <c r="I58" s="5"/>
      <c r="J58" s="5"/>
      <c r="K58" s="5"/>
      <c r="L58" s="5"/>
      <c r="M58" s="5"/>
      <c r="N58" s="5"/>
    </row>
    <row r="59" spans="1:14" x14ac:dyDescent="0.3">
      <c r="A59" s="5"/>
      <c r="B59" s="5"/>
      <c r="C59" s="5"/>
      <c r="D59" s="5"/>
      <c r="E59" s="5"/>
      <c r="F59" s="5"/>
      <c r="G59" s="5"/>
      <c r="H59" s="5"/>
      <c r="I59" s="5"/>
      <c r="J59" s="5"/>
      <c r="K59" s="5"/>
      <c r="L59" s="5"/>
      <c r="M59" s="5"/>
      <c r="N59" s="5"/>
    </row>
    <row r="60" spans="1:14" x14ac:dyDescent="0.3">
      <c r="A60" s="5"/>
      <c r="B60" s="5"/>
      <c r="C60" s="5"/>
      <c r="D60" s="5"/>
      <c r="E60" s="5"/>
      <c r="F60" s="5"/>
      <c r="G60" s="5"/>
      <c r="H60" s="5"/>
      <c r="I60" s="5"/>
      <c r="J60" s="5"/>
      <c r="K60" s="5"/>
      <c r="L60" s="5"/>
      <c r="M60" s="5"/>
      <c r="N60" s="5"/>
    </row>
    <row r="61" spans="1:14" x14ac:dyDescent="0.3">
      <c r="A61" s="5"/>
      <c r="B61" s="5"/>
      <c r="C61" s="5"/>
      <c r="D61" s="5"/>
      <c r="E61" s="5"/>
      <c r="F61" s="5"/>
      <c r="G61" s="5"/>
      <c r="H61" s="5"/>
      <c r="I61" s="5"/>
      <c r="J61" s="5"/>
      <c r="K61" s="5"/>
      <c r="L61" s="5"/>
      <c r="M61" s="5"/>
      <c r="N61" s="5"/>
    </row>
    <row r="62" spans="1:14" x14ac:dyDescent="0.3">
      <c r="A62" s="5"/>
      <c r="B62" s="5"/>
      <c r="C62" s="5"/>
      <c r="D62" s="5"/>
      <c r="E62" s="5"/>
      <c r="F62" s="5"/>
      <c r="G62" s="5"/>
      <c r="H62" s="5"/>
      <c r="I62" s="5"/>
      <c r="J62" s="5"/>
      <c r="K62" s="5"/>
      <c r="L62" s="5"/>
      <c r="M62" s="5"/>
      <c r="N62" s="5"/>
    </row>
    <row r="63" spans="1:14" x14ac:dyDescent="0.3">
      <c r="A63" s="5"/>
      <c r="B63" s="5"/>
      <c r="C63" s="5"/>
      <c r="D63" s="5"/>
      <c r="E63" s="5"/>
      <c r="F63" s="5"/>
      <c r="G63" s="5"/>
      <c r="H63" s="5"/>
      <c r="I63" s="5"/>
      <c r="J63" s="5"/>
      <c r="K63" s="5"/>
      <c r="L63" s="5"/>
      <c r="M63" s="5"/>
      <c r="N63" s="5"/>
    </row>
    <row r="64" spans="1:14" x14ac:dyDescent="0.3">
      <c r="A64" s="5"/>
      <c r="B64" s="5"/>
      <c r="C64" s="5"/>
      <c r="D64" s="5"/>
      <c r="E64" s="5"/>
      <c r="F64" s="5"/>
      <c r="G64" s="5"/>
      <c r="H64" s="5"/>
      <c r="I64" s="5"/>
      <c r="J64" s="5"/>
      <c r="K64" s="5"/>
      <c r="L64" s="5"/>
      <c r="M64" s="5"/>
      <c r="N64" s="5"/>
    </row>
    <row r="65" spans="1:14" x14ac:dyDescent="0.3">
      <c r="A65" s="5"/>
      <c r="B65" s="5"/>
      <c r="C65" s="5"/>
      <c r="D65" s="5"/>
      <c r="E65" s="5"/>
      <c r="F65" s="5"/>
      <c r="G65" s="5"/>
      <c r="H65" s="5"/>
      <c r="I65" s="5"/>
      <c r="J65" s="5"/>
      <c r="K65" s="5"/>
      <c r="L65" s="5"/>
      <c r="M65" s="5"/>
      <c r="N65" s="5"/>
    </row>
    <row r="66" spans="1:14" x14ac:dyDescent="0.3">
      <c r="A66" s="5"/>
      <c r="B66" s="5"/>
      <c r="C66" s="5"/>
      <c r="D66" s="5"/>
      <c r="E66" s="5"/>
      <c r="F66" s="5"/>
      <c r="G66" s="5"/>
      <c r="H66" s="5"/>
      <c r="I66" s="5"/>
      <c r="J66" s="5"/>
      <c r="K66" s="5"/>
      <c r="L66" s="5"/>
      <c r="M66" s="5"/>
      <c r="N66" s="5"/>
    </row>
    <row r="67" spans="1:14" x14ac:dyDescent="0.3">
      <c r="A67" s="5"/>
      <c r="B67" s="5"/>
      <c r="C67" s="5"/>
      <c r="D67" s="5"/>
      <c r="E67" s="5"/>
      <c r="F67" s="5"/>
      <c r="G67" s="5"/>
      <c r="H67" s="5"/>
      <c r="I67" s="5"/>
      <c r="J67" s="5"/>
      <c r="K67" s="5"/>
      <c r="L67" s="5"/>
      <c r="M67" s="5"/>
      <c r="N67" s="5"/>
    </row>
    <row r="68" spans="1:14" x14ac:dyDescent="0.3">
      <c r="A68" s="5"/>
      <c r="B68" s="5"/>
      <c r="C68" s="5"/>
      <c r="D68" s="5"/>
      <c r="E68" s="5"/>
      <c r="F68" s="5"/>
      <c r="G68" s="5"/>
      <c r="H68" s="5"/>
      <c r="I68" s="5"/>
      <c r="J68" s="5"/>
      <c r="K68" s="5"/>
      <c r="L68" s="5"/>
      <c r="M68" s="5"/>
      <c r="N68" s="5"/>
    </row>
    <row r="69" spans="1:14" x14ac:dyDescent="0.3">
      <c r="A69" s="5"/>
      <c r="B69" s="5"/>
      <c r="C69" s="5"/>
      <c r="D69" s="5"/>
      <c r="E69" s="5"/>
      <c r="F69" s="5"/>
      <c r="G69" s="5"/>
      <c r="H69" s="5"/>
      <c r="I69" s="5"/>
      <c r="J69" s="5"/>
      <c r="K69" s="5"/>
      <c r="L69" s="5"/>
      <c r="M69" s="5"/>
      <c r="N69" s="5"/>
    </row>
    <row r="70" spans="1:14" x14ac:dyDescent="0.3">
      <c r="A70" s="5"/>
      <c r="B70" s="5"/>
      <c r="C70" s="5"/>
      <c r="D70" s="5"/>
      <c r="E70" s="5"/>
      <c r="F70" s="5"/>
      <c r="G70" s="5"/>
      <c r="H70" s="5"/>
      <c r="I70" s="5"/>
      <c r="J70" s="5"/>
      <c r="K70" s="5"/>
      <c r="L70" s="5"/>
      <c r="M70" s="5"/>
      <c r="N70" s="5"/>
    </row>
    <row r="71" spans="1:14" x14ac:dyDescent="0.3">
      <c r="A71" s="5"/>
      <c r="B71" s="5"/>
      <c r="C71" s="5"/>
      <c r="D71" s="5"/>
      <c r="E71" s="5"/>
      <c r="F71" s="5"/>
      <c r="G71" s="5"/>
      <c r="H71" s="5"/>
      <c r="I71" s="5"/>
      <c r="J71" s="5"/>
      <c r="K71" s="5"/>
      <c r="L71" s="5"/>
      <c r="M71" s="5"/>
      <c r="N71" s="5"/>
    </row>
    <row r="72" spans="1:14" x14ac:dyDescent="0.3">
      <c r="A72" s="5"/>
      <c r="B72" s="5"/>
      <c r="C72" s="5"/>
      <c r="D72" s="5"/>
      <c r="E72" s="5"/>
      <c r="F72" s="5"/>
      <c r="G72" s="5"/>
      <c r="H72" s="5"/>
      <c r="I72" s="5"/>
      <c r="J72" s="5"/>
      <c r="K72" s="5"/>
      <c r="L72" s="5"/>
      <c r="M72" s="5"/>
      <c r="N72" s="5"/>
    </row>
    <row r="73" spans="1:14" x14ac:dyDescent="0.3">
      <c r="A73" s="5"/>
      <c r="B73" s="5"/>
      <c r="C73" s="5"/>
      <c r="D73" s="5"/>
      <c r="E73" s="5"/>
      <c r="F73" s="5"/>
      <c r="G73" s="5"/>
      <c r="H73" s="5"/>
      <c r="I73" s="5"/>
      <c r="J73" s="5"/>
      <c r="K73" s="5"/>
      <c r="L73" s="5"/>
      <c r="M73" s="5"/>
      <c r="N73" s="5"/>
    </row>
    <row r="74" spans="1:14" x14ac:dyDescent="0.3">
      <c r="A74" s="5"/>
      <c r="B74" s="5"/>
      <c r="C74" s="5"/>
      <c r="D74" s="5"/>
      <c r="E74" s="5"/>
      <c r="F74" s="5"/>
      <c r="G74" s="5"/>
      <c r="H74" s="5"/>
      <c r="I74" s="5"/>
      <c r="J74" s="5"/>
      <c r="K74" s="5"/>
      <c r="L74" s="5"/>
      <c r="M74" s="5"/>
      <c r="N74" s="5"/>
    </row>
    <row r="75" spans="1:14" x14ac:dyDescent="0.3">
      <c r="A75" s="5"/>
      <c r="B75" s="5"/>
      <c r="C75" s="5"/>
      <c r="D75" s="5"/>
      <c r="E75" s="5"/>
      <c r="F75" s="5"/>
      <c r="G75" s="5"/>
      <c r="H75" s="5"/>
      <c r="I75" s="5"/>
      <c r="J75" s="5"/>
      <c r="K75" s="5"/>
      <c r="L75" s="5"/>
      <c r="M75" s="5"/>
      <c r="N75" s="5"/>
    </row>
    <row r="76" spans="1:14" x14ac:dyDescent="0.3">
      <c r="A76" s="5"/>
      <c r="B76" s="5"/>
      <c r="C76" s="5"/>
      <c r="D76" s="5"/>
      <c r="E76" s="5"/>
      <c r="F76" s="5"/>
      <c r="G76" s="5"/>
      <c r="H76" s="5"/>
      <c r="I76" s="5"/>
      <c r="J76" s="5"/>
      <c r="K76" s="5"/>
      <c r="L76" s="5"/>
      <c r="M76" s="5"/>
      <c r="N76" s="5"/>
    </row>
    <row r="77" spans="1:14" x14ac:dyDescent="0.3">
      <c r="A77" s="5"/>
      <c r="B77" s="5"/>
      <c r="C77" s="5"/>
      <c r="D77" s="5"/>
      <c r="E77" s="5"/>
      <c r="F77" s="5"/>
      <c r="G77" s="5"/>
      <c r="H77" s="5"/>
      <c r="I77" s="5"/>
      <c r="J77" s="5"/>
      <c r="K77" s="5"/>
      <c r="L77" s="5"/>
      <c r="M77" s="5"/>
      <c r="N77" s="5"/>
    </row>
    <row r="78" spans="1:14" x14ac:dyDescent="0.3">
      <c r="A78" s="5"/>
      <c r="B78" s="5"/>
      <c r="C78" s="5"/>
      <c r="D78" s="5"/>
      <c r="E78" s="5"/>
      <c r="F78" s="5"/>
      <c r="G78" s="5"/>
      <c r="H78" s="5"/>
      <c r="I78" s="5"/>
      <c r="J78" s="5"/>
      <c r="K78" s="5"/>
      <c r="L78" s="5"/>
      <c r="M78" s="5"/>
      <c r="N78" s="5"/>
    </row>
    <row r="79" spans="1:14" x14ac:dyDescent="0.3">
      <c r="A79" s="5"/>
      <c r="B79" s="5"/>
      <c r="C79" s="5"/>
      <c r="D79" s="5"/>
      <c r="E79" s="5"/>
      <c r="F79" s="5"/>
      <c r="G79" s="5"/>
      <c r="H79" s="5"/>
      <c r="I79" s="5"/>
      <c r="J79" s="5"/>
      <c r="K79" s="5"/>
      <c r="L79" s="5"/>
      <c r="M79" s="5"/>
      <c r="N79" s="5"/>
    </row>
    <row r="80" spans="1:14" x14ac:dyDescent="0.3">
      <c r="A80" s="5"/>
      <c r="B80" s="5"/>
      <c r="C80" s="5"/>
      <c r="D80" s="5"/>
      <c r="E80" s="5"/>
      <c r="F80" s="5"/>
      <c r="G80" s="5"/>
      <c r="H80" s="5"/>
      <c r="I80" s="5"/>
      <c r="J80" s="5"/>
      <c r="K80" s="5"/>
      <c r="L80" s="5"/>
      <c r="M80" s="5"/>
      <c r="N80" s="5"/>
    </row>
    <row r="81" spans="1:14" x14ac:dyDescent="0.3">
      <c r="A81" s="5"/>
      <c r="B81" s="5"/>
      <c r="C81" s="5"/>
      <c r="D81" s="5"/>
      <c r="E81" s="5"/>
      <c r="F81" s="5"/>
      <c r="G81" s="5"/>
      <c r="H81" s="5"/>
      <c r="I81" s="5"/>
      <c r="J81" s="5"/>
      <c r="K81" s="5"/>
      <c r="L81" s="5"/>
      <c r="M81" s="5"/>
      <c r="N81" s="5"/>
    </row>
    <row r="82" spans="1:14" x14ac:dyDescent="0.3">
      <c r="A82" s="5"/>
      <c r="B82" s="5"/>
      <c r="C82" s="5"/>
      <c r="D82" s="5"/>
      <c r="E82" s="5"/>
      <c r="F82" s="5"/>
      <c r="G82" s="5"/>
      <c r="H82" s="5"/>
      <c r="I82" s="5"/>
      <c r="J82" s="5"/>
      <c r="K82" s="5"/>
      <c r="L82" s="5"/>
      <c r="M82" s="5"/>
      <c r="N82" s="5"/>
    </row>
    <row r="83" spans="1:14" x14ac:dyDescent="0.3">
      <c r="A83" s="5"/>
      <c r="B83" s="5"/>
      <c r="C83" s="5"/>
      <c r="D83" s="5"/>
      <c r="E83" s="5"/>
      <c r="F83" s="5"/>
      <c r="G83" s="5"/>
      <c r="H83" s="5"/>
      <c r="I83" s="5"/>
      <c r="J83" s="5"/>
      <c r="K83" s="5"/>
      <c r="L83" s="5"/>
      <c r="M83" s="5"/>
      <c r="N83" s="5"/>
    </row>
    <row r="84" spans="1:14" x14ac:dyDescent="0.3">
      <c r="A84" s="5"/>
      <c r="B84" s="5"/>
      <c r="C84" s="5"/>
      <c r="D84" s="5"/>
      <c r="E84" s="5"/>
      <c r="F84" s="5"/>
      <c r="G84" s="5"/>
      <c r="H84" s="5"/>
      <c r="I84" s="5"/>
      <c r="J84" s="5"/>
      <c r="K84" s="5"/>
      <c r="L84" s="5"/>
      <c r="M84" s="5"/>
      <c r="N84" s="5"/>
    </row>
    <row r="85" spans="1:14" x14ac:dyDescent="0.3">
      <c r="A85" s="5"/>
      <c r="B85" s="5"/>
      <c r="C85" s="5"/>
      <c r="D85" s="5"/>
      <c r="E85" s="5"/>
      <c r="F85" s="5"/>
      <c r="G85" s="5"/>
      <c r="H85" s="5"/>
      <c r="I85" s="5"/>
      <c r="J85" s="5"/>
      <c r="K85" s="5"/>
      <c r="L85" s="5"/>
      <c r="M85" s="5"/>
      <c r="N85" s="5"/>
    </row>
    <row r="86" spans="1:14" x14ac:dyDescent="0.3">
      <c r="A86" s="5"/>
      <c r="B86" s="5"/>
      <c r="C86" s="5"/>
      <c r="D86" s="5"/>
      <c r="E86" s="5"/>
      <c r="F86" s="5"/>
      <c r="G86" s="5"/>
      <c r="H86" s="5"/>
      <c r="I86" s="5"/>
      <c r="J86" s="5"/>
      <c r="K86" s="5"/>
      <c r="L86" s="5"/>
      <c r="M86" s="5"/>
      <c r="N86" s="5"/>
    </row>
    <row r="87" spans="1:14" x14ac:dyDescent="0.3">
      <c r="A87" s="5"/>
      <c r="B87" s="5"/>
      <c r="C87" s="5"/>
      <c r="D87" s="5"/>
      <c r="E87" s="5"/>
      <c r="F87" s="5"/>
      <c r="G87" s="5"/>
      <c r="H87" s="5"/>
      <c r="I87" s="5"/>
      <c r="J87" s="5"/>
      <c r="K87" s="5"/>
      <c r="L87" s="5"/>
      <c r="M87" s="5"/>
      <c r="N87" s="5"/>
    </row>
    <row r="88" spans="1:14" x14ac:dyDescent="0.3">
      <c r="A88" s="5"/>
      <c r="B88" s="5"/>
      <c r="C88" s="5"/>
      <c r="D88" s="5"/>
      <c r="E88" s="5"/>
      <c r="F88" s="5"/>
      <c r="G88" s="5"/>
      <c r="H88" s="5"/>
      <c r="I88" s="5"/>
      <c r="J88" s="5"/>
      <c r="K88" s="5"/>
      <c r="L88" s="5"/>
      <c r="M88" s="5"/>
      <c r="N88" s="5"/>
    </row>
    <row r="89" spans="1:14" x14ac:dyDescent="0.3">
      <c r="A89" s="5"/>
      <c r="B89" s="5"/>
      <c r="C89" s="5"/>
      <c r="D89" s="5"/>
      <c r="E89" s="5"/>
      <c r="F89" s="5"/>
      <c r="G89" s="5"/>
      <c r="H89" s="5"/>
      <c r="I89" s="5"/>
      <c r="J89" s="5"/>
      <c r="K89" s="5"/>
      <c r="L89" s="5"/>
      <c r="M89" s="5"/>
      <c r="N89" s="5"/>
    </row>
    <row r="90" spans="1:14" x14ac:dyDescent="0.3">
      <c r="A90" s="5"/>
      <c r="B90" s="5"/>
      <c r="C90" s="5"/>
      <c r="D90" s="5"/>
      <c r="E90" s="5"/>
      <c r="F90" s="5"/>
      <c r="G90" s="5"/>
      <c r="H90" s="5"/>
      <c r="I90" s="5"/>
      <c r="J90" s="5"/>
      <c r="K90" s="5"/>
      <c r="L90" s="5"/>
      <c r="M90" s="5"/>
      <c r="N90" s="5"/>
    </row>
    <row r="91" spans="1:14" x14ac:dyDescent="0.3">
      <c r="A91" s="5"/>
      <c r="B91" s="5"/>
      <c r="C91" s="5"/>
      <c r="D91" s="5"/>
      <c r="E91" s="5"/>
      <c r="F91" s="5"/>
      <c r="G91" s="5"/>
      <c r="H91" s="5"/>
      <c r="I91" s="5"/>
      <c r="J91" s="5"/>
      <c r="K91" s="5"/>
      <c r="L91" s="5"/>
      <c r="M91" s="5"/>
      <c r="N91" s="5"/>
    </row>
    <row r="92" spans="1:14" x14ac:dyDescent="0.3">
      <c r="A92" s="5"/>
      <c r="B92" s="5"/>
      <c r="C92" s="5"/>
      <c r="D92" s="5"/>
      <c r="E92" s="5"/>
      <c r="F92" s="5"/>
      <c r="G92" s="5"/>
      <c r="H92" s="5"/>
      <c r="I92" s="5"/>
      <c r="J92" s="5"/>
      <c r="K92" s="5"/>
      <c r="L92" s="5"/>
      <c r="M92" s="5"/>
      <c r="N92" s="5"/>
    </row>
    <row r="93" spans="1:14" x14ac:dyDescent="0.3">
      <c r="A93" s="5"/>
      <c r="B93" s="5"/>
      <c r="C93" s="5"/>
      <c r="D93" s="5"/>
      <c r="E93" s="5"/>
      <c r="F93" s="5"/>
      <c r="G93" s="5"/>
      <c r="H93" s="5"/>
      <c r="I93" s="5"/>
      <c r="J93" s="5"/>
      <c r="K93" s="5"/>
      <c r="L93" s="5"/>
      <c r="M93" s="5"/>
      <c r="N93" s="5"/>
    </row>
    <row r="94" spans="1:14" x14ac:dyDescent="0.3">
      <c r="A94" s="5"/>
      <c r="B94" s="5"/>
      <c r="C94" s="5"/>
      <c r="D94" s="5"/>
      <c r="E94" s="5"/>
      <c r="F94" s="5"/>
      <c r="G94" s="5"/>
      <c r="H94" s="5"/>
      <c r="I94" s="5"/>
      <c r="J94" s="5"/>
      <c r="K94" s="5"/>
      <c r="L94" s="5"/>
      <c r="M94" s="5"/>
      <c r="N94" s="5"/>
    </row>
    <row r="95" spans="1:14" x14ac:dyDescent="0.3">
      <c r="A95" s="5"/>
      <c r="B95" s="5"/>
      <c r="C95" s="5"/>
      <c r="D95" s="5"/>
      <c r="E95" s="5"/>
      <c r="F95" s="5"/>
      <c r="G95" s="5"/>
      <c r="H95" s="5"/>
      <c r="I95" s="5"/>
      <c r="J95" s="5"/>
      <c r="K95" s="5"/>
      <c r="L95" s="5"/>
      <c r="M95" s="5"/>
      <c r="N95" s="5"/>
    </row>
    <row r="96" spans="1:14" x14ac:dyDescent="0.3">
      <c r="A96" s="5"/>
      <c r="B96" s="5"/>
      <c r="C96" s="5"/>
      <c r="D96" s="5"/>
      <c r="E96" s="5"/>
      <c r="F96" s="5"/>
      <c r="G96" s="5"/>
      <c r="H96" s="5"/>
      <c r="I96" s="5"/>
      <c r="J96" s="5"/>
      <c r="K96" s="5"/>
      <c r="L96" s="5"/>
      <c r="M96" s="5"/>
      <c r="N96" s="5"/>
    </row>
    <row r="97" spans="1:14" x14ac:dyDescent="0.3">
      <c r="A97" s="5"/>
      <c r="B97" s="5"/>
      <c r="C97" s="5"/>
      <c r="D97" s="5"/>
      <c r="E97" s="5"/>
      <c r="F97" s="5"/>
      <c r="G97" s="5"/>
      <c r="H97" s="5"/>
      <c r="I97" s="5"/>
      <c r="J97" s="5"/>
      <c r="K97" s="5"/>
      <c r="L97" s="5"/>
      <c r="M97" s="5"/>
      <c r="N97" s="5"/>
    </row>
    <row r="98" spans="1:14" x14ac:dyDescent="0.3">
      <c r="A98" s="5"/>
      <c r="B98" s="5"/>
      <c r="C98" s="5"/>
      <c r="D98" s="5"/>
      <c r="E98" s="5"/>
      <c r="F98" s="5"/>
      <c r="G98" s="5"/>
      <c r="H98" s="5"/>
      <c r="I98" s="5"/>
      <c r="J98" s="5"/>
      <c r="K98" s="5"/>
      <c r="L98" s="5"/>
      <c r="M98" s="5"/>
      <c r="N98" s="5"/>
    </row>
    <row r="99" spans="1:14" x14ac:dyDescent="0.3">
      <c r="A99" s="5"/>
      <c r="B99" s="5"/>
      <c r="C99" s="5"/>
      <c r="D99" s="5"/>
      <c r="E99" s="5"/>
      <c r="F99" s="5"/>
      <c r="G99" s="5"/>
      <c r="H99" s="5"/>
      <c r="I99" s="5"/>
      <c r="J99" s="5"/>
      <c r="K99" s="5"/>
      <c r="L99" s="5"/>
      <c r="M99" s="5"/>
      <c r="N99" s="5"/>
    </row>
    <row r="100" spans="1:14" x14ac:dyDescent="0.3">
      <c r="A100" s="5"/>
      <c r="B100" s="5"/>
      <c r="C100" s="5"/>
      <c r="D100" s="5"/>
      <c r="E100" s="5"/>
      <c r="F100" s="5"/>
      <c r="G100" s="5"/>
      <c r="H100" s="5"/>
      <c r="I100" s="5"/>
      <c r="J100" s="5"/>
      <c r="K100" s="5"/>
      <c r="L100" s="5"/>
      <c r="M100" s="5"/>
      <c r="N100" s="5"/>
    </row>
    <row r="101" spans="1:14" x14ac:dyDescent="0.3">
      <c r="A101" s="5"/>
      <c r="B101" s="5"/>
      <c r="C101" s="5"/>
      <c r="D101" s="5"/>
      <c r="E101" s="5"/>
      <c r="F101" s="5"/>
      <c r="G101" s="5"/>
      <c r="H101" s="5"/>
      <c r="I101" s="5"/>
      <c r="J101" s="5"/>
      <c r="K101" s="5"/>
      <c r="L101" s="5"/>
      <c r="M101" s="5"/>
      <c r="N101" s="5"/>
    </row>
    <row r="102" spans="1:14" x14ac:dyDescent="0.3">
      <c r="A102" s="5"/>
      <c r="B102" s="5"/>
      <c r="C102" s="5"/>
      <c r="D102" s="5"/>
      <c r="E102" s="5"/>
      <c r="F102" s="5"/>
      <c r="G102" s="5"/>
      <c r="H102" s="5"/>
      <c r="I102" s="5"/>
      <c r="J102" s="5"/>
      <c r="K102" s="5"/>
      <c r="L102" s="5"/>
      <c r="M102" s="5"/>
      <c r="N102" s="5"/>
    </row>
    <row r="103" spans="1:14" x14ac:dyDescent="0.3">
      <c r="A103" s="5"/>
      <c r="B103" s="5"/>
      <c r="C103" s="5"/>
      <c r="D103" s="5"/>
      <c r="E103" s="5"/>
      <c r="F103" s="5"/>
      <c r="G103" s="5"/>
      <c r="H103" s="5"/>
      <c r="I103" s="5"/>
      <c r="J103" s="5"/>
      <c r="K103" s="5"/>
      <c r="L103" s="5"/>
      <c r="M103" s="5"/>
      <c r="N103" s="5"/>
    </row>
    <row r="104" spans="1:14" x14ac:dyDescent="0.3">
      <c r="A104" s="5"/>
      <c r="B104" s="5"/>
      <c r="C104" s="5"/>
      <c r="D104" s="5"/>
      <c r="E104" s="5"/>
      <c r="F104" s="5"/>
      <c r="G104" s="5"/>
      <c r="H104" s="5"/>
      <c r="I104" s="5"/>
      <c r="J104" s="5"/>
      <c r="K104" s="5"/>
      <c r="L104" s="5"/>
      <c r="M104" s="5"/>
      <c r="N104" s="5"/>
    </row>
    <row r="105" spans="1:14" x14ac:dyDescent="0.3">
      <c r="A105" s="5"/>
      <c r="B105" s="5"/>
      <c r="C105" s="5"/>
      <c r="D105" s="5"/>
      <c r="E105" s="5"/>
      <c r="F105" s="5"/>
      <c r="G105" s="5"/>
      <c r="H105" s="5"/>
      <c r="I105" s="5"/>
      <c r="J105" s="5"/>
      <c r="K105" s="5"/>
      <c r="L105" s="5"/>
      <c r="M105" s="5"/>
      <c r="N105" s="5"/>
    </row>
    <row r="106" spans="1:14" x14ac:dyDescent="0.3">
      <c r="A106" s="5"/>
      <c r="B106" s="5"/>
      <c r="C106" s="5"/>
      <c r="D106" s="5"/>
      <c r="E106" s="5"/>
      <c r="F106" s="5"/>
      <c r="G106" s="5"/>
      <c r="H106" s="5"/>
      <c r="I106" s="5"/>
      <c r="J106" s="5"/>
      <c r="K106" s="5"/>
      <c r="L106" s="5"/>
      <c r="M106" s="5"/>
      <c r="N106" s="5"/>
    </row>
    <row r="107" spans="1:14" x14ac:dyDescent="0.3">
      <c r="A107" s="5"/>
      <c r="B107" s="5"/>
      <c r="C107" s="5"/>
      <c r="D107" s="5"/>
      <c r="E107" s="5"/>
      <c r="F107" s="5"/>
      <c r="G107" s="5"/>
      <c r="H107" s="5"/>
      <c r="I107" s="5"/>
      <c r="J107" s="5"/>
      <c r="K107" s="5"/>
      <c r="L107" s="5"/>
      <c r="M107" s="5"/>
      <c r="N107" s="5"/>
    </row>
    <row r="108" spans="1:14" x14ac:dyDescent="0.3">
      <c r="A108" s="5"/>
      <c r="B108" s="5"/>
      <c r="C108" s="5"/>
      <c r="D108" s="5"/>
      <c r="E108" s="5"/>
      <c r="F108" s="5"/>
      <c r="G108" s="5"/>
      <c r="H108" s="5"/>
      <c r="I108" s="5"/>
      <c r="J108" s="5"/>
      <c r="K108" s="5"/>
      <c r="L108" s="5"/>
      <c r="M108" s="5"/>
      <c r="N108" s="5"/>
    </row>
    <row r="109" spans="1:14" x14ac:dyDescent="0.3">
      <c r="A109" s="5"/>
      <c r="B109" s="5"/>
      <c r="C109" s="5"/>
      <c r="D109" s="5"/>
      <c r="E109" s="5"/>
      <c r="F109" s="5"/>
      <c r="G109" s="5"/>
      <c r="H109" s="5"/>
      <c r="I109" s="5"/>
      <c r="J109" s="5"/>
      <c r="K109" s="5"/>
      <c r="L109" s="5"/>
      <c r="M109" s="5"/>
      <c r="N109" s="5"/>
    </row>
    <row r="110" spans="1:14" x14ac:dyDescent="0.3">
      <c r="A110" s="5"/>
      <c r="B110" s="5"/>
      <c r="C110" s="5"/>
      <c r="D110" s="5"/>
      <c r="E110" s="5"/>
      <c r="F110" s="5"/>
      <c r="G110" s="5"/>
      <c r="H110" s="5"/>
      <c r="I110" s="5"/>
      <c r="J110" s="5"/>
      <c r="K110" s="5"/>
      <c r="L110" s="5"/>
      <c r="M110" s="5"/>
      <c r="N110" s="5"/>
    </row>
    <row r="111" spans="1:14" x14ac:dyDescent="0.3">
      <c r="A111" s="5"/>
      <c r="B111" s="5"/>
      <c r="C111" s="5"/>
      <c r="D111" s="5"/>
      <c r="E111" s="5"/>
      <c r="F111" s="5"/>
      <c r="G111" s="5"/>
      <c r="H111" s="5"/>
      <c r="I111" s="5"/>
      <c r="J111" s="5"/>
      <c r="K111" s="5"/>
      <c r="L111" s="5"/>
      <c r="M111" s="5"/>
      <c r="N111" s="5"/>
    </row>
    <row r="112" spans="1:14" x14ac:dyDescent="0.3">
      <c r="A112" s="5"/>
      <c r="B112" s="5"/>
      <c r="C112" s="5"/>
      <c r="D112" s="5"/>
      <c r="E112" s="5"/>
      <c r="F112" s="5"/>
      <c r="G112" s="5"/>
      <c r="H112" s="5"/>
      <c r="I112" s="5"/>
      <c r="J112" s="5"/>
      <c r="K112" s="5"/>
      <c r="L112" s="5"/>
      <c r="M112" s="5"/>
      <c r="N112" s="5"/>
    </row>
    <row r="113" spans="1:14" x14ac:dyDescent="0.3">
      <c r="A113" s="5"/>
      <c r="B113" s="5"/>
      <c r="C113" s="5"/>
      <c r="D113" s="5"/>
      <c r="E113" s="5"/>
      <c r="F113" s="5"/>
      <c r="G113" s="5"/>
      <c r="H113" s="5"/>
      <c r="I113" s="5"/>
      <c r="J113" s="5"/>
      <c r="K113" s="5"/>
      <c r="L113" s="5"/>
      <c r="M113" s="5"/>
      <c r="N113" s="5"/>
    </row>
    <row r="114" spans="1:14" x14ac:dyDescent="0.3">
      <c r="A114" s="5"/>
      <c r="B114" s="5"/>
      <c r="C114" s="5"/>
      <c r="D114" s="5"/>
      <c r="E114" s="5"/>
      <c r="F114" s="5"/>
      <c r="G114" s="5"/>
      <c r="H114" s="5"/>
      <c r="I114" s="5"/>
      <c r="J114" s="5"/>
      <c r="K114" s="5"/>
      <c r="L114" s="5"/>
      <c r="M114" s="5"/>
      <c r="N114" s="5"/>
    </row>
    <row r="115" spans="1:14" x14ac:dyDescent="0.3">
      <c r="A115" s="5"/>
      <c r="B115" s="5"/>
      <c r="C115" s="5"/>
      <c r="D115" s="5"/>
      <c r="E115" s="5"/>
      <c r="F115" s="5"/>
      <c r="G115" s="5"/>
      <c r="H115" s="5"/>
      <c r="I115" s="5"/>
      <c r="J115" s="5"/>
      <c r="K115" s="5"/>
      <c r="L115" s="5"/>
      <c r="M115" s="5"/>
      <c r="N115" s="5"/>
    </row>
    <row r="116" spans="1:14" x14ac:dyDescent="0.3">
      <c r="A116" s="5"/>
      <c r="B116" s="5"/>
      <c r="C116" s="5"/>
      <c r="D116" s="5"/>
      <c r="E116" s="5"/>
      <c r="F116" s="5"/>
      <c r="G116" s="5"/>
      <c r="H116" s="5"/>
      <c r="I116" s="5"/>
      <c r="J116" s="5"/>
      <c r="K116" s="5"/>
      <c r="L116" s="5"/>
      <c r="M116" s="5"/>
      <c r="N116" s="5"/>
    </row>
    <row r="117" spans="1:14" x14ac:dyDescent="0.3">
      <c r="A117" s="5"/>
      <c r="B117" s="5"/>
      <c r="C117" s="5"/>
      <c r="D117" s="5"/>
      <c r="E117" s="5"/>
      <c r="F117" s="5"/>
      <c r="G117" s="5"/>
      <c r="H117" s="5"/>
      <c r="I117" s="5"/>
      <c r="J117" s="5"/>
      <c r="K117" s="5"/>
      <c r="L117" s="5"/>
      <c r="M117" s="5"/>
      <c r="N117" s="5"/>
    </row>
    <row r="118" spans="1:14" x14ac:dyDescent="0.3">
      <c r="A118" s="5"/>
      <c r="B118" s="5"/>
      <c r="C118" s="5"/>
      <c r="D118" s="5"/>
      <c r="E118" s="5"/>
      <c r="F118" s="5"/>
      <c r="G118" s="5"/>
      <c r="H118" s="5"/>
      <c r="I118" s="5"/>
      <c r="J118" s="5"/>
      <c r="K118" s="5"/>
      <c r="L118" s="5"/>
      <c r="M118" s="5"/>
      <c r="N118" s="5"/>
    </row>
    <row r="119" spans="1:14" x14ac:dyDescent="0.3">
      <c r="A119" s="5"/>
      <c r="B119" s="5"/>
      <c r="C119" s="5"/>
      <c r="D119" s="5"/>
      <c r="E119" s="5"/>
      <c r="F119" s="5"/>
      <c r="G119" s="5"/>
      <c r="H119" s="5"/>
      <c r="I119" s="5"/>
      <c r="J119" s="5"/>
      <c r="K119" s="5"/>
      <c r="L119" s="5"/>
      <c r="M119" s="5"/>
      <c r="N119" s="5"/>
    </row>
    <row r="120" spans="1:14" x14ac:dyDescent="0.3">
      <c r="A120" s="5"/>
      <c r="B120" s="5"/>
      <c r="C120" s="5"/>
      <c r="D120" s="5"/>
      <c r="E120" s="5"/>
      <c r="F120" s="5"/>
      <c r="G120" s="5"/>
      <c r="H120" s="5"/>
      <c r="I120" s="5"/>
      <c r="J120" s="5"/>
      <c r="K120" s="5"/>
      <c r="L120" s="5"/>
      <c r="M120" s="5"/>
      <c r="N120" s="5"/>
    </row>
    <row r="121" spans="1:14" x14ac:dyDescent="0.3">
      <c r="A121" s="5"/>
      <c r="B121" s="5"/>
      <c r="C121" s="5"/>
      <c r="D121" s="5"/>
      <c r="E121" s="5"/>
      <c r="F121" s="5"/>
      <c r="G121" s="5"/>
      <c r="H121" s="5"/>
      <c r="I121" s="5"/>
      <c r="J121" s="5"/>
      <c r="K121" s="5"/>
      <c r="L121" s="5"/>
      <c r="M121" s="5"/>
      <c r="N121" s="5"/>
    </row>
    <row r="122" spans="1:14" x14ac:dyDescent="0.3">
      <c r="A122" s="5"/>
      <c r="B122" s="5"/>
      <c r="C122" s="5"/>
      <c r="D122" s="5"/>
      <c r="E122" s="5"/>
      <c r="F122" s="5"/>
      <c r="G122" s="5"/>
      <c r="H122" s="5"/>
      <c r="I122" s="5"/>
      <c r="J122" s="5"/>
      <c r="K122" s="5"/>
      <c r="L122" s="5"/>
      <c r="M122" s="5"/>
      <c r="N122" s="5"/>
    </row>
    <row r="123" spans="1:14" x14ac:dyDescent="0.3">
      <c r="A123" s="5"/>
      <c r="B123" s="5"/>
      <c r="C123" s="5"/>
      <c r="D123" s="5"/>
      <c r="E123" s="5"/>
      <c r="F123" s="5"/>
      <c r="G123" s="5"/>
      <c r="H123" s="5"/>
      <c r="I123" s="5"/>
      <c r="J123" s="5"/>
      <c r="K123" s="5"/>
      <c r="L123" s="5"/>
      <c r="M123" s="5"/>
      <c r="N123" s="5"/>
    </row>
    <row r="124" spans="1:14" x14ac:dyDescent="0.3">
      <c r="A124" s="5"/>
      <c r="B124" s="5"/>
      <c r="C124" s="5"/>
      <c r="D124" s="5"/>
      <c r="E124" s="5"/>
      <c r="F124" s="5"/>
      <c r="G124" s="5"/>
      <c r="H124" s="5"/>
      <c r="I124" s="5"/>
      <c r="J124" s="5"/>
      <c r="K124" s="5"/>
      <c r="L124" s="5"/>
      <c r="M124" s="5"/>
      <c r="N124" s="5"/>
    </row>
    <row r="125" spans="1:14" x14ac:dyDescent="0.3">
      <c r="A125" s="5"/>
      <c r="B125" s="5"/>
      <c r="C125" s="5"/>
      <c r="D125" s="5"/>
      <c r="E125" s="5"/>
      <c r="F125" s="5"/>
      <c r="G125" s="5"/>
      <c r="H125" s="5"/>
      <c r="I125" s="5"/>
      <c r="J125" s="5"/>
      <c r="K125" s="5"/>
      <c r="L125" s="5"/>
      <c r="M125" s="5"/>
      <c r="N125" s="5"/>
    </row>
    <row r="126" spans="1:14" x14ac:dyDescent="0.3">
      <c r="A126" s="5"/>
      <c r="B126" s="5"/>
      <c r="C126" s="5"/>
      <c r="D126" s="5"/>
      <c r="E126" s="5"/>
      <c r="F126" s="5"/>
      <c r="G126" s="5"/>
      <c r="H126" s="5"/>
      <c r="I126" s="5"/>
      <c r="J126" s="5"/>
      <c r="K126" s="5"/>
      <c r="L126" s="5"/>
      <c r="M126" s="5"/>
      <c r="N126" s="5"/>
    </row>
    <row r="127" spans="1:14" x14ac:dyDescent="0.3">
      <c r="A127" s="5"/>
      <c r="B127" s="5"/>
      <c r="C127" s="5"/>
      <c r="D127" s="5"/>
      <c r="E127" s="5"/>
      <c r="F127" s="5"/>
      <c r="G127" s="5"/>
      <c r="H127" s="5"/>
      <c r="I127" s="5"/>
      <c r="J127" s="5"/>
      <c r="K127" s="5"/>
      <c r="L127" s="5"/>
      <c r="M127" s="5"/>
      <c r="N127" s="5"/>
    </row>
    <row r="128" spans="1:14" x14ac:dyDescent="0.3">
      <c r="A128" s="5"/>
      <c r="B128" s="5"/>
      <c r="C128" s="5"/>
      <c r="D128" s="5"/>
      <c r="E128" s="5"/>
      <c r="F128" s="5"/>
      <c r="G128" s="5"/>
      <c r="H128" s="5"/>
      <c r="I128" s="5"/>
      <c r="J128" s="5"/>
      <c r="K128" s="5"/>
      <c r="L128" s="5"/>
      <c r="M128" s="5"/>
      <c r="N128" s="5"/>
    </row>
    <row r="129" spans="1:14" x14ac:dyDescent="0.3">
      <c r="A129" s="5"/>
      <c r="B129" s="5"/>
      <c r="C129" s="5"/>
      <c r="D129" s="5"/>
      <c r="E129" s="5"/>
      <c r="F129" s="5"/>
      <c r="G129" s="5"/>
      <c r="H129" s="5"/>
      <c r="I129" s="5"/>
      <c r="J129" s="5"/>
      <c r="K129" s="5"/>
      <c r="L129" s="5"/>
      <c r="M129" s="5"/>
      <c r="N129" s="5"/>
    </row>
    <row r="130" spans="1:14" x14ac:dyDescent="0.3">
      <c r="A130" s="5"/>
      <c r="B130" s="5"/>
      <c r="C130" s="5"/>
      <c r="D130" s="5"/>
      <c r="E130" s="5"/>
      <c r="F130" s="5"/>
      <c r="G130" s="5"/>
      <c r="H130" s="5"/>
      <c r="I130" s="5"/>
      <c r="J130" s="5"/>
      <c r="K130" s="5"/>
      <c r="L130" s="5"/>
      <c r="M130" s="5"/>
      <c r="N130" s="5"/>
    </row>
    <row r="131" spans="1:14" x14ac:dyDescent="0.3">
      <c r="A131" s="5"/>
      <c r="B131" s="5"/>
      <c r="C131" s="5"/>
      <c r="D131" s="5"/>
      <c r="E131" s="5"/>
      <c r="F131" s="5"/>
      <c r="G131" s="5"/>
      <c r="H131" s="5"/>
      <c r="I131" s="5"/>
      <c r="J131" s="5"/>
      <c r="K131" s="5"/>
      <c r="L131" s="5"/>
      <c r="M131" s="5"/>
      <c r="N131" s="5"/>
    </row>
    <row r="132" spans="1:14" x14ac:dyDescent="0.3">
      <c r="A132" s="5"/>
      <c r="B132" s="5"/>
      <c r="C132" s="5"/>
      <c r="D132" s="5"/>
      <c r="E132" s="5"/>
      <c r="F132" s="5"/>
      <c r="G132" s="5"/>
      <c r="H132" s="5"/>
      <c r="I132" s="5"/>
      <c r="J132" s="5"/>
      <c r="K132" s="5"/>
      <c r="L132" s="5"/>
      <c r="M132" s="5"/>
      <c r="N132" s="5"/>
    </row>
    <row r="133" spans="1:14" x14ac:dyDescent="0.3">
      <c r="A133" s="5"/>
      <c r="B133" s="5"/>
      <c r="C133" s="5"/>
      <c r="D133" s="5"/>
      <c r="E133" s="5"/>
      <c r="F133" s="5"/>
      <c r="G133" s="5"/>
      <c r="H133" s="5"/>
      <c r="I133" s="5"/>
      <c r="J133" s="5"/>
      <c r="K133" s="5"/>
      <c r="L133" s="5"/>
      <c r="M133" s="5"/>
      <c r="N133" s="5"/>
    </row>
    <row r="134" spans="1:14" x14ac:dyDescent="0.3">
      <c r="A134" s="5"/>
      <c r="B134" s="5"/>
      <c r="C134" s="5"/>
      <c r="D134" s="5"/>
      <c r="E134" s="5"/>
      <c r="F134" s="5"/>
      <c r="G134" s="5"/>
      <c r="H134" s="5"/>
      <c r="I134" s="5"/>
      <c r="J134" s="5"/>
      <c r="K134" s="5"/>
      <c r="L134" s="5"/>
      <c r="M134" s="5"/>
      <c r="N134" s="5"/>
    </row>
    <row r="135" spans="1:14" x14ac:dyDescent="0.3">
      <c r="A135" s="5"/>
      <c r="B135" s="5"/>
      <c r="C135" s="5"/>
      <c r="D135" s="5"/>
      <c r="E135" s="5"/>
      <c r="F135" s="5"/>
      <c r="G135" s="5"/>
      <c r="H135" s="5"/>
      <c r="I135" s="5"/>
      <c r="J135" s="5"/>
      <c r="K135" s="5"/>
      <c r="L135" s="5"/>
      <c r="M135" s="5"/>
      <c r="N135" s="5"/>
    </row>
    <row r="136" spans="1:14" x14ac:dyDescent="0.3">
      <c r="A136" s="5"/>
      <c r="B136" s="5"/>
      <c r="C136" s="5"/>
      <c r="D136" s="5"/>
      <c r="E136" s="5"/>
      <c r="F136" s="5"/>
      <c r="G136" s="5"/>
      <c r="H136" s="5"/>
      <c r="I136" s="5"/>
      <c r="J136" s="5"/>
      <c r="K136" s="5"/>
      <c r="L136" s="5"/>
      <c r="M136" s="5"/>
      <c r="N136" s="5"/>
    </row>
    <row r="137" spans="1:14" x14ac:dyDescent="0.3">
      <c r="A137" s="5"/>
      <c r="B137" s="5"/>
      <c r="C137" s="5"/>
      <c r="D137" s="5"/>
      <c r="E137" s="5"/>
      <c r="F137" s="5"/>
      <c r="G137" s="5"/>
      <c r="H137" s="5"/>
      <c r="I137" s="5"/>
      <c r="J137" s="5"/>
      <c r="K137" s="5"/>
      <c r="L137" s="5"/>
      <c r="M137" s="5"/>
      <c r="N137" s="5"/>
    </row>
    <row r="138" spans="1:14" x14ac:dyDescent="0.3">
      <c r="A138" s="5"/>
      <c r="B138" s="5"/>
      <c r="C138" s="5"/>
      <c r="D138" s="5"/>
      <c r="E138" s="5"/>
      <c r="F138" s="5"/>
      <c r="G138" s="5"/>
      <c r="H138" s="5"/>
      <c r="I138" s="5"/>
      <c r="J138" s="5"/>
      <c r="K138" s="5"/>
      <c r="L138" s="5"/>
      <c r="M138" s="5"/>
      <c r="N138" s="5"/>
    </row>
    <row r="139" spans="1:14" x14ac:dyDescent="0.3">
      <c r="A139" s="5"/>
      <c r="B139" s="5"/>
      <c r="C139" s="5"/>
      <c r="D139" s="5"/>
      <c r="E139" s="5"/>
      <c r="F139" s="5"/>
      <c r="G139" s="5"/>
      <c r="H139" s="5"/>
      <c r="I139" s="5"/>
      <c r="J139" s="5"/>
      <c r="K139" s="5"/>
      <c r="L139" s="5"/>
      <c r="M139" s="5"/>
      <c r="N139" s="5"/>
    </row>
    <row r="140" spans="1:14" x14ac:dyDescent="0.3">
      <c r="A140" s="5"/>
      <c r="B140" s="5"/>
      <c r="C140" s="5"/>
      <c r="D140" s="5"/>
      <c r="E140" s="5"/>
      <c r="F140" s="5"/>
      <c r="G140" s="5"/>
      <c r="H140" s="5"/>
      <c r="I140" s="5"/>
      <c r="J140" s="5"/>
      <c r="K140" s="5"/>
      <c r="L140" s="5"/>
      <c r="M140" s="5"/>
      <c r="N140" s="5"/>
    </row>
    <row r="141" spans="1:14" x14ac:dyDescent="0.3">
      <c r="A141" s="5"/>
      <c r="B141" s="5"/>
      <c r="C141" s="5"/>
      <c r="D141" s="5"/>
      <c r="E141" s="5"/>
      <c r="F141" s="5"/>
      <c r="G141" s="5"/>
      <c r="H141" s="5"/>
      <c r="I141" s="5"/>
      <c r="J141" s="5"/>
      <c r="K141" s="5"/>
      <c r="L141" s="5"/>
      <c r="M141" s="5"/>
      <c r="N141" s="5"/>
    </row>
    <row r="142" spans="1:14" x14ac:dyDescent="0.3">
      <c r="A142" s="5"/>
      <c r="B142" s="5"/>
      <c r="C142" s="5"/>
      <c r="D142" s="5"/>
      <c r="E142" s="5"/>
      <c r="F142" s="5"/>
      <c r="G142" s="5"/>
      <c r="H142" s="5"/>
      <c r="I142" s="5"/>
      <c r="J142" s="5"/>
      <c r="K142" s="5"/>
      <c r="L142" s="5"/>
      <c r="M142" s="5"/>
      <c r="N142" s="5"/>
    </row>
    <row r="143" spans="1:14" x14ac:dyDescent="0.3">
      <c r="A143" s="5"/>
      <c r="B143" s="5"/>
      <c r="C143" s="5"/>
      <c r="D143" s="5"/>
      <c r="E143" s="5"/>
      <c r="F143" s="5"/>
      <c r="G143" s="5"/>
      <c r="H143" s="5"/>
      <c r="I143" s="5"/>
      <c r="J143" s="5"/>
      <c r="K143" s="5"/>
      <c r="L143" s="5"/>
      <c r="M143" s="5"/>
      <c r="N143" s="5"/>
    </row>
    <row r="144" spans="1:14" x14ac:dyDescent="0.3">
      <c r="A144" s="5"/>
      <c r="B144" s="5"/>
      <c r="C144" s="5"/>
      <c r="D144" s="5"/>
      <c r="E144" s="5"/>
      <c r="F144" s="5"/>
      <c r="G144" s="5"/>
      <c r="H144" s="5"/>
      <c r="I144" s="5"/>
      <c r="J144" s="5"/>
      <c r="K144" s="5"/>
      <c r="L144" s="5"/>
      <c r="M144" s="5"/>
      <c r="N144" s="5"/>
    </row>
    <row r="145" spans="1:14" x14ac:dyDescent="0.3">
      <c r="A145" s="5"/>
      <c r="B145" s="5"/>
      <c r="C145" s="5"/>
      <c r="D145" s="5"/>
      <c r="E145" s="5"/>
      <c r="F145" s="5"/>
      <c r="G145" s="5"/>
      <c r="H145" s="5"/>
      <c r="I145" s="5"/>
      <c r="J145" s="5"/>
      <c r="K145" s="5"/>
      <c r="L145" s="5"/>
      <c r="M145" s="5"/>
      <c r="N145" s="5"/>
    </row>
    <row r="146" spans="1:14" x14ac:dyDescent="0.3">
      <c r="A146" s="5"/>
      <c r="B146" s="5"/>
      <c r="C146" s="5"/>
      <c r="D146" s="5"/>
      <c r="E146" s="5"/>
      <c r="F146" s="5"/>
      <c r="G146" s="5"/>
      <c r="H146" s="5"/>
      <c r="I146" s="5"/>
      <c r="J146" s="5"/>
      <c r="K146" s="5"/>
      <c r="L146" s="5"/>
      <c r="M146" s="5"/>
      <c r="N146" s="5"/>
    </row>
    <row r="147" spans="1:14" x14ac:dyDescent="0.3">
      <c r="A147" s="5"/>
      <c r="B147" s="5"/>
      <c r="C147" s="5"/>
      <c r="D147" s="5"/>
      <c r="E147" s="5"/>
      <c r="F147" s="5"/>
      <c r="G147" s="5"/>
      <c r="H147" s="5"/>
      <c r="I147" s="5"/>
      <c r="J147" s="5"/>
      <c r="K147" s="5"/>
      <c r="L147" s="5"/>
      <c r="M147" s="5"/>
      <c r="N147" s="5"/>
    </row>
    <row r="148" spans="1:14" x14ac:dyDescent="0.3">
      <c r="A148" s="5"/>
      <c r="B148" s="5"/>
      <c r="C148" s="5"/>
      <c r="D148" s="5"/>
      <c r="E148" s="5"/>
      <c r="F148" s="5"/>
      <c r="G148" s="5"/>
      <c r="H148" s="5"/>
      <c r="I148" s="5"/>
      <c r="J148" s="5"/>
      <c r="K148" s="5"/>
      <c r="L148" s="5"/>
      <c r="M148" s="5"/>
      <c r="N148" s="5"/>
    </row>
    <row r="149" spans="1:14" x14ac:dyDescent="0.3">
      <c r="A149" s="5"/>
      <c r="B149" s="5"/>
      <c r="C149" s="5"/>
      <c r="D149" s="5"/>
      <c r="E149" s="5"/>
      <c r="F149" s="5"/>
      <c r="G149" s="5"/>
      <c r="H149" s="5"/>
      <c r="I149" s="5"/>
      <c r="J149" s="5"/>
      <c r="K149" s="5"/>
      <c r="L149" s="5"/>
      <c r="M149" s="5"/>
      <c r="N149" s="5"/>
    </row>
    <row r="150" spans="1:14" x14ac:dyDescent="0.3">
      <c r="A150" s="5"/>
      <c r="B150" s="5"/>
      <c r="C150" s="5"/>
      <c r="D150" s="5"/>
      <c r="E150" s="5"/>
      <c r="F150" s="5"/>
      <c r="G150" s="5"/>
      <c r="H150" s="5"/>
      <c r="I150" s="5"/>
      <c r="J150" s="5"/>
      <c r="K150" s="5"/>
      <c r="L150" s="5"/>
      <c r="M150" s="5"/>
      <c r="N150" s="5"/>
    </row>
    <row r="151" spans="1:14" x14ac:dyDescent="0.3">
      <c r="A151" s="5"/>
      <c r="B151" s="5"/>
      <c r="C151" s="5"/>
      <c r="D151" s="5"/>
      <c r="E151" s="5"/>
      <c r="F151" s="5"/>
      <c r="G151" s="5"/>
      <c r="H151" s="5"/>
      <c r="I151" s="5"/>
      <c r="J151" s="5"/>
      <c r="K151" s="5"/>
      <c r="L151" s="5"/>
      <c r="M151" s="5"/>
      <c r="N151" s="5"/>
    </row>
    <row r="152" spans="1:14" x14ac:dyDescent="0.3">
      <c r="A152" s="5"/>
      <c r="B152" s="5"/>
      <c r="C152" s="5"/>
      <c r="D152" s="5"/>
      <c r="E152" s="5"/>
      <c r="F152" s="5"/>
      <c r="G152" s="5"/>
      <c r="H152" s="5"/>
      <c r="I152" s="5"/>
      <c r="J152" s="5"/>
      <c r="K152" s="5"/>
      <c r="L152" s="5"/>
      <c r="M152" s="5"/>
      <c r="N152" s="5"/>
    </row>
    <row r="153" spans="1:14" x14ac:dyDescent="0.3">
      <c r="A153" s="5"/>
      <c r="B153" s="5"/>
      <c r="C153" s="5"/>
      <c r="D153" s="5"/>
      <c r="E153" s="5"/>
      <c r="F153" s="5"/>
      <c r="G153" s="5"/>
      <c r="H153" s="5"/>
      <c r="I153" s="5"/>
      <c r="J153" s="5"/>
      <c r="K153" s="5"/>
      <c r="L153" s="5"/>
      <c r="M153" s="5"/>
      <c r="N153" s="5"/>
    </row>
    <row r="154" spans="1:14" x14ac:dyDescent="0.3">
      <c r="A154" s="5"/>
      <c r="B154" s="5"/>
      <c r="C154" s="5"/>
      <c r="D154" s="5"/>
      <c r="E154" s="5"/>
      <c r="F154" s="5"/>
      <c r="G154" s="5"/>
      <c r="H154" s="5"/>
      <c r="I154" s="5"/>
      <c r="J154" s="5"/>
      <c r="K154" s="5"/>
      <c r="L154" s="5"/>
      <c r="M154" s="5"/>
      <c r="N154" s="5"/>
    </row>
    <row r="155" spans="1:14" x14ac:dyDescent="0.3">
      <c r="A155" s="5"/>
      <c r="B155" s="5"/>
      <c r="C155" s="5"/>
      <c r="D155" s="5"/>
      <c r="E155" s="5"/>
      <c r="F155" s="5"/>
      <c r="G155" s="5"/>
      <c r="H155" s="5"/>
      <c r="I155" s="5"/>
      <c r="J155" s="5"/>
      <c r="K155" s="5"/>
      <c r="L155" s="5"/>
      <c r="M155" s="5"/>
      <c r="N155" s="5"/>
    </row>
    <row r="156" spans="1:14" x14ac:dyDescent="0.3">
      <c r="A156" s="5"/>
      <c r="B156" s="5"/>
      <c r="C156" s="5"/>
      <c r="D156" s="5"/>
      <c r="E156" s="5"/>
      <c r="F156" s="5"/>
      <c r="G156" s="5"/>
      <c r="H156" s="5"/>
      <c r="I156" s="5"/>
      <c r="J156" s="5"/>
      <c r="K156" s="5"/>
      <c r="L156" s="5"/>
      <c r="M156" s="5"/>
      <c r="N156" s="5"/>
    </row>
    <row r="157" spans="1:14" x14ac:dyDescent="0.3">
      <c r="A157" s="5"/>
      <c r="B157" s="5"/>
      <c r="C157" s="5"/>
      <c r="D157" s="5"/>
      <c r="E157" s="5"/>
      <c r="F157" s="5"/>
      <c r="G157" s="5"/>
      <c r="H157" s="5"/>
      <c r="I157" s="5"/>
      <c r="J157" s="5"/>
      <c r="K157" s="5"/>
      <c r="L157" s="5"/>
      <c r="M157" s="5"/>
      <c r="N157" s="5"/>
    </row>
    <row r="158" spans="1:14" x14ac:dyDescent="0.3">
      <c r="A158" s="5"/>
      <c r="B158" s="5"/>
      <c r="C158" s="5"/>
      <c r="D158" s="5"/>
      <c r="E158" s="5"/>
      <c r="F158" s="5"/>
      <c r="G158" s="5"/>
      <c r="H158" s="5"/>
      <c r="I158" s="5"/>
      <c r="J158" s="5"/>
      <c r="K158" s="5"/>
      <c r="L158" s="5"/>
      <c r="M158" s="5"/>
      <c r="N158" s="5"/>
    </row>
    <row r="159" spans="1:14" x14ac:dyDescent="0.3">
      <c r="A159" s="5"/>
      <c r="B159" s="5"/>
      <c r="C159" s="5"/>
      <c r="D159" s="5"/>
      <c r="E159" s="5"/>
      <c r="F159" s="5"/>
      <c r="G159" s="5"/>
      <c r="H159" s="5"/>
      <c r="I159" s="5"/>
      <c r="J159" s="5"/>
      <c r="K159" s="5"/>
      <c r="L159" s="5"/>
      <c r="M159" s="5"/>
      <c r="N159" s="5"/>
    </row>
    <row r="160" spans="1:14" x14ac:dyDescent="0.3">
      <c r="A160" s="5"/>
      <c r="B160" s="5"/>
      <c r="C160" s="5"/>
      <c r="D160" s="5"/>
      <c r="E160" s="5"/>
      <c r="F160" s="5"/>
      <c r="G160" s="5"/>
      <c r="H160" s="5"/>
      <c r="I160" s="5"/>
      <c r="J160" s="5"/>
      <c r="K160" s="5"/>
      <c r="L160" s="5"/>
      <c r="M160" s="5"/>
      <c r="N160" s="5"/>
    </row>
    <row r="161" spans="1:14" x14ac:dyDescent="0.3">
      <c r="A161" s="5"/>
      <c r="B161" s="5"/>
      <c r="C161" s="5"/>
      <c r="D161" s="5"/>
      <c r="E161" s="5"/>
      <c r="F161" s="5"/>
      <c r="G161" s="5"/>
      <c r="H161" s="5"/>
      <c r="I161" s="5"/>
      <c r="J161" s="5"/>
      <c r="K161" s="5"/>
      <c r="L161" s="5"/>
      <c r="M161" s="5"/>
      <c r="N161" s="5"/>
    </row>
    <row r="162" spans="1:14" x14ac:dyDescent="0.3">
      <c r="A162" s="5"/>
      <c r="B162" s="5"/>
      <c r="C162" s="5"/>
      <c r="D162" s="5"/>
      <c r="E162" s="5"/>
      <c r="F162" s="5"/>
      <c r="G162" s="5"/>
      <c r="H162" s="5"/>
      <c r="I162" s="5"/>
      <c r="J162" s="5"/>
      <c r="K162" s="5"/>
      <c r="L162" s="5"/>
      <c r="M162" s="5"/>
      <c r="N162" s="5"/>
    </row>
    <row r="163" spans="1:14" x14ac:dyDescent="0.3">
      <c r="A163" s="5"/>
      <c r="B163" s="5"/>
      <c r="C163" s="5"/>
      <c r="D163" s="5"/>
      <c r="E163" s="5"/>
      <c r="F163" s="5"/>
      <c r="G163" s="5"/>
      <c r="H163" s="5"/>
      <c r="I163" s="5"/>
      <c r="J163" s="5"/>
      <c r="K163" s="5"/>
      <c r="L163" s="5"/>
      <c r="M163" s="5"/>
      <c r="N163" s="5"/>
    </row>
    <row r="164" spans="1:14" x14ac:dyDescent="0.3">
      <c r="A164" s="5"/>
      <c r="B164" s="5"/>
      <c r="C164" s="5"/>
      <c r="D164" s="5"/>
      <c r="E164" s="5"/>
      <c r="F164" s="5"/>
      <c r="G164" s="5"/>
      <c r="H164" s="5"/>
      <c r="I164" s="5"/>
      <c r="J164" s="5"/>
      <c r="K164" s="5"/>
      <c r="L164" s="5"/>
      <c r="M164" s="5"/>
      <c r="N164" s="5"/>
    </row>
    <row r="165" spans="1:14" x14ac:dyDescent="0.3">
      <c r="A165" s="5"/>
      <c r="B165" s="5"/>
      <c r="C165" s="5"/>
      <c r="D165" s="5"/>
      <c r="E165" s="5"/>
      <c r="F165" s="5"/>
      <c r="G165" s="5"/>
      <c r="H165" s="5"/>
      <c r="I165" s="5"/>
      <c r="J165" s="5"/>
      <c r="K165" s="5"/>
      <c r="L165" s="5"/>
      <c r="M165" s="5"/>
      <c r="N165" s="5"/>
    </row>
    <row r="166" spans="1:14" x14ac:dyDescent="0.3">
      <c r="A166" s="5"/>
      <c r="B166" s="5"/>
      <c r="C166" s="5"/>
      <c r="D166" s="5"/>
      <c r="E166" s="5"/>
      <c r="F166" s="5"/>
      <c r="G166" s="5"/>
      <c r="H166" s="5"/>
      <c r="I166" s="5"/>
      <c r="J166" s="5"/>
      <c r="K166" s="5"/>
      <c r="L166" s="5"/>
      <c r="M166" s="5"/>
      <c r="N166" s="5"/>
    </row>
    <row r="167" spans="1:14" x14ac:dyDescent="0.3">
      <c r="A167" s="5"/>
      <c r="B167" s="5"/>
      <c r="C167" s="5"/>
      <c r="D167" s="5"/>
      <c r="E167" s="5"/>
      <c r="F167" s="5"/>
      <c r="G167" s="5"/>
      <c r="H167" s="5"/>
      <c r="I167" s="5"/>
      <c r="J167" s="5"/>
      <c r="K167" s="5"/>
      <c r="L167" s="5"/>
      <c r="M167" s="5"/>
      <c r="N167" s="5"/>
    </row>
    <row r="168" spans="1:14" x14ac:dyDescent="0.3">
      <c r="A168" s="5"/>
      <c r="B168" s="5"/>
      <c r="C168" s="5"/>
      <c r="D168" s="5"/>
      <c r="E168" s="5"/>
      <c r="F168" s="5"/>
      <c r="G168" s="5"/>
      <c r="H168" s="5"/>
      <c r="I168" s="5"/>
      <c r="J168" s="5"/>
      <c r="K168" s="5"/>
      <c r="L168" s="5"/>
      <c r="M168" s="5"/>
      <c r="N168" s="5"/>
    </row>
    <row r="169" spans="1:14" x14ac:dyDescent="0.3">
      <c r="A169" s="5"/>
      <c r="B169" s="5"/>
      <c r="C169" s="5"/>
      <c r="D169" s="5"/>
      <c r="E169" s="5"/>
      <c r="F169" s="5"/>
      <c r="G169" s="5"/>
      <c r="H169" s="5"/>
      <c r="I169" s="5"/>
      <c r="J169" s="5"/>
      <c r="K169" s="5"/>
      <c r="L169" s="5"/>
      <c r="M169" s="5"/>
      <c r="N169" s="5"/>
    </row>
    <row r="170" spans="1:14" x14ac:dyDescent="0.3">
      <c r="A170" s="5"/>
      <c r="B170" s="5"/>
      <c r="C170" s="5"/>
      <c r="D170" s="5"/>
      <c r="E170" s="5"/>
      <c r="F170" s="5"/>
      <c r="G170" s="5"/>
      <c r="H170" s="5"/>
      <c r="I170" s="5"/>
      <c r="J170" s="5"/>
      <c r="K170" s="5"/>
      <c r="L170" s="5"/>
      <c r="M170" s="5"/>
      <c r="N170" s="5"/>
    </row>
    <row r="171" spans="1:14" x14ac:dyDescent="0.3">
      <c r="A171" s="5"/>
      <c r="B171" s="5"/>
      <c r="C171" s="5"/>
      <c r="D171" s="5"/>
      <c r="E171" s="5"/>
      <c r="F171" s="5"/>
      <c r="G171" s="5"/>
      <c r="H171" s="5"/>
      <c r="I171" s="5"/>
      <c r="J171" s="5"/>
      <c r="K171" s="5"/>
      <c r="L171" s="5"/>
      <c r="M171" s="5"/>
      <c r="N171" s="5"/>
    </row>
    <row r="172" spans="1:14" x14ac:dyDescent="0.3">
      <c r="A172" s="5"/>
      <c r="B172" s="5"/>
      <c r="C172" s="5"/>
      <c r="D172" s="5"/>
      <c r="E172" s="5"/>
      <c r="F172" s="5"/>
      <c r="G172" s="5"/>
      <c r="H172" s="5"/>
      <c r="I172" s="5"/>
      <c r="J172" s="5"/>
      <c r="K172" s="5"/>
      <c r="L172" s="5"/>
      <c r="M172" s="5"/>
      <c r="N172" s="5"/>
    </row>
    <row r="173" spans="1:14" x14ac:dyDescent="0.3">
      <c r="A173" s="5"/>
      <c r="B173" s="5"/>
      <c r="C173" s="5"/>
      <c r="D173" s="5"/>
      <c r="E173" s="5"/>
      <c r="F173" s="5"/>
      <c r="G173" s="5"/>
      <c r="H173" s="5"/>
      <c r="I173" s="5"/>
      <c r="J173" s="5"/>
      <c r="K173" s="5"/>
      <c r="L173" s="5"/>
      <c r="M173" s="5"/>
      <c r="N173" s="5"/>
    </row>
    <row r="174" spans="1:14" x14ac:dyDescent="0.3">
      <c r="A174" s="5"/>
      <c r="B174" s="5"/>
      <c r="C174" s="5"/>
      <c r="D174" s="5"/>
      <c r="E174" s="5"/>
      <c r="F174" s="5"/>
      <c r="G174" s="5"/>
      <c r="H174" s="5"/>
      <c r="I174" s="5"/>
      <c r="J174" s="5"/>
      <c r="K174" s="5"/>
      <c r="L174" s="5"/>
      <c r="M174" s="5"/>
      <c r="N174" s="5"/>
    </row>
    <row r="175" spans="1:14" x14ac:dyDescent="0.3">
      <c r="A175" s="5"/>
      <c r="B175" s="5"/>
      <c r="C175" s="5"/>
      <c r="D175" s="5"/>
      <c r="E175" s="5"/>
      <c r="F175" s="5"/>
      <c r="G175" s="5"/>
      <c r="H175" s="5"/>
      <c r="I175" s="5"/>
      <c r="J175" s="5"/>
      <c r="K175" s="5"/>
      <c r="L175" s="5"/>
      <c r="M175" s="5"/>
      <c r="N175" s="5"/>
    </row>
    <row r="176" spans="1:14" x14ac:dyDescent="0.3">
      <c r="A176" s="5"/>
      <c r="B176" s="5"/>
      <c r="C176" s="5"/>
      <c r="D176" s="5"/>
      <c r="E176" s="5"/>
      <c r="F176" s="5"/>
      <c r="G176" s="5"/>
      <c r="H176" s="5"/>
      <c r="I176" s="5"/>
      <c r="J176" s="5"/>
      <c r="K176" s="5"/>
      <c r="L176" s="5"/>
      <c r="M176" s="5"/>
      <c r="N176" s="5"/>
    </row>
    <row r="177" spans="1:14" x14ac:dyDescent="0.3">
      <c r="A177" s="5"/>
      <c r="B177" s="5"/>
      <c r="C177" s="5"/>
      <c r="D177" s="5"/>
      <c r="E177" s="5"/>
      <c r="F177" s="5"/>
      <c r="G177" s="5"/>
      <c r="H177" s="5"/>
      <c r="I177" s="5"/>
      <c r="J177" s="5"/>
      <c r="K177" s="5"/>
      <c r="L177" s="5"/>
      <c r="M177" s="5"/>
      <c r="N177" s="5"/>
    </row>
    <row r="178" spans="1:14" x14ac:dyDescent="0.3">
      <c r="A178" s="5"/>
      <c r="B178" s="5"/>
      <c r="C178" s="5"/>
      <c r="D178" s="5"/>
      <c r="E178" s="5"/>
      <c r="F178" s="5"/>
      <c r="G178" s="5"/>
      <c r="H178" s="5"/>
      <c r="I178" s="5"/>
      <c r="J178" s="5"/>
      <c r="K178" s="5"/>
      <c r="L178" s="5"/>
      <c r="M178" s="5"/>
      <c r="N178" s="5"/>
    </row>
    <row r="179" spans="1:14" x14ac:dyDescent="0.3">
      <c r="A179" s="5"/>
      <c r="B179" s="5"/>
      <c r="C179" s="5"/>
      <c r="D179" s="5"/>
      <c r="E179" s="5"/>
      <c r="F179" s="5"/>
      <c r="G179" s="5"/>
      <c r="H179" s="5"/>
      <c r="I179" s="5"/>
      <c r="J179" s="5"/>
      <c r="K179" s="5"/>
      <c r="L179" s="5"/>
      <c r="M179" s="5"/>
      <c r="N179" s="5"/>
    </row>
    <row r="180" spans="1:14" x14ac:dyDescent="0.3">
      <c r="A180" s="5"/>
      <c r="B180" s="5"/>
      <c r="C180" s="5"/>
      <c r="D180" s="5"/>
      <c r="E180" s="5"/>
      <c r="F180" s="5"/>
      <c r="G180" s="5"/>
      <c r="H180" s="5"/>
      <c r="I180" s="5"/>
      <c r="J180" s="5"/>
      <c r="K180" s="5"/>
      <c r="L180" s="5"/>
      <c r="M180" s="5"/>
      <c r="N180" s="5"/>
    </row>
    <row r="181" spans="1:14" x14ac:dyDescent="0.3">
      <c r="A181" s="5"/>
      <c r="B181" s="5"/>
      <c r="C181" s="5"/>
      <c r="D181" s="5"/>
      <c r="E181" s="5"/>
      <c r="F181" s="5"/>
      <c r="G181" s="5"/>
      <c r="H181" s="5"/>
      <c r="I181" s="5"/>
      <c r="J181" s="5"/>
      <c r="K181" s="5"/>
      <c r="L181" s="5"/>
      <c r="M181" s="5"/>
      <c r="N181" s="5"/>
    </row>
    <row r="182" spans="1:14" x14ac:dyDescent="0.3">
      <c r="A182" s="5"/>
      <c r="B182" s="5"/>
      <c r="C182" s="5"/>
      <c r="D182" s="5"/>
      <c r="E182" s="5"/>
      <c r="F182" s="5"/>
      <c r="G182" s="5"/>
      <c r="H182" s="5"/>
      <c r="I182" s="5"/>
      <c r="J182" s="5"/>
      <c r="K182" s="5"/>
      <c r="L182" s="5"/>
      <c r="M182" s="5"/>
      <c r="N182" s="5"/>
    </row>
    <row r="183" spans="1:14" x14ac:dyDescent="0.3">
      <c r="A183" s="5"/>
      <c r="B183" s="5"/>
      <c r="C183" s="5"/>
      <c r="D183" s="5"/>
      <c r="E183" s="5"/>
      <c r="F183" s="5"/>
      <c r="G183" s="5"/>
      <c r="H183" s="5"/>
      <c r="I183" s="5"/>
      <c r="J183" s="5"/>
      <c r="K183" s="5"/>
      <c r="L183" s="5"/>
      <c r="M183" s="5"/>
      <c r="N183" s="5"/>
    </row>
    <row r="184" spans="1:14" x14ac:dyDescent="0.3">
      <c r="A184" s="5"/>
      <c r="B184" s="5"/>
      <c r="C184" s="5"/>
      <c r="D184" s="5"/>
      <c r="E184" s="5"/>
      <c r="F184" s="5"/>
      <c r="G184" s="5"/>
      <c r="H184" s="5"/>
      <c r="I184" s="5"/>
      <c r="J184" s="5"/>
      <c r="K184" s="5"/>
      <c r="L184" s="5"/>
      <c r="M184" s="5"/>
      <c r="N184" s="5"/>
    </row>
    <row r="185" spans="1:14" x14ac:dyDescent="0.3">
      <c r="A185" s="5"/>
      <c r="B185" s="5"/>
      <c r="C185" s="5"/>
      <c r="D185" s="5"/>
      <c r="E185" s="5"/>
      <c r="F185" s="5"/>
      <c r="G185" s="5"/>
      <c r="H185" s="5"/>
      <c r="I185" s="5"/>
      <c r="J185" s="5"/>
      <c r="K185" s="5"/>
      <c r="L185" s="5"/>
      <c r="M185" s="5"/>
      <c r="N185" s="5"/>
    </row>
    <row r="186" spans="1:14" x14ac:dyDescent="0.3">
      <c r="A186" s="5"/>
      <c r="B186" s="5"/>
      <c r="C186" s="5"/>
      <c r="D186" s="5"/>
      <c r="E186" s="5"/>
      <c r="F186" s="5"/>
      <c r="G186" s="5"/>
      <c r="H186" s="5"/>
      <c r="I186" s="5"/>
      <c r="J186" s="5"/>
      <c r="K186" s="5"/>
      <c r="L186" s="5"/>
      <c r="M186" s="5"/>
      <c r="N186" s="5"/>
    </row>
    <row r="187" spans="1:14" x14ac:dyDescent="0.3">
      <c r="A187" s="5"/>
      <c r="B187" s="5"/>
      <c r="C187" s="5"/>
      <c r="D187" s="5"/>
      <c r="E187" s="5"/>
      <c r="F187" s="5"/>
      <c r="G187" s="5"/>
      <c r="H187" s="5"/>
      <c r="I187" s="5"/>
      <c r="J187" s="5"/>
      <c r="K187" s="5"/>
      <c r="L187" s="5"/>
      <c r="M187" s="5"/>
      <c r="N187" s="5"/>
    </row>
    <row r="188" spans="1:14" x14ac:dyDescent="0.3">
      <c r="A188" s="5"/>
      <c r="B188" s="5"/>
      <c r="C188" s="5"/>
      <c r="D188" s="5"/>
      <c r="E188" s="5"/>
      <c r="F188" s="5"/>
      <c r="G188" s="5"/>
      <c r="H188" s="5"/>
      <c r="I188" s="5"/>
      <c r="J188" s="5"/>
      <c r="K188" s="5"/>
      <c r="L188" s="5"/>
      <c r="M188" s="5"/>
      <c r="N188" s="5"/>
    </row>
    <row r="189" spans="1:14" x14ac:dyDescent="0.3">
      <c r="A189" s="5"/>
      <c r="B189" s="5"/>
      <c r="C189" s="5"/>
      <c r="D189" s="5"/>
      <c r="E189" s="5"/>
      <c r="F189" s="5"/>
      <c r="G189" s="5"/>
      <c r="H189" s="5"/>
      <c r="I189" s="5"/>
      <c r="J189" s="5"/>
      <c r="K189" s="5"/>
      <c r="L189" s="5"/>
      <c r="M189" s="5"/>
      <c r="N189" s="5"/>
    </row>
    <row r="190" spans="1:14" x14ac:dyDescent="0.3">
      <c r="A190" s="5"/>
      <c r="B190" s="5"/>
      <c r="C190" s="5"/>
      <c r="D190" s="5"/>
      <c r="E190" s="5"/>
      <c r="F190" s="5"/>
      <c r="G190" s="5"/>
      <c r="H190" s="5"/>
      <c r="I190" s="5"/>
      <c r="J190" s="5"/>
      <c r="K190" s="5"/>
      <c r="L190" s="5"/>
      <c r="M190" s="5"/>
      <c r="N190" s="5"/>
    </row>
    <row r="191" spans="1:14" x14ac:dyDescent="0.3">
      <c r="A191" s="5"/>
      <c r="B191" s="5"/>
      <c r="C191" s="5"/>
      <c r="D191" s="5"/>
      <c r="E191" s="5"/>
      <c r="F191" s="5"/>
      <c r="G191" s="5"/>
      <c r="H191" s="5"/>
      <c r="I191" s="5"/>
      <c r="J191" s="5"/>
      <c r="K191" s="5"/>
      <c r="L191" s="5"/>
      <c r="M191" s="5"/>
      <c r="N191" s="5"/>
    </row>
    <row r="192" spans="1:14" x14ac:dyDescent="0.3">
      <c r="A192" s="5"/>
      <c r="B192" s="5"/>
      <c r="C192" s="5"/>
      <c r="D192" s="5"/>
      <c r="E192" s="5"/>
      <c r="F192" s="5"/>
      <c r="G192" s="5"/>
      <c r="H192" s="5"/>
      <c r="I192" s="5"/>
      <c r="J192" s="5"/>
      <c r="K192" s="5"/>
      <c r="L192" s="5"/>
      <c r="M192" s="5"/>
      <c r="N192" s="5"/>
    </row>
    <row r="193" spans="1:14" x14ac:dyDescent="0.3">
      <c r="A193" s="5"/>
      <c r="B193" s="5"/>
      <c r="C193" s="5"/>
      <c r="D193" s="5"/>
      <c r="E193" s="5"/>
      <c r="F193" s="5"/>
      <c r="G193" s="5"/>
      <c r="H193" s="5"/>
      <c r="I193" s="5"/>
      <c r="J193" s="5"/>
      <c r="K193" s="5"/>
      <c r="L193" s="5"/>
      <c r="M193" s="5"/>
      <c r="N193" s="5"/>
    </row>
    <row r="194" spans="1:14" x14ac:dyDescent="0.3">
      <c r="A194" s="5"/>
      <c r="B194" s="5"/>
      <c r="C194" s="5"/>
      <c r="D194" s="5"/>
      <c r="E194" s="5"/>
      <c r="F194" s="5"/>
      <c r="G194" s="5"/>
      <c r="H194" s="5"/>
      <c r="I194" s="5"/>
      <c r="J194" s="5"/>
      <c r="K194" s="5"/>
      <c r="L194" s="5"/>
      <c r="M194" s="5"/>
      <c r="N194" s="5"/>
    </row>
    <row r="195" spans="1:14" x14ac:dyDescent="0.3">
      <c r="A195" s="5"/>
      <c r="B195" s="5"/>
      <c r="C195" s="5"/>
      <c r="D195" s="5"/>
      <c r="E195" s="5"/>
      <c r="F195" s="5"/>
      <c r="G195" s="5"/>
      <c r="H195" s="5"/>
      <c r="I195" s="5"/>
      <c r="J195" s="5"/>
      <c r="K195" s="5"/>
      <c r="L195" s="5"/>
      <c r="M195" s="5"/>
      <c r="N195" s="5"/>
    </row>
    <row r="196" spans="1:14" x14ac:dyDescent="0.3">
      <c r="A196" s="5"/>
      <c r="B196" s="5"/>
      <c r="C196" s="5"/>
      <c r="D196" s="5"/>
      <c r="E196" s="5"/>
      <c r="F196" s="5"/>
      <c r="G196" s="5"/>
      <c r="H196" s="5"/>
      <c r="I196" s="5"/>
      <c r="J196" s="5"/>
      <c r="K196" s="5"/>
      <c r="L196" s="5"/>
      <c r="M196" s="5"/>
      <c r="N196" s="5"/>
    </row>
    <row r="197" spans="1:14" x14ac:dyDescent="0.3">
      <c r="A197" s="5"/>
      <c r="B197" s="5"/>
      <c r="C197" s="5"/>
      <c r="D197" s="5"/>
      <c r="E197" s="5"/>
      <c r="F197" s="5"/>
      <c r="G197" s="5"/>
      <c r="H197" s="5"/>
      <c r="I197" s="5"/>
      <c r="J197" s="5"/>
      <c r="K197" s="5"/>
      <c r="L197" s="5"/>
      <c r="M197" s="5"/>
      <c r="N197" s="5"/>
    </row>
    <row r="198" spans="1:14" x14ac:dyDescent="0.3">
      <c r="A198" s="5"/>
      <c r="B198" s="5"/>
      <c r="C198" s="5"/>
      <c r="D198" s="5"/>
      <c r="E198" s="5"/>
      <c r="F198" s="5"/>
      <c r="G198" s="5"/>
      <c r="H198" s="5"/>
      <c r="I198" s="5"/>
      <c r="J198" s="5"/>
      <c r="K198" s="5"/>
      <c r="L198" s="5"/>
      <c r="M198" s="5"/>
      <c r="N198" s="5"/>
    </row>
    <row r="199" spans="1:14" x14ac:dyDescent="0.3">
      <c r="A199" s="5"/>
      <c r="B199" s="5"/>
      <c r="C199" s="5"/>
      <c r="D199" s="5"/>
      <c r="E199" s="5"/>
      <c r="F199" s="5"/>
      <c r="G199" s="5"/>
      <c r="H199" s="5"/>
      <c r="I199" s="5"/>
      <c r="J199" s="5"/>
      <c r="K199" s="5"/>
      <c r="L199" s="5"/>
      <c r="M199" s="5"/>
      <c r="N199" s="5"/>
    </row>
    <row r="200" spans="1:14" x14ac:dyDescent="0.3">
      <c r="A200" s="5"/>
      <c r="B200" s="5"/>
      <c r="C200" s="5"/>
      <c r="D200" s="5"/>
      <c r="E200" s="5"/>
      <c r="F200" s="5"/>
      <c r="G200" s="5"/>
      <c r="H200" s="5"/>
      <c r="I200" s="5"/>
      <c r="J200" s="5"/>
      <c r="K200" s="5"/>
      <c r="L200" s="5"/>
      <c r="M200" s="5"/>
      <c r="N200" s="5"/>
    </row>
    <row r="201" spans="1:14" x14ac:dyDescent="0.3">
      <c r="A201" s="5"/>
      <c r="B201" s="5"/>
      <c r="C201" s="5"/>
      <c r="D201" s="5"/>
      <c r="E201" s="5"/>
      <c r="F201" s="5"/>
      <c r="G201" s="5"/>
      <c r="H201" s="5"/>
      <c r="I201" s="5"/>
      <c r="J201" s="5"/>
      <c r="K201" s="5"/>
      <c r="L201" s="5"/>
      <c r="M201" s="5"/>
      <c r="N201" s="5"/>
    </row>
    <row r="202" spans="1:14" x14ac:dyDescent="0.3">
      <c r="A202" s="5"/>
      <c r="B202" s="5"/>
      <c r="C202" s="5"/>
      <c r="D202" s="5"/>
      <c r="E202" s="5"/>
      <c r="F202" s="5"/>
      <c r="G202" s="5"/>
      <c r="H202" s="5"/>
      <c r="I202" s="5"/>
      <c r="J202" s="5"/>
      <c r="K202" s="5"/>
      <c r="L202" s="5"/>
      <c r="M202" s="5"/>
      <c r="N202" s="5"/>
    </row>
    <row r="203" spans="1:14" x14ac:dyDescent="0.3">
      <c r="A203" s="5"/>
      <c r="B203" s="5"/>
      <c r="C203" s="5"/>
      <c r="D203" s="5"/>
      <c r="E203" s="5"/>
      <c r="F203" s="5"/>
      <c r="G203" s="5"/>
      <c r="H203" s="5"/>
      <c r="I203" s="5"/>
      <c r="J203" s="5"/>
      <c r="K203" s="5"/>
      <c r="L203" s="5"/>
      <c r="M203" s="5"/>
      <c r="N203" s="5"/>
    </row>
    <row r="204" spans="1:14" x14ac:dyDescent="0.3">
      <c r="A204" s="5"/>
      <c r="B204" s="5"/>
      <c r="C204" s="5"/>
      <c r="D204" s="5"/>
      <c r="E204" s="5"/>
      <c r="F204" s="5"/>
      <c r="G204" s="5"/>
      <c r="H204" s="5"/>
      <c r="I204" s="5"/>
      <c r="J204" s="5"/>
      <c r="K204" s="5"/>
      <c r="L204" s="5"/>
      <c r="M204" s="5"/>
      <c r="N204" s="5"/>
    </row>
    <row r="205" spans="1:14" x14ac:dyDescent="0.3">
      <c r="A205" s="5"/>
      <c r="B205" s="5"/>
      <c r="C205" s="5"/>
      <c r="D205" s="5"/>
      <c r="E205" s="5"/>
      <c r="F205" s="5"/>
      <c r="G205" s="5"/>
      <c r="H205" s="5"/>
      <c r="I205" s="5"/>
      <c r="J205" s="5"/>
      <c r="K205" s="5"/>
      <c r="L205" s="5"/>
      <c r="M205" s="5"/>
      <c r="N205" s="5"/>
    </row>
    <row r="206" spans="1:14" x14ac:dyDescent="0.3">
      <c r="A206" s="5"/>
      <c r="B206" s="5"/>
      <c r="C206" s="5"/>
      <c r="D206" s="5"/>
      <c r="E206" s="5"/>
      <c r="F206" s="5"/>
      <c r="G206" s="5"/>
      <c r="H206" s="5"/>
      <c r="I206" s="5"/>
      <c r="J206" s="5"/>
      <c r="K206" s="5"/>
      <c r="L206" s="5"/>
      <c r="M206" s="5"/>
      <c r="N206" s="5"/>
    </row>
    <row r="207" spans="1:14" x14ac:dyDescent="0.3">
      <c r="A207" s="5"/>
      <c r="B207" s="5"/>
      <c r="C207" s="5"/>
      <c r="D207" s="5"/>
      <c r="E207" s="5"/>
      <c r="F207" s="5"/>
      <c r="G207" s="5"/>
      <c r="H207" s="5"/>
      <c r="I207" s="5"/>
      <c r="J207" s="5"/>
      <c r="K207" s="5"/>
      <c r="L207" s="5"/>
      <c r="M207" s="5"/>
      <c r="N207" s="5"/>
    </row>
    <row r="208" spans="1:14" x14ac:dyDescent="0.3">
      <c r="A208" s="5"/>
      <c r="B208" s="5"/>
      <c r="C208" s="5"/>
      <c r="D208" s="5"/>
      <c r="E208" s="5"/>
      <c r="F208" s="5"/>
      <c r="G208" s="5"/>
      <c r="H208" s="5"/>
      <c r="I208" s="5"/>
      <c r="J208" s="5"/>
      <c r="K208" s="5"/>
      <c r="L208" s="5"/>
      <c r="M208" s="5"/>
      <c r="N208" s="5"/>
    </row>
    <row r="209" spans="1:14" x14ac:dyDescent="0.3">
      <c r="A209" s="5"/>
      <c r="B209" s="5"/>
      <c r="C209" s="5"/>
      <c r="D209" s="5"/>
      <c r="E209" s="5"/>
      <c r="F209" s="5"/>
      <c r="G209" s="5"/>
      <c r="H209" s="5"/>
      <c r="I209" s="5"/>
      <c r="J209" s="5"/>
      <c r="K209" s="5"/>
      <c r="L209" s="5"/>
      <c r="M209" s="5"/>
      <c r="N209" s="5"/>
    </row>
    <row r="210" spans="1:14" x14ac:dyDescent="0.3">
      <c r="A210" s="5"/>
      <c r="B210" s="5"/>
      <c r="C210" s="5"/>
      <c r="D210" s="5"/>
      <c r="E210" s="5"/>
      <c r="F210" s="5"/>
      <c r="G210" s="5"/>
      <c r="H210" s="5"/>
      <c r="I210" s="5"/>
      <c r="J210" s="5"/>
      <c r="K210" s="5"/>
      <c r="L210" s="5"/>
      <c r="M210" s="5"/>
      <c r="N210" s="5"/>
    </row>
    <row r="211" spans="1:14" x14ac:dyDescent="0.3">
      <c r="A211" s="5"/>
      <c r="B211" s="5"/>
      <c r="C211" s="5"/>
      <c r="D211" s="5"/>
      <c r="E211" s="5"/>
      <c r="F211" s="5"/>
      <c r="G211" s="5"/>
      <c r="H211" s="5"/>
      <c r="I211" s="5"/>
      <c r="J211" s="5"/>
      <c r="K211" s="5"/>
      <c r="L211" s="5"/>
      <c r="M211" s="5"/>
      <c r="N211" s="5"/>
    </row>
    <row r="212" spans="1:14" x14ac:dyDescent="0.3">
      <c r="A212" s="5"/>
      <c r="B212" s="5"/>
      <c r="C212" s="5"/>
      <c r="D212" s="5"/>
      <c r="E212" s="5"/>
      <c r="F212" s="5"/>
      <c r="G212" s="5"/>
      <c r="H212" s="5"/>
      <c r="I212" s="5"/>
      <c r="J212" s="5"/>
      <c r="K212" s="5"/>
      <c r="L212" s="5"/>
      <c r="M212" s="5"/>
      <c r="N212" s="5"/>
    </row>
    <row r="213" spans="1:14" x14ac:dyDescent="0.3">
      <c r="A213" s="5"/>
      <c r="B213" s="5"/>
      <c r="C213" s="5"/>
      <c r="D213" s="5"/>
      <c r="E213" s="5"/>
      <c r="F213" s="5"/>
      <c r="G213" s="5"/>
      <c r="H213" s="5"/>
      <c r="I213" s="5"/>
      <c r="J213" s="5"/>
      <c r="K213" s="5"/>
      <c r="L213" s="5"/>
      <c r="M213" s="5"/>
      <c r="N213" s="5"/>
    </row>
    <row r="214" spans="1:14" x14ac:dyDescent="0.3">
      <c r="A214" s="5"/>
      <c r="B214" s="5"/>
      <c r="C214" s="5"/>
      <c r="D214" s="5"/>
      <c r="E214" s="5"/>
      <c r="F214" s="5"/>
      <c r="G214" s="5"/>
      <c r="H214" s="5"/>
      <c r="I214" s="5"/>
      <c r="J214" s="5"/>
      <c r="K214" s="5"/>
      <c r="L214" s="5"/>
      <c r="M214" s="5"/>
      <c r="N214" s="5"/>
    </row>
    <row r="215" spans="1:14" x14ac:dyDescent="0.3">
      <c r="A215" s="5"/>
      <c r="B215" s="5"/>
      <c r="C215" s="5"/>
      <c r="D215" s="5"/>
      <c r="E215" s="5"/>
      <c r="F215" s="5"/>
      <c r="G215" s="5"/>
      <c r="H215" s="5"/>
      <c r="I215" s="5"/>
      <c r="J215" s="5"/>
      <c r="K215" s="5"/>
      <c r="L215" s="5"/>
      <c r="M215" s="5"/>
      <c r="N215" s="5"/>
    </row>
    <row r="216" spans="1:14" x14ac:dyDescent="0.3">
      <c r="A216" s="5"/>
      <c r="B216" s="5"/>
      <c r="C216" s="5"/>
      <c r="D216" s="5"/>
      <c r="E216" s="5"/>
      <c r="F216" s="5"/>
      <c r="G216" s="5"/>
      <c r="H216" s="5"/>
      <c r="I216" s="5"/>
      <c r="J216" s="5"/>
      <c r="K216" s="5"/>
      <c r="L216" s="5"/>
      <c r="M216" s="5"/>
      <c r="N216" s="5"/>
    </row>
    <row r="217" spans="1:14" x14ac:dyDescent="0.3">
      <c r="A217" s="5"/>
      <c r="B217" s="5"/>
      <c r="C217" s="5"/>
      <c r="D217" s="5"/>
      <c r="E217" s="5"/>
      <c r="F217" s="5"/>
      <c r="G217" s="5"/>
      <c r="H217" s="5"/>
      <c r="I217" s="5"/>
      <c r="J217" s="5"/>
      <c r="K217" s="5"/>
      <c r="L217" s="5"/>
      <c r="M217" s="5"/>
      <c r="N217" s="5"/>
    </row>
    <row r="218" spans="1:14" x14ac:dyDescent="0.3">
      <c r="A218" s="5"/>
      <c r="B218" s="5"/>
      <c r="C218" s="5"/>
      <c r="D218" s="5"/>
      <c r="E218" s="5"/>
      <c r="F218" s="5"/>
      <c r="G218" s="5"/>
      <c r="H218" s="5"/>
      <c r="I218" s="5"/>
      <c r="J218" s="5"/>
      <c r="K218" s="5"/>
      <c r="L218" s="5"/>
      <c r="M218" s="5"/>
      <c r="N218" s="5"/>
    </row>
    <row r="219" spans="1:14" x14ac:dyDescent="0.3">
      <c r="A219" s="5"/>
      <c r="B219" s="5"/>
      <c r="C219" s="5"/>
      <c r="D219" s="5"/>
      <c r="E219" s="5"/>
      <c r="F219" s="5"/>
      <c r="G219" s="5"/>
      <c r="H219" s="5"/>
      <c r="I219" s="5"/>
      <c r="J219" s="5"/>
      <c r="K219" s="5"/>
      <c r="L219" s="5"/>
      <c r="M219" s="5"/>
      <c r="N219" s="5"/>
    </row>
    <row r="220" spans="1:14" x14ac:dyDescent="0.3">
      <c r="A220" s="5"/>
      <c r="B220" s="5"/>
      <c r="C220" s="5"/>
      <c r="D220" s="5"/>
      <c r="E220" s="5"/>
      <c r="F220" s="5"/>
      <c r="G220" s="5"/>
      <c r="H220" s="5"/>
      <c r="I220" s="5"/>
      <c r="J220" s="5"/>
      <c r="K220" s="5"/>
      <c r="L220" s="5"/>
      <c r="M220" s="5"/>
      <c r="N220" s="5"/>
    </row>
    <row r="221" spans="1:14" x14ac:dyDescent="0.3">
      <c r="A221" s="5"/>
      <c r="B221" s="5"/>
      <c r="C221" s="5"/>
      <c r="D221" s="5"/>
      <c r="E221" s="5"/>
      <c r="F221" s="5"/>
      <c r="G221" s="5"/>
      <c r="H221" s="5"/>
      <c r="I221" s="5"/>
      <c r="J221" s="5"/>
      <c r="K221" s="5"/>
      <c r="L221" s="5"/>
      <c r="M221" s="5"/>
      <c r="N221" s="5"/>
    </row>
    <row r="222" spans="1:14" x14ac:dyDescent="0.3">
      <c r="A222" s="5"/>
      <c r="B222" s="5"/>
      <c r="C222" s="5"/>
      <c r="D222" s="5"/>
      <c r="E222" s="5"/>
      <c r="F222" s="5"/>
      <c r="G222" s="5"/>
      <c r="H222" s="5"/>
      <c r="I222" s="5"/>
      <c r="J222" s="5"/>
      <c r="K222" s="5"/>
      <c r="L222" s="5"/>
      <c r="M222" s="5"/>
      <c r="N222" s="5"/>
    </row>
    <row r="223" spans="1:14" x14ac:dyDescent="0.3">
      <c r="A223" s="5"/>
      <c r="B223" s="5"/>
      <c r="C223" s="5"/>
      <c r="D223" s="5"/>
      <c r="E223" s="5"/>
      <c r="F223" s="5"/>
      <c r="G223" s="5"/>
      <c r="H223" s="5"/>
      <c r="I223" s="5"/>
      <c r="J223" s="5"/>
      <c r="K223" s="5"/>
      <c r="L223" s="5"/>
      <c r="M223" s="5"/>
      <c r="N223" s="5"/>
    </row>
    <row r="224" spans="1:14" x14ac:dyDescent="0.3">
      <c r="A224" s="5"/>
      <c r="B224" s="5"/>
      <c r="C224" s="5"/>
      <c r="D224" s="5"/>
      <c r="E224" s="5"/>
      <c r="F224" s="5"/>
      <c r="G224" s="5"/>
      <c r="H224" s="5"/>
      <c r="I224" s="5"/>
      <c r="J224" s="5"/>
      <c r="K224" s="5"/>
      <c r="L224" s="5"/>
      <c r="M224" s="5"/>
      <c r="N224" s="5"/>
    </row>
    <row r="225" spans="1:14" x14ac:dyDescent="0.3">
      <c r="A225" s="5"/>
      <c r="B225" s="5"/>
      <c r="C225" s="5"/>
      <c r="D225" s="5"/>
      <c r="E225" s="5"/>
      <c r="F225" s="5"/>
      <c r="G225" s="5"/>
      <c r="H225" s="5"/>
      <c r="I225" s="5"/>
      <c r="J225" s="5"/>
      <c r="K225" s="5"/>
      <c r="L225" s="5"/>
      <c r="M225" s="5"/>
      <c r="N225" s="5"/>
    </row>
    <row r="226" spans="1:14" x14ac:dyDescent="0.3">
      <c r="A226" s="5"/>
      <c r="B226" s="5"/>
      <c r="C226" s="5"/>
      <c r="D226" s="5"/>
      <c r="E226" s="5"/>
      <c r="F226" s="5"/>
      <c r="G226" s="5"/>
      <c r="H226" s="5"/>
      <c r="I226" s="5"/>
      <c r="J226" s="5"/>
      <c r="K226" s="5"/>
      <c r="L226" s="5"/>
      <c r="M226" s="5"/>
      <c r="N226" s="5"/>
    </row>
    <row r="227" spans="1:14" x14ac:dyDescent="0.3">
      <c r="A227" s="5"/>
      <c r="B227" s="5"/>
      <c r="C227" s="5"/>
      <c r="D227" s="5"/>
      <c r="E227" s="5"/>
      <c r="F227" s="5"/>
      <c r="G227" s="5"/>
      <c r="H227" s="5"/>
      <c r="I227" s="5"/>
      <c r="J227" s="5"/>
      <c r="K227" s="5"/>
      <c r="L227" s="5"/>
      <c r="M227" s="5"/>
      <c r="N227" s="5"/>
    </row>
    <row r="228" spans="1:14" x14ac:dyDescent="0.3">
      <c r="A228" s="5"/>
      <c r="B228" s="5"/>
      <c r="C228" s="5"/>
      <c r="D228" s="5"/>
      <c r="E228" s="5"/>
      <c r="F228" s="5"/>
      <c r="G228" s="5"/>
      <c r="H228" s="5"/>
      <c r="I228" s="5"/>
      <c r="J228" s="5"/>
      <c r="K228" s="5"/>
      <c r="L228" s="5"/>
      <c r="M228" s="5"/>
      <c r="N228" s="5"/>
    </row>
    <row r="229" spans="1:14" x14ac:dyDescent="0.3">
      <c r="A229" s="5"/>
      <c r="B229" s="5"/>
      <c r="C229" s="5"/>
      <c r="D229" s="5"/>
      <c r="E229" s="5"/>
      <c r="F229" s="5"/>
      <c r="G229" s="5"/>
      <c r="H229" s="5"/>
      <c r="I229" s="5"/>
      <c r="J229" s="5"/>
      <c r="K229" s="5"/>
      <c r="L229" s="5"/>
      <c r="M229" s="5"/>
      <c r="N229" s="5"/>
    </row>
    <row r="230" spans="1:14" x14ac:dyDescent="0.3">
      <c r="A230" s="5"/>
      <c r="B230" s="5"/>
      <c r="C230" s="5"/>
      <c r="D230" s="5"/>
      <c r="E230" s="5"/>
      <c r="F230" s="5"/>
      <c r="G230" s="5"/>
      <c r="H230" s="5"/>
      <c r="I230" s="5"/>
      <c r="J230" s="5"/>
      <c r="K230" s="5"/>
      <c r="L230" s="5"/>
      <c r="M230" s="5"/>
      <c r="N230" s="5"/>
    </row>
    <row r="231" spans="1:14" x14ac:dyDescent="0.3">
      <c r="A231" s="5"/>
      <c r="B231" s="5"/>
      <c r="C231" s="5"/>
      <c r="D231" s="5"/>
      <c r="E231" s="5"/>
      <c r="F231" s="5"/>
      <c r="G231" s="5"/>
      <c r="H231" s="5"/>
      <c r="I231" s="5"/>
      <c r="J231" s="5"/>
      <c r="K231" s="5"/>
      <c r="L231" s="5"/>
      <c r="M231" s="5"/>
      <c r="N231" s="5"/>
    </row>
    <row r="232" spans="1:14" x14ac:dyDescent="0.3">
      <c r="A232" s="5"/>
      <c r="B232" s="5"/>
      <c r="C232" s="5"/>
      <c r="D232" s="5"/>
      <c r="E232" s="5"/>
      <c r="F232" s="5"/>
      <c r="G232" s="5"/>
      <c r="H232" s="5"/>
      <c r="I232" s="5"/>
      <c r="J232" s="5"/>
      <c r="K232" s="5"/>
      <c r="L232" s="5"/>
      <c r="M232" s="5"/>
      <c r="N232" s="5"/>
    </row>
    <row r="233" spans="1:14" x14ac:dyDescent="0.3">
      <c r="A233" s="5"/>
      <c r="B233" s="5"/>
      <c r="C233" s="5"/>
      <c r="D233" s="5"/>
      <c r="E233" s="5"/>
      <c r="F233" s="5"/>
      <c r="G233" s="5"/>
      <c r="H233" s="5"/>
      <c r="I233" s="5"/>
      <c r="J233" s="5"/>
      <c r="K233" s="5"/>
      <c r="L233" s="5"/>
      <c r="M233" s="5"/>
      <c r="N233" s="5"/>
    </row>
    <row r="234" spans="1:14" x14ac:dyDescent="0.3">
      <c r="A234" s="5"/>
      <c r="B234" s="5"/>
      <c r="C234" s="5"/>
      <c r="D234" s="5"/>
      <c r="E234" s="5"/>
      <c r="F234" s="5"/>
      <c r="G234" s="5"/>
      <c r="H234" s="5"/>
      <c r="I234" s="5"/>
      <c r="J234" s="5"/>
      <c r="K234" s="5"/>
      <c r="L234" s="5"/>
      <c r="M234" s="5"/>
      <c r="N234" s="5"/>
    </row>
    <row r="235" spans="1:14" x14ac:dyDescent="0.3">
      <c r="A235" s="5"/>
      <c r="B235" s="5"/>
      <c r="C235" s="5"/>
      <c r="D235" s="5"/>
      <c r="E235" s="5"/>
      <c r="F235" s="5"/>
      <c r="G235" s="5"/>
      <c r="H235" s="5"/>
      <c r="I235" s="5"/>
      <c r="J235" s="5"/>
      <c r="K235" s="5"/>
      <c r="L235" s="5"/>
      <c r="M235" s="5"/>
      <c r="N235" s="5"/>
    </row>
    <row r="236" spans="1:14" x14ac:dyDescent="0.3">
      <c r="A236" s="5"/>
      <c r="B236" s="5"/>
      <c r="C236" s="5"/>
      <c r="D236" s="5"/>
      <c r="E236" s="5"/>
      <c r="F236" s="5"/>
      <c r="G236" s="5"/>
      <c r="H236" s="5"/>
      <c r="I236" s="5"/>
      <c r="J236" s="5"/>
      <c r="K236" s="5"/>
      <c r="L236" s="5"/>
      <c r="M236" s="5"/>
      <c r="N236" s="5"/>
    </row>
    <row r="237" spans="1:14" x14ac:dyDescent="0.3">
      <c r="A237" s="5"/>
      <c r="B237" s="5"/>
      <c r="C237" s="5"/>
      <c r="D237" s="5"/>
      <c r="E237" s="5"/>
      <c r="F237" s="5"/>
      <c r="G237" s="5"/>
      <c r="H237" s="5"/>
      <c r="I237" s="5"/>
      <c r="J237" s="5"/>
      <c r="K237" s="5"/>
      <c r="L237" s="5"/>
      <c r="M237" s="5"/>
      <c r="N237" s="5"/>
    </row>
    <row r="238" spans="1:14" x14ac:dyDescent="0.3">
      <c r="A238" s="5"/>
      <c r="B238" s="5"/>
      <c r="C238" s="5"/>
      <c r="D238" s="5"/>
      <c r="E238" s="5"/>
      <c r="F238" s="5"/>
      <c r="G238" s="5"/>
      <c r="H238" s="5"/>
      <c r="I238" s="5"/>
      <c r="J238" s="5"/>
      <c r="K238" s="5"/>
      <c r="L238" s="5"/>
      <c r="M238" s="5"/>
      <c r="N238" s="5"/>
    </row>
    <row r="239" spans="1:14" x14ac:dyDescent="0.3">
      <c r="A239" s="5"/>
      <c r="B239" s="5"/>
      <c r="C239" s="5"/>
      <c r="D239" s="5"/>
      <c r="E239" s="5"/>
      <c r="F239" s="5"/>
      <c r="G239" s="5"/>
      <c r="H239" s="5"/>
      <c r="I239" s="5"/>
      <c r="J239" s="5"/>
      <c r="K239" s="5"/>
      <c r="L239" s="5"/>
      <c r="M239" s="5"/>
      <c r="N239" s="5"/>
    </row>
    <row r="240" spans="1:14" x14ac:dyDescent="0.3">
      <c r="A240" s="5"/>
      <c r="B240" s="5"/>
      <c r="C240" s="5"/>
      <c r="D240" s="5"/>
      <c r="E240" s="5"/>
      <c r="F240" s="5"/>
      <c r="G240" s="5"/>
      <c r="H240" s="5"/>
      <c r="I240" s="5"/>
      <c r="J240" s="5"/>
      <c r="K240" s="5"/>
      <c r="L240" s="5"/>
      <c r="M240" s="5"/>
      <c r="N240" s="5"/>
    </row>
    <row r="241" spans="1:14" x14ac:dyDescent="0.3">
      <c r="A241" s="5"/>
      <c r="B241" s="5"/>
      <c r="C241" s="5"/>
      <c r="D241" s="5"/>
      <c r="E241" s="5"/>
      <c r="F241" s="5"/>
      <c r="G241" s="5"/>
      <c r="H241" s="5"/>
      <c r="I241" s="5"/>
      <c r="J241" s="5"/>
      <c r="K241" s="5"/>
      <c r="L241" s="5"/>
      <c r="M241" s="5"/>
      <c r="N241" s="5"/>
    </row>
    <row r="242" spans="1:14" x14ac:dyDescent="0.3">
      <c r="A242" s="5"/>
      <c r="B242" s="5"/>
      <c r="C242" s="5"/>
      <c r="D242" s="5"/>
      <c r="E242" s="5"/>
      <c r="F242" s="5"/>
      <c r="G242" s="5"/>
      <c r="H242" s="5"/>
      <c r="I242" s="5"/>
      <c r="J242" s="5"/>
      <c r="K242" s="5"/>
      <c r="L242" s="5"/>
      <c r="M242" s="5"/>
      <c r="N242" s="5"/>
    </row>
    <row r="243" spans="1:14" x14ac:dyDescent="0.3">
      <c r="A243" s="5"/>
      <c r="B243" s="5"/>
      <c r="C243" s="5"/>
      <c r="D243" s="5"/>
      <c r="E243" s="5"/>
      <c r="F243" s="5"/>
      <c r="G243" s="5"/>
      <c r="H243" s="5"/>
      <c r="I243" s="5"/>
      <c r="J243" s="5"/>
      <c r="K243" s="5"/>
      <c r="L243" s="5"/>
      <c r="M243" s="5"/>
      <c r="N243" s="5"/>
    </row>
    <row r="244" spans="1:14" x14ac:dyDescent="0.3">
      <c r="A244" s="5"/>
      <c r="B244" s="5"/>
      <c r="C244" s="5"/>
      <c r="D244" s="5"/>
      <c r="E244" s="5"/>
      <c r="F244" s="5"/>
      <c r="G244" s="5"/>
      <c r="H244" s="5"/>
      <c r="I244" s="5"/>
      <c r="J244" s="5"/>
      <c r="K244" s="5"/>
      <c r="L244" s="5"/>
      <c r="M244" s="5"/>
      <c r="N244" s="5"/>
    </row>
    <row r="245" spans="1:14" x14ac:dyDescent="0.3">
      <c r="A245" s="5"/>
      <c r="B245" s="5"/>
      <c r="C245" s="5"/>
      <c r="D245" s="5"/>
      <c r="E245" s="5"/>
      <c r="F245" s="5"/>
      <c r="G245" s="5"/>
      <c r="H245" s="5"/>
      <c r="I245" s="5"/>
      <c r="J245" s="5"/>
      <c r="K245" s="5"/>
      <c r="L245" s="5"/>
      <c r="M245" s="5"/>
      <c r="N245" s="5"/>
    </row>
    <row r="246" spans="1:14" x14ac:dyDescent="0.3">
      <c r="A246" s="5"/>
      <c r="B246" s="5"/>
      <c r="C246" s="5"/>
      <c r="D246" s="5"/>
      <c r="E246" s="5"/>
      <c r="F246" s="5"/>
      <c r="G246" s="5"/>
      <c r="H246" s="5"/>
      <c r="I246" s="5"/>
      <c r="J246" s="5"/>
      <c r="K246" s="5"/>
      <c r="L246" s="5"/>
      <c r="M246" s="5"/>
      <c r="N246" s="5"/>
    </row>
    <row r="247" spans="1:14" x14ac:dyDescent="0.3">
      <c r="A247" s="5"/>
      <c r="B247" s="5"/>
      <c r="C247" s="5"/>
      <c r="D247" s="5"/>
      <c r="E247" s="5"/>
      <c r="F247" s="5"/>
      <c r="G247" s="5"/>
      <c r="H247" s="5"/>
      <c r="I247" s="5"/>
      <c r="J247" s="5"/>
      <c r="K247" s="5"/>
      <c r="L247" s="5"/>
      <c r="M247" s="5"/>
      <c r="N247" s="5"/>
    </row>
    <row r="248" spans="1:14" x14ac:dyDescent="0.3">
      <c r="A248" s="5"/>
      <c r="B248" s="5"/>
      <c r="C248" s="5"/>
      <c r="D248" s="5"/>
      <c r="E248" s="5"/>
      <c r="F248" s="5"/>
      <c r="G248" s="5"/>
      <c r="H248" s="5"/>
      <c r="I248" s="5"/>
      <c r="J248" s="5"/>
      <c r="K248" s="5"/>
      <c r="L248" s="5"/>
      <c r="M248" s="5"/>
      <c r="N248" s="5"/>
    </row>
    <row r="249" spans="1:14" x14ac:dyDescent="0.3">
      <c r="A249" s="5"/>
      <c r="B249" s="5"/>
      <c r="C249" s="5"/>
      <c r="D249" s="5"/>
      <c r="E249" s="5"/>
      <c r="F249" s="5"/>
      <c r="G249" s="5"/>
      <c r="H249" s="5"/>
      <c r="I249" s="5"/>
      <c r="J249" s="5"/>
      <c r="K249" s="5"/>
      <c r="L249" s="5"/>
      <c r="M249" s="5"/>
      <c r="N249" s="5"/>
    </row>
    <row r="250" spans="1:14" x14ac:dyDescent="0.3">
      <c r="A250" s="5"/>
      <c r="B250" s="5"/>
      <c r="C250" s="5"/>
      <c r="D250" s="5"/>
      <c r="E250" s="5"/>
      <c r="F250" s="5"/>
      <c r="G250" s="5"/>
      <c r="H250" s="5"/>
      <c r="I250" s="5"/>
      <c r="J250" s="5"/>
      <c r="K250" s="5"/>
      <c r="L250" s="5"/>
      <c r="M250" s="5"/>
      <c r="N250" s="5"/>
    </row>
    <row r="251" spans="1:14" x14ac:dyDescent="0.3">
      <c r="A251" s="5"/>
      <c r="B251" s="5"/>
      <c r="C251" s="5"/>
      <c r="D251" s="5"/>
      <c r="E251" s="5"/>
      <c r="F251" s="5"/>
      <c r="G251" s="5"/>
      <c r="H251" s="5"/>
      <c r="I251" s="5"/>
      <c r="J251" s="5"/>
      <c r="K251" s="5"/>
      <c r="L251" s="5"/>
      <c r="M251" s="5"/>
      <c r="N251" s="5"/>
    </row>
    <row r="252" spans="1:14" x14ac:dyDescent="0.3">
      <c r="A252" s="5"/>
      <c r="B252" s="5"/>
      <c r="C252" s="5"/>
      <c r="D252" s="5"/>
      <c r="E252" s="5"/>
      <c r="F252" s="5"/>
      <c r="G252" s="5"/>
      <c r="H252" s="5"/>
      <c r="I252" s="5"/>
      <c r="J252" s="5"/>
      <c r="K252" s="5"/>
      <c r="L252" s="5"/>
      <c r="M252" s="5"/>
      <c r="N252" s="5"/>
    </row>
    <row r="253" spans="1:14" x14ac:dyDescent="0.3">
      <c r="A253" s="5"/>
      <c r="B253" s="5"/>
      <c r="C253" s="5"/>
      <c r="D253" s="5"/>
      <c r="E253" s="5"/>
      <c r="F253" s="5"/>
      <c r="G253" s="5"/>
      <c r="H253" s="5"/>
      <c r="I253" s="5"/>
      <c r="J253" s="5"/>
      <c r="K253" s="5"/>
      <c r="L253" s="5"/>
      <c r="M253" s="5"/>
      <c r="N253" s="5"/>
    </row>
    <row r="254" spans="1:14" x14ac:dyDescent="0.3">
      <c r="A254" s="5"/>
      <c r="B254" s="5"/>
      <c r="C254" s="5"/>
      <c r="D254" s="5"/>
      <c r="E254" s="5"/>
      <c r="F254" s="5"/>
      <c r="G254" s="5"/>
      <c r="H254" s="5"/>
      <c r="I254" s="5"/>
      <c r="J254" s="5"/>
      <c r="K254" s="5"/>
      <c r="L254" s="5"/>
      <c r="M254" s="5"/>
      <c r="N254" s="5"/>
    </row>
    <row r="255" spans="1:14" x14ac:dyDescent="0.3">
      <c r="A255" s="5"/>
      <c r="B255" s="5"/>
      <c r="C255" s="5"/>
      <c r="D255" s="5"/>
      <c r="E255" s="5"/>
      <c r="F255" s="5"/>
      <c r="G255" s="5"/>
      <c r="H255" s="5"/>
      <c r="I255" s="5"/>
      <c r="J255" s="5"/>
      <c r="K255" s="5"/>
      <c r="L255" s="5"/>
      <c r="M255" s="5"/>
      <c r="N255" s="5"/>
    </row>
    <row r="256" spans="1:14" x14ac:dyDescent="0.3">
      <c r="A256" s="5"/>
      <c r="B256" s="5"/>
      <c r="C256" s="5"/>
      <c r="D256" s="5"/>
      <c r="E256" s="5"/>
      <c r="F256" s="5"/>
      <c r="G256" s="5"/>
      <c r="H256" s="5"/>
      <c r="I256" s="5"/>
      <c r="J256" s="5"/>
      <c r="K256" s="5"/>
      <c r="L256" s="5"/>
      <c r="M256" s="5"/>
      <c r="N256" s="5"/>
    </row>
    <row r="257" spans="1:14" x14ac:dyDescent="0.3">
      <c r="A257" s="5"/>
      <c r="B257" s="5"/>
      <c r="C257" s="5"/>
      <c r="D257" s="5"/>
      <c r="E257" s="5"/>
      <c r="F257" s="5"/>
      <c r="G257" s="5"/>
      <c r="H257" s="5"/>
      <c r="I257" s="5"/>
      <c r="J257" s="5"/>
      <c r="K257" s="5"/>
      <c r="L257" s="5"/>
      <c r="M257" s="5"/>
      <c r="N257" s="5"/>
    </row>
    <row r="258" spans="1:14" x14ac:dyDescent="0.3">
      <c r="A258" s="5"/>
      <c r="B258" s="5"/>
      <c r="C258" s="5"/>
      <c r="D258" s="5"/>
      <c r="E258" s="5"/>
      <c r="F258" s="5"/>
      <c r="G258" s="5"/>
      <c r="H258" s="5"/>
      <c r="I258" s="5"/>
      <c r="J258" s="5"/>
      <c r="K258" s="5"/>
      <c r="L258" s="5"/>
      <c r="M258" s="5"/>
      <c r="N258" s="5"/>
    </row>
    <row r="259" spans="1:14" x14ac:dyDescent="0.3">
      <c r="A259" s="5"/>
      <c r="B259" s="5"/>
      <c r="C259" s="5"/>
      <c r="D259" s="5"/>
      <c r="E259" s="5"/>
      <c r="F259" s="5"/>
      <c r="G259" s="5"/>
      <c r="H259" s="5"/>
      <c r="I259" s="5"/>
      <c r="J259" s="5"/>
      <c r="K259" s="5"/>
      <c r="L259" s="5"/>
      <c r="M259" s="5"/>
      <c r="N259" s="5"/>
    </row>
    <row r="260" spans="1:14" x14ac:dyDescent="0.3">
      <c r="A260" s="5"/>
      <c r="B260" s="5"/>
      <c r="C260" s="5"/>
      <c r="D260" s="5"/>
      <c r="E260" s="5"/>
      <c r="F260" s="5"/>
      <c r="G260" s="5"/>
      <c r="H260" s="5"/>
      <c r="I260" s="5"/>
      <c r="J260" s="5"/>
      <c r="K260" s="5"/>
      <c r="L260" s="5"/>
      <c r="M260" s="5"/>
      <c r="N260" s="5"/>
    </row>
    <row r="261" spans="1:14" x14ac:dyDescent="0.3">
      <c r="A261" s="5"/>
      <c r="B261" s="5"/>
      <c r="C261" s="5"/>
      <c r="D261" s="5"/>
      <c r="E261" s="5"/>
      <c r="F261" s="5"/>
      <c r="G261" s="5"/>
      <c r="H261" s="5"/>
      <c r="I261" s="5"/>
      <c r="J261" s="5"/>
      <c r="K261" s="5"/>
      <c r="L261" s="5"/>
      <c r="M261" s="5"/>
      <c r="N261" s="5"/>
    </row>
    <row r="262" spans="1:14" x14ac:dyDescent="0.3">
      <c r="A262" s="5"/>
      <c r="B262" s="5"/>
      <c r="C262" s="5"/>
      <c r="D262" s="5"/>
      <c r="E262" s="5"/>
      <c r="F262" s="5"/>
      <c r="G262" s="5"/>
      <c r="H262" s="5"/>
      <c r="I262" s="5"/>
      <c r="J262" s="5"/>
      <c r="K262" s="5"/>
      <c r="L262" s="5"/>
      <c r="M262" s="5"/>
      <c r="N262" s="5"/>
    </row>
    <row r="263" spans="1:14" x14ac:dyDescent="0.3">
      <c r="A263" s="5"/>
      <c r="B263" s="5"/>
      <c r="C263" s="5"/>
      <c r="D263" s="5"/>
      <c r="E263" s="5"/>
      <c r="F263" s="5"/>
      <c r="G263" s="5"/>
      <c r="H263" s="5"/>
      <c r="I263" s="5"/>
      <c r="J263" s="5"/>
      <c r="K263" s="5"/>
      <c r="L263" s="5"/>
      <c r="M263" s="5"/>
      <c r="N263" s="5"/>
    </row>
    <row r="264" spans="1:14" x14ac:dyDescent="0.3">
      <c r="A264" s="5"/>
      <c r="B264" s="5"/>
      <c r="C264" s="5"/>
      <c r="D264" s="5"/>
      <c r="E264" s="5"/>
      <c r="F264" s="5"/>
      <c r="G264" s="5"/>
      <c r="H264" s="5"/>
      <c r="I264" s="5"/>
      <c r="J264" s="5"/>
      <c r="K264" s="5"/>
      <c r="L264" s="5"/>
      <c r="M264" s="5"/>
      <c r="N264" s="5"/>
    </row>
    <row r="265" spans="1:14" x14ac:dyDescent="0.3">
      <c r="A265" s="5"/>
      <c r="B265" s="5"/>
      <c r="C265" s="5"/>
      <c r="D265" s="5"/>
      <c r="E265" s="5"/>
      <c r="F265" s="5"/>
      <c r="G265" s="5"/>
      <c r="H265" s="5"/>
      <c r="I265" s="5"/>
      <c r="J265" s="5"/>
      <c r="K265" s="5"/>
      <c r="L265" s="5"/>
      <c r="M265" s="5"/>
      <c r="N265" s="5"/>
    </row>
    <row r="266" spans="1:14" x14ac:dyDescent="0.3">
      <c r="A266" s="5"/>
      <c r="B266" s="5"/>
      <c r="C266" s="5"/>
      <c r="D266" s="5"/>
      <c r="E266" s="5"/>
      <c r="F266" s="5"/>
      <c r="G266" s="5"/>
      <c r="H266" s="5"/>
      <c r="I266" s="5"/>
      <c r="J266" s="5"/>
      <c r="K266" s="5"/>
      <c r="L266" s="5"/>
      <c r="M266" s="5"/>
      <c r="N266" s="5"/>
    </row>
    <row r="267" spans="1:14" x14ac:dyDescent="0.3">
      <c r="A267" s="5"/>
      <c r="B267" s="5"/>
      <c r="C267" s="5"/>
      <c r="D267" s="5"/>
      <c r="E267" s="5"/>
      <c r="F267" s="5"/>
      <c r="G267" s="5"/>
      <c r="H267" s="5"/>
      <c r="I267" s="5"/>
      <c r="J267" s="5"/>
      <c r="K267" s="5"/>
      <c r="L267" s="5"/>
      <c r="M267" s="5"/>
      <c r="N267" s="5"/>
    </row>
    <row r="268" spans="1:14" x14ac:dyDescent="0.3">
      <c r="A268" s="5"/>
      <c r="B268" s="5"/>
      <c r="C268" s="5"/>
      <c r="D268" s="5"/>
      <c r="E268" s="5"/>
      <c r="F268" s="5"/>
      <c r="G268" s="5"/>
      <c r="H268" s="5"/>
      <c r="I268" s="5"/>
      <c r="J268" s="5"/>
      <c r="K268" s="5"/>
      <c r="L268" s="5"/>
      <c r="M268" s="5"/>
      <c r="N268" s="5"/>
    </row>
    <row r="269" spans="1:14" x14ac:dyDescent="0.3">
      <c r="A269" s="5"/>
      <c r="B269" s="5"/>
      <c r="C269" s="5"/>
      <c r="D269" s="5"/>
      <c r="E269" s="5"/>
      <c r="F269" s="5"/>
      <c r="G269" s="5"/>
      <c r="H269" s="5"/>
      <c r="I269" s="5"/>
      <c r="J269" s="5"/>
      <c r="K269" s="5"/>
      <c r="L269" s="5"/>
      <c r="M269" s="5"/>
      <c r="N269" s="5"/>
    </row>
    <row r="270" spans="1:14" x14ac:dyDescent="0.3">
      <c r="A270" s="5"/>
      <c r="B270" s="5"/>
      <c r="C270" s="5"/>
      <c r="D270" s="5"/>
      <c r="E270" s="5"/>
      <c r="F270" s="5"/>
      <c r="G270" s="5"/>
      <c r="H270" s="5"/>
      <c r="I270" s="5"/>
      <c r="J270" s="5"/>
      <c r="K270" s="5"/>
      <c r="L270" s="5"/>
      <c r="M270" s="5"/>
      <c r="N270" s="5"/>
    </row>
    <row r="271" spans="1:14" x14ac:dyDescent="0.3">
      <c r="A271" s="5"/>
      <c r="B271" s="5"/>
      <c r="C271" s="5"/>
      <c r="D271" s="5"/>
      <c r="E271" s="5"/>
      <c r="F271" s="5"/>
      <c r="G271" s="5"/>
      <c r="H271" s="5"/>
      <c r="I271" s="5"/>
      <c r="J271" s="5"/>
      <c r="K271" s="5"/>
      <c r="L271" s="5"/>
      <c r="M271" s="5"/>
      <c r="N271" s="5"/>
    </row>
    <row r="272" spans="1:14" x14ac:dyDescent="0.3">
      <c r="A272" s="5"/>
      <c r="B272" s="5"/>
      <c r="C272" s="5"/>
      <c r="D272" s="5"/>
      <c r="E272" s="5"/>
      <c r="F272" s="5"/>
      <c r="G272" s="5"/>
      <c r="H272" s="5"/>
      <c r="I272" s="5"/>
      <c r="J272" s="5"/>
      <c r="K272" s="5"/>
      <c r="L272" s="5"/>
      <c r="M272" s="5"/>
      <c r="N272" s="5"/>
    </row>
    <row r="273" spans="1:14" x14ac:dyDescent="0.3">
      <c r="A273" s="5"/>
      <c r="B273" s="5"/>
      <c r="C273" s="5"/>
      <c r="D273" s="5"/>
      <c r="E273" s="5"/>
      <c r="F273" s="5"/>
      <c r="G273" s="5"/>
      <c r="H273" s="5"/>
      <c r="I273" s="5"/>
      <c r="J273" s="5"/>
      <c r="K273" s="5"/>
      <c r="L273" s="5"/>
      <c r="M273" s="5"/>
      <c r="N273" s="5"/>
    </row>
    <row r="274" spans="1:14" x14ac:dyDescent="0.3">
      <c r="A274" s="5"/>
      <c r="B274" s="5"/>
      <c r="C274" s="5"/>
      <c r="D274" s="5"/>
      <c r="E274" s="5"/>
      <c r="F274" s="5"/>
      <c r="G274" s="5"/>
      <c r="H274" s="5"/>
      <c r="I274" s="5"/>
      <c r="J274" s="5"/>
      <c r="K274" s="5"/>
      <c r="L274" s="5"/>
      <c r="M274" s="5"/>
      <c r="N274" s="5"/>
    </row>
    <row r="275" spans="1:14" x14ac:dyDescent="0.3">
      <c r="A275" s="5"/>
      <c r="B275" s="5"/>
      <c r="C275" s="5"/>
      <c r="D275" s="5"/>
      <c r="E275" s="5"/>
      <c r="F275" s="5"/>
      <c r="G275" s="5"/>
      <c r="H275" s="5"/>
      <c r="I275" s="5"/>
      <c r="J275" s="5"/>
      <c r="K275" s="5"/>
      <c r="L275" s="5"/>
      <c r="M275" s="5"/>
      <c r="N275" s="5"/>
    </row>
    <row r="276" spans="1:14" x14ac:dyDescent="0.3">
      <c r="A276" s="5"/>
      <c r="B276" s="5"/>
      <c r="C276" s="5"/>
      <c r="D276" s="5"/>
      <c r="E276" s="5"/>
      <c r="F276" s="5"/>
      <c r="G276" s="5"/>
      <c r="H276" s="5"/>
      <c r="I276" s="5"/>
      <c r="J276" s="5"/>
      <c r="K276" s="5"/>
      <c r="L276" s="5"/>
      <c r="M276" s="5"/>
      <c r="N276" s="5"/>
    </row>
    <row r="277" spans="1:14" x14ac:dyDescent="0.3">
      <c r="A277" s="5"/>
      <c r="B277" s="5"/>
      <c r="C277" s="5"/>
      <c r="D277" s="5"/>
      <c r="E277" s="5"/>
      <c r="F277" s="5"/>
      <c r="G277" s="5"/>
      <c r="H277" s="5"/>
      <c r="I277" s="5"/>
      <c r="J277" s="5"/>
      <c r="K277" s="5"/>
      <c r="L277" s="5"/>
      <c r="M277" s="5"/>
      <c r="N277" s="5"/>
    </row>
    <row r="278" spans="1:14" x14ac:dyDescent="0.3">
      <c r="A278" s="5"/>
      <c r="B278" s="5"/>
      <c r="C278" s="5"/>
      <c r="D278" s="5"/>
      <c r="E278" s="5"/>
      <c r="F278" s="5"/>
      <c r="G278" s="5"/>
      <c r="H278" s="5"/>
      <c r="I278" s="5"/>
      <c r="J278" s="5"/>
      <c r="K278" s="5"/>
      <c r="L278" s="5"/>
      <c r="M278" s="5"/>
      <c r="N278" s="5"/>
    </row>
    <row r="279" spans="1:14" x14ac:dyDescent="0.3">
      <c r="A279" s="5"/>
      <c r="B279" s="5"/>
      <c r="C279" s="5"/>
      <c r="D279" s="5"/>
      <c r="E279" s="5"/>
      <c r="F279" s="5"/>
      <c r="G279" s="5"/>
      <c r="H279" s="5"/>
      <c r="I279" s="5"/>
      <c r="J279" s="5"/>
      <c r="K279" s="5"/>
      <c r="L279" s="5"/>
      <c r="M279" s="5"/>
      <c r="N279" s="5"/>
    </row>
    <row r="280" spans="1:14" x14ac:dyDescent="0.3">
      <c r="A280" s="5"/>
      <c r="B280" s="5"/>
      <c r="C280" s="5"/>
      <c r="D280" s="5"/>
      <c r="E280" s="5"/>
      <c r="F280" s="5"/>
      <c r="G280" s="5"/>
      <c r="H280" s="5"/>
      <c r="I280" s="5"/>
      <c r="J280" s="5"/>
      <c r="K280" s="5"/>
      <c r="L280" s="5"/>
      <c r="M280" s="5"/>
      <c r="N280" s="5"/>
    </row>
    <row r="281" spans="1:14" x14ac:dyDescent="0.3">
      <c r="A281" s="5"/>
      <c r="B281" s="5"/>
      <c r="C281" s="5"/>
      <c r="D281" s="5"/>
      <c r="E281" s="5"/>
      <c r="F281" s="5"/>
      <c r="G281" s="5"/>
      <c r="H281" s="5"/>
      <c r="I281" s="5"/>
      <c r="J281" s="5"/>
      <c r="K281" s="5"/>
      <c r="L281" s="5"/>
      <c r="M281" s="5"/>
      <c r="N281" s="5"/>
    </row>
    <row r="282" spans="1:14" x14ac:dyDescent="0.3">
      <c r="A282" s="5"/>
      <c r="B282" s="5"/>
      <c r="C282" s="5"/>
      <c r="D282" s="5"/>
      <c r="E282" s="5"/>
      <c r="F282" s="5"/>
      <c r="G282" s="5"/>
      <c r="H282" s="5"/>
      <c r="I282" s="5"/>
      <c r="J282" s="5"/>
      <c r="K282" s="5"/>
      <c r="L282" s="5"/>
      <c r="M282" s="5"/>
      <c r="N282" s="5"/>
    </row>
    <row r="283" spans="1:14" x14ac:dyDescent="0.3">
      <c r="A283" s="5"/>
      <c r="B283" s="5"/>
      <c r="C283" s="5"/>
      <c r="D283" s="5"/>
      <c r="E283" s="5"/>
      <c r="F283" s="5"/>
      <c r="G283" s="5"/>
      <c r="H283" s="5"/>
      <c r="I283" s="5"/>
      <c r="J283" s="5"/>
      <c r="K283" s="5"/>
      <c r="L283" s="5"/>
      <c r="M283" s="5"/>
      <c r="N283" s="5"/>
    </row>
    <row r="284" spans="1:14" x14ac:dyDescent="0.3">
      <c r="A284" s="5"/>
      <c r="B284" s="5"/>
      <c r="C284" s="5"/>
      <c r="D284" s="5"/>
      <c r="E284" s="5"/>
      <c r="F284" s="5"/>
      <c r="G284" s="5"/>
      <c r="H284" s="5"/>
      <c r="I284" s="5"/>
      <c r="J284" s="5"/>
      <c r="K284" s="5"/>
      <c r="L284" s="5"/>
      <c r="M284" s="5"/>
      <c r="N284" s="5"/>
    </row>
    <row r="285" spans="1:14" x14ac:dyDescent="0.3">
      <c r="A285" s="5"/>
      <c r="B285" s="5"/>
      <c r="C285" s="5"/>
      <c r="D285" s="5"/>
      <c r="E285" s="5"/>
      <c r="F285" s="5"/>
      <c r="G285" s="5"/>
      <c r="H285" s="5"/>
      <c r="I285" s="5"/>
      <c r="J285" s="5"/>
      <c r="K285" s="5"/>
      <c r="L285" s="5"/>
      <c r="M285" s="5"/>
      <c r="N285" s="5"/>
    </row>
    <row r="286" spans="1:14" x14ac:dyDescent="0.3">
      <c r="A286" s="5"/>
      <c r="B286" s="5"/>
      <c r="C286" s="5"/>
      <c r="D286" s="5"/>
      <c r="E286" s="5"/>
      <c r="F286" s="5"/>
      <c r="G286" s="5"/>
      <c r="H286" s="5"/>
      <c r="I286" s="5"/>
      <c r="J286" s="5"/>
      <c r="K286" s="5"/>
      <c r="L286" s="5"/>
      <c r="M286" s="5"/>
      <c r="N286" s="5"/>
    </row>
    <row r="287" spans="1:14" x14ac:dyDescent="0.3">
      <c r="A287" s="5"/>
      <c r="B287" s="5"/>
      <c r="C287" s="5"/>
      <c r="D287" s="5"/>
      <c r="E287" s="5"/>
      <c r="F287" s="5"/>
      <c r="G287" s="5"/>
      <c r="H287" s="5"/>
      <c r="I287" s="5"/>
      <c r="J287" s="5"/>
      <c r="K287" s="5"/>
      <c r="L287" s="5"/>
      <c r="M287" s="5"/>
      <c r="N287" s="5"/>
    </row>
    <row r="288" spans="1:14" x14ac:dyDescent="0.3">
      <c r="A288" s="5"/>
      <c r="B288" s="5"/>
      <c r="C288" s="5"/>
      <c r="D288" s="5"/>
      <c r="E288" s="5"/>
      <c r="F288" s="5"/>
      <c r="G288" s="5"/>
      <c r="H288" s="5"/>
      <c r="I288" s="5"/>
      <c r="J288" s="5"/>
      <c r="K288" s="5"/>
      <c r="L288" s="5"/>
      <c r="M288" s="5"/>
      <c r="N288" s="5"/>
    </row>
    <row r="289" spans="1:14" x14ac:dyDescent="0.3">
      <c r="A289" s="5"/>
      <c r="B289" s="5"/>
      <c r="C289" s="5"/>
      <c r="D289" s="5"/>
      <c r="E289" s="5"/>
      <c r="F289" s="5"/>
      <c r="G289" s="5"/>
      <c r="H289" s="5"/>
      <c r="I289" s="5"/>
      <c r="J289" s="5"/>
      <c r="K289" s="5"/>
      <c r="L289" s="5"/>
      <c r="M289" s="5"/>
      <c r="N289" s="5"/>
    </row>
    <row r="290" spans="1:14" x14ac:dyDescent="0.3">
      <c r="A290" s="5"/>
      <c r="B290" s="5"/>
      <c r="C290" s="5"/>
      <c r="D290" s="5"/>
      <c r="E290" s="5"/>
      <c r="F290" s="5"/>
      <c r="G290" s="5"/>
      <c r="H290" s="5"/>
      <c r="I290" s="5"/>
      <c r="J290" s="5"/>
      <c r="K290" s="5"/>
      <c r="L290" s="5"/>
      <c r="M290" s="5"/>
      <c r="N290" s="5"/>
    </row>
    <row r="291" spans="1:14" x14ac:dyDescent="0.3">
      <c r="A291" s="5"/>
      <c r="B291" s="5"/>
      <c r="C291" s="5"/>
      <c r="D291" s="5"/>
      <c r="E291" s="5"/>
      <c r="F291" s="5"/>
      <c r="G291" s="5"/>
      <c r="H291" s="5"/>
      <c r="I291" s="5"/>
      <c r="J291" s="5"/>
      <c r="K291" s="5"/>
      <c r="L291" s="5"/>
      <c r="M291" s="5"/>
      <c r="N291" s="5"/>
    </row>
    <row r="292" spans="1:14" x14ac:dyDescent="0.3">
      <c r="A292" s="5"/>
      <c r="B292" s="5"/>
      <c r="C292" s="5"/>
      <c r="D292" s="5"/>
      <c r="E292" s="5"/>
      <c r="F292" s="5"/>
      <c r="G292" s="5"/>
      <c r="H292" s="5"/>
      <c r="I292" s="5"/>
      <c r="J292" s="5"/>
      <c r="K292" s="5"/>
      <c r="L292" s="5"/>
      <c r="M292" s="5"/>
      <c r="N292" s="5"/>
    </row>
    <row r="293" spans="1:14" x14ac:dyDescent="0.3">
      <c r="A293" s="5"/>
      <c r="B293" s="5"/>
      <c r="C293" s="5"/>
      <c r="D293" s="5"/>
      <c r="E293" s="5"/>
      <c r="F293" s="5"/>
      <c r="G293" s="5"/>
      <c r="H293" s="5"/>
      <c r="I293" s="5"/>
      <c r="J293" s="5"/>
      <c r="K293" s="5"/>
      <c r="L293" s="5"/>
      <c r="M293" s="5"/>
      <c r="N293" s="5"/>
    </row>
    <row r="294" spans="1:14" x14ac:dyDescent="0.3">
      <c r="A294" s="5"/>
      <c r="B294" s="5"/>
      <c r="C294" s="5"/>
      <c r="D294" s="5"/>
      <c r="E294" s="5"/>
      <c r="F294" s="5"/>
      <c r="G294" s="5"/>
      <c r="H294" s="5"/>
      <c r="I294" s="5"/>
      <c r="J294" s="5"/>
      <c r="K294" s="5"/>
      <c r="L294" s="5"/>
      <c r="M294" s="5"/>
      <c r="N294" s="5"/>
    </row>
    <row r="295" spans="1:14" x14ac:dyDescent="0.3">
      <c r="A295" s="5"/>
      <c r="B295" s="5"/>
      <c r="C295" s="5"/>
      <c r="D295" s="5"/>
      <c r="E295" s="5"/>
      <c r="F295" s="5"/>
      <c r="G295" s="5"/>
      <c r="H295" s="5"/>
      <c r="I295" s="5"/>
      <c r="J295" s="5"/>
      <c r="K295" s="5"/>
      <c r="L295" s="5"/>
      <c r="M295" s="5"/>
      <c r="N295" s="5"/>
    </row>
    <row r="296" spans="1:14" x14ac:dyDescent="0.3">
      <c r="A296" s="5"/>
      <c r="B296" s="5"/>
      <c r="C296" s="5"/>
      <c r="D296" s="5"/>
      <c r="E296" s="5"/>
      <c r="F296" s="5"/>
      <c r="G296" s="5"/>
      <c r="H296" s="5"/>
      <c r="I296" s="5"/>
      <c r="J296" s="5"/>
      <c r="K296" s="5"/>
      <c r="L296" s="5"/>
      <c r="M296" s="5"/>
      <c r="N296" s="5"/>
    </row>
    <row r="297" spans="1:14" x14ac:dyDescent="0.3">
      <c r="A297" s="5"/>
      <c r="B297" s="5"/>
      <c r="C297" s="5"/>
      <c r="D297" s="5"/>
      <c r="E297" s="5"/>
      <c r="F297" s="5"/>
      <c r="G297" s="5"/>
      <c r="H297" s="5"/>
      <c r="I297" s="5"/>
      <c r="J297" s="5"/>
      <c r="K297" s="5"/>
      <c r="L297" s="5"/>
      <c r="M297" s="5"/>
      <c r="N297" s="5"/>
    </row>
    <row r="298" spans="1:14" x14ac:dyDescent="0.3">
      <c r="A298" s="5"/>
      <c r="B298" s="5"/>
      <c r="C298" s="5"/>
      <c r="D298" s="5"/>
      <c r="E298" s="5"/>
      <c r="F298" s="5"/>
      <c r="G298" s="5"/>
      <c r="H298" s="5"/>
      <c r="I298" s="5"/>
      <c r="J298" s="5"/>
      <c r="K298" s="5"/>
      <c r="L298" s="5"/>
      <c r="M298" s="5"/>
      <c r="N298" s="5"/>
    </row>
    <row r="299" spans="1:14" x14ac:dyDescent="0.3">
      <c r="A299" s="5"/>
      <c r="B299" s="5"/>
      <c r="C299" s="5"/>
      <c r="D299" s="5"/>
      <c r="E299" s="5"/>
      <c r="F299" s="5"/>
      <c r="G299" s="5"/>
      <c r="H299" s="5"/>
      <c r="I299" s="5"/>
      <c r="J299" s="5"/>
      <c r="K299" s="5"/>
      <c r="L299" s="5"/>
      <c r="M299" s="5"/>
      <c r="N299" s="5"/>
    </row>
    <row r="300" spans="1:14" x14ac:dyDescent="0.3">
      <c r="A300" s="5"/>
      <c r="B300" s="5"/>
      <c r="C300" s="5"/>
      <c r="D300" s="5"/>
      <c r="E300" s="5"/>
      <c r="F300" s="5"/>
      <c r="G300" s="5"/>
      <c r="H300" s="5"/>
      <c r="I300" s="5"/>
      <c r="J300" s="5"/>
      <c r="K300" s="5"/>
      <c r="L300" s="5"/>
      <c r="M300" s="5"/>
      <c r="N300" s="5"/>
    </row>
    <row r="301" spans="1:14" x14ac:dyDescent="0.3">
      <c r="A301" s="5"/>
      <c r="B301" s="5"/>
      <c r="C301" s="5"/>
      <c r="D301" s="5"/>
      <c r="E301" s="5"/>
      <c r="F301" s="5"/>
      <c r="G301" s="5"/>
      <c r="H301" s="5"/>
      <c r="I301" s="5"/>
      <c r="J301" s="5"/>
      <c r="K301" s="5"/>
      <c r="L301" s="5"/>
      <c r="M301" s="5"/>
      <c r="N301" s="5"/>
    </row>
    <row r="302" spans="1:14" x14ac:dyDescent="0.3">
      <c r="A302" s="5"/>
      <c r="B302" s="5"/>
      <c r="C302" s="5"/>
      <c r="D302" s="5"/>
      <c r="E302" s="5"/>
      <c r="F302" s="5"/>
      <c r="G302" s="5"/>
      <c r="H302" s="5"/>
      <c r="I302" s="5"/>
      <c r="J302" s="5"/>
      <c r="K302" s="5"/>
      <c r="L302" s="5"/>
      <c r="M302" s="5"/>
      <c r="N302" s="5"/>
    </row>
    <row r="303" spans="1:14" x14ac:dyDescent="0.3">
      <c r="A303" s="5"/>
      <c r="B303" s="5"/>
      <c r="C303" s="5"/>
      <c r="D303" s="5"/>
      <c r="E303" s="5"/>
      <c r="F303" s="5"/>
      <c r="G303" s="5"/>
      <c r="H303" s="5"/>
      <c r="I303" s="5"/>
      <c r="J303" s="5"/>
      <c r="K303" s="5"/>
      <c r="L303" s="5"/>
      <c r="M303" s="5"/>
      <c r="N303" s="5"/>
    </row>
    <row r="304" spans="1:14" x14ac:dyDescent="0.3">
      <c r="A304" s="5"/>
      <c r="B304" s="5"/>
      <c r="C304" s="5"/>
      <c r="D304" s="5"/>
      <c r="E304" s="5"/>
      <c r="F304" s="5"/>
      <c r="G304" s="5"/>
      <c r="H304" s="5"/>
      <c r="I304" s="5"/>
      <c r="J304" s="5"/>
      <c r="K304" s="5"/>
      <c r="L304" s="5"/>
      <c r="M304" s="5"/>
      <c r="N304" s="5"/>
    </row>
    <row r="305" spans="1:14" x14ac:dyDescent="0.3">
      <c r="A305" s="5"/>
      <c r="B305" s="5"/>
      <c r="C305" s="5"/>
      <c r="D305" s="5"/>
      <c r="E305" s="5"/>
      <c r="F305" s="5"/>
      <c r="G305" s="5"/>
      <c r="H305" s="5"/>
      <c r="I305" s="5"/>
      <c r="J305" s="5"/>
      <c r="K305" s="5"/>
      <c r="L305" s="5"/>
      <c r="M305" s="5"/>
      <c r="N305" s="5"/>
    </row>
    <row r="306" spans="1:14" x14ac:dyDescent="0.3">
      <c r="A306" s="5"/>
      <c r="B306" s="5"/>
      <c r="C306" s="5"/>
      <c r="D306" s="5"/>
      <c r="E306" s="5"/>
      <c r="F306" s="5"/>
      <c r="G306" s="5"/>
      <c r="H306" s="5"/>
      <c r="I306" s="5"/>
      <c r="J306" s="5"/>
      <c r="K306" s="5"/>
      <c r="L306" s="5"/>
      <c r="M306" s="5"/>
      <c r="N306" s="5"/>
    </row>
    <row r="307" spans="1:14" x14ac:dyDescent="0.3">
      <c r="A307" s="5"/>
      <c r="B307" s="5"/>
      <c r="C307" s="5"/>
      <c r="D307" s="5"/>
      <c r="E307" s="5"/>
      <c r="F307" s="5"/>
      <c r="G307" s="5"/>
      <c r="H307" s="5"/>
      <c r="I307" s="5"/>
      <c r="J307" s="5"/>
      <c r="K307" s="5"/>
      <c r="L307" s="5"/>
      <c r="M307" s="5"/>
      <c r="N307" s="5"/>
    </row>
    <row r="308" spans="1:14" x14ac:dyDescent="0.3">
      <c r="A308" s="5"/>
      <c r="B308" s="5"/>
      <c r="C308" s="5"/>
      <c r="D308" s="5"/>
      <c r="E308" s="5"/>
      <c r="F308" s="5"/>
      <c r="G308" s="5"/>
      <c r="H308" s="5"/>
      <c r="I308" s="5"/>
      <c r="J308" s="5"/>
      <c r="K308" s="5"/>
      <c r="L308" s="5"/>
      <c r="M308" s="5"/>
      <c r="N308" s="5"/>
    </row>
    <row r="309" spans="1:14" x14ac:dyDescent="0.3">
      <c r="A309" s="5"/>
      <c r="B309" s="5"/>
      <c r="C309" s="5"/>
      <c r="D309" s="5"/>
      <c r="E309" s="5"/>
      <c r="F309" s="5"/>
      <c r="G309" s="5"/>
      <c r="H309" s="5"/>
      <c r="I309" s="5"/>
      <c r="J309" s="5"/>
      <c r="K309" s="5"/>
      <c r="L309" s="5"/>
      <c r="M309" s="5"/>
      <c r="N309" s="5"/>
    </row>
    <row r="310" spans="1:14" x14ac:dyDescent="0.3">
      <c r="A310" s="5"/>
      <c r="B310" s="5"/>
      <c r="C310" s="5"/>
      <c r="D310" s="5"/>
      <c r="E310" s="5"/>
      <c r="F310" s="5"/>
      <c r="G310" s="5"/>
      <c r="H310" s="5"/>
      <c r="I310" s="5"/>
      <c r="J310" s="5"/>
      <c r="K310" s="5"/>
      <c r="L310" s="5"/>
      <c r="M310" s="5"/>
      <c r="N310" s="5"/>
    </row>
    <row r="311" spans="1:14" x14ac:dyDescent="0.3">
      <c r="A311" s="5"/>
      <c r="B311" s="5"/>
      <c r="C311" s="5"/>
      <c r="D311" s="5"/>
      <c r="E311" s="5"/>
      <c r="F311" s="5"/>
      <c r="G311" s="5"/>
      <c r="H311" s="5"/>
      <c r="I311" s="5"/>
      <c r="J311" s="5"/>
      <c r="K311" s="5"/>
      <c r="L311" s="5"/>
      <c r="M311" s="5"/>
      <c r="N311" s="5"/>
    </row>
    <row r="312" spans="1:14" x14ac:dyDescent="0.3">
      <c r="A312" s="5"/>
      <c r="B312" s="5"/>
      <c r="C312" s="5"/>
      <c r="D312" s="5"/>
      <c r="E312" s="5"/>
      <c r="F312" s="5"/>
      <c r="G312" s="5"/>
      <c r="H312" s="5"/>
      <c r="I312" s="5"/>
      <c r="J312" s="5"/>
      <c r="K312" s="5"/>
      <c r="L312" s="5"/>
      <c r="M312" s="5"/>
      <c r="N312" s="5"/>
    </row>
    <row r="313" spans="1:14" x14ac:dyDescent="0.3">
      <c r="A313" s="5"/>
      <c r="B313" s="5"/>
      <c r="C313" s="5"/>
      <c r="D313" s="5"/>
      <c r="E313" s="5"/>
      <c r="F313" s="5"/>
      <c r="G313" s="5"/>
      <c r="H313" s="5"/>
      <c r="I313" s="5"/>
      <c r="J313" s="5"/>
      <c r="K313" s="5"/>
      <c r="L313" s="5"/>
      <c r="M313" s="5"/>
      <c r="N313" s="5"/>
    </row>
    <row r="314" spans="1:14" x14ac:dyDescent="0.3">
      <c r="A314" s="5"/>
      <c r="B314" s="5"/>
      <c r="C314" s="5"/>
      <c r="D314" s="5"/>
      <c r="E314" s="5"/>
      <c r="F314" s="5"/>
      <c r="G314" s="5"/>
      <c r="H314" s="5"/>
      <c r="I314" s="5"/>
      <c r="J314" s="5"/>
      <c r="K314" s="5"/>
      <c r="L314" s="5"/>
      <c r="M314" s="5"/>
      <c r="N314" s="5"/>
    </row>
    <row r="315" spans="1:14" x14ac:dyDescent="0.3">
      <c r="A315" s="5"/>
      <c r="B315" s="5"/>
      <c r="C315" s="5"/>
      <c r="D315" s="5"/>
      <c r="E315" s="5"/>
      <c r="F315" s="5"/>
      <c r="G315" s="5"/>
      <c r="H315" s="5"/>
      <c r="I315" s="5"/>
      <c r="J315" s="5"/>
      <c r="K315" s="5"/>
      <c r="L315" s="5"/>
      <c r="M315" s="5"/>
      <c r="N315" s="5"/>
    </row>
    <row r="316" spans="1:14" x14ac:dyDescent="0.3">
      <c r="A316" s="5"/>
      <c r="B316" s="5"/>
      <c r="C316" s="5"/>
      <c r="D316" s="5"/>
      <c r="E316" s="5"/>
      <c r="F316" s="5"/>
      <c r="G316" s="5"/>
      <c r="H316" s="5"/>
      <c r="I316" s="5"/>
      <c r="J316" s="5"/>
      <c r="K316" s="5"/>
      <c r="L316" s="5"/>
      <c r="M316" s="5"/>
      <c r="N316" s="5"/>
    </row>
    <row r="317" spans="1:14" x14ac:dyDescent="0.3">
      <c r="A317" s="5"/>
      <c r="B317" s="5"/>
      <c r="C317" s="5"/>
      <c r="D317" s="5"/>
      <c r="E317" s="5"/>
      <c r="F317" s="5"/>
      <c r="G317" s="5"/>
      <c r="H317" s="5"/>
      <c r="I317" s="5"/>
      <c r="J317" s="5"/>
      <c r="K317" s="5"/>
      <c r="L317" s="5"/>
      <c r="M317" s="5"/>
      <c r="N317" s="5"/>
    </row>
    <row r="318" spans="1:14" x14ac:dyDescent="0.3">
      <c r="A318" s="5"/>
      <c r="B318" s="5"/>
      <c r="C318" s="5"/>
      <c r="D318" s="5"/>
      <c r="E318" s="5"/>
      <c r="F318" s="5"/>
      <c r="G318" s="5"/>
      <c r="H318" s="5"/>
      <c r="I318" s="5"/>
      <c r="J318" s="5"/>
      <c r="K318" s="5"/>
      <c r="L318" s="5"/>
      <c r="M318" s="5"/>
      <c r="N318" s="5"/>
    </row>
    <row r="319" spans="1:14" x14ac:dyDescent="0.3">
      <c r="A319" s="43"/>
      <c r="B319" s="42"/>
      <c r="C319" s="42"/>
      <c r="D319" s="42"/>
      <c r="E319" s="42"/>
      <c r="F319" s="42"/>
      <c r="G319" s="42"/>
      <c r="H319" s="42"/>
      <c r="I319" s="42"/>
      <c r="J319" s="42"/>
      <c r="K319" s="42"/>
      <c r="L319" s="42"/>
      <c r="M319" s="42"/>
      <c r="N319" s="42"/>
    </row>
    <row r="320" spans="1:14" x14ac:dyDescent="0.3">
      <c r="C320" s="12"/>
      <c r="D320" s="12"/>
      <c r="F320" s="12"/>
      <c r="G320" s="12"/>
    </row>
    <row r="321" spans="1:15" x14ac:dyDescent="0.3">
      <c r="C321" s="12"/>
      <c r="D321" s="12"/>
      <c r="F321" s="12"/>
      <c r="G321" s="12"/>
    </row>
    <row r="322" spans="1:15" s="12" customFormat="1" x14ac:dyDescent="0.3">
      <c r="A322" s="4"/>
      <c r="O322"/>
    </row>
    <row r="323" spans="1:15" s="12" customFormat="1" x14ac:dyDescent="0.3">
      <c r="A323" s="4"/>
      <c r="O323"/>
    </row>
    <row r="324" spans="1:15" s="12" customFormat="1" x14ac:dyDescent="0.3">
      <c r="A324" s="4"/>
      <c r="O324"/>
    </row>
    <row r="325" spans="1:15" s="12" customFormat="1" x14ac:dyDescent="0.3">
      <c r="A325" s="4"/>
      <c r="O325"/>
    </row>
    <row r="326" spans="1:15" s="12" customFormat="1" x14ac:dyDescent="0.3">
      <c r="A326" s="4"/>
      <c r="O326"/>
    </row>
    <row r="327" spans="1:15" s="12" customFormat="1" x14ac:dyDescent="0.3">
      <c r="A327" s="4"/>
      <c r="O327"/>
    </row>
    <row r="328" spans="1:15" s="12" customFormat="1" x14ac:dyDescent="0.3">
      <c r="A328" s="4"/>
      <c r="O328"/>
    </row>
    <row r="329" spans="1:15" s="12" customFormat="1" x14ac:dyDescent="0.3">
      <c r="A329" s="4"/>
      <c r="O329"/>
    </row>
    <row r="330" spans="1:15" s="12" customFormat="1" x14ac:dyDescent="0.3">
      <c r="A330" s="4"/>
      <c r="O330"/>
    </row>
    <row r="331" spans="1:15" s="12" customFormat="1" x14ac:dyDescent="0.3">
      <c r="A331" s="4"/>
      <c r="O331"/>
    </row>
    <row r="332" spans="1:15" s="12" customFormat="1" x14ac:dyDescent="0.3">
      <c r="A332" s="4"/>
      <c r="O332"/>
    </row>
    <row r="333" spans="1:15" s="12" customFormat="1" x14ac:dyDescent="0.3">
      <c r="A333" s="4"/>
      <c r="O333"/>
    </row>
    <row r="334" spans="1:15" s="12" customFormat="1" x14ac:dyDescent="0.3">
      <c r="A334" s="4"/>
      <c r="O334"/>
    </row>
    <row r="335" spans="1:15" s="12" customFormat="1" x14ac:dyDescent="0.3">
      <c r="A335" s="4"/>
      <c r="O335"/>
    </row>
    <row r="336" spans="1:15" s="12" customFormat="1" x14ac:dyDescent="0.3">
      <c r="A336" s="4"/>
      <c r="O336"/>
    </row>
    <row r="337" spans="1:15" s="12" customFormat="1" x14ac:dyDescent="0.3">
      <c r="A337" s="4"/>
      <c r="O337"/>
    </row>
    <row r="338" spans="1:15" s="12" customFormat="1" x14ac:dyDescent="0.3">
      <c r="A338" s="4"/>
      <c r="O338"/>
    </row>
    <row r="339" spans="1:15" s="12" customFormat="1" x14ac:dyDescent="0.3">
      <c r="A339" s="4"/>
      <c r="O339"/>
    </row>
    <row r="340" spans="1:15" s="12" customFormat="1" x14ac:dyDescent="0.3">
      <c r="A340" s="4"/>
      <c r="O340"/>
    </row>
    <row r="341" spans="1:15" s="12" customFormat="1" x14ac:dyDescent="0.3">
      <c r="A341" s="4"/>
      <c r="O341"/>
    </row>
    <row r="342" spans="1:15" s="12" customFormat="1" x14ac:dyDescent="0.3">
      <c r="A342" s="4"/>
      <c r="O342"/>
    </row>
    <row r="343" spans="1:15" s="12" customFormat="1" x14ac:dyDescent="0.3">
      <c r="A343" s="4"/>
      <c r="O343"/>
    </row>
    <row r="344" spans="1:15" s="12" customFormat="1" x14ac:dyDescent="0.3">
      <c r="A344" s="4"/>
      <c r="O344"/>
    </row>
    <row r="345" spans="1:15" s="12" customFormat="1" x14ac:dyDescent="0.3">
      <c r="A345" s="4"/>
      <c r="O345"/>
    </row>
    <row r="346" spans="1:15" s="12" customFormat="1" x14ac:dyDescent="0.3">
      <c r="A346" s="4"/>
      <c r="O346"/>
    </row>
    <row r="347" spans="1:15" s="12" customFormat="1" x14ac:dyDescent="0.3">
      <c r="A347" s="4"/>
      <c r="O347"/>
    </row>
    <row r="348" spans="1:15" s="12" customFormat="1" x14ac:dyDescent="0.3">
      <c r="A348" s="4"/>
      <c r="O348"/>
    </row>
    <row r="349" spans="1:15" s="12" customFormat="1" x14ac:dyDescent="0.3">
      <c r="A349" s="4"/>
      <c r="O349"/>
    </row>
    <row r="350" spans="1:15" s="12" customFormat="1" x14ac:dyDescent="0.3">
      <c r="A350" s="4"/>
      <c r="O350"/>
    </row>
    <row r="351" spans="1:15" s="12" customFormat="1" x14ac:dyDescent="0.3">
      <c r="A351" s="4"/>
      <c r="O351"/>
    </row>
    <row r="352" spans="1:15" s="12" customFormat="1" x14ac:dyDescent="0.3">
      <c r="A352" s="4"/>
      <c r="O352"/>
    </row>
    <row r="353" spans="1:15" s="12" customFormat="1" x14ac:dyDescent="0.3">
      <c r="A353" s="4"/>
      <c r="O353"/>
    </row>
    <row r="354" spans="1:15" s="12" customFormat="1" x14ac:dyDescent="0.3">
      <c r="A354" s="4"/>
      <c r="O354"/>
    </row>
    <row r="355" spans="1:15" s="12" customFormat="1" x14ac:dyDescent="0.3">
      <c r="A355" s="4"/>
      <c r="O355"/>
    </row>
    <row r="356" spans="1:15" s="12" customFormat="1" x14ac:dyDescent="0.3">
      <c r="A356" s="4"/>
      <c r="O356"/>
    </row>
    <row r="357" spans="1:15" s="12" customFormat="1" x14ac:dyDescent="0.3">
      <c r="A357" s="4"/>
      <c r="O357"/>
    </row>
    <row r="358" spans="1:15" s="12" customFormat="1" x14ac:dyDescent="0.3">
      <c r="A358" s="4"/>
      <c r="O358"/>
    </row>
    <row r="359" spans="1:15" s="12" customFormat="1" x14ac:dyDescent="0.3">
      <c r="A359" s="4"/>
      <c r="O359"/>
    </row>
    <row r="360" spans="1:15" s="12" customFormat="1" x14ac:dyDescent="0.3">
      <c r="A360" s="4"/>
      <c r="O360"/>
    </row>
    <row r="361" spans="1:15" s="12" customFormat="1" x14ac:dyDescent="0.3">
      <c r="A361" s="4"/>
      <c r="O361"/>
    </row>
    <row r="362" spans="1:15" s="12" customFormat="1" x14ac:dyDescent="0.3">
      <c r="A362" s="4"/>
      <c r="O362"/>
    </row>
    <row r="363" spans="1:15" s="12" customFormat="1" x14ac:dyDescent="0.3">
      <c r="A363" s="4"/>
      <c r="O363"/>
    </row>
    <row r="364" spans="1:15" s="12" customFormat="1" x14ac:dyDescent="0.3">
      <c r="A364" s="4"/>
      <c r="O364"/>
    </row>
    <row r="365" spans="1:15" s="12" customFormat="1" x14ac:dyDescent="0.3">
      <c r="A365" s="4"/>
      <c r="O365"/>
    </row>
    <row r="366" spans="1:15" s="12" customFormat="1" x14ac:dyDescent="0.3">
      <c r="A366" s="4"/>
      <c r="O366"/>
    </row>
    <row r="367" spans="1:15" s="12" customFormat="1" x14ac:dyDescent="0.3">
      <c r="A367" s="4"/>
      <c r="O367"/>
    </row>
    <row r="368" spans="1:15" s="12" customFormat="1" x14ac:dyDescent="0.3">
      <c r="A368" s="4"/>
      <c r="O368"/>
    </row>
    <row r="369" spans="1:15" s="12" customFormat="1" x14ac:dyDescent="0.3">
      <c r="A369" s="4"/>
      <c r="O369"/>
    </row>
    <row r="370" spans="1:15" s="12" customFormat="1" x14ac:dyDescent="0.3">
      <c r="A370" s="4"/>
      <c r="O370"/>
    </row>
    <row r="371" spans="1:15" s="12" customFormat="1" x14ac:dyDescent="0.3">
      <c r="A371" s="4"/>
      <c r="O371"/>
    </row>
    <row r="372" spans="1:15" s="12" customFormat="1" x14ac:dyDescent="0.3">
      <c r="A372" s="4"/>
      <c r="O372"/>
    </row>
    <row r="373" spans="1:15" s="12" customFormat="1" x14ac:dyDescent="0.3">
      <c r="A373" s="4"/>
      <c r="O373"/>
    </row>
    <row r="374" spans="1:15" s="12" customFormat="1" x14ac:dyDescent="0.3">
      <c r="A374" s="4"/>
      <c r="O374"/>
    </row>
    <row r="375" spans="1:15" s="12" customFormat="1" x14ac:dyDescent="0.3">
      <c r="A375" s="4"/>
      <c r="O375"/>
    </row>
    <row r="376" spans="1:15" s="12" customFormat="1" x14ac:dyDescent="0.3">
      <c r="A376" s="4"/>
      <c r="O376"/>
    </row>
    <row r="377" spans="1:15" s="12" customFormat="1" x14ac:dyDescent="0.3">
      <c r="A377" s="4"/>
      <c r="O377"/>
    </row>
    <row r="378" spans="1:15" s="12" customFormat="1" x14ac:dyDescent="0.3">
      <c r="A378" s="4"/>
      <c r="O378"/>
    </row>
    <row r="379" spans="1:15" s="12" customFormat="1" x14ac:dyDescent="0.3">
      <c r="A379" s="4"/>
      <c r="O379"/>
    </row>
    <row r="380" spans="1:15" s="12" customFormat="1" x14ac:dyDescent="0.3">
      <c r="A380" s="4"/>
      <c r="O380"/>
    </row>
    <row r="381" spans="1:15" s="12" customFormat="1" x14ac:dyDescent="0.3">
      <c r="A381" s="4"/>
      <c r="O381"/>
    </row>
    <row r="382" spans="1:15" s="12" customFormat="1" x14ac:dyDescent="0.3">
      <c r="A382" s="4"/>
      <c r="O382"/>
    </row>
    <row r="383" spans="1:15" s="12" customFormat="1" x14ac:dyDescent="0.3">
      <c r="A383" s="4"/>
      <c r="O383"/>
    </row>
    <row r="384" spans="1:15" s="12" customFormat="1" x14ac:dyDescent="0.3">
      <c r="A384" s="4"/>
      <c r="O384"/>
    </row>
    <row r="385" spans="1:15" s="12" customFormat="1" x14ac:dyDescent="0.3">
      <c r="A385" s="4"/>
      <c r="O385"/>
    </row>
    <row r="386" spans="1:15" s="12" customFormat="1" x14ac:dyDescent="0.3">
      <c r="A386" s="4"/>
      <c r="O386"/>
    </row>
    <row r="387" spans="1:15" s="12" customFormat="1" x14ac:dyDescent="0.3">
      <c r="A387" s="4"/>
      <c r="O387"/>
    </row>
    <row r="388" spans="1:15" s="12" customFormat="1" x14ac:dyDescent="0.3">
      <c r="A388" s="4"/>
      <c r="O388"/>
    </row>
    <row r="389" spans="1:15" s="12" customFormat="1" x14ac:dyDescent="0.3">
      <c r="A389" s="4"/>
      <c r="O389"/>
    </row>
    <row r="390" spans="1:15" s="12" customFormat="1" x14ac:dyDescent="0.3">
      <c r="A390" s="4"/>
      <c r="O390"/>
    </row>
    <row r="391" spans="1:15" s="12" customFormat="1" x14ac:dyDescent="0.3">
      <c r="A391" s="4"/>
      <c r="O391"/>
    </row>
    <row r="392" spans="1:15" s="12" customFormat="1" x14ac:dyDescent="0.3">
      <c r="A392" s="4"/>
      <c r="O392"/>
    </row>
    <row r="393" spans="1:15" s="12" customFormat="1" x14ac:dyDescent="0.3">
      <c r="A393" s="4"/>
      <c r="O393"/>
    </row>
    <row r="394" spans="1:15" s="12" customFormat="1" x14ac:dyDescent="0.3">
      <c r="A394" s="4"/>
      <c r="O394"/>
    </row>
    <row r="395" spans="1:15" s="12" customFormat="1" x14ac:dyDescent="0.3">
      <c r="A395" s="4"/>
      <c r="O395"/>
    </row>
    <row r="396" spans="1:15" s="12" customFormat="1" x14ac:dyDescent="0.3">
      <c r="A396" s="4"/>
      <c r="O396"/>
    </row>
    <row r="397" spans="1:15" s="12" customFormat="1" x14ac:dyDescent="0.3">
      <c r="A397" s="4"/>
      <c r="O397"/>
    </row>
    <row r="398" spans="1:15" s="12" customFormat="1" x14ac:dyDescent="0.3">
      <c r="A398" s="4"/>
      <c r="O398"/>
    </row>
    <row r="399" spans="1:15" s="12" customFormat="1" x14ac:dyDescent="0.3">
      <c r="A399" s="4"/>
      <c r="O399"/>
    </row>
    <row r="400" spans="1:15" s="12" customFormat="1" x14ac:dyDescent="0.3">
      <c r="A400" s="4"/>
      <c r="O400"/>
    </row>
    <row r="401" spans="1:15" s="12" customFormat="1" x14ac:dyDescent="0.3">
      <c r="A401" s="4"/>
      <c r="O401"/>
    </row>
    <row r="402" spans="1:15" s="12" customFormat="1" x14ac:dyDescent="0.3">
      <c r="A402" s="4"/>
      <c r="O402"/>
    </row>
    <row r="403" spans="1:15" s="12" customFormat="1" x14ac:dyDescent="0.3">
      <c r="A403" s="4"/>
      <c r="O403"/>
    </row>
    <row r="404" spans="1:15" s="12" customFormat="1" x14ac:dyDescent="0.3">
      <c r="A404" s="4"/>
      <c r="O404"/>
    </row>
    <row r="405" spans="1:15" s="12" customFormat="1" x14ac:dyDescent="0.3">
      <c r="A405" s="4"/>
      <c r="O405"/>
    </row>
    <row r="406" spans="1:15" s="12" customFormat="1" x14ac:dyDescent="0.3">
      <c r="A406" s="4"/>
      <c r="O406"/>
    </row>
    <row r="407" spans="1:15" s="12" customFormat="1" x14ac:dyDescent="0.3">
      <c r="A407" s="4"/>
      <c r="O407"/>
    </row>
    <row r="408" spans="1:15" s="12" customFormat="1" x14ac:dyDescent="0.3">
      <c r="A408" s="4"/>
      <c r="O408"/>
    </row>
    <row r="409" spans="1:15" s="12" customFormat="1" x14ac:dyDescent="0.3">
      <c r="A409" s="4"/>
      <c r="O409"/>
    </row>
    <row r="410" spans="1:15" s="12" customFormat="1" x14ac:dyDescent="0.3">
      <c r="A410" s="4"/>
      <c r="O410"/>
    </row>
    <row r="411" spans="1:15" s="12" customFormat="1" x14ac:dyDescent="0.3">
      <c r="A411" s="4"/>
      <c r="O411"/>
    </row>
    <row r="412" spans="1:15" s="12" customFormat="1" x14ac:dyDescent="0.3">
      <c r="A412" s="4"/>
      <c r="O412"/>
    </row>
    <row r="413" spans="1:15" s="12" customFormat="1" x14ac:dyDescent="0.3">
      <c r="A413" s="4"/>
      <c r="O413"/>
    </row>
    <row r="414" spans="1:15" s="12" customFormat="1" x14ac:dyDescent="0.3">
      <c r="A414" s="4"/>
      <c r="O414"/>
    </row>
    <row r="415" spans="1:15" s="12" customFormat="1" x14ac:dyDescent="0.3">
      <c r="A415" s="4"/>
      <c r="O415"/>
    </row>
    <row r="416" spans="1:15" s="12" customFormat="1" x14ac:dyDescent="0.3">
      <c r="A416" s="4"/>
      <c r="O416"/>
    </row>
    <row r="417" spans="1:15" s="12" customFormat="1" x14ac:dyDescent="0.3">
      <c r="A417" s="4"/>
      <c r="O417"/>
    </row>
    <row r="418" spans="1:15" s="12" customFormat="1" x14ac:dyDescent="0.3">
      <c r="A418" s="4"/>
      <c r="O418"/>
    </row>
    <row r="419" spans="1:15" s="12" customFormat="1" x14ac:dyDescent="0.3">
      <c r="A419" s="4"/>
      <c r="O419"/>
    </row>
    <row r="420" spans="1:15" s="12" customFormat="1" x14ac:dyDescent="0.3">
      <c r="A420" s="4"/>
      <c r="O420"/>
    </row>
    <row r="421" spans="1:15" s="12" customFormat="1" x14ac:dyDescent="0.3">
      <c r="A421" s="4"/>
      <c r="O421"/>
    </row>
    <row r="422" spans="1:15" s="12" customFormat="1" x14ac:dyDescent="0.3">
      <c r="A422" s="4"/>
      <c r="O422"/>
    </row>
    <row r="423" spans="1:15" s="12" customFormat="1" x14ac:dyDescent="0.3">
      <c r="A423" s="4"/>
      <c r="O423"/>
    </row>
    <row r="424" spans="1:15" s="12" customFormat="1" x14ac:dyDescent="0.3">
      <c r="A424" s="4"/>
      <c r="O424"/>
    </row>
    <row r="425" spans="1:15" s="12" customFormat="1" x14ac:dyDescent="0.3">
      <c r="A425" s="4"/>
      <c r="O425"/>
    </row>
    <row r="426" spans="1:15" s="12" customFormat="1" x14ac:dyDescent="0.3">
      <c r="A426" s="4"/>
      <c r="O426"/>
    </row>
    <row r="427" spans="1:15" s="12" customFormat="1" x14ac:dyDescent="0.3">
      <c r="A427" s="4"/>
      <c r="O427"/>
    </row>
    <row r="428" spans="1:15" s="12" customFormat="1" x14ac:dyDescent="0.3">
      <c r="A428" s="4"/>
      <c r="O428"/>
    </row>
    <row r="429" spans="1:15" s="12" customFormat="1" x14ac:dyDescent="0.3">
      <c r="A429" s="4"/>
      <c r="O429"/>
    </row>
    <row r="430" spans="1:15" s="12" customFormat="1" x14ac:dyDescent="0.3">
      <c r="A430" s="4"/>
      <c r="O430"/>
    </row>
    <row r="431" spans="1:15" s="12" customFormat="1" x14ac:dyDescent="0.3">
      <c r="A431" s="4"/>
      <c r="O431"/>
    </row>
    <row r="432" spans="1:15" s="12" customFormat="1" x14ac:dyDescent="0.3">
      <c r="A432" s="4"/>
      <c r="O432"/>
    </row>
    <row r="433" spans="1:15" s="12" customFormat="1" x14ac:dyDescent="0.3">
      <c r="A433" s="4"/>
      <c r="O433"/>
    </row>
    <row r="434" spans="1:15" s="12" customFormat="1" x14ac:dyDescent="0.3">
      <c r="A434" s="4"/>
      <c r="O434"/>
    </row>
    <row r="435" spans="1:15" s="12" customFormat="1" x14ac:dyDescent="0.3">
      <c r="A435" s="4"/>
      <c r="O435"/>
    </row>
    <row r="436" spans="1:15" s="12" customFormat="1" x14ac:dyDescent="0.3">
      <c r="A436" s="4"/>
      <c r="O436"/>
    </row>
    <row r="437" spans="1:15" s="12" customFormat="1" x14ac:dyDescent="0.3">
      <c r="A437" s="4"/>
      <c r="O437"/>
    </row>
    <row r="438" spans="1:15" s="12" customFormat="1" x14ac:dyDescent="0.3">
      <c r="A438" s="4"/>
      <c r="O438"/>
    </row>
    <row r="439" spans="1:15" s="12" customFormat="1" x14ac:dyDescent="0.3">
      <c r="A439" s="4"/>
      <c r="O439"/>
    </row>
    <row r="440" spans="1:15" s="12" customFormat="1" x14ac:dyDescent="0.3">
      <c r="A440" s="4"/>
      <c r="O440"/>
    </row>
    <row r="441" spans="1:15" s="12" customFormat="1" x14ac:dyDescent="0.3">
      <c r="A441" s="4"/>
      <c r="O441"/>
    </row>
    <row r="442" spans="1:15" s="12" customFormat="1" x14ac:dyDescent="0.3">
      <c r="A442" s="4"/>
      <c r="O442"/>
    </row>
    <row r="443" spans="1:15" s="12" customFormat="1" x14ac:dyDescent="0.3">
      <c r="A443" s="4"/>
      <c r="O443"/>
    </row>
    <row r="444" spans="1:15" s="12" customFormat="1" x14ac:dyDescent="0.3">
      <c r="A444" s="4"/>
      <c r="O444"/>
    </row>
    <row r="445" spans="1:15" s="12" customFormat="1" x14ac:dyDescent="0.3">
      <c r="A445" s="4"/>
      <c r="O445"/>
    </row>
    <row r="446" spans="1:15" s="12" customFormat="1" x14ac:dyDescent="0.3">
      <c r="A446" s="4"/>
      <c r="O446"/>
    </row>
    <row r="447" spans="1:15" s="12" customFormat="1" x14ac:dyDescent="0.3">
      <c r="A447" s="4"/>
      <c r="O447"/>
    </row>
    <row r="448" spans="1:15" s="12" customFormat="1" x14ac:dyDescent="0.3">
      <c r="A448" s="4"/>
      <c r="O448"/>
    </row>
    <row r="449" spans="1:15" s="12" customFormat="1" x14ac:dyDescent="0.3">
      <c r="A449" s="4"/>
      <c r="O449"/>
    </row>
    <row r="450" spans="1:15" s="12" customFormat="1" x14ac:dyDescent="0.3">
      <c r="A450" s="4"/>
      <c r="O450"/>
    </row>
    <row r="451" spans="1:15" s="12" customFormat="1" x14ac:dyDescent="0.3">
      <c r="A451" s="4"/>
      <c r="O451"/>
    </row>
    <row r="452" spans="1:15" s="12" customFormat="1" x14ac:dyDescent="0.3">
      <c r="A452" s="4"/>
      <c r="O452"/>
    </row>
    <row r="453" spans="1:15" s="12" customFormat="1" x14ac:dyDescent="0.3">
      <c r="A453" s="4"/>
      <c r="O453"/>
    </row>
    <row r="454" spans="1:15" s="12" customFormat="1" x14ac:dyDescent="0.3">
      <c r="A454" s="4"/>
      <c r="O454"/>
    </row>
    <row r="455" spans="1:15" s="12" customFormat="1" x14ac:dyDescent="0.3">
      <c r="A455" s="4"/>
      <c r="O455"/>
    </row>
    <row r="456" spans="1:15" s="12" customFormat="1" x14ac:dyDescent="0.3">
      <c r="A456" s="4"/>
      <c r="O456"/>
    </row>
    <row r="457" spans="1:15" s="12" customFormat="1" x14ac:dyDescent="0.3">
      <c r="A457" s="4"/>
      <c r="O457"/>
    </row>
    <row r="458" spans="1:15" s="12" customFormat="1" x14ac:dyDescent="0.3">
      <c r="A458" s="4"/>
      <c r="O458"/>
    </row>
    <row r="459" spans="1:15" s="12" customFormat="1" x14ac:dyDescent="0.3">
      <c r="A459" s="4"/>
      <c r="O459"/>
    </row>
    <row r="460" spans="1:15" s="12" customFormat="1" x14ac:dyDescent="0.3">
      <c r="A460" s="4"/>
      <c r="O460"/>
    </row>
    <row r="461" spans="1:15" s="12" customFormat="1" x14ac:dyDescent="0.3">
      <c r="A461" s="4"/>
      <c r="O461"/>
    </row>
    <row r="462" spans="1:15" s="12" customFormat="1" x14ac:dyDescent="0.3">
      <c r="A462" s="4"/>
      <c r="O462"/>
    </row>
    <row r="463" spans="1:15" s="12" customFormat="1" x14ac:dyDescent="0.3">
      <c r="A463" s="4"/>
      <c r="O463"/>
    </row>
    <row r="464" spans="1:15" s="12" customFormat="1" x14ac:dyDescent="0.3">
      <c r="A464" s="4"/>
      <c r="O464"/>
    </row>
    <row r="465" spans="1:15" s="12" customFormat="1" x14ac:dyDescent="0.3">
      <c r="A465" s="4"/>
      <c r="O465"/>
    </row>
    <row r="466" spans="1:15" s="12" customFormat="1" x14ac:dyDescent="0.3">
      <c r="A466" s="4"/>
      <c r="O466"/>
    </row>
    <row r="467" spans="1:15" s="12" customFormat="1" x14ac:dyDescent="0.3">
      <c r="A467" s="4"/>
      <c r="O467"/>
    </row>
    <row r="468" spans="1:15" s="12" customFormat="1" x14ac:dyDescent="0.3">
      <c r="A468" s="4"/>
      <c r="O468"/>
    </row>
    <row r="469" spans="1:15" s="12" customFormat="1" x14ac:dyDescent="0.3">
      <c r="A469" s="4"/>
      <c r="O469"/>
    </row>
    <row r="470" spans="1:15" s="12" customFormat="1" x14ac:dyDescent="0.3">
      <c r="A470" s="4"/>
      <c r="O470"/>
    </row>
    <row r="471" spans="1:15" s="12" customFormat="1" x14ac:dyDescent="0.3">
      <c r="A471" s="4"/>
      <c r="O471"/>
    </row>
    <row r="472" spans="1:15" s="12" customFormat="1" x14ac:dyDescent="0.3">
      <c r="A472" s="4"/>
      <c r="O472"/>
    </row>
    <row r="473" spans="1:15" s="12" customFormat="1" x14ac:dyDescent="0.3">
      <c r="A473" s="4"/>
      <c r="O473"/>
    </row>
    <row r="474" spans="1:15" s="12" customFormat="1" x14ac:dyDescent="0.3">
      <c r="A474" s="4"/>
      <c r="O474"/>
    </row>
    <row r="475" spans="1:15" s="12" customFormat="1" x14ac:dyDescent="0.3">
      <c r="A475" s="4"/>
      <c r="O475"/>
    </row>
    <row r="476" spans="1:15" s="12" customFormat="1" x14ac:dyDescent="0.3">
      <c r="A476" s="4"/>
      <c r="O476"/>
    </row>
    <row r="477" spans="1:15" s="12" customFormat="1" x14ac:dyDescent="0.3">
      <c r="A477" s="4"/>
      <c r="O477"/>
    </row>
    <row r="478" spans="1:15" s="12" customFormat="1" x14ac:dyDescent="0.3">
      <c r="A478" s="4"/>
      <c r="O478"/>
    </row>
    <row r="479" spans="1:15" s="12" customFormat="1" x14ac:dyDescent="0.3">
      <c r="A479" s="4"/>
      <c r="O479"/>
    </row>
    <row r="480" spans="1:15" s="12" customFormat="1" x14ac:dyDescent="0.3">
      <c r="A480" s="4"/>
      <c r="O480"/>
    </row>
    <row r="481" spans="1:15" s="12" customFormat="1" x14ac:dyDescent="0.3">
      <c r="A481" s="4"/>
      <c r="O481"/>
    </row>
    <row r="482" spans="1:15" s="12" customFormat="1" x14ac:dyDescent="0.3">
      <c r="A482" s="4"/>
      <c r="O482"/>
    </row>
    <row r="483" spans="1:15" s="12" customFormat="1" x14ac:dyDescent="0.3">
      <c r="A483" s="4"/>
      <c r="O483"/>
    </row>
    <row r="484" spans="1:15" s="12" customFormat="1" x14ac:dyDescent="0.3">
      <c r="A484" s="4"/>
      <c r="O484"/>
    </row>
    <row r="485" spans="1:15" s="12" customFormat="1" x14ac:dyDescent="0.3">
      <c r="A485" s="4"/>
      <c r="O485"/>
    </row>
    <row r="486" spans="1:15" s="12" customFormat="1" x14ac:dyDescent="0.3">
      <c r="A486" s="4"/>
      <c r="O486"/>
    </row>
    <row r="487" spans="1:15" s="12" customFormat="1" x14ac:dyDescent="0.3">
      <c r="A487" s="4"/>
      <c r="O487"/>
    </row>
    <row r="488" spans="1:15" s="12" customFormat="1" x14ac:dyDescent="0.3">
      <c r="A488" s="4"/>
      <c r="O488"/>
    </row>
    <row r="489" spans="1:15" s="12" customFormat="1" x14ac:dyDescent="0.3">
      <c r="A489" s="4"/>
      <c r="O489"/>
    </row>
    <row r="490" spans="1:15" s="12" customFormat="1" x14ac:dyDescent="0.3">
      <c r="A490" s="4"/>
      <c r="O490"/>
    </row>
    <row r="491" spans="1:15" s="12" customFormat="1" x14ac:dyDescent="0.3">
      <c r="A491" s="4"/>
      <c r="O491"/>
    </row>
    <row r="492" spans="1:15" s="12" customFormat="1" x14ac:dyDescent="0.3">
      <c r="A492" s="4"/>
      <c r="O492"/>
    </row>
    <row r="493" spans="1:15" s="12" customFormat="1" x14ac:dyDescent="0.3">
      <c r="A493" s="4"/>
      <c r="O493"/>
    </row>
    <row r="494" spans="1:15" s="12" customFormat="1" x14ac:dyDescent="0.3">
      <c r="A494" s="4"/>
      <c r="O494"/>
    </row>
    <row r="495" spans="1:15" s="12" customFormat="1" x14ac:dyDescent="0.3">
      <c r="A495" s="4"/>
      <c r="O495"/>
    </row>
    <row r="496" spans="1:15" s="12" customFormat="1" x14ac:dyDescent="0.3">
      <c r="A496" s="4"/>
      <c r="O496"/>
    </row>
    <row r="497" spans="1:15" s="12" customFormat="1" x14ac:dyDescent="0.3">
      <c r="A497" s="4"/>
      <c r="O497"/>
    </row>
    <row r="498" spans="1:15" s="12" customFormat="1" x14ac:dyDescent="0.3">
      <c r="A498" s="4"/>
      <c r="O498"/>
    </row>
    <row r="499" spans="1:15" s="12" customFormat="1" x14ac:dyDescent="0.3">
      <c r="A499" s="4"/>
      <c r="O499"/>
    </row>
    <row r="500" spans="1:15" s="12" customFormat="1" x14ac:dyDescent="0.3">
      <c r="A500" s="4"/>
      <c r="O500"/>
    </row>
    <row r="501" spans="1:15" s="12" customFormat="1" x14ac:dyDescent="0.3">
      <c r="A501" s="4"/>
      <c r="O501"/>
    </row>
    <row r="502" spans="1:15" s="12" customFormat="1" x14ac:dyDescent="0.3">
      <c r="A502" s="4"/>
      <c r="O502"/>
    </row>
    <row r="503" spans="1:15" s="12" customFormat="1" x14ac:dyDescent="0.3">
      <c r="A503" s="4"/>
      <c r="O503"/>
    </row>
    <row r="504" spans="1:15" s="12" customFormat="1" x14ac:dyDescent="0.3">
      <c r="A504" s="4"/>
      <c r="O504"/>
    </row>
    <row r="505" spans="1:15" s="12" customFormat="1" x14ac:dyDescent="0.3">
      <c r="A505" s="4"/>
      <c r="O505"/>
    </row>
    <row r="506" spans="1:15" s="12" customFormat="1" x14ac:dyDescent="0.3">
      <c r="A506" s="4"/>
      <c r="O506"/>
    </row>
    <row r="507" spans="1:15" s="12" customFormat="1" x14ac:dyDescent="0.3">
      <c r="A507" s="4"/>
      <c r="O507"/>
    </row>
    <row r="508" spans="1:15" s="12" customFormat="1" x14ac:dyDescent="0.3">
      <c r="A508" s="4"/>
      <c r="O508"/>
    </row>
    <row r="509" spans="1:15" s="12" customFormat="1" x14ac:dyDescent="0.3">
      <c r="A509" s="4"/>
      <c r="O509"/>
    </row>
    <row r="510" spans="1:15" s="12" customFormat="1" x14ac:dyDescent="0.3">
      <c r="A510" s="4"/>
      <c r="O510"/>
    </row>
    <row r="511" spans="1:15" s="12" customFormat="1" x14ac:dyDescent="0.3">
      <c r="A511" s="4"/>
      <c r="O511"/>
    </row>
    <row r="512" spans="1:15" s="12" customFormat="1" x14ac:dyDescent="0.3">
      <c r="A512" s="4"/>
      <c r="O512"/>
    </row>
    <row r="513" spans="1:15" s="12" customFormat="1" x14ac:dyDescent="0.3">
      <c r="A513" s="4"/>
      <c r="O513"/>
    </row>
    <row r="514" spans="1:15" s="12" customFormat="1" x14ac:dyDescent="0.3">
      <c r="A514" s="4"/>
      <c r="O514"/>
    </row>
    <row r="515" spans="1:15" s="12" customFormat="1" x14ac:dyDescent="0.3">
      <c r="A515" s="4"/>
      <c r="O515"/>
    </row>
    <row r="516" spans="1:15" s="12" customFormat="1" x14ac:dyDescent="0.3">
      <c r="A516" s="4"/>
      <c r="O516"/>
    </row>
    <row r="517" spans="1:15" s="12" customFormat="1" x14ac:dyDescent="0.3">
      <c r="A517" s="4"/>
      <c r="O517"/>
    </row>
    <row r="518" spans="1:15" s="12" customFormat="1" x14ac:dyDescent="0.3">
      <c r="A518" s="4"/>
      <c r="O518"/>
    </row>
    <row r="519" spans="1:15" s="12" customFormat="1" x14ac:dyDescent="0.3">
      <c r="A519" s="4"/>
      <c r="O519"/>
    </row>
    <row r="520" spans="1:15" s="12" customFormat="1" x14ac:dyDescent="0.3">
      <c r="A520" s="4"/>
      <c r="O520"/>
    </row>
    <row r="521" spans="1:15" s="12" customFormat="1" x14ac:dyDescent="0.3">
      <c r="A521" s="4"/>
      <c r="O521"/>
    </row>
    <row r="522" spans="1:15" s="12" customFormat="1" x14ac:dyDescent="0.3">
      <c r="A522" s="4"/>
      <c r="O522"/>
    </row>
    <row r="523" spans="1:15" s="12" customFormat="1" x14ac:dyDescent="0.3">
      <c r="A523" s="4"/>
      <c r="O523"/>
    </row>
    <row r="524" spans="1:15" s="12" customFormat="1" x14ac:dyDescent="0.3">
      <c r="A524" s="4"/>
      <c r="O524"/>
    </row>
    <row r="525" spans="1:15" s="12" customFormat="1" x14ac:dyDescent="0.3">
      <c r="A525" s="4"/>
      <c r="O525"/>
    </row>
    <row r="526" spans="1:15" s="12" customFormat="1" x14ac:dyDescent="0.3">
      <c r="A526" s="4"/>
      <c r="O526"/>
    </row>
    <row r="527" spans="1:15" s="12" customFormat="1" x14ac:dyDescent="0.3">
      <c r="A527" s="4"/>
      <c r="O527"/>
    </row>
    <row r="528" spans="1:15" s="12" customFormat="1" x14ac:dyDescent="0.3">
      <c r="A528" s="4"/>
      <c r="O528"/>
    </row>
    <row r="529" spans="1:15" s="12" customFormat="1" x14ac:dyDescent="0.3">
      <c r="A529" s="4"/>
      <c r="O529"/>
    </row>
    <row r="530" spans="1:15" s="12" customFormat="1" x14ac:dyDescent="0.3">
      <c r="A530" s="4"/>
      <c r="O530"/>
    </row>
    <row r="531" spans="1:15" s="12" customFormat="1" x14ac:dyDescent="0.3">
      <c r="A531" s="4"/>
      <c r="O531"/>
    </row>
    <row r="532" spans="1:15" s="12" customFormat="1" x14ac:dyDescent="0.3">
      <c r="A532" s="4"/>
      <c r="O532"/>
    </row>
    <row r="533" spans="1:15" s="12" customFormat="1" x14ac:dyDescent="0.3">
      <c r="A533" s="4"/>
      <c r="O533"/>
    </row>
    <row r="534" spans="1:15" s="12" customFormat="1" x14ac:dyDescent="0.3">
      <c r="A534" s="4"/>
      <c r="O534"/>
    </row>
    <row r="535" spans="1:15" s="12" customFormat="1" x14ac:dyDescent="0.3">
      <c r="A535" s="4"/>
      <c r="O535"/>
    </row>
    <row r="536" spans="1:15" s="12" customFormat="1" x14ac:dyDescent="0.3">
      <c r="A536" s="4"/>
      <c r="O536"/>
    </row>
    <row r="537" spans="1:15" s="12" customFormat="1" x14ac:dyDescent="0.3">
      <c r="A537" s="4"/>
      <c r="O537"/>
    </row>
    <row r="538" spans="1:15" s="12" customFormat="1" x14ac:dyDescent="0.3">
      <c r="A538" s="4"/>
      <c r="O538"/>
    </row>
    <row r="539" spans="1:15" s="12" customFormat="1" x14ac:dyDescent="0.3">
      <c r="A539" s="4"/>
      <c r="O539"/>
    </row>
    <row r="540" spans="1:15" s="12" customFormat="1" x14ac:dyDescent="0.3">
      <c r="A540" s="4"/>
      <c r="O540"/>
    </row>
    <row r="541" spans="1:15" s="12" customFormat="1" x14ac:dyDescent="0.3">
      <c r="A541" s="4"/>
      <c r="O541"/>
    </row>
    <row r="542" spans="1:15" s="12" customFormat="1" x14ac:dyDescent="0.3">
      <c r="A542" s="4"/>
      <c r="O542"/>
    </row>
    <row r="543" spans="1:15" s="12" customFormat="1" x14ac:dyDescent="0.3">
      <c r="A543" s="4"/>
      <c r="O543"/>
    </row>
    <row r="544" spans="1:15" s="12" customFormat="1" x14ac:dyDescent="0.3">
      <c r="A544" s="4"/>
      <c r="O544"/>
    </row>
    <row r="545" spans="1:15" s="12" customFormat="1" x14ac:dyDescent="0.3">
      <c r="A545" s="4"/>
      <c r="O545"/>
    </row>
    <row r="546" spans="1:15" s="12" customFormat="1" x14ac:dyDescent="0.3">
      <c r="A546" s="4"/>
      <c r="O546"/>
    </row>
    <row r="547" spans="1:15" s="12" customFormat="1" x14ac:dyDescent="0.3">
      <c r="A547" s="4"/>
      <c r="O547"/>
    </row>
    <row r="548" spans="1:15" s="12" customFormat="1" x14ac:dyDescent="0.3">
      <c r="A548" s="4"/>
      <c r="O548"/>
    </row>
    <row r="549" spans="1:15" s="12" customFormat="1" x14ac:dyDescent="0.3">
      <c r="A549" s="4"/>
      <c r="O549"/>
    </row>
    <row r="550" spans="1:15" s="12" customFormat="1" x14ac:dyDescent="0.3">
      <c r="A550" s="4"/>
      <c r="O550"/>
    </row>
    <row r="551" spans="1:15" s="12" customFormat="1" x14ac:dyDescent="0.3">
      <c r="A551" s="4"/>
      <c r="O551"/>
    </row>
    <row r="552" spans="1:15" s="12" customFormat="1" x14ac:dyDescent="0.3">
      <c r="A552" s="4"/>
      <c r="O552"/>
    </row>
    <row r="553" spans="1:15" s="12" customFormat="1" x14ac:dyDescent="0.3">
      <c r="A553" s="4"/>
      <c r="O553"/>
    </row>
    <row r="554" spans="1:15" s="12" customFormat="1" x14ac:dyDescent="0.3">
      <c r="A554" s="4"/>
      <c r="O554"/>
    </row>
    <row r="555" spans="1:15" s="12" customFormat="1" x14ac:dyDescent="0.3">
      <c r="A555" s="4"/>
      <c r="O555"/>
    </row>
    <row r="556" spans="1:15" s="12" customFormat="1" x14ac:dyDescent="0.3">
      <c r="A556" s="4"/>
      <c r="O556"/>
    </row>
    <row r="557" spans="1:15" s="12" customFormat="1" x14ac:dyDescent="0.3">
      <c r="A557" s="4"/>
      <c r="O557"/>
    </row>
    <row r="558" spans="1:15" s="12" customFormat="1" x14ac:dyDescent="0.3">
      <c r="A558" s="4"/>
      <c r="O558"/>
    </row>
    <row r="559" spans="1:15" s="12" customFormat="1" x14ac:dyDescent="0.3">
      <c r="A559" s="4"/>
      <c r="O559"/>
    </row>
    <row r="560" spans="1:15" s="12" customFormat="1" x14ac:dyDescent="0.3">
      <c r="A560" s="4"/>
      <c r="O560"/>
    </row>
    <row r="561" spans="1:15" s="12" customFormat="1" x14ac:dyDescent="0.3">
      <c r="A561" s="4"/>
      <c r="O561"/>
    </row>
    <row r="562" spans="1:15" s="12" customFormat="1" x14ac:dyDescent="0.3">
      <c r="A562" s="4"/>
      <c r="O562"/>
    </row>
    <row r="563" spans="1:15" s="12" customFormat="1" x14ac:dyDescent="0.3">
      <c r="A563" s="4"/>
      <c r="O563"/>
    </row>
    <row r="564" spans="1:15" s="12" customFormat="1" x14ac:dyDescent="0.3">
      <c r="A564" s="4"/>
      <c r="O564"/>
    </row>
    <row r="565" spans="1:15" s="12" customFormat="1" x14ac:dyDescent="0.3">
      <c r="A565" s="4"/>
      <c r="O565"/>
    </row>
    <row r="566" spans="1:15" s="12" customFormat="1" x14ac:dyDescent="0.3">
      <c r="A566" s="4"/>
      <c r="O566"/>
    </row>
    <row r="567" spans="1:15" s="12" customFormat="1" x14ac:dyDescent="0.3">
      <c r="A567" s="4"/>
      <c r="O567"/>
    </row>
    <row r="568" spans="1:15" s="12" customFormat="1" x14ac:dyDescent="0.3">
      <c r="A568" s="4"/>
      <c r="O568"/>
    </row>
    <row r="569" spans="1:15" s="12" customFormat="1" x14ac:dyDescent="0.3">
      <c r="A569" s="4"/>
      <c r="O569"/>
    </row>
    <row r="570" spans="1:15" s="12" customFormat="1" x14ac:dyDescent="0.3">
      <c r="A570" s="4"/>
      <c r="O570"/>
    </row>
    <row r="571" spans="1:15" s="12" customFormat="1" x14ac:dyDescent="0.3">
      <c r="A571" s="4"/>
      <c r="O571"/>
    </row>
    <row r="572" spans="1:15" s="12" customFormat="1" x14ac:dyDescent="0.3">
      <c r="A572" s="4"/>
      <c r="O572"/>
    </row>
    <row r="573" spans="1:15" s="12" customFormat="1" x14ac:dyDescent="0.3">
      <c r="A573" s="4"/>
      <c r="O573"/>
    </row>
    <row r="574" spans="1:15" s="12" customFormat="1" x14ac:dyDescent="0.3">
      <c r="A574" s="4"/>
      <c r="O574"/>
    </row>
    <row r="575" spans="1:15" s="12" customFormat="1" x14ac:dyDescent="0.3">
      <c r="A575" s="4"/>
      <c r="O575"/>
    </row>
    <row r="576" spans="1:15" s="12" customFormat="1" x14ac:dyDescent="0.3">
      <c r="A576" s="4"/>
      <c r="O576"/>
    </row>
    <row r="577" spans="1:15" s="12" customFormat="1" x14ac:dyDescent="0.3">
      <c r="A577" s="4"/>
      <c r="O577"/>
    </row>
    <row r="578" spans="1:15" s="12" customFormat="1" x14ac:dyDescent="0.3">
      <c r="A578" s="4"/>
      <c r="O578"/>
    </row>
    <row r="579" spans="1:15" s="12" customFormat="1" x14ac:dyDescent="0.3">
      <c r="A579" s="4"/>
      <c r="O579"/>
    </row>
    <row r="580" spans="1:15" s="12" customFormat="1" x14ac:dyDescent="0.3">
      <c r="A580" s="4"/>
      <c r="O580"/>
    </row>
    <row r="581" spans="1:15" s="12" customFormat="1" x14ac:dyDescent="0.3">
      <c r="A581" s="4"/>
      <c r="O581"/>
    </row>
    <row r="582" spans="1:15" s="12" customFormat="1" x14ac:dyDescent="0.3">
      <c r="A582" s="4"/>
      <c r="O582"/>
    </row>
    <row r="583" spans="1:15" s="12" customFormat="1" x14ac:dyDescent="0.3">
      <c r="A583" s="4"/>
      <c r="O583"/>
    </row>
    <row r="584" spans="1:15" s="12" customFormat="1" x14ac:dyDescent="0.3">
      <c r="A584" s="4"/>
      <c r="O584"/>
    </row>
    <row r="585" spans="1:15" s="12" customFormat="1" x14ac:dyDescent="0.3">
      <c r="A585" s="4"/>
      <c r="O585"/>
    </row>
    <row r="586" spans="1:15" s="12" customFormat="1" x14ac:dyDescent="0.3">
      <c r="A586" s="4"/>
      <c r="O586"/>
    </row>
    <row r="587" spans="1:15" s="12" customFormat="1" x14ac:dyDescent="0.3">
      <c r="A587" s="4"/>
      <c r="O587"/>
    </row>
    <row r="588" spans="1:15" s="12" customFormat="1" x14ac:dyDescent="0.3">
      <c r="A588" s="4"/>
      <c r="O588"/>
    </row>
    <row r="589" spans="1:15" s="12" customFormat="1" x14ac:dyDescent="0.3">
      <c r="A589" s="4"/>
      <c r="O589"/>
    </row>
    <row r="590" spans="1:15" s="12" customFormat="1" x14ac:dyDescent="0.3">
      <c r="A590" s="4"/>
      <c r="O590"/>
    </row>
    <row r="591" spans="1:15" s="12" customFormat="1" x14ac:dyDescent="0.3">
      <c r="A591" s="4"/>
      <c r="O591"/>
    </row>
    <row r="592" spans="1:15" s="12" customFormat="1" x14ac:dyDescent="0.3">
      <c r="A592" s="4"/>
      <c r="O592"/>
    </row>
    <row r="593" spans="1:15" s="12" customFormat="1" x14ac:dyDescent="0.3">
      <c r="A593" s="4"/>
      <c r="O593"/>
    </row>
    <row r="594" spans="1:15" s="12" customFormat="1" x14ac:dyDescent="0.3">
      <c r="A594" s="4"/>
      <c r="O594"/>
    </row>
    <row r="595" spans="1:15" s="12" customFormat="1" x14ac:dyDescent="0.3">
      <c r="A595" s="4"/>
      <c r="O595"/>
    </row>
    <row r="596" spans="1:15" s="12" customFormat="1" x14ac:dyDescent="0.3">
      <c r="A596" s="4"/>
      <c r="O596"/>
    </row>
    <row r="597" spans="1:15" s="12" customFormat="1" x14ac:dyDescent="0.3">
      <c r="A597" s="4"/>
      <c r="O597"/>
    </row>
    <row r="598" spans="1:15" s="12" customFormat="1" x14ac:dyDescent="0.3">
      <c r="A598" s="4"/>
      <c r="O598"/>
    </row>
    <row r="599" spans="1:15" s="12" customFormat="1" x14ac:dyDescent="0.3">
      <c r="A599" s="4"/>
      <c r="O599"/>
    </row>
    <row r="600" spans="1:15" s="12" customFormat="1" x14ac:dyDescent="0.3">
      <c r="A600" s="4"/>
      <c r="O600"/>
    </row>
    <row r="601" spans="1:15" s="12" customFormat="1" x14ac:dyDescent="0.3">
      <c r="A601" s="4"/>
      <c r="O601"/>
    </row>
    <row r="602" spans="1:15" s="12" customFormat="1" x14ac:dyDescent="0.3">
      <c r="A602" s="4"/>
      <c r="O602"/>
    </row>
    <row r="603" spans="1:15" s="12" customFormat="1" x14ac:dyDescent="0.3">
      <c r="A603" s="4"/>
      <c r="O603"/>
    </row>
    <row r="604" spans="1:15" s="12" customFormat="1" x14ac:dyDescent="0.3">
      <c r="A604" s="4"/>
      <c r="O604"/>
    </row>
    <row r="605" spans="1:15" s="12" customFormat="1" x14ac:dyDescent="0.3">
      <c r="A605" s="4"/>
      <c r="O605"/>
    </row>
    <row r="606" spans="1:15" s="12" customFormat="1" x14ac:dyDescent="0.3">
      <c r="A606" s="4"/>
      <c r="O606"/>
    </row>
    <row r="607" spans="1:15" s="12" customFormat="1" x14ac:dyDescent="0.3">
      <c r="A607" s="4"/>
      <c r="O607"/>
    </row>
    <row r="608" spans="1:15" s="12" customFormat="1" x14ac:dyDescent="0.3">
      <c r="A608" s="4"/>
      <c r="O608"/>
    </row>
    <row r="609" spans="1:15" s="12" customFormat="1" x14ac:dyDescent="0.3">
      <c r="A609" s="4"/>
      <c r="O609"/>
    </row>
    <row r="610" spans="1:15" s="12" customFormat="1" x14ac:dyDescent="0.3">
      <c r="A610" s="4"/>
      <c r="O610"/>
    </row>
    <row r="611" spans="1:15" s="12" customFormat="1" x14ac:dyDescent="0.3">
      <c r="A611" s="4"/>
      <c r="O611"/>
    </row>
    <row r="612" spans="1:15" s="12" customFormat="1" x14ac:dyDescent="0.3">
      <c r="A612" s="4"/>
      <c r="O612"/>
    </row>
    <row r="613" spans="1:15" s="12" customFormat="1" x14ac:dyDescent="0.3">
      <c r="A613" s="4"/>
      <c r="O613"/>
    </row>
    <row r="614" spans="1:15" s="12" customFormat="1" x14ac:dyDescent="0.3">
      <c r="A614" s="4"/>
      <c r="O614"/>
    </row>
    <row r="615" spans="1:15" s="12" customFormat="1" x14ac:dyDescent="0.3">
      <c r="A615" s="4"/>
      <c r="O615"/>
    </row>
    <row r="616" spans="1:15" s="12" customFormat="1" x14ac:dyDescent="0.3">
      <c r="A616" s="4"/>
      <c r="O616"/>
    </row>
    <row r="617" spans="1:15" s="12" customFormat="1" x14ac:dyDescent="0.3">
      <c r="A617" s="4"/>
      <c r="O617"/>
    </row>
    <row r="618" spans="1:15" s="12" customFormat="1" x14ac:dyDescent="0.3">
      <c r="A618" s="4"/>
      <c r="O618"/>
    </row>
    <row r="619" spans="1:15" s="12" customFormat="1" x14ac:dyDescent="0.3">
      <c r="A619" s="4"/>
      <c r="O619"/>
    </row>
    <row r="620" spans="1:15" s="12" customFormat="1" x14ac:dyDescent="0.3">
      <c r="A620" s="4"/>
      <c r="O620"/>
    </row>
    <row r="621" spans="1:15" s="12" customFormat="1" x14ac:dyDescent="0.3">
      <c r="A621" s="4"/>
      <c r="O621"/>
    </row>
    <row r="622" spans="1:15" s="12" customFormat="1" x14ac:dyDescent="0.3">
      <c r="A622" s="4"/>
      <c r="O622"/>
    </row>
    <row r="623" spans="1:15" s="12" customFormat="1" x14ac:dyDescent="0.3">
      <c r="A623" s="4"/>
      <c r="O623"/>
    </row>
    <row r="624" spans="1:15" s="12" customFormat="1" x14ac:dyDescent="0.3">
      <c r="A624" s="4"/>
      <c r="O624"/>
    </row>
    <row r="625" spans="1:15" s="12" customFormat="1" x14ac:dyDescent="0.3">
      <c r="A625" s="4"/>
      <c r="O625"/>
    </row>
    <row r="626" spans="1:15" s="12" customFormat="1" x14ac:dyDescent="0.3">
      <c r="A626" s="4"/>
      <c r="O626"/>
    </row>
    <row r="627" spans="1:15" s="12" customFormat="1" x14ac:dyDescent="0.3">
      <c r="A627" s="4"/>
      <c r="O627"/>
    </row>
    <row r="628" spans="1:15" s="12" customFormat="1" x14ac:dyDescent="0.3">
      <c r="A628" s="4"/>
      <c r="O628"/>
    </row>
    <row r="629" spans="1:15" s="12" customFormat="1" x14ac:dyDescent="0.3">
      <c r="A629" s="4"/>
      <c r="O629"/>
    </row>
    <row r="630" spans="1:15" s="12" customFormat="1" x14ac:dyDescent="0.3">
      <c r="A630" s="4"/>
      <c r="O630"/>
    </row>
    <row r="631" spans="1:15" s="12" customFormat="1" x14ac:dyDescent="0.3">
      <c r="A631" s="4"/>
      <c r="O631"/>
    </row>
    <row r="632" spans="1:15" s="12" customFormat="1" x14ac:dyDescent="0.3">
      <c r="A632" s="4"/>
      <c r="O632"/>
    </row>
    <row r="633" spans="1:15" s="12" customFormat="1" x14ac:dyDescent="0.3">
      <c r="A633" s="4"/>
      <c r="O633"/>
    </row>
    <row r="634" spans="1:15" s="12" customFormat="1" x14ac:dyDescent="0.3">
      <c r="A634" s="4"/>
      <c r="O634"/>
    </row>
    <row r="635" spans="1:15" s="12" customFormat="1" x14ac:dyDescent="0.3">
      <c r="A635" s="4"/>
      <c r="O635"/>
    </row>
    <row r="636" spans="1:15" s="12" customFormat="1" x14ac:dyDescent="0.3">
      <c r="A636" s="4"/>
      <c r="O636"/>
    </row>
    <row r="637" spans="1:15" s="12" customFormat="1" x14ac:dyDescent="0.3">
      <c r="A637" s="4"/>
      <c r="O637"/>
    </row>
    <row r="638" spans="1:15" s="12" customFormat="1" x14ac:dyDescent="0.3">
      <c r="A638" s="4"/>
      <c r="O638"/>
    </row>
    <row r="639" spans="1:15" s="12" customFormat="1" x14ac:dyDescent="0.3">
      <c r="A639" s="4"/>
      <c r="O639"/>
    </row>
    <row r="640" spans="1:15" s="12" customFormat="1" x14ac:dyDescent="0.3">
      <c r="A640" s="4"/>
      <c r="O640"/>
    </row>
    <row r="641" spans="1:15" s="12" customFormat="1" x14ac:dyDescent="0.3">
      <c r="A641" s="4"/>
      <c r="O641"/>
    </row>
    <row r="642" spans="1:15" s="12" customFormat="1" x14ac:dyDescent="0.3">
      <c r="A642" s="4"/>
      <c r="O642"/>
    </row>
    <row r="643" spans="1:15" s="12" customFormat="1" x14ac:dyDescent="0.3">
      <c r="A643" s="4"/>
      <c r="O643"/>
    </row>
    <row r="644" spans="1:15" s="12" customFormat="1" x14ac:dyDescent="0.3">
      <c r="A644" s="4"/>
      <c r="O644"/>
    </row>
    <row r="645" spans="1:15" s="12" customFormat="1" x14ac:dyDescent="0.3">
      <c r="A645" s="4"/>
      <c r="O645"/>
    </row>
    <row r="646" spans="1:15" s="12" customFormat="1" x14ac:dyDescent="0.3">
      <c r="A646" s="4"/>
      <c r="O646"/>
    </row>
    <row r="647" spans="1:15" s="12" customFormat="1" x14ac:dyDescent="0.3">
      <c r="A647" s="4"/>
      <c r="O647"/>
    </row>
    <row r="648" spans="1:15" s="12" customFormat="1" x14ac:dyDescent="0.3">
      <c r="A648" s="4"/>
      <c r="O648"/>
    </row>
    <row r="649" spans="1:15" s="12" customFormat="1" x14ac:dyDescent="0.3">
      <c r="A649" s="4"/>
      <c r="O649"/>
    </row>
    <row r="650" spans="1:15" s="12" customFormat="1" x14ac:dyDescent="0.3">
      <c r="A650" s="4"/>
      <c r="O650"/>
    </row>
    <row r="651" spans="1:15" s="12" customFormat="1" x14ac:dyDescent="0.3">
      <c r="A651" s="4"/>
      <c r="O651"/>
    </row>
    <row r="652" spans="1:15" s="12" customFormat="1" x14ac:dyDescent="0.3">
      <c r="A652" s="4"/>
      <c r="O652"/>
    </row>
    <row r="653" spans="1:15" s="12" customFormat="1" x14ac:dyDescent="0.3">
      <c r="A653" s="4"/>
      <c r="O653"/>
    </row>
    <row r="654" spans="1:15" s="12" customFormat="1" x14ac:dyDescent="0.3">
      <c r="A654" s="4"/>
      <c r="O654"/>
    </row>
    <row r="655" spans="1:15" s="12" customFormat="1" x14ac:dyDescent="0.3">
      <c r="A655" s="4"/>
      <c r="O655"/>
    </row>
    <row r="656" spans="1:15" s="12" customFormat="1" x14ac:dyDescent="0.3">
      <c r="A656" s="4"/>
      <c r="O656"/>
    </row>
    <row r="657" spans="1:15" s="12" customFormat="1" x14ac:dyDescent="0.3">
      <c r="A657" s="4"/>
      <c r="O657"/>
    </row>
    <row r="658" spans="1:15" s="12" customFormat="1" x14ac:dyDescent="0.3">
      <c r="A658" s="4"/>
      <c r="O658"/>
    </row>
    <row r="659" spans="1:15" s="12" customFormat="1" x14ac:dyDescent="0.3">
      <c r="A659" s="4"/>
      <c r="O659"/>
    </row>
    <row r="660" spans="1:15" s="12" customFormat="1" x14ac:dyDescent="0.3">
      <c r="A660" s="4"/>
      <c r="O660"/>
    </row>
    <row r="661" spans="1:15" s="12" customFormat="1" x14ac:dyDescent="0.3">
      <c r="A661" s="4"/>
      <c r="O661"/>
    </row>
    <row r="662" spans="1:15" s="12" customFormat="1" x14ac:dyDescent="0.3">
      <c r="A662" s="4"/>
      <c r="O662"/>
    </row>
    <row r="663" spans="1:15" s="12" customFormat="1" x14ac:dyDescent="0.3">
      <c r="A663" s="4"/>
      <c r="O663"/>
    </row>
    <row r="664" spans="1:15" s="12" customFormat="1" x14ac:dyDescent="0.3">
      <c r="A664" s="4"/>
      <c r="O664"/>
    </row>
    <row r="665" spans="1:15" s="12" customFormat="1" x14ac:dyDescent="0.3">
      <c r="A665" s="4"/>
      <c r="O665"/>
    </row>
    <row r="666" spans="1:15" s="12" customFormat="1" x14ac:dyDescent="0.3">
      <c r="A666" s="4"/>
      <c r="O666"/>
    </row>
    <row r="667" spans="1:15" s="12" customFormat="1" x14ac:dyDescent="0.3">
      <c r="A667" s="4"/>
      <c r="O667"/>
    </row>
    <row r="668" spans="1:15" s="12" customFormat="1" x14ac:dyDescent="0.3">
      <c r="A668" s="4"/>
      <c r="O668"/>
    </row>
    <row r="669" spans="1:15" s="12" customFormat="1" x14ac:dyDescent="0.3">
      <c r="A669" s="4"/>
      <c r="O669"/>
    </row>
    <row r="670" spans="1:15" s="12" customFormat="1" x14ac:dyDescent="0.3">
      <c r="A670" s="4"/>
      <c r="O670"/>
    </row>
    <row r="671" spans="1:15" s="12" customFormat="1" x14ac:dyDescent="0.3">
      <c r="A671" s="4"/>
      <c r="O671"/>
    </row>
    <row r="672" spans="1:15" s="12" customFormat="1" x14ac:dyDescent="0.3">
      <c r="A672" s="4"/>
      <c r="O672"/>
    </row>
    <row r="673" spans="1:15" s="12" customFormat="1" x14ac:dyDescent="0.3">
      <c r="A673" s="4"/>
      <c r="O673"/>
    </row>
    <row r="674" spans="1:15" s="12" customFormat="1" x14ac:dyDescent="0.3">
      <c r="A674" s="4"/>
      <c r="O674"/>
    </row>
    <row r="675" spans="1:15" s="12" customFormat="1" x14ac:dyDescent="0.3">
      <c r="A675" s="4"/>
      <c r="O675"/>
    </row>
    <row r="676" spans="1:15" s="12" customFormat="1" x14ac:dyDescent="0.3">
      <c r="A676" s="4"/>
      <c r="O676"/>
    </row>
    <row r="677" spans="1:15" s="12" customFormat="1" x14ac:dyDescent="0.3">
      <c r="A677" s="4"/>
      <c r="O677"/>
    </row>
    <row r="678" spans="1:15" s="12" customFormat="1" x14ac:dyDescent="0.3">
      <c r="A678" s="4"/>
      <c r="O678"/>
    </row>
    <row r="679" spans="1:15" s="12" customFormat="1" x14ac:dyDescent="0.3">
      <c r="A679" s="4"/>
      <c r="O679"/>
    </row>
    <row r="680" spans="1:15" s="12" customFormat="1" x14ac:dyDescent="0.3">
      <c r="A680" s="4"/>
      <c r="O680"/>
    </row>
    <row r="681" spans="1:15" s="12" customFormat="1" x14ac:dyDescent="0.3">
      <c r="A681" s="4"/>
      <c r="O681"/>
    </row>
    <row r="682" spans="1:15" s="12" customFormat="1" x14ac:dyDescent="0.3">
      <c r="A682" s="4"/>
      <c r="O682"/>
    </row>
    <row r="683" spans="1:15" s="12" customFormat="1" x14ac:dyDescent="0.3">
      <c r="A683" s="4"/>
      <c r="O683"/>
    </row>
    <row r="684" spans="1:15" s="12" customFormat="1" x14ac:dyDescent="0.3">
      <c r="A684" s="4"/>
      <c r="O684"/>
    </row>
    <row r="685" spans="1:15" s="12" customFormat="1" x14ac:dyDescent="0.3">
      <c r="A685" s="4"/>
      <c r="O685"/>
    </row>
    <row r="686" spans="1:15" s="12" customFormat="1" x14ac:dyDescent="0.3">
      <c r="A686" s="4"/>
      <c r="O686"/>
    </row>
    <row r="687" spans="1:15" s="12" customFormat="1" x14ac:dyDescent="0.3">
      <c r="A687" s="4"/>
      <c r="O687"/>
    </row>
    <row r="688" spans="1:15" s="12" customFormat="1" x14ac:dyDescent="0.3">
      <c r="A688" s="4"/>
      <c r="O688"/>
    </row>
    <row r="689" spans="1:15" s="12" customFormat="1" x14ac:dyDescent="0.3">
      <c r="A689" s="4"/>
      <c r="O689"/>
    </row>
    <row r="690" spans="1:15" s="12" customFormat="1" x14ac:dyDescent="0.3">
      <c r="A690" s="4"/>
      <c r="O690"/>
    </row>
    <row r="691" spans="1:15" s="12" customFormat="1" x14ac:dyDescent="0.3">
      <c r="A691" s="4"/>
      <c r="O691"/>
    </row>
    <row r="692" spans="1:15" s="12" customFormat="1" x14ac:dyDescent="0.3">
      <c r="A692" s="4"/>
      <c r="O692"/>
    </row>
    <row r="693" spans="1:15" s="12" customFormat="1" x14ac:dyDescent="0.3">
      <c r="A693" s="4"/>
      <c r="O693"/>
    </row>
    <row r="694" spans="1:15" s="12" customFormat="1" x14ac:dyDescent="0.3">
      <c r="A694" s="4"/>
      <c r="O694"/>
    </row>
    <row r="695" spans="1:15" s="12" customFormat="1" x14ac:dyDescent="0.3">
      <c r="A695" s="4"/>
      <c r="O695"/>
    </row>
    <row r="696" spans="1:15" s="12" customFormat="1" x14ac:dyDescent="0.3">
      <c r="A696" s="4"/>
      <c r="O696"/>
    </row>
    <row r="697" spans="1:15" s="12" customFormat="1" x14ac:dyDescent="0.3">
      <c r="A697" s="4"/>
      <c r="O697"/>
    </row>
    <row r="698" spans="1:15" s="12" customFormat="1" x14ac:dyDescent="0.3">
      <c r="A698" s="4"/>
      <c r="O698"/>
    </row>
    <row r="699" spans="1:15" s="12" customFormat="1" x14ac:dyDescent="0.3">
      <c r="A699" s="4"/>
      <c r="O699"/>
    </row>
    <row r="700" spans="1:15" s="12" customFormat="1" x14ac:dyDescent="0.3">
      <c r="A700" s="4"/>
      <c r="O700"/>
    </row>
    <row r="701" spans="1:15" s="12" customFormat="1" x14ac:dyDescent="0.3">
      <c r="A701" s="4"/>
      <c r="O701"/>
    </row>
    <row r="702" spans="1:15" s="12" customFormat="1" x14ac:dyDescent="0.3">
      <c r="A702" s="4"/>
      <c r="O702"/>
    </row>
    <row r="703" spans="1:15" s="12" customFormat="1" x14ac:dyDescent="0.3">
      <c r="A703" s="4"/>
      <c r="O703"/>
    </row>
    <row r="704" spans="1:15" s="12" customFormat="1" x14ac:dyDescent="0.3">
      <c r="A704" s="4"/>
      <c r="O704"/>
    </row>
    <row r="705" spans="1:15" s="12" customFormat="1" x14ac:dyDescent="0.3">
      <c r="A705" s="4"/>
      <c r="O705"/>
    </row>
    <row r="706" spans="1:15" s="12" customFormat="1" x14ac:dyDescent="0.3">
      <c r="A706" s="4"/>
      <c r="O706"/>
    </row>
    <row r="707" spans="1:15" s="12" customFormat="1" x14ac:dyDescent="0.3">
      <c r="A707" s="4"/>
      <c r="O707"/>
    </row>
    <row r="708" spans="1:15" s="12" customFormat="1" x14ac:dyDescent="0.3">
      <c r="A708" s="4"/>
      <c r="O708"/>
    </row>
    <row r="709" spans="1:15" s="12" customFormat="1" x14ac:dyDescent="0.3">
      <c r="A709" s="4"/>
      <c r="O709"/>
    </row>
    <row r="710" spans="1:15" s="12" customFormat="1" x14ac:dyDescent="0.3">
      <c r="A710" s="4"/>
      <c r="O710"/>
    </row>
    <row r="711" spans="1:15" s="12" customFormat="1" x14ac:dyDescent="0.3">
      <c r="A711" s="4"/>
      <c r="O711"/>
    </row>
    <row r="712" spans="1:15" s="12" customFormat="1" x14ac:dyDescent="0.3">
      <c r="A712" s="4"/>
      <c r="O712"/>
    </row>
    <row r="713" spans="1:15" s="12" customFormat="1" x14ac:dyDescent="0.3">
      <c r="A713" s="4"/>
      <c r="O713"/>
    </row>
    <row r="714" spans="1:15" s="12" customFormat="1" x14ac:dyDescent="0.3">
      <c r="A714" s="4"/>
      <c r="O714"/>
    </row>
    <row r="715" spans="1:15" s="12" customFormat="1" x14ac:dyDescent="0.3">
      <c r="A715" s="4"/>
      <c r="O715"/>
    </row>
    <row r="716" spans="1:15" s="12" customFormat="1" x14ac:dyDescent="0.3">
      <c r="A716" s="4"/>
      <c r="O716"/>
    </row>
    <row r="717" spans="1:15" s="12" customFormat="1" x14ac:dyDescent="0.3">
      <c r="A717" s="4"/>
      <c r="O717"/>
    </row>
    <row r="718" spans="1:15" s="12" customFormat="1" x14ac:dyDescent="0.3">
      <c r="A718" s="4"/>
      <c r="O718"/>
    </row>
    <row r="719" spans="1:15" s="12" customFormat="1" x14ac:dyDescent="0.3">
      <c r="A719" s="4"/>
      <c r="O719"/>
    </row>
    <row r="720" spans="1:15" s="12" customFormat="1" x14ac:dyDescent="0.3">
      <c r="A720" s="4"/>
      <c r="O720"/>
    </row>
    <row r="721" spans="1:15" s="12" customFormat="1" x14ac:dyDescent="0.3">
      <c r="A721" s="4"/>
      <c r="O721"/>
    </row>
    <row r="722" spans="1:15" s="12" customFormat="1" x14ac:dyDescent="0.3">
      <c r="A722" s="4"/>
      <c r="O722"/>
    </row>
    <row r="723" spans="1:15" s="12" customFormat="1" x14ac:dyDescent="0.3">
      <c r="A723" s="4"/>
      <c r="O723"/>
    </row>
    <row r="724" spans="1:15" s="12" customFormat="1" x14ac:dyDescent="0.3">
      <c r="A724" s="4"/>
      <c r="O724"/>
    </row>
    <row r="725" spans="1:15" s="12" customFormat="1" x14ac:dyDescent="0.3">
      <c r="A725" s="4"/>
      <c r="O725"/>
    </row>
    <row r="726" spans="1:15" s="12" customFormat="1" x14ac:dyDescent="0.3">
      <c r="A726" s="4"/>
      <c r="O726"/>
    </row>
    <row r="727" spans="1:15" s="12" customFormat="1" x14ac:dyDescent="0.3">
      <c r="A727" s="4"/>
      <c r="O727"/>
    </row>
    <row r="728" spans="1:15" s="12" customFormat="1" x14ac:dyDescent="0.3">
      <c r="A728" s="4"/>
      <c r="O728"/>
    </row>
    <row r="729" spans="1:15" s="12" customFormat="1" x14ac:dyDescent="0.3">
      <c r="A729" s="4"/>
      <c r="O729"/>
    </row>
    <row r="730" spans="1:15" s="12" customFormat="1" x14ac:dyDescent="0.3">
      <c r="A730" s="4"/>
      <c r="O730"/>
    </row>
    <row r="731" spans="1:15" s="12" customFormat="1" x14ac:dyDescent="0.3">
      <c r="A731" s="4"/>
      <c r="O731"/>
    </row>
    <row r="732" spans="1:15" s="12" customFormat="1" x14ac:dyDescent="0.3">
      <c r="A732" s="4"/>
      <c r="O732"/>
    </row>
    <row r="733" spans="1:15" s="12" customFormat="1" x14ac:dyDescent="0.3">
      <c r="A733" s="4"/>
      <c r="O733"/>
    </row>
    <row r="734" spans="1:15" s="12" customFormat="1" x14ac:dyDescent="0.3">
      <c r="A734" s="4"/>
      <c r="O734"/>
    </row>
    <row r="735" spans="1:15" s="12" customFormat="1" x14ac:dyDescent="0.3">
      <c r="A735" s="4"/>
      <c r="O735"/>
    </row>
    <row r="736" spans="1:15" s="12" customFormat="1" x14ac:dyDescent="0.3">
      <c r="A736" s="4"/>
      <c r="O736"/>
    </row>
    <row r="737" spans="1:15" s="12" customFormat="1" x14ac:dyDescent="0.3">
      <c r="A737" s="4"/>
      <c r="O737"/>
    </row>
    <row r="738" spans="1:15" s="12" customFormat="1" x14ac:dyDescent="0.3">
      <c r="A738" s="4"/>
      <c r="O738"/>
    </row>
    <row r="739" spans="1:15" s="12" customFormat="1" x14ac:dyDescent="0.3">
      <c r="A739" s="4"/>
      <c r="O739"/>
    </row>
    <row r="740" spans="1:15" s="12" customFormat="1" x14ac:dyDescent="0.3">
      <c r="A740" s="4"/>
      <c r="O740"/>
    </row>
    <row r="741" spans="1:15" s="12" customFormat="1" x14ac:dyDescent="0.3">
      <c r="A741" s="4"/>
      <c r="O741"/>
    </row>
    <row r="742" spans="1:15" s="12" customFormat="1" x14ac:dyDescent="0.3">
      <c r="A742" s="4"/>
      <c r="O742"/>
    </row>
    <row r="743" spans="1:15" s="12" customFormat="1" x14ac:dyDescent="0.3">
      <c r="A743" s="4"/>
      <c r="O743"/>
    </row>
    <row r="744" spans="1:15" s="12" customFormat="1" x14ac:dyDescent="0.3">
      <c r="A744" s="4"/>
      <c r="O744"/>
    </row>
    <row r="745" spans="1:15" s="12" customFormat="1" x14ac:dyDescent="0.3">
      <c r="A745" s="4"/>
      <c r="O745"/>
    </row>
    <row r="746" spans="1:15" s="12" customFormat="1" x14ac:dyDescent="0.3">
      <c r="A746" s="4"/>
      <c r="O746"/>
    </row>
    <row r="747" spans="1:15" s="12" customFormat="1" x14ac:dyDescent="0.3">
      <c r="A747" s="4"/>
      <c r="O747"/>
    </row>
    <row r="748" spans="1:15" s="12" customFormat="1" x14ac:dyDescent="0.3">
      <c r="A748" s="4"/>
      <c r="O748"/>
    </row>
    <row r="749" spans="1:15" s="12" customFormat="1" x14ac:dyDescent="0.3">
      <c r="A749" s="4"/>
      <c r="O749"/>
    </row>
    <row r="750" spans="1:15" s="12" customFormat="1" x14ac:dyDescent="0.3">
      <c r="A750" s="4"/>
      <c r="O750"/>
    </row>
    <row r="751" spans="1:15" s="12" customFormat="1" x14ac:dyDescent="0.3">
      <c r="A751" s="4"/>
      <c r="O751"/>
    </row>
    <row r="752" spans="1:15" s="12" customFormat="1" x14ac:dyDescent="0.3">
      <c r="A752" s="4"/>
      <c r="O752"/>
    </row>
    <row r="753" spans="1:15" s="12" customFormat="1" x14ac:dyDescent="0.3">
      <c r="A753" s="4"/>
      <c r="O753"/>
    </row>
    <row r="754" spans="1:15" s="12" customFormat="1" x14ac:dyDescent="0.3">
      <c r="A754" s="4"/>
      <c r="O754"/>
    </row>
    <row r="755" spans="1:15" s="12" customFormat="1" x14ac:dyDescent="0.3">
      <c r="A755" s="4"/>
      <c r="O755"/>
    </row>
    <row r="756" spans="1:15" s="12" customFormat="1" x14ac:dyDescent="0.3">
      <c r="A756" s="4"/>
      <c r="O756"/>
    </row>
    <row r="757" spans="1:15" s="12" customFormat="1" x14ac:dyDescent="0.3">
      <c r="A757" s="4"/>
      <c r="O757"/>
    </row>
    <row r="758" spans="1:15" s="12" customFormat="1" x14ac:dyDescent="0.3">
      <c r="A758" s="4"/>
      <c r="O758"/>
    </row>
    <row r="759" spans="1:15" s="12" customFormat="1" x14ac:dyDescent="0.3">
      <c r="A759" s="4"/>
      <c r="O759"/>
    </row>
    <row r="760" spans="1:15" s="12" customFormat="1" x14ac:dyDescent="0.3">
      <c r="A760" s="4"/>
      <c r="O760"/>
    </row>
    <row r="761" spans="1:15" s="12" customFormat="1" x14ac:dyDescent="0.3">
      <c r="A761" s="4"/>
      <c r="O761"/>
    </row>
    <row r="762" spans="1:15" s="12" customFormat="1" x14ac:dyDescent="0.3">
      <c r="A762" s="4"/>
      <c r="O762"/>
    </row>
    <row r="763" spans="1:15" s="12" customFormat="1" x14ac:dyDescent="0.3">
      <c r="A763" s="4"/>
      <c r="O763"/>
    </row>
    <row r="764" spans="1:15" s="12" customFormat="1" x14ac:dyDescent="0.3">
      <c r="A764" s="4"/>
      <c r="O764"/>
    </row>
    <row r="765" spans="1:15" s="12" customFormat="1" x14ac:dyDescent="0.3">
      <c r="A765" s="4"/>
      <c r="O765"/>
    </row>
    <row r="766" spans="1:15" s="12" customFormat="1" x14ac:dyDescent="0.3">
      <c r="A766" s="4"/>
      <c r="O766"/>
    </row>
    <row r="767" spans="1:15" s="12" customFormat="1" x14ac:dyDescent="0.3">
      <c r="A767" s="4"/>
      <c r="O767"/>
    </row>
    <row r="768" spans="1:15" s="12" customFormat="1" x14ac:dyDescent="0.3">
      <c r="A768" s="4"/>
      <c r="O768"/>
    </row>
    <row r="769" spans="1:15" s="12" customFormat="1" x14ac:dyDescent="0.3">
      <c r="A769" s="4"/>
      <c r="O769"/>
    </row>
    <row r="770" spans="1:15" s="12" customFormat="1" x14ac:dyDescent="0.3">
      <c r="A770" s="4"/>
      <c r="O770"/>
    </row>
    <row r="771" spans="1:15" s="12" customFormat="1" x14ac:dyDescent="0.3">
      <c r="A771" s="4"/>
      <c r="O771"/>
    </row>
    <row r="772" spans="1:15" s="12" customFormat="1" x14ac:dyDescent="0.3">
      <c r="A772" s="4"/>
      <c r="O772"/>
    </row>
    <row r="773" spans="1:15" s="12" customFormat="1" x14ac:dyDescent="0.3">
      <c r="A773" s="4"/>
      <c r="O773"/>
    </row>
    <row r="774" spans="1:15" s="12" customFormat="1" x14ac:dyDescent="0.3">
      <c r="A774" s="4"/>
      <c r="O774"/>
    </row>
    <row r="775" spans="1:15" s="12" customFormat="1" x14ac:dyDescent="0.3">
      <c r="A775" s="4"/>
      <c r="O775"/>
    </row>
    <row r="776" spans="1:15" s="12" customFormat="1" x14ac:dyDescent="0.3">
      <c r="A776" s="4"/>
      <c r="O776"/>
    </row>
    <row r="777" spans="1:15" s="12" customFormat="1" x14ac:dyDescent="0.3">
      <c r="A777" s="4"/>
      <c r="O777"/>
    </row>
    <row r="778" spans="1:15" s="12" customFormat="1" x14ac:dyDescent="0.3">
      <c r="A778" s="4"/>
      <c r="O778"/>
    </row>
    <row r="779" spans="1:15" s="12" customFormat="1" x14ac:dyDescent="0.3">
      <c r="A779" s="4"/>
      <c r="O779"/>
    </row>
    <row r="780" spans="1:15" s="12" customFormat="1" x14ac:dyDescent="0.3">
      <c r="A780" s="4"/>
      <c r="O780"/>
    </row>
    <row r="781" spans="1:15" s="12" customFormat="1" x14ac:dyDescent="0.3">
      <c r="A781" s="4"/>
      <c r="O781"/>
    </row>
    <row r="782" spans="1:15" s="12" customFormat="1" x14ac:dyDescent="0.3">
      <c r="A782" s="4"/>
      <c r="O782"/>
    </row>
    <row r="783" spans="1:15" s="12" customFormat="1" x14ac:dyDescent="0.3">
      <c r="A783" s="4"/>
      <c r="O783"/>
    </row>
    <row r="784" spans="1:15" s="12" customFormat="1" x14ac:dyDescent="0.3">
      <c r="A784" s="4"/>
      <c r="O784"/>
    </row>
    <row r="785" spans="1:15" s="12" customFormat="1" x14ac:dyDescent="0.3">
      <c r="A785" s="4"/>
      <c r="O785"/>
    </row>
    <row r="786" spans="1:15" s="12" customFormat="1" x14ac:dyDescent="0.3">
      <c r="A786" s="4"/>
      <c r="O786"/>
    </row>
    <row r="787" spans="1:15" s="12" customFormat="1" x14ac:dyDescent="0.3">
      <c r="A787" s="4"/>
      <c r="O787"/>
    </row>
    <row r="788" spans="1:15" s="12" customFormat="1" x14ac:dyDescent="0.3">
      <c r="A788" s="4"/>
      <c r="O788"/>
    </row>
    <row r="789" spans="1:15" s="12" customFormat="1" x14ac:dyDescent="0.3">
      <c r="A789" s="4"/>
      <c r="O789"/>
    </row>
    <row r="790" spans="1:15" s="12" customFormat="1" x14ac:dyDescent="0.3">
      <c r="A790" s="4"/>
      <c r="O790"/>
    </row>
    <row r="791" spans="1:15" s="12" customFormat="1" x14ac:dyDescent="0.3">
      <c r="A791" s="4"/>
      <c r="O791"/>
    </row>
    <row r="792" spans="1:15" s="12" customFormat="1" x14ac:dyDescent="0.3">
      <c r="A792" s="4"/>
      <c r="O792"/>
    </row>
    <row r="793" spans="1:15" s="12" customFormat="1" x14ac:dyDescent="0.3">
      <c r="A793" s="4"/>
      <c r="O793"/>
    </row>
    <row r="794" spans="1:15" s="12" customFormat="1" x14ac:dyDescent="0.3">
      <c r="A794" s="4"/>
      <c r="O794"/>
    </row>
    <row r="795" spans="1:15" s="12" customFormat="1" x14ac:dyDescent="0.3">
      <c r="A795" s="4"/>
      <c r="O795"/>
    </row>
    <row r="796" spans="1:15" s="12" customFormat="1" x14ac:dyDescent="0.3">
      <c r="A796" s="4"/>
      <c r="O796"/>
    </row>
    <row r="797" spans="1:15" s="12" customFormat="1" x14ac:dyDescent="0.3">
      <c r="A797" s="4"/>
      <c r="O797"/>
    </row>
    <row r="798" spans="1:15" s="12" customFormat="1" x14ac:dyDescent="0.3">
      <c r="A798" s="4"/>
      <c r="O798"/>
    </row>
    <row r="799" spans="1:15" s="12" customFormat="1" x14ac:dyDescent="0.3">
      <c r="A799" s="4"/>
      <c r="O799"/>
    </row>
    <row r="800" spans="1:15" s="12" customFormat="1" x14ac:dyDescent="0.3">
      <c r="A800" s="4"/>
      <c r="O800"/>
    </row>
    <row r="801" spans="1:15" s="12" customFormat="1" x14ac:dyDescent="0.3">
      <c r="A801" s="4"/>
      <c r="O801"/>
    </row>
    <row r="802" spans="1:15" s="12" customFormat="1" x14ac:dyDescent="0.3">
      <c r="A802" s="4"/>
      <c r="O802"/>
    </row>
    <row r="803" spans="1:15" s="12" customFormat="1" x14ac:dyDescent="0.3">
      <c r="A803" s="4"/>
      <c r="O803"/>
    </row>
    <row r="804" spans="1:15" s="12" customFormat="1" x14ac:dyDescent="0.3">
      <c r="A804" s="4"/>
      <c r="O804"/>
    </row>
    <row r="805" spans="1:15" s="12" customFormat="1" x14ac:dyDescent="0.3">
      <c r="A805" s="4"/>
      <c r="O805"/>
    </row>
    <row r="806" spans="1:15" s="12" customFormat="1" x14ac:dyDescent="0.3">
      <c r="A806" s="4"/>
      <c r="O806"/>
    </row>
    <row r="807" spans="1:15" s="12" customFormat="1" x14ac:dyDescent="0.3">
      <c r="A807" s="4"/>
      <c r="O807"/>
    </row>
    <row r="808" spans="1:15" s="12" customFormat="1" x14ac:dyDescent="0.3">
      <c r="A808" s="4"/>
      <c r="O808"/>
    </row>
    <row r="809" spans="1:15" s="12" customFormat="1" x14ac:dyDescent="0.3">
      <c r="A809" s="4"/>
      <c r="O809"/>
    </row>
    <row r="810" spans="1:15" s="12" customFormat="1" x14ac:dyDescent="0.3">
      <c r="A810" s="4"/>
      <c r="O810"/>
    </row>
    <row r="811" spans="1:15" s="12" customFormat="1" x14ac:dyDescent="0.3">
      <c r="A811" s="4"/>
      <c r="O811"/>
    </row>
    <row r="812" spans="1:15" s="12" customFormat="1" x14ac:dyDescent="0.3">
      <c r="A812" s="4"/>
      <c r="O812"/>
    </row>
    <row r="813" spans="1:15" s="12" customFormat="1" x14ac:dyDescent="0.3">
      <c r="A813" s="4"/>
      <c r="O813"/>
    </row>
    <row r="814" spans="1:15" s="12" customFormat="1" x14ac:dyDescent="0.3">
      <c r="A814" s="4"/>
      <c r="O814"/>
    </row>
    <row r="815" spans="1:15" s="12" customFormat="1" x14ac:dyDescent="0.3">
      <c r="A815" s="4"/>
      <c r="O815"/>
    </row>
    <row r="816" spans="1:15" s="12" customFormat="1" x14ac:dyDescent="0.3">
      <c r="A816" s="4"/>
      <c r="O816"/>
    </row>
    <row r="817" spans="1:15" s="12" customFormat="1" x14ac:dyDescent="0.3">
      <c r="A817" s="4"/>
      <c r="O817"/>
    </row>
    <row r="818" spans="1:15" s="12" customFormat="1" x14ac:dyDescent="0.3">
      <c r="A818" s="4"/>
      <c r="O818"/>
    </row>
    <row r="819" spans="1:15" s="12" customFormat="1" x14ac:dyDescent="0.3">
      <c r="A819" s="4"/>
      <c r="O819"/>
    </row>
    <row r="820" spans="1:15" s="12" customFormat="1" x14ac:dyDescent="0.3">
      <c r="A820" s="4"/>
      <c r="O820"/>
    </row>
    <row r="821" spans="1:15" s="12" customFormat="1" x14ac:dyDescent="0.3">
      <c r="A821" s="4"/>
      <c r="O821"/>
    </row>
    <row r="822" spans="1:15" s="12" customFormat="1" x14ac:dyDescent="0.3">
      <c r="A822" s="4"/>
      <c r="O822"/>
    </row>
    <row r="823" spans="1:15" s="12" customFormat="1" x14ac:dyDescent="0.3">
      <c r="A823" s="4"/>
      <c r="O823"/>
    </row>
    <row r="824" spans="1:15" s="12" customFormat="1" x14ac:dyDescent="0.3">
      <c r="A824" s="4"/>
      <c r="O824"/>
    </row>
    <row r="825" spans="1:15" s="12" customFormat="1" x14ac:dyDescent="0.3">
      <c r="A825" s="4"/>
      <c r="O825"/>
    </row>
    <row r="826" spans="1:15" s="12" customFormat="1" x14ac:dyDescent="0.3">
      <c r="A826" s="4"/>
      <c r="O826"/>
    </row>
    <row r="827" spans="1:15" s="12" customFormat="1" x14ac:dyDescent="0.3">
      <c r="A827" s="4"/>
      <c r="O827"/>
    </row>
    <row r="828" spans="1:15" s="12" customFormat="1" x14ac:dyDescent="0.3">
      <c r="A828" s="4"/>
      <c r="O828"/>
    </row>
    <row r="829" spans="1:15" s="12" customFormat="1" x14ac:dyDescent="0.3">
      <c r="A829" s="4"/>
      <c r="O829"/>
    </row>
    <row r="830" spans="1:15" s="12" customFormat="1" x14ac:dyDescent="0.3">
      <c r="A830" s="4"/>
      <c r="O830"/>
    </row>
    <row r="831" spans="1:15" s="12" customFormat="1" x14ac:dyDescent="0.3">
      <c r="A831" s="4"/>
      <c r="O831"/>
    </row>
    <row r="832" spans="1:15" s="12" customFormat="1" x14ac:dyDescent="0.3">
      <c r="A832" s="4"/>
      <c r="O832"/>
    </row>
    <row r="833" spans="1:15" s="12" customFormat="1" x14ac:dyDescent="0.3">
      <c r="A833" s="4"/>
      <c r="O833"/>
    </row>
    <row r="834" spans="1:15" s="12" customFormat="1" x14ac:dyDescent="0.3">
      <c r="A834" s="4"/>
      <c r="O834"/>
    </row>
    <row r="835" spans="1:15" s="12" customFormat="1" x14ac:dyDescent="0.3">
      <c r="A835" s="4"/>
      <c r="O835"/>
    </row>
    <row r="836" spans="1:15" s="12" customFormat="1" x14ac:dyDescent="0.3">
      <c r="A836" s="4"/>
      <c r="O836"/>
    </row>
    <row r="837" spans="1:15" s="12" customFormat="1" x14ac:dyDescent="0.3">
      <c r="A837" s="4"/>
      <c r="O837"/>
    </row>
    <row r="838" spans="1:15" s="12" customFormat="1" x14ac:dyDescent="0.3">
      <c r="A838" s="4"/>
      <c r="O838"/>
    </row>
    <row r="839" spans="1:15" s="12" customFormat="1" x14ac:dyDescent="0.3">
      <c r="A839" s="4"/>
      <c r="O839"/>
    </row>
    <row r="840" spans="1:15" s="12" customFormat="1" x14ac:dyDescent="0.3">
      <c r="A840" s="4"/>
      <c r="O840"/>
    </row>
    <row r="841" spans="1:15" s="12" customFormat="1" x14ac:dyDescent="0.3">
      <c r="A841" s="4"/>
      <c r="O841"/>
    </row>
    <row r="842" spans="1:15" s="12" customFormat="1" x14ac:dyDescent="0.3">
      <c r="A842" s="4"/>
      <c r="O842"/>
    </row>
    <row r="843" spans="1:15" s="12" customFormat="1" x14ac:dyDescent="0.3">
      <c r="A843" s="4"/>
      <c r="O843"/>
    </row>
    <row r="844" spans="1:15" s="12" customFormat="1" x14ac:dyDescent="0.3">
      <c r="A844" s="4"/>
      <c r="O844"/>
    </row>
    <row r="845" spans="1:15" s="12" customFormat="1" x14ac:dyDescent="0.3">
      <c r="A845" s="4"/>
      <c r="O845"/>
    </row>
    <row r="846" spans="1:15" s="12" customFormat="1" x14ac:dyDescent="0.3">
      <c r="A846" s="4"/>
      <c r="O846"/>
    </row>
    <row r="847" spans="1:15" s="12" customFormat="1" x14ac:dyDescent="0.3">
      <c r="A847" s="4"/>
      <c r="O847"/>
    </row>
    <row r="848" spans="1:15" s="12" customFormat="1" x14ac:dyDescent="0.3">
      <c r="A848" s="4"/>
      <c r="O848"/>
    </row>
    <row r="849" spans="1:15" s="12" customFormat="1" x14ac:dyDescent="0.3">
      <c r="A849" s="4"/>
      <c r="O849"/>
    </row>
    <row r="850" spans="1:15" s="12" customFormat="1" x14ac:dyDescent="0.3">
      <c r="A850" s="4"/>
      <c r="O850"/>
    </row>
    <row r="851" spans="1:15" s="12" customFormat="1" x14ac:dyDescent="0.3">
      <c r="A851" s="4"/>
      <c r="O851"/>
    </row>
    <row r="852" spans="1:15" s="12" customFormat="1" x14ac:dyDescent="0.3">
      <c r="A852" s="4"/>
      <c r="O852"/>
    </row>
    <row r="853" spans="1:15" s="12" customFormat="1" x14ac:dyDescent="0.3">
      <c r="A853" s="4"/>
      <c r="O853"/>
    </row>
    <row r="854" spans="1:15" s="12" customFormat="1" x14ac:dyDescent="0.3">
      <c r="A854" s="4"/>
      <c r="O854"/>
    </row>
    <row r="855" spans="1:15" s="12" customFormat="1" x14ac:dyDescent="0.3">
      <c r="A855" s="4"/>
      <c r="O855"/>
    </row>
    <row r="856" spans="1:15" s="12" customFormat="1" x14ac:dyDescent="0.3">
      <c r="A856" s="4"/>
      <c r="O856"/>
    </row>
    <row r="857" spans="1:15" s="12" customFormat="1" x14ac:dyDescent="0.3">
      <c r="A857" s="4"/>
      <c r="O857"/>
    </row>
    <row r="858" spans="1:15" s="12" customFormat="1" x14ac:dyDescent="0.3">
      <c r="A858" s="4"/>
      <c r="O858"/>
    </row>
    <row r="859" spans="1:15" s="12" customFormat="1" x14ac:dyDescent="0.3">
      <c r="A859" s="4"/>
      <c r="O859"/>
    </row>
    <row r="860" spans="1:15" s="12" customFormat="1" x14ac:dyDescent="0.3">
      <c r="A860" s="4"/>
      <c r="O860"/>
    </row>
    <row r="861" spans="1:15" s="12" customFormat="1" x14ac:dyDescent="0.3">
      <c r="A861" s="4"/>
      <c r="O861"/>
    </row>
    <row r="862" spans="1:15" s="12" customFormat="1" x14ac:dyDescent="0.3">
      <c r="A862" s="4"/>
      <c r="O862"/>
    </row>
    <row r="863" spans="1:15" s="12" customFormat="1" x14ac:dyDescent="0.3">
      <c r="A863" s="4"/>
      <c r="O863"/>
    </row>
    <row r="864" spans="1:15" s="12" customFormat="1" x14ac:dyDescent="0.3">
      <c r="A864" s="4"/>
      <c r="O864"/>
    </row>
    <row r="865" spans="1:15" s="12" customFormat="1" x14ac:dyDescent="0.3">
      <c r="A865" s="4"/>
      <c r="O865"/>
    </row>
    <row r="866" spans="1:15" s="12" customFormat="1" x14ac:dyDescent="0.3">
      <c r="A866" s="4"/>
      <c r="O866"/>
    </row>
    <row r="867" spans="1:15" s="12" customFormat="1" x14ac:dyDescent="0.3">
      <c r="A867" s="4"/>
      <c r="O867"/>
    </row>
    <row r="868" spans="1:15" s="12" customFormat="1" x14ac:dyDescent="0.3">
      <c r="A868" s="4"/>
      <c r="O868"/>
    </row>
    <row r="869" spans="1:15" s="12" customFormat="1" x14ac:dyDescent="0.3">
      <c r="A869" s="4"/>
      <c r="O869"/>
    </row>
    <row r="870" spans="1:15" s="12" customFormat="1" x14ac:dyDescent="0.3">
      <c r="A870" s="4"/>
      <c r="O870"/>
    </row>
    <row r="871" spans="1:15" s="12" customFormat="1" x14ac:dyDescent="0.3">
      <c r="A871" s="4"/>
      <c r="O871"/>
    </row>
    <row r="872" spans="1:15" s="12" customFormat="1" x14ac:dyDescent="0.3">
      <c r="A872" s="4"/>
      <c r="O872"/>
    </row>
    <row r="873" spans="1:15" s="12" customFormat="1" x14ac:dyDescent="0.3">
      <c r="A873" s="4"/>
      <c r="O873"/>
    </row>
    <row r="874" spans="1:15" s="12" customFormat="1" x14ac:dyDescent="0.3">
      <c r="A874" s="4"/>
      <c r="O874"/>
    </row>
    <row r="875" spans="1:15" s="12" customFormat="1" x14ac:dyDescent="0.3">
      <c r="A875" s="4"/>
      <c r="O875"/>
    </row>
    <row r="876" spans="1:15" s="12" customFormat="1" x14ac:dyDescent="0.3">
      <c r="A876" s="4"/>
      <c r="O876"/>
    </row>
    <row r="877" spans="1:15" s="12" customFormat="1" x14ac:dyDescent="0.3">
      <c r="A877" s="4"/>
      <c r="O877"/>
    </row>
    <row r="878" spans="1:15" s="12" customFormat="1" x14ac:dyDescent="0.3">
      <c r="A878" s="4"/>
      <c r="O878"/>
    </row>
    <row r="879" spans="1:15" s="12" customFormat="1" x14ac:dyDescent="0.3">
      <c r="A879" s="4"/>
      <c r="O879"/>
    </row>
    <row r="880" spans="1:15" s="12" customFormat="1" x14ac:dyDescent="0.3">
      <c r="A880" s="4"/>
      <c r="O880"/>
    </row>
    <row r="881" spans="1:15" s="12" customFormat="1" x14ac:dyDescent="0.3">
      <c r="A881" s="4"/>
      <c r="O881"/>
    </row>
    <row r="882" spans="1:15" s="12" customFormat="1" x14ac:dyDescent="0.3">
      <c r="A882" s="4"/>
      <c r="O882"/>
    </row>
    <row r="883" spans="1:15" s="12" customFormat="1" x14ac:dyDescent="0.3">
      <c r="A883" s="4"/>
      <c r="O883"/>
    </row>
    <row r="884" spans="1:15" s="12" customFormat="1" x14ac:dyDescent="0.3">
      <c r="A884" s="4"/>
      <c r="O884"/>
    </row>
    <row r="885" spans="1:15" s="12" customFormat="1" x14ac:dyDescent="0.3">
      <c r="A885" s="4"/>
      <c r="O885"/>
    </row>
    <row r="886" spans="1:15" s="12" customFormat="1" x14ac:dyDescent="0.3">
      <c r="A886" s="4"/>
      <c r="O886"/>
    </row>
    <row r="887" spans="1:15" s="12" customFormat="1" x14ac:dyDescent="0.3">
      <c r="A887" s="4"/>
      <c r="O887"/>
    </row>
    <row r="888" spans="1:15" s="12" customFormat="1" x14ac:dyDescent="0.3">
      <c r="A888" s="4"/>
      <c r="O888"/>
    </row>
    <row r="889" spans="1:15" s="12" customFormat="1" x14ac:dyDescent="0.3">
      <c r="A889" s="4"/>
      <c r="O889"/>
    </row>
    <row r="890" spans="1:15" s="12" customFormat="1" x14ac:dyDescent="0.3">
      <c r="A890" s="4"/>
      <c r="O890"/>
    </row>
    <row r="891" spans="1:15" s="12" customFormat="1" x14ac:dyDescent="0.3">
      <c r="A891" s="4"/>
      <c r="O891"/>
    </row>
    <row r="892" spans="1:15" s="12" customFormat="1" x14ac:dyDescent="0.3">
      <c r="A892" s="4"/>
      <c r="O892"/>
    </row>
    <row r="893" spans="1:15" s="12" customFormat="1" x14ac:dyDescent="0.3">
      <c r="A893" s="4"/>
      <c r="O893"/>
    </row>
    <row r="894" spans="1:15" s="12" customFormat="1" x14ac:dyDescent="0.3">
      <c r="A894" s="4"/>
      <c r="O894"/>
    </row>
    <row r="895" spans="1:15" s="12" customFormat="1" x14ac:dyDescent="0.3">
      <c r="A895" s="4"/>
      <c r="O895"/>
    </row>
    <row r="896" spans="1:15" s="12" customFormat="1" x14ac:dyDescent="0.3">
      <c r="A896" s="4"/>
      <c r="O896"/>
    </row>
    <row r="897" spans="1:15" s="12" customFormat="1" x14ac:dyDescent="0.3">
      <c r="A897" s="4"/>
      <c r="O897"/>
    </row>
    <row r="898" spans="1:15" s="12" customFormat="1" x14ac:dyDescent="0.3">
      <c r="A898" s="4"/>
      <c r="O898"/>
    </row>
    <row r="899" spans="1:15" s="12" customFormat="1" x14ac:dyDescent="0.3">
      <c r="A899" s="4"/>
      <c r="O899"/>
    </row>
    <row r="900" spans="1:15" s="12" customFormat="1" x14ac:dyDescent="0.3">
      <c r="A900" s="4"/>
      <c r="O900"/>
    </row>
    <row r="901" spans="1:15" s="12" customFormat="1" x14ac:dyDescent="0.3">
      <c r="A901" s="4"/>
      <c r="O901"/>
    </row>
    <row r="902" spans="1:15" s="12" customFormat="1" x14ac:dyDescent="0.3">
      <c r="A902" s="4"/>
      <c r="O902"/>
    </row>
    <row r="903" spans="1:15" s="12" customFormat="1" x14ac:dyDescent="0.3">
      <c r="A903" s="4"/>
      <c r="O903"/>
    </row>
    <row r="904" spans="1:15" s="12" customFormat="1" x14ac:dyDescent="0.3">
      <c r="A904" s="4"/>
      <c r="O904"/>
    </row>
    <row r="905" spans="1:15" s="12" customFormat="1" x14ac:dyDescent="0.3">
      <c r="A905" s="4"/>
      <c r="O905"/>
    </row>
    <row r="906" spans="1:15" s="12" customFormat="1" x14ac:dyDescent="0.3">
      <c r="A906" s="4"/>
      <c r="O906"/>
    </row>
    <row r="907" spans="1:15" s="12" customFormat="1" x14ac:dyDescent="0.3">
      <c r="A907" s="4"/>
      <c r="O907"/>
    </row>
    <row r="908" spans="1:15" s="12" customFormat="1" x14ac:dyDescent="0.3">
      <c r="A908" s="4"/>
      <c r="O908"/>
    </row>
    <row r="909" spans="1:15" s="12" customFormat="1" x14ac:dyDescent="0.3">
      <c r="A909" s="4"/>
      <c r="O909"/>
    </row>
    <row r="910" spans="1:15" s="12" customFormat="1" x14ac:dyDescent="0.3">
      <c r="A910" s="4"/>
      <c r="O910"/>
    </row>
    <row r="911" spans="1:15" s="12" customFormat="1" x14ac:dyDescent="0.3">
      <c r="A911" s="4"/>
      <c r="O911"/>
    </row>
    <row r="912" spans="1:15" s="12" customFormat="1" x14ac:dyDescent="0.3">
      <c r="A912" s="4"/>
      <c r="O912"/>
    </row>
    <row r="913" spans="1:15" s="12" customFormat="1" x14ac:dyDescent="0.3">
      <c r="A913" s="4"/>
      <c r="O913"/>
    </row>
    <row r="914" spans="1:15" s="12" customFormat="1" x14ac:dyDescent="0.3">
      <c r="A914" s="4"/>
      <c r="O914"/>
    </row>
    <row r="915" spans="1:15" s="12" customFormat="1" x14ac:dyDescent="0.3">
      <c r="A915" s="4"/>
      <c r="O915"/>
    </row>
    <row r="916" spans="1:15" s="12" customFormat="1" x14ac:dyDescent="0.3">
      <c r="A916" s="4"/>
      <c r="O916"/>
    </row>
    <row r="917" spans="1:15" s="12" customFormat="1" x14ac:dyDescent="0.3">
      <c r="A917" s="4"/>
      <c r="O917"/>
    </row>
    <row r="918" spans="1:15" s="12" customFormat="1" x14ac:dyDescent="0.3">
      <c r="A918" s="4"/>
      <c r="O918"/>
    </row>
    <row r="919" spans="1:15" s="12" customFormat="1" x14ac:dyDescent="0.3">
      <c r="A919" s="4"/>
      <c r="O919"/>
    </row>
    <row r="920" spans="1:15" s="12" customFormat="1" x14ac:dyDescent="0.3">
      <c r="A920" s="4"/>
      <c r="O920"/>
    </row>
    <row r="921" spans="1:15" s="12" customFormat="1" x14ac:dyDescent="0.3">
      <c r="A921" s="4"/>
      <c r="O921"/>
    </row>
    <row r="922" spans="1:15" s="12" customFormat="1" x14ac:dyDescent="0.3">
      <c r="A922" s="4"/>
      <c r="O922"/>
    </row>
    <row r="923" spans="1:15" s="12" customFormat="1" x14ac:dyDescent="0.3">
      <c r="A923" s="4"/>
      <c r="O923"/>
    </row>
    <row r="924" spans="1:15" s="12" customFormat="1" x14ac:dyDescent="0.3">
      <c r="A924" s="4"/>
      <c r="O924"/>
    </row>
    <row r="925" spans="1:15" s="12" customFormat="1" x14ac:dyDescent="0.3">
      <c r="A925" s="4"/>
      <c r="O925"/>
    </row>
    <row r="926" spans="1:15" s="12" customFormat="1" x14ac:dyDescent="0.3">
      <c r="A926" s="4"/>
      <c r="O926"/>
    </row>
    <row r="927" spans="1:15" s="12" customFormat="1" x14ac:dyDescent="0.3">
      <c r="A927" s="4"/>
      <c r="O927"/>
    </row>
    <row r="928" spans="1:15" s="12" customFormat="1" x14ac:dyDescent="0.3">
      <c r="A928" s="4"/>
      <c r="O928"/>
    </row>
    <row r="929" spans="1:15" s="12" customFormat="1" x14ac:dyDescent="0.3">
      <c r="A929" s="4"/>
      <c r="O929"/>
    </row>
    <row r="930" spans="1:15" s="12" customFormat="1" x14ac:dyDescent="0.3">
      <c r="A930" s="4"/>
      <c r="O930"/>
    </row>
    <row r="931" spans="1:15" s="12" customFormat="1" x14ac:dyDescent="0.3">
      <c r="A931" s="4"/>
      <c r="O931"/>
    </row>
    <row r="932" spans="1:15" s="12" customFormat="1" x14ac:dyDescent="0.3">
      <c r="A932" s="4"/>
      <c r="O932"/>
    </row>
    <row r="933" spans="1:15" s="12" customFormat="1" x14ac:dyDescent="0.3">
      <c r="A933" s="4"/>
      <c r="O933"/>
    </row>
    <row r="934" spans="1:15" s="12" customFormat="1" x14ac:dyDescent="0.3">
      <c r="A934" s="4"/>
      <c r="O934"/>
    </row>
    <row r="935" spans="1:15" s="12" customFormat="1" x14ac:dyDescent="0.3">
      <c r="A935" s="4"/>
      <c r="O935"/>
    </row>
    <row r="936" spans="1:15" s="12" customFormat="1" x14ac:dyDescent="0.3">
      <c r="A936" s="4"/>
      <c r="O936"/>
    </row>
    <row r="937" spans="1:15" s="12" customFormat="1" x14ac:dyDescent="0.3">
      <c r="A937" s="4"/>
      <c r="O937"/>
    </row>
    <row r="938" spans="1:15" s="12" customFormat="1" x14ac:dyDescent="0.3">
      <c r="A938" s="4"/>
      <c r="O938"/>
    </row>
    <row r="939" spans="1:15" s="12" customFormat="1" x14ac:dyDescent="0.3">
      <c r="A939" s="4"/>
      <c r="O939"/>
    </row>
    <row r="940" spans="1:15" s="12" customFormat="1" x14ac:dyDescent="0.3">
      <c r="A940" s="4"/>
      <c r="O940"/>
    </row>
    <row r="941" spans="1:15" s="12" customFormat="1" x14ac:dyDescent="0.3">
      <c r="A941" s="4"/>
      <c r="O941"/>
    </row>
    <row r="942" spans="1:15" s="12" customFormat="1" x14ac:dyDescent="0.3">
      <c r="A942" s="4"/>
      <c r="O942"/>
    </row>
    <row r="943" spans="1:15" s="12" customFormat="1" x14ac:dyDescent="0.3">
      <c r="A943" s="4"/>
      <c r="O943"/>
    </row>
    <row r="944" spans="1:15" s="12" customFormat="1" x14ac:dyDescent="0.3">
      <c r="A944" s="4"/>
      <c r="O944"/>
    </row>
    <row r="945" spans="1:15" s="12" customFormat="1" x14ac:dyDescent="0.3">
      <c r="A945" s="4"/>
      <c r="O945"/>
    </row>
    <row r="946" spans="1:15" s="12" customFormat="1" x14ac:dyDescent="0.3">
      <c r="A946" s="4"/>
      <c r="O946"/>
    </row>
    <row r="947" spans="1:15" s="12" customFormat="1" x14ac:dyDescent="0.3">
      <c r="A947" s="4"/>
      <c r="O947"/>
    </row>
    <row r="948" spans="1:15" s="12" customFormat="1" x14ac:dyDescent="0.3">
      <c r="A948" s="4"/>
      <c r="O948"/>
    </row>
    <row r="949" spans="1:15" s="12" customFormat="1" x14ac:dyDescent="0.3">
      <c r="A949" s="4"/>
      <c r="O949"/>
    </row>
    <row r="950" spans="1:15" s="12" customFormat="1" x14ac:dyDescent="0.3">
      <c r="A950" s="4"/>
      <c r="O950"/>
    </row>
    <row r="951" spans="1:15" s="12" customFormat="1" x14ac:dyDescent="0.3">
      <c r="A951" s="4"/>
      <c r="O951"/>
    </row>
    <row r="952" spans="1:15" s="12" customFormat="1" x14ac:dyDescent="0.3">
      <c r="A952" s="4"/>
      <c r="O952"/>
    </row>
    <row r="953" spans="1:15" s="12" customFormat="1" x14ac:dyDescent="0.3">
      <c r="A953" s="4"/>
      <c r="O953"/>
    </row>
    <row r="954" spans="1:15" s="12" customFormat="1" x14ac:dyDescent="0.3">
      <c r="A954" s="4"/>
      <c r="O954"/>
    </row>
    <row r="955" spans="1:15" s="12" customFormat="1" x14ac:dyDescent="0.3">
      <c r="A955" s="4"/>
      <c r="O955"/>
    </row>
    <row r="956" spans="1:15" s="12" customFormat="1" x14ac:dyDescent="0.3">
      <c r="A956" s="4"/>
      <c r="O956"/>
    </row>
    <row r="957" spans="1:15" s="12" customFormat="1" x14ac:dyDescent="0.3">
      <c r="A957" s="4"/>
      <c r="O957"/>
    </row>
    <row r="958" spans="1:15" s="12" customFormat="1" x14ac:dyDescent="0.3">
      <c r="A958" s="4"/>
      <c r="O958"/>
    </row>
    <row r="959" spans="1:15" s="12" customFormat="1" x14ac:dyDescent="0.3">
      <c r="A959" s="4"/>
      <c r="O959"/>
    </row>
    <row r="960" spans="1:15" s="12" customFormat="1" x14ac:dyDescent="0.3">
      <c r="A960" s="4"/>
      <c r="O960"/>
    </row>
    <row r="961" spans="1:15" s="12" customFormat="1" x14ac:dyDescent="0.3">
      <c r="A961" s="4"/>
      <c r="O961"/>
    </row>
    <row r="962" spans="1:15" s="12" customFormat="1" x14ac:dyDescent="0.3">
      <c r="A962" s="4"/>
      <c r="O962"/>
    </row>
    <row r="963" spans="1:15" s="12" customFormat="1" x14ac:dyDescent="0.3">
      <c r="A963" s="4"/>
      <c r="O963"/>
    </row>
    <row r="964" spans="1:15" s="12" customFormat="1" x14ac:dyDescent="0.3">
      <c r="A964" s="4"/>
      <c r="O964"/>
    </row>
    <row r="965" spans="1:15" s="12" customFormat="1" x14ac:dyDescent="0.3">
      <c r="A965" s="4"/>
      <c r="O965"/>
    </row>
    <row r="966" spans="1:15" s="12" customFormat="1" x14ac:dyDescent="0.3">
      <c r="A966" s="4"/>
      <c r="O966"/>
    </row>
    <row r="967" spans="1:15" s="12" customFormat="1" x14ac:dyDescent="0.3">
      <c r="A967" s="4"/>
      <c r="O967"/>
    </row>
    <row r="968" spans="1:15" s="12" customFormat="1" x14ac:dyDescent="0.3">
      <c r="A968" s="4"/>
      <c r="O968"/>
    </row>
    <row r="969" spans="1:15" s="12" customFormat="1" x14ac:dyDescent="0.3">
      <c r="A969" s="4"/>
      <c r="O969"/>
    </row>
    <row r="970" spans="1:15" s="12" customFormat="1" x14ac:dyDescent="0.3">
      <c r="A970" s="4"/>
      <c r="O970"/>
    </row>
    <row r="971" spans="1:15" s="12" customFormat="1" x14ac:dyDescent="0.3">
      <c r="A971" s="4"/>
      <c r="O971"/>
    </row>
    <row r="972" spans="1:15" s="12" customFormat="1" x14ac:dyDescent="0.3">
      <c r="A972" s="4"/>
      <c r="O972"/>
    </row>
    <row r="973" spans="1:15" s="12" customFormat="1" x14ac:dyDescent="0.3">
      <c r="A973" s="4"/>
      <c r="O973"/>
    </row>
    <row r="974" spans="1:15" s="12" customFormat="1" x14ac:dyDescent="0.3">
      <c r="A974" s="4"/>
      <c r="O974"/>
    </row>
    <row r="975" spans="1:15" s="12" customFormat="1" x14ac:dyDescent="0.3">
      <c r="A975" s="4"/>
      <c r="O975"/>
    </row>
    <row r="976" spans="1:15" s="12" customFormat="1" x14ac:dyDescent="0.3">
      <c r="A976" s="4"/>
      <c r="O976"/>
    </row>
    <row r="977" spans="1:15" s="12" customFormat="1" x14ac:dyDescent="0.3">
      <c r="A977" s="4"/>
      <c r="O977"/>
    </row>
    <row r="978" spans="1:15" s="12" customFormat="1" x14ac:dyDescent="0.3">
      <c r="A978" s="4"/>
      <c r="O978"/>
    </row>
    <row r="979" spans="1:15" s="12" customFormat="1" x14ac:dyDescent="0.3">
      <c r="A979" s="4"/>
      <c r="O979"/>
    </row>
    <row r="980" spans="1:15" s="12" customFormat="1" x14ac:dyDescent="0.3">
      <c r="A980" s="4"/>
      <c r="O980"/>
    </row>
    <row r="981" spans="1:15" s="12" customFormat="1" x14ac:dyDescent="0.3">
      <c r="A981" s="4"/>
      <c r="O981"/>
    </row>
    <row r="982" spans="1:15" s="12" customFormat="1" x14ac:dyDescent="0.3">
      <c r="A982" s="4"/>
      <c r="O982"/>
    </row>
    <row r="983" spans="1:15" s="12" customFormat="1" x14ac:dyDescent="0.3">
      <c r="A983" s="4"/>
      <c r="O983"/>
    </row>
    <row r="984" spans="1:15" s="12" customFormat="1" x14ac:dyDescent="0.3">
      <c r="A984" s="4"/>
      <c r="O984"/>
    </row>
    <row r="985" spans="1:15" s="12" customFormat="1" x14ac:dyDescent="0.3">
      <c r="A985" s="4"/>
      <c r="O985"/>
    </row>
    <row r="986" spans="1:15" s="12" customFormat="1" x14ac:dyDescent="0.3">
      <c r="A986" s="4"/>
      <c r="O986"/>
    </row>
    <row r="987" spans="1:15" s="12" customFormat="1" x14ac:dyDescent="0.3">
      <c r="A987" s="4"/>
      <c r="O987"/>
    </row>
    <row r="988" spans="1:15" s="12" customFormat="1" x14ac:dyDescent="0.3">
      <c r="A988" s="4"/>
      <c r="O988"/>
    </row>
    <row r="989" spans="1:15" s="12" customFormat="1" x14ac:dyDescent="0.3">
      <c r="A989" s="4"/>
      <c r="O989"/>
    </row>
    <row r="990" spans="1:15" s="12" customFormat="1" x14ac:dyDescent="0.3">
      <c r="A990" s="4"/>
      <c r="O990"/>
    </row>
    <row r="991" spans="1:15" s="12" customFormat="1" x14ac:dyDescent="0.3">
      <c r="A991" s="4"/>
      <c r="O991"/>
    </row>
    <row r="992" spans="1:15" s="12" customFormat="1" x14ac:dyDescent="0.3">
      <c r="A992" s="4"/>
      <c r="O992"/>
    </row>
    <row r="993" spans="1:15" s="12" customFormat="1" x14ac:dyDescent="0.3">
      <c r="A993" s="4"/>
      <c r="O993"/>
    </row>
    <row r="994" spans="1:15" s="12" customFormat="1" x14ac:dyDescent="0.3">
      <c r="A994" s="4"/>
      <c r="O994"/>
    </row>
    <row r="995" spans="1:15" s="12" customFormat="1" x14ac:dyDescent="0.3">
      <c r="A995" s="4"/>
      <c r="O995"/>
    </row>
    <row r="996" spans="1:15" s="12" customFormat="1" x14ac:dyDescent="0.3">
      <c r="A996" s="4"/>
      <c r="O996"/>
    </row>
    <row r="997" spans="1:15" s="12" customFormat="1" x14ac:dyDescent="0.3">
      <c r="A997" s="4"/>
      <c r="O997"/>
    </row>
    <row r="998" spans="1:15" s="12" customFormat="1" x14ac:dyDescent="0.3">
      <c r="A998" s="4"/>
      <c r="O998"/>
    </row>
    <row r="999" spans="1:15" s="12" customFormat="1" x14ac:dyDescent="0.3">
      <c r="A999" s="4"/>
      <c r="O999"/>
    </row>
    <row r="1000" spans="1:15" s="12" customFormat="1" x14ac:dyDescent="0.3">
      <c r="A1000" s="4"/>
      <c r="O1000"/>
    </row>
    <row r="1001" spans="1:15" s="12" customFormat="1" x14ac:dyDescent="0.3">
      <c r="A1001" s="4"/>
      <c r="O1001"/>
    </row>
    <row r="1002" spans="1:15" s="12" customFormat="1" x14ac:dyDescent="0.3">
      <c r="A1002" s="4"/>
      <c r="O1002"/>
    </row>
    <row r="1003" spans="1:15" s="12" customFormat="1" x14ac:dyDescent="0.3">
      <c r="A1003" s="4"/>
      <c r="O1003"/>
    </row>
    <row r="1004" spans="1:15" s="12" customFormat="1" x14ac:dyDescent="0.3">
      <c r="A1004" s="4"/>
      <c r="O1004"/>
    </row>
    <row r="1005" spans="1:15" s="12" customFormat="1" x14ac:dyDescent="0.3">
      <c r="A1005" s="4"/>
      <c r="O1005"/>
    </row>
    <row r="1006" spans="1:15" s="12" customFormat="1" x14ac:dyDescent="0.3">
      <c r="A1006" s="4"/>
      <c r="O1006"/>
    </row>
    <row r="1007" spans="1:15" s="12" customFormat="1" x14ac:dyDescent="0.3">
      <c r="A1007" s="4"/>
      <c r="O1007"/>
    </row>
    <row r="1008" spans="1:15" s="12" customFormat="1" x14ac:dyDescent="0.3">
      <c r="A1008" s="4"/>
      <c r="O1008"/>
    </row>
    <row r="1009" spans="1:15" s="12" customFormat="1" x14ac:dyDescent="0.3">
      <c r="A1009" s="4"/>
      <c r="O1009"/>
    </row>
    <row r="1010" spans="1:15" s="12" customFormat="1" x14ac:dyDescent="0.3">
      <c r="A1010" s="4"/>
      <c r="O1010"/>
    </row>
    <row r="1011" spans="1:15" s="12" customFormat="1" x14ac:dyDescent="0.3">
      <c r="A1011" s="4"/>
      <c r="O1011"/>
    </row>
    <row r="1012" spans="1:15" s="12" customFormat="1" x14ac:dyDescent="0.3">
      <c r="A1012" s="4"/>
      <c r="O1012"/>
    </row>
    <row r="1013" spans="1:15" s="12" customFormat="1" x14ac:dyDescent="0.3">
      <c r="A1013" s="4"/>
      <c r="O1013"/>
    </row>
    <row r="1014" spans="1:15" s="12" customFormat="1" x14ac:dyDescent="0.3">
      <c r="A1014" s="4"/>
      <c r="O1014"/>
    </row>
    <row r="1015" spans="1:15" s="12" customFormat="1" x14ac:dyDescent="0.3">
      <c r="A1015" s="4"/>
      <c r="O1015"/>
    </row>
    <row r="1016" spans="1:15" s="12" customFormat="1" x14ac:dyDescent="0.3">
      <c r="A1016" s="4"/>
      <c r="O1016"/>
    </row>
    <row r="1017" spans="1:15" s="12" customFormat="1" x14ac:dyDescent="0.3">
      <c r="A1017" s="4"/>
      <c r="O1017"/>
    </row>
    <row r="1018" spans="1:15" s="12" customFormat="1" x14ac:dyDescent="0.3">
      <c r="A1018" s="4"/>
      <c r="O1018"/>
    </row>
    <row r="1019" spans="1:15" s="12" customFormat="1" x14ac:dyDescent="0.3">
      <c r="A1019" s="4"/>
      <c r="O1019"/>
    </row>
    <row r="1020" spans="1:15" s="12" customFormat="1" x14ac:dyDescent="0.3">
      <c r="A1020" s="4"/>
      <c r="O1020"/>
    </row>
    <row r="1021" spans="1:15" s="12" customFormat="1" x14ac:dyDescent="0.3">
      <c r="A1021" s="4"/>
      <c r="O1021"/>
    </row>
    <row r="1022" spans="1:15" s="12" customFormat="1" x14ac:dyDescent="0.3">
      <c r="A1022" s="4"/>
      <c r="O1022"/>
    </row>
    <row r="1023" spans="1:15" s="12" customFormat="1" x14ac:dyDescent="0.3">
      <c r="A1023" s="4"/>
      <c r="O1023"/>
    </row>
    <row r="1024" spans="1:15" s="12" customFormat="1" x14ac:dyDescent="0.3">
      <c r="A1024" s="4"/>
      <c r="O1024"/>
    </row>
    <row r="1025" spans="1:15" s="12" customFormat="1" x14ac:dyDescent="0.3">
      <c r="A1025" s="4"/>
      <c r="O1025"/>
    </row>
    <row r="1026" spans="1:15" s="12" customFormat="1" x14ac:dyDescent="0.3">
      <c r="A1026" s="4"/>
      <c r="O1026"/>
    </row>
    <row r="1027" spans="1:15" s="12" customFormat="1" x14ac:dyDescent="0.3">
      <c r="A1027" s="4"/>
      <c r="O1027"/>
    </row>
    <row r="1028" spans="1:15" s="12" customFormat="1" x14ac:dyDescent="0.3">
      <c r="A1028" s="4"/>
      <c r="O1028"/>
    </row>
    <row r="1029" spans="1:15" s="12" customFormat="1" x14ac:dyDescent="0.3">
      <c r="A1029" s="4"/>
      <c r="O1029"/>
    </row>
    <row r="1030" spans="1:15" s="12" customFormat="1" x14ac:dyDescent="0.3">
      <c r="A1030" s="4"/>
      <c r="O1030"/>
    </row>
    <row r="1031" spans="1:15" s="12" customFormat="1" x14ac:dyDescent="0.3">
      <c r="A1031" s="4"/>
      <c r="O1031"/>
    </row>
    <row r="1032" spans="1:15" s="12" customFormat="1" x14ac:dyDescent="0.3">
      <c r="A1032" s="4"/>
      <c r="O1032"/>
    </row>
    <row r="1033" spans="1:15" s="12" customFormat="1" x14ac:dyDescent="0.3">
      <c r="A1033" s="4"/>
      <c r="O1033"/>
    </row>
    <row r="1034" spans="1:15" s="12" customFormat="1" x14ac:dyDescent="0.3">
      <c r="A1034" s="4"/>
      <c r="O1034"/>
    </row>
    <row r="1035" spans="1:15" s="12" customFormat="1" x14ac:dyDescent="0.3">
      <c r="A1035" s="4"/>
      <c r="O1035"/>
    </row>
    <row r="1036" spans="1:15" s="12" customFormat="1" x14ac:dyDescent="0.3">
      <c r="A1036" s="4"/>
      <c r="O1036"/>
    </row>
    <row r="1037" spans="1:15" s="12" customFormat="1" x14ac:dyDescent="0.3">
      <c r="A1037" s="4"/>
      <c r="O1037"/>
    </row>
    <row r="1038" spans="1:15" s="12" customFormat="1" x14ac:dyDescent="0.3">
      <c r="A1038" s="4"/>
      <c r="O1038"/>
    </row>
    <row r="1039" spans="1:15" s="12" customFormat="1" x14ac:dyDescent="0.3">
      <c r="A1039" s="4"/>
      <c r="O1039"/>
    </row>
    <row r="1040" spans="1:15" s="12" customFormat="1" x14ac:dyDescent="0.3">
      <c r="A1040" s="4"/>
      <c r="O1040"/>
    </row>
    <row r="1041" spans="1:15" s="12" customFormat="1" x14ac:dyDescent="0.3">
      <c r="A1041" s="4"/>
      <c r="O1041"/>
    </row>
    <row r="1042" spans="1:15" s="12" customFormat="1" x14ac:dyDescent="0.3">
      <c r="A1042" s="4"/>
      <c r="O1042"/>
    </row>
    <row r="1043" spans="1:15" s="12" customFormat="1" x14ac:dyDescent="0.3">
      <c r="A1043" s="4"/>
      <c r="O1043"/>
    </row>
    <row r="1044" spans="1:15" s="12" customFormat="1" x14ac:dyDescent="0.3">
      <c r="A1044" s="4"/>
      <c r="O1044"/>
    </row>
    <row r="1045" spans="1:15" s="12" customFormat="1" x14ac:dyDescent="0.3">
      <c r="A1045" s="4"/>
      <c r="O1045"/>
    </row>
    <row r="1046" spans="1:15" s="12" customFormat="1" x14ac:dyDescent="0.3">
      <c r="A1046" s="4"/>
      <c r="O1046"/>
    </row>
    <row r="1047" spans="1:15" s="12" customFormat="1" x14ac:dyDescent="0.3">
      <c r="A1047" s="4"/>
      <c r="O1047"/>
    </row>
    <row r="1048" spans="1:15" s="12" customFormat="1" x14ac:dyDescent="0.3">
      <c r="A1048" s="4"/>
      <c r="O1048"/>
    </row>
    <row r="1049" spans="1:15" s="12" customFormat="1" x14ac:dyDescent="0.3">
      <c r="A1049" s="4"/>
      <c r="O1049"/>
    </row>
    <row r="1050" spans="1:15" s="12" customFormat="1" x14ac:dyDescent="0.3">
      <c r="A1050" s="4"/>
      <c r="O1050"/>
    </row>
    <row r="1051" spans="1:15" s="12" customFormat="1" x14ac:dyDescent="0.3">
      <c r="A1051" s="4"/>
      <c r="O1051"/>
    </row>
    <row r="1052" spans="1:15" s="12" customFormat="1" x14ac:dyDescent="0.3">
      <c r="A1052" s="4"/>
      <c r="O1052"/>
    </row>
    <row r="1053" spans="1:15" s="12" customFormat="1" x14ac:dyDescent="0.3">
      <c r="A1053" s="4"/>
      <c r="O1053"/>
    </row>
    <row r="1054" spans="1:15" s="12" customFormat="1" x14ac:dyDescent="0.3">
      <c r="A1054" s="4"/>
      <c r="O1054"/>
    </row>
    <row r="1055" spans="1:15" s="12" customFormat="1" x14ac:dyDescent="0.3">
      <c r="A1055" s="4"/>
      <c r="O1055"/>
    </row>
    <row r="1056" spans="1:15" s="12" customFormat="1" x14ac:dyDescent="0.3">
      <c r="A1056" s="4"/>
      <c r="O1056"/>
    </row>
    <row r="1057" spans="1:15" s="12" customFormat="1" x14ac:dyDescent="0.3">
      <c r="A1057" s="4"/>
      <c r="O1057"/>
    </row>
    <row r="1058" spans="1:15" s="12" customFormat="1" x14ac:dyDescent="0.3">
      <c r="A1058" s="4"/>
      <c r="O1058"/>
    </row>
    <row r="1059" spans="1:15" s="12" customFormat="1" x14ac:dyDescent="0.3">
      <c r="A1059" s="4"/>
      <c r="O1059"/>
    </row>
    <row r="1060" spans="1:15" s="12" customFormat="1" x14ac:dyDescent="0.3">
      <c r="A1060" s="4"/>
      <c r="O1060"/>
    </row>
    <row r="1061" spans="1:15" s="12" customFormat="1" x14ac:dyDescent="0.3">
      <c r="A1061" s="4"/>
      <c r="O1061"/>
    </row>
    <row r="1062" spans="1:15" s="12" customFormat="1" x14ac:dyDescent="0.3">
      <c r="A1062" s="4"/>
      <c r="O1062"/>
    </row>
    <row r="1063" spans="1:15" s="12" customFormat="1" x14ac:dyDescent="0.3">
      <c r="A1063" s="4"/>
      <c r="O1063"/>
    </row>
    <row r="1064" spans="1:15" s="12" customFormat="1" x14ac:dyDescent="0.3">
      <c r="A1064" s="4"/>
      <c r="O1064"/>
    </row>
    <row r="1065" spans="1:15" s="12" customFormat="1" x14ac:dyDescent="0.3">
      <c r="A1065" s="4"/>
      <c r="O1065"/>
    </row>
    <row r="1066" spans="1:15" s="12" customFormat="1" x14ac:dyDescent="0.3">
      <c r="A1066" s="4"/>
      <c r="O1066"/>
    </row>
    <row r="1067" spans="1:15" s="12" customFormat="1" x14ac:dyDescent="0.3">
      <c r="A1067" s="4"/>
      <c r="O1067"/>
    </row>
    <row r="1068" spans="1:15" s="12" customFormat="1" x14ac:dyDescent="0.3">
      <c r="A1068" s="4"/>
      <c r="O1068"/>
    </row>
    <row r="1069" spans="1:15" s="12" customFormat="1" x14ac:dyDescent="0.3">
      <c r="A1069" s="4"/>
      <c r="O1069"/>
    </row>
    <row r="1070" spans="1:15" s="12" customFormat="1" x14ac:dyDescent="0.3">
      <c r="A1070" s="4"/>
      <c r="O1070"/>
    </row>
    <row r="1071" spans="1:15" s="12" customFormat="1" x14ac:dyDescent="0.3">
      <c r="A1071" s="4"/>
      <c r="O1071"/>
    </row>
    <row r="1072" spans="1:15" s="12" customFormat="1" x14ac:dyDescent="0.3">
      <c r="A1072" s="4"/>
      <c r="O1072"/>
    </row>
    <row r="1073" spans="1:15" s="12" customFormat="1" x14ac:dyDescent="0.3">
      <c r="A1073" s="4"/>
      <c r="O1073"/>
    </row>
    <row r="1074" spans="1:15" s="12" customFormat="1" x14ac:dyDescent="0.3">
      <c r="A1074" s="4"/>
      <c r="O1074"/>
    </row>
    <row r="1075" spans="1:15" s="12" customFormat="1" x14ac:dyDescent="0.3">
      <c r="A1075" s="4"/>
      <c r="O1075"/>
    </row>
    <row r="1076" spans="1:15" s="12" customFormat="1" x14ac:dyDescent="0.3">
      <c r="A1076" s="4"/>
      <c r="O1076"/>
    </row>
    <row r="1077" spans="1:15" s="12" customFormat="1" x14ac:dyDescent="0.3">
      <c r="A1077" s="4"/>
      <c r="O1077"/>
    </row>
    <row r="1078" spans="1:15" s="12" customFormat="1" x14ac:dyDescent="0.3">
      <c r="A1078" s="4"/>
      <c r="O1078"/>
    </row>
    <row r="1079" spans="1:15" s="12" customFormat="1" x14ac:dyDescent="0.3">
      <c r="A1079" s="4"/>
      <c r="O1079"/>
    </row>
    <row r="1080" spans="1:15" s="12" customFormat="1" x14ac:dyDescent="0.3">
      <c r="A1080" s="4"/>
      <c r="O1080"/>
    </row>
    <row r="1081" spans="1:15" s="12" customFormat="1" x14ac:dyDescent="0.3">
      <c r="A1081" s="4"/>
      <c r="O1081"/>
    </row>
    <row r="1082" spans="1:15" s="12" customFormat="1" x14ac:dyDescent="0.3">
      <c r="A1082" s="4"/>
      <c r="O1082"/>
    </row>
    <row r="1083" spans="1:15" s="12" customFormat="1" x14ac:dyDescent="0.3">
      <c r="A1083" s="4"/>
      <c r="O1083"/>
    </row>
    <row r="1084" spans="1:15" s="12" customFormat="1" x14ac:dyDescent="0.3">
      <c r="A1084" s="4"/>
      <c r="O1084"/>
    </row>
    <row r="1085" spans="1:15" s="12" customFormat="1" x14ac:dyDescent="0.3">
      <c r="A1085" s="4"/>
      <c r="O1085"/>
    </row>
    <row r="1086" spans="1:15" s="12" customFormat="1" x14ac:dyDescent="0.3">
      <c r="A1086" s="4"/>
      <c r="O1086"/>
    </row>
    <row r="1087" spans="1:15" s="12" customFormat="1" x14ac:dyDescent="0.3">
      <c r="A1087" s="4"/>
      <c r="O1087"/>
    </row>
    <row r="1088" spans="1:15" s="12" customFormat="1" x14ac:dyDescent="0.3">
      <c r="A1088" s="4"/>
      <c r="O1088"/>
    </row>
    <row r="1089" spans="1:15" s="12" customFormat="1" x14ac:dyDescent="0.3">
      <c r="A1089" s="4"/>
      <c r="O1089"/>
    </row>
    <row r="1090" spans="1:15" s="12" customFormat="1" x14ac:dyDescent="0.3">
      <c r="A1090" s="4"/>
      <c r="O1090"/>
    </row>
    <row r="1091" spans="1:15" s="12" customFormat="1" x14ac:dyDescent="0.3">
      <c r="A1091" s="4"/>
      <c r="O1091"/>
    </row>
    <row r="1092" spans="1:15" s="12" customFormat="1" x14ac:dyDescent="0.3">
      <c r="A1092" s="4"/>
      <c r="O1092"/>
    </row>
    <row r="1093" spans="1:15" s="12" customFormat="1" x14ac:dyDescent="0.3">
      <c r="A1093" s="4"/>
      <c r="O1093"/>
    </row>
    <row r="1094" spans="1:15" s="12" customFormat="1" x14ac:dyDescent="0.3">
      <c r="A1094" s="4"/>
      <c r="O1094"/>
    </row>
    <row r="1095" spans="1:15" s="12" customFormat="1" x14ac:dyDescent="0.3">
      <c r="A1095" s="4"/>
      <c r="O1095"/>
    </row>
    <row r="1096" spans="1:15" s="12" customFormat="1" x14ac:dyDescent="0.3">
      <c r="A1096" s="4"/>
      <c r="O1096"/>
    </row>
    <row r="1097" spans="1:15" s="12" customFormat="1" x14ac:dyDescent="0.3">
      <c r="A1097" s="4"/>
      <c r="O1097"/>
    </row>
    <row r="1098" spans="1:15" s="12" customFormat="1" x14ac:dyDescent="0.3">
      <c r="A1098" s="4"/>
      <c r="O1098"/>
    </row>
    <row r="1099" spans="1:15" s="12" customFormat="1" x14ac:dyDescent="0.3">
      <c r="A1099" s="4"/>
      <c r="O1099"/>
    </row>
    <row r="1100" spans="1:15" s="12" customFormat="1" x14ac:dyDescent="0.3">
      <c r="A1100" s="4"/>
      <c r="O1100"/>
    </row>
    <row r="1101" spans="1:15" s="12" customFormat="1" x14ac:dyDescent="0.3">
      <c r="A1101" s="4"/>
      <c r="O1101"/>
    </row>
    <row r="1102" spans="1:15" s="12" customFormat="1" x14ac:dyDescent="0.3">
      <c r="A1102" s="4"/>
      <c r="O1102"/>
    </row>
    <row r="1103" spans="1:15" s="12" customFormat="1" x14ac:dyDescent="0.3">
      <c r="A1103" s="4"/>
      <c r="O1103"/>
    </row>
    <row r="1104" spans="1:15" s="12" customFormat="1" x14ac:dyDescent="0.3">
      <c r="A1104" s="4"/>
      <c r="O1104"/>
    </row>
    <row r="1105" spans="1:15" s="12" customFormat="1" x14ac:dyDescent="0.3">
      <c r="A1105" s="4"/>
      <c r="O1105"/>
    </row>
    <row r="1106" spans="1:15" s="12" customFormat="1" x14ac:dyDescent="0.3">
      <c r="A1106" s="4"/>
      <c r="O1106"/>
    </row>
    <row r="1107" spans="1:15" s="12" customFormat="1" x14ac:dyDescent="0.3">
      <c r="A1107" s="4"/>
      <c r="O1107"/>
    </row>
    <row r="1108" spans="1:15" s="12" customFormat="1" x14ac:dyDescent="0.3">
      <c r="A1108" s="4"/>
      <c r="O1108"/>
    </row>
    <row r="1109" spans="1:15" s="12" customFormat="1" x14ac:dyDescent="0.3">
      <c r="A1109" s="4"/>
      <c r="O1109"/>
    </row>
    <row r="1110" spans="1:15" s="12" customFormat="1" x14ac:dyDescent="0.3">
      <c r="A1110" s="4"/>
      <c r="O1110"/>
    </row>
    <row r="1111" spans="1:15" s="12" customFormat="1" x14ac:dyDescent="0.3">
      <c r="A1111" s="4"/>
      <c r="O1111"/>
    </row>
    <row r="1112" spans="1:15" s="12" customFormat="1" x14ac:dyDescent="0.3">
      <c r="A1112" s="4"/>
      <c r="O1112"/>
    </row>
    <row r="1113" spans="1:15" s="12" customFormat="1" x14ac:dyDescent="0.3">
      <c r="A1113" s="4"/>
      <c r="O1113"/>
    </row>
    <row r="1114" spans="1:15" s="12" customFormat="1" x14ac:dyDescent="0.3">
      <c r="A1114" s="4"/>
      <c r="O1114"/>
    </row>
    <row r="1115" spans="1:15" s="12" customFormat="1" x14ac:dyDescent="0.3">
      <c r="A1115" s="4"/>
      <c r="O1115"/>
    </row>
    <row r="1116" spans="1:15" s="12" customFormat="1" x14ac:dyDescent="0.3">
      <c r="A1116" s="4"/>
      <c r="O1116"/>
    </row>
    <row r="1117" spans="1:15" s="12" customFormat="1" x14ac:dyDescent="0.3">
      <c r="A1117" s="4"/>
      <c r="O1117"/>
    </row>
    <row r="1118" spans="1:15" s="12" customFormat="1" x14ac:dyDescent="0.3">
      <c r="A1118" s="4"/>
      <c r="O1118"/>
    </row>
    <row r="1119" spans="1:15" s="12" customFormat="1" x14ac:dyDescent="0.3">
      <c r="A1119" s="4"/>
      <c r="O1119"/>
    </row>
    <row r="1120" spans="1:15" s="12" customFormat="1" x14ac:dyDescent="0.3">
      <c r="A1120" s="4"/>
      <c r="O1120"/>
    </row>
    <row r="1121" spans="1:15" s="12" customFormat="1" x14ac:dyDescent="0.3">
      <c r="A1121" s="4"/>
      <c r="O1121"/>
    </row>
    <row r="1122" spans="1:15" s="12" customFormat="1" x14ac:dyDescent="0.3">
      <c r="A1122" s="4"/>
      <c r="O1122"/>
    </row>
    <row r="1123" spans="1:15" s="12" customFormat="1" x14ac:dyDescent="0.3">
      <c r="A1123" s="4"/>
      <c r="O1123"/>
    </row>
    <row r="1124" spans="1:15" s="12" customFormat="1" x14ac:dyDescent="0.3">
      <c r="A1124" s="4"/>
      <c r="O1124"/>
    </row>
    <row r="1125" spans="1:15" s="12" customFormat="1" x14ac:dyDescent="0.3">
      <c r="A1125" s="4"/>
      <c r="O1125"/>
    </row>
    <row r="1126" spans="1:15" s="12" customFormat="1" x14ac:dyDescent="0.3">
      <c r="A1126" s="4"/>
      <c r="O1126"/>
    </row>
    <row r="1127" spans="1:15" s="12" customFormat="1" x14ac:dyDescent="0.3">
      <c r="A1127" s="4"/>
      <c r="O1127"/>
    </row>
    <row r="1128" spans="1:15" s="12" customFormat="1" x14ac:dyDescent="0.3">
      <c r="A1128" s="4"/>
      <c r="O1128"/>
    </row>
    <row r="1129" spans="1:15" s="12" customFormat="1" x14ac:dyDescent="0.3">
      <c r="A1129" s="4"/>
      <c r="O1129"/>
    </row>
    <row r="1130" spans="1:15" s="12" customFormat="1" x14ac:dyDescent="0.3">
      <c r="A1130" s="4"/>
      <c r="O1130"/>
    </row>
    <row r="1131" spans="1:15" s="12" customFormat="1" x14ac:dyDescent="0.3">
      <c r="A1131" s="4"/>
      <c r="O1131"/>
    </row>
    <row r="1132" spans="1:15" s="12" customFormat="1" x14ac:dyDescent="0.3">
      <c r="A1132" s="4"/>
      <c r="O1132"/>
    </row>
    <row r="1133" spans="1:15" s="12" customFormat="1" x14ac:dyDescent="0.3">
      <c r="A1133" s="4"/>
      <c r="O1133"/>
    </row>
    <row r="1134" spans="1:15" s="12" customFormat="1" x14ac:dyDescent="0.3">
      <c r="A1134" s="4"/>
      <c r="O1134"/>
    </row>
    <row r="1135" spans="1:15" s="12" customFormat="1" x14ac:dyDescent="0.3">
      <c r="A1135" s="4"/>
      <c r="O1135"/>
    </row>
    <row r="1136" spans="1:15" s="12" customFormat="1" x14ac:dyDescent="0.3">
      <c r="A1136" s="4"/>
      <c r="O1136"/>
    </row>
    <row r="1137" spans="1:15" s="12" customFormat="1" x14ac:dyDescent="0.3">
      <c r="A1137" s="4"/>
      <c r="O1137"/>
    </row>
    <row r="1138" spans="1:15" s="12" customFormat="1" x14ac:dyDescent="0.3">
      <c r="A1138" s="4"/>
      <c r="O1138"/>
    </row>
    <row r="1139" spans="1:15" s="12" customFormat="1" x14ac:dyDescent="0.3">
      <c r="A1139" s="4"/>
      <c r="O1139"/>
    </row>
    <row r="1140" spans="1:15" s="12" customFormat="1" x14ac:dyDescent="0.3">
      <c r="A1140" s="4"/>
      <c r="O1140"/>
    </row>
    <row r="1141" spans="1:15" s="12" customFormat="1" x14ac:dyDescent="0.3">
      <c r="A1141" s="4"/>
      <c r="O1141"/>
    </row>
    <row r="1142" spans="1:15" s="12" customFormat="1" x14ac:dyDescent="0.3">
      <c r="A1142" s="4"/>
      <c r="O1142"/>
    </row>
    <row r="1143" spans="1:15" s="12" customFormat="1" x14ac:dyDescent="0.3">
      <c r="A1143" s="4"/>
      <c r="O1143"/>
    </row>
    <row r="1144" spans="1:15" s="12" customFormat="1" x14ac:dyDescent="0.3">
      <c r="A1144" s="4"/>
      <c r="O1144"/>
    </row>
    <row r="1145" spans="1:15" s="12" customFormat="1" x14ac:dyDescent="0.3">
      <c r="A1145" s="4"/>
      <c r="O1145"/>
    </row>
    <row r="1146" spans="1:15" s="12" customFormat="1" x14ac:dyDescent="0.3">
      <c r="A1146" s="4"/>
      <c r="O1146"/>
    </row>
    <row r="1147" spans="1:15" s="12" customFormat="1" x14ac:dyDescent="0.3">
      <c r="A1147" s="4"/>
      <c r="O1147"/>
    </row>
    <row r="1148" spans="1:15" s="12" customFormat="1" x14ac:dyDescent="0.3">
      <c r="A1148" s="4"/>
      <c r="O1148"/>
    </row>
    <row r="1149" spans="1:15" s="12" customFormat="1" x14ac:dyDescent="0.3">
      <c r="A1149" s="4"/>
      <c r="O1149"/>
    </row>
    <row r="1150" spans="1:15" s="12" customFormat="1" x14ac:dyDescent="0.3">
      <c r="A1150" s="4"/>
      <c r="O1150"/>
    </row>
    <row r="1151" spans="1:15" s="12" customFormat="1" x14ac:dyDescent="0.3">
      <c r="A1151" s="4"/>
      <c r="O1151"/>
    </row>
    <row r="1152" spans="1:15" s="12" customFormat="1" x14ac:dyDescent="0.3">
      <c r="A1152" s="4"/>
      <c r="O1152"/>
    </row>
    <row r="1153" spans="1:15" s="12" customFormat="1" x14ac:dyDescent="0.3">
      <c r="A1153" s="4"/>
      <c r="O1153"/>
    </row>
    <row r="1154" spans="1:15" s="12" customFormat="1" x14ac:dyDescent="0.3">
      <c r="A1154" s="4"/>
      <c r="O1154"/>
    </row>
    <row r="1155" spans="1:15" s="12" customFormat="1" x14ac:dyDescent="0.3">
      <c r="A1155" s="4"/>
      <c r="O1155"/>
    </row>
    <row r="1156" spans="1:15" s="12" customFormat="1" x14ac:dyDescent="0.3">
      <c r="A1156" s="4"/>
      <c r="O1156"/>
    </row>
    <row r="1157" spans="1:15" s="12" customFormat="1" x14ac:dyDescent="0.3">
      <c r="A1157" s="4"/>
      <c r="O1157"/>
    </row>
    <row r="1158" spans="1:15" s="12" customFormat="1" x14ac:dyDescent="0.3">
      <c r="A1158" s="4"/>
      <c r="O1158"/>
    </row>
    <row r="1159" spans="1:15" s="12" customFormat="1" x14ac:dyDescent="0.3">
      <c r="A1159" s="4"/>
      <c r="O1159"/>
    </row>
    <row r="1160" spans="1:15" s="12" customFormat="1" x14ac:dyDescent="0.3">
      <c r="A1160" s="4"/>
      <c r="O1160"/>
    </row>
    <row r="1161" spans="1:15" s="12" customFormat="1" x14ac:dyDescent="0.3">
      <c r="A1161" s="4"/>
      <c r="O1161"/>
    </row>
    <row r="1162" spans="1:15" s="12" customFormat="1" x14ac:dyDescent="0.3">
      <c r="A1162" s="4"/>
      <c r="O1162"/>
    </row>
    <row r="1163" spans="1:15" s="12" customFormat="1" x14ac:dyDescent="0.3">
      <c r="A1163" s="4"/>
      <c r="O1163"/>
    </row>
    <row r="1164" spans="1:15" s="12" customFormat="1" x14ac:dyDescent="0.3">
      <c r="A1164" s="4"/>
      <c r="O1164"/>
    </row>
    <row r="1165" spans="1:15" s="12" customFormat="1" x14ac:dyDescent="0.3">
      <c r="A1165" s="4"/>
      <c r="O1165"/>
    </row>
    <row r="1166" spans="1:15" s="12" customFormat="1" x14ac:dyDescent="0.3">
      <c r="A1166" s="4"/>
      <c r="O1166"/>
    </row>
    <row r="1167" spans="1:15" s="12" customFormat="1" x14ac:dyDescent="0.3">
      <c r="A1167" s="4"/>
      <c r="O1167"/>
    </row>
    <row r="1168" spans="1:15" s="12" customFormat="1" x14ac:dyDescent="0.3">
      <c r="A1168" s="4"/>
      <c r="O1168"/>
    </row>
    <row r="1169" spans="1:15" s="12" customFormat="1" x14ac:dyDescent="0.3">
      <c r="A1169" s="4"/>
      <c r="O1169"/>
    </row>
    <row r="1170" spans="1:15" s="12" customFormat="1" x14ac:dyDescent="0.3">
      <c r="A1170" s="4"/>
      <c r="O1170"/>
    </row>
    <row r="1171" spans="1:15" s="12" customFormat="1" x14ac:dyDescent="0.3">
      <c r="A1171" s="4"/>
      <c r="O1171"/>
    </row>
    <row r="1172" spans="1:15" s="12" customFormat="1" x14ac:dyDescent="0.3">
      <c r="A1172" s="4"/>
      <c r="O1172"/>
    </row>
    <row r="1173" spans="1:15" s="12" customFormat="1" x14ac:dyDescent="0.3">
      <c r="A1173" s="4"/>
      <c r="O1173"/>
    </row>
    <row r="1174" spans="1:15" s="12" customFormat="1" x14ac:dyDescent="0.3">
      <c r="A1174" s="4"/>
      <c r="O1174"/>
    </row>
    <row r="1175" spans="1:15" s="12" customFormat="1" x14ac:dyDescent="0.3">
      <c r="A1175" s="4"/>
      <c r="O1175"/>
    </row>
    <row r="1176" spans="1:15" s="12" customFormat="1" x14ac:dyDescent="0.3">
      <c r="A1176" s="4"/>
      <c r="O1176"/>
    </row>
    <row r="1177" spans="1:15" s="12" customFormat="1" x14ac:dyDescent="0.3">
      <c r="A1177" s="4"/>
      <c r="O1177"/>
    </row>
    <row r="1178" spans="1:15" s="12" customFormat="1" x14ac:dyDescent="0.3">
      <c r="A1178" s="4"/>
      <c r="O1178"/>
    </row>
    <row r="1179" spans="1:15" s="12" customFormat="1" x14ac:dyDescent="0.3">
      <c r="A1179" s="4"/>
      <c r="O1179"/>
    </row>
    <row r="1180" spans="1:15" s="12" customFormat="1" x14ac:dyDescent="0.3">
      <c r="A1180" s="4"/>
      <c r="O1180"/>
    </row>
    <row r="1181" spans="1:15" s="12" customFormat="1" x14ac:dyDescent="0.3">
      <c r="A1181" s="4"/>
      <c r="O1181"/>
    </row>
    <row r="1182" spans="1:15" s="12" customFormat="1" x14ac:dyDescent="0.3">
      <c r="A1182" s="4"/>
      <c r="O1182"/>
    </row>
    <row r="1183" spans="1:15" s="12" customFormat="1" x14ac:dyDescent="0.3">
      <c r="A1183" s="4"/>
      <c r="O1183"/>
    </row>
    <row r="1184" spans="1:15" s="12" customFormat="1" x14ac:dyDescent="0.3">
      <c r="A1184" s="4"/>
      <c r="O1184"/>
    </row>
    <row r="1185" spans="1:15" s="12" customFormat="1" x14ac:dyDescent="0.3">
      <c r="A1185" s="4"/>
      <c r="O1185"/>
    </row>
    <row r="1186" spans="1:15" s="12" customFormat="1" x14ac:dyDescent="0.3">
      <c r="A1186" s="4"/>
      <c r="O1186"/>
    </row>
    <row r="1187" spans="1:15" s="12" customFormat="1" x14ac:dyDescent="0.3">
      <c r="A1187" s="4"/>
      <c r="O1187"/>
    </row>
    <row r="1188" spans="1:15" s="12" customFormat="1" x14ac:dyDescent="0.3">
      <c r="A1188" s="4"/>
      <c r="O1188"/>
    </row>
    <row r="1189" spans="1:15" s="12" customFormat="1" x14ac:dyDescent="0.3">
      <c r="A1189" s="4"/>
      <c r="O1189"/>
    </row>
    <row r="1190" spans="1:15" s="12" customFormat="1" x14ac:dyDescent="0.3">
      <c r="A1190" s="4"/>
      <c r="O1190"/>
    </row>
    <row r="1191" spans="1:15" s="12" customFormat="1" x14ac:dyDescent="0.3">
      <c r="A1191" s="4"/>
      <c r="O1191"/>
    </row>
    <row r="1192" spans="1:15" s="12" customFormat="1" x14ac:dyDescent="0.3">
      <c r="A1192" s="4"/>
      <c r="O1192"/>
    </row>
    <row r="1193" spans="1:15" s="12" customFormat="1" x14ac:dyDescent="0.3">
      <c r="A1193" s="4"/>
      <c r="O1193"/>
    </row>
    <row r="1194" spans="1:15" s="12" customFormat="1" x14ac:dyDescent="0.3">
      <c r="A1194" s="4"/>
      <c r="O1194"/>
    </row>
    <row r="1195" spans="1:15" s="12" customFormat="1" x14ac:dyDescent="0.3">
      <c r="A1195" s="4"/>
      <c r="O1195"/>
    </row>
    <row r="1196" spans="1:15" s="12" customFormat="1" x14ac:dyDescent="0.3">
      <c r="A1196" s="4"/>
      <c r="O1196"/>
    </row>
    <row r="1197" spans="1:15" s="12" customFormat="1" x14ac:dyDescent="0.3">
      <c r="A1197" s="4"/>
      <c r="O1197"/>
    </row>
    <row r="1198" spans="1:15" s="12" customFormat="1" x14ac:dyDescent="0.3">
      <c r="A1198" s="4"/>
      <c r="O1198"/>
    </row>
    <row r="1199" spans="1:15" s="12" customFormat="1" x14ac:dyDescent="0.3">
      <c r="A1199" s="4"/>
      <c r="O1199"/>
    </row>
    <row r="1200" spans="1:15" s="12" customFormat="1" x14ac:dyDescent="0.3">
      <c r="A1200" s="4"/>
      <c r="O1200"/>
    </row>
    <row r="1201" spans="1:15" s="12" customFormat="1" x14ac:dyDescent="0.3">
      <c r="A1201" s="4"/>
      <c r="O1201"/>
    </row>
    <row r="1202" spans="1:15" s="12" customFormat="1" x14ac:dyDescent="0.3">
      <c r="A1202" s="4"/>
      <c r="O1202"/>
    </row>
    <row r="1203" spans="1:15" s="12" customFormat="1" x14ac:dyDescent="0.3">
      <c r="A1203" s="4"/>
      <c r="O1203"/>
    </row>
    <row r="1204" spans="1:15" s="12" customFormat="1" x14ac:dyDescent="0.3">
      <c r="A1204" s="4"/>
      <c r="O1204"/>
    </row>
    <row r="1205" spans="1:15" s="12" customFormat="1" x14ac:dyDescent="0.3">
      <c r="A1205" s="4"/>
      <c r="O1205"/>
    </row>
    <row r="1206" spans="1:15" s="12" customFormat="1" x14ac:dyDescent="0.3">
      <c r="A1206" s="4"/>
      <c r="O1206"/>
    </row>
    <row r="1207" spans="1:15" s="12" customFormat="1" x14ac:dyDescent="0.3">
      <c r="A1207" s="4"/>
      <c r="O1207"/>
    </row>
    <row r="1208" spans="1:15" s="12" customFormat="1" x14ac:dyDescent="0.3">
      <c r="A1208" s="4"/>
      <c r="O1208"/>
    </row>
    <row r="1209" spans="1:15" s="12" customFormat="1" x14ac:dyDescent="0.3">
      <c r="A1209" s="4"/>
      <c r="O1209"/>
    </row>
    <row r="1210" spans="1:15" s="12" customFormat="1" x14ac:dyDescent="0.3">
      <c r="A1210" s="4"/>
      <c r="O1210"/>
    </row>
    <row r="1211" spans="1:15" s="12" customFormat="1" x14ac:dyDescent="0.3">
      <c r="A1211" s="4"/>
      <c r="O1211"/>
    </row>
    <row r="1212" spans="1:15" s="12" customFormat="1" x14ac:dyDescent="0.3">
      <c r="A1212" s="4"/>
      <c r="O1212"/>
    </row>
    <row r="1213" spans="1:15" s="12" customFormat="1" x14ac:dyDescent="0.3">
      <c r="A1213" s="4"/>
      <c r="O1213"/>
    </row>
    <row r="1214" spans="1:15" s="12" customFormat="1" x14ac:dyDescent="0.3">
      <c r="A1214" s="4"/>
      <c r="O1214"/>
    </row>
    <row r="1215" spans="1:15" s="12" customFormat="1" x14ac:dyDescent="0.3">
      <c r="A1215" s="4"/>
      <c r="O1215"/>
    </row>
    <row r="1216" spans="1:15" s="12" customFormat="1" x14ac:dyDescent="0.3">
      <c r="A1216" s="4"/>
      <c r="O1216"/>
    </row>
    <row r="1217" spans="1:15" s="12" customFormat="1" x14ac:dyDescent="0.3">
      <c r="A1217" s="4"/>
      <c r="O1217"/>
    </row>
    <row r="1218" spans="1:15" s="12" customFormat="1" x14ac:dyDescent="0.3">
      <c r="A1218" s="4"/>
      <c r="O1218"/>
    </row>
    <row r="1219" spans="1:15" s="12" customFormat="1" x14ac:dyDescent="0.3">
      <c r="A1219" s="4"/>
      <c r="O1219"/>
    </row>
    <row r="1220" spans="1:15" s="12" customFormat="1" x14ac:dyDescent="0.3">
      <c r="A1220" s="4"/>
      <c r="O1220"/>
    </row>
    <row r="1221" spans="1:15" s="12" customFormat="1" x14ac:dyDescent="0.3">
      <c r="A1221" s="4"/>
      <c r="O1221"/>
    </row>
    <row r="1222" spans="1:15" s="12" customFormat="1" x14ac:dyDescent="0.3">
      <c r="A1222" s="4"/>
      <c r="O1222"/>
    </row>
    <row r="1223" spans="1:15" s="12" customFormat="1" x14ac:dyDescent="0.3">
      <c r="A1223" s="4"/>
      <c r="O1223"/>
    </row>
    <row r="1224" spans="1:15" s="12" customFormat="1" x14ac:dyDescent="0.3">
      <c r="A1224" s="4"/>
      <c r="O1224"/>
    </row>
    <row r="1225" spans="1:15" s="12" customFormat="1" x14ac:dyDescent="0.3">
      <c r="A1225" s="4"/>
      <c r="O1225"/>
    </row>
    <row r="1226" spans="1:15" s="12" customFormat="1" x14ac:dyDescent="0.3">
      <c r="A1226" s="4"/>
      <c r="O1226"/>
    </row>
    <row r="1227" spans="1:15" s="12" customFormat="1" x14ac:dyDescent="0.3">
      <c r="A1227" s="4"/>
      <c r="O1227"/>
    </row>
    <row r="1228" spans="1:15" s="12" customFormat="1" x14ac:dyDescent="0.3">
      <c r="A1228" s="4"/>
      <c r="O1228"/>
    </row>
    <row r="1229" spans="1:15" s="12" customFormat="1" x14ac:dyDescent="0.3">
      <c r="A1229" s="4"/>
      <c r="O1229"/>
    </row>
    <row r="1230" spans="1:15" s="12" customFormat="1" x14ac:dyDescent="0.3">
      <c r="A1230" s="4"/>
      <c r="O1230"/>
    </row>
    <row r="1231" spans="1:15" s="12" customFormat="1" x14ac:dyDescent="0.3">
      <c r="A1231" s="4"/>
      <c r="O1231"/>
    </row>
    <row r="1232" spans="1:15" s="12" customFormat="1" x14ac:dyDescent="0.3">
      <c r="A1232" s="4"/>
      <c r="O1232"/>
    </row>
    <row r="1233" spans="1:15" s="12" customFormat="1" x14ac:dyDescent="0.3">
      <c r="A1233" s="4"/>
      <c r="O1233"/>
    </row>
    <row r="1234" spans="1:15" s="12" customFormat="1" x14ac:dyDescent="0.3">
      <c r="A1234" s="4"/>
      <c r="O1234"/>
    </row>
    <row r="1235" spans="1:15" s="12" customFormat="1" x14ac:dyDescent="0.3">
      <c r="A1235" s="4"/>
      <c r="O1235"/>
    </row>
    <row r="1236" spans="1:15" s="12" customFormat="1" x14ac:dyDescent="0.3">
      <c r="A1236" s="4"/>
      <c r="O1236"/>
    </row>
    <row r="1237" spans="1:15" s="12" customFormat="1" x14ac:dyDescent="0.3">
      <c r="A1237" s="4"/>
      <c r="O1237"/>
    </row>
    <row r="1238" spans="1:15" s="12" customFormat="1" x14ac:dyDescent="0.3">
      <c r="A1238" s="4"/>
      <c r="O1238"/>
    </row>
    <row r="1239" spans="1:15" s="12" customFormat="1" x14ac:dyDescent="0.3">
      <c r="A1239" s="4"/>
      <c r="O1239"/>
    </row>
    <row r="1240" spans="1:15" s="12" customFormat="1" x14ac:dyDescent="0.3">
      <c r="A1240" s="4"/>
      <c r="O1240"/>
    </row>
    <row r="1241" spans="1:15" s="12" customFormat="1" x14ac:dyDescent="0.3">
      <c r="A1241" s="4"/>
      <c r="O1241"/>
    </row>
    <row r="1242" spans="1:15" s="12" customFormat="1" x14ac:dyDescent="0.3">
      <c r="A1242" s="4"/>
      <c r="O1242"/>
    </row>
    <row r="1243" spans="1:15" s="12" customFormat="1" x14ac:dyDescent="0.3">
      <c r="A1243" s="4"/>
      <c r="O1243"/>
    </row>
    <row r="1244" spans="1:15" s="12" customFormat="1" x14ac:dyDescent="0.3">
      <c r="A1244" s="4"/>
      <c r="O1244"/>
    </row>
    <row r="1245" spans="1:15" s="12" customFormat="1" x14ac:dyDescent="0.3">
      <c r="A1245" s="4"/>
      <c r="O1245"/>
    </row>
    <row r="1246" spans="1:15" s="12" customFormat="1" x14ac:dyDescent="0.3">
      <c r="A1246" s="4"/>
      <c r="O1246"/>
    </row>
    <row r="1247" spans="1:15" s="12" customFormat="1" x14ac:dyDescent="0.3">
      <c r="A1247" s="4"/>
      <c r="O1247"/>
    </row>
    <row r="1248" spans="1:15" s="12" customFormat="1" x14ac:dyDescent="0.3">
      <c r="A1248" s="4"/>
      <c r="O1248"/>
    </row>
    <row r="1249" spans="1:15" s="12" customFormat="1" x14ac:dyDescent="0.3">
      <c r="A1249" s="4"/>
      <c r="O1249"/>
    </row>
    <row r="1250" spans="1:15" s="12" customFormat="1" x14ac:dyDescent="0.3">
      <c r="A1250" s="4"/>
      <c r="O1250"/>
    </row>
    <row r="1251" spans="1:15" s="12" customFormat="1" x14ac:dyDescent="0.3">
      <c r="A1251" s="4"/>
      <c r="O1251"/>
    </row>
    <row r="1252" spans="1:15" s="12" customFormat="1" x14ac:dyDescent="0.3">
      <c r="A1252" s="4"/>
      <c r="O1252"/>
    </row>
    <row r="1253" spans="1:15" s="12" customFormat="1" x14ac:dyDescent="0.3">
      <c r="A1253" s="4"/>
      <c r="O1253"/>
    </row>
    <row r="1254" spans="1:15" s="12" customFormat="1" x14ac:dyDescent="0.3">
      <c r="A1254" s="4"/>
      <c r="O1254"/>
    </row>
    <row r="1255" spans="1:15" s="12" customFormat="1" x14ac:dyDescent="0.3">
      <c r="A1255" s="4"/>
      <c r="O1255"/>
    </row>
    <row r="1256" spans="1:15" s="12" customFormat="1" x14ac:dyDescent="0.3">
      <c r="A1256" s="4"/>
      <c r="O1256"/>
    </row>
    <row r="1257" spans="1:15" s="12" customFormat="1" x14ac:dyDescent="0.3">
      <c r="A1257" s="4"/>
      <c r="O1257"/>
    </row>
    <row r="1258" spans="1:15" s="12" customFormat="1" x14ac:dyDescent="0.3">
      <c r="A1258" s="4"/>
      <c r="O1258"/>
    </row>
    <row r="1259" spans="1:15" s="12" customFormat="1" x14ac:dyDescent="0.3">
      <c r="A1259" s="4"/>
      <c r="O1259"/>
    </row>
    <row r="1260" spans="1:15" s="12" customFormat="1" x14ac:dyDescent="0.3">
      <c r="A1260" s="4"/>
      <c r="O1260"/>
    </row>
    <row r="1261" spans="1:15" s="12" customFormat="1" x14ac:dyDescent="0.3">
      <c r="A1261" s="4"/>
      <c r="O1261"/>
    </row>
    <row r="1262" spans="1:15" s="12" customFormat="1" x14ac:dyDescent="0.3">
      <c r="A1262" s="4"/>
      <c r="O1262"/>
    </row>
    <row r="1263" spans="1:15" s="12" customFormat="1" x14ac:dyDescent="0.3">
      <c r="A1263" s="4"/>
      <c r="O1263"/>
    </row>
    <row r="1264" spans="1:15" s="12" customFormat="1" x14ac:dyDescent="0.3">
      <c r="A1264" s="4"/>
      <c r="O1264"/>
    </row>
    <row r="1265" spans="1:15" s="12" customFormat="1" x14ac:dyDescent="0.3">
      <c r="A1265" s="4"/>
      <c r="O1265"/>
    </row>
    <row r="1266" spans="1:15" s="12" customFormat="1" x14ac:dyDescent="0.3">
      <c r="A1266" s="4"/>
      <c r="O1266"/>
    </row>
    <row r="1267" spans="1:15" s="12" customFormat="1" x14ac:dyDescent="0.3">
      <c r="A1267" s="4"/>
      <c r="O1267"/>
    </row>
    <row r="1268" spans="1:15" s="12" customFormat="1" x14ac:dyDescent="0.3">
      <c r="A1268" s="4"/>
      <c r="O1268"/>
    </row>
    <row r="1269" spans="1:15" s="12" customFormat="1" x14ac:dyDescent="0.3">
      <c r="A1269" s="4"/>
      <c r="O1269"/>
    </row>
    <row r="1270" spans="1:15" s="12" customFormat="1" x14ac:dyDescent="0.3">
      <c r="A1270" s="4"/>
      <c r="O1270"/>
    </row>
    <row r="1271" spans="1:15" s="12" customFormat="1" x14ac:dyDescent="0.3">
      <c r="A1271" s="4"/>
      <c r="O1271"/>
    </row>
    <row r="1272" spans="1:15" s="12" customFormat="1" x14ac:dyDescent="0.3">
      <c r="A1272" s="4"/>
      <c r="O1272"/>
    </row>
    <row r="1273" spans="1:15" s="12" customFormat="1" x14ac:dyDescent="0.3">
      <c r="A1273" s="4"/>
      <c r="O1273"/>
    </row>
    <row r="1274" spans="1:15" s="12" customFormat="1" x14ac:dyDescent="0.3">
      <c r="A1274" s="4"/>
      <c r="O1274"/>
    </row>
    <row r="1275" spans="1:15" s="12" customFormat="1" x14ac:dyDescent="0.3">
      <c r="A1275" s="4"/>
      <c r="O1275"/>
    </row>
    <row r="1276" spans="1:15" s="12" customFormat="1" x14ac:dyDescent="0.3">
      <c r="A1276" s="4"/>
      <c r="O1276"/>
    </row>
    <row r="1277" spans="1:15" s="12" customFormat="1" x14ac:dyDescent="0.3">
      <c r="A1277" s="4"/>
      <c r="O1277"/>
    </row>
    <row r="1278" spans="1:15" s="12" customFormat="1" x14ac:dyDescent="0.3">
      <c r="A1278" s="4"/>
      <c r="O1278"/>
    </row>
    <row r="1279" spans="1:15" s="12" customFormat="1" x14ac:dyDescent="0.3">
      <c r="A1279" s="4"/>
      <c r="O1279"/>
    </row>
    <row r="1280" spans="1:15" s="12" customFormat="1" x14ac:dyDescent="0.3">
      <c r="A1280" s="4"/>
      <c r="O1280"/>
    </row>
    <row r="1281" spans="1:15" s="12" customFormat="1" x14ac:dyDescent="0.3">
      <c r="A1281" s="4"/>
      <c r="O1281"/>
    </row>
    <row r="1282" spans="1:15" s="12" customFormat="1" x14ac:dyDescent="0.3">
      <c r="A1282" s="4"/>
      <c r="O1282"/>
    </row>
    <row r="1283" spans="1:15" s="12" customFormat="1" x14ac:dyDescent="0.3">
      <c r="A1283" s="4"/>
      <c r="O1283"/>
    </row>
    <row r="1284" spans="1:15" s="12" customFormat="1" x14ac:dyDescent="0.3">
      <c r="A1284" s="4"/>
      <c r="O1284"/>
    </row>
    <row r="1285" spans="1:15" s="12" customFormat="1" x14ac:dyDescent="0.3">
      <c r="A1285" s="4"/>
      <c r="O1285"/>
    </row>
    <row r="1286" spans="1:15" s="12" customFormat="1" x14ac:dyDescent="0.3">
      <c r="A1286" s="4"/>
      <c r="O1286"/>
    </row>
    <row r="1287" spans="1:15" s="12" customFormat="1" x14ac:dyDescent="0.3">
      <c r="A1287" s="4"/>
      <c r="O1287"/>
    </row>
    <row r="1288" spans="1:15" s="12" customFormat="1" x14ac:dyDescent="0.3">
      <c r="A1288" s="4"/>
      <c r="O1288"/>
    </row>
    <row r="1289" spans="1:15" s="12" customFormat="1" x14ac:dyDescent="0.3">
      <c r="A1289" s="4"/>
      <c r="O1289"/>
    </row>
    <row r="1290" spans="1:15" s="12" customFormat="1" x14ac:dyDescent="0.3">
      <c r="A1290" s="4"/>
      <c r="O1290"/>
    </row>
    <row r="1291" spans="1:15" s="12" customFormat="1" x14ac:dyDescent="0.3">
      <c r="A1291" s="4"/>
      <c r="O1291"/>
    </row>
    <row r="1292" spans="1:15" s="12" customFormat="1" x14ac:dyDescent="0.3">
      <c r="A1292" s="4"/>
      <c r="O1292"/>
    </row>
    <row r="1293" spans="1:15" s="12" customFormat="1" x14ac:dyDescent="0.3">
      <c r="A1293" s="4"/>
      <c r="O1293"/>
    </row>
    <row r="1294" spans="1:15" s="12" customFormat="1" x14ac:dyDescent="0.3">
      <c r="A1294" s="4"/>
      <c r="O1294"/>
    </row>
    <row r="1295" spans="1:15" s="12" customFormat="1" x14ac:dyDescent="0.3">
      <c r="A1295" s="4"/>
      <c r="O1295"/>
    </row>
    <row r="1296" spans="1:15" s="12" customFormat="1" x14ac:dyDescent="0.3">
      <c r="A1296" s="4"/>
      <c r="O1296"/>
    </row>
    <row r="1297" spans="1:15" s="12" customFormat="1" x14ac:dyDescent="0.3">
      <c r="A1297" s="4"/>
      <c r="O1297"/>
    </row>
    <row r="1298" spans="1:15" s="12" customFormat="1" x14ac:dyDescent="0.3">
      <c r="A1298" s="4"/>
      <c r="O1298"/>
    </row>
    <row r="1299" spans="1:15" s="12" customFormat="1" x14ac:dyDescent="0.3">
      <c r="A1299" s="4"/>
      <c r="O1299"/>
    </row>
    <row r="1300" spans="1:15" s="12" customFormat="1" x14ac:dyDescent="0.3">
      <c r="A1300" s="4"/>
      <c r="O1300"/>
    </row>
    <row r="1301" spans="1:15" s="12" customFormat="1" x14ac:dyDescent="0.3">
      <c r="A1301" s="4"/>
      <c r="O1301"/>
    </row>
    <row r="1302" spans="1:15" s="12" customFormat="1" x14ac:dyDescent="0.3">
      <c r="A1302" s="4"/>
      <c r="O1302"/>
    </row>
    <row r="1303" spans="1:15" s="12" customFormat="1" x14ac:dyDescent="0.3">
      <c r="A1303" s="4"/>
      <c r="O1303"/>
    </row>
    <row r="1304" spans="1:15" s="12" customFormat="1" x14ac:dyDescent="0.3">
      <c r="A1304" s="4"/>
      <c r="O1304"/>
    </row>
    <row r="1305" spans="1:15" s="12" customFormat="1" x14ac:dyDescent="0.3">
      <c r="A1305" s="4"/>
      <c r="O1305"/>
    </row>
    <row r="1306" spans="1:15" s="12" customFormat="1" x14ac:dyDescent="0.3">
      <c r="A1306" s="4"/>
      <c r="O1306"/>
    </row>
    <row r="1307" spans="1:15" s="12" customFormat="1" x14ac:dyDescent="0.3">
      <c r="A1307" s="4"/>
      <c r="O1307"/>
    </row>
    <row r="1308" spans="1:15" s="12" customFormat="1" x14ac:dyDescent="0.3">
      <c r="A1308" s="4"/>
      <c r="O1308"/>
    </row>
    <row r="1309" spans="1:15" s="12" customFormat="1" x14ac:dyDescent="0.3">
      <c r="A1309" s="4"/>
      <c r="O1309"/>
    </row>
    <row r="1310" spans="1:15" s="12" customFormat="1" x14ac:dyDescent="0.3">
      <c r="A1310" s="4"/>
      <c r="O1310"/>
    </row>
    <row r="1311" spans="1:15" s="12" customFormat="1" x14ac:dyDescent="0.3">
      <c r="A1311" s="4"/>
      <c r="O1311"/>
    </row>
    <row r="1312" spans="1:15" s="12" customFormat="1" x14ac:dyDescent="0.3">
      <c r="A1312" s="4"/>
      <c r="O1312"/>
    </row>
    <row r="1313" spans="1:15" s="12" customFormat="1" x14ac:dyDescent="0.3">
      <c r="A1313" s="4"/>
      <c r="O1313"/>
    </row>
    <row r="1314" spans="1:15" s="12" customFormat="1" x14ac:dyDescent="0.3">
      <c r="A1314" s="4"/>
      <c r="O1314"/>
    </row>
    <row r="1315" spans="1:15" s="12" customFormat="1" x14ac:dyDescent="0.3">
      <c r="A1315" s="4"/>
      <c r="O1315"/>
    </row>
    <row r="1316" spans="1:15" s="12" customFormat="1" x14ac:dyDescent="0.3">
      <c r="A1316" s="4"/>
      <c r="O1316"/>
    </row>
    <row r="1317" spans="1:15" s="12" customFormat="1" x14ac:dyDescent="0.3">
      <c r="A1317" s="4"/>
      <c r="O1317"/>
    </row>
    <row r="1318" spans="1:15" s="12" customFormat="1" x14ac:dyDescent="0.3">
      <c r="A1318" s="4"/>
      <c r="O1318"/>
    </row>
    <row r="1319" spans="1:15" s="12" customFormat="1" x14ac:dyDescent="0.3">
      <c r="A1319" s="4"/>
      <c r="O1319"/>
    </row>
    <row r="1320" spans="1:15" s="12" customFormat="1" x14ac:dyDescent="0.3">
      <c r="A1320" s="4"/>
      <c r="O1320"/>
    </row>
    <row r="1321" spans="1:15" s="12" customFormat="1" x14ac:dyDescent="0.3">
      <c r="A1321" s="4"/>
      <c r="O1321"/>
    </row>
    <row r="1322" spans="1:15" s="12" customFormat="1" x14ac:dyDescent="0.3">
      <c r="A1322" s="4"/>
      <c r="O1322"/>
    </row>
    <row r="1323" spans="1:15" s="12" customFormat="1" x14ac:dyDescent="0.3">
      <c r="A1323" s="4"/>
      <c r="O1323"/>
    </row>
    <row r="1324" spans="1:15" s="12" customFormat="1" x14ac:dyDescent="0.3">
      <c r="A1324" s="4"/>
      <c r="O1324"/>
    </row>
    <row r="1325" spans="1:15" s="12" customFormat="1" x14ac:dyDescent="0.3">
      <c r="A1325" s="4"/>
      <c r="O1325"/>
    </row>
    <row r="1326" spans="1:15" s="12" customFormat="1" x14ac:dyDescent="0.3">
      <c r="A1326" s="4"/>
      <c r="O1326"/>
    </row>
    <row r="1327" spans="1:15" s="12" customFormat="1" x14ac:dyDescent="0.3">
      <c r="A1327" s="4"/>
      <c r="O1327"/>
    </row>
    <row r="1328" spans="1:15" s="12" customFormat="1" x14ac:dyDescent="0.3">
      <c r="A1328" s="4"/>
      <c r="O1328"/>
    </row>
    <row r="1329" spans="1:15" s="12" customFormat="1" x14ac:dyDescent="0.3">
      <c r="A1329" s="4"/>
      <c r="O1329"/>
    </row>
    <row r="1330" spans="1:15" s="12" customFormat="1" x14ac:dyDescent="0.3">
      <c r="A1330" s="4"/>
      <c r="O1330"/>
    </row>
    <row r="1331" spans="1:15" s="12" customFormat="1" x14ac:dyDescent="0.3">
      <c r="A1331" s="4"/>
      <c r="O1331"/>
    </row>
    <row r="1332" spans="1:15" s="12" customFormat="1" x14ac:dyDescent="0.3">
      <c r="A1332" s="4"/>
      <c r="O1332"/>
    </row>
    <row r="1333" spans="1:15" s="12" customFormat="1" x14ac:dyDescent="0.3">
      <c r="A1333" s="4"/>
      <c r="O1333"/>
    </row>
    <row r="1334" spans="1:15" s="12" customFormat="1" x14ac:dyDescent="0.3">
      <c r="A1334" s="4"/>
      <c r="O1334"/>
    </row>
    <row r="1335" spans="1:15" s="12" customFormat="1" x14ac:dyDescent="0.3">
      <c r="A1335" s="4"/>
      <c r="O1335"/>
    </row>
    <row r="1336" spans="1:15" s="12" customFormat="1" x14ac:dyDescent="0.3">
      <c r="A1336" s="4"/>
      <c r="O1336"/>
    </row>
    <row r="1337" spans="1:15" s="12" customFormat="1" x14ac:dyDescent="0.3">
      <c r="A1337" s="4"/>
      <c r="O1337"/>
    </row>
    <row r="1338" spans="1:15" s="12" customFormat="1" x14ac:dyDescent="0.3">
      <c r="A1338" s="4"/>
      <c r="O1338"/>
    </row>
    <row r="1339" spans="1:15" s="12" customFormat="1" x14ac:dyDescent="0.3">
      <c r="A1339" s="4"/>
      <c r="O1339"/>
    </row>
    <row r="1340" spans="1:15" s="12" customFormat="1" x14ac:dyDescent="0.3">
      <c r="A1340" s="4"/>
      <c r="O1340"/>
    </row>
    <row r="1341" spans="1:15" s="12" customFormat="1" x14ac:dyDescent="0.3">
      <c r="A1341" s="4"/>
      <c r="O1341"/>
    </row>
    <row r="1342" spans="1:15" s="12" customFormat="1" x14ac:dyDescent="0.3">
      <c r="A1342" s="4"/>
      <c r="O1342"/>
    </row>
    <row r="1343" spans="1:15" s="12" customFormat="1" x14ac:dyDescent="0.3">
      <c r="A1343" s="4"/>
      <c r="O1343"/>
    </row>
    <row r="1344" spans="1:15" s="12" customFormat="1" x14ac:dyDescent="0.3">
      <c r="A1344" s="4"/>
      <c r="O1344"/>
    </row>
    <row r="1345" spans="1:15" s="12" customFormat="1" x14ac:dyDescent="0.3">
      <c r="A1345" s="4"/>
      <c r="O1345"/>
    </row>
    <row r="1346" spans="1:15" s="12" customFormat="1" x14ac:dyDescent="0.3">
      <c r="A1346" s="4"/>
      <c r="O1346"/>
    </row>
    <row r="1347" spans="1:15" s="12" customFormat="1" x14ac:dyDescent="0.3">
      <c r="A1347" s="4"/>
      <c r="O1347"/>
    </row>
    <row r="1348" spans="1:15" s="12" customFormat="1" x14ac:dyDescent="0.3">
      <c r="A1348" s="4"/>
      <c r="O1348"/>
    </row>
    <row r="1349" spans="1:15" s="12" customFormat="1" x14ac:dyDescent="0.3">
      <c r="A1349" s="4"/>
      <c r="O1349"/>
    </row>
    <row r="1350" spans="1:15" s="12" customFormat="1" x14ac:dyDescent="0.3">
      <c r="A1350" s="4"/>
      <c r="O1350"/>
    </row>
    <row r="1351" spans="1:15" s="12" customFormat="1" x14ac:dyDescent="0.3">
      <c r="A1351" s="4"/>
      <c r="O1351"/>
    </row>
    <row r="1352" spans="1:15" s="12" customFormat="1" x14ac:dyDescent="0.3">
      <c r="A1352" s="4"/>
      <c r="O1352"/>
    </row>
    <row r="1353" spans="1:15" s="12" customFormat="1" x14ac:dyDescent="0.3">
      <c r="A1353" s="4"/>
      <c r="O1353"/>
    </row>
    <row r="1354" spans="1:15" s="12" customFormat="1" x14ac:dyDescent="0.3">
      <c r="A1354" s="4"/>
      <c r="O1354"/>
    </row>
    <row r="1355" spans="1:15" s="12" customFormat="1" x14ac:dyDescent="0.3">
      <c r="A1355" s="4"/>
      <c r="O1355"/>
    </row>
    <row r="1356" spans="1:15" s="12" customFormat="1" x14ac:dyDescent="0.3">
      <c r="A1356" s="4"/>
      <c r="O1356"/>
    </row>
    <row r="1357" spans="1:15" s="12" customFormat="1" x14ac:dyDescent="0.3">
      <c r="A1357" s="4"/>
      <c r="O1357"/>
    </row>
    <row r="1358" spans="1:15" s="12" customFormat="1" x14ac:dyDescent="0.3">
      <c r="A1358" s="4"/>
      <c r="O1358"/>
    </row>
    <row r="1359" spans="1:15" s="12" customFormat="1" x14ac:dyDescent="0.3">
      <c r="A1359" s="4"/>
      <c r="O1359"/>
    </row>
    <row r="1360" spans="1:15" s="12" customFormat="1" x14ac:dyDescent="0.3">
      <c r="A1360" s="4"/>
      <c r="O1360"/>
    </row>
    <row r="1361" spans="1:15" s="12" customFormat="1" x14ac:dyDescent="0.3">
      <c r="A1361" s="4"/>
      <c r="O1361"/>
    </row>
    <row r="1362" spans="1:15" s="12" customFormat="1" x14ac:dyDescent="0.3">
      <c r="A1362" s="4"/>
      <c r="O1362"/>
    </row>
    <row r="1363" spans="1:15" s="12" customFormat="1" x14ac:dyDescent="0.3">
      <c r="A1363" s="4"/>
      <c r="O1363"/>
    </row>
    <row r="1364" spans="1:15" s="12" customFormat="1" x14ac:dyDescent="0.3">
      <c r="A1364" s="4"/>
      <c r="O1364"/>
    </row>
    <row r="1365" spans="1:15" s="12" customFormat="1" x14ac:dyDescent="0.3">
      <c r="A1365" s="4"/>
      <c r="O1365"/>
    </row>
    <row r="1366" spans="1:15" s="12" customFormat="1" x14ac:dyDescent="0.3">
      <c r="A1366" s="4"/>
      <c r="O1366"/>
    </row>
    <row r="1367" spans="1:15" s="12" customFormat="1" x14ac:dyDescent="0.3">
      <c r="A1367" s="4"/>
      <c r="O1367"/>
    </row>
    <row r="1368" spans="1:15" s="12" customFormat="1" x14ac:dyDescent="0.3">
      <c r="A1368" s="4"/>
      <c r="O1368"/>
    </row>
    <row r="1369" spans="1:15" s="12" customFormat="1" x14ac:dyDescent="0.3">
      <c r="A1369" s="4"/>
      <c r="O1369"/>
    </row>
    <row r="1370" spans="1:15" s="12" customFormat="1" x14ac:dyDescent="0.3">
      <c r="A1370" s="4"/>
      <c r="O1370"/>
    </row>
    <row r="1371" spans="1:15" s="12" customFormat="1" x14ac:dyDescent="0.3">
      <c r="A1371" s="4"/>
      <c r="O1371"/>
    </row>
    <row r="1372" spans="1:15" s="12" customFormat="1" x14ac:dyDescent="0.3">
      <c r="A1372" s="4"/>
      <c r="O1372"/>
    </row>
    <row r="1373" spans="1:15" s="12" customFormat="1" x14ac:dyDescent="0.3">
      <c r="A1373" s="4"/>
      <c r="O1373"/>
    </row>
    <row r="1374" spans="1:15" s="12" customFormat="1" x14ac:dyDescent="0.3">
      <c r="A1374" s="4"/>
      <c r="O1374"/>
    </row>
    <row r="1375" spans="1:15" s="12" customFormat="1" x14ac:dyDescent="0.3">
      <c r="A1375" s="4"/>
      <c r="O1375"/>
    </row>
    <row r="1376" spans="1:15" s="12" customFormat="1" x14ac:dyDescent="0.3">
      <c r="A1376" s="4"/>
      <c r="O1376"/>
    </row>
    <row r="1377" spans="1:15" s="12" customFormat="1" x14ac:dyDescent="0.3">
      <c r="A1377" s="4"/>
      <c r="O1377"/>
    </row>
    <row r="1378" spans="1:15" s="12" customFormat="1" x14ac:dyDescent="0.3">
      <c r="A1378" s="4"/>
      <c r="O1378"/>
    </row>
    <row r="1379" spans="1:15" s="12" customFormat="1" x14ac:dyDescent="0.3">
      <c r="A1379" s="4"/>
      <c r="O1379"/>
    </row>
    <row r="1380" spans="1:15" s="12" customFormat="1" x14ac:dyDescent="0.3">
      <c r="A1380" s="4"/>
      <c r="O1380"/>
    </row>
    <row r="1381" spans="1:15" s="12" customFormat="1" x14ac:dyDescent="0.3">
      <c r="A1381" s="4"/>
      <c r="O1381"/>
    </row>
    <row r="1382" spans="1:15" s="12" customFormat="1" x14ac:dyDescent="0.3">
      <c r="A1382" s="4"/>
      <c r="O1382"/>
    </row>
    <row r="1383" spans="1:15" s="12" customFormat="1" x14ac:dyDescent="0.3">
      <c r="A1383" s="4"/>
      <c r="O1383"/>
    </row>
    <row r="1384" spans="1:15" s="12" customFormat="1" x14ac:dyDescent="0.3">
      <c r="A1384" s="4"/>
      <c r="O1384"/>
    </row>
    <row r="1385" spans="1:15" s="12" customFormat="1" x14ac:dyDescent="0.3">
      <c r="A1385" s="4"/>
      <c r="O1385"/>
    </row>
    <row r="1386" spans="1:15" s="12" customFormat="1" x14ac:dyDescent="0.3">
      <c r="A1386" s="4"/>
      <c r="O1386"/>
    </row>
    <row r="1387" spans="1:15" s="12" customFormat="1" x14ac:dyDescent="0.3">
      <c r="A1387" s="4"/>
      <c r="O1387"/>
    </row>
    <row r="1388" spans="1:15" s="12" customFormat="1" x14ac:dyDescent="0.3">
      <c r="A1388" s="4"/>
      <c r="O1388"/>
    </row>
    <row r="1389" spans="1:15" s="12" customFormat="1" x14ac:dyDescent="0.3">
      <c r="A1389" s="4"/>
      <c r="O1389"/>
    </row>
    <row r="1390" spans="1:15" s="12" customFormat="1" x14ac:dyDescent="0.3">
      <c r="A1390" s="4"/>
      <c r="O1390"/>
    </row>
    <row r="1391" spans="1:15" s="12" customFormat="1" x14ac:dyDescent="0.3">
      <c r="A1391" s="4"/>
      <c r="O1391"/>
    </row>
    <row r="1392" spans="1:15" s="12" customFormat="1" x14ac:dyDescent="0.3">
      <c r="A1392" s="4"/>
      <c r="O1392"/>
    </row>
    <row r="1393" spans="1:15" s="12" customFormat="1" x14ac:dyDescent="0.3">
      <c r="A1393" s="4"/>
      <c r="O1393"/>
    </row>
    <row r="1394" spans="1:15" s="12" customFormat="1" x14ac:dyDescent="0.3">
      <c r="A1394" s="4"/>
      <c r="O1394"/>
    </row>
    <row r="1395" spans="1:15" s="12" customFormat="1" x14ac:dyDescent="0.3">
      <c r="A1395" s="4"/>
      <c r="O1395"/>
    </row>
    <row r="1396" spans="1:15" s="12" customFormat="1" x14ac:dyDescent="0.3">
      <c r="A1396" s="4"/>
      <c r="O1396"/>
    </row>
    <row r="1397" spans="1:15" s="12" customFormat="1" x14ac:dyDescent="0.3">
      <c r="A1397" s="4"/>
      <c r="O1397"/>
    </row>
    <row r="1398" spans="1:15" s="12" customFormat="1" x14ac:dyDescent="0.3">
      <c r="A1398" s="4"/>
      <c r="O1398"/>
    </row>
    <row r="1399" spans="1:15" s="12" customFormat="1" x14ac:dyDescent="0.3">
      <c r="A1399" s="4"/>
      <c r="O1399"/>
    </row>
    <row r="1400" spans="1:15" s="12" customFormat="1" x14ac:dyDescent="0.3">
      <c r="A1400" s="4"/>
      <c r="O1400"/>
    </row>
    <row r="1401" spans="1:15" s="12" customFormat="1" x14ac:dyDescent="0.3">
      <c r="A1401" s="4"/>
      <c r="O1401"/>
    </row>
    <row r="1402" spans="1:15" s="12" customFormat="1" x14ac:dyDescent="0.3">
      <c r="A1402" s="4"/>
      <c r="O1402"/>
    </row>
    <row r="1403" spans="1:15" s="12" customFormat="1" x14ac:dyDescent="0.3">
      <c r="A1403" s="4"/>
      <c r="O1403"/>
    </row>
    <row r="1404" spans="1:15" s="12" customFormat="1" x14ac:dyDescent="0.3">
      <c r="A1404" s="4"/>
      <c r="O1404"/>
    </row>
    <row r="1405" spans="1:15" s="12" customFormat="1" x14ac:dyDescent="0.3">
      <c r="A1405" s="4"/>
      <c r="O1405"/>
    </row>
    <row r="1406" spans="1:15" s="12" customFormat="1" x14ac:dyDescent="0.3">
      <c r="A1406" s="4"/>
      <c r="O1406"/>
    </row>
    <row r="1407" spans="1:15" s="12" customFormat="1" x14ac:dyDescent="0.3">
      <c r="A1407" s="4"/>
      <c r="O1407"/>
    </row>
    <row r="1408" spans="1:15" s="12" customFormat="1" x14ac:dyDescent="0.3">
      <c r="A1408" s="4"/>
      <c r="O1408"/>
    </row>
    <row r="1409" spans="1:15" s="12" customFormat="1" x14ac:dyDescent="0.3">
      <c r="A1409" s="4"/>
      <c r="O1409"/>
    </row>
    <row r="1410" spans="1:15" s="12" customFormat="1" x14ac:dyDescent="0.3">
      <c r="A1410" s="4"/>
      <c r="O1410"/>
    </row>
    <row r="1411" spans="1:15" s="12" customFormat="1" x14ac:dyDescent="0.3">
      <c r="A1411" s="4"/>
      <c r="O1411"/>
    </row>
    <row r="1412" spans="1:15" s="12" customFormat="1" x14ac:dyDescent="0.3">
      <c r="A1412" s="4"/>
      <c r="O1412"/>
    </row>
    <row r="1413" spans="1:15" s="12" customFormat="1" x14ac:dyDescent="0.3">
      <c r="A1413" s="4"/>
      <c r="O1413"/>
    </row>
    <row r="1414" spans="1:15" s="12" customFormat="1" x14ac:dyDescent="0.3">
      <c r="A1414" s="4"/>
      <c r="O1414"/>
    </row>
    <row r="1415" spans="1:15" s="12" customFormat="1" x14ac:dyDescent="0.3">
      <c r="A1415" s="4"/>
      <c r="O1415"/>
    </row>
    <row r="1416" spans="1:15" s="12" customFormat="1" x14ac:dyDescent="0.3">
      <c r="A1416" s="4"/>
      <c r="O1416"/>
    </row>
    <row r="1417" spans="1:15" s="12" customFormat="1" x14ac:dyDescent="0.3">
      <c r="A1417" s="4"/>
      <c r="O1417"/>
    </row>
    <row r="1418" spans="1:15" s="12" customFormat="1" x14ac:dyDescent="0.3">
      <c r="A1418" s="4"/>
      <c r="O1418"/>
    </row>
    <row r="1419" spans="1:15" s="12" customFormat="1" x14ac:dyDescent="0.3">
      <c r="A1419" s="4"/>
      <c r="O1419"/>
    </row>
    <row r="1420" spans="1:15" s="12" customFormat="1" x14ac:dyDescent="0.3">
      <c r="A1420" s="4"/>
      <c r="O1420"/>
    </row>
    <row r="1421" spans="1:15" s="12" customFormat="1" x14ac:dyDescent="0.3">
      <c r="A1421" s="4"/>
      <c r="O1421"/>
    </row>
    <row r="1422" spans="1:15" s="12" customFormat="1" x14ac:dyDescent="0.3">
      <c r="A1422" s="4"/>
      <c r="O1422"/>
    </row>
    <row r="1423" spans="1:15" s="12" customFormat="1" x14ac:dyDescent="0.3">
      <c r="A1423" s="4"/>
      <c r="O1423"/>
    </row>
    <row r="1424" spans="1:15" s="12" customFormat="1" x14ac:dyDescent="0.3">
      <c r="A1424" s="4"/>
      <c r="O1424"/>
    </row>
    <row r="1425" spans="1:15" s="12" customFormat="1" x14ac:dyDescent="0.3">
      <c r="A1425" s="4"/>
      <c r="O1425"/>
    </row>
    <row r="1426" spans="1:15" s="12" customFormat="1" x14ac:dyDescent="0.3">
      <c r="A1426" s="4"/>
      <c r="O1426"/>
    </row>
    <row r="1427" spans="1:15" s="12" customFormat="1" x14ac:dyDescent="0.3">
      <c r="A1427" s="4"/>
      <c r="O1427"/>
    </row>
    <row r="1428" spans="1:15" s="12" customFormat="1" x14ac:dyDescent="0.3">
      <c r="A1428" s="4"/>
      <c r="O1428"/>
    </row>
    <row r="1429" spans="1:15" s="12" customFormat="1" x14ac:dyDescent="0.3">
      <c r="A1429" s="4"/>
      <c r="O1429"/>
    </row>
    <row r="1430" spans="1:15" s="12" customFormat="1" x14ac:dyDescent="0.3">
      <c r="A1430" s="4"/>
      <c r="O1430"/>
    </row>
    <row r="1431" spans="1:15" s="12" customFormat="1" x14ac:dyDescent="0.3">
      <c r="A1431" s="4"/>
      <c r="O1431"/>
    </row>
    <row r="1432" spans="1:15" s="12" customFormat="1" x14ac:dyDescent="0.3">
      <c r="A1432" s="4"/>
      <c r="O1432"/>
    </row>
    <row r="1433" spans="1:15" s="12" customFormat="1" x14ac:dyDescent="0.3">
      <c r="A1433" s="4"/>
      <c r="O1433"/>
    </row>
    <row r="1434" spans="1:15" s="12" customFormat="1" x14ac:dyDescent="0.3">
      <c r="A1434" s="4"/>
      <c r="O1434"/>
    </row>
    <row r="1435" spans="1:15" s="12" customFormat="1" x14ac:dyDescent="0.3">
      <c r="A1435" s="4"/>
      <c r="O1435"/>
    </row>
    <row r="1436" spans="1:15" s="12" customFormat="1" x14ac:dyDescent="0.3">
      <c r="A1436" s="4"/>
      <c r="O1436"/>
    </row>
    <row r="1437" spans="1:15" s="12" customFormat="1" x14ac:dyDescent="0.3">
      <c r="A1437" s="4"/>
      <c r="O1437"/>
    </row>
    <row r="1438" spans="1:15" s="12" customFormat="1" x14ac:dyDescent="0.3">
      <c r="A1438" s="4"/>
      <c r="O1438"/>
    </row>
    <row r="1439" spans="1:15" s="12" customFormat="1" x14ac:dyDescent="0.3">
      <c r="A1439" s="4"/>
      <c r="O1439"/>
    </row>
    <row r="1440" spans="1:15" s="12" customFormat="1" x14ac:dyDescent="0.3">
      <c r="A1440" s="4"/>
      <c r="O1440"/>
    </row>
    <row r="1441" spans="1:15" s="12" customFormat="1" x14ac:dyDescent="0.3">
      <c r="A1441" s="4"/>
      <c r="O1441"/>
    </row>
    <row r="1442" spans="1:15" s="12" customFormat="1" x14ac:dyDescent="0.3">
      <c r="A1442" s="4"/>
      <c r="O1442"/>
    </row>
    <row r="1443" spans="1:15" s="12" customFormat="1" x14ac:dyDescent="0.3">
      <c r="A1443" s="4"/>
      <c r="O1443"/>
    </row>
    <row r="1444" spans="1:15" s="12" customFormat="1" x14ac:dyDescent="0.3">
      <c r="A1444" s="4"/>
      <c r="O1444"/>
    </row>
    <row r="1445" spans="1:15" s="12" customFormat="1" x14ac:dyDescent="0.3">
      <c r="A1445" s="4"/>
      <c r="O1445"/>
    </row>
    <row r="1446" spans="1:15" s="12" customFormat="1" x14ac:dyDescent="0.3">
      <c r="A1446" s="4"/>
      <c r="O1446"/>
    </row>
    <row r="1447" spans="1:15" s="12" customFormat="1" x14ac:dyDescent="0.3">
      <c r="A1447" s="4"/>
      <c r="O1447"/>
    </row>
    <row r="1448" spans="1:15" s="12" customFormat="1" x14ac:dyDescent="0.3">
      <c r="A1448" s="4"/>
      <c r="O1448"/>
    </row>
    <row r="1449" spans="1:15" s="12" customFormat="1" x14ac:dyDescent="0.3">
      <c r="A1449" s="4"/>
      <c r="O1449"/>
    </row>
    <row r="1450" spans="1:15" s="12" customFormat="1" x14ac:dyDescent="0.3">
      <c r="A1450" s="4"/>
      <c r="O1450"/>
    </row>
    <row r="1451" spans="1:15" s="12" customFormat="1" x14ac:dyDescent="0.3">
      <c r="A1451" s="4"/>
      <c r="O1451"/>
    </row>
    <row r="1452" spans="1:15" s="12" customFormat="1" x14ac:dyDescent="0.3">
      <c r="A1452" s="4"/>
      <c r="O1452"/>
    </row>
    <row r="1453" spans="1:15" s="12" customFormat="1" x14ac:dyDescent="0.3">
      <c r="A1453" s="4"/>
      <c r="O1453"/>
    </row>
    <row r="1454" spans="1:15" s="12" customFormat="1" x14ac:dyDescent="0.3">
      <c r="A1454" s="4"/>
      <c r="O1454"/>
    </row>
    <row r="1455" spans="1:15" s="12" customFormat="1" x14ac:dyDescent="0.3">
      <c r="A1455" s="4"/>
      <c r="O1455"/>
    </row>
    <row r="1456" spans="1:15" s="12" customFormat="1" x14ac:dyDescent="0.3">
      <c r="A1456" s="4"/>
      <c r="O1456"/>
    </row>
    <row r="1457" spans="1:15" s="12" customFormat="1" x14ac:dyDescent="0.3">
      <c r="A1457" s="4"/>
      <c r="O1457"/>
    </row>
    <row r="1458" spans="1:15" s="12" customFormat="1" x14ac:dyDescent="0.3">
      <c r="A1458" s="4"/>
      <c r="O1458"/>
    </row>
    <row r="1459" spans="1:15" s="12" customFormat="1" x14ac:dyDescent="0.3">
      <c r="A1459" s="4"/>
      <c r="O1459"/>
    </row>
    <row r="1460" spans="1:15" s="12" customFormat="1" x14ac:dyDescent="0.3">
      <c r="A1460" s="4"/>
      <c r="O1460"/>
    </row>
    <row r="1461" spans="1:15" s="12" customFormat="1" x14ac:dyDescent="0.3">
      <c r="A1461" s="4"/>
      <c r="O1461"/>
    </row>
    <row r="1462" spans="1:15" s="12" customFormat="1" x14ac:dyDescent="0.3">
      <c r="A1462" s="4"/>
      <c r="O1462"/>
    </row>
    <row r="1463" spans="1:15" s="12" customFormat="1" x14ac:dyDescent="0.3">
      <c r="A1463" s="4"/>
      <c r="O1463"/>
    </row>
    <row r="1464" spans="1:15" s="12" customFormat="1" x14ac:dyDescent="0.3">
      <c r="A1464" s="4"/>
      <c r="O1464"/>
    </row>
    <row r="1465" spans="1:15" s="12" customFormat="1" x14ac:dyDescent="0.3">
      <c r="A1465" s="4"/>
      <c r="O1465"/>
    </row>
    <row r="1466" spans="1:15" s="12" customFormat="1" x14ac:dyDescent="0.3">
      <c r="A1466" s="4"/>
      <c r="O1466"/>
    </row>
    <row r="1467" spans="1:15" s="12" customFormat="1" x14ac:dyDescent="0.3">
      <c r="A1467" s="4"/>
      <c r="O1467"/>
    </row>
    <row r="1468" spans="1:15" s="12" customFormat="1" x14ac:dyDescent="0.3">
      <c r="A1468" s="4"/>
      <c r="O1468"/>
    </row>
    <row r="1469" spans="1:15" s="12" customFormat="1" x14ac:dyDescent="0.3">
      <c r="A1469" s="4"/>
      <c r="O1469"/>
    </row>
    <row r="1470" spans="1:15" s="12" customFormat="1" x14ac:dyDescent="0.3">
      <c r="A1470" s="4"/>
      <c r="O1470"/>
    </row>
    <row r="1471" spans="1:15" s="12" customFormat="1" x14ac:dyDescent="0.3">
      <c r="A1471" s="4"/>
      <c r="O1471"/>
    </row>
    <row r="1472" spans="1:15" s="12" customFormat="1" x14ac:dyDescent="0.3">
      <c r="A1472" s="4"/>
      <c r="O1472"/>
    </row>
    <row r="1473" spans="1:15" s="12" customFormat="1" x14ac:dyDescent="0.3">
      <c r="A1473" s="4"/>
      <c r="O1473"/>
    </row>
    <row r="1474" spans="1:15" s="12" customFormat="1" x14ac:dyDescent="0.3">
      <c r="A1474" s="4"/>
      <c r="O1474"/>
    </row>
    <row r="1475" spans="1:15" s="12" customFormat="1" x14ac:dyDescent="0.3">
      <c r="A1475" s="4"/>
      <c r="O1475"/>
    </row>
    <row r="1476" spans="1:15" s="12" customFormat="1" x14ac:dyDescent="0.3">
      <c r="A1476" s="4"/>
      <c r="O1476"/>
    </row>
    <row r="1477" spans="1:15" s="12" customFormat="1" x14ac:dyDescent="0.3">
      <c r="A1477" s="4"/>
      <c r="O1477"/>
    </row>
    <row r="1478" spans="1:15" s="12" customFormat="1" x14ac:dyDescent="0.3">
      <c r="A1478" s="4"/>
      <c r="O1478"/>
    </row>
    <row r="1479" spans="1:15" s="12" customFormat="1" x14ac:dyDescent="0.3">
      <c r="A1479" s="4"/>
      <c r="O1479"/>
    </row>
    <row r="1480" spans="1:15" s="12" customFormat="1" x14ac:dyDescent="0.3">
      <c r="A1480" s="4"/>
      <c r="O1480"/>
    </row>
    <row r="1481" spans="1:15" s="12" customFormat="1" x14ac:dyDescent="0.3">
      <c r="A1481" s="4"/>
      <c r="O1481"/>
    </row>
    <row r="1482" spans="1:15" s="12" customFormat="1" x14ac:dyDescent="0.3">
      <c r="A1482" s="4"/>
      <c r="O1482"/>
    </row>
    <row r="1483" spans="1:15" s="12" customFormat="1" x14ac:dyDescent="0.3">
      <c r="A1483" s="4"/>
      <c r="O1483"/>
    </row>
    <row r="1484" spans="1:15" s="12" customFormat="1" x14ac:dyDescent="0.3">
      <c r="A1484" s="4"/>
      <c r="O1484"/>
    </row>
    <row r="1485" spans="1:15" s="12" customFormat="1" x14ac:dyDescent="0.3">
      <c r="A1485" s="4"/>
      <c r="O1485"/>
    </row>
    <row r="1486" spans="1:15" s="12" customFormat="1" x14ac:dyDescent="0.3">
      <c r="A1486" s="4"/>
      <c r="O1486"/>
    </row>
    <row r="1487" spans="1:15" s="12" customFormat="1" x14ac:dyDescent="0.3">
      <c r="A1487" s="4"/>
      <c r="O1487"/>
    </row>
    <row r="1488" spans="1:15" s="12" customFormat="1" x14ac:dyDescent="0.3">
      <c r="A1488" s="4"/>
      <c r="O1488"/>
    </row>
    <row r="1489" spans="1:15" s="12" customFormat="1" x14ac:dyDescent="0.3">
      <c r="A1489" s="4"/>
      <c r="O1489"/>
    </row>
    <row r="1490" spans="1:15" s="12" customFormat="1" x14ac:dyDescent="0.3">
      <c r="A1490" s="4"/>
      <c r="O1490"/>
    </row>
    <row r="1491" spans="1:15" s="12" customFormat="1" x14ac:dyDescent="0.3">
      <c r="A1491" s="4"/>
      <c r="O1491"/>
    </row>
    <row r="1492" spans="1:15" s="12" customFormat="1" x14ac:dyDescent="0.3">
      <c r="A1492" s="4"/>
      <c r="O1492"/>
    </row>
    <row r="1493" spans="1:15" s="12" customFormat="1" x14ac:dyDescent="0.3">
      <c r="A1493" s="4"/>
      <c r="O1493"/>
    </row>
    <row r="1494" spans="1:15" s="12" customFormat="1" x14ac:dyDescent="0.3">
      <c r="A1494" s="4"/>
      <c r="O1494"/>
    </row>
    <row r="1495" spans="1:15" s="12" customFormat="1" x14ac:dyDescent="0.3">
      <c r="A1495" s="4"/>
      <c r="O1495"/>
    </row>
    <row r="1496" spans="1:15" s="12" customFormat="1" x14ac:dyDescent="0.3">
      <c r="A1496" s="4"/>
      <c r="O1496"/>
    </row>
    <row r="1497" spans="1:15" s="12" customFormat="1" x14ac:dyDescent="0.3">
      <c r="A1497" s="4"/>
      <c r="O1497"/>
    </row>
    <row r="1498" spans="1:15" s="12" customFormat="1" x14ac:dyDescent="0.3">
      <c r="A1498" s="4"/>
      <c r="O1498"/>
    </row>
    <row r="1499" spans="1:15" s="12" customFormat="1" x14ac:dyDescent="0.3">
      <c r="A1499" s="4"/>
      <c r="O1499"/>
    </row>
    <row r="1500" spans="1:15" s="12" customFormat="1" x14ac:dyDescent="0.3">
      <c r="A1500" s="4"/>
      <c r="O1500"/>
    </row>
    <row r="1501" spans="1:15" s="12" customFormat="1" x14ac:dyDescent="0.3">
      <c r="A1501" s="4"/>
      <c r="O1501"/>
    </row>
    <row r="1502" spans="1:15" s="12" customFormat="1" x14ac:dyDescent="0.3">
      <c r="A1502" s="4"/>
      <c r="O1502"/>
    </row>
    <row r="1503" spans="1:15" s="12" customFormat="1" x14ac:dyDescent="0.3">
      <c r="A1503" s="4"/>
      <c r="O1503"/>
    </row>
    <row r="1504" spans="1:15" s="12" customFormat="1" x14ac:dyDescent="0.3">
      <c r="A1504" s="4"/>
      <c r="O1504"/>
    </row>
    <row r="1505" spans="1:15" s="12" customFormat="1" x14ac:dyDescent="0.3">
      <c r="A1505" s="4"/>
      <c r="O1505"/>
    </row>
    <row r="1506" spans="1:15" s="12" customFormat="1" x14ac:dyDescent="0.3">
      <c r="A1506" s="4"/>
      <c r="O1506"/>
    </row>
    <row r="1507" spans="1:15" s="12" customFormat="1" x14ac:dyDescent="0.3">
      <c r="A1507" s="4"/>
      <c r="O1507"/>
    </row>
    <row r="1508" spans="1:15" s="12" customFormat="1" x14ac:dyDescent="0.3">
      <c r="A1508" s="4"/>
      <c r="O1508"/>
    </row>
    <row r="1509" spans="1:15" s="12" customFormat="1" x14ac:dyDescent="0.3">
      <c r="A1509" s="4"/>
      <c r="O1509"/>
    </row>
    <row r="1510" spans="1:15" s="12" customFormat="1" x14ac:dyDescent="0.3">
      <c r="A1510" s="4"/>
      <c r="O1510"/>
    </row>
    <row r="1511" spans="1:15" s="12" customFormat="1" x14ac:dyDescent="0.3">
      <c r="A1511" s="4"/>
      <c r="O1511"/>
    </row>
    <row r="1512" spans="1:15" s="12" customFormat="1" x14ac:dyDescent="0.3">
      <c r="A1512" s="4"/>
      <c r="O1512"/>
    </row>
    <row r="1513" spans="1:15" s="12" customFormat="1" x14ac:dyDescent="0.3">
      <c r="A1513" s="4"/>
      <c r="O1513"/>
    </row>
    <row r="1514" spans="1:15" s="12" customFormat="1" x14ac:dyDescent="0.3">
      <c r="A1514" s="4"/>
      <c r="O1514"/>
    </row>
    <row r="1515" spans="1:15" s="12" customFormat="1" x14ac:dyDescent="0.3">
      <c r="A1515" s="4"/>
      <c r="O1515"/>
    </row>
    <row r="1516" spans="1:15" s="12" customFormat="1" x14ac:dyDescent="0.3">
      <c r="A1516" s="4"/>
      <c r="O1516"/>
    </row>
    <row r="1517" spans="1:15" s="12" customFormat="1" x14ac:dyDescent="0.3">
      <c r="A1517" s="4"/>
      <c r="O1517"/>
    </row>
    <row r="1518" spans="1:15" s="12" customFormat="1" x14ac:dyDescent="0.3">
      <c r="A1518" s="4"/>
      <c r="O1518"/>
    </row>
    <row r="1519" spans="1:15" s="12" customFormat="1" x14ac:dyDescent="0.3">
      <c r="A1519" s="4"/>
      <c r="O1519"/>
    </row>
    <row r="1520" spans="1:15" s="12" customFormat="1" x14ac:dyDescent="0.3">
      <c r="A1520" s="4"/>
      <c r="O1520"/>
    </row>
    <row r="1521" spans="1:15" s="12" customFormat="1" x14ac:dyDescent="0.3">
      <c r="A1521" s="4"/>
      <c r="O1521"/>
    </row>
    <row r="1522" spans="1:15" s="12" customFormat="1" x14ac:dyDescent="0.3">
      <c r="A1522" s="4"/>
      <c r="O1522"/>
    </row>
    <row r="1523" spans="1:15" s="12" customFormat="1" x14ac:dyDescent="0.3">
      <c r="A1523" s="4"/>
      <c r="O1523"/>
    </row>
    <row r="1524" spans="1:15" s="12" customFormat="1" x14ac:dyDescent="0.3">
      <c r="A1524" s="4"/>
      <c r="O1524"/>
    </row>
    <row r="1525" spans="1:15" s="12" customFormat="1" x14ac:dyDescent="0.3">
      <c r="A1525" s="4"/>
      <c r="O1525"/>
    </row>
    <row r="1526" spans="1:15" s="12" customFormat="1" x14ac:dyDescent="0.3">
      <c r="A1526" s="4"/>
      <c r="O1526"/>
    </row>
    <row r="1527" spans="1:15" s="12" customFormat="1" x14ac:dyDescent="0.3">
      <c r="A1527" s="4"/>
      <c r="O1527"/>
    </row>
    <row r="1528" spans="1:15" s="12" customFormat="1" x14ac:dyDescent="0.3">
      <c r="A1528" s="4"/>
      <c r="O1528"/>
    </row>
    <row r="1529" spans="1:15" s="12" customFormat="1" x14ac:dyDescent="0.3">
      <c r="A1529" s="4"/>
      <c r="O1529"/>
    </row>
    <row r="1530" spans="1:15" s="12" customFormat="1" x14ac:dyDescent="0.3">
      <c r="A1530" s="4"/>
      <c r="O1530"/>
    </row>
    <row r="1531" spans="1:15" s="12" customFormat="1" x14ac:dyDescent="0.3">
      <c r="A1531" s="4"/>
      <c r="O1531"/>
    </row>
    <row r="1532" spans="1:15" s="12" customFormat="1" x14ac:dyDescent="0.3">
      <c r="A1532" s="4"/>
      <c r="O1532"/>
    </row>
    <row r="1533" spans="1:15" s="12" customFormat="1" x14ac:dyDescent="0.3">
      <c r="A1533" s="4"/>
      <c r="O1533"/>
    </row>
    <row r="1534" spans="1:15" s="12" customFormat="1" x14ac:dyDescent="0.3">
      <c r="A1534" s="4"/>
      <c r="O1534"/>
    </row>
    <row r="1535" spans="1:15" s="12" customFormat="1" x14ac:dyDescent="0.3">
      <c r="A1535" s="4"/>
      <c r="O1535"/>
    </row>
    <row r="1536" spans="1:15" s="12" customFormat="1" x14ac:dyDescent="0.3">
      <c r="A1536" s="4"/>
      <c r="O1536"/>
    </row>
    <row r="1537" spans="1:15" s="12" customFormat="1" x14ac:dyDescent="0.3">
      <c r="A1537" s="4"/>
      <c r="O1537"/>
    </row>
    <row r="1538" spans="1:15" s="12" customFormat="1" x14ac:dyDescent="0.3">
      <c r="A1538" s="4"/>
      <c r="O1538"/>
    </row>
    <row r="1539" spans="1:15" s="12" customFormat="1" x14ac:dyDescent="0.3">
      <c r="A1539" s="4"/>
      <c r="O1539"/>
    </row>
    <row r="1540" spans="1:15" s="12" customFormat="1" x14ac:dyDescent="0.3">
      <c r="A1540" s="4"/>
      <c r="O1540"/>
    </row>
    <row r="1541" spans="1:15" s="12" customFormat="1" x14ac:dyDescent="0.3">
      <c r="A1541" s="4"/>
      <c r="O1541"/>
    </row>
    <row r="1542" spans="1:15" s="12" customFormat="1" x14ac:dyDescent="0.3">
      <c r="A1542" s="4"/>
      <c r="O1542"/>
    </row>
    <row r="1543" spans="1:15" s="12" customFormat="1" x14ac:dyDescent="0.3">
      <c r="A1543" s="4"/>
      <c r="O1543"/>
    </row>
    <row r="1544" spans="1:15" s="12" customFormat="1" x14ac:dyDescent="0.3">
      <c r="A1544" s="4"/>
      <c r="O1544"/>
    </row>
    <row r="1545" spans="1:15" s="12" customFormat="1" x14ac:dyDescent="0.3">
      <c r="A1545" s="4"/>
      <c r="O1545"/>
    </row>
    <row r="1546" spans="1:15" s="12" customFormat="1" x14ac:dyDescent="0.3">
      <c r="A1546" s="4"/>
      <c r="O1546"/>
    </row>
    <row r="1547" spans="1:15" s="12" customFormat="1" x14ac:dyDescent="0.3">
      <c r="A1547" s="4"/>
      <c r="O1547"/>
    </row>
    <row r="1548" spans="1:15" s="12" customFormat="1" x14ac:dyDescent="0.3">
      <c r="A1548" s="4"/>
      <c r="O1548"/>
    </row>
    <row r="1549" spans="1:15" s="12" customFormat="1" x14ac:dyDescent="0.3">
      <c r="A1549" s="4"/>
      <c r="O1549"/>
    </row>
    <row r="1550" spans="1:15" s="12" customFormat="1" x14ac:dyDescent="0.3">
      <c r="A1550" s="4"/>
      <c r="O1550"/>
    </row>
    <row r="1551" spans="1:15" s="12" customFormat="1" x14ac:dyDescent="0.3">
      <c r="A1551" s="4"/>
      <c r="O1551"/>
    </row>
    <row r="1552" spans="1:15" s="12" customFormat="1" x14ac:dyDescent="0.3">
      <c r="A1552" s="4"/>
      <c r="O1552"/>
    </row>
    <row r="1553" spans="1:15" s="12" customFormat="1" x14ac:dyDescent="0.3">
      <c r="A1553" s="4"/>
      <c r="O1553"/>
    </row>
    <row r="1554" spans="1:15" s="12" customFormat="1" x14ac:dyDescent="0.3">
      <c r="A1554" s="4"/>
      <c r="O1554"/>
    </row>
    <row r="1555" spans="1:15" s="12" customFormat="1" x14ac:dyDescent="0.3">
      <c r="A1555" s="4"/>
      <c r="O1555"/>
    </row>
    <row r="1556" spans="1:15" s="12" customFormat="1" x14ac:dyDescent="0.3">
      <c r="A1556" s="4"/>
      <c r="O1556"/>
    </row>
    <row r="1557" spans="1:15" s="12" customFormat="1" x14ac:dyDescent="0.3">
      <c r="A1557" s="4"/>
      <c r="O1557"/>
    </row>
    <row r="1558" spans="1:15" s="12" customFormat="1" x14ac:dyDescent="0.3">
      <c r="A1558" s="4"/>
      <c r="O1558"/>
    </row>
    <row r="1559" spans="1:15" s="12" customFormat="1" x14ac:dyDescent="0.3">
      <c r="A1559" s="4"/>
      <c r="O1559"/>
    </row>
    <row r="1560" spans="1:15" s="12" customFormat="1" x14ac:dyDescent="0.3">
      <c r="A1560" s="4"/>
      <c r="O1560"/>
    </row>
    <row r="1561" spans="1:15" s="12" customFormat="1" x14ac:dyDescent="0.3">
      <c r="A1561" s="4"/>
      <c r="O1561"/>
    </row>
    <row r="1562" spans="1:15" s="12" customFormat="1" x14ac:dyDescent="0.3">
      <c r="A1562" s="4"/>
      <c r="O1562"/>
    </row>
    <row r="1563" spans="1:15" s="12" customFormat="1" x14ac:dyDescent="0.3">
      <c r="A1563" s="4"/>
      <c r="O1563"/>
    </row>
    <row r="1564" spans="1:15" s="12" customFormat="1" x14ac:dyDescent="0.3">
      <c r="A1564" s="4"/>
      <c r="O1564"/>
    </row>
    <row r="1565" spans="1:15" s="12" customFormat="1" x14ac:dyDescent="0.3">
      <c r="A1565" s="4"/>
      <c r="O1565"/>
    </row>
    <row r="1566" spans="1:15" s="12" customFormat="1" x14ac:dyDescent="0.3">
      <c r="A1566" s="4"/>
      <c r="O1566"/>
    </row>
    <row r="1567" spans="1:15" s="12" customFormat="1" x14ac:dyDescent="0.3">
      <c r="A1567" s="4"/>
      <c r="O1567"/>
    </row>
    <row r="1568" spans="1:15" s="12" customFormat="1" x14ac:dyDescent="0.3">
      <c r="A1568" s="4"/>
      <c r="O1568"/>
    </row>
    <row r="1569" spans="1:15" s="12" customFormat="1" x14ac:dyDescent="0.3">
      <c r="A1569" s="4"/>
      <c r="O1569"/>
    </row>
    <row r="1570" spans="1:15" s="12" customFormat="1" x14ac:dyDescent="0.3">
      <c r="A1570" s="4"/>
      <c r="O1570"/>
    </row>
    <row r="1571" spans="1:15" s="12" customFormat="1" x14ac:dyDescent="0.3">
      <c r="A1571" s="4"/>
      <c r="O1571"/>
    </row>
    <row r="1572" spans="1:15" s="12" customFormat="1" x14ac:dyDescent="0.3">
      <c r="A1572" s="4"/>
      <c r="O1572"/>
    </row>
    <row r="1573" spans="1:15" s="12" customFormat="1" x14ac:dyDescent="0.3">
      <c r="A1573" s="4"/>
      <c r="O1573"/>
    </row>
    <row r="1574" spans="1:15" s="12" customFormat="1" x14ac:dyDescent="0.3">
      <c r="A1574" s="4"/>
      <c r="O1574"/>
    </row>
    <row r="1575" spans="1:15" s="12" customFormat="1" x14ac:dyDescent="0.3">
      <c r="A1575" s="4"/>
      <c r="O1575"/>
    </row>
    <row r="1576" spans="1:15" s="12" customFormat="1" x14ac:dyDescent="0.3">
      <c r="A1576" s="4"/>
      <c r="O1576"/>
    </row>
    <row r="1577" spans="1:15" s="12" customFormat="1" x14ac:dyDescent="0.3">
      <c r="A1577" s="4"/>
      <c r="O1577"/>
    </row>
    <row r="1578" spans="1:15" s="12" customFormat="1" x14ac:dyDescent="0.3">
      <c r="A1578" s="4"/>
      <c r="O1578"/>
    </row>
    <row r="1579" spans="1:15" s="12" customFormat="1" x14ac:dyDescent="0.3">
      <c r="A1579" s="4"/>
      <c r="O1579"/>
    </row>
    <row r="1580" spans="1:15" s="12" customFormat="1" x14ac:dyDescent="0.3">
      <c r="A1580" s="4"/>
      <c r="O1580"/>
    </row>
    <row r="1581" spans="1:15" s="12" customFormat="1" x14ac:dyDescent="0.3">
      <c r="A1581" s="4"/>
      <c r="O1581"/>
    </row>
    <row r="1582" spans="1:15" s="12" customFormat="1" x14ac:dyDescent="0.3">
      <c r="A1582" s="4"/>
      <c r="O1582"/>
    </row>
    <row r="1583" spans="1:15" s="12" customFormat="1" x14ac:dyDescent="0.3">
      <c r="A1583" s="4"/>
      <c r="O1583"/>
    </row>
    <row r="1584" spans="1:15" s="12" customFormat="1" x14ac:dyDescent="0.3">
      <c r="A1584" s="4"/>
      <c r="O1584"/>
    </row>
    <row r="1585" spans="1:15" s="12" customFormat="1" x14ac:dyDescent="0.3">
      <c r="A1585" s="4"/>
      <c r="O1585"/>
    </row>
    <row r="1586" spans="1:15" s="12" customFormat="1" x14ac:dyDescent="0.3">
      <c r="A1586" s="4"/>
      <c r="O1586"/>
    </row>
    <row r="1587" spans="1:15" s="12" customFormat="1" x14ac:dyDescent="0.3">
      <c r="A1587" s="4"/>
      <c r="O1587"/>
    </row>
    <row r="1588" spans="1:15" s="12" customFormat="1" x14ac:dyDescent="0.3">
      <c r="A1588" s="4"/>
      <c r="O1588"/>
    </row>
    <row r="1589" spans="1:15" s="12" customFormat="1" x14ac:dyDescent="0.3">
      <c r="A1589" s="4"/>
      <c r="O1589"/>
    </row>
    <row r="1590" spans="1:15" s="12" customFormat="1" x14ac:dyDescent="0.3">
      <c r="A1590" s="4"/>
      <c r="O1590"/>
    </row>
    <row r="1591" spans="1:15" s="12" customFormat="1" x14ac:dyDescent="0.3">
      <c r="A1591" s="4"/>
      <c r="O1591"/>
    </row>
    <row r="1592" spans="1:15" s="12" customFormat="1" x14ac:dyDescent="0.3">
      <c r="A1592" s="4"/>
      <c r="O1592"/>
    </row>
    <row r="1593" spans="1:15" s="12" customFormat="1" x14ac:dyDescent="0.3">
      <c r="A1593" s="4"/>
      <c r="O1593"/>
    </row>
    <row r="1594" spans="1:15" s="12" customFormat="1" x14ac:dyDescent="0.3">
      <c r="A1594" s="4"/>
      <c r="O1594"/>
    </row>
    <row r="1595" spans="1:15" s="12" customFormat="1" x14ac:dyDescent="0.3">
      <c r="A1595" s="4"/>
      <c r="O1595"/>
    </row>
    <row r="1596" spans="1:15" s="12" customFormat="1" x14ac:dyDescent="0.3">
      <c r="A1596" s="4"/>
      <c r="O1596"/>
    </row>
    <row r="1597" spans="1:15" s="12" customFormat="1" x14ac:dyDescent="0.3">
      <c r="A1597" s="4"/>
      <c r="O1597"/>
    </row>
    <row r="1598" spans="1:15" s="12" customFormat="1" x14ac:dyDescent="0.3">
      <c r="A1598" s="4"/>
      <c r="O1598"/>
    </row>
    <row r="1599" spans="1:15" s="12" customFormat="1" x14ac:dyDescent="0.3">
      <c r="A1599" s="4"/>
      <c r="O1599"/>
    </row>
    <row r="1600" spans="1:15" s="12" customFormat="1" x14ac:dyDescent="0.3">
      <c r="A1600" s="4"/>
      <c r="O1600"/>
    </row>
    <row r="1601" spans="1:15" s="12" customFormat="1" x14ac:dyDescent="0.3">
      <c r="A1601" s="4"/>
      <c r="O1601"/>
    </row>
    <row r="1602" spans="1:15" s="12" customFormat="1" x14ac:dyDescent="0.3">
      <c r="A1602" s="4"/>
      <c r="O1602"/>
    </row>
    <row r="1603" spans="1:15" s="12" customFormat="1" x14ac:dyDescent="0.3">
      <c r="A1603" s="4"/>
      <c r="O1603"/>
    </row>
    <row r="1604" spans="1:15" s="12" customFormat="1" x14ac:dyDescent="0.3">
      <c r="A1604" s="4"/>
      <c r="O1604"/>
    </row>
    <row r="1605" spans="1:15" s="12" customFormat="1" x14ac:dyDescent="0.3">
      <c r="A1605" s="4"/>
      <c r="O1605"/>
    </row>
    <row r="1606" spans="1:15" s="12" customFormat="1" x14ac:dyDescent="0.3">
      <c r="A1606" s="4"/>
      <c r="O1606"/>
    </row>
    <row r="1607" spans="1:15" s="12" customFormat="1" x14ac:dyDescent="0.3">
      <c r="A1607" s="4"/>
      <c r="O1607"/>
    </row>
    <row r="1608" spans="1:15" s="12" customFormat="1" x14ac:dyDescent="0.3">
      <c r="A1608" s="4"/>
      <c r="O1608"/>
    </row>
    <row r="1609" spans="1:15" s="12" customFormat="1" x14ac:dyDescent="0.3">
      <c r="A1609" s="4"/>
      <c r="O1609"/>
    </row>
    <row r="1610" spans="1:15" s="12" customFormat="1" x14ac:dyDescent="0.3">
      <c r="A1610" s="4"/>
      <c r="O1610"/>
    </row>
    <row r="1611" spans="1:15" s="12" customFormat="1" x14ac:dyDescent="0.3">
      <c r="A1611" s="4"/>
      <c r="O1611"/>
    </row>
    <row r="1612" spans="1:15" s="12" customFormat="1" x14ac:dyDescent="0.3">
      <c r="A1612" s="4"/>
      <c r="O1612"/>
    </row>
    <row r="1613" spans="1:15" s="12" customFormat="1" x14ac:dyDescent="0.3">
      <c r="A1613" s="4"/>
      <c r="O1613"/>
    </row>
    <row r="1614" spans="1:15" s="12" customFormat="1" x14ac:dyDescent="0.3">
      <c r="A1614" s="4"/>
      <c r="O1614"/>
    </row>
    <row r="1615" spans="1:15" s="12" customFormat="1" x14ac:dyDescent="0.3">
      <c r="A1615" s="4"/>
      <c r="O1615"/>
    </row>
    <row r="1616" spans="1:15" s="12" customFormat="1" x14ac:dyDescent="0.3">
      <c r="A1616" s="4"/>
      <c r="O1616"/>
    </row>
    <row r="1617" spans="1:15" s="12" customFormat="1" x14ac:dyDescent="0.3">
      <c r="A1617" s="4"/>
      <c r="O1617"/>
    </row>
    <row r="1618" spans="1:15" s="12" customFormat="1" x14ac:dyDescent="0.3">
      <c r="A1618" s="4"/>
      <c r="O1618"/>
    </row>
    <row r="1619" spans="1:15" s="12" customFormat="1" x14ac:dyDescent="0.3">
      <c r="A1619" s="4"/>
      <c r="O1619"/>
    </row>
    <row r="1620" spans="1:15" s="12" customFormat="1" x14ac:dyDescent="0.3">
      <c r="A1620" s="4"/>
      <c r="O1620"/>
    </row>
    <row r="1621" spans="1:15" s="12" customFormat="1" x14ac:dyDescent="0.3">
      <c r="A1621" s="4"/>
      <c r="O1621"/>
    </row>
    <row r="1622" spans="1:15" s="12" customFormat="1" x14ac:dyDescent="0.3">
      <c r="A1622" s="4"/>
      <c r="O1622"/>
    </row>
    <row r="1623" spans="1:15" s="12" customFormat="1" x14ac:dyDescent="0.3">
      <c r="A1623" s="4"/>
      <c r="O1623"/>
    </row>
    <row r="1624" spans="1:15" s="12" customFormat="1" x14ac:dyDescent="0.3">
      <c r="A1624" s="4"/>
      <c r="O1624"/>
    </row>
    <row r="1625" spans="1:15" s="12" customFormat="1" x14ac:dyDescent="0.3">
      <c r="A1625" s="4"/>
      <c r="O1625"/>
    </row>
    <row r="1626" spans="1:15" s="12" customFormat="1" x14ac:dyDescent="0.3">
      <c r="A1626" s="4"/>
      <c r="O1626"/>
    </row>
    <row r="1627" spans="1:15" s="12" customFormat="1" x14ac:dyDescent="0.3">
      <c r="A1627" s="4"/>
      <c r="O1627"/>
    </row>
    <row r="1628" spans="1:15" s="12" customFormat="1" x14ac:dyDescent="0.3">
      <c r="A1628" s="4"/>
      <c r="O1628"/>
    </row>
    <row r="1629" spans="1:15" s="12" customFormat="1" x14ac:dyDescent="0.3">
      <c r="A1629" s="4"/>
      <c r="O1629"/>
    </row>
    <row r="1630" spans="1:15" s="12" customFormat="1" x14ac:dyDescent="0.3">
      <c r="A1630" s="4"/>
      <c r="O1630"/>
    </row>
    <row r="1631" spans="1:15" s="12" customFormat="1" x14ac:dyDescent="0.3">
      <c r="A1631" s="4"/>
      <c r="O1631"/>
    </row>
    <row r="1632" spans="1:15" s="12" customFormat="1" x14ac:dyDescent="0.3">
      <c r="A1632" s="4"/>
      <c r="O1632"/>
    </row>
    <row r="1633" spans="1:15" s="12" customFormat="1" x14ac:dyDescent="0.3">
      <c r="A1633" s="4"/>
      <c r="O1633"/>
    </row>
    <row r="1634" spans="1:15" s="12" customFormat="1" x14ac:dyDescent="0.3">
      <c r="A1634" s="4"/>
      <c r="O1634"/>
    </row>
    <row r="1635" spans="1:15" s="12" customFormat="1" x14ac:dyDescent="0.3">
      <c r="A1635" s="4"/>
      <c r="O1635"/>
    </row>
    <row r="1636" spans="1:15" s="12" customFormat="1" x14ac:dyDescent="0.3">
      <c r="A1636" s="4"/>
      <c r="O1636"/>
    </row>
    <row r="1637" spans="1:15" s="12" customFormat="1" x14ac:dyDescent="0.3">
      <c r="A1637" s="4"/>
      <c r="O1637"/>
    </row>
    <row r="1638" spans="1:15" s="12" customFormat="1" x14ac:dyDescent="0.3">
      <c r="A1638" s="4"/>
      <c r="O1638"/>
    </row>
    <row r="1639" spans="1:15" s="12" customFormat="1" x14ac:dyDescent="0.3">
      <c r="A1639" s="4"/>
      <c r="O1639"/>
    </row>
    <row r="1640" spans="1:15" s="12" customFormat="1" x14ac:dyDescent="0.3">
      <c r="A1640" s="4"/>
      <c r="O1640"/>
    </row>
    <row r="1641" spans="1:15" s="12" customFormat="1" x14ac:dyDescent="0.3">
      <c r="A1641" s="4"/>
      <c r="O1641"/>
    </row>
    <row r="1642" spans="1:15" s="12" customFormat="1" x14ac:dyDescent="0.3">
      <c r="A1642" s="4"/>
      <c r="O1642"/>
    </row>
    <row r="1643" spans="1:15" s="12" customFormat="1" x14ac:dyDescent="0.3">
      <c r="A1643" s="4"/>
      <c r="O1643"/>
    </row>
    <row r="1644" spans="1:15" s="12" customFormat="1" x14ac:dyDescent="0.3">
      <c r="A1644" s="4"/>
      <c r="O1644"/>
    </row>
    <row r="1645" spans="1:15" s="12" customFormat="1" x14ac:dyDescent="0.3">
      <c r="A1645" s="4"/>
      <c r="O1645"/>
    </row>
    <row r="1646" spans="1:15" s="12" customFormat="1" x14ac:dyDescent="0.3">
      <c r="A1646" s="4"/>
      <c r="O1646"/>
    </row>
    <row r="1647" spans="1:15" s="12" customFormat="1" x14ac:dyDescent="0.3">
      <c r="A1647" s="4"/>
      <c r="O1647"/>
    </row>
    <row r="1648" spans="1:15" s="12" customFormat="1" x14ac:dyDescent="0.3">
      <c r="A1648" s="4"/>
      <c r="O1648"/>
    </row>
    <row r="1649" spans="1:15" s="12" customFormat="1" x14ac:dyDescent="0.3">
      <c r="A1649" s="4"/>
      <c r="O1649"/>
    </row>
    <row r="1650" spans="1:15" s="12" customFormat="1" x14ac:dyDescent="0.3">
      <c r="A1650" s="4"/>
      <c r="O1650"/>
    </row>
    <row r="1651" spans="1:15" s="12" customFormat="1" x14ac:dyDescent="0.3">
      <c r="A1651" s="4"/>
      <c r="O1651"/>
    </row>
    <row r="1652" spans="1:15" s="12" customFormat="1" x14ac:dyDescent="0.3">
      <c r="A1652" s="4"/>
      <c r="O1652"/>
    </row>
    <row r="1653" spans="1:15" s="12" customFormat="1" x14ac:dyDescent="0.3">
      <c r="A1653" s="4"/>
      <c r="O1653"/>
    </row>
    <row r="1654" spans="1:15" s="12" customFormat="1" x14ac:dyDescent="0.3">
      <c r="A1654" s="4"/>
      <c r="O1654"/>
    </row>
    <row r="1655" spans="1:15" s="12" customFormat="1" x14ac:dyDescent="0.3">
      <c r="A1655" s="4"/>
      <c r="O1655"/>
    </row>
    <row r="1656" spans="1:15" s="12" customFormat="1" x14ac:dyDescent="0.3">
      <c r="A1656" s="4"/>
      <c r="O1656"/>
    </row>
    <row r="1657" spans="1:15" s="12" customFormat="1" x14ac:dyDescent="0.3">
      <c r="A1657" s="4"/>
      <c r="O1657"/>
    </row>
    <row r="1658" spans="1:15" s="12" customFormat="1" x14ac:dyDescent="0.3">
      <c r="A1658" s="4"/>
      <c r="O1658"/>
    </row>
    <row r="1659" spans="1:15" s="12" customFormat="1" x14ac:dyDescent="0.3">
      <c r="A1659" s="4"/>
      <c r="O1659"/>
    </row>
    <row r="1660" spans="1:15" s="12" customFormat="1" x14ac:dyDescent="0.3">
      <c r="A1660" s="4"/>
      <c r="O1660"/>
    </row>
    <row r="1661" spans="1:15" s="12" customFormat="1" x14ac:dyDescent="0.3">
      <c r="A1661" s="4"/>
      <c r="O1661"/>
    </row>
    <row r="1662" spans="1:15" s="12" customFormat="1" x14ac:dyDescent="0.3">
      <c r="A1662" s="4"/>
      <c r="O1662"/>
    </row>
    <row r="1663" spans="1:15" s="12" customFormat="1" x14ac:dyDescent="0.3">
      <c r="A1663" s="4"/>
      <c r="O1663"/>
    </row>
    <row r="1664" spans="1:15" s="12" customFormat="1" x14ac:dyDescent="0.3">
      <c r="A1664" s="4"/>
      <c r="O1664"/>
    </row>
    <row r="1665" spans="1:15" s="12" customFormat="1" x14ac:dyDescent="0.3">
      <c r="A1665" s="4"/>
      <c r="O1665"/>
    </row>
    <row r="1666" spans="1:15" s="12" customFormat="1" x14ac:dyDescent="0.3">
      <c r="A1666" s="4"/>
      <c r="O1666"/>
    </row>
    <row r="1667" spans="1:15" s="12" customFormat="1" x14ac:dyDescent="0.3">
      <c r="A1667" s="4"/>
      <c r="O1667"/>
    </row>
    <row r="1668" spans="1:15" s="12" customFormat="1" x14ac:dyDescent="0.3">
      <c r="A1668" s="4"/>
      <c r="O1668"/>
    </row>
    <row r="1669" spans="1:15" s="12" customFormat="1" x14ac:dyDescent="0.3">
      <c r="A1669" s="4"/>
      <c r="O1669"/>
    </row>
    <row r="1670" spans="1:15" s="12" customFormat="1" x14ac:dyDescent="0.3">
      <c r="A1670" s="4"/>
      <c r="O1670"/>
    </row>
    <row r="1671" spans="1:15" s="12" customFormat="1" x14ac:dyDescent="0.3">
      <c r="A1671" s="4"/>
      <c r="O1671"/>
    </row>
    <row r="1672" spans="1:15" s="12" customFormat="1" x14ac:dyDescent="0.3">
      <c r="A1672" s="4"/>
      <c r="O1672"/>
    </row>
    <row r="1673" spans="1:15" s="12" customFormat="1" x14ac:dyDescent="0.3">
      <c r="A1673" s="4"/>
      <c r="O1673"/>
    </row>
    <row r="1674" spans="1:15" s="12" customFormat="1" x14ac:dyDescent="0.3">
      <c r="A1674" s="4"/>
      <c r="O1674"/>
    </row>
    <row r="1675" spans="1:15" s="12" customFormat="1" x14ac:dyDescent="0.3">
      <c r="A1675" s="4"/>
      <c r="O1675"/>
    </row>
    <row r="1676" spans="1:15" s="12" customFormat="1" x14ac:dyDescent="0.3">
      <c r="A1676" s="4"/>
      <c r="O1676"/>
    </row>
    <row r="1677" spans="1:15" s="12" customFormat="1" x14ac:dyDescent="0.3">
      <c r="A1677" s="4"/>
      <c r="O1677"/>
    </row>
    <row r="1678" spans="1:15" s="12" customFormat="1" x14ac:dyDescent="0.3">
      <c r="A1678" s="4"/>
      <c r="O1678"/>
    </row>
    <row r="1679" spans="1:15" s="12" customFormat="1" x14ac:dyDescent="0.3">
      <c r="A1679" s="4"/>
      <c r="O1679"/>
    </row>
    <row r="1680" spans="1:15" s="12" customFormat="1" x14ac:dyDescent="0.3">
      <c r="A1680" s="4"/>
      <c r="O1680"/>
    </row>
    <row r="1681" spans="1:15" s="12" customFormat="1" x14ac:dyDescent="0.3">
      <c r="A1681" s="4"/>
      <c r="O1681"/>
    </row>
    <row r="1682" spans="1:15" s="12" customFormat="1" x14ac:dyDescent="0.3">
      <c r="A1682" s="4"/>
      <c r="O1682"/>
    </row>
    <row r="1683" spans="1:15" s="12" customFormat="1" x14ac:dyDescent="0.3">
      <c r="A1683" s="4"/>
      <c r="O1683"/>
    </row>
    <row r="1684" spans="1:15" s="12" customFormat="1" x14ac:dyDescent="0.3">
      <c r="A1684" s="4"/>
      <c r="O1684"/>
    </row>
    <row r="1685" spans="1:15" s="12" customFormat="1" x14ac:dyDescent="0.3">
      <c r="A1685" s="4"/>
      <c r="O1685"/>
    </row>
    <row r="1686" spans="1:15" s="12" customFormat="1" x14ac:dyDescent="0.3">
      <c r="A1686" s="4"/>
      <c r="O1686"/>
    </row>
    <row r="1687" spans="1:15" s="12" customFormat="1" x14ac:dyDescent="0.3">
      <c r="A1687" s="4"/>
      <c r="O1687"/>
    </row>
    <row r="1688" spans="1:15" s="12" customFormat="1" x14ac:dyDescent="0.3">
      <c r="A1688" s="4"/>
      <c r="O1688"/>
    </row>
    <row r="1689" spans="1:15" s="12" customFormat="1" x14ac:dyDescent="0.3">
      <c r="A1689" s="4"/>
      <c r="O1689"/>
    </row>
    <row r="1690" spans="1:15" s="12" customFormat="1" x14ac:dyDescent="0.3">
      <c r="A1690" s="4"/>
      <c r="O1690"/>
    </row>
    <row r="1691" spans="1:15" s="12" customFormat="1" x14ac:dyDescent="0.3">
      <c r="A1691" s="4"/>
      <c r="O1691"/>
    </row>
    <row r="1692" spans="1:15" s="12" customFormat="1" x14ac:dyDescent="0.3">
      <c r="A1692" s="4"/>
      <c r="O1692"/>
    </row>
    <row r="1693" spans="1:15" s="12" customFormat="1" x14ac:dyDescent="0.3">
      <c r="A1693" s="4"/>
      <c r="O1693"/>
    </row>
    <row r="1694" spans="1:15" s="12" customFormat="1" x14ac:dyDescent="0.3">
      <c r="A1694" s="4"/>
      <c r="O1694"/>
    </row>
    <row r="1695" spans="1:15" s="12" customFormat="1" x14ac:dyDescent="0.3">
      <c r="A1695" s="4"/>
      <c r="O1695"/>
    </row>
    <row r="1696" spans="1:15" s="12" customFormat="1" x14ac:dyDescent="0.3">
      <c r="A1696" s="4"/>
      <c r="O1696"/>
    </row>
    <row r="1697" spans="1:15" s="12" customFormat="1" x14ac:dyDescent="0.3">
      <c r="A1697" s="4"/>
      <c r="O1697"/>
    </row>
    <row r="1698" spans="1:15" s="12" customFormat="1" x14ac:dyDescent="0.3">
      <c r="A1698" s="4"/>
      <c r="O1698"/>
    </row>
    <row r="1699" spans="1:15" s="12" customFormat="1" x14ac:dyDescent="0.3">
      <c r="A1699" s="4"/>
      <c r="O1699"/>
    </row>
    <row r="1700" spans="1:15" s="12" customFormat="1" x14ac:dyDescent="0.3">
      <c r="A1700" s="4"/>
      <c r="O1700"/>
    </row>
    <row r="1701" spans="1:15" s="12" customFormat="1" x14ac:dyDescent="0.3">
      <c r="A1701" s="4"/>
      <c r="O1701"/>
    </row>
    <row r="1702" spans="1:15" s="12" customFormat="1" x14ac:dyDescent="0.3">
      <c r="A1702" s="4"/>
      <c r="O1702"/>
    </row>
    <row r="1703" spans="1:15" s="12" customFormat="1" x14ac:dyDescent="0.3">
      <c r="A1703" s="4"/>
      <c r="O1703"/>
    </row>
    <row r="1704" spans="1:15" s="12" customFormat="1" x14ac:dyDescent="0.3">
      <c r="A1704" s="4"/>
      <c r="O1704"/>
    </row>
    <row r="1705" spans="1:15" s="12" customFormat="1" x14ac:dyDescent="0.3">
      <c r="A1705" s="4"/>
      <c r="O1705"/>
    </row>
    <row r="1706" spans="1:15" s="12" customFormat="1" x14ac:dyDescent="0.3">
      <c r="A1706" s="4"/>
      <c r="O1706"/>
    </row>
    <row r="1707" spans="1:15" s="12" customFormat="1" x14ac:dyDescent="0.3">
      <c r="A1707" s="4"/>
      <c r="O1707"/>
    </row>
    <row r="1708" spans="1:15" s="12" customFormat="1" x14ac:dyDescent="0.3">
      <c r="A1708" s="4"/>
      <c r="O1708"/>
    </row>
    <row r="1709" spans="1:15" s="12" customFormat="1" x14ac:dyDescent="0.3">
      <c r="A1709" s="4"/>
      <c r="O1709"/>
    </row>
    <row r="1710" spans="1:15" s="12" customFormat="1" x14ac:dyDescent="0.3">
      <c r="A1710" s="4"/>
      <c r="O1710"/>
    </row>
    <row r="1711" spans="1:15" s="12" customFormat="1" x14ac:dyDescent="0.3">
      <c r="A1711" s="4"/>
      <c r="O1711"/>
    </row>
    <row r="1712" spans="1:15" s="12" customFormat="1" x14ac:dyDescent="0.3">
      <c r="A1712" s="4"/>
      <c r="O1712"/>
    </row>
    <row r="1713" spans="1:15" s="12" customFormat="1" x14ac:dyDescent="0.3">
      <c r="A1713" s="4"/>
      <c r="O1713"/>
    </row>
    <row r="1714" spans="1:15" s="12" customFormat="1" x14ac:dyDescent="0.3">
      <c r="A1714" s="4"/>
      <c r="O1714"/>
    </row>
    <row r="1715" spans="1:15" s="12" customFormat="1" x14ac:dyDescent="0.3">
      <c r="A1715" s="4"/>
      <c r="O1715"/>
    </row>
    <row r="1716" spans="1:15" s="12" customFormat="1" x14ac:dyDescent="0.3">
      <c r="A1716" s="4"/>
      <c r="O1716"/>
    </row>
    <row r="1717" spans="1:15" s="12" customFormat="1" x14ac:dyDescent="0.3">
      <c r="A1717" s="4"/>
      <c r="O1717"/>
    </row>
    <row r="1718" spans="1:15" s="12" customFormat="1" x14ac:dyDescent="0.3">
      <c r="A1718" s="4"/>
      <c r="O1718"/>
    </row>
    <row r="1719" spans="1:15" s="12" customFormat="1" x14ac:dyDescent="0.3">
      <c r="A1719" s="4"/>
      <c r="O1719"/>
    </row>
    <row r="1720" spans="1:15" s="12" customFormat="1" x14ac:dyDescent="0.3">
      <c r="A1720" s="4"/>
      <c r="O1720"/>
    </row>
    <row r="1721" spans="1:15" s="12" customFormat="1" x14ac:dyDescent="0.3">
      <c r="A1721" s="4"/>
      <c r="O1721"/>
    </row>
    <row r="1722" spans="1:15" s="12" customFormat="1" x14ac:dyDescent="0.3">
      <c r="A1722" s="4"/>
      <c r="O1722"/>
    </row>
    <row r="1723" spans="1:15" s="12" customFormat="1" x14ac:dyDescent="0.3">
      <c r="A1723" s="4"/>
      <c r="O1723"/>
    </row>
    <row r="1724" spans="1:15" s="12" customFormat="1" x14ac:dyDescent="0.3">
      <c r="A1724" s="4"/>
      <c r="O1724"/>
    </row>
    <row r="1725" spans="1:15" s="12" customFormat="1" x14ac:dyDescent="0.3">
      <c r="A1725" s="4"/>
      <c r="O1725"/>
    </row>
    <row r="1726" spans="1:15" s="12" customFormat="1" x14ac:dyDescent="0.3">
      <c r="A1726" s="4"/>
      <c r="O1726"/>
    </row>
    <row r="1727" spans="1:15" s="12" customFormat="1" x14ac:dyDescent="0.3">
      <c r="A1727" s="4"/>
      <c r="O1727"/>
    </row>
    <row r="1728" spans="1:15" s="12" customFormat="1" x14ac:dyDescent="0.3">
      <c r="A1728" s="4"/>
      <c r="O1728"/>
    </row>
    <row r="1729" spans="1:15" s="12" customFormat="1" x14ac:dyDescent="0.3">
      <c r="A1729" s="4"/>
      <c r="O1729"/>
    </row>
    <row r="1730" spans="1:15" s="12" customFormat="1" x14ac:dyDescent="0.3">
      <c r="A1730" s="4"/>
      <c r="O1730"/>
    </row>
    <row r="1731" spans="1:15" s="12" customFormat="1" x14ac:dyDescent="0.3">
      <c r="A1731" s="4"/>
      <c r="O1731"/>
    </row>
    <row r="1732" spans="1:15" s="12" customFormat="1" x14ac:dyDescent="0.3">
      <c r="A1732" s="4"/>
      <c r="O1732"/>
    </row>
    <row r="1733" spans="1:15" s="12" customFormat="1" x14ac:dyDescent="0.3">
      <c r="A1733" s="4"/>
      <c r="O1733"/>
    </row>
    <row r="1734" spans="1:15" s="12" customFormat="1" x14ac:dyDescent="0.3">
      <c r="A1734" s="4"/>
      <c r="O1734"/>
    </row>
    <row r="1735" spans="1:15" s="12" customFormat="1" x14ac:dyDescent="0.3">
      <c r="A1735" s="4"/>
      <c r="O1735"/>
    </row>
    <row r="1736" spans="1:15" s="12" customFormat="1" x14ac:dyDescent="0.3">
      <c r="A1736" s="4"/>
      <c r="O1736"/>
    </row>
    <row r="1737" spans="1:15" s="12" customFormat="1" x14ac:dyDescent="0.3">
      <c r="A1737" s="4"/>
      <c r="O1737"/>
    </row>
    <row r="1738" spans="1:15" s="12" customFormat="1" x14ac:dyDescent="0.3">
      <c r="A1738" s="4"/>
      <c r="O1738"/>
    </row>
    <row r="1739" spans="1:15" s="12" customFormat="1" x14ac:dyDescent="0.3">
      <c r="A1739" s="4"/>
      <c r="O1739"/>
    </row>
    <row r="1740" spans="1:15" s="12" customFormat="1" x14ac:dyDescent="0.3">
      <c r="A1740" s="4"/>
      <c r="O1740"/>
    </row>
    <row r="1741" spans="1:15" s="12" customFormat="1" x14ac:dyDescent="0.3">
      <c r="A1741" s="4"/>
      <c r="O1741"/>
    </row>
    <row r="1742" spans="1:15" s="12" customFormat="1" x14ac:dyDescent="0.3">
      <c r="A1742" s="4"/>
      <c r="O1742"/>
    </row>
    <row r="1743" spans="1:15" s="12" customFormat="1" x14ac:dyDescent="0.3">
      <c r="A1743" s="4"/>
      <c r="O1743"/>
    </row>
    <row r="1744" spans="1:15" s="12" customFormat="1" x14ac:dyDescent="0.3">
      <c r="A1744" s="4"/>
      <c r="O1744"/>
    </row>
    <row r="1745" spans="1:15" s="12" customFormat="1" x14ac:dyDescent="0.3">
      <c r="A1745" s="4"/>
      <c r="O1745"/>
    </row>
    <row r="1746" spans="1:15" s="12" customFormat="1" x14ac:dyDescent="0.3">
      <c r="A1746" s="4"/>
      <c r="O1746"/>
    </row>
    <row r="1747" spans="1:15" s="12" customFormat="1" x14ac:dyDescent="0.3">
      <c r="A1747" s="4"/>
      <c r="O1747"/>
    </row>
    <row r="1748" spans="1:15" s="12" customFormat="1" x14ac:dyDescent="0.3">
      <c r="A1748" s="4"/>
      <c r="O1748"/>
    </row>
    <row r="1749" spans="1:15" s="12" customFormat="1" x14ac:dyDescent="0.3">
      <c r="A1749" s="4"/>
      <c r="O1749"/>
    </row>
    <row r="1750" spans="1:15" s="12" customFormat="1" x14ac:dyDescent="0.3">
      <c r="A1750" s="4"/>
      <c r="O1750"/>
    </row>
    <row r="1751" spans="1:15" s="12" customFormat="1" x14ac:dyDescent="0.3">
      <c r="A1751" s="4"/>
      <c r="O1751"/>
    </row>
    <row r="1752" spans="1:15" s="12" customFormat="1" x14ac:dyDescent="0.3">
      <c r="A1752" s="4"/>
      <c r="O1752"/>
    </row>
    <row r="1753" spans="1:15" s="12" customFormat="1" x14ac:dyDescent="0.3">
      <c r="A1753" s="4"/>
      <c r="O1753"/>
    </row>
    <row r="1754" spans="1:15" s="12" customFormat="1" x14ac:dyDescent="0.3">
      <c r="A1754" s="4"/>
      <c r="O1754"/>
    </row>
    <row r="1755" spans="1:15" s="12" customFormat="1" x14ac:dyDescent="0.3">
      <c r="A1755" s="4"/>
      <c r="O1755"/>
    </row>
    <row r="1756" spans="1:15" s="12" customFormat="1" x14ac:dyDescent="0.3">
      <c r="A1756" s="4"/>
      <c r="O1756"/>
    </row>
    <row r="1757" spans="1:15" s="12" customFormat="1" x14ac:dyDescent="0.3">
      <c r="A1757" s="4"/>
      <c r="O1757"/>
    </row>
    <row r="1758" spans="1:15" s="12" customFormat="1" x14ac:dyDescent="0.3">
      <c r="A1758" s="4"/>
      <c r="O1758"/>
    </row>
    <row r="1759" spans="1:15" s="12" customFormat="1" x14ac:dyDescent="0.3">
      <c r="A1759" s="4"/>
      <c r="O1759"/>
    </row>
    <row r="1760" spans="1:15" s="12" customFormat="1" x14ac:dyDescent="0.3">
      <c r="A1760" s="4"/>
      <c r="O1760"/>
    </row>
    <row r="1761" spans="1:15" s="12" customFormat="1" x14ac:dyDescent="0.3">
      <c r="A1761" s="4"/>
      <c r="O1761"/>
    </row>
    <row r="1762" spans="1:15" s="12" customFormat="1" x14ac:dyDescent="0.3">
      <c r="A1762" s="4"/>
      <c r="O1762"/>
    </row>
    <row r="1763" spans="1:15" s="12" customFormat="1" x14ac:dyDescent="0.3">
      <c r="A1763" s="4"/>
      <c r="O1763"/>
    </row>
    <row r="1764" spans="1:15" s="12" customFormat="1" x14ac:dyDescent="0.3">
      <c r="A1764" s="4"/>
      <c r="O1764"/>
    </row>
    <row r="1765" spans="1:15" s="12" customFormat="1" x14ac:dyDescent="0.3">
      <c r="A1765" s="4"/>
      <c r="O1765"/>
    </row>
    <row r="1766" spans="1:15" s="12" customFormat="1" x14ac:dyDescent="0.3">
      <c r="A1766" s="4"/>
      <c r="O1766"/>
    </row>
    <row r="1767" spans="1:15" s="12" customFormat="1" x14ac:dyDescent="0.3">
      <c r="A1767" s="4"/>
      <c r="O1767"/>
    </row>
    <row r="1768" spans="1:15" s="12" customFormat="1" x14ac:dyDescent="0.3">
      <c r="A1768" s="4"/>
      <c r="O1768"/>
    </row>
    <row r="1769" spans="1:15" s="12" customFormat="1" x14ac:dyDescent="0.3">
      <c r="A1769" s="4"/>
      <c r="O1769"/>
    </row>
    <row r="1770" spans="1:15" s="12" customFormat="1" x14ac:dyDescent="0.3">
      <c r="A1770" s="4"/>
      <c r="O1770"/>
    </row>
    <row r="1771" spans="1:15" s="12" customFormat="1" x14ac:dyDescent="0.3">
      <c r="A1771" s="4"/>
      <c r="O1771"/>
    </row>
    <row r="1772" spans="1:15" s="12" customFormat="1" x14ac:dyDescent="0.3">
      <c r="A1772" s="4"/>
      <c r="O1772"/>
    </row>
    <row r="1773" spans="1:15" s="12" customFormat="1" x14ac:dyDescent="0.3">
      <c r="A1773" s="4"/>
      <c r="O1773"/>
    </row>
    <row r="1774" spans="1:15" s="12" customFormat="1" x14ac:dyDescent="0.3">
      <c r="A1774" s="4"/>
      <c r="O1774"/>
    </row>
    <row r="1775" spans="1:15" s="12" customFormat="1" x14ac:dyDescent="0.3">
      <c r="A1775" s="4"/>
      <c r="O1775"/>
    </row>
    <row r="1776" spans="1:15" s="12" customFormat="1" x14ac:dyDescent="0.3">
      <c r="A1776" s="4"/>
      <c r="O1776"/>
    </row>
    <row r="1777" spans="1:15" s="12" customFormat="1" x14ac:dyDescent="0.3">
      <c r="A1777" s="4"/>
      <c r="O1777"/>
    </row>
    <row r="1778" spans="1:15" s="12" customFormat="1" x14ac:dyDescent="0.3">
      <c r="A1778" s="4"/>
      <c r="O1778"/>
    </row>
    <row r="1779" spans="1:15" s="12" customFormat="1" x14ac:dyDescent="0.3">
      <c r="A1779" s="4"/>
      <c r="O1779"/>
    </row>
    <row r="1780" spans="1:15" s="12" customFormat="1" x14ac:dyDescent="0.3">
      <c r="A1780" s="4"/>
      <c r="O1780"/>
    </row>
    <row r="1781" spans="1:15" s="12" customFormat="1" x14ac:dyDescent="0.3">
      <c r="A1781" s="4"/>
      <c r="O1781"/>
    </row>
    <row r="1782" spans="1:15" s="12" customFormat="1" x14ac:dyDescent="0.3">
      <c r="A1782" s="4"/>
      <c r="O1782"/>
    </row>
    <row r="1783" spans="1:15" s="12" customFormat="1" x14ac:dyDescent="0.3">
      <c r="A1783" s="4"/>
      <c r="O1783"/>
    </row>
    <row r="1784" spans="1:15" s="12" customFormat="1" x14ac:dyDescent="0.3">
      <c r="A1784" s="4"/>
      <c r="O1784"/>
    </row>
  </sheetData>
  <autoFilter ref="A1:O1784" xr:uid="{A6496E2C-3E7E-4950-BFDD-6DE8C33B66AF}"/>
  <pageMargins left="0.23622047244094491" right="0.23622047244094491" top="0.74803149606299213" bottom="0.74803149606299213" header="0.31496062992125984" footer="0.31496062992125984"/>
  <pageSetup paperSize="8" scale="46" fitToHeight="99" orientation="landscape" r:id="rId1"/>
  <headerFooter>
    <oddHeader>&amp;LDraft</oddHeader>
    <oddFooter>&amp;L&amp;D&amp;C&amp;P/&amp;N&amp;R&amp;F-&amp;A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641B-C298-45BD-99D8-671E1DA6BB9E}">
  <sheetPr>
    <tabColor rgb="FFFF0000"/>
  </sheetPr>
  <dimension ref="A1:J117"/>
  <sheetViews>
    <sheetView workbookViewId="0">
      <selection activeCell="J120" sqref="J120"/>
    </sheetView>
  </sheetViews>
  <sheetFormatPr defaultRowHeight="14.4" x14ac:dyDescent="0.3"/>
  <cols>
    <col min="1" max="1" width="10.5546875" bestFit="1" customWidth="1"/>
    <col min="4" max="4" width="14.33203125" customWidth="1"/>
    <col min="5" max="5" width="24.109375" bestFit="1" customWidth="1"/>
    <col min="6" max="6" width="23.88671875" bestFit="1" customWidth="1"/>
    <col min="7" max="7" width="16.33203125" bestFit="1" customWidth="1"/>
    <col min="8" max="8" width="13.5546875" customWidth="1"/>
    <col min="9" max="9" width="15.44140625" bestFit="1" customWidth="1"/>
    <col min="10" max="10" width="59.109375" customWidth="1"/>
  </cols>
  <sheetData>
    <row r="1" spans="1:10" x14ac:dyDescent="0.3">
      <c r="A1" s="59" t="s">
        <v>2437</v>
      </c>
      <c r="B1" s="60" t="s">
        <v>2444</v>
      </c>
      <c r="C1" s="60" t="s">
        <v>708</v>
      </c>
      <c r="D1" s="60" t="s">
        <v>2438</v>
      </c>
      <c r="E1" s="60" t="s">
        <v>511</v>
      </c>
      <c r="F1" s="60" t="s">
        <v>2439</v>
      </c>
      <c r="G1" s="60" t="s">
        <v>2238</v>
      </c>
      <c r="H1" s="60" t="s">
        <v>9</v>
      </c>
      <c r="I1" s="61" t="s">
        <v>495</v>
      </c>
      <c r="J1" s="61" t="s">
        <v>716</v>
      </c>
    </row>
    <row r="2" spans="1:10" x14ac:dyDescent="0.3">
      <c r="A2" s="66">
        <v>45310</v>
      </c>
      <c r="B2" s="8" t="s">
        <v>2441</v>
      </c>
      <c r="C2" s="8">
        <v>732</v>
      </c>
      <c r="D2" s="8"/>
      <c r="E2" s="62" t="str">
        <f>IF(OR(Table11[[#This Row],[CAUD]]="Add", Table11[[#This Row],[CAUD]]="Update"),VLOOKUP(Table11[[#This Row],[Id]],Table1[#All],2,),"")</f>
        <v>Nationality</v>
      </c>
      <c r="F2" s="8"/>
      <c r="G2" s="62" t="str">
        <f>IF(OR(Table11[[#This Row],[CAUD]]="Add", Table11[[#This Row],[CAUD]]="Update"),VLOOKUP(Table11[[#This Row],[Id]],Table6[#All],8,),"")</f>
        <v>Proposed standard</v>
      </c>
      <c r="H2" s="62" t="str">
        <f>IF(OR(Table11[[#This Row],[CAUD]]="Add", Table11[[#This Row],[CAUD]]="Update"),VLOOKUP(Table11[[#This Row],[Id]],Table1[#All],4,),"")</f>
        <v>Location</v>
      </c>
      <c r="I2" s="64" t="str">
        <f>IF(OR(Table11[[#This Row],[CAUD]]="Add", Table11[[#This Row],[CAUD]]="Update"),VLOOKUP(Table11[[#This Row],[Id]],Table1[#All],5,),"")</f>
        <v>ConceptScheme</v>
      </c>
      <c r="J2" s="46"/>
    </row>
    <row r="3" spans="1:10" x14ac:dyDescent="0.3">
      <c r="A3" s="66">
        <v>45310</v>
      </c>
      <c r="B3" s="8" t="s">
        <v>2441</v>
      </c>
      <c r="C3" s="8">
        <v>733</v>
      </c>
      <c r="D3" s="8"/>
      <c r="E3" s="62" t="s">
        <v>2176</v>
      </c>
      <c r="F3" s="8"/>
      <c r="G3" s="62"/>
      <c r="H3" s="62"/>
      <c r="I3" s="64"/>
      <c r="J3" s="46" t="s">
        <v>2464</v>
      </c>
    </row>
    <row r="4" spans="1:10" x14ac:dyDescent="0.3">
      <c r="A4" s="66">
        <v>45310</v>
      </c>
      <c r="B4" s="8" t="s">
        <v>716</v>
      </c>
      <c r="C4" s="8"/>
      <c r="D4" s="8"/>
      <c r="E4" s="62" t="str">
        <f>IF(OR(Table11[[#This Row],[CAUD]]="Add", Table11[[#This Row],[CAUD]]="Update"),VLOOKUP(Table11[[#This Row],[Id]],Table1[#All],2,),"")</f>
        <v/>
      </c>
      <c r="F4" s="8"/>
      <c r="G4" s="62" t="str">
        <f>IF(OR(Table11[[#This Row],[CAUD]]="Add", Table11[[#This Row],[CAUD]]="Update"),VLOOKUP(Table11[[#This Row],[Id]],Table6[#All],8,),"")</f>
        <v/>
      </c>
      <c r="H4" s="62" t="str">
        <f>IF(OR(Table11[[#This Row],[CAUD]]="Add", Table11[[#This Row],[CAUD]]="Update"),VLOOKUP(Table11[[#This Row],[Id]],Table1[#All],4,),"")</f>
        <v/>
      </c>
      <c r="I4" s="64" t="str">
        <f>IF(OR(Table11[[#This Row],[CAUD]]="Add", Table11[[#This Row],[CAUD]]="Update"),VLOOKUP(Table11[[#This Row],[Id]],Table1[#All],5,),"")</f>
        <v/>
      </c>
      <c r="J4" s="46" t="s">
        <v>2457</v>
      </c>
    </row>
    <row r="5" spans="1:10" x14ac:dyDescent="0.3">
      <c r="A5" s="66">
        <v>45310</v>
      </c>
      <c r="B5" s="8" t="s">
        <v>2443</v>
      </c>
      <c r="C5" s="8">
        <v>365</v>
      </c>
      <c r="D5" s="8"/>
      <c r="E5" s="62" t="str">
        <f>IF(OR(Table11[[#This Row],[CAUD]]="Add", Table11[[#This Row],[CAUD]]="Update"),VLOOKUP(Table11[[#This Row],[Id]],Table1[#All],2,),"")</f>
        <v/>
      </c>
      <c r="F5" s="8" t="s">
        <v>2446</v>
      </c>
      <c r="G5" s="62" t="str">
        <f>IF(OR(Table11[[#This Row],[CAUD]]="Add", Table11[[#This Row],[CAUD]]="Update"),VLOOKUP(Table11[[#This Row],[Id]],Table6[#All],8,),"")</f>
        <v/>
      </c>
      <c r="H5" s="62" t="str">
        <f>IF(OR(Table11[[#This Row],[CAUD]]="Add", Table11[[#This Row],[CAUD]]="Update"),VLOOKUP(Table11[[#This Row],[Id]],Table1[#All],4,),"")</f>
        <v/>
      </c>
      <c r="I5" s="64" t="str">
        <f>IF(OR(Table11[[#This Row],[CAUD]]="Add", Table11[[#This Row],[CAUD]]="Update"),VLOOKUP(Table11[[#This Row],[Id]],Table1[#All],5,),"")</f>
        <v/>
      </c>
      <c r="J5" s="46"/>
    </row>
    <row r="6" spans="1:10" x14ac:dyDescent="0.3">
      <c r="A6" s="66">
        <v>45310</v>
      </c>
      <c r="B6" s="8" t="s">
        <v>2443</v>
      </c>
      <c r="C6" s="8">
        <v>369</v>
      </c>
      <c r="D6" s="8"/>
      <c r="E6" s="62" t="str">
        <f>IF(OR(Table11[[#This Row],[CAUD]]="Add", Table11[[#This Row],[CAUD]]="Update"),VLOOKUP(Table11[[#This Row],[Id]],Table1[#All],2,),"")</f>
        <v/>
      </c>
      <c r="F6" s="8" t="s">
        <v>2447</v>
      </c>
      <c r="G6" s="62" t="str">
        <f>IF(OR(Table11[[#This Row],[CAUD]]="Add", Table11[[#This Row],[CAUD]]="Update"),VLOOKUP(Table11[[#This Row],[Id]],Table6[#All],8,),"")</f>
        <v/>
      </c>
      <c r="H6" s="62" t="str">
        <f>IF(OR(Table11[[#This Row],[CAUD]]="Add", Table11[[#This Row],[CAUD]]="Update"),VLOOKUP(Table11[[#This Row],[Id]],Table1[#All],4,),"")</f>
        <v/>
      </c>
      <c r="I6" s="64" t="str">
        <f>IF(OR(Table11[[#This Row],[CAUD]]="Add", Table11[[#This Row],[CAUD]]="Update"),VLOOKUP(Table11[[#This Row],[Id]],Table1[#All],5,),"")</f>
        <v/>
      </c>
      <c r="J6" s="46"/>
    </row>
    <row r="7" spans="1:10" x14ac:dyDescent="0.3">
      <c r="A7" s="66">
        <v>45310</v>
      </c>
      <c r="B7" s="8" t="s">
        <v>2443</v>
      </c>
      <c r="C7" s="8">
        <v>370</v>
      </c>
      <c r="D7" s="8"/>
      <c r="E7" s="62" t="str">
        <f>IF(OR(Table11[[#This Row],[CAUD]]="Add", Table11[[#This Row],[CAUD]]="Update"),VLOOKUP(Table11[[#This Row],[Id]],Table1[#All],2,),"")</f>
        <v/>
      </c>
      <c r="F7" s="8" t="s">
        <v>2448</v>
      </c>
      <c r="G7" s="62" t="str">
        <f>IF(OR(Table11[[#This Row],[CAUD]]="Add", Table11[[#This Row],[CAUD]]="Update"),VLOOKUP(Table11[[#This Row],[Id]],Table6[#All],8,),"")</f>
        <v/>
      </c>
      <c r="H7" s="62" t="str">
        <f>IF(OR(Table11[[#This Row],[CAUD]]="Add", Table11[[#This Row],[CAUD]]="Update"),VLOOKUP(Table11[[#This Row],[Id]],Table1[#All],4,),"")</f>
        <v/>
      </c>
      <c r="I7" s="64" t="str">
        <f>IF(OR(Table11[[#This Row],[CAUD]]="Add", Table11[[#This Row],[CAUD]]="Update"),VLOOKUP(Table11[[#This Row],[Id]],Table1[#All],5,),"")</f>
        <v/>
      </c>
      <c r="J7" s="46"/>
    </row>
    <row r="8" spans="1:10" x14ac:dyDescent="0.3">
      <c r="A8" s="66">
        <v>45310</v>
      </c>
      <c r="B8" s="8" t="s">
        <v>2443</v>
      </c>
      <c r="C8" s="8">
        <v>711</v>
      </c>
      <c r="D8" s="8"/>
      <c r="E8" s="62" t="str">
        <f>IF(OR(Table11[[#This Row],[CAUD]]="Add", Table11[[#This Row],[CAUD]]="Update"),VLOOKUP(Table11[[#This Row],[Id]],Table1[#All],2,),"")</f>
        <v/>
      </c>
      <c r="F8" s="8" t="s">
        <v>2449</v>
      </c>
      <c r="G8" s="62" t="str">
        <f>IF(OR(Table11[[#This Row],[CAUD]]="Add", Table11[[#This Row],[CAUD]]="Update"),VLOOKUP(Table11[[#This Row],[Id]],Table6[#All],8,),"")</f>
        <v/>
      </c>
      <c r="H8" s="62" t="str">
        <f>IF(OR(Table11[[#This Row],[CAUD]]="Add", Table11[[#This Row],[CAUD]]="Update"),VLOOKUP(Table11[[#This Row],[Id]],Table1[#All],4,),"")</f>
        <v/>
      </c>
      <c r="I8" s="64" t="str">
        <f>IF(OR(Table11[[#This Row],[CAUD]]="Add", Table11[[#This Row],[CAUD]]="Update"),VLOOKUP(Table11[[#This Row],[Id]],Table1[#All],5,),"")</f>
        <v/>
      </c>
      <c r="J8" s="46" t="s">
        <v>2463</v>
      </c>
    </row>
    <row r="9" spans="1:10" x14ac:dyDescent="0.3">
      <c r="A9" s="66">
        <v>45310</v>
      </c>
      <c r="B9" s="8" t="s">
        <v>2443</v>
      </c>
      <c r="C9" s="8">
        <v>712</v>
      </c>
      <c r="D9" s="8"/>
      <c r="E9" s="62" t="str">
        <f>IF(OR(Table11[[#This Row],[CAUD]]="Add", Table11[[#This Row],[CAUD]]="Update"),VLOOKUP(Table11[[#This Row],[Id]],Table1[#All],2,),"")</f>
        <v/>
      </c>
      <c r="F9" s="8" t="s">
        <v>2450</v>
      </c>
      <c r="G9" s="62" t="str">
        <f>IF(OR(Table11[[#This Row],[CAUD]]="Add", Table11[[#This Row],[CAUD]]="Update"),VLOOKUP(Table11[[#This Row],[Id]],Table6[#All],8,),"")</f>
        <v/>
      </c>
      <c r="H9" s="62" t="str">
        <f>IF(OR(Table11[[#This Row],[CAUD]]="Add", Table11[[#This Row],[CAUD]]="Update"),VLOOKUP(Table11[[#This Row],[Id]],Table1[#All],4,),"")</f>
        <v/>
      </c>
      <c r="I9" s="64" t="str">
        <f>IF(OR(Table11[[#This Row],[CAUD]]="Add", Table11[[#This Row],[CAUD]]="Update"),VLOOKUP(Table11[[#This Row],[Id]],Table1[#All],5,),"")</f>
        <v/>
      </c>
      <c r="J9" s="46" t="s">
        <v>2463</v>
      </c>
    </row>
    <row r="10" spans="1:10" x14ac:dyDescent="0.3">
      <c r="A10" s="66">
        <v>45310</v>
      </c>
      <c r="B10" s="8" t="s">
        <v>2443</v>
      </c>
      <c r="C10" s="8">
        <v>714</v>
      </c>
      <c r="D10" s="8"/>
      <c r="E10" s="62" t="str">
        <f>IF(OR(Table11[[#This Row],[CAUD]]="Add", Table11[[#This Row],[CAUD]]="Update"),VLOOKUP(Table11[[#This Row],[Id]],Table1[#All],2,),"")</f>
        <v/>
      </c>
      <c r="F10" s="8" t="s">
        <v>2451</v>
      </c>
      <c r="G10" s="62" t="str">
        <f>IF(OR(Table11[[#This Row],[CAUD]]="Add", Table11[[#This Row],[CAUD]]="Update"),VLOOKUP(Table11[[#This Row],[Id]],Table6[#All],8,),"")</f>
        <v/>
      </c>
      <c r="H10" s="62" t="str">
        <f>IF(OR(Table11[[#This Row],[CAUD]]="Add", Table11[[#This Row],[CAUD]]="Update"),VLOOKUP(Table11[[#This Row],[Id]],Table1[#All],4,),"")</f>
        <v/>
      </c>
      <c r="I10" s="64" t="str">
        <f>IF(OR(Table11[[#This Row],[CAUD]]="Add", Table11[[#This Row],[CAUD]]="Update"),VLOOKUP(Table11[[#This Row],[Id]],Table1[#All],5,),"")</f>
        <v/>
      </c>
      <c r="J10" s="46" t="s">
        <v>2463</v>
      </c>
    </row>
    <row r="11" spans="1:10" x14ac:dyDescent="0.3">
      <c r="A11" s="66">
        <v>45310</v>
      </c>
      <c r="B11" s="8" t="s">
        <v>2443</v>
      </c>
      <c r="C11" s="8">
        <v>717</v>
      </c>
      <c r="D11" s="8"/>
      <c r="E11" s="62" t="str">
        <f>IF(OR(Table11[[#This Row],[CAUD]]="Add", Table11[[#This Row],[CAUD]]="Update"),VLOOKUP(Table11[[#This Row],[Id]],Table1[#All],2,),"")</f>
        <v/>
      </c>
      <c r="F11" s="8" t="s">
        <v>2452</v>
      </c>
      <c r="G11" s="62" t="str">
        <f>IF(OR(Table11[[#This Row],[CAUD]]="Add", Table11[[#This Row],[CAUD]]="Update"),VLOOKUP(Table11[[#This Row],[Id]],Table6[#All],8,),"")</f>
        <v/>
      </c>
      <c r="H11" s="62" t="str">
        <f>IF(OR(Table11[[#This Row],[CAUD]]="Add", Table11[[#This Row],[CAUD]]="Update"),VLOOKUP(Table11[[#This Row],[Id]],Table1[#All],4,),"")</f>
        <v/>
      </c>
      <c r="I11" s="64" t="str">
        <f>IF(OR(Table11[[#This Row],[CAUD]]="Add", Table11[[#This Row],[CAUD]]="Update"),VLOOKUP(Table11[[#This Row],[Id]],Table1[#All],5,),"")</f>
        <v/>
      </c>
      <c r="J11" s="46" t="s">
        <v>2463</v>
      </c>
    </row>
    <row r="12" spans="1:10" x14ac:dyDescent="0.3">
      <c r="A12" s="66">
        <v>45310</v>
      </c>
      <c r="B12" s="8" t="s">
        <v>2443</v>
      </c>
      <c r="C12" s="8">
        <v>719</v>
      </c>
      <c r="D12" s="8"/>
      <c r="E12" s="62" t="str">
        <f>IF(OR(Table11[[#This Row],[CAUD]]="Add", Table11[[#This Row],[CAUD]]="Update"),VLOOKUP(Table11[[#This Row],[Id]],Table1[#All],2,),"")</f>
        <v/>
      </c>
      <c r="F12" s="8" t="s">
        <v>2453</v>
      </c>
      <c r="G12" s="62" t="str">
        <f>IF(OR(Table11[[#This Row],[CAUD]]="Add", Table11[[#This Row],[CAUD]]="Update"),VLOOKUP(Table11[[#This Row],[Id]],Table6[#All],8,),"")</f>
        <v/>
      </c>
      <c r="H12" s="62" t="str">
        <f>IF(OR(Table11[[#This Row],[CAUD]]="Add", Table11[[#This Row],[CAUD]]="Update"),VLOOKUP(Table11[[#This Row],[Id]],Table1[#All],4,),"")</f>
        <v/>
      </c>
      <c r="I12" s="64" t="str">
        <f>IF(OR(Table11[[#This Row],[CAUD]]="Add", Table11[[#This Row],[CAUD]]="Update"),VLOOKUP(Table11[[#This Row],[Id]],Table1[#All],5,),"")</f>
        <v/>
      </c>
      <c r="J12" s="46" t="s">
        <v>2463</v>
      </c>
    </row>
    <row r="13" spans="1:10" x14ac:dyDescent="0.3">
      <c r="A13" s="66">
        <v>45310</v>
      </c>
      <c r="B13" s="8" t="s">
        <v>2443</v>
      </c>
      <c r="C13" s="8">
        <v>732</v>
      </c>
      <c r="D13" s="8"/>
      <c r="E13" s="62" t="str">
        <f>IF(OR(Table11[[#This Row],[CAUD]]="Add", Table11[[#This Row],[CAUD]]="Update"),VLOOKUP(Table11[[#This Row],[Id]],Table1[#All],2,),"")</f>
        <v/>
      </c>
      <c r="F13" s="8" t="s">
        <v>2445</v>
      </c>
      <c r="G13" s="62" t="str">
        <f>IF(OR(Table11[[#This Row],[CAUD]]="Add", Table11[[#This Row],[CAUD]]="Update"),VLOOKUP(Table11[[#This Row],[Id]],Table6[#All],8,),"")</f>
        <v/>
      </c>
      <c r="H13" s="62" t="str">
        <f>IF(OR(Table11[[#This Row],[CAUD]]="Add", Table11[[#This Row],[CAUD]]="Update"),VLOOKUP(Table11[[#This Row],[Id]],Table1[#All],4,),"")</f>
        <v/>
      </c>
      <c r="I13" s="64" t="str">
        <f>IF(OR(Table11[[#This Row],[CAUD]]="Add", Table11[[#This Row],[CAUD]]="Update"),VLOOKUP(Table11[[#This Row],[Id]],Table1[#All],5,),"")</f>
        <v/>
      </c>
      <c r="J13" s="46"/>
    </row>
    <row r="14" spans="1:10" x14ac:dyDescent="0.3">
      <c r="A14" s="66">
        <v>45310</v>
      </c>
      <c r="B14" s="8" t="s">
        <v>2442</v>
      </c>
      <c r="C14" s="8">
        <v>701</v>
      </c>
      <c r="D14" s="8"/>
      <c r="E14" s="62" t="str">
        <f>IF(OR(Table11[[#This Row],[CAUD]]="Add", Table11[[#This Row],[CAUD]]="Update"),VLOOKUP(Table11[[#This Row],[Id]],Table1[#All],2,),"")</f>
        <v>CountryNisCode</v>
      </c>
      <c r="F14" s="8"/>
      <c r="G14" s="62" t="str">
        <f>IF(OR(Table11[[#This Row],[CAUD]]="Add", Table11[[#This Row],[CAUD]]="Update"),VLOOKUP(Table11[[#This Row],[Id]],Table6[#All],8,),"")</f>
        <v>Proposed standard</v>
      </c>
      <c r="H14" s="62" t="str">
        <f>IF(OR(Table11[[#This Row],[CAUD]]="Add", Table11[[#This Row],[CAUD]]="Update"),VLOOKUP(Table11[[#This Row],[Id]],Table1[#All],4,),"")</f>
        <v>Location</v>
      </c>
      <c r="I14" s="64" t="str">
        <f>IF(OR(Table11[[#This Row],[CAUD]]="Add", Table11[[#This Row],[CAUD]]="Update"),VLOOKUP(Table11[[#This Row],[Id]],Table1[#All],5,),"")</f>
        <v>DataType</v>
      </c>
      <c r="J14" s="46" t="s">
        <v>2460</v>
      </c>
    </row>
    <row r="15" spans="1:10" x14ac:dyDescent="0.3">
      <c r="A15" s="66">
        <v>45310</v>
      </c>
      <c r="B15" s="8" t="s">
        <v>2442</v>
      </c>
      <c r="C15" s="8">
        <v>707</v>
      </c>
      <c r="D15" s="8"/>
      <c r="E15" s="62" t="str">
        <f>IF(OR(Table11[[#This Row],[CAUD]]="Add", Table11[[#This Row],[CAUD]]="Update"),VLOOKUP(Table11[[#This Row],[Id]],Table1[#All],2,),"")</f>
        <v>CountryIsoCode</v>
      </c>
      <c r="F15" s="8"/>
      <c r="G15" s="62" t="str">
        <f>IF(OR(Table11[[#This Row],[CAUD]]="Add", Table11[[#This Row],[CAUD]]="Update"),VLOOKUP(Table11[[#This Row],[Id]],Table6[#All],8,),"")</f>
        <v>Proposed standard</v>
      </c>
      <c r="H15" s="62" t="str">
        <f>IF(OR(Table11[[#This Row],[CAUD]]="Add", Table11[[#This Row],[CAUD]]="Update"),VLOOKUP(Table11[[#This Row],[Id]],Table1[#All],4,),"")</f>
        <v>Location</v>
      </c>
      <c r="I15" s="64" t="str">
        <f>IF(OR(Table11[[#This Row],[CAUD]]="Add", Table11[[#This Row],[CAUD]]="Update"),VLOOKUP(Table11[[#This Row],[Id]],Table1[#All],5,),"")</f>
        <v>DataType</v>
      </c>
      <c r="J15" s="46" t="s">
        <v>2460</v>
      </c>
    </row>
    <row r="16" spans="1:10" x14ac:dyDescent="0.3">
      <c r="A16" s="66">
        <v>45310</v>
      </c>
      <c r="B16" s="8" t="s">
        <v>2442</v>
      </c>
      <c r="C16" s="8">
        <v>708</v>
      </c>
      <c r="D16" s="8"/>
      <c r="E16" s="62" t="str">
        <f>IF(OR(Table11[[#This Row],[CAUD]]="Add", Table11[[#This Row],[CAUD]]="Update"),VLOOKUP(Table11[[#This Row],[Id]],Table1[#All],2,),"")</f>
        <v>CountryWithHistoricIsoCode</v>
      </c>
      <c r="F16" s="8"/>
      <c r="G16" s="62" t="str">
        <f>IF(OR(Table11[[#This Row],[CAUD]]="Add", Table11[[#This Row],[CAUD]]="Update"),VLOOKUP(Table11[[#This Row],[Id]],Table6[#All],8,),"")</f>
        <v>Proposed standard</v>
      </c>
      <c r="H16" s="62" t="str">
        <f>IF(OR(Table11[[#This Row],[CAUD]]="Add", Table11[[#This Row],[CAUD]]="Update"),VLOOKUP(Table11[[#This Row],[Id]],Table1[#All],4,),"")</f>
        <v>Location</v>
      </c>
      <c r="I16" s="64" t="str">
        <f>IF(OR(Table11[[#This Row],[CAUD]]="Add", Table11[[#This Row],[CAUD]]="Update"),VLOOKUP(Table11[[#This Row],[Id]],Table1[#All],5,),"")</f>
        <v>DataType</v>
      </c>
      <c r="J16" s="46" t="s">
        <v>2460</v>
      </c>
    </row>
    <row r="17" spans="1:10" x14ac:dyDescent="0.3">
      <c r="A17" s="66">
        <v>45310</v>
      </c>
      <c r="B17" s="8" t="s">
        <v>2442</v>
      </c>
      <c r="C17" s="8">
        <v>716</v>
      </c>
      <c r="D17" s="8"/>
      <c r="E17" s="62" t="str">
        <f>IF(OR(Table11[[#This Row],[CAUD]]="Add", Table11[[#This Row],[CAUD]]="Update"),VLOOKUP(Table11[[#This Row],[Id]],Table1[#All],2,),"")</f>
        <v>CountryIsoAlpha3Code</v>
      </c>
      <c r="F17" s="8"/>
      <c r="G17" s="62" t="str">
        <f>IF(OR(Table11[[#This Row],[CAUD]]="Add", Table11[[#This Row],[CAUD]]="Update"),VLOOKUP(Table11[[#This Row],[Id]],Table6[#All],8,),"")</f>
        <v>Proposed standard</v>
      </c>
      <c r="H17" s="62" t="str">
        <f>IF(OR(Table11[[#This Row],[CAUD]]="Add", Table11[[#This Row],[CAUD]]="Update"),VLOOKUP(Table11[[#This Row],[Id]],Table1[#All],4,),"")</f>
        <v>Location</v>
      </c>
      <c r="I17" s="64" t="str">
        <f>IF(OR(Table11[[#This Row],[CAUD]]="Add", Table11[[#This Row],[CAUD]]="Update"),VLOOKUP(Table11[[#This Row],[Id]],Table1[#All],5,),"")</f>
        <v>DataType</v>
      </c>
      <c r="J17" s="46" t="s">
        <v>2460</v>
      </c>
    </row>
    <row r="18" spans="1:10" x14ac:dyDescent="0.3">
      <c r="A18" s="67">
        <v>45310</v>
      </c>
      <c r="B18" s="27" t="s">
        <v>2442</v>
      </c>
      <c r="C18" s="27">
        <v>718</v>
      </c>
      <c r="D18" s="27"/>
      <c r="E18" s="63" t="str">
        <f>IF(OR(Table11[[#This Row],[CAUD]]="Add", Table11[[#This Row],[CAUD]]="Update"),VLOOKUP(Table11[[#This Row],[Id]],Table1[#All],2,),"")</f>
        <v>CountryIsoNum3Code</v>
      </c>
      <c r="F18" s="27"/>
      <c r="G18" s="63" t="str">
        <f>IF(OR(Table11[[#This Row],[CAUD]]="Add", Table11[[#This Row],[CAUD]]="Update"),VLOOKUP(Table11[[#This Row],[Id]],Table6[#All],8,),"")</f>
        <v>Proposed standard</v>
      </c>
      <c r="H18" s="63" t="str">
        <f>IF(OR(Table11[[#This Row],[CAUD]]="Add", Table11[[#This Row],[CAUD]]="Update"),VLOOKUP(Table11[[#This Row],[Id]],Table1[#All],4,),"")</f>
        <v>Location</v>
      </c>
      <c r="I18" s="65" t="str">
        <f>IF(OR(Table11[[#This Row],[CAUD]]="Add", Table11[[#This Row],[CAUD]]="Update"),VLOOKUP(Table11[[#This Row],[Id]],Table1[#All],5,),"")</f>
        <v>DataType</v>
      </c>
      <c r="J18" s="46" t="s">
        <v>2460</v>
      </c>
    </row>
    <row r="19" spans="1:10" x14ac:dyDescent="0.3">
      <c r="A19" s="67">
        <v>45310</v>
      </c>
      <c r="B19" s="27" t="s">
        <v>2442</v>
      </c>
      <c r="C19" s="27">
        <v>729</v>
      </c>
      <c r="D19" s="27"/>
      <c r="E19" s="63" t="str">
        <f>IF(OR(Table11[[#This Row],[CAUD]]="Add", Table11[[#This Row],[CAUD]]="Update"),VLOOKUP(Table11[[#This Row],[Id]],Table1[#All],2,),"")</f>
        <v>country</v>
      </c>
      <c r="F19" s="27"/>
      <c r="G19" s="63" t="str">
        <f>IF(OR(Table11[[#This Row],[CAUD]]="Add", Table11[[#This Row],[CAUD]]="Update"),VLOOKUP(Table11[[#This Row],[Id]],Table6[#All],8,),"")</f>
        <v>Proposed standard</v>
      </c>
      <c r="H19" s="63" t="str">
        <f>IF(OR(Table11[[#This Row],[CAUD]]="Add", Table11[[#This Row],[CAUD]]="Update"),VLOOKUP(Table11[[#This Row],[Id]],Table1[#All],4,),"")</f>
        <v>Location</v>
      </c>
      <c r="I19" s="65" t="str">
        <f>IF(OR(Table11[[#This Row],[CAUD]]="Add", Table11[[#This Row],[CAUD]]="Update"),VLOOKUP(Table11[[#This Row],[Id]],Table1[#All],5,),"")</f>
        <v>Property</v>
      </c>
      <c r="J19" s="70" t="s">
        <v>2461</v>
      </c>
    </row>
    <row r="20" spans="1:10" x14ac:dyDescent="0.3">
      <c r="A20" s="67">
        <v>45198</v>
      </c>
      <c r="B20" s="27" t="s">
        <v>2442</v>
      </c>
      <c r="C20" s="27">
        <v>298</v>
      </c>
      <c r="D20" s="27"/>
      <c r="E20" s="63" t="str">
        <f>IF(OR(Table11[[#This Row],[CAUD]]="Add", Table11[[#This Row],[CAUD]]="Update"),VLOOKUP(Table11[[#This Row],[Id]],Table1[#All],2,),"")</f>
        <v>boxNumber</v>
      </c>
      <c r="F20" s="27"/>
      <c r="G20" s="63" t="str">
        <f>IF(OR(Table11[[#This Row],[CAUD]]="Add", Table11[[#This Row],[CAUD]]="Update"),VLOOKUP(Table11[[#This Row],[Id]],Table6[#All],8,),"")</f>
        <v>Proposed standard</v>
      </c>
      <c r="H20" s="63" t="str">
        <f>IF(OR(Table11[[#This Row],[CAUD]]="Add", Table11[[#This Row],[CAUD]]="Update"),VLOOKUP(Table11[[#This Row],[Id]],Table1[#All],4,),"")</f>
        <v>Location</v>
      </c>
      <c r="I20" s="65" t="str">
        <f>IF(OR(Table11[[#This Row],[CAUD]]="Add", Table11[[#This Row],[CAUD]]="Update"),VLOOKUP(Table11[[#This Row],[Id]],Table1[#All],5,),"")</f>
        <v>Property</v>
      </c>
      <c r="J20" s="70" t="s">
        <v>2462</v>
      </c>
    </row>
    <row r="21" spans="1:10" x14ac:dyDescent="0.3">
      <c r="A21" s="67">
        <v>45198</v>
      </c>
      <c r="B21" s="27" t="s">
        <v>2442</v>
      </c>
      <c r="C21" s="27">
        <v>731</v>
      </c>
      <c r="D21" s="27"/>
      <c r="E21" s="63" t="str">
        <f>IF(OR(Table11[[#This Row],[CAUD]]="Add", Table11[[#This Row],[CAUD]]="Update"),VLOOKUP(Table11[[#This Row],[Id]],Table1[#All],2,),"")</f>
        <v>remittanceInformation</v>
      </c>
      <c r="F21" s="27"/>
      <c r="G21" s="63" t="str">
        <f>IF(OR(Table11[[#This Row],[CAUD]]="Add", Table11[[#This Row],[CAUD]]="Update"),VLOOKUP(Table11[[#This Row],[Id]],Table6[#All],8,),"")</f>
        <v>Proposed standard</v>
      </c>
      <c r="H21" s="63" t="str">
        <f>IF(OR(Table11[[#This Row],[CAUD]]="Add", Table11[[#This Row],[CAUD]]="Update"),VLOOKUP(Table11[[#This Row],[Id]],Table1[#All],4,),"")</f>
        <v>Generic</v>
      </c>
      <c r="I21" s="65" t="str">
        <f>IF(OR(Table11[[#This Row],[CAUD]]="Add", Table11[[#This Row],[CAUD]]="Update"),VLOOKUP(Table11[[#This Row],[Id]],Table1[#All],5,),"")</f>
        <v>Property</v>
      </c>
      <c r="J21" s="70"/>
    </row>
    <row r="22" spans="1:10" x14ac:dyDescent="0.3">
      <c r="A22" s="66">
        <v>45086</v>
      </c>
      <c r="B22" s="8" t="s">
        <v>2441</v>
      </c>
      <c r="C22" s="8">
        <v>730</v>
      </c>
      <c r="D22" s="8" t="s">
        <v>2455</v>
      </c>
      <c r="E22" s="62" t="str">
        <f>IF(OR(Table11[[#This Row],[CAUD]]="Add", Table11[[#This Row],[CAUD]]="Update"),VLOOKUP(Table11[[#This Row],[Id]],Table1[#All],2,),"")</f>
        <v>Language</v>
      </c>
      <c r="F22" s="27"/>
      <c r="G22" s="62" t="str">
        <f>IF(OR(Table11[[#This Row],[CAUD]]="Add", Table11[[#This Row],[CAUD]]="Update"),VLOOKUP(Table11[[#This Row],[Id]],Table6[#All],8,),"")</f>
        <v>Standard</v>
      </c>
      <c r="H22" s="62" t="str">
        <f>IF(OR(Table11[[#This Row],[CAUD]]="Add", Table11[[#This Row],[CAUD]]="Update"),VLOOKUP(Table11[[#This Row],[Id]],Table1[#All],4,),"")</f>
        <v>Generic</v>
      </c>
      <c r="I22" s="64" t="str">
        <f>IF(OR(Table11[[#This Row],[CAUD]]="Add", Table11[[#This Row],[CAUD]]="Update"),VLOOKUP(Table11[[#This Row],[Id]],Table1[#All],5,),"")</f>
        <v>ConceptScheme</v>
      </c>
      <c r="J22" s="46" t="s">
        <v>2465</v>
      </c>
    </row>
    <row r="23" spans="1:10" x14ac:dyDescent="0.3">
      <c r="A23" s="66">
        <v>45086</v>
      </c>
      <c r="B23" s="8" t="s">
        <v>716</v>
      </c>
      <c r="C23" s="8"/>
      <c r="D23" s="8"/>
      <c r="E23" s="62" t="str">
        <f>IF(OR(Table11[[#This Row],[CAUD]]="Add", Table11[[#This Row],[CAUD]]="Update"),VLOOKUP(Table11[[#This Row],[Id]],Table1[#All],2,),"")</f>
        <v/>
      </c>
      <c r="F23" s="27"/>
      <c r="G23" s="62" t="str">
        <f>IF(OR(Table11[[#This Row],[CAUD]]="Add", Table11[[#This Row],[CAUD]]="Update"),VLOOKUP(Table11[[#This Row],[Id]],Table6[#All],8,),"")</f>
        <v/>
      </c>
      <c r="H23" s="62" t="str">
        <f>IF(OR(Table11[[#This Row],[CAUD]]="Add", Table11[[#This Row],[CAUD]]="Update"),VLOOKUP(Table11[[#This Row],[Id]],Table1[#All],4,),"")</f>
        <v/>
      </c>
      <c r="I23" s="64" t="str">
        <f>IF(OR(Table11[[#This Row],[CAUD]]="Add", Table11[[#This Row],[CAUD]]="Update"),VLOOKUP(Table11[[#This Row],[Id]],Table1[#All],5,),"")</f>
        <v/>
      </c>
      <c r="J23" s="46" t="s">
        <v>2458</v>
      </c>
    </row>
    <row r="24" spans="1:10" x14ac:dyDescent="0.3">
      <c r="A24" s="66">
        <v>45086</v>
      </c>
      <c r="B24" s="8" t="s">
        <v>2442</v>
      </c>
      <c r="C24" s="8">
        <v>362</v>
      </c>
      <c r="D24" s="8"/>
      <c r="E24" s="62" t="str">
        <f>IF(OR(Table11[[#This Row],[CAUD]]="Add", Table11[[#This Row],[CAUD]]="Update"),VLOOKUP(Table11[[#This Row],[Id]],Table1[#All],2,),"")</f>
        <v>CivilStatusType</v>
      </c>
      <c r="F24" s="27"/>
      <c r="G24" s="62" t="str">
        <f>IF(OR(Table11[[#This Row],[CAUD]]="Add", Table11[[#This Row],[CAUD]]="Update"),VLOOKUP(Table11[[#This Row],[Id]],Table6[#All],8,),"")</f>
        <v>Proposed standard</v>
      </c>
      <c r="H24" s="62" t="str">
        <f>IF(OR(Table11[[#This Row],[CAUD]]="Add", Table11[[#This Row],[CAUD]]="Update"),VLOOKUP(Table11[[#This Row],[Id]],Table1[#All],4,),"")</f>
        <v>Person</v>
      </c>
      <c r="I24" s="64" t="str">
        <f>IF(OR(Table11[[#This Row],[CAUD]]="Add", Table11[[#This Row],[CAUD]]="Update"),VLOOKUP(Table11[[#This Row],[Id]],Table1[#All],5,),"")</f>
        <v>ConceptScheme</v>
      </c>
      <c r="J24" s="46"/>
    </row>
    <row r="25" spans="1:10" x14ac:dyDescent="0.3">
      <c r="A25" s="66">
        <v>45086</v>
      </c>
      <c r="B25" s="8" t="s">
        <v>2442</v>
      </c>
      <c r="C25" s="8">
        <v>366</v>
      </c>
      <c r="D25" s="8"/>
      <c r="E25" s="62" t="str">
        <f>IF(OR(Table11[[#This Row],[CAUD]]="Add", Table11[[#This Row],[CAUD]]="Update"),VLOOKUP(Table11[[#This Row],[Id]],Table1[#All],2,),"")</f>
        <v>HouseholdRelationType</v>
      </c>
      <c r="F25" s="27"/>
      <c r="G25" s="62" t="str">
        <f>IF(OR(Table11[[#This Row],[CAUD]]="Add", Table11[[#This Row],[CAUD]]="Update"),VLOOKUP(Table11[[#This Row],[Id]],Table6[#All],8,),"")</f>
        <v>Proposed standard</v>
      </c>
      <c r="H25" s="62" t="str">
        <f>IF(OR(Table11[[#This Row],[CAUD]]="Add", Table11[[#This Row],[CAUD]]="Update"),VLOOKUP(Table11[[#This Row],[Id]],Table1[#All],4,),"")</f>
        <v>Person</v>
      </c>
      <c r="I25" s="64" t="str">
        <f>IF(OR(Table11[[#This Row],[CAUD]]="Add", Table11[[#This Row],[CAUD]]="Update"),VLOOKUP(Table11[[#This Row],[Id]],Table1[#All],5,),"")</f>
        <v>ConceptScheme</v>
      </c>
      <c r="J25" s="46"/>
    </row>
    <row r="26" spans="1:10" x14ac:dyDescent="0.3">
      <c r="A26" s="66">
        <v>45086</v>
      </c>
      <c r="B26" s="8" t="s">
        <v>2442</v>
      </c>
      <c r="C26" s="8">
        <v>702</v>
      </c>
      <c r="D26" s="8"/>
      <c r="E26" s="62" t="str">
        <f>IF(OR(Table11[[#This Row],[CAUD]]="Add", Table11[[#This Row],[CAUD]]="Update"),VLOOKUP(Table11[[#This Row],[Id]],Table1[#All],2,),"")</f>
        <v>StreetRrnCode</v>
      </c>
      <c r="F26" s="27"/>
      <c r="G26" s="62" t="str">
        <f>IF(OR(Table11[[#This Row],[CAUD]]="Add", Table11[[#This Row],[CAUD]]="Update"),VLOOKUP(Table11[[#This Row],[Id]],Table6[#All],8,),"")</f>
        <v>Proposed standard</v>
      </c>
      <c r="H26" s="62" t="str">
        <f>IF(OR(Table11[[#This Row],[CAUD]]="Add", Table11[[#This Row],[CAUD]]="Update"),VLOOKUP(Table11[[#This Row],[Id]],Table1[#All],4,),"")</f>
        <v>Location</v>
      </c>
      <c r="I26" s="64" t="str">
        <f>IF(OR(Table11[[#This Row],[CAUD]]="Add", Table11[[#This Row],[CAUD]]="Update"),VLOOKUP(Table11[[#This Row],[Id]],Table1[#All],5,),"")</f>
        <v>DataType</v>
      </c>
      <c r="J26" s="46"/>
    </row>
    <row r="27" spans="1:10" x14ac:dyDescent="0.3">
      <c r="A27" s="67">
        <v>45086</v>
      </c>
      <c r="B27" s="8" t="s">
        <v>2442</v>
      </c>
      <c r="C27" s="27">
        <v>722</v>
      </c>
      <c r="D27" s="27"/>
      <c r="E27" s="63" t="str">
        <f>IF(OR(Table11[[#This Row],[CAUD]]="Add", Table11[[#This Row],[CAUD]]="Update"),VLOOKUP(Table11[[#This Row],[Id]],Table1[#All],2,),"")</f>
        <v>Currency</v>
      </c>
      <c r="F27" s="27"/>
      <c r="G27" s="63" t="str">
        <f>IF(OR(Table11[[#This Row],[CAUD]]="Add", Table11[[#This Row],[CAUD]]="Update"),VLOOKUP(Table11[[#This Row],[Id]],Table6[#All],8,),"")</f>
        <v>Proposed standard</v>
      </c>
      <c r="H27" s="63" t="str">
        <f>IF(OR(Table11[[#This Row],[CAUD]]="Add", Table11[[#This Row],[CAUD]]="Update"),VLOOKUP(Table11[[#This Row],[Id]],Table1[#All],4,),"")</f>
        <v>Generic</v>
      </c>
      <c r="I27" s="65" t="str">
        <f>IF(OR(Table11[[#This Row],[CAUD]]="Add", Table11[[#This Row],[CAUD]]="Update"),VLOOKUP(Table11[[#This Row],[Id]],Table1[#All],5,),"")</f>
        <v>ConceptScheme</v>
      </c>
      <c r="J27" s="70"/>
    </row>
    <row r="28" spans="1:10" x14ac:dyDescent="0.3">
      <c r="A28" s="67">
        <v>45086</v>
      </c>
      <c r="B28" s="8" t="s">
        <v>2442</v>
      </c>
      <c r="C28" s="27">
        <v>724</v>
      </c>
      <c r="D28" s="27"/>
      <c r="E28" s="63" t="str">
        <f>IF(OR(Table11[[#This Row],[CAUD]]="Add", Table11[[#This Row],[CAUD]]="Update"),VLOOKUP(Table11[[#This Row],[Id]],Table1[#All],2,),"")</f>
        <v>MonetaryAmount</v>
      </c>
      <c r="F28" s="27"/>
      <c r="G28" s="63" t="str">
        <f>IF(OR(Table11[[#This Row],[CAUD]]="Add", Table11[[#This Row],[CAUD]]="Update"),VLOOKUP(Table11[[#This Row],[Id]],Table6[#All],8,),"")</f>
        <v>Proposed standard</v>
      </c>
      <c r="H28" s="63" t="str">
        <f>IF(OR(Table11[[#This Row],[CAUD]]="Add", Table11[[#This Row],[CAUD]]="Update"),VLOOKUP(Table11[[#This Row],[Id]],Table1[#All],4,),"")</f>
        <v>Generic</v>
      </c>
      <c r="I28" s="65" t="str">
        <f>IF(OR(Table11[[#This Row],[CAUD]]="Add", Table11[[#This Row],[CAUD]]="Update"),VLOOKUP(Table11[[#This Row],[Id]],Table1[#All],5,),"")</f>
        <v>Class</v>
      </c>
      <c r="J28" s="70"/>
    </row>
    <row r="29" spans="1:10" x14ac:dyDescent="0.3">
      <c r="A29" s="67">
        <v>44987</v>
      </c>
      <c r="B29" s="8" t="s">
        <v>2442</v>
      </c>
      <c r="C29" s="27">
        <v>362</v>
      </c>
      <c r="D29" s="27"/>
      <c r="E29" s="63" t="str">
        <f>IF(OR(Table11[[#This Row],[CAUD]]="Add", Table11[[#This Row],[CAUD]]="Update"),VLOOKUP(Table11[[#This Row],[Id]],Table1[#All],2,),"")</f>
        <v>CivilStatusType</v>
      </c>
      <c r="F29" s="27" t="s">
        <v>2459</v>
      </c>
      <c r="G29" s="63" t="str">
        <f>IF(OR(Table11[[#This Row],[CAUD]]="Add", Table11[[#This Row],[CAUD]]="Update"),VLOOKUP(Table11[[#This Row],[Id]],Table6[#All],8,),"")</f>
        <v>Proposed standard</v>
      </c>
      <c r="H29" s="63" t="str">
        <f>IF(OR(Table11[[#This Row],[CAUD]]="Add", Table11[[#This Row],[CAUD]]="Update"),VLOOKUP(Table11[[#This Row],[Id]],Table1[#All],4,),"")</f>
        <v>Person</v>
      </c>
      <c r="I29" s="65" t="str">
        <f>IF(OR(Table11[[#This Row],[CAUD]]="Add", Table11[[#This Row],[CAUD]]="Update"),VLOOKUP(Table11[[#This Row],[Id]],Table1[#All],5,),"")</f>
        <v>ConceptScheme</v>
      </c>
      <c r="J29" s="70"/>
    </row>
    <row r="30" spans="1:10" x14ac:dyDescent="0.3">
      <c r="A30" s="66">
        <v>44987</v>
      </c>
      <c r="B30" s="8" t="s">
        <v>2442</v>
      </c>
      <c r="C30" s="27">
        <v>730</v>
      </c>
      <c r="D30" s="27"/>
      <c r="E30" s="63" t="str">
        <f>IF(OR(Table11[[#This Row],[CAUD]]="Add", Table11[[#This Row],[CAUD]]="Update"),VLOOKUP(Table11[[#This Row],[Id]],Table1[#All],2,),"")</f>
        <v>Language</v>
      </c>
      <c r="F30" s="27"/>
      <c r="G30" s="63" t="str">
        <f>IF(OR(Table11[[#This Row],[CAUD]]="Add", Table11[[#This Row],[CAUD]]="Update"),VLOOKUP(Table11[[#This Row],[Id]],Table6[#All],8,),"")</f>
        <v>Standard</v>
      </c>
      <c r="H30" s="63" t="str">
        <f>IF(OR(Table11[[#This Row],[CAUD]]="Add", Table11[[#This Row],[CAUD]]="Update"),VLOOKUP(Table11[[#This Row],[Id]],Table1[#All],4,),"")</f>
        <v>Generic</v>
      </c>
      <c r="I30" s="65" t="str">
        <f>IF(OR(Table11[[#This Row],[CAUD]]="Add", Table11[[#This Row],[CAUD]]="Update"),VLOOKUP(Table11[[#This Row],[Id]],Table1[#All],5,),"")</f>
        <v>ConceptScheme</v>
      </c>
      <c r="J30" s="70"/>
    </row>
    <row r="31" spans="1:10" x14ac:dyDescent="0.3">
      <c r="A31" s="67">
        <v>45397</v>
      </c>
      <c r="B31" s="27" t="s">
        <v>2442</v>
      </c>
      <c r="C31" s="27">
        <v>695</v>
      </c>
      <c r="D31" s="27"/>
      <c r="E31" s="63" t="str">
        <f>IF(OR(Table11[[#This Row],[CAUD]]="Add", Table11[[#This Row],[CAUD]]="Update"),VLOOKUP(Table11[[#This Row],[Id]],Table1[#All],2,),"")</f>
        <v>vatNumber</v>
      </c>
      <c r="F31" s="27"/>
      <c r="G31" s="63" t="str">
        <f>IF(OR(Table11[[#This Row],[CAUD]]="Add", Table11[[#This Row],[CAUD]]="Update"),VLOOKUP(Table11[[#This Row],[Id]],Table6[#All],8,),"")</f>
        <v>Proposed standard</v>
      </c>
      <c r="H31" s="63" t="str">
        <f>IF(OR(Table11[[#This Row],[CAUD]]="Add", Table11[[#This Row],[CAUD]]="Update"),VLOOKUP(Table11[[#This Row],[Id]],Table1[#All],4,),"")</f>
        <v>Organization</v>
      </c>
      <c r="I31" s="63" t="str">
        <f>IF(OR(Table11[[#This Row],[CAUD]]="Add", Table11[[#This Row],[CAUD]]="Update"),VLOOKUP(Table11[[#This Row],[Id]],Table1[#All],5,),"")</f>
        <v>Property</v>
      </c>
      <c r="J31" s="70"/>
    </row>
    <row r="32" spans="1:10" x14ac:dyDescent="0.3">
      <c r="A32" s="67">
        <v>45397</v>
      </c>
      <c r="B32" s="27" t="s">
        <v>2443</v>
      </c>
      <c r="C32" s="27">
        <v>364</v>
      </c>
      <c r="D32" s="27"/>
      <c r="E32" s="63" t="s">
        <v>1766</v>
      </c>
      <c r="F32" s="27"/>
      <c r="G32" s="63" t="str">
        <f>IF(OR(Table11[[#This Row],[CAUD]]="Add", Table11[[#This Row],[CAUD]]="Update"),VLOOKUP(Table11[[#This Row],[Id]],Table6[#All],8,),"")</f>
        <v/>
      </c>
      <c r="H32" s="63" t="str">
        <f>IF(OR(Table11[[#This Row],[CAUD]]="Add", Table11[[#This Row],[CAUD]]="Update"),VLOOKUP(Table11[[#This Row],[Id]],Table1[#All],4,),"")</f>
        <v/>
      </c>
      <c r="I32" s="63" t="str">
        <f>IF(OR(Table11[[#This Row],[CAUD]]="Add", Table11[[#This Row],[CAUD]]="Update"),VLOOKUP(Table11[[#This Row],[Id]],Table1[#All],5,),"")</f>
        <v/>
      </c>
      <c r="J32" s="70"/>
    </row>
    <row r="33" spans="1:10" x14ac:dyDescent="0.3">
      <c r="A33" s="67">
        <v>45397</v>
      </c>
      <c r="B33" s="27" t="s">
        <v>2443</v>
      </c>
      <c r="C33" s="27">
        <v>700</v>
      </c>
      <c r="D33" s="27"/>
      <c r="E33" s="63" t="s">
        <v>2067</v>
      </c>
      <c r="F33" s="27"/>
      <c r="G33" s="63" t="str">
        <f>IF(OR(Table11[[#This Row],[CAUD]]="Add", Table11[[#This Row],[CAUD]]="Update"),VLOOKUP(Table11[[#This Row],[Id]],Table6[#All],8,),"")</f>
        <v/>
      </c>
      <c r="H33" s="63" t="str">
        <f>IF(OR(Table11[[#This Row],[CAUD]]="Add", Table11[[#This Row],[CAUD]]="Update"),VLOOKUP(Table11[[#This Row],[Id]],Table1[#All],4,),"")</f>
        <v/>
      </c>
      <c r="I33" s="63" t="str">
        <f>IF(OR(Table11[[#This Row],[CAUD]]="Add", Table11[[#This Row],[CAUD]]="Update"),VLOOKUP(Table11[[#This Row],[Id]],Table1[#All],5,),"")</f>
        <v/>
      </c>
      <c r="J33" s="70"/>
    </row>
    <row r="34" spans="1:10" x14ac:dyDescent="0.3">
      <c r="A34" s="67">
        <v>45397</v>
      </c>
      <c r="B34" s="27" t="s">
        <v>2441</v>
      </c>
      <c r="C34" s="27">
        <v>734</v>
      </c>
      <c r="D34" s="27"/>
      <c r="E34" s="63" t="str">
        <f>IF(OR(Table11[[#This Row],[CAUD]]="Add", Table11[[#This Row],[CAUD]]="Update"),VLOOKUP(Table11[[#This Row],[Id]],Table1[#All],2,),"")</f>
        <v>NaceEuRev2</v>
      </c>
      <c r="F34" s="27"/>
      <c r="G34" s="63" t="str">
        <f>IF(OR(Table11[[#This Row],[CAUD]]="Add", Table11[[#This Row],[CAUD]]="Update"),VLOOKUP(Table11[[#This Row],[Id]],Table6[#All],8,),"")</f>
        <v>Proposed standard</v>
      </c>
      <c r="H34" s="63" t="str">
        <f>IF(OR(Table11[[#This Row],[CAUD]]="Add", Table11[[#This Row],[CAUD]]="Update"),VLOOKUP(Table11[[#This Row],[Id]],Table1[#All],4,),"")</f>
        <v>Organization</v>
      </c>
      <c r="I34" s="63" t="str">
        <f>IF(OR(Table11[[#This Row],[CAUD]]="Add", Table11[[#This Row],[CAUD]]="Update"),VLOOKUP(Table11[[#This Row],[Id]],Table1[#All],5,),"")</f>
        <v>ConceptScheme</v>
      </c>
      <c r="J34" s="70"/>
    </row>
    <row r="35" spans="1:10" x14ac:dyDescent="0.3">
      <c r="A35" s="67">
        <v>45397</v>
      </c>
      <c r="B35" s="27" t="s">
        <v>2441</v>
      </c>
      <c r="C35" s="27">
        <v>735</v>
      </c>
      <c r="D35" s="27"/>
      <c r="E35" s="63" t="str">
        <f>IF(OR(Table11[[#This Row],[CAUD]]="Add", Table11[[#This Row],[CAUD]]="Update"),VLOOKUP(Table11[[#This Row],[Id]],Table1[#All],2,),"")</f>
        <v>NaceEuRev2_1</v>
      </c>
      <c r="F35" s="27"/>
      <c r="G35" s="63" t="str">
        <f>IF(OR(Table11[[#This Row],[CAUD]]="Add", Table11[[#This Row],[CAUD]]="Update"),VLOOKUP(Table11[[#This Row],[Id]],Table6[#All],8,),"")</f>
        <v>Proposed standard</v>
      </c>
      <c r="H35" s="63" t="str">
        <f>IF(OR(Table11[[#This Row],[CAUD]]="Add", Table11[[#This Row],[CAUD]]="Update"),VLOOKUP(Table11[[#This Row],[Id]],Table1[#All],4,),"")</f>
        <v>Organization</v>
      </c>
      <c r="I35" s="63" t="str">
        <f>IF(OR(Table11[[#This Row],[CAUD]]="Add", Table11[[#This Row],[CAUD]]="Update"),VLOOKUP(Table11[[#This Row],[Id]],Table1[#All],5,),"")</f>
        <v>ConceptScheme</v>
      </c>
      <c r="J35" s="70"/>
    </row>
    <row r="36" spans="1:10" x14ac:dyDescent="0.3">
      <c r="A36" s="67">
        <v>45397</v>
      </c>
      <c r="B36" s="27" t="s">
        <v>2441</v>
      </c>
      <c r="C36" s="27">
        <v>736</v>
      </c>
      <c r="D36" s="27"/>
      <c r="E36" s="63" t="str">
        <f>IF(OR(Table11[[#This Row],[CAUD]]="Add", Table11[[#This Row],[CAUD]]="Update"),VLOOKUP(Table11[[#This Row],[Id]],Table1[#All],2,),"")</f>
        <v>NaceBel2008</v>
      </c>
      <c r="F36" s="27"/>
      <c r="G36" s="63" t="str">
        <f>IF(OR(Table11[[#This Row],[CAUD]]="Add", Table11[[#This Row],[CAUD]]="Update"),VLOOKUP(Table11[[#This Row],[Id]],Table6[#All],8,),"")</f>
        <v>Proposed standard</v>
      </c>
      <c r="H36" s="63" t="str">
        <f>IF(OR(Table11[[#This Row],[CAUD]]="Add", Table11[[#This Row],[CAUD]]="Update"),VLOOKUP(Table11[[#This Row],[Id]],Table1[#All],4,),"")</f>
        <v>Organization</v>
      </c>
      <c r="I36" s="63" t="str">
        <f>IF(OR(Table11[[#This Row],[CAUD]]="Add", Table11[[#This Row],[CAUD]]="Update"),VLOOKUP(Table11[[#This Row],[Id]],Table1[#All],5,),"")</f>
        <v>ConceptScheme</v>
      </c>
      <c r="J36" s="70"/>
    </row>
    <row r="37" spans="1:10" x14ac:dyDescent="0.3">
      <c r="A37" s="67">
        <v>45397</v>
      </c>
      <c r="B37" s="27" t="s">
        <v>2441</v>
      </c>
      <c r="C37" s="27">
        <v>737</v>
      </c>
      <c r="D37" s="27"/>
      <c r="E37" s="63" t="str">
        <f>IF(OR(Table11[[#This Row],[CAUD]]="Add", Table11[[#This Row],[CAUD]]="Update"),VLOOKUP(Table11[[#This Row],[Id]],Table1[#All],2,),"")</f>
        <v>NaceRev2Code</v>
      </c>
      <c r="F37" s="27"/>
      <c r="G37" s="63" t="str">
        <f>IF(OR(Table11[[#This Row],[CAUD]]="Add", Table11[[#This Row],[CAUD]]="Update"),VLOOKUP(Table11[[#This Row],[Id]],Table6[#All],8,),"")</f>
        <v>Proposed standard</v>
      </c>
      <c r="H37" s="63" t="str">
        <f>IF(OR(Table11[[#This Row],[CAUD]]="Add", Table11[[#This Row],[CAUD]]="Update"),VLOOKUP(Table11[[#This Row],[Id]],Table1[#All],4,),"")</f>
        <v>Organization</v>
      </c>
      <c r="I37" s="63" t="str">
        <f>IF(OR(Table11[[#This Row],[CAUD]]="Add", Table11[[#This Row],[CAUD]]="Update"),VLOOKUP(Table11[[#This Row],[Id]],Table1[#All],5,),"")</f>
        <v>DataType</v>
      </c>
      <c r="J37" s="70"/>
    </row>
    <row r="38" spans="1:10" x14ac:dyDescent="0.3">
      <c r="A38" s="67">
        <v>45397</v>
      </c>
      <c r="B38" s="27" t="s">
        <v>2441</v>
      </c>
      <c r="C38" s="27">
        <v>738</v>
      </c>
      <c r="D38" s="27"/>
      <c r="E38" s="63" t="str">
        <f>IF(OR(Table11[[#This Row],[CAUD]]="Add", Table11[[#This Row],[CAUD]]="Update"),VLOOKUP(Table11[[#This Row],[Id]],Table1[#All],2,),"")</f>
        <v>NaceBel2008Code</v>
      </c>
      <c r="F38" s="27"/>
      <c r="G38" s="63" t="str">
        <f>IF(OR(Table11[[#This Row],[CAUD]]="Add", Table11[[#This Row],[CAUD]]="Update"),VLOOKUP(Table11[[#This Row],[Id]],Table6[#All],8,),"")</f>
        <v>Proposed standard</v>
      </c>
      <c r="H38" s="63" t="str">
        <f>IF(OR(Table11[[#This Row],[CAUD]]="Add", Table11[[#This Row],[CAUD]]="Update"),VLOOKUP(Table11[[#This Row],[Id]],Table1[#All],4,),"")</f>
        <v>Organization</v>
      </c>
      <c r="I38" s="63" t="str">
        <f>IF(OR(Table11[[#This Row],[CAUD]]="Add", Table11[[#This Row],[CAUD]]="Update"),VLOOKUP(Table11[[#This Row],[Id]],Table1[#All],5,),"")</f>
        <v>DataType</v>
      </c>
      <c r="J38" s="70"/>
    </row>
    <row r="39" spans="1:10" x14ac:dyDescent="0.3">
      <c r="A39" s="67">
        <v>45397</v>
      </c>
      <c r="B39" s="27" t="s">
        <v>2441</v>
      </c>
      <c r="C39" s="27">
        <v>739</v>
      </c>
      <c r="D39" s="27"/>
      <c r="E39" s="63" t="str">
        <f>IF(OR(Table11[[#This Row],[CAUD]]="Add", Table11[[#This Row],[CAUD]]="Update"),VLOOKUP(Table11[[#This Row],[Id]],Table1[#All],2,),"")</f>
        <v>NaceBel2008Length5Code</v>
      </c>
      <c r="F39" s="27"/>
      <c r="G39" s="63" t="str">
        <f>IF(OR(Table11[[#This Row],[CAUD]]="Add", Table11[[#This Row],[CAUD]]="Update"),VLOOKUP(Table11[[#This Row],[Id]],Table6[#All],8,),"")</f>
        <v>Proposed standard</v>
      </c>
      <c r="H39" s="63" t="str">
        <f>IF(OR(Table11[[#This Row],[CAUD]]="Add", Table11[[#This Row],[CAUD]]="Update"),VLOOKUP(Table11[[#This Row],[Id]],Table1[#All],4,),"")</f>
        <v>Organization</v>
      </c>
      <c r="I39" s="63" t="str">
        <f>IF(OR(Table11[[#This Row],[CAUD]]="Add", Table11[[#This Row],[CAUD]]="Update"),VLOOKUP(Table11[[#This Row],[Id]],Table1[#All],5,),"")</f>
        <v>DataType</v>
      </c>
      <c r="J39" s="70"/>
    </row>
    <row r="40" spans="1:10" x14ac:dyDescent="0.3">
      <c r="A40" s="67">
        <v>45397</v>
      </c>
      <c r="B40" s="27" t="s">
        <v>2441</v>
      </c>
      <c r="C40" s="27">
        <v>740</v>
      </c>
      <c r="D40" s="27"/>
      <c r="E40" s="63" t="str">
        <f>IF(OR(Table11[[#This Row],[CAUD]]="Add", Table11[[#This Row],[CAUD]]="Update"),VLOOKUP(Table11[[#This Row],[Id]],Table1[#All],2,),"")</f>
        <v>nihdiNumber</v>
      </c>
      <c r="F40" s="27"/>
      <c r="G40" s="63" t="str">
        <f>IF(OR(Table11[[#This Row],[CAUD]]="Add", Table11[[#This Row],[CAUD]]="Update"),VLOOKUP(Table11[[#This Row],[Id]],Table6[#All],8,),"")</f>
        <v>Proposed standard</v>
      </c>
      <c r="H40" s="63" t="str">
        <f>IF(OR(Table11[[#This Row],[CAUD]]="Add", Table11[[#This Row],[CAUD]]="Update"),VLOOKUP(Table11[[#This Row],[Id]],Table1[#All],4,),"")</f>
        <v>Healthcare</v>
      </c>
      <c r="I40" s="63" t="str">
        <f>IF(OR(Table11[[#This Row],[CAUD]]="Add", Table11[[#This Row],[CAUD]]="Update"),VLOOKUP(Table11[[#This Row],[Id]],Table1[#All],5,),"")</f>
        <v>Property</v>
      </c>
      <c r="J40" s="70"/>
    </row>
    <row r="41" spans="1:10" x14ac:dyDescent="0.3">
      <c r="A41" s="67">
        <v>45397</v>
      </c>
      <c r="B41" s="27" t="s">
        <v>2442</v>
      </c>
      <c r="C41" s="27">
        <v>303</v>
      </c>
      <c r="D41" s="27"/>
      <c r="E41" s="63" t="str">
        <f>IF(OR(Table11[[#This Row],[CAUD]]="Add", Table11[[#This Row],[CAUD]]="Update"),VLOOKUP(Table11[[#This Row],[Id]],Table1[#All],2,),"")</f>
        <v>postCode</v>
      </c>
      <c r="F41" s="27"/>
      <c r="G41" s="63" t="str">
        <f>IF(OR(Table11[[#This Row],[CAUD]]="Add", Table11[[#This Row],[CAUD]]="Update"),VLOOKUP(Table11[[#This Row],[Id]],Table6[#All],8,),"")</f>
        <v>Proposed standard</v>
      </c>
      <c r="H41" s="63" t="str">
        <f>IF(OR(Table11[[#This Row],[CAUD]]="Add", Table11[[#This Row],[CAUD]]="Update"),VLOOKUP(Table11[[#This Row],[Id]],Table1[#All],4,),"")</f>
        <v>Location</v>
      </c>
      <c r="I41" s="63" t="str">
        <f>IF(OR(Table11[[#This Row],[CAUD]]="Add", Table11[[#This Row],[CAUD]]="Update"),VLOOKUP(Table11[[#This Row],[Id]],Table1[#All],5,),"")</f>
        <v>Property</v>
      </c>
      <c r="J41" s="70"/>
    </row>
    <row r="42" spans="1:10" x14ac:dyDescent="0.3">
      <c r="A42" s="67">
        <v>45397</v>
      </c>
      <c r="B42" s="27" t="s">
        <v>2443</v>
      </c>
      <c r="C42" s="27">
        <v>733</v>
      </c>
      <c r="D42" s="27"/>
      <c r="E42" s="63" t="s">
        <v>2176</v>
      </c>
      <c r="F42" s="27"/>
      <c r="G42" s="63" t="str">
        <f>IF(OR(Table11[[#This Row],[CAUD]]="Add", Table11[[#This Row],[CAUD]]="Update"),VLOOKUP(Table11[[#This Row],[Id]],Table6[#All],8,),"")</f>
        <v/>
      </c>
      <c r="H42" s="63" t="str">
        <f>IF(OR(Table11[[#This Row],[CAUD]]="Add", Table11[[#This Row],[CAUD]]="Update"),VLOOKUP(Table11[[#This Row],[Id]],Table1[#All],4,),"")</f>
        <v/>
      </c>
      <c r="I42" s="63" t="str">
        <f>IF(OR(Table11[[#This Row],[CAUD]]="Add", Table11[[#This Row],[CAUD]]="Update"),VLOOKUP(Table11[[#This Row],[Id]],Table1[#All],5,),"")</f>
        <v/>
      </c>
      <c r="J42" s="70"/>
    </row>
    <row r="43" spans="1:10" x14ac:dyDescent="0.3">
      <c r="A43" s="67">
        <v>45471</v>
      </c>
      <c r="B43" s="27" t="s">
        <v>2441</v>
      </c>
      <c r="C43" s="27">
        <v>741</v>
      </c>
      <c r="D43" s="27"/>
      <c r="E43" s="63" t="str">
        <f>IF(OR(Table11[[#This Row],[CAUD]]="Add", Table11[[#This Row],[CAUD]]="Update"),VLOOKUP(Table11[[#This Row],[Id]],Table1[#All],2,),"")</f>
        <v>bestIdentifier</v>
      </c>
      <c r="F43" s="27"/>
      <c r="G43" s="63" t="str">
        <f>IF(OR(Table11[[#This Row],[CAUD]]="Add", Table11[[#This Row],[CAUD]]="Update"),VLOOKUP(Table11[[#This Row],[Id]],Table6[#All],8,),"")</f>
        <v>Draft</v>
      </c>
      <c r="H43" s="63" t="str">
        <f>IF(OR(Table11[[#This Row],[CAUD]]="Add", Table11[[#This Row],[CAUD]]="Update"),VLOOKUP(Table11[[#This Row],[Id]],Table1[#All],4,),"")</f>
        <v>Location</v>
      </c>
      <c r="I43" s="63" t="str">
        <f>IF(OR(Table11[[#This Row],[CAUD]]="Add", Table11[[#This Row],[CAUD]]="Update"),VLOOKUP(Table11[[#This Row],[Id]],Table1[#All],5,),"")</f>
        <v>Property</v>
      </c>
      <c r="J43" s="70"/>
    </row>
    <row r="44" spans="1:10" x14ac:dyDescent="0.3">
      <c r="A44" s="67">
        <v>45471</v>
      </c>
      <c r="B44" s="27" t="s">
        <v>2441</v>
      </c>
      <c r="C44" s="27">
        <v>742</v>
      </c>
      <c r="D44" s="27"/>
      <c r="E44" s="63" t="str">
        <f>IF(OR(Table11[[#This Row],[CAUD]]="Add", Table11[[#This Row],[CAUD]]="Update"),VLOOKUP(Table11[[#This Row],[Id]],Table1[#All],2,),"")</f>
        <v>BelgianPostCode</v>
      </c>
      <c r="F44" s="27"/>
      <c r="G44" s="63" t="str">
        <f>IF(OR(Table11[[#This Row],[CAUD]]="Add", Table11[[#This Row],[CAUD]]="Update"),VLOOKUP(Table11[[#This Row],[Id]],Table6[#All],8,),"")</f>
        <v>Standard</v>
      </c>
      <c r="H44" s="63" t="str">
        <f>IF(OR(Table11[[#This Row],[CAUD]]="Add", Table11[[#This Row],[CAUD]]="Update"),VLOOKUP(Table11[[#This Row],[Id]],Table1[#All],4,),"")</f>
        <v>Location</v>
      </c>
      <c r="I44" s="63" t="str">
        <f>IF(OR(Table11[[#This Row],[CAUD]]="Add", Table11[[#This Row],[CAUD]]="Update"),VLOOKUP(Table11[[#This Row],[Id]],Table1[#All],5,),"")</f>
        <v>DataType</v>
      </c>
      <c r="J44" s="70"/>
    </row>
    <row r="45" spans="1:10" x14ac:dyDescent="0.3">
      <c r="A45" s="67">
        <v>45471</v>
      </c>
      <c r="B45" s="27" t="s">
        <v>2442</v>
      </c>
      <c r="C45" s="27">
        <v>303</v>
      </c>
      <c r="D45" s="27"/>
      <c r="E45" s="63" t="str">
        <f>IF(OR(Table11[[#This Row],[CAUD]]="Add", Table11[[#This Row],[CAUD]]="Update"),VLOOKUP(Table11[[#This Row],[Id]],Table1[#All],2,),"")</f>
        <v>postCode</v>
      </c>
      <c r="F45" s="27"/>
      <c r="G45" s="63" t="str">
        <f>IF(OR(Table11[[#This Row],[CAUD]]="Add", Table11[[#This Row],[CAUD]]="Update"),VLOOKUP(Table11[[#This Row],[Id]],Table6[#All],8,),"")</f>
        <v>Proposed standard</v>
      </c>
      <c r="H45" s="63" t="str">
        <f>IF(OR(Table11[[#This Row],[CAUD]]="Add", Table11[[#This Row],[CAUD]]="Update"),VLOOKUP(Table11[[#This Row],[Id]],Table1[#All],4,),"")</f>
        <v>Location</v>
      </c>
      <c r="I45" s="63" t="str">
        <f>IF(OR(Table11[[#This Row],[CAUD]]="Add", Table11[[#This Row],[CAUD]]="Update"),VLOOKUP(Table11[[#This Row],[Id]],Table1[#All],5,),"")</f>
        <v>Property</v>
      </c>
      <c r="J45" s="70"/>
    </row>
    <row r="46" spans="1:10" x14ac:dyDescent="0.3">
      <c r="A46" s="67">
        <v>45471</v>
      </c>
      <c r="B46" s="27" t="s">
        <v>2442</v>
      </c>
      <c r="C46" s="8">
        <v>734</v>
      </c>
      <c r="D46" s="8"/>
      <c r="E46" s="62" t="str">
        <f>IF(OR(Table11[[#This Row],[CAUD]]="Add", Table11[[#This Row],[CAUD]]="Update"),VLOOKUP(Table11[[#This Row],[Id]],Table1[#All],2,),"")</f>
        <v>NaceEuRev2</v>
      </c>
      <c r="F46" s="8"/>
      <c r="G46" s="62" t="str">
        <f>IF(OR(Table11[[#This Row],[CAUD]]="Add", Table11[[#This Row],[CAUD]]="Update"),VLOOKUP(Table11[[#This Row],[Id]],Table6[#All],8,),"")</f>
        <v>Proposed standard</v>
      </c>
      <c r="H46" s="62" t="str">
        <f>IF(OR(Table11[[#This Row],[CAUD]]="Add", Table11[[#This Row],[CAUD]]="Update"),VLOOKUP(Table11[[#This Row],[Id]],Table1[#All],4,),"")</f>
        <v>Organization</v>
      </c>
      <c r="I46" s="62" t="str">
        <f>IF(OR(Table11[[#This Row],[CAUD]]="Add", Table11[[#This Row],[CAUD]]="Update"),VLOOKUP(Table11[[#This Row],[Id]],Table1[#All],5,),"")</f>
        <v>ConceptScheme</v>
      </c>
      <c r="J46" s="46"/>
    </row>
    <row r="47" spans="1:10" x14ac:dyDescent="0.3">
      <c r="A47" s="67">
        <v>45471</v>
      </c>
      <c r="B47" s="27" t="s">
        <v>2442</v>
      </c>
      <c r="C47" s="8">
        <v>735</v>
      </c>
      <c r="D47" s="8"/>
      <c r="E47" s="62" t="str">
        <f>IF(OR(Table11[[#This Row],[CAUD]]="Add", Table11[[#This Row],[CAUD]]="Update"),VLOOKUP(Table11[[#This Row],[Id]],Table1[#All],2,),"")</f>
        <v>NaceEuRev2_1</v>
      </c>
      <c r="F47" s="8"/>
      <c r="G47" s="62" t="str">
        <f>IF(OR(Table11[[#This Row],[CAUD]]="Add", Table11[[#This Row],[CAUD]]="Update"),VLOOKUP(Table11[[#This Row],[Id]],Table6[#All],8,),"")</f>
        <v>Proposed standard</v>
      </c>
      <c r="H47" s="62" t="str">
        <f>IF(OR(Table11[[#This Row],[CAUD]]="Add", Table11[[#This Row],[CAUD]]="Update"),VLOOKUP(Table11[[#This Row],[Id]],Table1[#All],4,),"")</f>
        <v>Organization</v>
      </c>
      <c r="I47" s="62" t="str">
        <f>IF(OR(Table11[[#This Row],[CAUD]]="Add", Table11[[#This Row],[CAUD]]="Update"),VLOOKUP(Table11[[#This Row],[Id]],Table1[#All],5,),"")</f>
        <v>ConceptScheme</v>
      </c>
      <c r="J47" s="46"/>
    </row>
    <row r="48" spans="1:10" x14ac:dyDescent="0.3">
      <c r="A48" s="67">
        <v>45471</v>
      </c>
      <c r="B48" s="27" t="s">
        <v>2442</v>
      </c>
      <c r="C48" s="8">
        <v>736</v>
      </c>
      <c r="D48" s="8"/>
      <c r="E48" s="62" t="str">
        <f>IF(OR(Table11[[#This Row],[CAUD]]="Add", Table11[[#This Row],[CAUD]]="Update"),VLOOKUP(Table11[[#This Row],[Id]],Table1[#All],2,),"")</f>
        <v>NaceBel2008</v>
      </c>
      <c r="F48" s="8"/>
      <c r="G48" s="62" t="str">
        <f>IF(OR(Table11[[#This Row],[CAUD]]="Add", Table11[[#This Row],[CAUD]]="Update"),VLOOKUP(Table11[[#This Row],[Id]],Table6[#All],8,),"")</f>
        <v>Proposed standard</v>
      </c>
      <c r="H48" s="62" t="str">
        <f>IF(OR(Table11[[#This Row],[CAUD]]="Add", Table11[[#This Row],[CAUD]]="Update"),VLOOKUP(Table11[[#This Row],[Id]],Table1[#All],4,),"")</f>
        <v>Organization</v>
      </c>
      <c r="I48" s="62" t="str">
        <f>IF(OR(Table11[[#This Row],[CAUD]]="Add", Table11[[#This Row],[CAUD]]="Update"),VLOOKUP(Table11[[#This Row],[Id]],Table1[#All],5,),"")</f>
        <v>ConceptScheme</v>
      </c>
      <c r="J48" s="46"/>
    </row>
    <row r="49" spans="1:10" x14ac:dyDescent="0.3">
      <c r="A49" s="67">
        <v>45471</v>
      </c>
      <c r="B49" s="27" t="s">
        <v>2442</v>
      </c>
      <c r="C49" s="8">
        <v>737</v>
      </c>
      <c r="D49" s="8"/>
      <c r="E49" s="62" t="str">
        <f>IF(OR(Table11[[#This Row],[CAUD]]="Add", Table11[[#This Row],[CAUD]]="Update"),VLOOKUP(Table11[[#This Row],[Id]],Table1[#All],2,),"")</f>
        <v>NaceRev2Code</v>
      </c>
      <c r="F49" s="8"/>
      <c r="G49" s="62" t="str">
        <f>IF(OR(Table11[[#This Row],[CAUD]]="Add", Table11[[#This Row],[CAUD]]="Update"),VLOOKUP(Table11[[#This Row],[Id]],Table6[#All],8,),"")</f>
        <v>Proposed standard</v>
      </c>
      <c r="H49" s="62" t="str">
        <f>IF(OR(Table11[[#This Row],[CAUD]]="Add", Table11[[#This Row],[CAUD]]="Update"),VLOOKUP(Table11[[#This Row],[Id]],Table1[#All],4,),"")</f>
        <v>Organization</v>
      </c>
      <c r="I49" s="62" t="str">
        <f>IF(OR(Table11[[#This Row],[CAUD]]="Add", Table11[[#This Row],[CAUD]]="Update"),VLOOKUP(Table11[[#This Row],[Id]],Table1[#All],5,),"")</f>
        <v>DataType</v>
      </c>
      <c r="J49" s="46"/>
    </row>
    <row r="50" spans="1:10" x14ac:dyDescent="0.3">
      <c r="A50" s="67">
        <v>45471</v>
      </c>
      <c r="B50" s="27" t="s">
        <v>2442</v>
      </c>
      <c r="C50" s="8">
        <v>738</v>
      </c>
      <c r="D50" s="8"/>
      <c r="E50" s="62" t="str">
        <f>IF(OR(Table11[[#This Row],[CAUD]]="Add", Table11[[#This Row],[CAUD]]="Update"),VLOOKUP(Table11[[#This Row],[Id]],Table1[#All],2,),"")</f>
        <v>NaceBel2008Code</v>
      </c>
      <c r="F50" s="8"/>
      <c r="G50" s="62" t="str">
        <f>IF(OR(Table11[[#This Row],[CAUD]]="Add", Table11[[#This Row],[CAUD]]="Update"),VLOOKUP(Table11[[#This Row],[Id]],Table6[#All],8,),"")</f>
        <v>Proposed standard</v>
      </c>
      <c r="H50" s="62" t="str">
        <f>IF(OR(Table11[[#This Row],[CAUD]]="Add", Table11[[#This Row],[CAUD]]="Update"),VLOOKUP(Table11[[#This Row],[Id]],Table1[#All],4,),"")</f>
        <v>Organization</v>
      </c>
      <c r="I50" s="62" t="str">
        <f>IF(OR(Table11[[#This Row],[CAUD]]="Add", Table11[[#This Row],[CAUD]]="Update"),VLOOKUP(Table11[[#This Row],[Id]],Table1[#All],5,),"")</f>
        <v>DataType</v>
      </c>
      <c r="J50" s="46"/>
    </row>
    <row r="51" spans="1:10" x14ac:dyDescent="0.3">
      <c r="A51" s="67">
        <v>45471</v>
      </c>
      <c r="B51" s="27" t="s">
        <v>2442</v>
      </c>
      <c r="C51" s="27">
        <v>739</v>
      </c>
      <c r="D51" s="27"/>
      <c r="E51" s="63" t="str">
        <f>IF(OR(Table11[[#This Row],[CAUD]]="Add", Table11[[#This Row],[CAUD]]="Update"),VLOOKUP(Table11[[#This Row],[Id]],Table1[#All],2,),"")</f>
        <v>NaceBel2008Length5Code</v>
      </c>
      <c r="F51" s="27"/>
      <c r="G51" s="63" t="str">
        <f>IF(OR(Table11[[#This Row],[CAUD]]="Add", Table11[[#This Row],[CAUD]]="Update"),VLOOKUP(Table11[[#This Row],[Id]],Table6[#All],8,),"")</f>
        <v>Proposed standard</v>
      </c>
      <c r="H51" s="63" t="str">
        <f>IF(OR(Table11[[#This Row],[CAUD]]="Add", Table11[[#This Row],[CAUD]]="Update"),VLOOKUP(Table11[[#This Row],[Id]],Table1[#All],4,),"")</f>
        <v>Organization</v>
      </c>
      <c r="I51" s="63" t="str">
        <f>IF(OR(Table11[[#This Row],[CAUD]]="Add", Table11[[#This Row],[CAUD]]="Update"),VLOOKUP(Table11[[#This Row],[Id]],Table1[#All],5,),"")</f>
        <v>DataType</v>
      </c>
      <c r="J51" s="70"/>
    </row>
    <row r="52" spans="1:10" x14ac:dyDescent="0.3">
      <c r="A52" s="67">
        <v>45471</v>
      </c>
      <c r="B52" s="27" t="s">
        <v>2442</v>
      </c>
      <c r="C52" s="27">
        <v>740</v>
      </c>
      <c r="D52" s="27"/>
      <c r="E52" s="63" t="str">
        <f>IF(OR(Table11[[#This Row],[CAUD]]="Add", Table11[[#This Row],[CAUD]]="Update"),VLOOKUP(Table11[[#This Row],[Id]],Table1[#All],2,),"")</f>
        <v>nihdiNumber</v>
      </c>
      <c r="F52" s="27"/>
      <c r="G52" s="63" t="str">
        <f>IF(OR(Table11[[#This Row],[CAUD]]="Add", Table11[[#This Row],[CAUD]]="Update"),VLOOKUP(Table11[[#This Row],[Id]],Table6[#All],8,),"")</f>
        <v>Proposed standard</v>
      </c>
      <c r="H52" s="63" t="str">
        <f>IF(OR(Table11[[#This Row],[CAUD]]="Add", Table11[[#This Row],[CAUD]]="Update"),VLOOKUP(Table11[[#This Row],[Id]],Table1[#All],4,),"")</f>
        <v>Healthcare</v>
      </c>
      <c r="I52" s="63" t="str">
        <f>IF(OR(Table11[[#This Row],[CAUD]]="Add", Table11[[#This Row],[CAUD]]="Update"),VLOOKUP(Table11[[#This Row],[Id]],Table1[#All],5,),"")</f>
        <v>Property</v>
      </c>
      <c r="J52" s="70"/>
    </row>
    <row r="53" spans="1:10" x14ac:dyDescent="0.3">
      <c r="A53" s="67">
        <v>45471</v>
      </c>
      <c r="B53" s="27" t="s">
        <v>2442</v>
      </c>
      <c r="C53" s="27">
        <v>292</v>
      </c>
      <c r="D53" s="27"/>
      <c r="E53" s="63" t="e">
        <f>IF(OR(Table11[[#This Row],[CAUD]]="Add", Table11[[#This Row],[CAUD]]="Update"),VLOOKUP(Table11[[#This Row],[Id]],Table1[#All],2,),"")</f>
        <v>#N/A</v>
      </c>
      <c r="F53" s="8" t="s">
        <v>2003</v>
      </c>
      <c r="G53" s="63" t="e">
        <f>IF(OR(Table11[[#This Row],[CAUD]]="Add", Table11[[#This Row],[CAUD]]="Update"),VLOOKUP(Table11[[#This Row],[Id]],Table6[#All],8,),"")</f>
        <v>#N/A</v>
      </c>
      <c r="H53" s="63" t="e">
        <f>IF(OR(Table11[[#This Row],[CAUD]]="Add", Table11[[#This Row],[CAUD]]="Update"),VLOOKUP(Table11[[#This Row],[Id]],Table1[#All],4,),"")</f>
        <v>#N/A</v>
      </c>
      <c r="I53" s="63" t="e">
        <f>IF(OR(Table11[[#This Row],[CAUD]]="Add", Table11[[#This Row],[CAUD]]="Update"),VLOOKUP(Table11[[#This Row],[Id]],Table1[#All],5,),"")</f>
        <v>#N/A</v>
      </c>
      <c r="J53" s="70" t="s">
        <v>2556</v>
      </c>
    </row>
    <row r="54" spans="1:10" x14ac:dyDescent="0.3">
      <c r="A54" s="67">
        <v>45471</v>
      </c>
      <c r="B54" s="27" t="s">
        <v>2442</v>
      </c>
      <c r="C54" s="27">
        <v>294</v>
      </c>
      <c r="D54" s="27"/>
      <c r="E54" s="63" t="e">
        <f>IF(OR(Table11[[#This Row],[CAUD]]="Add", Table11[[#This Row],[CAUD]]="Update"),VLOOKUP(Table11[[#This Row],[Id]],Table1[#All],2,),"")</f>
        <v>#N/A</v>
      </c>
      <c r="F54" s="8" t="s">
        <v>1699</v>
      </c>
      <c r="G54" s="63" t="e">
        <f>IF(OR(Table11[[#This Row],[CAUD]]="Add", Table11[[#This Row],[CAUD]]="Update"),VLOOKUP(Table11[[#This Row],[Id]],Table6[#All],8,),"")</f>
        <v>#N/A</v>
      </c>
      <c r="H54" s="63" t="e">
        <f>IF(OR(Table11[[#This Row],[CAUD]]="Add", Table11[[#This Row],[CAUD]]="Update"),VLOOKUP(Table11[[#This Row],[Id]],Table1[#All],4,),"")</f>
        <v>#N/A</v>
      </c>
      <c r="I54" s="63" t="e">
        <f>IF(OR(Table11[[#This Row],[CAUD]]="Add", Table11[[#This Row],[CAUD]]="Update"),VLOOKUP(Table11[[#This Row],[Id]],Table1[#All],5,),"")</f>
        <v>#N/A</v>
      </c>
      <c r="J54" s="70" t="s">
        <v>2556</v>
      </c>
    </row>
    <row r="55" spans="1:10" x14ac:dyDescent="0.3">
      <c r="A55" s="67">
        <v>45562</v>
      </c>
      <c r="B55" s="27" t="s">
        <v>2441</v>
      </c>
      <c r="C55" s="27">
        <v>743</v>
      </c>
      <c r="D55" s="27"/>
      <c r="E55" s="63" t="str">
        <f>IF(OR(Table11[[#This Row],[CAUD]]="Add", Table11[[#This Row],[CAUD]]="Update"),VLOOKUP(Table11[[#This Row],[Id]],Table1[#All],2,),"")</f>
        <v xml:space="preserve">legalRepresentative </v>
      </c>
      <c r="F55" s="27"/>
      <c r="G55" s="63" t="str">
        <f>IF(OR(Table11[[#This Row],[CAUD]]="Add", Table11[[#This Row],[CAUD]]="Update"),VLOOKUP(Table11[[#This Row],[Id]],Table6[#All],8,),"")</f>
        <v>Standard</v>
      </c>
      <c r="H55" s="63" t="str">
        <f>IF(OR(Table11[[#This Row],[CAUD]]="Add", Table11[[#This Row],[CAUD]]="Update"),VLOOKUP(Table11[[#This Row],[Id]],Table1[#All],4,),"")</f>
        <v>Organization</v>
      </c>
      <c r="I55" s="63" t="str">
        <f>IF(OR(Table11[[#This Row],[CAUD]]="Add", Table11[[#This Row],[CAUD]]="Update"),VLOOKUP(Table11[[#This Row],[Id]],Table1[#All],5,),"")</f>
        <v>Property</v>
      </c>
      <c r="J55" s="70"/>
    </row>
    <row r="56" spans="1:10" x14ac:dyDescent="0.3">
      <c r="A56" s="66">
        <v>45562</v>
      </c>
      <c r="B56" s="27" t="s">
        <v>2441</v>
      </c>
      <c r="C56" s="8">
        <v>744</v>
      </c>
      <c r="D56" s="8"/>
      <c r="E56" s="62" t="str">
        <f>IF(OR(Table11[[#This Row],[CAUD]]="Add", Table11[[#This Row],[CAUD]]="Update"),VLOOKUP(Table11[[#This Row],[Id]],Table1[#All],2,),"")</f>
        <v>linguisticRegime</v>
      </c>
      <c r="F56" s="8"/>
      <c r="G56" s="62" t="str">
        <f>IF(OR(Table11[[#This Row],[CAUD]]="Add", Table11[[#This Row],[CAUD]]="Update"),VLOOKUP(Table11[[#This Row],[Id]],Table6[#All],8,),"")</f>
        <v>Standard</v>
      </c>
      <c r="H56" s="62" t="str">
        <f>IF(OR(Table11[[#This Row],[CAUD]]="Add", Table11[[#This Row],[CAUD]]="Update"),VLOOKUP(Table11[[#This Row],[Id]],Table1[#All],4,),"")</f>
        <v>Other</v>
      </c>
      <c r="I56" s="62" t="str">
        <f>IF(OR(Table11[[#This Row],[CAUD]]="Add", Table11[[#This Row],[CAUD]]="Update"),VLOOKUP(Table11[[#This Row],[Id]],Table1[#All],5,),"")</f>
        <v>Property</v>
      </c>
      <c r="J56" s="46"/>
    </row>
    <row r="57" spans="1:10" x14ac:dyDescent="0.3">
      <c r="A57" s="66">
        <v>45562</v>
      </c>
      <c r="B57" s="27" t="s">
        <v>2441</v>
      </c>
      <c r="C57" s="8">
        <v>745</v>
      </c>
      <c r="D57" s="8"/>
      <c r="E57" s="62" t="str">
        <f>IF(OR(Table11[[#This Row],[CAUD]]="Add", Table11[[#This Row],[CAUD]]="Update"),VLOOKUP(Table11[[#This Row],[Id]],Table1[#All],2,),"")</f>
        <v>preferredLanguage</v>
      </c>
      <c r="F57" s="8"/>
      <c r="G57" s="62" t="str">
        <f>IF(OR(Table11[[#This Row],[CAUD]]="Add", Table11[[#This Row],[CAUD]]="Update"),VLOOKUP(Table11[[#This Row],[Id]],Table6[#All],8,),"")</f>
        <v>Draft</v>
      </c>
      <c r="H57" s="62" t="str">
        <f>IF(OR(Table11[[#This Row],[CAUD]]="Add", Table11[[#This Row],[CAUD]]="Update"),VLOOKUP(Table11[[#This Row],[Id]],Table1[#All],4,),"")</f>
        <v>Other</v>
      </c>
      <c r="I57" s="62" t="str">
        <f>IF(OR(Table11[[#This Row],[CAUD]]="Add", Table11[[#This Row],[CAUD]]="Update"),VLOOKUP(Table11[[#This Row],[Id]],Table1[#All],5,),"")</f>
        <v>Property</v>
      </c>
      <c r="J57" s="46"/>
    </row>
    <row r="58" spans="1:10" x14ac:dyDescent="0.3">
      <c r="A58" s="66">
        <v>45562</v>
      </c>
      <c r="B58" s="27" t="s">
        <v>2441</v>
      </c>
      <c r="C58" s="8">
        <v>746</v>
      </c>
      <c r="D58" s="8"/>
      <c r="E58" s="62" t="str">
        <f>IF(OR(Table11[[#This Row],[CAUD]]="Add", Table11[[#This Row],[CAUD]]="Update"),VLOOKUP(Table11[[#This Row],[Id]],Table1[#All],2,),"")</f>
        <v>NihdiCompetenceCode</v>
      </c>
      <c r="F58" s="8"/>
      <c r="G58" s="62" t="str">
        <f>IF(OR(Table11[[#This Row],[CAUD]]="Add", Table11[[#This Row],[CAUD]]="Update"),VLOOKUP(Table11[[#This Row],[Id]],Table6[#All],8,),"")</f>
        <v>Proposed standard</v>
      </c>
      <c r="H58" s="62" t="str">
        <f>IF(OR(Table11[[#This Row],[CAUD]]="Add", Table11[[#This Row],[CAUD]]="Update"),VLOOKUP(Table11[[#This Row],[Id]],Table1[#All],4,),"")</f>
        <v>Healthcare</v>
      </c>
      <c r="I58" s="62" t="str">
        <f>IF(OR(Table11[[#This Row],[CAUD]]="Add", Table11[[#This Row],[CAUD]]="Update"),VLOOKUP(Table11[[#This Row],[Id]],Table1[#All],5,),"")</f>
        <v>ConceptScheme</v>
      </c>
      <c r="J58" s="46"/>
    </row>
    <row r="59" spans="1:10" x14ac:dyDescent="0.3">
      <c r="A59" s="66">
        <v>45562</v>
      </c>
      <c r="B59" s="8" t="s">
        <v>2442</v>
      </c>
      <c r="C59" s="8">
        <v>742</v>
      </c>
      <c r="D59" s="8"/>
      <c r="E59" s="62" t="str">
        <f>IF(OR(Table11[[#This Row],[CAUD]]="Add", Table11[[#This Row],[CAUD]]="Update"),VLOOKUP(Table11[[#This Row],[Id]],Table1[#All],2,),"")</f>
        <v>BelgianPostCode</v>
      </c>
      <c r="F59" s="8"/>
      <c r="G59" s="62" t="str">
        <f>IF(OR(Table11[[#This Row],[CAUD]]="Add", Table11[[#This Row],[CAUD]]="Update"),VLOOKUP(Table11[[#This Row],[Id]],Table6[#All],8,),"")</f>
        <v>Standard</v>
      </c>
      <c r="H59" s="62" t="str">
        <f>IF(OR(Table11[[#This Row],[CAUD]]="Add", Table11[[#This Row],[CAUD]]="Update"),VLOOKUP(Table11[[#This Row],[Id]],Table1[#All],4,),"")</f>
        <v>Location</v>
      </c>
      <c r="I59" s="62" t="str">
        <f>IF(OR(Table11[[#This Row],[CAUD]]="Add", Table11[[#This Row],[CAUD]]="Update"),VLOOKUP(Table11[[#This Row],[Id]],Table1[#All],5,),"")</f>
        <v>DataType</v>
      </c>
      <c r="J59" s="46"/>
    </row>
    <row r="60" spans="1:10" x14ac:dyDescent="0.3">
      <c r="A60" s="66">
        <v>45562</v>
      </c>
      <c r="B60" s="8" t="s">
        <v>2442</v>
      </c>
      <c r="C60" s="8">
        <v>303</v>
      </c>
      <c r="D60" s="8"/>
      <c r="E60" s="62" t="str">
        <f>IF(OR(Table11[[#This Row],[CAUD]]="Add", Table11[[#This Row],[CAUD]]="Update"),VLOOKUP(Table11[[#This Row],[Id]],Table1[#All],2,),"")</f>
        <v>postCode</v>
      </c>
      <c r="F60" s="8"/>
      <c r="G60" s="62" t="str">
        <f>IF(OR(Table11[[#This Row],[CAUD]]="Add", Table11[[#This Row],[CAUD]]="Update"),VLOOKUP(Table11[[#This Row],[Id]],Table6[#All],8,),"")</f>
        <v>Proposed standard</v>
      </c>
      <c r="H60" s="62" t="str">
        <f>IF(OR(Table11[[#This Row],[CAUD]]="Add", Table11[[#This Row],[CAUD]]="Update"),VLOOKUP(Table11[[#This Row],[Id]],Table1[#All],4,),"")</f>
        <v>Location</v>
      </c>
      <c r="I60" s="62" t="str">
        <f>IF(OR(Table11[[#This Row],[CAUD]]="Add", Table11[[#This Row],[CAUD]]="Update"),VLOOKUP(Table11[[#This Row],[Id]],Table1[#All],5,),"")</f>
        <v>Property</v>
      </c>
      <c r="J60" s="46"/>
    </row>
    <row r="61" spans="1:10" x14ac:dyDescent="0.3">
      <c r="A61" s="66">
        <v>45562</v>
      </c>
      <c r="B61" s="8" t="s">
        <v>2442</v>
      </c>
      <c r="C61" s="8">
        <v>736</v>
      </c>
      <c r="D61" s="8"/>
      <c r="E61" s="62" t="str">
        <f>IF(OR(Table11[[#This Row],[CAUD]]="Add", Table11[[#This Row],[CAUD]]="Update"),VLOOKUP(Table11[[#This Row],[Id]],Table1[#All],2,),"")</f>
        <v>NaceBel2008</v>
      </c>
      <c r="F61" s="8"/>
      <c r="G61" s="62" t="str">
        <f>IF(OR(Table11[[#This Row],[CAUD]]="Add", Table11[[#This Row],[CAUD]]="Update"),VLOOKUP(Table11[[#This Row],[Id]],Table6[#All],8,),"")</f>
        <v>Proposed standard</v>
      </c>
      <c r="H61" s="62" t="str">
        <f>IF(OR(Table11[[#This Row],[CAUD]]="Add", Table11[[#This Row],[CAUD]]="Update"),VLOOKUP(Table11[[#This Row],[Id]],Table1[#All],4,),"")</f>
        <v>Organization</v>
      </c>
      <c r="I61" s="62" t="str">
        <f>IF(OR(Table11[[#This Row],[CAUD]]="Add", Table11[[#This Row],[CAUD]]="Update"),VLOOKUP(Table11[[#This Row],[Id]],Table1[#All],5,),"")</f>
        <v>ConceptScheme</v>
      </c>
      <c r="J61" s="46" t="s">
        <v>591</v>
      </c>
    </row>
    <row r="62" spans="1:10" ht="28.8" x14ac:dyDescent="0.3">
      <c r="A62" s="66">
        <v>45562</v>
      </c>
      <c r="B62" s="8" t="s">
        <v>716</v>
      </c>
      <c r="C62" s="8"/>
      <c r="D62" s="8"/>
      <c r="E62" s="62" t="str">
        <f>IF(OR(Table11[[#This Row],[CAUD]]="Add", Table11[[#This Row],[CAUD]]="Update"),VLOOKUP(Table11[[#This Row],[Id]],Table1[#All],2,),"")</f>
        <v/>
      </c>
      <c r="F62" s="8"/>
      <c r="G62" s="62" t="str">
        <f>IF(OR(Table11[[#This Row],[CAUD]]="Add", Table11[[#This Row],[CAUD]]="Update"),VLOOKUP(Table11[[#This Row],[Id]],Table6[#All],8,),"")</f>
        <v/>
      </c>
      <c r="H62" s="62" t="str">
        <f>IF(OR(Table11[[#This Row],[CAUD]]="Add", Table11[[#This Row],[CAUD]]="Update"),VLOOKUP(Table11[[#This Row],[Id]],Table1[#All],4,),"")</f>
        <v/>
      </c>
      <c r="I62" s="62" t="str">
        <f>IF(OR(Table11[[#This Row],[CAUD]]="Add", Table11[[#This Row],[CAUD]]="Update"),VLOOKUP(Table11[[#This Row],[Id]],Table1[#All],5,),"")</f>
        <v/>
      </c>
      <c r="J62" s="46" t="s">
        <v>2592</v>
      </c>
    </row>
    <row r="63" spans="1:10" x14ac:dyDescent="0.3">
      <c r="A63" s="67">
        <v>45646</v>
      </c>
      <c r="B63" s="27" t="s">
        <v>2442</v>
      </c>
      <c r="C63" s="27">
        <v>303</v>
      </c>
      <c r="D63" s="27"/>
      <c r="E63" s="63" t="str">
        <f>IF(OR(Table11[[#This Row],[CAUD]]="Add", Table11[[#This Row],[CAUD]]="Update"),VLOOKUP(Table11[[#This Row],[Id]],Table1[#All],2,),"")</f>
        <v>postCode</v>
      </c>
      <c r="F63" s="27"/>
      <c r="G63" s="63" t="str">
        <f>IF(OR(Table11[[#This Row],[CAUD]]="Add", Table11[[#This Row],[CAUD]]="Update"),VLOOKUP(Table11[[#This Row],[Id]],Table6[#All],8,),"")</f>
        <v>Proposed standard</v>
      </c>
      <c r="H63" s="63" t="str">
        <f>IF(OR(Table11[[#This Row],[CAUD]]="Add", Table11[[#This Row],[CAUD]]="Update"),VLOOKUP(Table11[[#This Row],[Id]],Table1[#All],4,),"")</f>
        <v>Location</v>
      </c>
      <c r="I63" s="63" t="str">
        <f>IF(OR(Table11[[#This Row],[CAUD]]="Add", Table11[[#This Row],[CAUD]]="Update"),VLOOKUP(Table11[[#This Row],[Id]],Table1[#All],5,),"")</f>
        <v>Property</v>
      </c>
      <c r="J63" s="70" t="s">
        <v>2641</v>
      </c>
    </row>
    <row r="64" spans="1:10" x14ac:dyDescent="0.3">
      <c r="A64" s="67">
        <v>45646</v>
      </c>
      <c r="B64" s="27" t="s">
        <v>2442</v>
      </c>
      <c r="C64" s="27">
        <v>742</v>
      </c>
      <c r="D64" s="27"/>
      <c r="E64" s="63" t="str">
        <f>IF(OR(Table11[[#This Row],[CAUD]]="Add", Table11[[#This Row],[CAUD]]="Update"),VLOOKUP(Table11[[#This Row],[Id]],Table1[#All],2,),"")</f>
        <v>BelgianPostCode</v>
      </c>
      <c r="F64" s="27"/>
      <c r="G64" s="63" t="str">
        <f>IF(OR(Table11[[#This Row],[CAUD]]="Add", Table11[[#This Row],[CAUD]]="Update"),VLOOKUP(Table11[[#This Row],[Id]],Table6[#All],8,),"")</f>
        <v>Standard</v>
      </c>
      <c r="H64" s="63" t="str">
        <f>IF(OR(Table11[[#This Row],[CAUD]]="Add", Table11[[#This Row],[CAUD]]="Update"),VLOOKUP(Table11[[#This Row],[Id]],Table1[#All],4,),"")</f>
        <v>Location</v>
      </c>
      <c r="I64" s="63" t="str">
        <f>IF(OR(Table11[[#This Row],[CAUD]]="Add", Table11[[#This Row],[CAUD]]="Update"),VLOOKUP(Table11[[#This Row],[Id]],Table1[#All],5,),"")</f>
        <v>DataType</v>
      </c>
      <c r="J64" s="70" t="s">
        <v>2641</v>
      </c>
    </row>
    <row r="65" spans="1:10" x14ac:dyDescent="0.3">
      <c r="A65" s="66">
        <v>45646</v>
      </c>
      <c r="B65" s="27" t="s">
        <v>2442</v>
      </c>
      <c r="C65" s="8">
        <v>737</v>
      </c>
      <c r="D65" s="8"/>
      <c r="E65" s="62" t="str">
        <f>IF(OR(Table11[[#This Row],[CAUD]]="Add", Table11[[#This Row],[CAUD]]="Update"),VLOOKUP(Table11[[#This Row],[Id]],Table1[#All],2,),"")</f>
        <v>NaceRev2Code</v>
      </c>
      <c r="F65" s="8"/>
      <c r="G65" s="62" t="str">
        <f>IF(OR(Table11[[#This Row],[CAUD]]="Add", Table11[[#This Row],[CAUD]]="Update"),VLOOKUP(Table11[[#This Row],[Id]],Table6[#All],8,),"")</f>
        <v>Proposed standard</v>
      </c>
      <c r="H65" s="62" t="str">
        <f>IF(OR(Table11[[#This Row],[CAUD]]="Add", Table11[[#This Row],[CAUD]]="Update"),VLOOKUP(Table11[[#This Row],[Id]],Table1[#All],4,),"")</f>
        <v>Organization</v>
      </c>
      <c r="I65" s="62" t="str">
        <f>IF(OR(Table11[[#This Row],[CAUD]]="Add", Table11[[#This Row],[CAUD]]="Update"),VLOOKUP(Table11[[#This Row],[Id]],Table1[#All],5,),"")</f>
        <v>DataType</v>
      </c>
      <c r="J65" s="46" t="s">
        <v>2643</v>
      </c>
    </row>
    <row r="66" spans="1:10" x14ac:dyDescent="0.3">
      <c r="A66" s="67">
        <v>45646</v>
      </c>
      <c r="B66" s="27" t="s">
        <v>2442</v>
      </c>
      <c r="C66" s="27">
        <v>738</v>
      </c>
      <c r="D66" s="27"/>
      <c r="E66" s="63" t="str">
        <f>IF(OR(Table11[[#This Row],[CAUD]]="Add", Table11[[#This Row],[CAUD]]="Update"),VLOOKUP(Table11[[#This Row],[Id]],Table1[#All],2,),"")</f>
        <v>NaceBel2008Code</v>
      </c>
      <c r="F66" s="27"/>
      <c r="G66" s="63" t="str">
        <f>IF(OR(Table11[[#This Row],[CAUD]]="Add", Table11[[#This Row],[CAUD]]="Update"),VLOOKUP(Table11[[#This Row],[Id]],Table6[#All],8,),"")</f>
        <v>Proposed standard</v>
      </c>
      <c r="H66" s="63" t="str">
        <f>IF(OR(Table11[[#This Row],[CAUD]]="Add", Table11[[#This Row],[CAUD]]="Update"),VLOOKUP(Table11[[#This Row],[Id]],Table1[#All],4,),"")</f>
        <v>Organization</v>
      </c>
      <c r="I66" s="63" t="str">
        <f>IF(OR(Table11[[#This Row],[CAUD]]="Add", Table11[[#This Row],[CAUD]]="Update"),VLOOKUP(Table11[[#This Row],[Id]],Table1[#All],5,),"")</f>
        <v>DataType</v>
      </c>
      <c r="J66" s="46" t="s">
        <v>2643</v>
      </c>
    </row>
    <row r="67" spans="1:10" x14ac:dyDescent="0.3">
      <c r="A67" s="66">
        <v>45646</v>
      </c>
      <c r="B67" s="8" t="s">
        <v>2443</v>
      </c>
      <c r="C67" s="8">
        <v>292</v>
      </c>
      <c r="D67" s="8"/>
      <c r="E67" s="62" t="str">
        <f>IF(OR(Table11[[#This Row],[CAUD]]="Add", Table11[[#This Row],[CAUD]]="Update"),VLOOKUP(Table11[[#This Row],[Id]],Table1[#All],2,),"")</f>
        <v/>
      </c>
      <c r="F67" s="8" t="s">
        <v>2003</v>
      </c>
      <c r="G67" s="62" t="str">
        <f>IF(OR(Table11[[#This Row],[CAUD]]="Add", Table11[[#This Row],[CAUD]]="Update"),VLOOKUP(Table11[[#This Row],[Id]],Table6[#All],8,),"")</f>
        <v/>
      </c>
      <c r="H67" s="62" t="str">
        <f>IF(OR(Table11[[#This Row],[CAUD]]="Add", Table11[[#This Row],[CAUD]]="Update"),VLOOKUP(Table11[[#This Row],[Id]],Table1[#All],4,),"")</f>
        <v/>
      </c>
      <c r="I67" s="62" t="str">
        <f>IF(OR(Table11[[#This Row],[CAUD]]="Add", Table11[[#This Row],[CAUD]]="Update"),VLOOKUP(Table11[[#This Row],[Id]],Table1[#All],5,),"")</f>
        <v/>
      </c>
      <c r="J67" s="46" t="s">
        <v>2644</v>
      </c>
    </row>
    <row r="68" spans="1:10" x14ac:dyDescent="0.3">
      <c r="A68" s="66">
        <v>45646</v>
      </c>
      <c r="B68" s="8" t="s">
        <v>2443</v>
      </c>
      <c r="C68" s="8">
        <v>294</v>
      </c>
      <c r="D68" s="8"/>
      <c r="E68" s="62" t="str">
        <f>IF(OR(Table11[[#This Row],[CAUD]]="Add", Table11[[#This Row],[CAUD]]="Update"),VLOOKUP(Table11[[#This Row],[Id]],Table1[#All],2,),"")</f>
        <v/>
      </c>
      <c r="F68" s="8" t="s">
        <v>1699</v>
      </c>
      <c r="G68" s="62" t="str">
        <f>IF(OR(Table11[[#This Row],[CAUD]]="Add", Table11[[#This Row],[CAUD]]="Update"),VLOOKUP(Table11[[#This Row],[Id]],Table6[#All],8,),"")</f>
        <v/>
      </c>
      <c r="H68" s="62" t="str">
        <f>IF(OR(Table11[[#This Row],[CAUD]]="Add", Table11[[#This Row],[CAUD]]="Update"),VLOOKUP(Table11[[#This Row],[Id]],Table1[#All],4,),"")</f>
        <v/>
      </c>
      <c r="I68" s="62" t="str">
        <f>IF(OR(Table11[[#This Row],[CAUD]]="Add", Table11[[#This Row],[CAUD]]="Update"),VLOOKUP(Table11[[#This Row],[Id]],Table1[#All],5,),"")</f>
        <v/>
      </c>
      <c r="J68" s="46" t="s">
        <v>2644</v>
      </c>
    </row>
    <row r="69" spans="1:10" x14ac:dyDescent="0.3">
      <c r="A69" s="67">
        <v>45646</v>
      </c>
      <c r="B69" s="8" t="s">
        <v>2443</v>
      </c>
      <c r="C69" s="27">
        <v>311</v>
      </c>
      <c r="D69" s="27"/>
      <c r="E69" s="63" t="str">
        <f>IF(OR(Table11[[#This Row],[CAUD]]="Add", Table11[[#This Row],[CAUD]]="Update"),VLOOKUP(Table11[[#This Row],[Id]],Table1[#All],2,),"")</f>
        <v/>
      </c>
      <c r="F69" s="27" t="s">
        <v>1700</v>
      </c>
      <c r="G69" s="63" t="str">
        <f>IF(OR(Table11[[#This Row],[CAUD]]="Add", Table11[[#This Row],[CAUD]]="Update"),VLOOKUP(Table11[[#This Row],[Id]],Table6[#All],8,),"")</f>
        <v/>
      </c>
      <c r="H69" s="63" t="str">
        <f>IF(OR(Table11[[#This Row],[CAUD]]="Add", Table11[[#This Row],[CAUD]]="Update"),VLOOKUP(Table11[[#This Row],[Id]],Table1[#All],4,),"")</f>
        <v/>
      </c>
      <c r="I69" s="63" t="str">
        <f>IF(OR(Table11[[#This Row],[CAUD]]="Add", Table11[[#This Row],[CAUD]]="Update"),VLOOKUP(Table11[[#This Row],[Id]],Table1[#All],5,),"")</f>
        <v/>
      </c>
      <c r="J69" s="46" t="s">
        <v>2644</v>
      </c>
    </row>
    <row r="70" spans="1:10" x14ac:dyDescent="0.3">
      <c r="A70" s="66">
        <v>45646</v>
      </c>
      <c r="B70" s="8" t="s">
        <v>2442</v>
      </c>
      <c r="C70" s="8">
        <v>740</v>
      </c>
      <c r="D70" s="8"/>
      <c r="E70" s="62" t="str">
        <f>IF(OR(Table11[[#This Row],[CAUD]]="Add", Table11[[#This Row],[CAUD]]="Update"),VLOOKUP(Table11[[#This Row],[Id]],Table1[#All],2,),"")</f>
        <v>nihdiNumber</v>
      </c>
      <c r="F70" s="8"/>
      <c r="G70" s="62" t="str">
        <f>IF(OR(Table11[[#This Row],[CAUD]]="Add", Table11[[#This Row],[CAUD]]="Update"),VLOOKUP(Table11[[#This Row],[Id]],Table6[#All],8,),"")</f>
        <v>Proposed standard</v>
      </c>
      <c r="H70" s="62" t="str">
        <f>IF(OR(Table11[[#This Row],[CAUD]]="Add", Table11[[#This Row],[CAUD]]="Update"),VLOOKUP(Table11[[#This Row],[Id]],Table1[#All],4,),"")</f>
        <v>Healthcare</v>
      </c>
      <c r="I70" s="62" t="str">
        <f>IF(OR(Table11[[#This Row],[CAUD]]="Add", Table11[[#This Row],[CAUD]]="Update"),VLOOKUP(Table11[[#This Row],[Id]],Table1[#All],5,),"")</f>
        <v>Property</v>
      </c>
      <c r="J70" s="46" t="s">
        <v>2646</v>
      </c>
    </row>
    <row r="71" spans="1:10" x14ac:dyDescent="0.3">
      <c r="A71" s="67">
        <v>45646</v>
      </c>
      <c r="B71" s="8" t="s">
        <v>2442</v>
      </c>
      <c r="C71" s="27">
        <v>746</v>
      </c>
      <c r="D71" s="27"/>
      <c r="E71" s="63" t="str">
        <f>IF(OR(Table11[[#This Row],[CAUD]]="Add", Table11[[#This Row],[CAUD]]="Update"),VLOOKUP(Table11[[#This Row],[Id]],Table1[#All],2,),"")</f>
        <v>NihdiCompetenceCode</v>
      </c>
      <c r="F71" s="27"/>
      <c r="G71" s="63" t="str">
        <f>IF(OR(Table11[[#This Row],[CAUD]]="Add", Table11[[#This Row],[CAUD]]="Update"),VLOOKUP(Table11[[#This Row],[Id]],Table6[#All],8,),"")</f>
        <v>Proposed standard</v>
      </c>
      <c r="H71" s="63" t="str">
        <f>IF(OR(Table11[[#This Row],[CAUD]]="Add", Table11[[#This Row],[CAUD]]="Update"),VLOOKUP(Table11[[#This Row],[Id]],Table1[#All],4,),"")</f>
        <v>Healthcare</v>
      </c>
      <c r="I71" s="63" t="str">
        <f>IF(OR(Table11[[#This Row],[CAUD]]="Add", Table11[[#This Row],[CAUD]]="Update"),VLOOKUP(Table11[[#This Row],[Id]],Table1[#All],5,),"")</f>
        <v>ConceptScheme</v>
      </c>
      <c r="J71" s="46" t="s">
        <v>2646</v>
      </c>
    </row>
    <row r="72" spans="1:10" x14ac:dyDescent="0.3">
      <c r="A72" s="66">
        <v>45646</v>
      </c>
      <c r="B72" s="8" t="s">
        <v>2442</v>
      </c>
      <c r="C72" s="27">
        <v>101</v>
      </c>
      <c r="D72" s="27"/>
      <c r="E72" s="63" t="str">
        <f>IF(OR(Table11[[#This Row],[CAUD]]="Add", Table11[[#This Row],[CAUD]]="Update"),VLOOKUP(Table11[[#This Row],[Id]],Table1[#All],2,),"")</f>
        <v>LegalEntity</v>
      </c>
      <c r="F72" s="27"/>
      <c r="G72" s="63" t="str">
        <f>IF(OR(Table11[[#This Row],[CAUD]]="Add", Table11[[#This Row],[CAUD]]="Update"),VLOOKUP(Table11[[#This Row],[Id]],Table6[#All],8,),"")</f>
        <v>Standard</v>
      </c>
      <c r="H72" s="63" t="str">
        <f>IF(OR(Table11[[#This Row],[CAUD]]="Add", Table11[[#This Row],[CAUD]]="Update"),VLOOKUP(Table11[[#This Row],[Id]],Table1[#All],4,),"")</f>
        <v>Organization</v>
      </c>
      <c r="I72" s="63" t="str">
        <f>IF(OR(Table11[[#This Row],[CAUD]]="Add", Table11[[#This Row],[CAUD]]="Update"),VLOOKUP(Table11[[#This Row],[Id]],Table1[#All],5,),"")</f>
        <v>Class</v>
      </c>
      <c r="J72" s="70"/>
    </row>
    <row r="73" spans="1:10" x14ac:dyDescent="0.3">
      <c r="A73" s="67">
        <v>45646</v>
      </c>
      <c r="B73" s="8" t="s">
        <v>2443</v>
      </c>
      <c r="C73" s="27">
        <v>659</v>
      </c>
      <c r="D73" s="27"/>
      <c r="E73" s="63" t="str">
        <f>IF(OR(Table11[[#This Row],[CAUD]]="Add", Table11[[#This Row],[CAUD]]="Update"),VLOOKUP(Table11[[#This Row],[Id]],Table1[#All],2,),"")</f>
        <v/>
      </c>
      <c r="F73" s="27" t="s">
        <v>1619</v>
      </c>
      <c r="G73" s="63" t="str">
        <f>IF(OR(Table11[[#This Row],[CAUD]]="Add", Table11[[#This Row],[CAUD]]="Update"),VLOOKUP(Table11[[#This Row],[Id]],Table6[#All],8,),"")</f>
        <v/>
      </c>
      <c r="H73" s="63" t="str">
        <f>IF(OR(Table11[[#This Row],[CAUD]]="Add", Table11[[#This Row],[CAUD]]="Update"),VLOOKUP(Table11[[#This Row],[Id]],Table1[#All],4,),"")</f>
        <v/>
      </c>
      <c r="I73" s="63" t="str">
        <f>IF(OR(Table11[[#This Row],[CAUD]]="Add", Table11[[#This Row],[CAUD]]="Update"),VLOOKUP(Table11[[#This Row],[Id]],Table1[#All],5,),"")</f>
        <v/>
      </c>
      <c r="J73" s="70" t="s">
        <v>2652</v>
      </c>
    </row>
    <row r="74" spans="1:10" x14ac:dyDescent="0.3">
      <c r="A74" s="67">
        <v>45748</v>
      </c>
      <c r="B74" s="27" t="s">
        <v>2441</v>
      </c>
      <c r="C74" s="27">
        <v>747</v>
      </c>
      <c r="D74" s="27"/>
      <c r="E74" s="63" t="str">
        <f>IF(OR(Table11[[#This Row],[CAUD]]="Add", Table11[[#This Row],[CAUD]]="Update"),VLOOKUP(Table11[[#This Row],[Id]],Table1[#All],2,),"")</f>
        <v>CommunityCode</v>
      </c>
      <c r="F74" s="27"/>
      <c r="G74" s="63" t="str">
        <f>IF(OR(Table11[[#This Row],[CAUD]]="Add", Table11[[#This Row],[CAUD]]="Update"),VLOOKUP(Table11[[#This Row],[Id]],Table6[#All],8,),"")</f>
        <v>Proposed standard</v>
      </c>
      <c r="H74" s="63" t="str">
        <f>IF(OR(Table11[[#This Row],[CAUD]]="Add", Table11[[#This Row],[CAUD]]="Update"),VLOOKUP(Table11[[#This Row],[Id]],Table1[#All],4,),"")</f>
        <v>Person</v>
      </c>
      <c r="I74" s="63" t="str">
        <f>IF(OR(Table11[[#This Row],[CAUD]]="Add", Table11[[#This Row],[CAUD]]="Update"),VLOOKUP(Table11[[#This Row],[Id]],Table1[#All],5,),"")</f>
        <v>ConceptScheme</v>
      </c>
      <c r="J74" s="70"/>
    </row>
    <row r="75" spans="1:10" x14ac:dyDescent="0.3">
      <c r="A75" s="67">
        <v>45748</v>
      </c>
      <c r="B75" s="27" t="s">
        <v>2441</v>
      </c>
      <c r="C75" s="27">
        <v>748</v>
      </c>
      <c r="D75" s="27"/>
      <c r="E75" s="63" t="str">
        <f>IF(OR(Table11[[#This Row],[CAUD]]="Add", Table11[[#This Row],[CAUD]]="Update"),VLOOKUP(Table11[[#This Row],[Id]],Table1[#All],2,),"")</f>
        <v>community</v>
      </c>
      <c r="F75" s="27"/>
      <c r="G75" s="63" t="str">
        <f>IF(OR(Table11[[#This Row],[CAUD]]="Add", Table11[[#This Row],[CAUD]]="Update"),VLOOKUP(Table11[[#This Row],[Id]],Table6[#All],8,),"")</f>
        <v>Draft</v>
      </c>
      <c r="H75" s="63" t="str">
        <f>IF(OR(Table11[[#This Row],[CAUD]]="Add", Table11[[#This Row],[CAUD]]="Update"),VLOOKUP(Table11[[#This Row],[Id]],Table1[#All],4,),"")</f>
        <v>Person</v>
      </c>
      <c r="I75" s="63" t="str">
        <f>IF(OR(Table11[[#This Row],[CAUD]]="Add", Table11[[#This Row],[CAUD]]="Update"),VLOOKUP(Table11[[#This Row],[Id]],Table1[#All],5,),"")</f>
        <v>Property</v>
      </c>
      <c r="J75" s="70"/>
    </row>
    <row r="76" spans="1:10" x14ac:dyDescent="0.3">
      <c r="A76" s="67">
        <v>45905</v>
      </c>
      <c r="B76" s="27" t="s">
        <v>2441</v>
      </c>
      <c r="C76" s="27">
        <v>749</v>
      </c>
      <c r="D76" s="27"/>
      <c r="E76" s="63" t="str">
        <f>IF(OR(Table11[[#This Row],[CAUD]]="Add", Table11[[#This Row],[CAUD]]="Update"),VLOOKUP(Table11[[#This Row],[Id]],Table1[#All],2,),"")</f>
        <v>isCanceled</v>
      </c>
      <c r="F76" s="27"/>
      <c r="G76" s="63" t="str">
        <f>IF(OR(Table11[[#This Row],[CAUD]]="Add", Table11[[#This Row],[CAUD]]="Update"),VLOOKUP(Table11[[#This Row],[Id]],Table6[#All],8,),"")</f>
        <v>Proposed standard</v>
      </c>
      <c r="H76" s="63" t="str">
        <f>IF(OR(Table11[[#This Row],[CAUD]]="Add", Table11[[#This Row],[CAUD]]="Update"),VLOOKUP(Table11[[#This Row],[Id]],Table1[#All],4,),"")</f>
        <v>Generic</v>
      </c>
      <c r="I76" s="63" t="str">
        <f>IF(OR(Table11[[#This Row],[CAUD]]="Add", Table11[[#This Row],[CAUD]]="Update"),VLOOKUP(Table11[[#This Row],[Id]],Table1[#All],5,),"")</f>
        <v>Property</v>
      </c>
      <c r="J76" s="70"/>
    </row>
    <row r="77" spans="1:10" x14ac:dyDescent="0.3">
      <c r="A77" s="67">
        <v>45905</v>
      </c>
      <c r="B77" s="27" t="s">
        <v>2441</v>
      </c>
      <c r="C77" s="27">
        <v>750</v>
      </c>
      <c r="D77" s="27"/>
      <c r="E77" s="63" t="str">
        <f>IF(OR(Table11[[#This Row],[CAUD]]="Add", Table11[[#This Row],[CAUD]]="Update"),VLOOKUP(Table11[[#This Row],[Id]],Table1[#All],2,),"")</f>
        <v>replacedBy</v>
      </c>
      <c r="F77" s="27"/>
      <c r="G77" s="63" t="str">
        <f>IF(OR(Table11[[#This Row],[CAUD]]="Add", Table11[[#This Row],[CAUD]]="Update"),VLOOKUP(Table11[[#This Row],[Id]],Table6[#All],8,),"")</f>
        <v>Proposed standard</v>
      </c>
      <c r="H77" s="63" t="str">
        <f>IF(OR(Table11[[#This Row],[CAUD]]="Add", Table11[[#This Row],[CAUD]]="Update"),VLOOKUP(Table11[[#This Row],[Id]],Table1[#All],4,),"")</f>
        <v>Generic</v>
      </c>
      <c r="I77" s="63" t="str">
        <f>IF(OR(Table11[[#This Row],[CAUD]]="Add", Table11[[#This Row],[CAUD]]="Update"),VLOOKUP(Table11[[#This Row],[Id]],Table1[#All],5,),"")</f>
        <v>Property</v>
      </c>
      <c r="J77" s="70"/>
    </row>
    <row r="78" spans="1:10" x14ac:dyDescent="0.3">
      <c r="A78" s="67">
        <v>45905</v>
      </c>
      <c r="B78" s="27" t="s">
        <v>2441</v>
      </c>
      <c r="C78" s="27">
        <v>751</v>
      </c>
      <c r="D78" s="27"/>
      <c r="E78" s="63" t="str">
        <f>IF(OR(Table11[[#This Row],[CAUD]]="Add", Table11[[#This Row],[CAUD]]="Update"),VLOOKUP(Table11[[#This Row],[Id]],Table1[#All],2,),"")</f>
        <v>replaces</v>
      </c>
      <c r="F78" s="27"/>
      <c r="G78" s="63" t="str">
        <f>IF(OR(Table11[[#This Row],[CAUD]]="Add", Table11[[#This Row],[CAUD]]="Update"),VLOOKUP(Table11[[#This Row],[Id]],Table6[#All],8,),"")</f>
        <v>Proposed standard</v>
      </c>
      <c r="H78" s="63" t="str">
        <f>IF(OR(Table11[[#This Row],[CAUD]]="Add", Table11[[#This Row],[CAUD]]="Update"),VLOOKUP(Table11[[#This Row],[Id]],Table1[#All],4,),"")</f>
        <v>Generic</v>
      </c>
      <c r="I78" s="63" t="str">
        <f>IF(OR(Table11[[#This Row],[CAUD]]="Add", Table11[[#This Row],[CAUD]]="Update"),VLOOKUP(Table11[[#This Row],[Id]],Table1[#All],5,),"")</f>
        <v>Property</v>
      </c>
      <c r="J78" s="70"/>
    </row>
    <row r="79" spans="1:10" x14ac:dyDescent="0.3">
      <c r="A79" s="67">
        <v>45905</v>
      </c>
      <c r="B79" s="27" t="s">
        <v>2442</v>
      </c>
      <c r="C79" s="27">
        <v>747</v>
      </c>
      <c r="D79" s="27"/>
      <c r="E79" s="63" t="str">
        <f>IF(OR(Table11[[#This Row],[CAUD]]="Add", Table11[[#This Row],[CAUD]]="Update"),VLOOKUP(Table11[[#This Row],[Id]],Table1[#All],2,),"")</f>
        <v>CommunityCode</v>
      </c>
      <c r="F79" s="27"/>
      <c r="G79" s="63" t="str">
        <f>IF(OR(Table11[[#This Row],[CAUD]]="Add", Table11[[#This Row],[CAUD]]="Update"),VLOOKUP(Table11[[#This Row],[Id]],Table6[#All],8,),"")</f>
        <v>Proposed standard</v>
      </c>
      <c r="H79" s="63" t="str">
        <f>IF(OR(Table11[[#This Row],[CAUD]]="Add", Table11[[#This Row],[CAUD]]="Update"),VLOOKUP(Table11[[#This Row],[Id]],Table1[#All],4,),"")</f>
        <v>Person</v>
      </c>
      <c r="I79" s="63" t="str">
        <f>IF(OR(Table11[[#This Row],[CAUD]]="Add", Table11[[#This Row],[CAUD]]="Update"),VLOOKUP(Table11[[#This Row],[Id]],Table1[#All],5,),"")</f>
        <v>ConceptScheme</v>
      </c>
      <c r="J79" s="70" t="s">
        <v>2674</v>
      </c>
    </row>
    <row r="80" spans="1:10" x14ac:dyDescent="0.3">
      <c r="A80" s="67">
        <v>45905</v>
      </c>
      <c r="B80" s="27" t="s">
        <v>2443</v>
      </c>
      <c r="C80" s="27">
        <v>693</v>
      </c>
      <c r="D80" s="27"/>
      <c r="E80" s="63" t="str">
        <f>IF(OR(Table11[[#This Row],[CAUD]]="Add", Table11[[#This Row],[CAUD]]="Update"),VLOOKUP(Table11[[#This Row],[Id]],Table1[#All],2,),"")</f>
        <v/>
      </c>
      <c r="F80" s="27" t="s">
        <v>2026</v>
      </c>
      <c r="G80" s="63" t="str">
        <f>IF(OR(Table11[[#This Row],[CAUD]]="Add", Table11[[#This Row],[CAUD]]="Update"),VLOOKUP(Table11[[#This Row],[Id]],Table6[#All],8,),"")</f>
        <v/>
      </c>
      <c r="H80" s="63" t="str">
        <f>IF(OR(Table11[[#This Row],[CAUD]]="Add", Table11[[#This Row],[CAUD]]="Update"),VLOOKUP(Table11[[#This Row],[Id]],Table1[#All],4,),"")</f>
        <v/>
      </c>
      <c r="I80" s="63" t="str">
        <f>IF(OR(Table11[[#This Row],[CAUD]]="Add", Table11[[#This Row],[CAUD]]="Update"),VLOOKUP(Table11[[#This Row],[Id]],Table1[#All],5,),"")</f>
        <v/>
      </c>
      <c r="J80" s="70" t="s">
        <v>2708</v>
      </c>
    </row>
    <row r="81" spans="1:10" x14ac:dyDescent="0.3">
      <c r="A81" s="67">
        <v>45905</v>
      </c>
      <c r="B81" s="27" t="s">
        <v>2443</v>
      </c>
      <c r="C81" s="27">
        <v>316</v>
      </c>
      <c r="D81" s="27"/>
      <c r="E81" s="63" t="str">
        <f>IF(OR(Table11[[#This Row],[CAUD]]="Add", Table11[[#This Row],[CAUD]]="Update"),VLOOKUP(Table11[[#This Row],[Id]],Table1[#All],2,),"")</f>
        <v/>
      </c>
      <c r="F81" s="27" t="s">
        <v>50</v>
      </c>
      <c r="G81" s="63" t="str">
        <f>IF(OR(Table11[[#This Row],[CAUD]]="Add", Table11[[#This Row],[CAUD]]="Update"),VLOOKUP(Table11[[#This Row],[Id]],Table6[#All],8,),"")</f>
        <v/>
      </c>
      <c r="H81" s="63" t="str">
        <f>IF(OR(Table11[[#This Row],[CAUD]]="Add", Table11[[#This Row],[CAUD]]="Update"),VLOOKUP(Table11[[#This Row],[Id]],Table1[#All],4,),"")</f>
        <v/>
      </c>
      <c r="I81" s="63" t="str">
        <f>IF(OR(Table11[[#This Row],[CAUD]]="Add", Table11[[#This Row],[CAUD]]="Update"),VLOOKUP(Table11[[#This Row],[Id]],Table1[#All],5,),"")</f>
        <v/>
      </c>
      <c r="J81" s="70" t="s">
        <v>2709</v>
      </c>
    </row>
    <row r="82" spans="1:10" x14ac:dyDescent="0.3">
      <c r="A82" s="67">
        <v>45905</v>
      </c>
      <c r="B82" s="27" t="s">
        <v>2443</v>
      </c>
      <c r="C82" s="27">
        <v>317</v>
      </c>
      <c r="D82" s="27"/>
      <c r="E82" s="63" t="str">
        <f>IF(OR(Table11[[#This Row],[CAUD]]="Add", Table11[[#This Row],[CAUD]]="Update"),VLOOKUP(Table11[[#This Row],[Id]],Table1[#All],2,),"")</f>
        <v/>
      </c>
      <c r="F82" s="27" t="s">
        <v>51</v>
      </c>
      <c r="G82" s="63" t="str">
        <f>IF(OR(Table11[[#This Row],[CAUD]]="Add", Table11[[#This Row],[CAUD]]="Update"),VLOOKUP(Table11[[#This Row],[Id]],Table6[#All],8,),"")</f>
        <v/>
      </c>
      <c r="H82" s="63" t="str">
        <f>IF(OR(Table11[[#This Row],[CAUD]]="Add", Table11[[#This Row],[CAUD]]="Update"),VLOOKUP(Table11[[#This Row],[Id]],Table1[#All],4,),"")</f>
        <v/>
      </c>
      <c r="I82" s="63" t="str">
        <f>IF(OR(Table11[[#This Row],[CAUD]]="Add", Table11[[#This Row],[CAUD]]="Update"),VLOOKUP(Table11[[#This Row],[Id]],Table1[#All],5,),"")</f>
        <v/>
      </c>
      <c r="J82" s="70" t="s">
        <v>2709</v>
      </c>
    </row>
    <row r="83" spans="1:10" x14ac:dyDescent="0.3">
      <c r="A83" s="67">
        <v>45905</v>
      </c>
      <c r="B83" s="27" t="s">
        <v>2443</v>
      </c>
      <c r="C83" s="27">
        <v>312</v>
      </c>
      <c r="D83" s="27"/>
      <c r="E83" s="63" t="str">
        <f>IF(OR(Table11[[#This Row],[CAUD]]="Add", Table11[[#This Row],[CAUD]]="Update"),VLOOKUP(Table11[[#This Row],[Id]],Table1[#All],2,),"")</f>
        <v/>
      </c>
      <c r="F83" s="27" t="s">
        <v>44</v>
      </c>
      <c r="G83" s="63" t="str">
        <f>IF(OR(Table11[[#This Row],[CAUD]]="Add", Table11[[#This Row],[CAUD]]="Update"),VLOOKUP(Table11[[#This Row],[Id]],Table6[#All],8,),"")</f>
        <v/>
      </c>
      <c r="H83" s="63" t="str">
        <f>IF(OR(Table11[[#This Row],[CAUD]]="Add", Table11[[#This Row],[CAUD]]="Update"),VLOOKUP(Table11[[#This Row],[Id]],Table1[#All],4,),"")</f>
        <v/>
      </c>
      <c r="I83" s="63" t="str">
        <f>IF(OR(Table11[[#This Row],[CAUD]]="Add", Table11[[#This Row],[CAUD]]="Update"),VLOOKUP(Table11[[#This Row],[Id]],Table1[#All],5,),"")</f>
        <v/>
      </c>
      <c r="J83" s="70" t="s">
        <v>2709</v>
      </c>
    </row>
    <row r="84" spans="1:10" x14ac:dyDescent="0.3">
      <c r="A84" s="67">
        <v>45905</v>
      </c>
      <c r="B84" s="27" t="s">
        <v>2443</v>
      </c>
      <c r="C84" s="27">
        <v>313</v>
      </c>
      <c r="D84" s="27"/>
      <c r="E84" s="63" t="str">
        <f>IF(OR(Table11[[#This Row],[CAUD]]="Add", Table11[[#This Row],[CAUD]]="Update"),VLOOKUP(Table11[[#This Row],[Id]],Table1[#All],2,),"")</f>
        <v/>
      </c>
      <c r="F84" s="27" t="s">
        <v>49</v>
      </c>
      <c r="G84" s="63" t="str">
        <f>IF(OR(Table11[[#This Row],[CAUD]]="Add", Table11[[#This Row],[CAUD]]="Update"),VLOOKUP(Table11[[#This Row],[Id]],Table6[#All],8,),"")</f>
        <v/>
      </c>
      <c r="H84" s="63" t="str">
        <f>IF(OR(Table11[[#This Row],[CAUD]]="Add", Table11[[#This Row],[CAUD]]="Update"),VLOOKUP(Table11[[#This Row],[Id]],Table1[#All],4,),"")</f>
        <v/>
      </c>
      <c r="I84" s="63" t="str">
        <f>IF(OR(Table11[[#This Row],[CAUD]]="Add", Table11[[#This Row],[CAUD]]="Update"),VLOOKUP(Table11[[#This Row],[Id]],Table1[#All],5,),"")</f>
        <v/>
      </c>
      <c r="J84" s="70" t="s">
        <v>2709</v>
      </c>
    </row>
    <row r="85" spans="1:10" x14ac:dyDescent="0.3">
      <c r="A85" s="67">
        <v>45905</v>
      </c>
      <c r="B85" s="27" t="s">
        <v>2443</v>
      </c>
      <c r="C85" s="27">
        <v>322</v>
      </c>
      <c r="D85" s="27"/>
      <c r="E85" s="63" t="str">
        <f>IF(OR(Table11[[#This Row],[CAUD]]="Add", Table11[[#This Row],[CAUD]]="Update"),VLOOKUP(Table11[[#This Row],[Id]],Table1[#All],2,),"")</f>
        <v/>
      </c>
      <c r="F85" s="27" t="s">
        <v>45</v>
      </c>
      <c r="G85" s="63" t="str">
        <f>IF(OR(Table11[[#This Row],[CAUD]]="Add", Table11[[#This Row],[CAUD]]="Update"),VLOOKUP(Table11[[#This Row],[Id]],Table6[#All],8,),"")</f>
        <v/>
      </c>
      <c r="H85" s="63" t="str">
        <f>IF(OR(Table11[[#This Row],[CAUD]]="Add", Table11[[#This Row],[CAUD]]="Update"),VLOOKUP(Table11[[#This Row],[Id]],Table1[#All],4,),"")</f>
        <v/>
      </c>
      <c r="I85" s="63" t="str">
        <f>IF(OR(Table11[[#This Row],[CAUD]]="Add", Table11[[#This Row],[CAUD]]="Update"),VLOOKUP(Table11[[#This Row],[Id]],Table1[#All],5,),"")</f>
        <v/>
      </c>
      <c r="J85" s="70" t="s">
        <v>2709</v>
      </c>
    </row>
    <row r="86" spans="1:10" x14ac:dyDescent="0.3">
      <c r="A86" s="67">
        <v>45905</v>
      </c>
      <c r="B86" s="27" t="s">
        <v>2443</v>
      </c>
      <c r="C86" s="27">
        <v>325</v>
      </c>
      <c r="D86" s="27"/>
      <c r="E86" s="63" t="str">
        <f>IF(OR(Table11[[#This Row],[CAUD]]="Add", Table11[[#This Row],[CAUD]]="Update"),VLOOKUP(Table11[[#This Row],[Id]],Table1[#All],2,),"")</f>
        <v/>
      </c>
      <c r="F86" s="27" t="s">
        <v>1688</v>
      </c>
      <c r="G86" s="63" t="str">
        <f>IF(OR(Table11[[#This Row],[CAUD]]="Add", Table11[[#This Row],[CAUD]]="Update"),VLOOKUP(Table11[[#This Row],[Id]],Table6[#All],8,),"")</f>
        <v/>
      </c>
      <c r="H86" s="63" t="str">
        <f>IF(OR(Table11[[#This Row],[CAUD]]="Add", Table11[[#This Row],[CAUD]]="Update"),VLOOKUP(Table11[[#This Row],[Id]],Table1[#All],4,),"")</f>
        <v/>
      </c>
      <c r="I86" s="63" t="str">
        <f>IF(OR(Table11[[#This Row],[CAUD]]="Add", Table11[[#This Row],[CAUD]]="Update"),VLOOKUP(Table11[[#This Row],[Id]],Table1[#All],5,),"")</f>
        <v/>
      </c>
      <c r="J86" s="70" t="s">
        <v>2709</v>
      </c>
    </row>
    <row r="87" spans="1:10" x14ac:dyDescent="0.3">
      <c r="A87" s="67">
        <v>45905</v>
      </c>
      <c r="B87" s="27" t="s">
        <v>2443</v>
      </c>
      <c r="C87" s="27">
        <v>225</v>
      </c>
      <c r="D87" s="27"/>
      <c r="E87" s="63" t="str">
        <f>IF(OR(Table11[[#This Row],[CAUD]]="Add", Table11[[#This Row],[CAUD]]="Update"),VLOOKUP(Table11[[#This Row],[Id]],Table1[#All],2,),"")</f>
        <v/>
      </c>
      <c r="F87" s="27" t="s">
        <v>69</v>
      </c>
      <c r="G87" s="63" t="str">
        <f>IF(OR(Table11[[#This Row],[CAUD]]="Add", Table11[[#This Row],[CAUD]]="Update"),VLOOKUP(Table11[[#This Row],[Id]],Table6[#All],8,),"")</f>
        <v/>
      </c>
      <c r="H87" s="63" t="str">
        <f>IF(OR(Table11[[#This Row],[CAUD]]="Add", Table11[[#This Row],[CAUD]]="Update"),VLOOKUP(Table11[[#This Row],[Id]],Table1[#All],4,),"")</f>
        <v/>
      </c>
      <c r="I87" s="63" t="str">
        <f>IF(OR(Table11[[#This Row],[CAUD]]="Add", Table11[[#This Row],[CAUD]]="Update"),VLOOKUP(Table11[[#This Row],[Id]],Table1[#All],5,),"")</f>
        <v/>
      </c>
      <c r="J87" s="70" t="s">
        <v>2710</v>
      </c>
    </row>
    <row r="88" spans="1:10" x14ac:dyDescent="0.3">
      <c r="A88" s="67">
        <v>45905</v>
      </c>
      <c r="B88" s="27" t="s">
        <v>2443</v>
      </c>
      <c r="C88" s="27">
        <v>648</v>
      </c>
      <c r="D88" s="27"/>
      <c r="E88" s="63" t="str">
        <f>IF(OR(Table11[[#This Row],[CAUD]]="Add", Table11[[#This Row],[CAUD]]="Update"),VLOOKUP(Table11[[#This Row],[Id]],Table1[#All],2,),"")</f>
        <v/>
      </c>
      <c r="F88" s="27" t="s">
        <v>1535</v>
      </c>
      <c r="G88" s="63" t="str">
        <f>IF(OR(Table11[[#This Row],[CAUD]]="Add", Table11[[#This Row],[CAUD]]="Update"),VLOOKUP(Table11[[#This Row],[Id]],Table6[#All],8,),"")</f>
        <v/>
      </c>
      <c r="H88" s="63" t="str">
        <f>IF(OR(Table11[[#This Row],[CAUD]]="Add", Table11[[#This Row],[CAUD]]="Update"),VLOOKUP(Table11[[#This Row],[Id]],Table1[#All],4,),"")</f>
        <v/>
      </c>
      <c r="I88" s="63" t="str">
        <f>IF(OR(Table11[[#This Row],[CAUD]]="Add", Table11[[#This Row],[CAUD]]="Update"),VLOOKUP(Table11[[#This Row],[Id]],Table1[#All],5,),"")</f>
        <v/>
      </c>
      <c r="J88" s="70" t="s">
        <v>2711</v>
      </c>
    </row>
    <row r="89" spans="1:10" x14ac:dyDescent="0.3">
      <c r="A89" s="67">
        <v>45905</v>
      </c>
      <c r="B89" s="27" t="s">
        <v>2443</v>
      </c>
      <c r="C89" s="27">
        <v>720</v>
      </c>
      <c r="D89" s="27"/>
      <c r="E89" s="63" t="str">
        <f>IF(OR(Table11[[#This Row],[CAUD]]="Add", Table11[[#This Row],[CAUD]]="Update"),VLOOKUP(Table11[[#This Row],[Id]],Table1[#All],2,),"")</f>
        <v/>
      </c>
      <c r="F89" s="27" t="s">
        <v>2225</v>
      </c>
      <c r="G89" s="63" t="str">
        <f>IF(OR(Table11[[#This Row],[CAUD]]="Add", Table11[[#This Row],[CAUD]]="Update"),VLOOKUP(Table11[[#This Row],[Id]],Table6[#All],8,),"")</f>
        <v/>
      </c>
      <c r="H89" s="63" t="str">
        <f>IF(OR(Table11[[#This Row],[CAUD]]="Add", Table11[[#This Row],[CAUD]]="Update"),VLOOKUP(Table11[[#This Row],[Id]],Table1[#All],4,),"")</f>
        <v/>
      </c>
      <c r="I89" s="63" t="str">
        <f>IF(OR(Table11[[#This Row],[CAUD]]="Add", Table11[[#This Row],[CAUD]]="Update"),VLOOKUP(Table11[[#This Row],[Id]],Table1[#All],5,),"")</f>
        <v/>
      </c>
      <c r="J89" s="70" t="s">
        <v>2652</v>
      </c>
    </row>
    <row r="90" spans="1:10" x14ac:dyDescent="0.3">
      <c r="A90" s="67">
        <v>45905</v>
      </c>
      <c r="B90" s="27" t="s">
        <v>2442</v>
      </c>
      <c r="C90" s="27">
        <v>101</v>
      </c>
      <c r="D90" s="27"/>
      <c r="E90" s="63" t="str">
        <f>IF(OR(Table11[[#This Row],[CAUD]]="Add", Table11[[#This Row],[CAUD]]="Update"),VLOOKUP(Table11[[#This Row],[Id]],Table1[#All],2,),"")</f>
        <v>LegalEntity</v>
      </c>
      <c r="F90" s="27"/>
      <c r="G90" s="63" t="str">
        <f>IF(OR(Table11[[#This Row],[CAUD]]="Add", Table11[[#This Row],[CAUD]]="Update"),VLOOKUP(Table11[[#This Row],[Id]],Table6[#All],8,),"")</f>
        <v>Standard</v>
      </c>
      <c r="H90" s="63" t="str">
        <f>IF(OR(Table11[[#This Row],[CAUD]]="Add", Table11[[#This Row],[CAUD]]="Update"),VLOOKUP(Table11[[#This Row],[Id]],Table1[#All],4,),"")</f>
        <v>Organization</v>
      </c>
      <c r="I90" s="63" t="str">
        <f>IF(OR(Table11[[#This Row],[CAUD]]="Add", Table11[[#This Row],[CAUD]]="Update"),VLOOKUP(Table11[[#This Row],[Id]],Table1[#All],5,),"")</f>
        <v>Class</v>
      </c>
      <c r="J90" s="70" t="s">
        <v>2712</v>
      </c>
    </row>
    <row r="91" spans="1:10" x14ac:dyDescent="0.3">
      <c r="A91" s="67">
        <v>45905</v>
      </c>
      <c r="B91" s="27" t="s">
        <v>2442</v>
      </c>
      <c r="C91" s="8">
        <v>721</v>
      </c>
      <c r="D91" s="8"/>
      <c r="E91" s="62" t="str">
        <f>IF(OR(Table11[[#This Row],[CAUD]]="Add", Table11[[#This Row],[CAUD]]="Update"),VLOOKUP(Table11[[#This Row],[Id]],Table1[#All],2,),"")</f>
        <v>EstablishmentUnit</v>
      </c>
      <c r="F91" s="8"/>
      <c r="G91" s="62" t="str">
        <f>IF(OR(Table11[[#This Row],[CAUD]]="Add", Table11[[#This Row],[CAUD]]="Update"),VLOOKUP(Table11[[#This Row],[Id]],Table6[#All],8,),"")</f>
        <v>Proposed standard</v>
      </c>
      <c r="H91" s="62" t="str">
        <f>IF(OR(Table11[[#This Row],[CAUD]]="Add", Table11[[#This Row],[CAUD]]="Update"),VLOOKUP(Table11[[#This Row],[Id]],Table1[#All],4,),"")</f>
        <v>Organization</v>
      </c>
      <c r="I91" s="62" t="str">
        <f>IF(OR(Table11[[#This Row],[CAUD]]="Add", Table11[[#This Row],[CAUD]]="Update"),VLOOKUP(Table11[[#This Row],[Id]],Table1[#All],5,),"")</f>
        <v>Class</v>
      </c>
      <c r="J91" s="46" t="s">
        <v>2713</v>
      </c>
    </row>
    <row r="92" spans="1:10" x14ac:dyDescent="0.3">
      <c r="A92" s="67">
        <v>45905</v>
      </c>
      <c r="B92" s="27" t="s">
        <v>2442</v>
      </c>
      <c r="C92" s="8">
        <v>248</v>
      </c>
      <c r="D92" s="8"/>
      <c r="E92" s="62" t="str">
        <f>IF(OR(Table11[[#This Row],[CAUD]]="Add", Table11[[#This Row],[CAUD]]="Update"),VLOOKUP(Table11[[#This Row],[Id]],Table1[#All],2,),"")</f>
        <v>website</v>
      </c>
      <c r="F92" s="8"/>
      <c r="G92" s="62" t="str">
        <f>IF(OR(Table11[[#This Row],[CAUD]]="Add", Table11[[#This Row],[CAUD]]="Update"),VLOOKUP(Table11[[#This Row],[Id]],Table6[#All],8,),"")</f>
        <v>Proposed standard</v>
      </c>
      <c r="H92" s="62" t="str">
        <f>IF(OR(Table11[[#This Row],[CAUD]]="Add", Table11[[#This Row],[CAUD]]="Update"),VLOOKUP(Table11[[#This Row],[Id]],Table1[#All],4,),"")</f>
        <v>Organization</v>
      </c>
      <c r="I92" s="62" t="str">
        <f>IF(OR(Table11[[#This Row],[CAUD]]="Add", Table11[[#This Row],[CAUD]]="Update"),VLOOKUP(Table11[[#This Row],[Id]],Table1[#All],5,),"")</f>
        <v>Property</v>
      </c>
      <c r="J92" s="46" t="s">
        <v>2714</v>
      </c>
    </row>
    <row r="93" spans="1:10" x14ac:dyDescent="0.3">
      <c r="A93" s="67">
        <v>45905</v>
      </c>
      <c r="B93" s="27" t="s">
        <v>2442</v>
      </c>
      <c r="C93" s="27">
        <v>236</v>
      </c>
      <c r="D93" s="27"/>
      <c r="E93" s="63" t="str">
        <f>IF(OR(Table11[[#This Row],[CAUD]]="Add", Table11[[#This Row],[CAUD]]="Update"),VLOOKUP(Table11[[#This Row],[Id]],Table1[#All],2,),"")</f>
        <v>hasEstablishmentUnit</v>
      </c>
      <c r="F93" s="27" t="s">
        <v>1593</v>
      </c>
      <c r="G93" s="63" t="str">
        <f>IF(OR(Table11[[#This Row],[CAUD]]="Add", Table11[[#This Row],[CAUD]]="Update"),VLOOKUP(Table11[[#This Row],[Id]],Table6[#All],8,),"")</f>
        <v>Proposed standard</v>
      </c>
      <c r="H93" s="63" t="str">
        <f>IF(OR(Table11[[#This Row],[CAUD]]="Add", Table11[[#This Row],[CAUD]]="Update"),VLOOKUP(Table11[[#This Row],[Id]],Table1[#All],4,),"")</f>
        <v>Organization</v>
      </c>
      <c r="I93" s="63" t="str">
        <f>IF(OR(Table11[[#This Row],[CAUD]]="Add", Table11[[#This Row],[CAUD]]="Update"),VLOOKUP(Table11[[#This Row],[Id]],Table1[#All],5,),"")</f>
        <v>Property</v>
      </c>
      <c r="J93" s="70" t="s">
        <v>2715</v>
      </c>
    </row>
    <row r="94" spans="1:10" x14ac:dyDescent="0.3">
      <c r="A94" s="67">
        <v>45905</v>
      </c>
      <c r="B94" s="27" t="s">
        <v>2442</v>
      </c>
      <c r="C94" s="8">
        <v>655</v>
      </c>
      <c r="D94" s="8"/>
      <c r="E94" s="62" t="str">
        <f>IF(OR(Table11[[#This Row],[CAUD]]="Add", Table11[[#This Row],[CAUD]]="Update"),VLOOKUP(Table11[[#This Row],[Id]],Table1[#All],2,),"")</f>
        <v>establishmentUnitOf</v>
      </c>
      <c r="F94" s="8" t="s">
        <v>1595</v>
      </c>
      <c r="G94" s="62" t="str">
        <f>IF(OR(Table11[[#This Row],[CAUD]]="Add", Table11[[#This Row],[CAUD]]="Update"),VLOOKUP(Table11[[#This Row],[Id]],Table6[#All],8,),"")</f>
        <v>Proposed standard</v>
      </c>
      <c r="H94" s="62" t="str">
        <f>IF(OR(Table11[[#This Row],[CAUD]]="Add", Table11[[#This Row],[CAUD]]="Update"),VLOOKUP(Table11[[#This Row],[Id]],Table1[#All],4,),"")</f>
        <v>Organization</v>
      </c>
      <c r="I94" s="62" t="str">
        <f>IF(OR(Table11[[#This Row],[CAUD]]="Add", Table11[[#This Row],[CAUD]]="Update"),VLOOKUP(Table11[[#This Row],[Id]],Table1[#All],5,),"")</f>
        <v>Property</v>
      </c>
      <c r="J94" s="70" t="s">
        <v>2715</v>
      </c>
    </row>
    <row r="95" spans="1:10" x14ac:dyDescent="0.3">
      <c r="A95" s="67">
        <v>45989</v>
      </c>
      <c r="B95" s="27" t="s">
        <v>2441</v>
      </c>
      <c r="C95" s="27">
        <v>752</v>
      </c>
      <c r="D95" s="27"/>
      <c r="E95" s="63" t="str">
        <f>IF(OR(Table11[[#This Row],[CAUD]]="Add", Table11[[#This Row],[CAUD]]="Update"),VLOOKUP(Table11[[#This Row],[Id]],Table1[#All],2,),"")</f>
        <v>NaceBel2025</v>
      </c>
      <c r="F95" s="27"/>
      <c r="G95" s="63" t="str">
        <f>IF(OR(Table11[[#This Row],[CAUD]]="Add", Table11[[#This Row],[CAUD]]="Update"),VLOOKUP(Table11[[#This Row],[Id]],Table6[#All],8,),"")</f>
        <v>Proposed standard</v>
      </c>
      <c r="H95" s="63" t="str">
        <f>IF(OR(Table11[[#This Row],[CAUD]]="Add", Table11[[#This Row],[CAUD]]="Update"),VLOOKUP(Table11[[#This Row],[Id]],Table1[#All],4,),"")</f>
        <v>Organization</v>
      </c>
      <c r="I95" s="63" t="str">
        <f>IF(OR(Table11[[#This Row],[CAUD]]="Add", Table11[[#This Row],[CAUD]]="Update"),VLOOKUP(Table11[[#This Row],[Id]],Table1[#All],5,),"")</f>
        <v>ConceptScheme</v>
      </c>
      <c r="J95" s="70"/>
    </row>
    <row r="96" spans="1:10" x14ac:dyDescent="0.3">
      <c r="A96" s="67">
        <v>45989</v>
      </c>
      <c r="B96" s="27" t="s">
        <v>2441</v>
      </c>
      <c r="C96" s="27">
        <v>753</v>
      </c>
      <c r="D96" s="27"/>
      <c r="E96" s="63" t="str">
        <f>IF(OR(Table11[[#This Row],[CAUD]]="Add", Table11[[#This Row],[CAUD]]="Update"),VLOOKUP(Table11[[#This Row],[Id]],Table1[#All],2,),"")</f>
        <v>NaceRev2_1Code</v>
      </c>
      <c r="F96" s="27"/>
      <c r="G96" s="63" t="str">
        <f>IF(OR(Table11[[#This Row],[CAUD]]="Add", Table11[[#This Row],[CAUD]]="Update"),VLOOKUP(Table11[[#This Row],[Id]],Table6[#All],8,),"")</f>
        <v>Proposed standard</v>
      </c>
      <c r="H96" s="63" t="str">
        <f>IF(OR(Table11[[#This Row],[CAUD]]="Add", Table11[[#This Row],[CAUD]]="Update"),VLOOKUP(Table11[[#This Row],[Id]],Table1[#All],4,),"")</f>
        <v>Organization</v>
      </c>
      <c r="I96" s="63" t="str">
        <f>IF(OR(Table11[[#This Row],[CAUD]]="Add", Table11[[#This Row],[CAUD]]="Update"),VLOOKUP(Table11[[#This Row],[Id]],Table1[#All],5,),"")</f>
        <v>DataType</v>
      </c>
      <c r="J96" s="70"/>
    </row>
    <row r="97" spans="1:10" x14ac:dyDescent="0.3">
      <c r="A97" s="67">
        <v>45989</v>
      </c>
      <c r="B97" s="27" t="s">
        <v>2441</v>
      </c>
      <c r="C97" s="27">
        <v>754</v>
      </c>
      <c r="D97" s="27"/>
      <c r="E97" s="63" t="str">
        <f>IF(OR(Table11[[#This Row],[CAUD]]="Add", Table11[[#This Row],[CAUD]]="Update"),VLOOKUP(Table11[[#This Row],[Id]],Table1[#All],2,),"")</f>
        <v>NaceBel2025Code</v>
      </c>
      <c r="F97" s="27"/>
      <c r="G97" s="63" t="str">
        <f>IF(OR(Table11[[#This Row],[CAUD]]="Add", Table11[[#This Row],[CAUD]]="Update"),VLOOKUP(Table11[[#This Row],[Id]],Table6[#All],8,),"")</f>
        <v>Proposed standard</v>
      </c>
      <c r="H97" s="63" t="str">
        <f>IF(OR(Table11[[#This Row],[CAUD]]="Add", Table11[[#This Row],[CAUD]]="Update"),VLOOKUP(Table11[[#This Row],[Id]],Table1[#All],4,),"")</f>
        <v>Organization</v>
      </c>
      <c r="I97" s="63" t="str">
        <f>IF(OR(Table11[[#This Row],[CAUD]]="Add", Table11[[#This Row],[CAUD]]="Update"),VLOOKUP(Table11[[#This Row],[Id]],Table1[#All],5,),"")</f>
        <v>DataType</v>
      </c>
      <c r="J97" s="70"/>
    </row>
    <row r="98" spans="1:10" x14ac:dyDescent="0.3">
      <c r="A98" s="67">
        <v>45989</v>
      </c>
      <c r="B98" s="27" t="s">
        <v>2441</v>
      </c>
      <c r="C98" s="27">
        <v>755</v>
      </c>
      <c r="D98" s="27"/>
      <c r="E98" s="63" t="str">
        <f>IF(OR(Table11[[#This Row],[CAUD]]="Add", Table11[[#This Row],[CAUD]]="Update"),VLOOKUP(Table11[[#This Row],[Id]],Table1[#All],2,),"")</f>
        <v>NaceBel2025Length5Code</v>
      </c>
      <c r="F98" s="27"/>
      <c r="G98" s="63" t="str">
        <f>IF(OR(Table11[[#This Row],[CAUD]]="Add", Table11[[#This Row],[CAUD]]="Update"),VLOOKUP(Table11[[#This Row],[Id]],Table6[#All],8,),"")</f>
        <v>Proposed standard</v>
      </c>
      <c r="H98" s="63" t="str">
        <f>IF(OR(Table11[[#This Row],[CAUD]]="Add", Table11[[#This Row],[CAUD]]="Update"),VLOOKUP(Table11[[#This Row],[Id]],Table1[#All],4,),"")</f>
        <v>Organization</v>
      </c>
      <c r="I98" s="63" t="str">
        <f>IF(OR(Table11[[#This Row],[CAUD]]="Add", Table11[[#This Row],[CAUD]]="Update"),VLOOKUP(Table11[[#This Row],[Id]],Table1[#All],5,),"")</f>
        <v>DataType</v>
      </c>
      <c r="J98" s="70"/>
    </row>
    <row r="99" spans="1:10" x14ac:dyDescent="0.3">
      <c r="A99" s="67">
        <v>45989</v>
      </c>
      <c r="B99" s="27" t="s">
        <v>2442</v>
      </c>
      <c r="C99" s="27">
        <v>734</v>
      </c>
      <c r="D99" s="27"/>
      <c r="E99" s="63" t="str">
        <f>IF(OR(Table11[[#This Row],[CAUD]]="Add", Table11[[#This Row],[CAUD]]="Update"),VLOOKUP(Table11[[#This Row],[Id]],Table1[#All],2,),"")</f>
        <v>NaceEuRev2</v>
      </c>
      <c r="F99" s="27"/>
      <c r="G99" s="63" t="str">
        <f>IF(OR(Table11[[#This Row],[CAUD]]="Add", Table11[[#This Row],[CAUD]]="Update"),VLOOKUP(Table11[[#This Row],[Id]],Table6[#All],8,),"")</f>
        <v>Proposed standard</v>
      </c>
      <c r="H99" s="63" t="str">
        <f>IF(OR(Table11[[#This Row],[CAUD]]="Add", Table11[[#This Row],[CAUD]]="Update"),VLOOKUP(Table11[[#This Row],[Id]],Table1[#All],4,),"")</f>
        <v>Organization</v>
      </c>
      <c r="I99" s="63" t="str">
        <f>IF(OR(Table11[[#This Row],[CAUD]]="Add", Table11[[#This Row],[CAUD]]="Update"),VLOOKUP(Table11[[#This Row],[Id]],Table1[#All],5,),"")</f>
        <v>ConceptScheme</v>
      </c>
      <c r="J99" s="70"/>
    </row>
    <row r="100" spans="1:10" x14ac:dyDescent="0.3">
      <c r="A100" s="67">
        <v>45989</v>
      </c>
      <c r="B100" s="27" t="s">
        <v>2442</v>
      </c>
      <c r="C100" s="27">
        <v>735</v>
      </c>
      <c r="D100" s="27"/>
      <c r="E100" s="63" t="str">
        <f>IF(OR(Table11[[#This Row],[CAUD]]="Add", Table11[[#This Row],[CAUD]]="Update"),VLOOKUP(Table11[[#This Row],[Id]],Table1[#All],2,),"")</f>
        <v>NaceEuRev2_1</v>
      </c>
      <c r="F100" s="27"/>
      <c r="G100" s="63" t="str">
        <f>IF(OR(Table11[[#This Row],[CAUD]]="Add", Table11[[#This Row],[CAUD]]="Update"),VLOOKUP(Table11[[#This Row],[Id]],Table6[#All],8,),"")</f>
        <v>Proposed standard</v>
      </c>
      <c r="H100" s="63" t="str">
        <f>IF(OR(Table11[[#This Row],[CAUD]]="Add", Table11[[#This Row],[CAUD]]="Update"),VLOOKUP(Table11[[#This Row],[Id]],Table1[#All],4,),"")</f>
        <v>Organization</v>
      </c>
      <c r="I100" s="63" t="str">
        <f>IF(OR(Table11[[#This Row],[CAUD]]="Add", Table11[[#This Row],[CAUD]]="Update"),VLOOKUP(Table11[[#This Row],[Id]],Table1[#All],5,),"")</f>
        <v>ConceptScheme</v>
      </c>
      <c r="J100" s="70"/>
    </row>
    <row r="101" spans="1:10" x14ac:dyDescent="0.3">
      <c r="A101" s="67">
        <v>45989</v>
      </c>
      <c r="B101" s="27" t="s">
        <v>2442</v>
      </c>
      <c r="C101" s="27">
        <v>736</v>
      </c>
      <c r="D101" s="27"/>
      <c r="E101" s="63" t="str">
        <f>IF(OR(Table11[[#This Row],[CAUD]]="Add", Table11[[#This Row],[CAUD]]="Update"),VLOOKUP(Table11[[#This Row],[Id]],Table1[#All],2,),"")</f>
        <v>NaceBel2008</v>
      </c>
      <c r="F101" s="27"/>
      <c r="G101" s="63" t="str">
        <f>IF(OR(Table11[[#This Row],[CAUD]]="Add", Table11[[#This Row],[CAUD]]="Update"),VLOOKUP(Table11[[#This Row],[Id]],Table6[#All],8,),"")</f>
        <v>Proposed standard</v>
      </c>
      <c r="H101" s="63" t="str">
        <f>IF(OR(Table11[[#This Row],[CAUD]]="Add", Table11[[#This Row],[CAUD]]="Update"),VLOOKUP(Table11[[#This Row],[Id]],Table1[#All],4,),"")</f>
        <v>Organization</v>
      </c>
      <c r="I101" s="63" t="str">
        <f>IF(OR(Table11[[#This Row],[CAUD]]="Add", Table11[[#This Row],[CAUD]]="Update"),VLOOKUP(Table11[[#This Row],[Id]],Table1[#All],5,),"")</f>
        <v>ConceptScheme</v>
      </c>
      <c r="J101" s="70"/>
    </row>
    <row r="102" spans="1:10" x14ac:dyDescent="0.3">
      <c r="A102" s="67">
        <v>45989</v>
      </c>
      <c r="B102" s="27" t="s">
        <v>2442</v>
      </c>
      <c r="C102" s="27">
        <v>737</v>
      </c>
      <c r="D102" s="27"/>
      <c r="E102" s="63" t="str">
        <f>IF(OR(Table11[[#This Row],[CAUD]]="Add", Table11[[#This Row],[CAUD]]="Update"),VLOOKUP(Table11[[#This Row],[Id]],Table1[#All],2,),"")</f>
        <v>NaceRev2Code</v>
      </c>
      <c r="F102" s="27"/>
      <c r="G102" s="63" t="str">
        <f>IF(OR(Table11[[#This Row],[CAUD]]="Add", Table11[[#This Row],[CAUD]]="Update"),VLOOKUP(Table11[[#This Row],[Id]],Table6[#All],8,),"")</f>
        <v>Proposed standard</v>
      </c>
      <c r="H102" s="63" t="str">
        <f>IF(OR(Table11[[#This Row],[CAUD]]="Add", Table11[[#This Row],[CAUD]]="Update"),VLOOKUP(Table11[[#This Row],[Id]],Table1[#All],4,),"")</f>
        <v>Organization</v>
      </c>
      <c r="I102" s="63" t="str">
        <f>IF(OR(Table11[[#This Row],[CAUD]]="Add", Table11[[#This Row],[CAUD]]="Update"),VLOOKUP(Table11[[#This Row],[Id]],Table1[#All],5,),"")</f>
        <v>DataType</v>
      </c>
      <c r="J102" s="70"/>
    </row>
    <row r="103" spans="1:10" x14ac:dyDescent="0.3">
      <c r="A103" s="67">
        <v>45989</v>
      </c>
      <c r="B103" s="27" t="s">
        <v>2442</v>
      </c>
      <c r="C103" s="27">
        <v>738</v>
      </c>
      <c r="D103" s="27"/>
      <c r="E103" s="63" t="str">
        <f>IF(OR(Table11[[#This Row],[CAUD]]="Add", Table11[[#This Row],[CAUD]]="Update"),VLOOKUP(Table11[[#This Row],[Id]],Table1[#All],2,),"")</f>
        <v>NaceBel2008Code</v>
      </c>
      <c r="F103" s="27"/>
      <c r="G103" s="63" t="str">
        <f>IF(OR(Table11[[#This Row],[CAUD]]="Add", Table11[[#This Row],[CAUD]]="Update"),VLOOKUP(Table11[[#This Row],[Id]],Table6[#All],8,),"")</f>
        <v>Proposed standard</v>
      </c>
      <c r="H103" s="63" t="str">
        <f>IF(OR(Table11[[#This Row],[CAUD]]="Add", Table11[[#This Row],[CAUD]]="Update"),VLOOKUP(Table11[[#This Row],[Id]],Table1[#All],4,),"")</f>
        <v>Organization</v>
      </c>
      <c r="I103" s="63" t="str">
        <f>IF(OR(Table11[[#This Row],[CAUD]]="Add", Table11[[#This Row],[CAUD]]="Update"),VLOOKUP(Table11[[#This Row],[Id]],Table1[#All],5,),"")</f>
        <v>DataType</v>
      </c>
      <c r="J103" s="70"/>
    </row>
    <row r="104" spans="1:10" x14ac:dyDescent="0.3">
      <c r="A104" s="67">
        <v>45989</v>
      </c>
      <c r="B104" s="27" t="s">
        <v>2442</v>
      </c>
      <c r="C104" s="27">
        <v>739</v>
      </c>
      <c r="D104" s="27"/>
      <c r="E104" s="63" t="str">
        <f>IF(OR(Table11[[#This Row],[CAUD]]="Add", Table11[[#This Row],[CAUD]]="Update"),VLOOKUP(Table11[[#This Row],[Id]],Table1[#All],2,),"")</f>
        <v>NaceBel2008Length5Code</v>
      </c>
      <c r="F104" s="27"/>
      <c r="G104" s="63" t="str">
        <f>IF(OR(Table11[[#This Row],[CAUD]]="Add", Table11[[#This Row],[CAUD]]="Update"),VLOOKUP(Table11[[#This Row],[Id]],Table6[#All],8,),"")</f>
        <v>Proposed standard</v>
      </c>
      <c r="H104" s="63" t="str">
        <f>IF(OR(Table11[[#This Row],[CAUD]]="Add", Table11[[#This Row],[CAUD]]="Update"),VLOOKUP(Table11[[#This Row],[Id]],Table1[#All],4,),"")</f>
        <v>Organization</v>
      </c>
      <c r="I104" s="63" t="str">
        <f>IF(OR(Table11[[#This Row],[CAUD]]="Add", Table11[[#This Row],[CAUD]]="Update"),VLOOKUP(Table11[[#This Row],[Id]],Table1[#All],5,),"")</f>
        <v>DataType</v>
      </c>
      <c r="J104" s="70"/>
    </row>
    <row r="105" spans="1:10" x14ac:dyDescent="0.3">
      <c r="A105" s="67">
        <v>45989</v>
      </c>
      <c r="B105" s="27" t="s">
        <v>2442</v>
      </c>
      <c r="C105" s="27">
        <v>746</v>
      </c>
      <c r="D105" s="27"/>
      <c r="E105" s="63" t="str">
        <f>IF(OR(Table11[[#This Row],[CAUD]]="Add", Table11[[#This Row],[CAUD]]="Update"),VLOOKUP(Table11[[#This Row],[Id]],Table1[#All],2,),"")</f>
        <v>NihdiCompetenceCode</v>
      </c>
      <c r="F105" s="27"/>
      <c r="G105" s="63" t="str">
        <f>IF(OR(Table11[[#This Row],[CAUD]]="Add", Table11[[#This Row],[CAUD]]="Update"),VLOOKUP(Table11[[#This Row],[Id]],Table6[#All],8,),"")</f>
        <v>Proposed standard</v>
      </c>
      <c r="H105" s="63" t="str">
        <f>IF(OR(Table11[[#This Row],[CAUD]]="Add", Table11[[#This Row],[CAUD]]="Update"),VLOOKUP(Table11[[#This Row],[Id]],Table1[#All],4,),"")</f>
        <v>Healthcare</v>
      </c>
      <c r="I105" s="63" t="str">
        <f>IF(OR(Table11[[#This Row],[CAUD]]="Add", Table11[[#This Row],[CAUD]]="Update"),VLOOKUP(Table11[[#This Row],[Id]],Table1[#All],5,),"")</f>
        <v>ConceptScheme</v>
      </c>
      <c r="J105" s="70" t="s">
        <v>2793</v>
      </c>
    </row>
    <row r="106" spans="1:10" x14ac:dyDescent="0.3">
      <c r="A106" s="67">
        <v>45989</v>
      </c>
      <c r="B106" s="27" t="s">
        <v>2442</v>
      </c>
      <c r="C106" s="27">
        <v>245</v>
      </c>
      <c r="D106" s="27"/>
      <c r="E106" s="63" t="str">
        <f>IF(OR(Table11[[#This Row],[CAUD]]="Add", Table11[[#This Row],[CAUD]]="Update"),VLOOKUP(Table11[[#This Row],[Id]],Table1[#All],2,),"")</f>
        <v>telephone</v>
      </c>
      <c r="F106" s="27"/>
      <c r="G106" s="63" t="str">
        <f>IF(OR(Table11[[#This Row],[CAUD]]="Add", Table11[[#This Row],[CAUD]]="Update"),VLOOKUP(Table11[[#This Row],[Id]],Table6[#All],8,),"")</f>
        <v>Proposed standard</v>
      </c>
      <c r="H106" s="63" t="str">
        <f>IF(OR(Table11[[#This Row],[CAUD]]="Add", Table11[[#This Row],[CAUD]]="Update"),VLOOKUP(Table11[[#This Row],[Id]],Table1[#All],4,),"")</f>
        <v>Organization</v>
      </c>
      <c r="I106" s="63" t="str">
        <f>IF(OR(Table11[[#This Row],[CAUD]]="Add", Table11[[#This Row],[CAUD]]="Update"),VLOOKUP(Table11[[#This Row],[Id]],Table1[#All],5,),"")</f>
        <v>Property</v>
      </c>
      <c r="J106" s="70" t="s">
        <v>2795</v>
      </c>
    </row>
    <row r="107" spans="1:10" x14ac:dyDescent="0.3">
      <c r="A107" s="67">
        <v>45989</v>
      </c>
      <c r="B107" s="27" t="s">
        <v>2442</v>
      </c>
      <c r="C107" s="27">
        <v>235</v>
      </c>
      <c r="D107" s="27"/>
      <c r="E107" s="63" t="str">
        <f>IF(OR(Table11[[#This Row],[CAUD]]="Add", Table11[[#This Row],[CAUD]]="Update"),VLOOKUP(Table11[[#This Row],[Id]],Table1[#All],2,),"")</f>
        <v>function</v>
      </c>
      <c r="F107" s="27"/>
      <c r="G107" s="63" t="str">
        <f>IF(OR(Table11[[#This Row],[CAUD]]="Add", Table11[[#This Row],[CAUD]]="Update"),VLOOKUP(Table11[[#This Row],[Id]],Table6[#All],8,),"")</f>
        <v>Proposed standard</v>
      </c>
      <c r="H107" s="63" t="str">
        <f>IF(OR(Table11[[#This Row],[CAUD]]="Add", Table11[[#This Row],[CAUD]]="Update"),VLOOKUP(Table11[[#This Row],[Id]],Table1[#All],4,),"")</f>
        <v>Organization</v>
      </c>
      <c r="I107" s="63" t="str">
        <f>IF(OR(Table11[[#This Row],[CAUD]]="Add", Table11[[#This Row],[CAUD]]="Update"),VLOOKUP(Table11[[#This Row],[Id]],Table1[#All],5,),"")</f>
        <v>Property</v>
      </c>
      <c r="J107" s="70" t="s">
        <v>2797</v>
      </c>
    </row>
    <row r="108" spans="1:10" x14ac:dyDescent="0.3">
      <c r="A108" s="67">
        <v>45989</v>
      </c>
      <c r="B108" s="8" t="s">
        <v>2443</v>
      </c>
      <c r="C108" s="8">
        <v>728</v>
      </c>
      <c r="D108" s="8"/>
      <c r="E108" s="62" t="str">
        <f>IF(OR(Table11[[#This Row],[CAUD]]="Add", Table11[[#This Row],[CAUD]]="Update"),VLOOKUP(Table11[[#This Row],[Id]],Table1[#All],2,),"")</f>
        <v/>
      </c>
      <c r="F108" s="8" t="s">
        <v>253</v>
      </c>
      <c r="G108" s="62" t="str">
        <f>IF(OR(Table11[[#This Row],[CAUD]]="Add", Table11[[#This Row],[CAUD]]="Update"),VLOOKUP(Table11[[#This Row],[Id]],Table6[#All],8,),"")</f>
        <v/>
      </c>
      <c r="H108" s="62" t="str">
        <f>IF(OR(Table11[[#This Row],[CAUD]]="Add", Table11[[#This Row],[CAUD]]="Update"),VLOOKUP(Table11[[#This Row],[Id]],Table1[#All],4,),"")</f>
        <v/>
      </c>
      <c r="I108" s="62" t="str">
        <f>IF(OR(Table11[[#This Row],[CAUD]]="Add", Table11[[#This Row],[CAUD]]="Update"),VLOOKUP(Table11[[#This Row],[Id]],Table1[#All],5,),"")</f>
        <v/>
      </c>
      <c r="J108" s="46" t="s">
        <v>2798</v>
      </c>
    </row>
    <row r="109" spans="1:10" x14ac:dyDescent="0.3">
      <c r="A109" s="67">
        <v>45989</v>
      </c>
      <c r="B109" s="27" t="s">
        <v>2442</v>
      </c>
      <c r="C109" s="27">
        <v>248</v>
      </c>
      <c r="D109" s="27"/>
      <c r="E109" s="63" t="str">
        <f>IF(OR(Table11[[#This Row],[CAUD]]="Add", Table11[[#This Row],[CAUD]]="Update"),VLOOKUP(Table11[[#This Row],[Id]],Table1[#All],2,),"")</f>
        <v>website</v>
      </c>
      <c r="F109" s="27"/>
      <c r="G109" s="63" t="str">
        <f>IF(OR(Table11[[#This Row],[CAUD]]="Add", Table11[[#This Row],[CAUD]]="Update"),VLOOKUP(Table11[[#This Row],[Id]],Table6[#All],8,),"")</f>
        <v>Proposed standard</v>
      </c>
      <c r="H109" s="63" t="str">
        <f>IF(OR(Table11[[#This Row],[CAUD]]="Add", Table11[[#This Row],[CAUD]]="Update"),VLOOKUP(Table11[[#This Row],[Id]],Table1[#All],4,),"")</f>
        <v>Organization</v>
      </c>
      <c r="I109" s="63" t="str">
        <f>IF(OR(Table11[[#This Row],[CAUD]]="Add", Table11[[#This Row],[CAUD]]="Update"),VLOOKUP(Table11[[#This Row],[Id]],Table1[#All],5,),"")</f>
        <v>Property</v>
      </c>
      <c r="J109" s="70" t="s">
        <v>2799</v>
      </c>
    </row>
    <row r="110" spans="1:10" x14ac:dyDescent="0.3">
      <c r="A110" s="67">
        <v>45989</v>
      </c>
      <c r="B110" s="27" t="s">
        <v>2442</v>
      </c>
      <c r="C110" s="8">
        <v>749</v>
      </c>
      <c r="D110" s="8"/>
      <c r="E110" s="62" t="str">
        <f>IF(OR(Table11[[#This Row],[CAUD]]="Add", Table11[[#This Row],[CAUD]]="Update"),VLOOKUP(Table11[[#This Row],[Id]],Table1[#All],2,),"")</f>
        <v>isCanceled</v>
      </c>
      <c r="F110" s="8"/>
      <c r="G110" s="62" t="str">
        <f>IF(OR(Table11[[#This Row],[CAUD]]="Add", Table11[[#This Row],[CAUD]]="Update"),VLOOKUP(Table11[[#This Row],[Id]],Table6[#All],8,),"")</f>
        <v>Proposed standard</v>
      </c>
      <c r="H110" s="62" t="str">
        <f>IF(OR(Table11[[#This Row],[CAUD]]="Add", Table11[[#This Row],[CAUD]]="Update"),VLOOKUP(Table11[[#This Row],[Id]],Table1[#All],4,),"")</f>
        <v>Generic</v>
      </c>
      <c r="I110" s="62" t="str">
        <f>IF(OR(Table11[[#This Row],[CAUD]]="Add", Table11[[#This Row],[CAUD]]="Update"),VLOOKUP(Table11[[#This Row],[Id]],Table1[#All],5,),"")</f>
        <v>Property</v>
      </c>
      <c r="J110" s="70" t="s">
        <v>2799</v>
      </c>
    </row>
    <row r="111" spans="1:10" x14ac:dyDescent="0.3">
      <c r="A111" s="67">
        <v>45989</v>
      </c>
      <c r="B111" s="27" t="s">
        <v>2442</v>
      </c>
      <c r="C111" s="8">
        <v>750</v>
      </c>
      <c r="D111" s="8"/>
      <c r="E111" s="62" t="str">
        <f>IF(OR(Table11[[#This Row],[CAUD]]="Add", Table11[[#This Row],[CAUD]]="Update"),VLOOKUP(Table11[[#This Row],[Id]],Table1[#All],2,),"")</f>
        <v>replacedBy</v>
      </c>
      <c r="F111" s="8"/>
      <c r="G111" s="62" t="str">
        <f>IF(OR(Table11[[#This Row],[CAUD]]="Add", Table11[[#This Row],[CAUD]]="Update"),VLOOKUP(Table11[[#This Row],[Id]],Table6[#All],8,),"")</f>
        <v>Proposed standard</v>
      </c>
      <c r="H111" s="62" t="str">
        <f>IF(OR(Table11[[#This Row],[CAUD]]="Add", Table11[[#This Row],[CAUD]]="Update"),VLOOKUP(Table11[[#This Row],[Id]],Table1[#All],4,),"")</f>
        <v>Generic</v>
      </c>
      <c r="I111" s="62" t="str">
        <f>IF(OR(Table11[[#This Row],[CAUD]]="Add", Table11[[#This Row],[CAUD]]="Update"),VLOOKUP(Table11[[#This Row],[Id]],Table1[#All],5,),"")</f>
        <v>Property</v>
      </c>
      <c r="J111" s="70" t="s">
        <v>2799</v>
      </c>
    </row>
    <row r="112" spans="1:10" x14ac:dyDescent="0.3">
      <c r="A112" s="67">
        <v>45989</v>
      </c>
      <c r="B112" s="27" t="s">
        <v>2442</v>
      </c>
      <c r="C112" s="8">
        <v>751</v>
      </c>
      <c r="D112" s="8"/>
      <c r="E112" s="62" t="str">
        <f>IF(OR(Table11[[#This Row],[CAUD]]="Add", Table11[[#This Row],[CAUD]]="Update"),VLOOKUP(Table11[[#This Row],[Id]],Table1[#All],2,),"")</f>
        <v>replaces</v>
      </c>
      <c r="F112" s="8"/>
      <c r="G112" s="62" t="str">
        <f>IF(OR(Table11[[#This Row],[CAUD]]="Add", Table11[[#This Row],[CAUD]]="Update"),VLOOKUP(Table11[[#This Row],[Id]],Table6[#All],8,),"")</f>
        <v>Proposed standard</v>
      </c>
      <c r="H112" s="62" t="str">
        <f>IF(OR(Table11[[#This Row],[CAUD]]="Add", Table11[[#This Row],[CAUD]]="Update"),VLOOKUP(Table11[[#This Row],[Id]],Table1[#All],4,),"")</f>
        <v>Generic</v>
      </c>
      <c r="I112" s="62" t="str">
        <f>IF(OR(Table11[[#This Row],[CAUD]]="Add", Table11[[#This Row],[CAUD]]="Update"),VLOOKUP(Table11[[#This Row],[Id]],Table1[#All],5,),"")</f>
        <v>Property</v>
      </c>
      <c r="J112" s="70" t="s">
        <v>2799</v>
      </c>
    </row>
    <row r="113" spans="1:10" x14ac:dyDescent="0.3">
      <c r="A113" s="67">
        <v>46101</v>
      </c>
      <c r="B113" s="27" t="s">
        <v>2442</v>
      </c>
      <c r="C113" s="27">
        <v>335</v>
      </c>
      <c r="D113" s="27"/>
      <c r="E113" s="72" t="str">
        <f>IF(OR(Table11[[#This Row],[CAUD]]="Add", Table11[[#This Row],[CAUD]]="Update"),VLOOKUP(Table11[[#This Row],[Id]],Table1[#All],2,),"")</f>
        <v>gender</v>
      </c>
      <c r="F113" s="27"/>
      <c r="G113" s="72" t="str">
        <f>IF(OR(Table11[[#This Row],[CAUD]]="Add", Table11[[#This Row],[CAUD]]="Update"),VLOOKUP(Table11[[#This Row],[Id]],Table6[#All],8,),"")</f>
        <v>Proposed standard</v>
      </c>
      <c r="H113" s="72" t="str">
        <f>IF(OR(Table11[[#This Row],[CAUD]]="Add", Table11[[#This Row],[CAUD]]="Update"),VLOOKUP(Table11[[#This Row],[Id]],Table1[#All],4,),"")</f>
        <v>Person</v>
      </c>
      <c r="I113" s="72" t="str">
        <f>IF(OR(Table11[[#This Row],[CAUD]]="Add", Table11[[#This Row],[CAUD]]="Update"),VLOOKUP(Table11[[#This Row],[Id]],Table1[#All],5,),"")</f>
        <v>Property</v>
      </c>
      <c r="J113" s="70" t="s">
        <v>2802</v>
      </c>
    </row>
    <row r="114" spans="1:10" x14ac:dyDescent="0.3">
      <c r="A114" s="67">
        <v>46101</v>
      </c>
      <c r="B114" s="27" t="s">
        <v>2442</v>
      </c>
      <c r="C114" s="27">
        <v>368</v>
      </c>
      <c r="D114" s="27"/>
      <c r="E114" s="72" t="str">
        <f>IF(OR(Table11[[#This Row],[CAUD]]="Add", Table11[[#This Row],[CAUD]]="Update"),VLOOKUP(Table11[[#This Row],[Id]],Table1[#All],2,),"")</f>
        <v>GenderCode</v>
      </c>
      <c r="F114" s="27"/>
      <c r="G114" s="72" t="str">
        <f>IF(OR(Table11[[#This Row],[CAUD]]="Add", Table11[[#This Row],[CAUD]]="Update"),VLOOKUP(Table11[[#This Row],[Id]],Table6[#All],8,),"")</f>
        <v>Proposed standard</v>
      </c>
      <c r="H114" s="72" t="str">
        <f>IF(OR(Table11[[#This Row],[CAUD]]="Add", Table11[[#This Row],[CAUD]]="Update"),VLOOKUP(Table11[[#This Row],[Id]],Table1[#All],4,),"")</f>
        <v>Person</v>
      </c>
      <c r="I114" s="72" t="str">
        <f>IF(OR(Table11[[#This Row],[CAUD]]="Add", Table11[[#This Row],[CAUD]]="Update"),VLOOKUP(Table11[[#This Row],[Id]],Table1[#All],5,),"")</f>
        <v>ConceptScheme</v>
      </c>
      <c r="J114" s="70" t="s">
        <v>2803</v>
      </c>
    </row>
    <row r="115" spans="1:10" x14ac:dyDescent="0.3">
      <c r="A115" s="67">
        <v>46101</v>
      </c>
      <c r="B115" s="27" t="s">
        <v>2441</v>
      </c>
      <c r="C115" s="27">
        <v>756</v>
      </c>
      <c r="D115" s="27"/>
      <c r="E115" s="72" t="str">
        <f>IF(OR(Table11[[#This Row],[CAUD]]="Add", Table11[[#This Row],[CAUD]]="Update"),VLOOKUP(Table11[[#This Row],[Id]],Table1[#All],2,),"")</f>
        <v>HealthCareProvider</v>
      </c>
      <c r="F115" s="27"/>
      <c r="G115" s="72" t="str">
        <f>IF(OR(Table11[[#This Row],[CAUD]]="Add", Table11[[#This Row],[CAUD]]="Update"),VLOOKUP(Table11[[#This Row],[Id]],Table6[#All],8,),"")</f>
        <v>Proposed standard</v>
      </c>
      <c r="H115" s="72" t="str">
        <f>IF(OR(Table11[[#This Row],[CAUD]]="Add", Table11[[#This Row],[CAUD]]="Update"),VLOOKUP(Table11[[#This Row],[Id]],Table1[#All],4,),"")</f>
        <v>Healthcare</v>
      </c>
      <c r="I115" s="72" t="str">
        <f>IF(OR(Table11[[#This Row],[CAUD]]="Add", Table11[[#This Row],[CAUD]]="Update"),VLOOKUP(Table11[[#This Row],[Id]],Table1[#All],5,),"")</f>
        <v>Class</v>
      </c>
      <c r="J115" s="70"/>
    </row>
    <row r="116" spans="1:10" x14ac:dyDescent="0.3">
      <c r="A116" s="67">
        <v>46101</v>
      </c>
      <c r="B116" s="27" t="s">
        <v>2442</v>
      </c>
      <c r="C116" s="27">
        <v>754</v>
      </c>
      <c r="D116" s="27"/>
      <c r="E116" s="72" t="str">
        <f>IF(OR(Table11[[#This Row],[CAUD]]="Add", Table11[[#This Row],[CAUD]]="Update"),VLOOKUP(Table11[[#This Row],[Id]],Table1[#All],2,),"")</f>
        <v>NaceBel2025Code</v>
      </c>
      <c r="F116" s="27"/>
      <c r="G116" s="72" t="str">
        <f>IF(OR(Table11[[#This Row],[CAUD]]="Add", Table11[[#This Row],[CAUD]]="Update"),VLOOKUP(Table11[[#This Row],[Id]],Table6[#All],8,),"")</f>
        <v>Proposed standard</v>
      </c>
      <c r="H116" s="72" t="str">
        <f>IF(OR(Table11[[#This Row],[CAUD]]="Add", Table11[[#This Row],[CAUD]]="Update"),VLOOKUP(Table11[[#This Row],[Id]],Table1[#All],4,),"")</f>
        <v>Organization</v>
      </c>
      <c r="I116" s="72" t="str">
        <f>IF(OR(Table11[[#This Row],[CAUD]]="Add", Table11[[#This Row],[CAUD]]="Update"),VLOOKUP(Table11[[#This Row],[Id]],Table1[#All],5,),"")</f>
        <v>DataType</v>
      </c>
      <c r="J116" s="70" t="s">
        <v>2819</v>
      </c>
    </row>
    <row r="117" spans="1:10" x14ac:dyDescent="0.3">
      <c r="A117" s="67">
        <v>46101</v>
      </c>
      <c r="B117" s="27" t="s">
        <v>2442</v>
      </c>
      <c r="C117" s="27">
        <v>755</v>
      </c>
      <c r="D117" s="27"/>
      <c r="E117" s="72" t="str">
        <f>IF(OR(Table11[[#This Row],[CAUD]]="Add", Table11[[#This Row],[CAUD]]="Update"),VLOOKUP(Table11[[#This Row],[Id]],Table1[#All],2,),"")</f>
        <v>NaceBel2025Length5Code</v>
      </c>
      <c r="F117" s="27"/>
      <c r="G117" s="72" t="str">
        <f>IF(OR(Table11[[#This Row],[CAUD]]="Add", Table11[[#This Row],[CAUD]]="Update"),VLOOKUP(Table11[[#This Row],[Id]],Table6[#All],8,),"")</f>
        <v>Proposed standard</v>
      </c>
      <c r="H117" s="72" t="str">
        <f>IF(OR(Table11[[#This Row],[CAUD]]="Add", Table11[[#This Row],[CAUD]]="Update"),VLOOKUP(Table11[[#This Row],[Id]],Table1[#All],4,),"")</f>
        <v>Organization</v>
      </c>
      <c r="I117" s="72" t="str">
        <f>IF(OR(Table11[[#This Row],[CAUD]]="Add", Table11[[#This Row],[CAUD]]="Update"),VLOOKUP(Table11[[#This Row],[Id]],Table1[#All],5,),"")</f>
        <v>DataType</v>
      </c>
      <c r="J117" s="70" t="s">
        <v>2819</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AE12926-50EC-4C5A-B484-D2EB73642434}">
          <x14:formula1>
            <xm:f>List!$G$2:$G$5</xm:f>
          </x14:formula1>
          <xm:sqref>B2:B117</xm:sqref>
        </x14:dataValidation>
        <x14:dataValidation type="list" allowBlank="1" showInputMessage="1" showErrorMessage="1" xr:uid="{AFB833A3-2D6B-408A-828C-EB3E780064D5}">
          <x14:formula1>
            <xm:f>List!$H$2:$H$4</xm:f>
          </x14:formula1>
          <xm:sqref>D2:D117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E75A-5D46-4DF5-B9AB-73E4E2A8B879}">
  <dimension ref="A1:F19"/>
  <sheetViews>
    <sheetView workbookViewId="0">
      <selection activeCell="B4" sqref="B4"/>
    </sheetView>
  </sheetViews>
  <sheetFormatPr defaultRowHeight="14.4" x14ac:dyDescent="0.3"/>
  <cols>
    <col min="1" max="1" width="28.33203125" customWidth="1"/>
    <col min="2" max="5" width="41.5546875" style="5" customWidth="1"/>
    <col min="7" max="7" width="8.33203125" customWidth="1"/>
  </cols>
  <sheetData>
    <row r="1" spans="1:6" x14ac:dyDescent="0.3">
      <c r="A1" s="47" t="s">
        <v>2202</v>
      </c>
      <c r="B1" s="48" t="s">
        <v>2203</v>
      </c>
      <c r="C1" s="48" t="s">
        <v>2204</v>
      </c>
      <c r="D1" s="48" t="s">
        <v>2205</v>
      </c>
      <c r="E1" s="48" t="s">
        <v>2206</v>
      </c>
      <c r="F1" s="50" t="s">
        <v>2238</v>
      </c>
    </row>
    <row r="2" spans="1:6" ht="28.8" x14ac:dyDescent="0.3">
      <c r="A2" t="s">
        <v>2305</v>
      </c>
      <c r="B2" s="5" t="s">
        <v>2306</v>
      </c>
      <c r="C2" s="5" t="s">
        <v>2307</v>
      </c>
      <c r="D2" s="5" t="s">
        <v>2308</v>
      </c>
      <c r="E2" s="5" t="s">
        <v>2309</v>
      </c>
      <c r="F2" s="5" t="s">
        <v>733</v>
      </c>
    </row>
    <row r="3" spans="1:6" ht="28.8" x14ac:dyDescent="0.3">
      <c r="A3" t="s">
        <v>2304</v>
      </c>
      <c r="B3" s="5" t="s">
        <v>2317</v>
      </c>
      <c r="C3" s="5" t="s">
        <v>2321</v>
      </c>
      <c r="D3" s="5" t="s">
        <v>2326</v>
      </c>
      <c r="E3" s="5" t="s">
        <v>2331</v>
      </c>
      <c r="F3" s="5" t="s">
        <v>733</v>
      </c>
    </row>
    <row r="4" spans="1:6" ht="28.8" x14ac:dyDescent="0.3">
      <c r="A4" t="s">
        <v>2313</v>
      </c>
      <c r="B4" s="5" t="s">
        <v>2313</v>
      </c>
      <c r="C4" s="5" t="s">
        <v>2314</v>
      </c>
      <c r="D4" s="5" t="s">
        <v>2315</v>
      </c>
      <c r="E4" s="5" t="s">
        <v>2316</v>
      </c>
      <c r="F4" s="5" t="s">
        <v>733</v>
      </c>
    </row>
    <row r="5" spans="1:6" x14ac:dyDescent="0.3">
      <c r="A5" t="s">
        <v>2374</v>
      </c>
      <c r="B5" s="5" t="s">
        <v>2375</v>
      </c>
      <c r="C5" s="5" t="s">
        <v>2377</v>
      </c>
      <c r="D5" s="5" t="s">
        <v>2376</v>
      </c>
      <c r="E5" s="5" t="s">
        <v>2378</v>
      </c>
      <c r="F5" s="5" t="s">
        <v>733</v>
      </c>
    </row>
    <row r="6" spans="1:6" x14ac:dyDescent="0.3">
      <c r="A6" t="s">
        <v>2239</v>
      </c>
      <c r="B6" s="5" t="s">
        <v>2319</v>
      </c>
      <c r="C6" s="5" t="s">
        <v>2322</v>
      </c>
      <c r="D6" s="5" t="s">
        <v>2327</v>
      </c>
      <c r="E6" s="49" t="s">
        <v>2332</v>
      </c>
      <c r="F6" s="5" t="s">
        <v>733</v>
      </c>
    </row>
    <row r="7" spans="1:6" ht="28.8" x14ac:dyDescent="0.3">
      <c r="A7" s="56" t="s">
        <v>2364</v>
      </c>
      <c r="B7" s="57" t="s">
        <v>2365</v>
      </c>
      <c r="C7" s="57" t="s">
        <v>2366</v>
      </c>
      <c r="D7" s="57" t="s">
        <v>2367</v>
      </c>
      <c r="E7" s="5" t="s">
        <v>2371</v>
      </c>
      <c r="F7" s="5" t="s">
        <v>733</v>
      </c>
    </row>
    <row r="8" spans="1:6" ht="15" customHeight="1" x14ac:dyDescent="0.3">
      <c r="A8" t="s">
        <v>2216</v>
      </c>
      <c r="B8" s="5" t="s">
        <v>2318</v>
      </c>
      <c r="C8" s="5" t="s">
        <v>2323</v>
      </c>
      <c r="D8" s="5" t="s">
        <v>2328</v>
      </c>
      <c r="E8" s="5" t="s">
        <v>2333</v>
      </c>
      <c r="F8" s="5" t="s">
        <v>733</v>
      </c>
    </row>
    <row r="9" spans="1:6" ht="14.4" customHeight="1" x14ac:dyDescent="0.35">
      <c r="A9" s="56" t="s">
        <v>2372</v>
      </c>
      <c r="B9" s="58" t="s">
        <v>2373</v>
      </c>
      <c r="C9" s="57" t="s">
        <v>2368</v>
      </c>
      <c r="D9" s="57" t="s">
        <v>2369</v>
      </c>
      <c r="E9" s="57" t="s">
        <v>2370</v>
      </c>
      <c r="F9" s="5" t="s">
        <v>733</v>
      </c>
    </row>
    <row r="10" spans="1:6" x14ac:dyDescent="0.3">
      <c r="A10" t="s">
        <v>2303</v>
      </c>
      <c r="B10" s="5" t="s">
        <v>2320</v>
      </c>
      <c r="C10" s="5" t="s">
        <v>2324</v>
      </c>
      <c r="D10" s="5" t="s">
        <v>2329</v>
      </c>
      <c r="E10" s="5" t="s">
        <v>2334</v>
      </c>
      <c r="F10" s="5" t="s">
        <v>733</v>
      </c>
    </row>
    <row r="11" spans="1:6" ht="28.8" x14ac:dyDescent="0.3">
      <c r="A11" t="s">
        <v>2214</v>
      </c>
      <c r="B11" s="5" t="s">
        <v>2215</v>
      </c>
      <c r="C11" s="5" t="s">
        <v>2325</v>
      </c>
      <c r="D11" s="5" t="s">
        <v>2330</v>
      </c>
      <c r="E11" s="5" t="s">
        <v>2207</v>
      </c>
      <c r="F11" s="5" t="s">
        <v>733</v>
      </c>
    </row>
    <row r="12" spans="1:6" x14ac:dyDescent="0.3">
      <c r="A12" t="s">
        <v>2211</v>
      </c>
      <c r="B12" s="5" t="s">
        <v>2240</v>
      </c>
      <c r="C12" s="5" t="s">
        <v>2212</v>
      </c>
      <c r="D12" s="5" t="s">
        <v>2213</v>
      </c>
      <c r="E12" s="5" t="s">
        <v>2298</v>
      </c>
      <c r="F12" s="5" t="s">
        <v>733</v>
      </c>
    </row>
    <row r="13" spans="1:6" x14ac:dyDescent="0.3">
      <c r="A13" t="s">
        <v>2208</v>
      </c>
      <c r="B13" s="5" t="s">
        <v>2241</v>
      </c>
      <c r="C13" s="5" t="s">
        <v>2209</v>
      </c>
      <c r="D13" s="5" t="s">
        <v>2210</v>
      </c>
      <c r="E13" s="5" t="s">
        <v>2217</v>
      </c>
      <c r="F13" s="5" t="s">
        <v>733</v>
      </c>
    </row>
    <row r="14" spans="1:6" x14ac:dyDescent="0.3">
      <c r="A14" t="s">
        <v>2310</v>
      </c>
      <c r="B14" s="5" t="s">
        <v>2310</v>
      </c>
      <c r="C14" s="5" t="s">
        <v>2311</v>
      </c>
      <c r="D14" s="5" t="s">
        <v>2312</v>
      </c>
      <c r="E14" s="5" t="s">
        <v>2310</v>
      </c>
      <c r="F14" s="5" t="s">
        <v>733</v>
      </c>
    </row>
    <row r="17" spans="1:2" x14ac:dyDescent="0.3">
      <c r="A17" s="14" t="s">
        <v>2288</v>
      </c>
    </row>
    <row r="18" spans="1:2" x14ac:dyDescent="0.3">
      <c r="A18" s="14" t="s">
        <v>2289</v>
      </c>
    </row>
    <row r="19" spans="1:2" x14ac:dyDescent="0.3">
      <c r="A19" s="14" t="s">
        <v>2393</v>
      </c>
      <c r="B19" t="s">
        <v>2394</v>
      </c>
    </row>
  </sheetData>
  <hyperlinks>
    <hyperlink ref="A17" r:id="rId1" display="https://www.smals.be/nl/content/ledenlijst" xr:uid="{61E6545E-482C-45FF-80AC-64C0F9E11EA2}"/>
    <hyperlink ref="A18" r:id="rId2" display="https://www.smals.be/fr/content/liste-des-membres-de-smals" xr:uid="{E8D66B78-48BE-4718-8799-E82C3BEDD4E4}"/>
    <hyperlink ref="A19" r:id="rId3" xr:uid="{4CA63667-0996-4923-A434-78E20CC48A08}"/>
  </hyperlinks>
  <pageMargins left="0.7" right="0.7" top="0.75" bottom="0.75" header="0.3" footer="0.3"/>
  <pageSetup paperSize="9" orientation="portrait" r:id="rId4"/>
  <legacyDrawing r:id="rId5"/>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C406E554-8952-4F21-83B1-B27B52C7D7D7}">
          <x14:formula1>
            <xm:f>List!$A$2:$A$5</xm:f>
          </x14:formula1>
          <xm:sqref>F2:F14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pageSetUpPr fitToPage="1"/>
  </sheetPr>
  <dimension ref="A1:O941"/>
  <sheetViews>
    <sheetView zoomScale="115" zoomScaleNormal="115" workbookViewId="0">
      <pane ySplit="1" topLeftCell="A660" activePane="bottomLeft" state="frozen"/>
      <selection activeCell="K663" sqref="K663"/>
      <selection pane="bottomLeft" activeCell="K663" sqref="K663"/>
    </sheetView>
  </sheetViews>
  <sheetFormatPr defaultRowHeight="14.4" x14ac:dyDescent="0.3"/>
  <cols>
    <col min="1" max="1" width="15.44140625" style="8" bestFit="1" customWidth="1"/>
    <col min="2" max="2" width="34.6640625" style="4" customWidth="1"/>
    <col min="3" max="3" width="57.88671875" style="4" customWidth="1"/>
    <col min="4" max="4" width="13.109375" style="8" customWidth="1"/>
    <col min="5" max="5" width="15.44140625" style="8" bestFit="1" customWidth="1"/>
    <col min="6" max="6" width="13.5546875" style="10" bestFit="1" customWidth="1"/>
    <col min="7" max="7" width="56.6640625" style="4" customWidth="1"/>
    <col min="8" max="8" width="16.88671875" style="9" bestFit="1" customWidth="1"/>
    <col min="9" max="9" width="33.77734375" style="9" customWidth="1"/>
    <col min="10" max="10" width="39.6640625" style="12" customWidth="1"/>
    <col min="11" max="12" width="11.6640625" style="9" customWidth="1"/>
    <col min="13" max="13" width="2.44140625" style="2" customWidth="1"/>
    <col min="14" max="14" width="10.33203125" bestFit="1" customWidth="1"/>
  </cols>
  <sheetData>
    <row r="1" spans="1:15" s="1" customFormat="1" x14ac:dyDescent="0.3">
      <c r="A1" s="1" t="s">
        <v>708</v>
      </c>
      <c r="B1" s="6" t="s">
        <v>511</v>
      </c>
      <c r="C1" s="6" t="s">
        <v>496</v>
      </c>
      <c r="D1" s="1" t="s">
        <v>9</v>
      </c>
      <c r="E1" s="1" t="s">
        <v>495</v>
      </c>
      <c r="F1" s="1" t="s">
        <v>714</v>
      </c>
      <c r="G1" s="6" t="s">
        <v>716</v>
      </c>
      <c r="H1" s="1" t="s">
        <v>1837</v>
      </c>
      <c r="I1" s="1" t="s">
        <v>1838</v>
      </c>
      <c r="J1" s="6" t="s">
        <v>591</v>
      </c>
      <c r="K1" s="1" t="s">
        <v>2395</v>
      </c>
      <c r="L1" s="1" t="s">
        <v>2397</v>
      </c>
    </row>
    <row r="2" spans="1:15" x14ac:dyDescent="0.3">
      <c r="A2" s="8">
        <v>1</v>
      </c>
      <c r="B2" s="4" t="s">
        <v>5</v>
      </c>
      <c r="C2" s="4" t="s">
        <v>497</v>
      </c>
      <c r="D2" s="8" t="s">
        <v>31</v>
      </c>
      <c r="E2" s="8" t="s">
        <v>2</v>
      </c>
      <c r="F2" s="10" t="s">
        <v>703</v>
      </c>
      <c r="H2" s="9" t="s">
        <v>730</v>
      </c>
      <c r="J2" s="12" t="str">
        <f t="shared" ref="J2:J65" si="0">IF(I2="",IF(F2="FED",IF(AND(E2="ConceptScheme",LEFT(H2,7) &lt;&gt; "inspire"),CONCATENATE("&lt;",H2,":",LOWER(IF(I2="",B2,I2)),"&gt;"),CONCATENATE("&lt;",H2,":",IF(I2="",B2,I2),"&gt;")),CONCATENATE("&lt;",H2,":",IF(I2="",B2,I2),"&gt;")),CONCATENATE("&lt;",I2,"&gt;"))</f>
        <v>&lt;eu:Address&gt;</v>
      </c>
      <c r="K2" s="9" t="s">
        <v>2113</v>
      </c>
      <c r="L2" s="9" t="s">
        <v>2113</v>
      </c>
      <c r="N2" t="s">
        <v>723</v>
      </c>
      <c r="O2" s="7">
        <f>MAX(A:A)+1</f>
        <v>757</v>
      </c>
    </row>
    <row r="3" spans="1:15" x14ac:dyDescent="0.3">
      <c r="A3" s="8">
        <v>2</v>
      </c>
      <c r="B3" s="4" t="s">
        <v>281</v>
      </c>
      <c r="C3" s="4" t="s">
        <v>498</v>
      </c>
      <c r="D3" s="8" t="s">
        <v>31</v>
      </c>
      <c r="E3" s="8" t="s">
        <v>3</v>
      </c>
      <c r="F3" s="10" t="s">
        <v>703</v>
      </c>
      <c r="H3" s="9" t="s">
        <v>730</v>
      </c>
      <c r="J3" s="12" t="str">
        <f t="shared" si="0"/>
        <v>&lt;eu:AddressFullAddress&gt;</v>
      </c>
      <c r="K3" s="9" t="s">
        <v>2113</v>
      </c>
      <c r="L3" s="9" t="s">
        <v>2113</v>
      </c>
      <c r="N3" t="s">
        <v>728</v>
      </c>
      <c r="O3" s="7">
        <f>SUM(A2:A662)</f>
        <v>247016</v>
      </c>
    </row>
    <row r="4" spans="1:15" x14ac:dyDescent="0.3">
      <c r="A4" s="8">
        <v>3</v>
      </c>
      <c r="B4" s="4" t="s">
        <v>282</v>
      </c>
      <c r="C4" s="4" t="s">
        <v>499</v>
      </c>
      <c r="D4" s="8" t="s">
        <v>31</v>
      </c>
      <c r="E4" s="8" t="s">
        <v>3</v>
      </c>
      <c r="F4" s="10" t="s">
        <v>703</v>
      </c>
      <c r="H4" s="9" t="s">
        <v>730</v>
      </c>
      <c r="J4" s="12" t="str">
        <f t="shared" si="0"/>
        <v>&lt;eu:AddressPOBox&gt;</v>
      </c>
      <c r="K4" s="9" t="s">
        <v>2113</v>
      </c>
      <c r="L4" s="9" t="s">
        <v>2113</v>
      </c>
      <c r="N4" t="s">
        <v>735</v>
      </c>
      <c r="O4" s="14" t="s">
        <v>736</v>
      </c>
    </row>
    <row r="5" spans="1:15" ht="28.8" x14ac:dyDescent="0.3">
      <c r="A5" s="8">
        <v>4</v>
      </c>
      <c r="B5" s="4" t="s">
        <v>283</v>
      </c>
      <c r="C5" s="4" t="s">
        <v>500</v>
      </c>
      <c r="D5" s="8" t="s">
        <v>31</v>
      </c>
      <c r="E5" s="8" t="s">
        <v>3</v>
      </c>
      <c r="F5" s="10" t="s">
        <v>703</v>
      </c>
      <c r="H5" s="9" t="s">
        <v>730</v>
      </c>
      <c r="J5" s="12" t="str">
        <f t="shared" si="0"/>
        <v>&lt;eu:AddressThoroughfare&gt;</v>
      </c>
      <c r="K5" s="9" t="s">
        <v>2113</v>
      </c>
      <c r="L5" s="9" t="s">
        <v>2113</v>
      </c>
    </row>
    <row r="6" spans="1:15" ht="28.8" x14ac:dyDescent="0.3">
      <c r="A6" s="8">
        <v>5</v>
      </c>
      <c r="B6" s="4" t="s">
        <v>284</v>
      </c>
      <c r="C6" s="4" t="s">
        <v>501</v>
      </c>
      <c r="D6" s="8" t="s">
        <v>31</v>
      </c>
      <c r="E6" s="8" t="s">
        <v>3</v>
      </c>
      <c r="F6" s="10" t="s">
        <v>703</v>
      </c>
      <c r="H6" s="9" t="s">
        <v>730</v>
      </c>
      <c r="J6" s="12" t="str">
        <f t="shared" si="0"/>
        <v>&lt;eu:AddressLocatorDesignator&gt;</v>
      </c>
      <c r="K6" s="9" t="s">
        <v>2113</v>
      </c>
      <c r="L6" s="9" t="s">
        <v>2113</v>
      </c>
    </row>
    <row r="7" spans="1:15" ht="28.8" x14ac:dyDescent="0.3">
      <c r="A7" s="8">
        <v>6</v>
      </c>
      <c r="B7" s="4" t="s">
        <v>285</v>
      </c>
      <c r="C7" s="4" t="s">
        <v>502</v>
      </c>
      <c r="D7" s="8" t="s">
        <v>31</v>
      </c>
      <c r="E7" s="8" t="s">
        <v>3</v>
      </c>
      <c r="F7" s="10" t="s">
        <v>703</v>
      </c>
      <c r="H7" s="9" t="s">
        <v>730</v>
      </c>
      <c r="J7" s="12" t="str">
        <f t="shared" si="0"/>
        <v>&lt;eu:AddressLocatorName&gt;</v>
      </c>
      <c r="K7" s="9" t="s">
        <v>2113</v>
      </c>
      <c r="L7" s="9" t="s">
        <v>2113</v>
      </c>
    </row>
    <row r="8" spans="1:15" ht="43.2" x14ac:dyDescent="0.3">
      <c r="A8" s="8">
        <v>7</v>
      </c>
      <c r="B8" s="4" t="s">
        <v>286</v>
      </c>
      <c r="C8" s="4" t="s">
        <v>503</v>
      </c>
      <c r="D8" s="8" t="s">
        <v>31</v>
      </c>
      <c r="E8" s="8" t="s">
        <v>3</v>
      </c>
      <c r="F8" s="10" t="s">
        <v>703</v>
      </c>
      <c r="H8" s="9" t="s">
        <v>730</v>
      </c>
      <c r="J8" s="12" t="str">
        <f t="shared" si="0"/>
        <v>&lt;eu:AddressAddressArea&gt;</v>
      </c>
      <c r="K8" s="9" t="s">
        <v>2113</v>
      </c>
      <c r="L8" s="9" t="s">
        <v>2113</v>
      </c>
    </row>
    <row r="9" spans="1:15" x14ac:dyDescent="0.3">
      <c r="A9" s="8">
        <v>8</v>
      </c>
      <c r="B9" s="4" t="s">
        <v>287</v>
      </c>
      <c r="C9" s="4" t="s">
        <v>504</v>
      </c>
      <c r="D9" s="8" t="s">
        <v>31</v>
      </c>
      <c r="E9" s="8" t="s">
        <v>3</v>
      </c>
      <c r="F9" s="10" t="s">
        <v>703</v>
      </c>
      <c r="H9" s="9" t="s">
        <v>730</v>
      </c>
      <c r="J9" s="12" t="str">
        <f t="shared" si="0"/>
        <v>&lt;eu:AddressPostName&gt;</v>
      </c>
      <c r="K9" s="9" t="s">
        <v>2113</v>
      </c>
      <c r="L9" s="9" t="s">
        <v>2113</v>
      </c>
    </row>
    <row r="10" spans="1:15" ht="28.8" x14ac:dyDescent="0.3">
      <c r="A10" s="8">
        <v>9</v>
      </c>
      <c r="B10" s="4" t="s">
        <v>288</v>
      </c>
      <c r="C10" s="4" t="s">
        <v>505</v>
      </c>
      <c r="D10" s="8" t="s">
        <v>31</v>
      </c>
      <c r="E10" s="8" t="s">
        <v>3</v>
      </c>
      <c r="F10" s="10" t="s">
        <v>703</v>
      </c>
      <c r="H10" s="9" t="s">
        <v>730</v>
      </c>
      <c r="J10" s="12" t="str">
        <f t="shared" si="0"/>
        <v>&lt;eu:AddressAdminUnitL2&gt;</v>
      </c>
      <c r="K10" s="9" t="s">
        <v>2113</v>
      </c>
      <c r="L10" s="9" t="s">
        <v>2113</v>
      </c>
    </row>
    <row r="11" spans="1:15" ht="28.8" x14ac:dyDescent="0.3">
      <c r="A11" s="8">
        <v>10</v>
      </c>
      <c r="B11" s="4" t="s">
        <v>289</v>
      </c>
      <c r="C11" s="4" t="s">
        <v>506</v>
      </c>
      <c r="D11" s="8" t="s">
        <v>31</v>
      </c>
      <c r="E11" s="8" t="s">
        <v>3</v>
      </c>
      <c r="F11" s="10" t="s">
        <v>703</v>
      </c>
      <c r="H11" s="9" t="s">
        <v>730</v>
      </c>
      <c r="J11" s="12" t="str">
        <f t="shared" si="0"/>
        <v>&lt;eu:AddressAdminUnitL1&gt;</v>
      </c>
      <c r="K11" s="9" t="s">
        <v>2113</v>
      </c>
      <c r="L11" s="9" t="s">
        <v>2113</v>
      </c>
    </row>
    <row r="12" spans="1:15" x14ac:dyDescent="0.3">
      <c r="A12" s="8">
        <v>11</v>
      </c>
      <c r="B12" s="4" t="s">
        <v>290</v>
      </c>
      <c r="C12" s="4" t="s">
        <v>507</v>
      </c>
      <c r="D12" s="8" t="s">
        <v>31</v>
      </c>
      <c r="E12" s="8" t="s">
        <v>3</v>
      </c>
      <c r="F12" s="10" t="s">
        <v>703</v>
      </c>
      <c r="H12" s="9" t="s">
        <v>730</v>
      </c>
      <c r="J12" s="12" t="str">
        <f t="shared" si="0"/>
        <v>&lt;eu:AddressPostCode&gt;</v>
      </c>
      <c r="K12" s="9" t="s">
        <v>2113</v>
      </c>
      <c r="L12" s="9" t="s">
        <v>2113</v>
      </c>
    </row>
    <row r="13" spans="1:15" x14ac:dyDescent="0.3">
      <c r="A13" s="8">
        <v>12</v>
      </c>
      <c r="B13" s="4" t="s">
        <v>291</v>
      </c>
      <c r="C13" s="4" t="s">
        <v>508</v>
      </c>
      <c r="D13" s="8" t="s">
        <v>31</v>
      </c>
      <c r="E13" s="8" t="s">
        <v>3</v>
      </c>
      <c r="F13" s="10" t="s">
        <v>703</v>
      </c>
      <c r="H13" s="9" t="s">
        <v>730</v>
      </c>
      <c r="J13" s="12" t="str">
        <f t="shared" si="0"/>
        <v>&lt;eu:AddressAddressID&gt;</v>
      </c>
      <c r="K13" s="9" t="s">
        <v>2113</v>
      </c>
      <c r="L13" s="9" t="s">
        <v>2113</v>
      </c>
    </row>
    <row r="14" spans="1:15" x14ac:dyDescent="0.3">
      <c r="A14" s="8">
        <v>13</v>
      </c>
      <c r="B14" s="4" t="s">
        <v>292</v>
      </c>
      <c r="C14" s="4" t="s">
        <v>509</v>
      </c>
      <c r="D14" s="8" t="s">
        <v>734</v>
      </c>
      <c r="E14" s="8" t="s">
        <v>2</v>
      </c>
      <c r="F14" s="10" t="s">
        <v>703</v>
      </c>
      <c r="H14" s="9" t="s">
        <v>730</v>
      </c>
      <c r="J14" s="12" t="str">
        <f t="shared" si="0"/>
        <v>&lt;eu:Agent&gt;</v>
      </c>
      <c r="K14" s="9" t="s">
        <v>2113</v>
      </c>
      <c r="L14" s="9" t="s">
        <v>2113</v>
      </c>
    </row>
    <row r="15" spans="1:15" x14ac:dyDescent="0.3">
      <c r="A15" s="8">
        <v>14</v>
      </c>
      <c r="B15" s="4" t="s">
        <v>293</v>
      </c>
      <c r="C15" s="4" t="s">
        <v>510</v>
      </c>
      <c r="D15" s="8" t="s">
        <v>734</v>
      </c>
      <c r="E15" s="8" t="s">
        <v>3</v>
      </c>
      <c r="F15" s="10" t="s">
        <v>703</v>
      </c>
      <c r="H15" s="9" t="s">
        <v>730</v>
      </c>
      <c r="J15" s="12" t="str">
        <f t="shared" si="0"/>
        <v>&lt;eu:AgentIdentifier&gt;</v>
      </c>
      <c r="K15" s="9" t="s">
        <v>2113</v>
      </c>
      <c r="L15" s="9" t="s">
        <v>2113</v>
      </c>
    </row>
    <row r="16" spans="1:15" x14ac:dyDescent="0.3">
      <c r="A16" s="8">
        <v>15</v>
      </c>
      <c r="B16" s="4" t="s">
        <v>294</v>
      </c>
      <c r="C16" s="4" t="s">
        <v>1836</v>
      </c>
      <c r="D16" s="8" t="s">
        <v>734</v>
      </c>
      <c r="E16" s="8" t="s">
        <v>3</v>
      </c>
      <c r="F16" s="10" t="s">
        <v>703</v>
      </c>
      <c r="H16" s="9" t="s">
        <v>730</v>
      </c>
      <c r="J16" s="12" t="str">
        <f t="shared" si="0"/>
        <v>&lt;eu:AgentName&gt;</v>
      </c>
      <c r="K16" s="9" t="s">
        <v>2113</v>
      </c>
      <c r="L16" s="9" t="s">
        <v>2113</v>
      </c>
    </row>
    <row r="17" spans="1:12" ht="43.2" x14ac:dyDescent="0.3">
      <c r="A17" s="8">
        <v>16</v>
      </c>
      <c r="B17" s="4" t="s">
        <v>295</v>
      </c>
      <c r="C17" s="4" t="s">
        <v>512</v>
      </c>
      <c r="D17" s="8" t="s">
        <v>734</v>
      </c>
      <c r="E17" s="8" t="s">
        <v>3</v>
      </c>
      <c r="F17" s="10" t="s">
        <v>703</v>
      </c>
      <c r="H17" s="9" t="s">
        <v>730</v>
      </c>
      <c r="J17" s="12" t="str">
        <f t="shared" si="0"/>
        <v>&lt;eu:AgentType&gt;</v>
      </c>
      <c r="K17" s="9" t="s">
        <v>2113</v>
      </c>
      <c r="L17" s="9" t="s">
        <v>2113</v>
      </c>
    </row>
    <row r="18" spans="1:12" x14ac:dyDescent="0.3">
      <c r="A18" s="8">
        <v>17</v>
      </c>
      <c r="B18" s="4" t="s">
        <v>296</v>
      </c>
      <c r="C18" s="4" t="s">
        <v>514</v>
      </c>
      <c r="D18" s="8" t="s">
        <v>734</v>
      </c>
      <c r="E18" s="8" t="s">
        <v>513</v>
      </c>
      <c r="F18" s="10" t="s">
        <v>703</v>
      </c>
      <c r="H18" s="9" t="s">
        <v>730</v>
      </c>
      <c r="J18" s="12" t="str">
        <f t="shared" si="0"/>
        <v>&lt;eu:AgentPlaysRole&gt;</v>
      </c>
      <c r="K18" s="9" t="s">
        <v>2113</v>
      </c>
      <c r="L18" s="9" t="s">
        <v>2113</v>
      </c>
    </row>
    <row r="19" spans="1:12" x14ac:dyDescent="0.3">
      <c r="A19" s="8">
        <v>18</v>
      </c>
      <c r="B19" s="4" t="s">
        <v>297</v>
      </c>
      <c r="C19" s="4" t="s">
        <v>515</v>
      </c>
      <c r="D19" s="8" t="s">
        <v>734</v>
      </c>
      <c r="E19" s="8" t="s">
        <v>513</v>
      </c>
      <c r="F19" s="10" t="s">
        <v>703</v>
      </c>
      <c r="H19" s="9" t="s">
        <v>730</v>
      </c>
      <c r="J19" s="12" t="str">
        <f t="shared" si="0"/>
        <v>&lt;eu:AgentUses&gt;</v>
      </c>
      <c r="K19" s="9" t="s">
        <v>2113</v>
      </c>
      <c r="L19" s="9" t="s">
        <v>2113</v>
      </c>
    </row>
    <row r="20" spans="1:12" ht="28.8" x14ac:dyDescent="0.3">
      <c r="A20" s="8">
        <v>19</v>
      </c>
      <c r="B20" s="4" t="s">
        <v>298</v>
      </c>
      <c r="C20" s="4" t="s">
        <v>516</v>
      </c>
      <c r="D20" s="8" t="s">
        <v>734</v>
      </c>
      <c r="E20" s="8" t="s">
        <v>513</v>
      </c>
      <c r="F20" s="10" t="s">
        <v>703</v>
      </c>
      <c r="H20" s="9" t="s">
        <v>730</v>
      </c>
      <c r="J20" s="12" t="str">
        <f t="shared" si="0"/>
        <v>&lt;eu:AgentHasAddress&gt;</v>
      </c>
      <c r="K20" s="9" t="s">
        <v>2113</v>
      </c>
      <c r="L20" s="9" t="s">
        <v>2113</v>
      </c>
    </row>
    <row r="21" spans="1:12" x14ac:dyDescent="0.3">
      <c r="A21" s="8">
        <v>20</v>
      </c>
      <c r="B21" s="4" t="s">
        <v>299</v>
      </c>
      <c r="D21" s="8" t="s">
        <v>734</v>
      </c>
      <c r="E21" s="8" t="s">
        <v>513</v>
      </c>
      <c r="F21" s="10" t="s">
        <v>703</v>
      </c>
      <c r="H21" s="9" t="s">
        <v>730</v>
      </c>
      <c r="J21" s="12" t="str">
        <f t="shared" si="0"/>
        <v>&lt;eu:AgentSatisfiesCriterion&gt;</v>
      </c>
      <c r="K21" s="9" t="s">
        <v>2113</v>
      </c>
      <c r="L21" s="9" t="s">
        <v>2113</v>
      </c>
    </row>
    <row r="22" spans="1:12" x14ac:dyDescent="0.3">
      <c r="A22" s="8">
        <v>21</v>
      </c>
      <c r="B22" s="4" t="s">
        <v>300</v>
      </c>
      <c r="D22" s="8" t="s">
        <v>734</v>
      </c>
      <c r="E22" s="8" t="s">
        <v>513</v>
      </c>
      <c r="F22" s="10" t="s">
        <v>703</v>
      </c>
      <c r="H22" s="9" t="s">
        <v>730</v>
      </c>
      <c r="J22" s="12" t="str">
        <f t="shared" si="0"/>
        <v>&lt;eu:AgentProvidesRequirementResponse&gt;</v>
      </c>
      <c r="K22" s="9" t="s">
        <v>2113</v>
      </c>
      <c r="L22" s="9" t="s">
        <v>2113</v>
      </c>
    </row>
    <row r="23" spans="1:12" ht="158.4" x14ac:dyDescent="0.3">
      <c r="A23" s="8">
        <v>22</v>
      </c>
      <c r="B23" s="4" t="s">
        <v>301</v>
      </c>
      <c r="C23" s="4" t="s">
        <v>1479</v>
      </c>
      <c r="D23" s="8" t="s">
        <v>60</v>
      </c>
      <c r="E23" s="8" t="s">
        <v>2</v>
      </c>
      <c r="F23" s="10" t="s">
        <v>703</v>
      </c>
      <c r="H23" s="9" t="s">
        <v>730</v>
      </c>
      <c r="J23" s="12" t="str">
        <f t="shared" si="0"/>
        <v>&lt;eu:BusinessEvent&gt;</v>
      </c>
      <c r="K23" s="9" t="s">
        <v>2113</v>
      </c>
      <c r="L23" s="9" t="s">
        <v>2113</v>
      </c>
    </row>
    <row r="24" spans="1:12" ht="187.2" x14ac:dyDescent="0.3">
      <c r="A24" s="8">
        <v>23</v>
      </c>
      <c r="B24" s="4" t="s">
        <v>302</v>
      </c>
      <c r="C24" s="4" t="s">
        <v>517</v>
      </c>
      <c r="D24" s="8" t="s">
        <v>60</v>
      </c>
      <c r="E24" s="8" t="s">
        <v>2</v>
      </c>
      <c r="F24" s="10" t="s">
        <v>703</v>
      </c>
      <c r="H24" s="9" t="s">
        <v>730</v>
      </c>
      <c r="J24" s="12" t="str">
        <f t="shared" si="0"/>
        <v>&lt;eu:ChangeEvent&gt;</v>
      </c>
      <c r="K24" s="9" t="s">
        <v>2113</v>
      </c>
      <c r="L24" s="9" t="s">
        <v>2113</v>
      </c>
    </row>
    <row r="25" spans="1:12" ht="72" x14ac:dyDescent="0.3">
      <c r="A25" s="8">
        <v>24</v>
      </c>
      <c r="B25" s="4" t="s">
        <v>303</v>
      </c>
      <c r="C25" s="4" t="s">
        <v>518</v>
      </c>
      <c r="D25" s="8" t="s">
        <v>60</v>
      </c>
      <c r="E25" s="8" t="s">
        <v>513</v>
      </c>
      <c r="F25" s="10" t="s">
        <v>703</v>
      </c>
      <c r="H25" s="9" t="s">
        <v>730</v>
      </c>
      <c r="J25" s="12" t="str">
        <f t="shared" si="0"/>
        <v>&lt;eu:ChangeEventHasFormalFramework&gt;</v>
      </c>
      <c r="K25" s="9" t="s">
        <v>2113</v>
      </c>
      <c r="L25" s="9" t="s">
        <v>2113</v>
      </c>
    </row>
    <row r="26" spans="1:12" ht="129.6" x14ac:dyDescent="0.3">
      <c r="A26" s="8">
        <v>25</v>
      </c>
      <c r="B26" s="4" t="s">
        <v>304</v>
      </c>
      <c r="C26" s="4" t="s">
        <v>519</v>
      </c>
      <c r="D26" s="8" t="s">
        <v>60</v>
      </c>
      <c r="E26" s="8" t="s">
        <v>513</v>
      </c>
      <c r="F26" s="10" t="s">
        <v>703</v>
      </c>
      <c r="H26" s="9" t="s">
        <v>730</v>
      </c>
      <c r="J26" s="12" t="str">
        <f t="shared" si="0"/>
        <v>&lt;eu:ChangeEventOriginalOrganisation&gt;</v>
      </c>
      <c r="K26" s="9" t="s">
        <v>2113</v>
      </c>
      <c r="L26" s="9" t="s">
        <v>2113</v>
      </c>
    </row>
    <row r="27" spans="1:12" ht="86.4" x14ac:dyDescent="0.3">
      <c r="A27" s="8">
        <v>26</v>
      </c>
      <c r="B27" s="4" t="s">
        <v>305</v>
      </c>
      <c r="C27" s="4" t="s">
        <v>520</v>
      </c>
      <c r="D27" s="8" t="s">
        <v>60</v>
      </c>
      <c r="E27" s="8" t="s">
        <v>513</v>
      </c>
      <c r="F27" s="10" t="s">
        <v>703</v>
      </c>
      <c r="H27" s="9" t="s">
        <v>730</v>
      </c>
      <c r="J27" s="12" t="str">
        <f t="shared" si="0"/>
        <v>&lt;eu:ChangeEventResultingOrganisation&gt;</v>
      </c>
      <c r="K27" s="9" t="s">
        <v>2113</v>
      </c>
      <c r="L27" s="9" t="s">
        <v>2113</v>
      </c>
    </row>
    <row r="28" spans="1:12" ht="28.8" x14ac:dyDescent="0.3">
      <c r="A28" s="8">
        <v>27</v>
      </c>
      <c r="B28" s="4" t="s">
        <v>306</v>
      </c>
      <c r="C28" s="4" t="s">
        <v>521</v>
      </c>
      <c r="D28" s="8" t="s">
        <v>60</v>
      </c>
      <c r="E28" s="8" t="s">
        <v>2</v>
      </c>
      <c r="F28" s="10" t="s">
        <v>703</v>
      </c>
      <c r="H28" s="9" t="s">
        <v>730</v>
      </c>
      <c r="J28" s="12" t="str">
        <f t="shared" si="0"/>
        <v>&lt;eu:Channel&gt;</v>
      </c>
      <c r="K28" s="9" t="s">
        <v>2113</v>
      </c>
      <c r="L28" s="9" t="s">
        <v>2113</v>
      </c>
    </row>
    <row r="29" spans="1:12" x14ac:dyDescent="0.3">
      <c r="A29" s="8">
        <v>28</v>
      </c>
      <c r="B29" s="4" t="s">
        <v>307</v>
      </c>
      <c r="C29" s="4" t="s">
        <v>522</v>
      </c>
      <c r="D29" s="8" t="s">
        <v>60</v>
      </c>
      <c r="E29" s="8" t="s">
        <v>3</v>
      </c>
      <c r="F29" s="10" t="s">
        <v>703</v>
      </c>
      <c r="H29" s="9" t="s">
        <v>730</v>
      </c>
      <c r="J29" s="12" t="str">
        <f t="shared" si="0"/>
        <v>&lt;eu:ChannelIdentifier&gt;</v>
      </c>
      <c r="K29" s="9" t="s">
        <v>2113</v>
      </c>
      <c r="L29" s="9" t="s">
        <v>2113</v>
      </c>
    </row>
    <row r="30" spans="1:12" ht="72" x14ac:dyDescent="0.3">
      <c r="A30" s="8">
        <v>29</v>
      </c>
      <c r="B30" s="4" t="s">
        <v>308</v>
      </c>
      <c r="C30" s="4" t="s">
        <v>523</v>
      </c>
      <c r="D30" s="8" t="s">
        <v>60</v>
      </c>
      <c r="E30" s="8" t="s">
        <v>3</v>
      </c>
      <c r="F30" s="10" t="s">
        <v>703</v>
      </c>
      <c r="H30" s="9" t="s">
        <v>730</v>
      </c>
      <c r="J30" s="12" t="str">
        <f t="shared" si="0"/>
        <v>&lt;eu:ChannelType&gt;</v>
      </c>
      <c r="K30" s="9" t="s">
        <v>2113</v>
      </c>
      <c r="L30" s="9" t="s">
        <v>2113</v>
      </c>
    </row>
    <row r="31" spans="1:12" ht="57.6" x14ac:dyDescent="0.3">
      <c r="A31" s="8">
        <v>30</v>
      </c>
      <c r="B31" s="4" t="s">
        <v>309</v>
      </c>
      <c r="C31" s="4" t="s">
        <v>524</v>
      </c>
      <c r="D31" s="8" t="s">
        <v>60</v>
      </c>
      <c r="E31" s="8" t="s">
        <v>3</v>
      </c>
      <c r="F31" s="10" t="s">
        <v>703</v>
      </c>
      <c r="H31" s="9" t="s">
        <v>730</v>
      </c>
      <c r="J31" s="12" t="str">
        <f t="shared" si="0"/>
        <v>&lt;eu:ChannelHasContactPoint&gt;</v>
      </c>
      <c r="K31" s="9" t="s">
        <v>2113</v>
      </c>
      <c r="L31" s="9" t="s">
        <v>2113</v>
      </c>
    </row>
    <row r="32" spans="1:12" ht="43.2" x14ac:dyDescent="0.3">
      <c r="A32" s="8">
        <v>31</v>
      </c>
      <c r="B32" s="4" t="s">
        <v>310</v>
      </c>
      <c r="C32" s="4" t="s">
        <v>525</v>
      </c>
      <c r="D32" s="8" t="s">
        <v>60</v>
      </c>
      <c r="E32" s="8" t="s">
        <v>513</v>
      </c>
      <c r="F32" s="10" t="s">
        <v>703</v>
      </c>
      <c r="H32" s="9" t="s">
        <v>730</v>
      </c>
      <c r="J32" s="12" t="str">
        <f t="shared" si="0"/>
        <v>&lt;eu:ChannelIsOwnedBy&gt;</v>
      </c>
      <c r="K32" s="9" t="s">
        <v>2113</v>
      </c>
      <c r="L32" s="9" t="s">
        <v>2113</v>
      </c>
    </row>
    <row r="33" spans="1:12" ht="43.2" x14ac:dyDescent="0.3">
      <c r="A33" s="8">
        <v>32</v>
      </c>
      <c r="B33" s="4" t="s">
        <v>311</v>
      </c>
      <c r="C33" s="4" t="s">
        <v>526</v>
      </c>
      <c r="D33" s="8" t="s">
        <v>60</v>
      </c>
      <c r="E33" s="8" t="s">
        <v>513</v>
      </c>
      <c r="F33" s="10" t="s">
        <v>703</v>
      </c>
      <c r="H33" s="9" t="s">
        <v>730</v>
      </c>
      <c r="J33" s="12" t="str">
        <f t="shared" si="0"/>
        <v>&lt;eu:ChannelAvailability&gt;</v>
      </c>
      <c r="K33" s="9" t="s">
        <v>2113</v>
      </c>
      <c r="L33" s="9" t="s">
        <v>2113</v>
      </c>
    </row>
    <row r="34" spans="1:12" ht="57.6" x14ac:dyDescent="0.3">
      <c r="A34" s="8">
        <v>33</v>
      </c>
      <c r="B34" s="4" t="s">
        <v>312</v>
      </c>
      <c r="C34" s="4" t="s">
        <v>527</v>
      </c>
      <c r="D34" s="8" t="s">
        <v>60</v>
      </c>
      <c r="E34" s="8" t="s">
        <v>513</v>
      </c>
      <c r="F34" s="10" t="s">
        <v>703</v>
      </c>
      <c r="H34" s="9" t="s">
        <v>730</v>
      </c>
      <c r="J34" s="12" t="str">
        <f t="shared" si="0"/>
        <v>&lt;eu:ChannelProcessingTime&gt;</v>
      </c>
      <c r="K34" s="9" t="s">
        <v>2113</v>
      </c>
      <c r="L34" s="9" t="s">
        <v>2113</v>
      </c>
    </row>
    <row r="35" spans="1:12" ht="57.6" x14ac:dyDescent="0.3">
      <c r="A35" s="8">
        <v>34</v>
      </c>
      <c r="B35" s="4" t="s">
        <v>313</v>
      </c>
      <c r="C35" s="4" t="s">
        <v>528</v>
      </c>
      <c r="D35" s="8" t="s">
        <v>60</v>
      </c>
      <c r="E35" s="8" t="s">
        <v>513</v>
      </c>
      <c r="F35" s="10" t="s">
        <v>703</v>
      </c>
      <c r="H35" s="9" t="s">
        <v>730</v>
      </c>
      <c r="J35" s="12" t="str">
        <f t="shared" si="0"/>
        <v>&lt;eu:ChannelHasCost&gt;</v>
      </c>
      <c r="K35" s="9" t="s">
        <v>2113</v>
      </c>
      <c r="L35" s="9" t="s">
        <v>2113</v>
      </c>
    </row>
    <row r="36" spans="1:12" ht="28.8" x14ac:dyDescent="0.3">
      <c r="A36" s="8">
        <v>35</v>
      </c>
      <c r="B36" s="4" t="s">
        <v>314</v>
      </c>
      <c r="C36" s="4" t="s">
        <v>529</v>
      </c>
      <c r="D36" s="8" t="s">
        <v>60</v>
      </c>
      <c r="E36" s="8" t="s">
        <v>2</v>
      </c>
      <c r="F36" s="10" t="s">
        <v>703</v>
      </c>
      <c r="H36" s="9" t="s">
        <v>730</v>
      </c>
      <c r="J36" s="12" t="str">
        <f t="shared" si="0"/>
        <v>&lt;eu:Cost&gt;</v>
      </c>
      <c r="K36" s="9" t="s">
        <v>2113</v>
      </c>
      <c r="L36" s="9" t="s">
        <v>2113</v>
      </c>
    </row>
    <row r="37" spans="1:12" x14ac:dyDescent="0.3">
      <c r="A37" s="8">
        <v>36</v>
      </c>
      <c r="B37" s="4" t="s">
        <v>315</v>
      </c>
      <c r="C37" s="4" t="s">
        <v>530</v>
      </c>
      <c r="D37" s="8" t="s">
        <v>60</v>
      </c>
      <c r="E37" s="8" t="s">
        <v>3</v>
      </c>
      <c r="F37" s="10" t="s">
        <v>703</v>
      </c>
      <c r="H37" s="9" t="s">
        <v>730</v>
      </c>
      <c r="J37" s="12" t="str">
        <f t="shared" si="0"/>
        <v>&lt;eu:CostIdentifier&gt;</v>
      </c>
      <c r="K37" s="9" t="s">
        <v>2113</v>
      </c>
      <c r="L37" s="9" t="s">
        <v>2113</v>
      </c>
    </row>
    <row r="38" spans="1:12" ht="28.8" x14ac:dyDescent="0.3">
      <c r="A38" s="8">
        <v>37</v>
      </c>
      <c r="B38" s="4" t="s">
        <v>316</v>
      </c>
      <c r="C38" s="4" t="s">
        <v>531</v>
      </c>
      <c r="D38" s="8" t="s">
        <v>60</v>
      </c>
      <c r="E38" s="8" t="s">
        <v>3</v>
      </c>
      <c r="F38" s="10" t="s">
        <v>703</v>
      </c>
      <c r="H38" s="9" t="s">
        <v>730</v>
      </c>
      <c r="J38" s="12" t="str">
        <f t="shared" si="0"/>
        <v>&lt;eu:CostValue&gt;</v>
      </c>
      <c r="K38" s="9" t="s">
        <v>2113</v>
      </c>
      <c r="L38" s="9" t="s">
        <v>2113</v>
      </c>
    </row>
    <row r="39" spans="1:12" ht="43.2" x14ac:dyDescent="0.3">
      <c r="A39" s="8">
        <v>38</v>
      </c>
      <c r="B39" s="4" t="s">
        <v>2424</v>
      </c>
      <c r="C39" s="4" t="s">
        <v>532</v>
      </c>
      <c r="D39" s="8" t="s">
        <v>60</v>
      </c>
      <c r="E39" s="8" t="s">
        <v>3</v>
      </c>
      <c r="F39" s="10" t="s">
        <v>703</v>
      </c>
      <c r="H39" s="9" t="s">
        <v>730</v>
      </c>
      <c r="J39" s="12" t="str">
        <f t="shared" si="0"/>
        <v>&lt;eu:costCurrency&gt;</v>
      </c>
      <c r="K39" s="9" t="s">
        <v>2113</v>
      </c>
      <c r="L39" s="9" t="s">
        <v>2113</v>
      </c>
    </row>
    <row r="40" spans="1:12" x14ac:dyDescent="0.3">
      <c r="A40" s="8">
        <v>39</v>
      </c>
      <c r="B40" s="4" t="s">
        <v>317</v>
      </c>
      <c r="C40" s="4" t="s">
        <v>533</v>
      </c>
      <c r="D40" s="8" t="s">
        <v>60</v>
      </c>
      <c r="E40" s="8" t="s">
        <v>3</v>
      </c>
      <c r="F40" s="10" t="s">
        <v>703</v>
      </c>
      <c r="H40" s="9" t="s">
        <v>730</v>
      </c>
      <c r="J40" s="12" t="str">
        <f t="shared" si="0"/>
        <v>&lt;eu:CostDescription&gt;</v>
      </c>
      <c r="K40" s="9" t="s">
        <v>2113</v>
      </c>
      <c r="L40" s="9" t="s">
        <v>2113</v>
      </c>
    </row>
    <row r="41" spans="1:12" ht="86.4" x14ac:dyDescent="0.3">
      <c r="A41" s="8">
        <v>40</v>
      </c>
      <c r="B41" s="4" t="s">
        <v>318</v>
      </c>
      <c r="C41" s="4" t="s">
        <v>534</v>
      </c>
      <c r="D41" s="8" t="s">
        <v>60</v>
      </c>
      <c r="E41" s="8" t="s">
        <v>513</v>
      </c>
      <c r="F41" s="10" t="s">
        <v>703</v>
      </c>
      <c r="H41" s="9" t="s">
        <v>730</v>
      </c>
      <c r="J41" s="12" t="str">
        <f t="shared" si="0"/>
        <v>&lt;eu:OutputIsDefinedBy&gt;</v>
      </c>
      <c r="K41" s="9" t="s">
        <v>2113</v>
      </c>
      <c r="L41" s="9" t="s">
        <v>2113</v>
      </c>
    </row>
    <row r="42" spans="1:12" ht="43.2" x14ac:dyDescent="0.3">
      <c r="A42" s="8">
        <v>41</v>
      </c>
      <c r="B42" s="4" t="s">
        <v>319</v>
      </c>
      <c r="C42" s="4" t="s">
        <v>535</v>
      </c>
      <c r="D42" s="8" t="s">
        <v>734</v>
      </c>
      <c r="E42" s="8" t="s">
        <v>2</v>
      </c>
      <c r="F42" s="10" t="s">
        <v>703</v>
      </c>
      <c r="H42" s="9" t="s">
        <v>730</v>
      </c>
      <c r="J42" s="12" t="str">
        <f t="shared" si="0"/>
        <v>&lt;eu:Criterion&gt;</v>
      </c>
      <c r="K42" s="9" t="s">
        <v>2113</v>
      </c>
      <c r="L42" s="9" t="s">
        <v>2113</v>
      </c>
    </row>
    <row r="43" spans="1:12" ht="43.2" x14ac:dyDescent="0.3">
      <c r="A43" s="8">
        <v>42</v>
      </c>
      <c r="B43" s="4" t="s">
        <v>320</v>
      </c>
      <c r="C43" s="4" t="s">
        <v>536</v>
      </c>
      <c r="D43" s="8" t="s">
        <v>734</v>
      </c>
      <c r="E43" s="8" t="s">
        <v>3</v>
      </c>
      <c r="F43" s="10" t="s">
        <v>703</v>
      </c>
      <c r="H43" s="9" t="s">
        <v>730</v>
      </c>
      <c r="J43" s="12" t="str">
        <f t="shared" si="0"/>
        <v>&lt;eu:CriterionIdentifier&gt;</v>
      </c>
      <c r="K43" s="9" t="s">
        <v>2113</v>
      </c>
      <c r="L43" s="9" t="s">
        <v>2113</v>
      </c>
    </row>
    <row r="44" spans="1:12" ht="72" x14ac:dyDescent="0.3">
      <c r="A44" s="8">
        <v>43</v>
      </c>
      <c r="B44" s="4" t="s">
        <v>321</v>
      </c>
      <c r="C44" s="4" t="s">
        <v>537</v>
      </c>
      <c r="D44" s="8" t="s">
        <v>734</v>
      </c>
      <c r="E44" s="8" t="s">
        <v>3</v>
      </c>
      <c r="F44" s="10" t="s">
        <v>703</v>
      </c>
      <c r="H44" s="9" t="s">
        <v>730</v>
      </c>
      <c r="J44" s="12" t="str">
        <f t="shared" si="0"/>
        <v>&lt;eu:CriterionCriterionType&gt;</v>
      </c>
      <c r="K44" s="9" t="s">
        <v>2113</v>
      </c>
      <c r="L44" s="9" t="s">
        <v>2113</v>
      </c>
    </row>
    <row r="45" spans="1:12" ht="28.8" x14ac:dyDescent="0.3">
      <c r="A45" s="8">
        <v>44</v>
      </c>
      <c r="B45" s="4" t="s">
        <v>322</v>
      </c>
      <c r="C45" s="4" t="s">
        <v>538</v>
      </c>
      <c r="D45" s="8" t="s">
        <v>734</v>
      </c>
      <c r="E45" s="8" t="s">
        <v>3</v>
      </c>
      <c r="F45" s="10" t="s">
        <v>703</v>
      </c>
      <c r="H45" s="9" t="s">
        <v>730</v>
      </c>
      <c r="J45" s="12" t="str">
        <f t="shared" si="0"/>
        <v>&lt;eu:CriterionName&gt;</v>
      </c>
      <c r="K45" s="9" t="s">
        <v>2113</v>
      </c>
      <c r="L45" s="9" t="s">
        <v>2113</v>
      </c>
    </row>
    <row r="46" spans="1:12" ht="43.2" x14ac:dyDescent="0.3">
      <c r="A46" s="8">
        <v>45</v>
      </c>
      <c r="B46" s="4" t="s">
        <v>323</v>
      </c>
      <c r="C46" s="4" t="s">
        <v>539</v>
      </c>
      <c r="D46" s="8" t="s">
        <v>734</v>
      </c>
      <c r="E46" s="8" t="s">
        <v>3</v>
      </c>
      <c r="F46" s="10" t="s">
        <v>703</v>
      </c>
      <c r="H46" s="9" t="s">
        <v>730</v>
      </c>
      <c r="J46" s="12" t="str">
        <f t="shared" si="0"/>
        <v>&lt;eu:CriterionDescription&gt;</v>
      </c>
      <c r="K46" s="9" t="s">
        <v>2113</v>
      </c>
      <c r="L46" s="9" t="s">
        <v>2113</v>
      </c>
    </row>
    <row r="47" spans="1:12" ht="57.6" x14ac:dyDescent="0.3">
      <c r="A47" s="8">
        <v>46</v>
      </c>
      <c r="B47" s="4" t="s">
        <v>324</v>
      </c>
      <c r="C47" s="4" t="s">
        <v>540</v>
      </c>
      <c r="D47" s="8" t="s">
        <v>734</v>
      </c>
      <c r="E47" s="8" t="s">
        <v>3</v>
      </c>
      <c r="F47" s="10" t="s">
        <v>703</v>
      </c>
      <c r="H47" s="9" t="s">
        <v>730</v>
      </c>
      <c r="J47" s="12" t="str">
        <f t="shared" si="0"/>
        <v>&lt;eu:CriterionFulfilledIndicator&gt;</v>
      </c>
      <c r="K47" s="9" t="s">
        <v>2113</v>
      </c>
      <c r="L47" s="9" t="s">
        <v>2113</v>
      </c>
    </row>
    <row r="48" spans="1:12" ht="72" x14ac:dyDescent="0.3">
      <c r="A48" s="8">
        <v>47</v>
      </c>
      <c r="B48" s="4" t="s">
        <v>325</v>
      </c>
      <c r="C48" s="4" t="s">
        <v>541</v>
      </c>
      <c r="D48" s="8" t="s">
        <v>734</v>
      </c>
      <c r="E48" s="8" t="s">
        <v>3</v>
      </c>
      <c r="F48" s="10" t="s">
        <v>703</v>
      </c>
      <c r="H48" s="9" t="s">
        <v>730</v>
      </c>
      <c r="J48" s="12" t="str">
        <f t="shared" si="0"/>
        <v>&lt;eu:CriterionWeight&gt;</v>
      </c>
      <c r="K48" s="9" t="s">
        <v>2113</v>
      </c>
      <c r="L48" s="9" t="s">
        <v>2113</v>
      </c>
    </row>
    <row r="49" spans="1:12" ht="43.2" x14ac:dyDescent="0.3">
      <c r="A49" s="8">
        <v>48</v>
      </c>
      <c r="B49" s="4" t="s">
        <v>326</v>
      </c>
      <c r="C49" s="4" t="s">
        <v>542</v>
      </c>
      <c r="D49" s="8" t="s">
        <v>734</v>
      </c>
      <c r="E49" s="8" t="s">
        <v>513</v>
      </c>
      <c r="F49" s="10" t="s">
        <v>703</v>
      </c>
      <c r="H49" s="9" t="s">
        <v>730</v>
      </c>
      <c r="J49" s="12" t="str">
        <f t="shared" si="0"/>
        <v>&lt;eu:CriterionFulfilledbyRequirementGroup&gt;</v>
      </c>
      <c r="K49" s="9" t="s">
        <v>2113</v>
      </c>
      <c r="L49" s="9" t="s">
        <v>2113</v>
      </c>
    </row>
    <row r="50" spans="1:12" ht="28.8" x14ac:dyDescent="0.3">
      <c r="A50" s="8">
        <v>49</v>
      </c>
      <c r="B50" s="4" t="s">
        <v>327</v>
      </c>
      <c r="C50" s="4" t="s">
        <v>1367</v>
      </c>
      <c r="D50" s="8" t="s">
        <v>734</v>
      </c>
      <c r="E50" s="8" t="s">
        <v>513</v>
      </c>
      <c r="F50" s="10" t="s">
        <v>703</v>
      </c>
      <c r="H50" s="9" t="s">
        <v>730</v>
      </c>
      <c r="J50" s="12" t="str">
        <f t="shared" si="0"/>
        <v>&lt;eu:CriterionIsDefinedInFormalFramework&gt;</v>
      </c>
      <c r="K50" s="9" t="s">
        <v>2113</v>
      </c>
      <c r="L50" s="9" t="s">
        <v>2113</v>
      </c>
    </row>
    <row r="51" spans="1:12" ht="316.8" x14ac:dyDescent="0.3">
      <c r="A51" s="8">
        <v>50</v>
      </c>
      <c r="B51" s="4" t="s">
        <v>328</v>
      </c>
      <c r="C51" s="4" t="s">
        <v>543</v>
      </c>
      <c r="D51" s="8" t="s">
        <v>734</v>
      </c>
      <c r="E51" s="8" t="s">
        <v>2</v>
      </c>
      <c r="F51" s="10" t="s">
        <v>703</v>
      </c>
      <c r="H51" s="9" t="s">
        <v>730</v>
      </c>
      <c r="J51" s="12" t="str">
        <f t="shared" si="0"/>
        <v>&lt;eu:CriterionRequirement&gt;</v>
      </c>
      <c r="K51" s="9" t="s">
        <v>2113</v>
      </c>
      <c r="L51" s="9" t="s">
        <v>2113</v>
      </c>
    </row>
    <row r="52" spans="1:12" x14ac:dyDescent="0.3">
      <c r="A52" s="8">
        <v>51</v>
      </c>
      <c r="B52" s="4" t="s">
        <v>329</v>
      </c>
      <c r="C52" s="4" t="s">
        <v>544</v>
      </c>
      <c r="D52" s="8" t="s">
        <v>734</v>
      </c>
      <c r="E52" s="8" t="s">
        <v>3</v>
      </c>
      <c r="F52" s="10" t="s">
        <v>703</v>
      </c>
      <c r="H52" s="9" t="s">
        <v>730</v>
      </c>
      <c r="J52" s="12" t="str">
        <f t="shared" si="0"/>
        <v>&lt;eu:CriterionRequirementIdentifier&gt;</v>
      </c>
      <c r="K52" s="9" t="s">
        <v>2113</v>
      </c>
      <c r="L52" s="9" t="s">
        <v>2113</v>
      </c>
    </row>
    <row r="53" spans="1:12" ht="28.8" x14ac:dyDescent="0.3">
      <c r="A53" s="8">
        <v>52</v>
      </c>
      <c r="B53" s="4" t="s">
        <v>330</v>
      </c>
      <c r="C53" s="4" t="s">
        <v>545</v>
      </c>
      <c r="D53" s="8" t="s">
        <v>734</v>
      </c>
      <c r="E53" s="8" t="s">
        <v>3</v>
      </c>
      <c r="F53" s="10" t="s">
        <v>703</v>
      </c>
      <c r="H53" s="9" t="s">
        <v>730</v>
      </c>
      <c r="J53" s="12" t="str">
        <f t="shared" si="0"/>
        <v>&lt;eu:CriterionRequirementName&gt;</v>
      </c>
      <c r="K53" s="9" t="s">
        <v>2113</v>
      </c>
      <c r="L53" s="9" t="s">
        <v>2113</v>
      </c>
    </row>
    <row r="54" spans="1:12" x14ac:dyDescent="0.3">
      <c r="A54" s="8">
        <v>53</v>
      </c>
      <c r="B54" s="4" t="s">
        <v>331</v>
      </c>
      <c r="C54" s="4" t="s">
        <v>546</v>
      </c>
      <c r="D54" s="8" t="s">
        <v>734</v>
      </c>
      <c r="E54" s="8" t="s">
        <v>3</v>
      </c>
      <c r="F54" s="10" t="s">
        <v>703</v>
      </c>
      <c r="H54" s="9" t="s">
        <v>730</v>
      </c>
      <c r="J54" s="12" t="str">
        <f t="shared" si="0"/>
        <v>&lt;eu:CriterionRequirementDescription&gt;</v>
      </c>
      <c r="K54" s="9" t="s">
        <v>2113</v>
      </c>
      <c r="L54" s="9" t="s">
        <v>2113</v>
      </c>
    </row>
    <row r="55" spans="1:12" ht="43.2" x14ac:dyDescent="0.3">
      <c r="A55" s="8">
        <v>54</v>
      </c>
      <c r="B55" s="4" t="s">
        <v>332</v>
      </c>
      <c r="C55" s="4" t="s">
        <v>547</v>
      </c>
      <c r="D55" s="8" t="s">
        <v>734</v>
      </c>
      <c r="E55" s="8" t="s">
        <v>3</v>
      </c>
      <c r="F55" s="10" t="s">
        <v>703</v>
      </c>
      <c r="H55" s="9" t="s">
        <v>730</v>
      </c>
      <c r="J55" s="12" t="str">
        <f t="shared" si="0"/>
        <v>&lt;eu:CriterionRequirementExpectedDataType&gt;</v>
      </c>
      <c r="K55" s="9" t="s">
        <v>2113</v>
      </c>
      <c r="L55" s="9" t="s">
        <v>2113</v>
      </c>
    </row>
    <row r="56" spans="1:12" ht="43.2" x14ac:dyDescent="0.3">
      <c r="A56" s="8">
        <v>55</v>
      </c>
      <c r="B56" s="4" t="s">
        <v>333</v>
      </c>
      <c r="C56" s="4" t="s">
        <v>548</v>
      </c>
      <c r="D56" s="8" t="s">
        <v>734</v>
      </c>
      <c r="E56" s="8" t="s">
        <v>3</v>
      </c>
      <c r="F56" s="10" t="s">
        <v>703</v>
      </c>
      <c r="H56" s="9" t="s">
        <v>730</v>
      </c>
      <c r="J56" s="12" t="str">
        <f t="shared" si="0"/>
        <v>&lt;eu:CriterionRequirementExpeectedValue&gt;</v>
      </c>
      <c r="K56" s="9" t="s">
        <v>2113</v>
      </c>
      <c r="L56" s="9" t="s">
        <v>2113</v>
      </c>
    </row>
    <row r="57" spans="1:12" ht="57.6" x14ac:dyDescent="0.3">
      <c r="A57" s="8">
        <v>56</v>
      </c>
      <c r="B57" s="4" t="s">
        <v>334</v>
      </c>
      <c r="C57" s="4" t="s">
        <v>549</v>
      </c>
      <c r="D57" s="8" t="s">
        <v>734</v>
      </c>
      <c r="E57" s="8" t="s">
        <v>3</v>
      </c>
      <c r="F57" s="10" t="s">
        <v>703</v>
      </c>
      <c r="H57" s="9" t="s">
        <v>730</v>
      </c>
      <c r="J57" s="12" t="str">
        <f t="shared" si="0"/>
        <v>&lt;eu:CriterionRequirementMaximumValue&gt;</v>
      </c>
      <c r="K57" s="9" t="s">
        <v>2113</v>
      </c>
      <c r="L57" s="9" t="s">
        <v>2113</v>
      </c>
    </row>
    <row r="58" spans="1:12" ht="72" x14ac:dyDescent="0.3">
      <c r="A58" s="8">
        <v>57</v>
      </c>
      <c r="B58" s="4" t="s">
        <v>335</v>
      </c>
      <c r="C58" s="4" t="s">
        <v>550</v>
      </c>
      <c r="D58" s="8" t="s">
        <v>734</v>
      </c>
      <c r="E58" s="8" t="s">
        <v>3</v>
      </c>
      <c r="F58" s="10" t="s">
        <v>703</v>
      </c>
      <c r="H58" s="9" t="s">
        <v>730</v>
      </c>
      <c r="J58" s="12" t="str">
        <f t="shared" si="0"/>
        <v>&lt;eu:CriterionRequirementMinimumValue&gt;</v>
      </c>
      <c r="K58" s="9" t="s">
        <v>2113</v>
      </c>
      <c r="L58" s="9" t="s">
        <v>2113</v>
      </c>
    </row>
    <row r="59" spans="1:12" ht="72" x14ac:dyDescent="0.3">
      <c r="A59" s="8">
        <v>58</v>
      </c>
      <c r="B59" s="4" t="s">
        <v>336</v>
      </c>
      <c r="C59" s="4" t="s">
        <v>551</v>
      </c>
      <c r="D59" s="8" t="s">
        <v>734</v>
      </c>
      <c r="E59" s="8" t="s">
        <v>3</v>
      </c>
      <c r="F59" s="10" t="s">
        <v>703</v>
      </c>
      <c r="H59" s="9" t="s">
        <v>730</v>
      </c>
      <c r="J59" s="12" t="str">
        <f t="shared" si="0"/>
        <v>&lt;eu:CriterionRequirementTypeofTranslation&gt;</v>
      </c>
      <c r="K59" s="9" t="s">
        <v>2113</v>
      </c>
      <c r="L59" s="9" t="s">
        <v>2113</v>
      </c>
    </row>
    <row r="60" spans="1:12" ht="57.6" x14ac:dyDescent="0.3">
      <c r="A60" s="8">
        <v>59</v>
      </c>
      <c r="B60" s="4" t="s">
        <v>337</v>
      </c>
      <c r="C60" s="4" t="s">
        <v>552</v>
      </c>
      <c r="D60" s="8" t="s">
        <v>734</v>
      </c>
      <c r="E60" s="8" t="s">
        <v>3</v>
      </c>
      <c r="F60" s="10" t="s">
        <v>703</v>
      </c>
      <c r="H60" s="9" t="s">
        <v>730</v>
      </c>
      <c r="J60" s="12" t="str">
        <f t="shared" si="0"/>
        <v>&lt;eu:CriterionRequirementLevelofCertification&gt;</v>
      </c>
      <c r="K60" s="9" t="s">
        <v>2113</v>
      </c>
      <c r="L60" s="9" t="s">
        <v>2113</v>
      </c>
    </row>
    <row r="61" spans="1:12" ht="57.6" x14ac:dyDescent="0.3">
      <c r="A61" s="8">
        <v>60</v>
      </c>
      <c r="B61" s="4" t="s">
        <v>338</v>
      </c>
      <c r="C61" s="4" t="s">
        <v>553</v>
      </c>
      <c r="D61" s="8" t="s">
        <v>734</v>
      </c>
      <c r="E61" s="8" t="s">
        <v>3</v>
      </c>
      <c r="F61" s="10" t="s">
        <v>703</v>
      </c>
      <c r="H61" s="9" t="s">
        <v>730</v>
      </c>
      <c r="J61" s="12" t="str">
        <f t="shared" si="0"/>
        <v>&lt;eu:CriterionRequirementTypeofCopyQuality&gt;</v>
      </c>
      <c r="K61" s="9" t="s">
        <v>2113</v>
      </c>
      <c r="L61" s="9" t="s">
        <v>2113</v>
      </c>
    </row>
    <row r="62" spans="1:12" ht="43.2" x14ac:dyDescent="0.3">
      <c r="A62" s="8">
        <v>61</v>
      </c>
      <c r="B62" s="4" t="s">
        <v>339</v>
      </c>
      <c r="C62" s="4" t="s">
        <v>554</v>
      </c>
      <c r="D62" s="8" t="s">
        <v>734</v>
      </c>
      <c r="E62" s="8" t="s">
        <v>513</v>
      </c>
      <c r="F62" s="10" t="s">
        <v>703</v>
      </c>
      <c r="H62" s="9" t="s">
        <v>730</v>
      </c>
      <c r="J62" s="12" t="str">
        <f t="shared" si="0"/>
        <v>&lt;eu:CriterionRequirementApplicableinPeriodOfTime&gt;</v>
      </c>
      <c r="K62" s="9" t="s">
        <v>2113</v>
      </c>
      <c r="L62" s="9" t="s">
        <v>2113</v>
      </c>
    </row>
    <row r="63" spans="1:12" ht="43.2" x14ac:dyDescent="0.3">
      <c r="A63" s="8">
        <v>62</v>
      </c>
      <c r="B63" s="4" t="s">
        <v>340</v>
      </c>
      <c r="C63" s="4" t="s">
        <v>555</v>
      </c>
      <c r="D63" s="8" t="s">
        <v>734</v>
      </c>
      <c r="E63" s="8" t="s">
        <v>513</v>
      </c>
      <c r="F63" s="10" t="s">
        <v>703</v>
      </c>
      <c r="H63" s="9" t="s">
        <v>730</v>
      </c>
      <c r="J63" s="12" t="str">
        <f t="shared" si="0"/>
        <v>&lt;eu:CriterionRequirementMetByEvidence&gt;</v>
      </c>
      <c r="K63" s="9" t="s">
        <v>2113</v>
      </c>
      <c r="L63" s="9" t="s">
        <v>2113</v>
      </c>
    </row>
    <row r="64" spans="1:12" ht="57.6" x14ac:dyDescent="0.3">
      <c r="A64" s="8">
        <v>63</v>
      </c>
      <c r="B64" s="4" t="s">
        <v>341</v>
      </c>
      <c r="C64" s="4" t="s">
        <v>556</v>
      </c>
      <c r="D64" s="8" t="s">
        <v>734</v>
      </c>
      <c r="E64" s="8" t="s">
        <v>2</v>
      </c>
      <c r="F64" s="10" t="s">
        <v>703</v>
      </c>
      <c r="H64" s="9" t="s">
        <v>730</v>
      </c>
      <c r="J64" s="12" t="str">
        <f t="shared" si="0"/>
        <v>&lt;eu:DocumentReference&gt;</v>
      </c>
      <c r="K64" s="9" t="s">
        <v>2113</v>
      </c>
      <c r="L64" s="9" t="s">
        <v>2113</v>
      </c>
    </row>
    <row r="65" spans="1:12" x14ac:dyDescent="0.3">
      <c r="A65" s="8">
        <v>64</v>
      </c>
      <c r="B65" s="4" t="s">
        <v>342</v>
      </c>
      <c r="C65" s="4" t="s">
        <v>557</v>
      </c>
      <c r="D65" s="8" t="s">
        <v>734</v>
      </c>
      <c r="E65" s="8" t="s">
        <v>3</v>
      </c>
      <c r="F65" s="10" t="s">
        <v>703</v>
      </c>
      <c r="H65" s="9" t="s">
        <v>730</v>
      </c>
      <c r="J65" s="12" t="str">
        <f t="shared" si="0"/>
        <v>&lt;eu:DocumentReferenceIdentifier&gt;</v>
      </c>
      <c r="K65" s="9" t="s">
        <v>2113</v>
      </c>
      <c r="L65" s="9" t="s">
        <v>2113</v>
      </c>
    </row>
    <row r="66" spans="1:12" ht="28.8" x14ac:dyDescent="0.3">
      <c r="A66" s="8">
        <v>65</v>
      </c>
      <c r="B66" s="4" t="s">
        <v>343</v>
      </c>
      <c r="C66" s="4" t="s">
        <v>558</v>
      </c>
      <c r="D66" s="8" t="s">
        <v>734</v>
      </c>
      <c r="E66" s="8" t="s">
        <v>3</v>
      </c>
      <c r="F66" s="10" t="s">
        <v>703</v>
      </c>
      <c r="H66" s="9" t="s">
        <v>730</v>
      </c>
      <c r="J66" s="12" t="str">
        <f t="shared" ref="J66:J129" si="1">IF(I66="",IF(F66="FED",IF(AND(E66="ConceptScheme",LEFT(H66,7) &lt;&gt; "inspire"),CONCATENATE("&lt;",H66,":",LOWER(IF(I66="",B66,I66)),"&gt;"),CONCATENATE("&lt;",H66,":",IF(I66="",B66,I66),"&gt;")),CONCATENATE("&lt;",H66,":",IF(I66="",B66,I66),"&gt;")),CONCATENATE("&lt;",I66,"&gt;"))</f>
        <v>&lt;eu:DocumentReferenceURL&gt;</v>
      </c>
      <c r="K66" s="9" t="s">
        <v>2113</v>
      </c>
      <c r="L66" s="9" t="s">
        <v>2113</v>
      </c>
    </row>
    <row r="67" spans="1:12" ht="43.2" x14ac:dyDescent="0.3">
      <c r="A67" s="8">
        <v>66</v>
      </c>
      <c r="B67" s="4" t="s">
        <v>344</v>
      </c>
      <c r="C67" s="4" t="s">
        <v>559</v>
      </c>
      <c r="D67" s="8" t="s">
        <v>734</v>
      </c>
      <c r="E67" s="8" t="s">
        <v>3</v>
      </c>
      <c r="F67" s="10" t="s">
        <v>703</v>
      </c>
      <c r="H67" s="9" t="s">
        <v>730</v>
      </c>
      <c r="J67" s="12" t="str">
        <f t="shared" si="1"/>
        <v>&lt;eu:DocumentReferenceDescription&gt;</v>
      </c>
      <c r="K67" s="9" t="s">
        <v>2113</v>
      </c>
      <c r="L67" s="9" t="s">
        <v>2113</v>
      </c>
    </row>
    <row r="68" spans="1:12" ht="43.2" x14ac:dyDescent="0.3">
      <c r="A68" s="8">
        <v>67</v>
      </c>
      <c r="B68" s="4" t="s">
        <v>345</v>
      </c>
      <c r="C68" s="4" t="s">
        <v>560</v>
      </c>
      <c r="D68" s="8" t="s">
        <v>734</v>
      </c>
      <c r="E68" s="8" t="s">
        <v>3</v>
      </c>
      <c r="F68" s="10" t="s">
        <v>703</v>
      </c>
      <c r="H68" s="9" t="s">
        <v>730</v>
      </c>
      <c r="J68" s="12" t="str">
        <f t="shared" si="1"/>
        <v>&lt;eu:DocumentReferenceType&gt;</v>
      </c>
      <c r="K68" s="9" t="s">
        <v>2113</v>
      </c>
      <c r="L68" s="9" t="s">
        <v>2113</v>
      </c>
    </row>
    <row r="69" spans="1:12" ht="230.4" x14ac:dyDescent="0.3">
      <c r="A69" s="8">
        <v>68</v>
      </c>
      <c r="B69" s="4" t="s">
        <v>346</v>
      </c>
      <c r="C69" s="4" t="s">
        <v>561</v>
      </c>
      <c r="D69" s="8" t="s">
        <v>734</v>
      </c>
      <c r="E69" s="8" t="s">
        <v>2</v>
      </c>
      <c r="F69" s="10" t="s">
        <v>703</v>
      </c>
      <c r="H69" s="9" t="s">
        <v>730</v>
      </c>
      <c r="J69" s="12" t="str">
        <f t="shared" si="1"/>
        <v>&lt;eu:Event&gt;</v>
      </c>
      <c r="K69" s="9" t="s">
        <v>2113</v>
      </c>
      <c r="L69" s="9" t="s">
        <v>2113</v>
      </c>
    </row>
    <row r="70" spans="1:12" x14ac:dyDescent="0.3">
      <c r="A70" s="8">
        <v>69</v>
      </c>
      <c r="B70" s="4" t="s">
        <v>347</v>
      </c>
      <c r="C70" s="4" t="s">
        <v>562</v>
      </c>
      <c r="D70" s="8" t="s">
        <v>734</v>
      </c>
      <c r="E70" s="8" t="s">
        <v>3</v>
      </c>
      <c r="F70" s="10" t="s">
        <v>703</v>
      </c>
      <c r="H70" s="9" t="s">
        <v>730</v>
      </c>
      <c r="J70" s="12" t="str">
        <f t="shared" si="1"/>
        <v>&lt;eu:EventIdentifier&gt;</v>
      </c>
      <c r="K70" s="9" t="s">
        <v>2113</v>
      </c>
      <c r="L70" s="9" t="s">
        <v>2113</v>
      </c>
    </row>
    <row r="71" spans="1:12" x14ac:dyDescent="0.3">
      <c r="A71" s="8">
        <v>70</v>
      </c>
      <c r="B71" s="4" t="s">
        <v>348</v>
      </c>
      <c r="C71" s="4" t="s">
        <v>563</v>
      </c>
      <c r="D71" s="8" t="s">
        <v>734</v>
      </c>
      <c r="E71" s="8" t="s">
        <v>3</v>
      </c>
      <c r="F71" s="10" t="s">
        <v>703</v>
      </c>
      <c r="H71" s="9" t="s">
        <v>730</v>
      </c>
      <c r="J71" s="12" t="str">
        <f t="shared" si="1"/>
        <v>&lt;eu:EventName&gt;</v>
      </c>
      <c r="K71" s="9" t="s">
        <v>2113</v>
      </c>
      <c r="L71" s="9" t="s">
        <v>2113</v>
      </c>
    </row>
    <row r="72" spans="1:12" ht="72" x14ac:dyDescent="0.3">
      <c r="A72" s="8">
        <v>71</v>
      </c>
      <c r="B72" s="4" t="s">
        <v>349</v>
      </c>
      <c r="C72" s="4" t="s">
        <v>564</v>
      </c>
      <c r="D72" s="8" t="s">
        <v>734</v>
      </c>
      <c r="E72" s="8" t="s">
        <v>3</v>
      </c>
      <c r="F72" s="10" t="s">
        <v>703</v>
      </c>
      <c r="H72" s="9" t="s">
        <v>730</v>
      </c>
      <c r="J72" s="12" t="str">
        <f t="shared" si="1"/>
        <v>&lt;eu:EventDescription&gt;</v>
      </c>
      <c r="K72" s="9" t="s">
        <v>2113</v>
      </c>
      <c r="L72" s="9" t="s">
        <v>2113</v>
      </c>
    </row>
    <row r="73" spans="1:12" ht="57.6" x14ac:dyDescent="0.3">
      <c r="A73" s="8">
        <v>72</v>
      </c>
      <c r="B73" s="4" t="s">
        <v>350</v>
      </c>
      <c r="C73" s="4" t="s">
        <v>565</v>
      </c>
      <c r="D73" s="8" t="s">
        <v>734</v>
      </c>
      <c r="E73" s="8" t="s">
        <v>3</v>
      </c>
      <c r="F73" s="10" t="s">
        <v>703</v>
      </c>
      <c r="H73" s="9" t="s">
        <v>730</v>
      </c>
      <c r="J73" s="12" t="str">
        <f t="shared" si="1"/>
        <v>&lt;eu:EventType&gt;</v>
      </c>
      <c r="K73" s="9" t="s">
        <v>2113</v>
      </c>
      <c r="L73" s="9" t="s">
        <v>2113</v>
      </c>
    </row>
    <row r="74" spans="1:12" ht="28.8" x14ac:dyDescent="0.3">
      <c r="A74" s="8">
        <v>73</v>
      </c>
      <c r="B74" s="4" t="s">
        <v>351</v>
      </c>
      <c r="C74" s="4" t="s">
        <v>566</v>
      </c>
      <c r="D74" s="8" t="s">
        <v>734</v>
      </c>
      <c r="E74" s="8" t="s">
        <v>513</v>
      </c>
      <c r="F74" s="10" t="s">
        <v>703</v>
      </c>
      <c r="H74" s="9" t="s">
        <v>730</v>
      </c>
      <c r="J74" s="12" t="str">
        <f t="shared" si="1"/>
        <v>&lt;eu:EventRelatedService&gt;</v>
      </c>
      <c r="K74" s="9" t="s">
        <v>2113</v>
      </c>
      <c r="L74" s="9" t="s">
        <v>2113</v>
      </c>
    </row>
    <row r="75" spans="1:12" ht="100.8" x14ac:dyDescent="0.3">
      <c r="A75" s="8">
        <v>74</v>
      </c>
      <c r="B75" s="4" t="s">
        <v>352</v>
      </c>
      <c r="C75" s="4" t="s">
        <v>567</v>
      </c>
      <c r="D75" s="8" t="s">
        <v>734</v>
      </c>
      <c r="E75" s="8" t="s">
        <v>2</v>
      </c>
      <c r="F75" s="10" t="s">
        <v>703</v>
      </c>
      <c r="H75" s="9" t="s">
        <v>730</v>
      </c>
      <c r="J75" s="12" t="str">
        <f t="shared" si="1"/>
        <v>&lt;eu:Evidence&gt;</v>
      </c>
      <c r="K75" s="9" t="s">
        <v>2113</v>
      </c>
      <c r="L75" s="9" t="s">
        <v>2113</v>
      </c>
    </row>
    <row r="76" spans="1:12" x14ac:dyDescent="0.3">
      <c r="A76" s="8">
        <v>75</v>
      </c>
      <c r="B76" s="4" t="s">
        <v>353</v>
      </c>
      <c r="C76" s="4" t="s">
        <v>568</v>
      </c>
      <c r="D76" s="8" t="s">
        <v>734</v>
      </c>
      <c r="E76" s="8" t="s">
        <v>3</v>
      </c>
      <c r="F76" s="10" t="s">
        <v>703</v>
      </c>
      <c r="H76" s="9" t="s">
        <v>730</v>
      </c>
      <c r="J76" s="12" t="str">
        <f t="shared" si="1"/>
        <v>&lt;eu:EvidenceIdentifier&gt;</v>
      </c>
      <c r="K76" s="9" t="s">
        <v>2113</v>
      </c>
      <c r="L76" s="9" t="s">
        <v>2113</v>
      </c>
    </row>
    <row r="77" spans="1:12" ht="57.6" x14ac:dyDescent="0.3">
      <c r="A77" s="8">
        <v>76</v>
      </c>
      <c r="B77" s="4" t="s">
        <v>354</v>
      </c>
      <c r="C77" s="4" t="s">
        <v>569</v>
      </c>
      <c r="D77" s="8" t="s">
        <v>734</v>
      </c>
      <c r="E77" s="8" t="s">
        <v>3</v>
      </c>
      <c r="F77" s="10" t="s">
        <v>703</v>
      </c>
      <c r="H77" s="9" t="s">
        <v>730</v>
      </c>
      <c r="J77" s="12" t="str">
        <f t="shared" si="1"/>
        <v>&lt;eu:EvidenceEvidenceType&gt;</v>
      </c>
      <c r="K77" s="9" t="s">
        <v>2113</v>
      </c>
      <c r="L77" s="9" t="s">
        <v>2113</v>
      </c>
    </row>
    <row r="78" spans="1:12" x14ac:dyDescent="0.3">
      <c r="A78" s="8">
        <v>77</v>
      </c>
      <c r="B78" s="4" t="s">
        <v>355</v>
      </c>
      <c r="C78" s="4" t="s">
        <v>570</v>
      </c>
      <c r="D78" s="8" t="s">
        <v>734</v>
      </c>
      <c r="E78" s="8" t="s">
        <v>3</v>
      </c>
      <c r="F78" s="10" t="s">
        <v>703</v>
      </c>
      <c r="H78" s="9" t="s">
        <v>730</v>
      </c>
      <c r="J78" s="12" t="str">
        <f t="shared" si="1"/>
        <v>&lt;eu:EvidenceName&gt;</v>
      </c>
      <c r="K78" s="9" t="s">
        <v>2113</v>
      </c>
      <c r="L78" s="9" t="s">
        <v>2113</v>
      </c>
    </row>
    <row r="79" spans="1:12" x14ac:dyDescent="0.3">
      <c r="A79" s="8">
        <v>78</v>
      </c>
      <c r="B79" s="4" t="s">
        <v>356</v>
      </c>
      <c r="C79" s="4" t="s">
        <v>571</v>
      </c>
      <c r="D79" s="8" t="s">
        <v>734</v>
      </c>
      <c r="E79" s="8" t="s">
        <v>3</v>
      </c>
      <c r="F79" s="10" t="s">
        <v>703</v>
      </c>
      <c r="H79" s="9" t="s">
        <v>730</v>
      </c>
      <c r="J79" s="12" t="str">
        <f t="shared" si="1"/>
        <v>&lt;eu:EvidenceDescription&gt;</v>
      </c>
      <c r="K79" s="9" t="s">
        <v>2113</v>
      </c>
      <c r="L79" s="9" t="s">
        <v>2113</v>
      </c>
    </row>
    <row r="80" spans="1:12" ht="43.2" x14ac:dyDescent="0.3">
      <c r="A80" s="8">
        <v>79</v>
      </c>
      <c r="B80" s="4" t="s">
        <v>357</v>
      </c>
      <c r="C80" s="4" t="s">
        <v>572</v>
      </c>
      <c r="D80" s="8" t="s">
        <v>734</v>
      </c>
      <c r="E80" s="8" t="s">
        <v>3</v>
      </c>
      <c r="F80" s="10" t="s">
        <v>703</v>
      </c>
      <c r="H80" s="9" t="s">
        <v>730</v>
      </c>
      <c r="J80" s="12" t="str">
        <f t="shared" si="1"/>
        <v>&lt;eu:EvidenceLanguage&gt;</v>
      </c>
      <c r="K80" s="9" t="s">
        <v>2113</v>
      </c>
      <c r="L80" s="9" t="s">
        <v>2113</v>
      </c>
    </row>
    <row r="81" spans="1:12" x14ac:dyDescent="0.3">
      <c r="A81" s="8">
        <v>80</v>
      </c>
      <c r="B81" s="4" t="s">
        <v>358</v>
      </c>
      <c r="C81" s="4" t="s">
        <v>729</v>
      </c>
      <c r="D81" s="8" t="s">
        <v>734</v>
      </c>
      <c r="E81" s="8" t="s">
        <v>513</v>
      </c>
      <c r="F81" s="10" t="s">
        <v>703</v>
      </c>
      <c r="H81" s="9" t="s">
        <v>730</v>
      </c>
      <c r="J81" s="12" t="str">
        <f t="shared" si="1"/>
        <v>&lt;eu:EvidenceBelongsToAgent&gt;</v>
      </c>
      <c r="K81" s="9" t="s">
        <v>2113</v>
      </c>
      <c r="L81" s="9" t="s">
        <v>2113</v>
      </c>
    </row>
    <row r="82" spans="1:12" ht="43.2" x14ac:dyDescent="0.3">
      <c r="A82" s="8">
        <v>81</v>
      </c>
      <c r="B82" s="4" t="s">
        <v>359</v>
      </c>
      <c r="C82" s="4" t="s">
        <v>573</v>
      </c>
      <c r="D82" s="8" t="s">
        <v>734</v>
      </c>
      <c r="E82" s="8" t="s">
        <v>513</v>
      </c>
      <c r="F82" s="10" t="s">
        <v>703</v>
      </c>
      <c r="H82" s="9" t="s">
        <v>730</v>
      </c>
      <c r="J82" s="12" t="str">
        <f t="shared" si="1"/>
        <v>&lt;eu:EvidenceIssuedByOrganisation&gt;</v>
      </c>
      <c r="K82" s="9" t="s">
        <v>2113</v>
      </c>
      <c r="L82" s="9" t="s">
        <v>2113</v>
      </c>
    </row>
    <row r="83" spans="1:12" ht="43.2" x14ac:dyDescent="0.3">
      <c r="A83" s="8">
        <v>82</v>
      </c>
      <c r="B83" s="4" t="s">
        <v>360</v>
      </c>
      <c r="C83" s="4" t="s">
        <v>574</v>
      </c>
      <c r="D83" s="8" t="s">
        <v>734</v>
      </c>
      <c r="E83" s="8" t="s">
        <v>513</v>
      </c>
      <c r="F83" s="10" t="s">
        <v>703</v>
      </c>
      <c r="H83" s="9" t="s">
        <v>730</v>
      </c>
      <c r="J83" s="12" t="str">
        <f t="shared" si="1"/>
        <v>&lt;eu:EvidenceIsSupportedByDocumentReference&gt;</v>
      </c>
      <c r="K83" s="9" t="s">
        <v>2113</v>
      </c>
      <c r="L83" s="9" t="s">
        <v>2113</v>
      </c>
    </row>
    <row r="84" spans="1:12" ht="129.6" x14ac:dyDescent="0.3">
      <c r="A84" s="8">
        <v>83</v>
      </c>
      <c r="B84" s="4" t="s">
        <v>361</v>
      </c>
      <c r="C84" s="4" t="s">
        <v>575</v>
      </c>
      <c r="D84" s="8" t="s">
        <v>734</v>
      </c>
      <c r="E84" s="8" t="s">
        <v>2</v>
      </c>
      <c r="F84" s="10" t="s">
        <v>703</v>
      </c>
      <c r="H84" s="9" t="s">
        <v>730</v>
      </c>
      <c r="J84" s="12" t="str">
        <f t="shared" si="1"/>
        <v>&lt;eu:FormalFramework&gt;</v>
      </c>
      <c r="K84" s="9" t="s">
        <v>2113</v>
      </c>
      <c r="L84" s="9" t="s">
        <v>2113</v>
      </c>
    </row>
    <row r="85" spans="1:12" ht="57.6" x14ac:dyDescent="0.3">
      <c r="A85" s="8">
        <v>84</v>
      </c>
      <c r="B85" s="4" t="s">
        <v>362</v>
      </c>
      <c r="C85" s="4" t="s">
        <v>576</v>
      </c>
      <c r="D85" s="8" t="s">
        <v>734</v>
      </c>
      <c r="E85" s="8" t="s">
        <v>3</v>
      </c>
      <c r="F85" s="10" t="s">
        <v>703</v>
      </c>
      <c r="H85" s="9" t="s">
        <v>730</v>
      </c>
      <c r="J85" s="12" t="str">
        <f t="shared" si="1"/>
        <v>&lt;eu:FormalFrameworkIdentifier&gt;</v>
      </c>
      <c r="K85" s="9" t="s">
        <v>2113</v>
      </c>
      <c r="L85" s="9" t="s">
        <v>2113</v>
      </c>
    </row>
    <row r="86" spans="1:12" x14ac:dyDescent="0.3">
      <c r="A86" s="8">
        <v>85</v>
      </c>
      <c r="B86" s="4" t="s">
        <v>363</v>
      </c>
      <c r="C86" s="4" t="s">
        <v>577</v>
      </c>
      <c r="D86" s="8" t="s">
        <v>734</v>
      </c>
      <c r="E86" s="8" t="s">
        <v>3</v>
      </c>
      <c r="F86" s="10" t="s">
        <v>703</v>
      </c>
      <c r="H86" s="9" t="s">
        <v>730</v>
      </c>
      <c r="J86" s="12" t="str">
        <f t="shared" si="1"/>
        <v>&lt;eu:FormalFrameworkName&gt;</v>
      </c>
      <c r="K86" s="9" t="s">
        <v>2113</v>
      </c>
      <c r="L86" s="9" t="s">
        <v>2113</v>
      </c>
    </row>
    <row r="87" spans="1:12" ht="28.8" x14ac:dyDescent="0.3">
      <c r="A87" s="8">
        <v>86</v>
      </c>
      <c r="B87" s="4" t="s">
        <v>364</v>
      </c>
      <c r="C87" s="4" t="s">
        <v>578</v>
      </c>
      <c r="D87" s="8" t="s">
        <v>734</v>
      </c>
      <c r="E87" s="8" t="s">
        <v>3</v>
      </c>
      <c r="F87" s="10" t="s">
        <v>703</v>
      </c>
      <c r="H87" s="9" t="s">
        <v>730</v>
      </c>
      <c r="J87" s="12" t="str">
        <f t="shared" si="1"/>
        <v>&lt;eu:FormalFrameworkDescription&gt;</v>
      </c>
      <c r="K87" s="9" t="s">
        <v>2113</v>
      </c>
      <c r="L87" s="9" t="s">
        <v>2113</v>
      </c>
    </row>
    <row r="88" spans="1:12" ht="43.2" x14ac:dyDescent="0.3">
      <c r="A88" s="8">
        <v>87</v>
      </c>
      <c r="B88" s="4" t="s">
        <v>365</v>
      </c>
      <c r="C88" s="4" t="s">
        <v>579</v>
      </c>
      <c r="D88" s="8" t="s">
        <v>734</v>
      </c>
      <c r="E88" s="8" t="s">
        <v>3</v>
      </c>
      <c r="F88" s="10" t="s">
        <v>703</v>
      </c>
      <c r="H88" s="9" t="s">
        <v>730</v>
      </c>
      <c r="J88" s="12" t="str">
        <f t="shared" si="1"/>
        <v>&lt;eu:FormalFrameworkLanguage&gt;</v>
      </c>
      <c r="K88" s="9" t="s">
        <v>2113</v>
      </c>
      <c r="L88" s="9" t="s">
        <v>2113</v>
      </c>
    </row>
    <row r="89" spans="1:12" ht="57.6" x14ac:dyDescent="0.3">
      <c r="A89" s="8">
        <v>88</v>
      </c>
      <c r="B89" s="4" t="s">
        <v>366</v>
      </c>
      <c r="C89" s="4" t="s">
        <v>580</v>
      </c>
      <c r="D89" s="8" t="s">
        <v>734</v>
      </c>
      <c r="E89" s="8" t="s">
        <v>3</v>
      </c>
      <c r="F89" s="10" t="s">
        <v>703</v>
      </c>
      <c r="H89" s="9" t="s">
        <v>730</v>
      </c>
      <c r="J89" s="12" t="str">
        <f t="shared" si="1"/>
        <v>&lt;eu:FormalFrameworkStatus&gt;</v>
      </c>
      <c r="K89" s="9" t="s">
        <v>2113</v>
      </c>
      <c r="L89" s="9" t="s">
        <v>2113</v>
      </c>
    </row>
    <row r="90" spans="1:12" ht="43.2" x14ac:dyDescent="0.3">
      <c r="A90" s="8">
        <v>89</v>
      </c>
      <c r="B90" s="4" t="s">
        <v>367</v>
      </c>
      <c r="C90" s="4" t="s">
        <v>581</v>
      </c>
      <c r="D90" s="8" t="s">
        <v>734</v>
      </c>
      <c r="E90" s="8" t="s">
        <v>3</v>
      </c>
      <c r="F90" s="10" t="s">
        <v>703</v>
      </c>
      <c r="H90" s="9" t="s">
        <v>730</v>
      </c>
      <c r="J90" s="12" t="str">
        <f t="shared" si="1"/>
        <v>&lt;eu:FormalFrameworkSubject&gt;</v>
      </c>
      <c r="K90" s="9" t="s">
        <v>2113</v>
      </c>
      <c r="L90" s="9" t="s">
        <v>2113</v>
      </c>
    </row>
    <row r="91" spans="1:12" ht="72" x14ac:dyDescent="0.3">
      <c r="A91" s="8">
        <v>90</v>
      </c>
      <c r="B91" s="4" t="s">
        <v>368</v>
      </c>
      <c r="C91" s="4" t="s">
        <v>582</v>
      </c>
      <c r="D91" s="8" t="s">
        <v>734</v>
      </c>
      <c r="E91" s="8" t="s">
        <v>3</v>
      </c>
      <c r="F91" s="10" t="s">
        <v>703</v>
      </c>
      <c r="H91" s="9" t="s">
        <v>730</v>
      </c>
      <c r="J91" s="12" t="str">
        <f t="shared" si="1"/>
        <v>&lt;eu:FormalFrameworkTerritorialApplication&gt;</v>
      </c>
      <c r="K91" s="9" t="s">
        <v>2113</v>
      </c>
      <c r="L91" s="9" t="s">
        <v>2113</v>
      </c>
    </row>
    <row r="92" spans="1:12" ht="72" x14ac:dyDescent="0.3">
      <c r="A92" s="8">
        <v>91</v>
      </c>
      <c r="B92" s="4" t="s">
        <v>369</v>
      </c>
      <c r="C92" s="4" t="s">
        <v>583</v>
      </c>
      <c r="D92" s="8" t="s">
        <v>734</v>
      </c>
      <c r="E92" s="8" t="s">
        <v>3</v>
      </c>
      <c r="F92" s="10" t="s">
        <v>703</v>
      </c>
      <c r="H92" s="9" t="s">
        <v>730</v>
      </c>
      <c r="J92" s="12" t="str">
        <f t="shared" si="1"/>
        <v>&lt;eu:FormalFrameworkType&gt;</v>
      </c>
      <c r="K92" s="9" t="s">
        <v>2113</v>
      </c>
      <c r="L92" s="9" t="s">
        <v>2113</v>
      </c>
    </row>
    <row r="93" spans="1:12" x14ac:dyDescent="0.3">
      <c r="A93" s="8">
        <v>92</v>
      </c>
      <c r="B93" s="4" t="s">
        <v>370</v>
      </c>
      <c r="C93" s="4" t="s">
        <v>584</v>
      </c>
      <c r="D93" s="8" t="s">
        <v>734</v>
      </c>
      <c r="E93" s="8" t="s">
        <v>513</v>
      </c>
      <c r="F93" s="10" t="s">
        <v>703</v>
      </c>
      <c r="H93" s="9" t="s">
        <v>730</v>
      </c>
      <c r="J93" s="12" t="str">
        <f t="shared" si="1"/>
        <v>&lt;eu:FormalFrameworkRelated&gt;</v>
      </c>
      <c r="K93" s="9" t="s">
        <v>2113</v>
      </c>
      <c r="L93" s="9" t="s">
        <v>2113</v>
      </c>
    </row>
    <row r="94" spans="1:12" ht="187.2" x14ac:dyDescent="0.3">
      <c r="A94" s="8">
        <v>93</v>
      </c>
      <c r="B94" s="4" t="s">
        <v>371</v>
      </c>
      <c r="C94" s="4" t="s">
        <v>517</v>
      </c>
      <c r="D94" s="8" t="s">
        <v>60</v>
      </c>
      <c r="E94" s="8" t="s">
        <v>2</v>
      </c>
      <c r="F94" s="10" t="s">
        <v>703</v>
      </c>
      <c r="H94" s="9" t="s">
        <v>730</v>
      </c>
      <c r="J94" s="12" t="str">
        <f t="shared" si="1"/>
        <v>&lt;eu:FoundationEvent&gt;</v>
      </c>
      <c r="K94" s="9" t="s">
        <v>2113</v>
      </c>
      <c r="L94" s="9" t="s">
        <v>2113</v>
      </c>
    </row>
    <row r="95" spans="1:12" x14ac:dyDescent="0.3">
      <c r="A95" s="8">
        <v>94</v>
      </c>
      <c r="B95" s="4" t="s">
        <v>372</v>
      </c>
      <c r="C95" s="4" t="s">
        <v>585</v>
      </c>
      <c r="D95" s="8" t="s">
        <v>31</v>
      </c>
      <c r="E95" s="8" t="s">
        <v>2</v>
      </c>
      <c r="F95" s="10" t="s">
        <v>703</v>
      </c>
      <c r="H95" s="9" t="s">
        <v>730</v>
      </c>
      <c r="J95" s="12" t="str">
        <f t="shared" si="1"/>
        <v>&lt;eu:Geometry&gt;</v>
      </c>
      <c r="K95" s="9" t="s">
        <v>2113</v>
      </c>
      <c r="L95" s="9" t="s">
        <v>2113</v>
      </c>
    </row>
    <row r="96" spans="1:12" x14ac:dyDescent="0.3">
      <c r="A96" s="8">
        <v>95</v>
      </c>
      <c r="B96" s="4" t="s">
        <v>373</v>
      </c>
      <c r="C96" s="4" t="s">
        <v>586</v>
      </c>
      <c r="D96" s="8" t="s">
        <v>31</v>
      </c>
      <c r="E96" s="8" t="s">
        <v>3</v>
      </c>
      <c r="F96" s="10" t="s">
        <v>703</v>
      </c>
      <c r="H96" s="9" t="s">
        <v>730</v>
      </c>
      <c r="J96" s="12" t="str">
        <f t="shared" si="1"/>
        <v>&lt;eu:GeometryCoordinates&gt;</v>
      </c>
      <c r="K96" s="9" t="s">
        <v>2113</v>
      </c>
      <c r="L96" s="9" t="s">
        <v>2113</v>
      </c>
    </row>
    <row r="97" spans="1:12" ht="28.8" x14ac:dyDescent="0.3">
      <c r="A97" s="8">
        <v>96</v>
      </c>
      <c r="B97" s="4" t="s">
        <v>374</v>
      </c>
      <c r="C97" s="4" t="s">
        <v>587</v>
      </c>
      <c r="D97" s="8" t="s">
        <v>31</v>
      </c>
      <c r="E97" s="8" t="s">
        <v>3</v>
      </c>
      <c r="F97" s="10" t="s">
        <v>703</v>
      </c>
      <c r="H97" s="9" t="s">
        <v>730</v>
      </c>
      <c r="J97" s="12" t="str">
        <f t="shared" si="1"/>
        <v>&lt;eu:GeometryCRS&gt;</v>
      </c>
      <c r="K97" s="9" t="s">
        <v>2113</v>
      </c>
      <c r="L97" s="9" t="s">
        <v>2113</v>
      </c>
    </row>
    <row r="98" spans="1:12" x14ac:dyDescent="0.3">
      <c r="A98" s="8">
        <v>97</v>
      </c>
      <c r="B98" s="4" t="s">
        <v>375</v>
      </c>
      <c r="C98" s="4" t="s">
        <v>588</v>
      </c>
      <c r="D98" s="8" t="s">
        <v>31</v>
      </c>
      <c r="E98" s="8" t="s">
        <v>3</v>
      </c>
      <c r="F98" s="10" t="s">
        <v>703</v>
      </c>
      <c r="H98" s="9" t="s">
        <v>730</v>
      </c>
      <c r="J98" s="12" t="str">
        <f t="shared" si="1"/>
        <v>&lt;eu:GeometryType&gt;</v>
      </c>
      <c r="K98" s="9" t="s">
        <v>2113</v>
      </c>
      <c r="L98" s="9" t="s">
        <v>2113</v>
      </c>
    </row>
    <row r="99" spans="1:12" ht="28.8" x14ac:dyDescent="0.3">
      <c r="A99" s="8">
        <v>98</v>
      </c>
      <c r="B99" s="4" t="s">
        <v>376</v>
      </c>
      <c r="C99" s="4" t="s">
        <v>589</v>
      </c>
      <c r="D99" s="8" t="s">
        <v>31</v>
      </c>
      <c r="E99" s="8" t="s">
        <v>2</v>
      </c>
      <c r="F99" s="10" t="s">
        <v>703</v>
      </c>
      <c r="H99" s="9" t="s">
        <v>730</v>
      </c>
      <c r="J99" s="12" t="str">
        <f t="shared" si="1"/>
        <v>&lt;eu:Jurisdiction&gt;</v>
      </c>
      <c r="K99" s="9" t="s">
        <v>2113</v>
      </c>
      <c r="L99" s="9" t="s">
        <v>2113</v>
      </c>
    </row>
    <row r="100" spans="1:12" x14ac:dyDescent="0.3">
      <c r="A100" s="8">
        <v>99</v>
      </c>
      <c r="B100" s="4" t="s">
        <v>377</v>
      </c>
      <c r="C100" s="4" t="s">
        <v>590</v>
      </c>
      <c r="D100" s="8" t="s">
        <v>31</v>
      </c>
      <c r="E100" s="8" t="s">
        <v>3</v>
      </c>
      <c r="F100" s="10" t="s">
        <v>703</v>
      </c>
      <c r="H100" s="9" t="s">
        <v>730</v>
      </c>
      <c r="J100" s="12" t="str">
        <f t="shared" si="1"/>
        <v>&lt;eu:JurisdictionName&gt;</v>
      </c>
      <c r="K100" s="9" t="s">
        <v>2113</v>
      </c>
      <c r="L100" s="9" t="s">
        <v>2113</v>
      </c>
    </row>
    <row r="101" spans="1:12" x14ac:dyDescent="0.3">
      <c r="A101" s="8">
        <v>100</v>
      </c>
      <c r="B101" s="4" t="s">
        <v>378</v>
      </c>
      <c r="C101" s="4" t="s">
        <v>592</v>
      </c>
      <c r="D101" s="8" t="s">
        <v>31</v>
      </c>
      <c r="E101" s="8" t="s">
        <v>3</v>
      </c>
      <c r="F101" s="10" t="s">
        <v>703</v>
      </c>
      <c r="H101" s="9" t="s">
        <v>730</v>
      </c>
      <c r="J101" s="12" t="str">
        <f t="shared" si="1"/>
        <v>&lt;eu:JurisdictionIdentifier&gt;</v>
      </c>
      <c r="K101" s="9" t="s">
        <v>2113</v>
      </c>
      <c r="L101" s="9" t="s">
        <v>2113</v>
      </c>
    </row>
    <row r="102" spans="1:12" ht="187.2" x14ac:dyDescent="0.3">
      <c r="A102" s="8">
        <v>101</v>
      </c>
      <c r="B102" s="4" t="s">
        <v>379</v>
      </c>
      <c r="C102" s="4" t="s">
        <v>2647</v>
      </c>
      <c r="D102" s="8" t="s">
        <v>60</v>
      </c>
      <c r="E102" s="8" t="s">
        <v>2</v>
      </c>
      <c r="F102" s="10" t="s">
        <v>703</v>
      </c>
      <c r="G102" s="4" t="s">
        <v>2695</v>
      </c>
      <c r="H102" s="9" t="s">
        <v>730</v>
      </c>
      <c r="J102" s="12" t="str">
        <f t="shared" si="1"/>
        <v>&lt;eu:LegalEntity&gt;</v>
      </c>
      <c r="K102" s="9" t="s">
        <v>2113</v>
      </c>
      <c r="L102" s="9" t="s">
        <v>2112</v>
      </c>
    </row>
    <row r="103" spans="1:12" ht="28.8" x14ac:dyDescent="0.3">
      <c r="A103" s="8">
        <v>102</v>
      </c>
      <c r="B103" s="4" t="s">
        <v>380</v>
      </c>
      <c r="C103" s="4" t="s">
        <v>593</v>
      </c>
      <c r="D103" s="8" t="s">
        <v>60</v>
      </c>
      <c r="E103" s="8" t="s">
        <v>3</v>
      </c>
      <c r="F103" s="10" t="s">
        <v>703</v>
      </c>
      <c r="H103" s="9" t="s">
        <v>730</v>
      </c>
      <c r="J103" s="12" t="str">
        <f t="shared" si="1"/>
        <v>&lt;eu:LegalEntityLegalIdentifier&gt;</v>
      </c>
      <c r="K103" s="9" t="s">
        <v>2113</v>
      </c>
      <c r="L103" s="9" t="s">
        <v>2113</v>
      </c>
    </row>
    <row r="104" spans="1:12" ht="28.8" x14ac:dyDescent="0.3">
      <c r="A104" s="8">
        <v>103</v>
      </c>
      <c r="B104" s="4" t="s">
        <v>381</v>
      </c>
      <c r="C104" s="4" t="s">
        <v>594</v>
      </c>
      <c r="D104" s="8" t="s">
        <v>60</v>
      </c>
      <c r="E104" s="8" t="s">
        <v>3</v>
      </c>
      <c r="F104" s="10" t="s">
        <v>703</v>
      </c>
      <c r="H104" s="9" t="s">
        <v>730</v>
      </c>
      <c r="J104" s="12" t="str">
        <f t="shared" si="1"/>
        <v>&lt;eu:LegalEntityIdentifier&gt;</v>
      </c>
      <c r="K104" s="9" t="s">
        <v>2113</v>
      </c>
      <c r="L104" s="9" t="s">
        <v>2113</v>
      </c>
    </row>
    <row r="105" spans="1:12" x14ac:dyDescent="0.3">
      <c r="A105" s="8">
        <v>104</v>
      </c>
      <c r="B105" s="4" t="s">
        <v>382</v>
      </c>
      <c r="C105" s="4" t="s">
        <v>595</v>
      </c>
      <c r="D105" s="8" t="s">
        <v>60</v>
      </c>
      <c r="E105" s="8" t="s">
        <v>3</v>
      </c>
      <c r="F105" s="10" t="s">
        <v>703</v>
      </c>
      <c r="H105" s="9" t="s">
        <v>730</v>
      </c>
      <c r="J105" s="12" t="str">
        <f t="shared" si="1"/>
        <v>&lt;eu:LegalEntityLegalName&gt;</v>
      </c>
      <c r="K105" s="9" t="s">
        <v>2113</v>
      </c>
      <c r="L105" s="9" t="s">
        <v>2113</v>
      </c>
    </row>
    <row r="106" spans="1:12" x14ac:dyDescent="0.3">
      <c r="A106" s="8">
        <v>105</v>
      </c>
      <c r="B106" s="4" t="s">
        <v>383</v>
      </c>
      <c r="C106" s="4" t="s">
        <v>596</v>
      </c>
      <c r="D106" s="8" t="s">
        <v>60</v>
      </c>
      <c r="E106" s="8" t="s">
        <v>3</v>
      </c>
      <c r="F106" s="10" t="s">
        <v>703</v>
      </c>
      <c r="H106" s="9" t="s">
        <v>730</v>
      </c>
      <c r="J106" s="12" t="str">
        <f t="shared" si="1"/>
        <v>&lt;eu:LegalEntityAlternativeName&gt;</v>
      </c>
      <c r="K106" s="9" t="s">
        <v>2113</v>
      </c>
      <c r="L106" s="9" t="s">
        <v>2113</v>
      </c>
    </row>
    <row r="107" spans="1:12" x14ac:dyDescent="0.3">
      <c r="A107" s="8">
        <v>106</v>
      </c>
      <c r="B107" s="4" t="s">
        <v>384</v>
      </c>
      <c r="C107" s="4" t="s">
        <v>597</v>
      </c>
      <c r="D107" s="8" t="s">
        <v>60</v>
      </c>
      <c r="E107" s="8" t="s">
        <v>3</v>
      </c>
      <c r="F107" s="10" t="s">
        <v>703</v>
      </c>
      <c r="H107" s="9" t="s">
        <v>730</v>
      </c>
      <c r="J107" s="12" t="str">
        <f t="shared" si="1"/>
        <v>&lt;eu:LegalEntityCompanyType&gt;</v>
      </c>
      <c r="K107" s="9" t="s">
        <v>2113</v>
      </c>
      <c r="L107" s="9" t="s">
        <v>2113</v>
      </c>
    </row>
    <row r="108" spans="1:12" x14ac:dyDescent="0.3">
      <c r="A108" s="8">
        <v>107</v>
      </c>
      <c r="B108" s="4" t="s">
        <v>385</v>
      </c>
      <c r="C108" s="4" t="s">
        <v>598</v>
      </c>
      <c r="D108" s="8" t="s">
        <v>60</v>
      </c>
      <c r="E108" s="8" t="s">
        <v>3</v>
      </c>
      <c r="F108" s="10" t="s">
        <v>703</v>
      </c>
      <c r="H108" s="9" t="s">
        <v>730</v>
      </c>
      <c r="J108" s="12" t="str">
        <f t="shared" si="1"/>
        <v>&lt;eu:LegalEntityCompanyStatus&gt;</v>
      </c>
      <c r="K108" s="9" t="s">
        <v>2113</v>
      </c>
      <c r="L108" s="9" t="s">
        <v>2113</v>
      </c>
    </row>
    <row r="109" spans="1:12" x14ac:dyDescent="0.3">
      <c r="A109" s="8">
        <v>108</v>
      </c>
      <c r="B109" s="4" t="s">
        <v>386</v>
      </c>
      <c r="C109" s="4" t="s">
        <v>599</v>
      </c>
      <c r="D109" s="8" t="s">
        <v>60</v>
      </c>
      <c r="E109" s="8" t="s">
        <v>3</v>
      </c>
      <c r="F109" s="10" t="s">
        <v>703</v>
      </c>
      <c r="H109" s="9" t="s">
        <v>730</v>
      </c>
      <c r="J109" s="12" t="str">
        <f t="shared" si="1"/>
        <v>&lt;eu:LegalEntityCompanyActivity&gt;</v>
      </c>
      <c r="K109" s="9" t="s">
        <v>2113</v>
      </c>
      <c r="L109" s="9" t="s">
        <v>2113</v>
      </c>
    </row>
    <row r="110" spans="1:12" x14ac:dyDescent="0.3">
      <c r="A110" s="8">
        <v>109</v>
      </c>
      <c r="B110" s="4" t="s">
        <v>387</v>
      </c>
      <c r="C110" s="4" t="s">
        <v>600</v>
      </c>
      <c r="D110" s="8" t="s">
        <v>60</v>
      </c>
      <c r="E110" s="8" t="s">
        <v>513</v>
      </c>
      <c r="F110" s="10" t="s">
        <v>703</v>
      </c>
      <c r="H110" s="9" t="s">
        <v>730</v>
      </c>
      <c r="J110" s="12" t="str">
        <f t="shared" si="1"/>
        <v>&lt;eu:LegalEntityRegisteredAddress&gt;</v>
      </c>
      <c r="K110" s="9" t="s">
        <v>2113</v>
      </c>
      <c r="L110" s="9" t="s">
        <v>2113</v>
      </c>
    </row>
    <row r="111" spans="1:12" ht="28.8" x14ac:dyDescent="0.3">
      <c r="A111" s="8">
        <v>110</v>
      </c>
      <c r="B111" s="4" t="s">
        <v>388</v>
      </c>
      <c r="C111" s="4" t="s">
        <v>601</v>
      </c>
      <c r="D111" s="8" t="s">
        <v>60</v>
      </c>
      <c r="E111" s="8" t="s">
        <v>513</v>
      </c>
      <c r="F111" s="10" t="s">
        <v>703</v>
      </c>
      <c r="H111" s="9" t="s">
        <v>730</v>
      </c>
      <c r="J111" s="12" t="str">
        <f t="shared" si="1"/>
        <v>&lt;eu:LegalEntityAddress&gt;</v>
      </c>
      <c r="K111" s="9" t="s">
        <v>2113</v>
      </c>
      <c r="L111" s="9" t="s">
        <v>2113</v>
      </c>
    </row>
    <row r="112" spans="1:12" x14ac:dyDescent="0.3">
      <c r="A112" s="8">
        <v>111</v>
      </c>
      <c r="B112" s="4" t="s">
        <v>389</v>
      </c>
      <c r="C112" s="4" t="s">
        <v>602</v>
      </c>
      <c r="D112" s="8" t="s">
        <v>60</v>
      </c>
      <c r="E112" s="8" t="s">
        <v>513</v>
      </c>
      <c r="F112" s="10" t="s">
        <v>703</v>
      </c>
      <c r="H112" s="9" t="s">
        <v>730</v>
      </c>
      <c r="J112" s="12" t="str">
        <f t="shared" si="1"/>
        <v>&lt;eu:LegalEntityLocation&gt;</v>
      </c>
      <c r="K112" s="9" t="s">
        <v>2113</v>
      </c>
      <c r="L112" s="9" t="s">
        <v>2113</v>
      </c>
    </row>
    <row r="113" spans="1:12" ht="115.2" x14ac:dyDescent="0.3">
      <c r="A113" s="8">
        <v>112</v>
      </c>
      <c r="B113" s="4" t="s">
        <v>390</v>
      </c>
      <c r="C113" s="4" t="s">
        <v>603</v>
      </c>
      <c r="D113" s="8" t="s">
        <v>4</v>
      </c>
      <c r="E113" s="8" t="s">
        <v>2</v>
      </c>
      <c r="F113" s="10" t="s">
        <v>703</v>
      </c>
      <c r="H113" s="9" t="s">
        <v>730</v>
      </c>
      <c r="J113" s="12" t="str">
        <f t="shared" si="1"/>
        <v>&lt;eu:LifeEvent&gt;</v>
      </c>
      <c r="K113" s="9" t="s">
        <v>2113</v>
      </c>
      <c r="L113" s="9" t="s">
        <v>2113</v>
      </c>
    </row>
    <row r="114" spans="1:12" x14ac:dyDescent="0.3">
      <c r="A114" s="8">
        <v>113</v>
      </c>
      <c r="B114" s="4" t="s">
        <v>31</v>
      </c>
      <c r="C114" s="4" t="s">
        <v>604</v>
      </c>
      <c r="D114" s="8" t="s">
        <v>31</v>
      </c>
      <c r="E114" s="8" t="s">
        <v>2</v>
      </c>
      <c r="F114" s="10" t="s">
        <v>703</v>
      </c>
      <c r="H114" s="9" t="s">
        <v>730</v>
      </c>
      <c r="J114" s="12" t="str">
        <f t="shared" si="1"/>
        <v>&lt;eu:Location&gt;</v>
      </c>
      <c r="K114" s="9" t="s">
        <v>2113</v>
      </c>
      <c r="L114" s="9" t="s">
        <v>2113</v>
      </c>
    </row>
    <row r="115" spans="1:12" x14ac:dyDescent="0.3">
      <c r="A115" s="8">
        <v>114</v>
      </c>
      <c r="B115" s="4" t="s">
        <v>391</v>
      </c>
      <c r="C115" s="4" t="s">
        <v>605</v>
      </c>
      <c r="D115" s="8" t="s">
        <v>31</v>
      </c>
      <c r="E115" s="8" t="s">
        <v>3</v>
      </c>
      <c r="F115" s="10" t="s">
        <v>703</v>
      </c>
      <c r="H115" s="9" t="s">
        <v>730</v>
      </c>
      <c r="J115" s="12" t="str">
        <f t="shared" si="1"/>
        <v>&lt;eu:LocationGeographicName&gt;</v>
      </c>
      <c r="K115" s="9" t="s">
        <v>2113</v>
      </c>
      <c r="L115" s="9" t="s">
        <v>2113</v>
      </c>
    </row>
    <row r="116" spans="1:12" x14ac:dyDescent="0.3">
      <c r="A116" s="8">
        <v>115</v>
      </c>
      <c r="B116" s="4" t="s">
        <v>392</v>
      </c>
      <c r="C116" s="4" t="s">
        <v>606</v>
      </c>
      <c r="D116" s="8" t="s">
        <v>31</v>
      </c>
      <c r="E116" s="8" t="s">
        <v>3</v>
      </c>
      <c r="F116" s="10" t="s">
        <v>703</v>
      </c>
      <c r="H116" s="9" t="s">
        <v>730</v>
      </c>
      <c r="J116" s="12" t="str">
        <f t="shared" si="1"/>
        <v>&lt;eu:LocationGeographicIdentifier&gt;</v>
      </c>
      <c r="K116" s="9" t="s">
        <v>2113</v>
      </c>
      <c r="L116" s="9" t="s">
        <v>2113</v>
      </c>
    </row>
    <row r="117" spans="1:12" x14ac:dyDescent="0.3">
      <c r="A117" s="8">
        <v>116</v>
      </c>
      <c r="B117" s="4" t="s">
        <v>393</v>
      </c>
      <c r="C117" s="4" t="s">
        <v>607</v>
      </c>
      <c r="D117" s="8" t="s">
        <v>31</v>
      </c>
      <c r="E117" s="8" t="s">
        <v>513</v>
      </c>
      <c r="F117" s="10" t="s">
        <v>703</v>
      </c>
      <c r="H117" s="9" t="s">
        <v>730</v>
      </c>
      <c r="J117" s="12" t="str">
        <f t="shared" si="1"/>
        <v>&lt;eu:LocationAddress&gt;</v>
      </c>
      <c r="K117" s="9" t="s">
        <v>2113</v>
      </c>
      <c r="L117" s="9" t="s">
        <v>2113</v>
      </c>
    </row>
    <row r="118" spans="1:12" x14ac:dyDescent="0.3">
      <c r="A118" s="8">
        <v>117</v>
      </c>
      <c r="B118" s="4" t="s">
        <v>394</v>
      </c>
      <c r="C118" s="4" t="s">
        <v>608</v>
      </c>
      <c r="D118" s="8" t="s">
        <v>31</v>
      </c>
      <c r="E118" s="8" t="s">
        <v>513</v>
      </c>
      <c r="F118" s="10" t="s">
        <v>703</v>
      </c>
      <c r="H118" s="9" t="s">
        <v>730</v>
      </c>
      <c r="J118" s="12" t="str">
        <f t="shared" si="1"/>
        <v>&lt;eu:LocationGeometry&gt;</v>
      </c>
      <c r="K118" s="9" t="s">
        <v>2113</v>
      </c>
      <c r="L118" s="9" t="s">
        <v>2113</v>
      </c>
    </row>
    <row r="119" spans="1:12" ht="28.8" x14ac:dyDescent="0.3">
      <c r="A119" s="8">
        <v>118</v>
      </c>
      <c r="B119" s="4" t="s">
        <v>395</v>
      </c>
      <c r="C119" s="4" t="s">
        <v>609</v>
      </c>
      <c r="D119" s="8" t="s">
        <v>60</v>
      </c>
      <c r="E119" s="8" t="s">
        <v>2</v>
      </c>
      <c r="F119" s="10" t="s">
        <v>703</v>
      </c>
      <c r="H119" s="9" t="s">
        <v>730</v>
      </c>
      <c r="J119" s="12" t="str">
        <f t="shared" si="1"/>
        <v>&lt;eu:Output&gt;</v>
      </c>
      <c r="K119" s="9" t="s">
        <v>2113</v>
      </c>
      <c r="L119" s="9" t="s">
        <v>2113</v>
      </c>
    </row>
    <row r="120" spans="1:12" x14ac:dyDescent="0.3">
      <c r="A120" s="8">
        <v>119</v>
      </c>
      <c r="B120" s="4" t="s">
        <v>396</v>
      </c>
      <c r="C120" s="4" t="s">
        <v>530</v>
      </c>
      <c r="D120" s="8" t="s">
        <v>60</v>
      </c>
      <c r="E120" s="8" t="s">
        <v>3</v>
      </c>
      <c r="F120" s="10" t="s">
        <v>703</v>
      </c>
      <c r="H120" s="9" t="s">
        <v>730</v>
      </c>
      <c r="J120" s="12" t="str">
        <f t="shared" si="1"/>
        <v>&lt;eu:OutputIdentifier&gt;</v>
      </c>
      <c r="K120" s="9" t="s">
        <v>2113</v>
      </c>
      <c r="L120" s="9" t="s">
        <v>2113</v>
      </c>
    </row>
    <row r="121" spans="1:12" x14ac:dyDescent="0.3">
      <c r="A121" s="8">
        <v>120</v>
      </c>
      <c r="B121" s="4" t="s">
        <v>397</v>
      </c>
      <c r="C121" s="4" t="s">
        <v>610</v>
      </c>
      <c r="D121" s="8" t="s">
        <v>60</v>
      </c>
      <c r="E121" s="8" t="s">
        <v>3</v>
      </c>
      <c r="F121" s="10" t="s">
        <v>703</v>
      </c>
      <c r="H121" s="9" t="s">
        <v>730</v>
      </c>
      <c r="J121" s="12" t="str">
        <f t="shared" si="1"/>
        <v>&lt;eu:OutputName&gt;</v>
      </c>
      <c r="K121" s="9" t="s">
        <v>2113</v>
      </c>
      <c r="L121" s="9" t="s">
        <v>2113</v>
      </c>
    </row>
    <row r="122" spans="1:12" x14ac:dyDescent="0.3">
      <c r="A122" s="8">
        <v>121</v>
      </c>
      <c r="B122" s="4" t="s">
        <v>398</v>
      </c>
      <c r="C122" s="4" t="s">
        <v>611</v>
      </c>
      <c r="D122" s="8" t="s">
        <v>60</v>
      </c>
      <c r="E122" s="8" t="s">
        <v>3</v>
      </c>
      <c r="F122" s="10" t="s">
        <v>703</v>
      </c>
      <c r="H122" s="9" t="s">
        <v>730</v>
      </c>
      <c r="J122" s="12" t="str">
        <f t="shared" si="1"/>
        <v>&lt;eu:OutputDescription&gt;</v>
      </c>
      <c r="K122" s="9" t="s">
        <v>2113</v>
      </c>
      <c r="L122" s="9" t="s">
        <v>2113</v>
      </c>
    </row>
    <row r="123" spans="1:12" x14ac:dyDescent="0.3">
      <c r="A123" s="8">
        <v>122</v>
      </c>
      <c r="B123" s="4" t="s">
        <v>399</v>
      </c>
      <c r="C123" s="4" t="s">
        <v>612</v>
      </c>
      <c r="D123" s="8" t="s">
        <v>60</v>
      </c>
      <c r="E123" s="8" t="s">
        <v>3</v>
      </c>
      <c r="F123" s="10" t="s">
        <v>703</v>
      </c>
      <c r="H123" s="9" t="s">
        <v>730</v>
      </c>
      <c r="J123" s="12" t="str">
        <f t="shared" si="1"/>
        <v>&lt;eu:OutputType&gt;</v>
      </c>
      <c r="K123" s="9" t="s">
        <v>2113</v>
      </c>
      <c r="L123" s="9" t="s">
        <v>2113</v>
      </c>
    </row>
    <row r="124" spans="1:12" x14ac:dyDescent="0.3">
      <c r="A124" s="8">
        <v>123</v>
      </c>
      <c r="B124" s="4" t="s">
        <v>400</v>
      </c>
      <c r="D124" s="8" t="s">
        <v>734</v>
      </c>
      <c r="E124" s="8" t="s">
        <v>2</v>
      </c>
      <c r="F124" s="10" t="s">
        <v>703</v>
      </c>
      <c r="H124" s="9" t="s">
        <v>730</v>
      </c>
      <c r="J124" s="12" t="str">
        <f t="shared" si="1"/>
        <v>&lt;eu:Participation&gt;</v>
      </c>
      <c r="K124" s="9" t="s">
        <v>2113</v>
      </c>
      <c r="L124" s="9" t="s">
        <v>2113</v>
      </c>
    </row>
    <row r="125" spans="1:12" ht="28.8" x14ac:dyDescent="0.3">
      <c r="A125" s="8">
        <v>124</v>
      </c>
      <c r="B125" s="4" t="s">
        <v>401</v>
      </c>
      <c r="C125" s="4" t="s">
        <v>613</v>
      </c>
      <c r="D125" s="8" t="s">
        <v>734</v>
      </c>
      <c r="E125" s="8" t="s">
        <v>3</v>
      </c>
      <c r="F125" s="10" t="s">
        <v>703</v>
      </c>
      <c r="H125" s="9" t="s">
        <v>730</v>
      </c>
      <c r="J125" s="12" t="str">
        <f t="shared" si="1"/>
        <v>&lt;eu:ParticipationIdentifier&gt;</v>
      </c>
      <c r="K125" s="9" t="s">
        <v>2113</v>
      </c>
      <c r="L125" s="9" t="s">
        <v>2113</v>
      </c>
    </row>
    <row r="126" spans="1:12" x14ac:dyDescent="0.3">
      <c r="A126" s="8">
        <v>125</v>
      </c>
      <c r="B126" s="4" t="s">
        <v>402</v>
      </c>
      <c r="C126" s="4" t="s">
        <v>614</v>
      </c>
      <c r="D126" s="8" t="s">
        <v>734</v>
      </c>
      <c r="E126" s="8" t="s">
        <v>3</v>
      </c>
      <c r="F126" s="10" t="s">
        <v>703</v>
      </c>
      <c r="H126" s="9" t="s">
        <v>730</v>
      </c>
      <c r="J126" s="12" t="str">
        <f t="shared" si="1"/>
        <v>&lt;eu:ParticipationDescription&gt;</v>
      </c>
      <c r="K126" s="9" t="s">
        <v>2113</v>
      </c>
      <c r="L126" s="9" t="s">
        <v>2113</v>
      </c>
    </row>
    <row r="127" spans="1:12" ht="57.6" x14ac:dyDescent="0.3">
      <c r="A127" s="8">
        <v>126</v>
      </c>
      <c r="B127" s="4" t="s">
        <v>403</v>
      </c>
      <c r="C127" s="4" t="s">
        <v>615</v>
      </c>
      <c r="D127" s="8" t="s">
        <v>734</v>
      </c>
      <c r="E127" s="8" t="s">
        <v>3</v>
      </c>
      <c r="F127" s="10" t="s">
        <v>703</v>
      </c>
      <c r="H127" s="9" t="s">
        <v>730</v>
      </c>
      <c r="J127" s="12" t="str">
        <f t="shared" si="1"/>
        <v>&lt;eu:ParticipationTemporal&gt;</v>
      </c>
      <c r="K127" s="9" t="s">
        <v>2113</v>
      </c>
      <c r="L127" s="9" t="s">
        <v>2113</v>
      </c>
    </row>
    <row r="128" spans="1:12" ht="28.8" x14ac:dyDescent="0.3">
      <c r="A128" s="8">
        <v>127</v>
      </c>
      <c r="B128" s="4" t="s">
        <v>404</v>
      </c>
      <c r="C128" s="4" t="s">
        <v>616</v>
      </c>
      <c r="D128" s="8" t="s">
        <v>95</v>
      </c>
      <c r="E128" s="8" t="s">
        <v>2</v>
      </c>
      <c r="F128" s="10" t="s">
        <v>703</v>
      </c>
      <c r="H128" s="9" t="s">
        <v>730</v>
      </c>
      <c r="J128" s="12" t="str">
        <f t="shared" si="1"/>
        <v>&lt;eu:PeriodOfTime&gt;</v>
      </c>
      <c r="K128" s="9" t="s">
        <v>2113</v>
      </c>
      <c r="L128" s="9" t="s">
        <v>2113</v>
      </c>
    </row>
    <row r="129" spans="1:12" ht="28.8" x14ac:dyDescent="0.3">
      <c r="A129" s="8">
        <v>128</v>
      </c>
      <c r="B129" s="4" t="s">
        <v>405</v>
      </c>
      <c r="C129" s="4" t="s">
        <v>617</v>
      </c>
      <c r="D129" s="8" t="s">
        <v>95</v>
      </c>
      <c r="E129" s="8" t="s">
        <v>3</v>
      </c>
      <c r="F129" s="10" t="s">
        <v>703</v>
      </c>
      <c r="H129" s="9" t="s">
        <v>730</v>
      </c>
      <c r="J129" s="12" t="str">
        <f t="shared" si="1"/>
        <v>&lt;eu:PeriodOfTimeIdentifier&gt;</v>
      </c>
      <c r="K129" s="9" t="s">
        <v>2113</v>
      </c>
      <c r="L129" s="9" t="s">
        <v>2113</v>
      </c>
    </row>
    <row r="130" spans="1:12" ht="28.8" x14ac:dyDescent="0.3">
      <c r="A130" s="8">
        <v>129</v>
      </c>
      <c r="B130" s="4" t="s">
        <v>406</v>
      </c>
      <c r="C130" s="4" t="s">
        <v>618</v>
      </c>
      <c r="D130" s="8" t="s">
        <v>95</v>
      </c>
      <c r="E130" s="8" t="s">
        <v>3</v>
      </c>
      <c r="F130" s="10" t="s">
        <v>703</v>
      </c>
      <c r="H130" s="9" t="s">
        <v>730</v>
      </c>
      <c r="J130" s="12" t="str">
        <f t="shared" ref="J130:J193" si="2">IF(I130="",IF(F130="FED",IF(AND(E130="ConceptScheme",LEFT(H130,7) &lt;&gt; "inspire"),CONCATENATE("&lt;",H130,":",LOWER(IF(I130="",B130,I130)),"&gt;"),CONCATENATE("&lt;",H130,":",IF(I130="",B130,I130),"&gt;")),CONCATENATE("&lt;",H130,":",IF(I130="",B130,I130),"&gt;")),CONCATENATE("&lt;",I130,"&gt;"))</f>
        <v>&lt;eu:PeriodOfTimeStartDate/Time&gt;</v>
      </c>
      <c r="K130" s="9" t="s">
        <v>2113</v>
      </c>
      <c r="L130" s="9" t="s">
        <v>2113</v>
      </c>
    </row>
    <row r="131" spans="1:12" ht="28.8" x14ac:dyDescent="0.3">
      <c r="A131" s="8">
        <v>130</v>
      </c>
      <c r="B131" s="4" t="s">
        <v>407</v>
      </c>
      <c r="C131" s="4" t="s">
        <v>619</v>
      </c>
      <c r="D131" s="8" t="s">
        <v>95</v>
      </c>
      <c r="E131" s="8" t="s">
        <v>3</v>
      </c>
      <c r="F131" s="10" t="s">
        <v>703</v>
      </c>
      <c r="H131" s="9" t="s">
        <v>730</v>
      </c>
      <c r="J131" s="12" t="str">
        <f t="shared" si="2"/>
        <v>&lt;eu:PeriodOfTimeEndDate/Time&gt;</v>
      </c>
      <c r="K131" s="9" t="s">
        <v>2113</v>
      </c>
      <c r="L131" s="9" t="s">
        <v>2113</v>
      </c>
    </row>
    <row r="132" spans="1:12" x14ac:dyDescent="0.3">
      <c r="A132" s="8">
        <v>131</v>
      </c>
      <c r="B132" s="4" t="s">
        <v>4</v>
      </c>
      <c r="C132" s="4" t="s">
        <v>620</v>
      </c>
      <c r="D132" s="8" t="s">
        <v>4</v>
      </c>
      <c r="E132" s="8" t="s">
        <v>2</v>
      </c>
      <c r="F132" s="10" t="s">
        <v>703</v>
      </c>
      <c r="H132" s="9" t="s">
        <v>730</v>
      </c>
      <c r="J132" s="12" t="str">
        <f t="shared" si="2"/>
        <v>&lt;eu:Person&gt;</v>
      </c>
      <c r="K132" s="9" t="s">
        <v>2113</v>
      </c>
      <c r="L132" s="9" t="s">
        <v>2113</v>
      </c>
    </row>
    <row r="133" spans="1:12" x14ac:dyDescent="0.3">
      <c r="A133" s="8">
        <v>132</v>
      </c>
      <c r="B133" s="4" t="s">
        <v>408</v>
      </c>
      <c r="C133" s="4" t="s">
        <v>621</v>
      </c>
      <c r="D133" s="8" t="s">
        <v>4</v>
      </c>
      <c r="E133" s="8" t="s">
        <v>3</v>
      </c>
      <c r="F133" s="10" t="s">
        <v>703</v>
      </c>
      <c r="H133" s="9" t="s">
        <v>730</v>
      </c>
      <c r="J133" s="12" t="str">
        <f t="shared" si="2"/>
        <v>&lt;eu:PersonIdentifier&gt;</v>
      </c>
      <c r="K133" s="9" t="s">
        <v>2113</v>
      </c>
      <c r="L133" s="9" t="s">
        <v>2113</v>
      </c>
    </row>
    <row r="134" spans="1:12" x14ac:dyDescent="0.3">
      <c r="A134" s="8">
        <v>133</v>
      </c>
      <c r="B134" s="4" t="s">
        <v>409</v>
      </c>
      <c r="C134" s="4" t="s">
        <v>622</v>
      </c>
      <c r="D134" s="8" t="s">
        <v>4</v>
      </c>
      <c r="E134" s="8" t="s">
        <v>3</v>
      </c>
      <c r="F134" s="10" t="s">
        <v>703</v>
      </c>
      <c r="H134" s="9" t="s">
        <v>730</v>
      </c>
      <c r="J134" s="12" t="str">
        <f t="shared" si="2"/>
        <v>&lt;eu:PersonFullName&gt;</v>
      </c>
      <c r="K134" s="9" t="s">
        <v>2113</v>
      </c>
      <c r="L134" s="9" t="s">
        <v>2113</v>
      </c>
    </row>
    <row r="135" spans="1:12" x14ac:dyDescent="0.3">
      <c r="A135" s="8">
        <v>134</v>
      </c>
      <c r="B135" s="4" t="s">
        <v>410</v>
      </c>
      <c r="C135" s="4" t="s">
        <v>623</v>
      </c>
      <c r="D135" s="8" t="s">
        <v>4</v>
      </c>
      <c r="E135" s="8" t="s">
        <v>3</v>
      </c>
      <c r="F135" s="10" t="s">
        <v>703</v>
      </c>
      <c r="H135" s="9" t="s">
        <v>730</v>
      </c>
      <c r="J135" s="12" t="str">
        <f t="shared" si="2"/>
        <v>&lt;eu:PersonGivenName&gt;</v>
      </c>
      <c r="K135" s="9" t="s">
        <v>2113</v>
      </c>
      <c r="L135" s="9" t="s">
        <v>2113</v>
      </c>
    </row>
    <row r="136" spans="1:12" x14ac:dyDescent="0.3">
      <c r="A136" s="8">
        <v>135</v>
      </c>
      <c r="B136" s="4" t="s">
        <v>411</v>
      </c>
      <c r="C136" s="4" t="s">
        <v>624</v>
      </c>
      <c r="D136" s="8" t="s">
        <v>4</v>
      </c>
      <c r="E136" s="8" t="s">
        <v>3</v>
      </c>
      <c r="F136" s="10" t="s">
        <v>703</v>
      </c>
      <c r="H136" s="9" t="s">
        <v>730</v>
      </c>
      <c r="J136" s="12" t="str">
        <f t="shared" si="2"/>
        <v>&lt;eu:PersonFamilyName&gt;</v>
      </c>
      <c r="K136" s="9" t="s">
        <v>2113</v>
      </c>
      <c r="L136" s="9" t="s">
        <v>2113</v>
      </c>
    </row>
    <row r="137" spans="1:12" x14ac:dyDescent="0.3">
      <c r="A137" s="8">
        <v>136</v>
      </c>
      <c r="B137" s="4" t="s">
        <v>412</v>
      </c>
      <c r="C137" s="4" t="s">
        <v>625</v>
      </c>
      <c r="D137" s="8" t="s">
        <v>4</v>
      </c>
      <c r="E137" s="8" t="s">
        <v>3</v>
      </c>
      <c r="F137" s="10" t="s">
        <v>703</v>
      </c>
      <c r="H137" s="9" t="s">
        <v>730</v>
      </c>
      <c r="J137" s="12" t="str">
        <f t="shared" si="2"/>
        <v>&lt;eu:PersonPatronymicName&gt;</v>
      </c>
      <c r="K137" s="9" t="s">
        <v>2113</v>
      </c>
      <c r="L137" s="9" t="s">
        <v>2113</v>
      </c>
    </row>
    <row r="138" spans="1:12" ht="28.8" x14ac:dyDescent="0.3">
      <c r="A138" s="8">
        <v>137</v>
      </c>
      <c r="B138" s="4" t="s">
        <v>413</v>
      </c>
      <c r="C138" s="4" t="s">
        <v>626</v>
      </c>
      <c r="D138" s="8" t="s">
        <v>4</v>
      </c>
      <c r="E138" s="8" t="s">
        <v>3</v>
      </c>
      <c r="F138" s="10" t="s">
        <v>703</v>
      </c>
      <c r="H138" s="9" t="s">
        <v>730</v>
      </c>
      <c r="J138" s="12" t="str">
        <f t="shared" si="2"/>
        <v>&lt;eu:PersonAlternativeName&gt;</v>
      </c>
      <c r="K138" s="9" t="s">
        <v>2113</v>
      </c>
      <c r="L138" s="9" t="s">
        <v>2113</v>
      </c>
    </row>
    <row r="139" spans="1:12" x14ac:dyDescent="0.3">
      <c r="A139" s="8">
        <v>138</v>
      </c>
      <c r="B139" s="4" t="s">
        <v>414</v>
      </c>
      <c r="C139" s="4" t="s">
        <v>627</v>
      </c>
      <c r="D139" s="8" t="s">
        <v>4</v>
      </c>
      <c r="E139" s="8" t="s">
        <v>3</v>
      </c>
      <c r="F139" s="10" t="s">
        <v>703</v>
      </c>
      <c r="H139" s="9" t="s">
        <v>730</v>
      </c>
      <c r="J139" s="12" t="str">
        <f t="shared" si="2"/>
        <v>&lt;eu:PersonGender&gt;</v>
      </c>
      <c r="K139" s="9" t="s">
        <v>2113</v>
      </c>
      <c r="L139" s="9" t="s">
        <v>2113</v>
      </c>
    </row>
    <row r="140" spans="1:12" ht="28.8" x14ac:dyDescent="0.3">
      <c r="A140" s="8">
        <v>139</v>
      </c>
      <c r="B140" s="4" t="s">
        <v>415</v>
      </c>
      <c r="C140" s="4" t="s">
        <v>628</v>
      </c>
      <c r="D140" s="8" t="s">
        <v>4</v>
      </c>
      <c r="E140" s="8" t="s">
        <v>3</v>
      </c>
      <c r="F140" s="10" t="s">
        <v>703</v>
      </c>
      <c r="H140" s="9" t="s">
        <v>730</v>
      </c>
      <c r="J140" s="12" t="str">
        <f t="shared" si="2"/>
        <v>&lt;eu:PersonBirthName&gt;</v>
      </c>
      <c r="K140" s="9" t="s">
        <v>2113</v>
      </c>
      <c r="L140" s="9" t="s">
        <v>2113</v>
      </c>
    </row>
    <row r="141" spans="1:12" x14ac:dyDescent="0.3">
      <c r="A141" s="8">
        <v>140</v>
      </c>
      <c r="B141" s="4" t="s">
        <v>416</v>
      </c>
      <c r="C141" s="4" t="s">
        <v>629</v>
      </c>
      <c r="D141" s="8" t="s">
        <v>4</v>
      </c>
      <c r="E141" s="8" t="s">
        <v>3</v>
      </c>
      <c r="F141" s="10" t="s">
        <v>703</v>
      </c>
      <c r="H141" s="9" t="s">
        <v>730</v>
      </c>
      <c r="J141" s="12" t="str">
        <f t="shared" si="2"/>
        <v>&lt;eu:PersonDateOfBirth&gt;</v>
      </c>
      <c r="K141" s="9" t="s">
        <v>2113</v>
      </c>
      <c r="L141" s="9" t="s">
        <v>2113</v>
      </c>
    </row>
    <row r="142" spans="1:12" x14ac:dyDescent="0.3">
      <c r="A142" s="8">
        <v>141</v>
      </c>
      <c r="B142" s="4" t="s">
        <v>417</v>
      </c>
      <c r="C142" s="4" t="s">
        <v>630</v>
      </c>
      <c r="D142" s="8" t="s">
        <v>4</v>
      </c>
      <c r="E142" s="8" t="s">
        <v>3</v>
      </c>
      <c r="F142" s="10" t="s">
        <v>703</v>
      </c>
      <c r="H142" s="9" t="s">
        <v>730</v>
      </c>
      <c r="J142" s="12" t="str">
        <f t="shared" si="2"/>
        <v>&lt;eu:PersonDateOfDeath&gt;</v>
      </c>
      <c r="K142" s="9" t="s">
        <v>2113</v>
      </c>
      <c r="L142" s="9" t="s">
        <v>2113</v>
      </c>
    </row>
    <row r="143" spans="1:12" x14ac:dyDescent="0.3">
      <c r="A143" s="8">
        <v>142</v>
      </c>
      <c r="B143" s="4" t="s">
        <v>418</v>
      </c>
      <c r="C143" s="4" t="s">
        <v>631</v>
      </c>
      <c r="D143" s="8" t="s">
        <v>4</v>
      </c>
      <c r="E143" s="8" t="s">
        <v>513</v>
      </c>
      <c r="F143" s="10" t="s">
        <v>703</v>
      </c>
      <c r="H143" s="9" t="s">
        <v>730</v>
      </c>
      <c r="J143" s="12" t="str">
        <f t="shared" si="2"/>
        <v>&lt;eu:PersonCountryOfBirth&gt;</v>
      </c>
      <c r="K143" s="9" t="s">
        <v>2113</v>
      </c>
      <c r="L143" s="9" t="s">
        <v>2113</v>
      </c>
    </row>
    <row r="144" spans="1:12" x14ac:dyDescent="0.3">
      <c r="A144" s="8">
        <v>143</v>
      </c>
      <c r="B144" s="4" t="s">
        <v>419</v>
      </c>
      <c r="C144" s="4" t="s">
        <v>632</v>
      </c>
      <c r="D144" s="8" t="s">
        <v>4</v>
      </c>
      <c r="E144" s="8" t="s">
        <v>513</v>
      </c>
      <c r="F144" s="10" t="s">
        <v>703</v>
      </c>
      <c r="H144" s="9" t="s">
        <v>730</v>
      </c>
      <c r="J144" s="12" t="str">
        <f t="shared" si="2"/>
        <v>&lt;eu:PersonCountryOfDeath&gt;</v>
      </c>
      <c r="K144" s="9" t="s">
        <v>2113</v>
      </c>
      <c r="L144" s="9" t="s">
        <v>2113</v>
      </c>
    </row>
    <row r="145" spans="1:12" x14ac:dyDescent="0.3">
      <c r="A145" s="8">
        <v>144</v>
      </c>
      <c r="B145" s="4" t="s">
        <v>420</v>
      </c>
      <c r="C145" s="4" t="s">
        <v>633</v>
      </c>
      <c r="D145" s="8" t="s">
        <v>4</v>
      </c>
      <c r="E145" s="8" t="s">
        <v>513</v>
      </c>
      <c r="F145" s="10" t="s">
        <v>703</v>
      </c>
      <c r="H145" s="9" t="s">
        <v>730</v>
      </c>
      <c r="J145" s="12" t="str">
        <f t="shared" si="2"/>
        <v>&lt;eu:PersonPlaceOfBirth&gt;</v>
      </c>
      <c r="K145" s="9" t="s">
        <v>2113</v>
      </c>
      <c r="L145" s="9" t="s">
        <v>2113</v>
      </c>
    </row>
    <row r="146" spans="1:12" x14ac:dyDescent="0.3">
      <c r="A146" s="8">
        <v>145</v>
      </c>
      <c r="B146" s="4" t="s">
        <v>421</v>
      </c>
      <c r="C146" s="4" t="s">
        <v>634</v>
      </c>
      <c r="D146" s="8" t="s">
        <v>4</v>
      </c>
      <c r="E146" s="8" t="s">
        <v>513</v>
      </c>
      <c r="F146" s="10" t="s">
        <v>703</v>
      </c>
      <c r="H146" s="9" t="s">
        <v>730</v>
      </c>
      <c r="J146" s="12" t="str">
        <f t="shared" si="2"/>
        <v>&lt;eu:PersonPlaceOfDeath&gt;</v>
      </c>
      <c r="K146" s="9" t="s">
        <v>2113</v>
      </c>
      <c r="L146" s="9" t="s">
        <v>2113</v>
      </c>
    </row>
    <row r="147" spans="1:12" x14ac:dyDescent="0.3">
      <c r="A147" s="8">
        <v>146</v>
      </c>
      <c r="B147" s="4" t="s">
        <v>422</v>
      </c>
      <c r="C147" s="4" t="s">
        <v>635</v>
      </c>
      <c r="D147" s="8" t="s">
        <v>4</v>
      </c>
      <c r="E147" s="8" t="s">
        <v>513</v>
      </c>
      <c r="F147" s="10" t="s">
        <v>703</v>
      </c>
      <c r="H147" s="9" t="s">
        <v>730</v>
      </c>
      <c r="J147" s="12" t="str">
        <f t="shared" si="2"/>
        <v>&lt;eu:PersonCitizenship&gt;</v>
      </c>
      <c r="K147" s="9" t="s">
        <v>2113</v>
      </c>
      <c r="L147" s="9" t="s">
        <v>2113</v>
      </c>
    </row>
    <row r="148" spans="1:12" ht="28.8" x14ac:dyDescent="0.3">
      <c r="A148" s="8">
        <v>147</v>
      </c>
      <c r="B148" s="4" t="s">
        <v>423</v>
      </c>
      <c r="C148" s="4" t="s">
        <v>636</v>
      </c>
      <c r="D148" s="8" t="s">
        <v>4</v>
      </c>
      <c r="E148" s="8" t="s">
        <v>513</v>
      </c>
      <c r="F148" s="10" t="s">
        <v>703</v>
      </c>
      <c r="H148" s="9" t="s">
        <v>730</v>
      </c>
      <c r="J148" s="12" t="str">
        <f t="shared" si="2"/>
        <v>&lt;eu:PersonResidency&gt;</v>
      </c>
      <c r="K148" s="9" t="s">
        <v>2113</v>
      </c>
      <c r="L148" s="9" t="s">
        <v>2113</v>
      </c>
    </row>
    <row r="149" spans="1:12" x14ac:dyDescent="0.3">
      <c r="A149" s="8">
        <v>148</v>
      </c>
      <c r="B149" s="4" t="s">
        <v>424</v>
      </c>
      <c r="C149" s="4" t="s">
        <v>637</v>
      </c>
      <c r="D149" s="8" t="s">
        <v>4</v>
      </c>
      <c r="E149" s="8" t="s">
        <v>513</v>
      </c>
      <c r="F149" s="10" t="s">
        <v>703</v>
      </c>
      <c r="H149" s="9" t="s">
        <v>730</v>
      </c>
      <c r="J149" s="12" t="str">
        <f t="shared" si="2"/>
        <v>&lt;eu:PersonAddress&gt;</v>
      </c>
      <c r="K149" s="9" t="s">
        <v>2113</v>
      </c>
      <c r="L149" s="9" t="s">
        <v>2113</v>
      </c>
    </row>
    <row r="150" spans="1:12" ht="187.2" x14ac:dyDescent="0.3">
      <c r="A150" s="8">
        <v>149</v>
      </c>
      <c r="B150" s="4" t="s">
        <v>425</v>
      </c>
      <c r="C150" s="4" t="s">
        <v>638</v>
      </c>
      <c r="D150" s="8" t="s">
        <v>60</v>
      </c>
      <c r="E150" s="8" t="s">
        <v>2</v>
      </c>
      <c r="F150" s="10" t="s">
        <v>703</v>
      </c>
      <c r="H150" s="9" t="s">
        <v>730</v>
      </c>
      <c r="J150" s="12" t="str">
        <f t="shared" si="2"/>
        <v>&lt;eu:ProcessingTime&gt;</v>
      </c>
      <c r="K150" s="9" t="s">
        <v>2113</v>
      </c>
      <c r="L150" s="9" t="s">
        <v>2113</v>
      </c>
    </row>
    <row r="151" spans="1:12" ht="28.8" x14ac:dyDescent="0.3">
      <c r="A151" s="8">
        <v>150</v>
      </c>
      <c r="B151" s="4" t="s">
        <v>426</v>
      </c>
      <c r="C151" s="4" t="s">
        <v>639</v>
      </c>
      <c r="D151" s="8" t="s">
        <v>60</v>
      </c>
      <c r="E151" s="8" t="s">
        <v>3</v>
      </c>
      <c r="F151" s="10" t="s">
        <v>703</v>
      </c>
      <c r="H151" s="9" t="s">
        <v>730</v>
      </c>
      <c r="J151" s="12" t="str">
        <f t="shared" si="2"/>
        <v>&lt;eu:ProcessingTimeIdentifier&gt;</v>
      </c>
      <c r="K151" s="9" t="s">
        <v>2113</v>
      </c>
      <c r="L151" s="9" t="s">
        <v>2113</v>
      </c>
    </row>
    <row r="152" spans="1:12" ht="28.8" x14ac:dyDescent="0.3">
      <c r="A152" s="8">
        <v>151</v>
      </c>
      <c r="B152" s="4" t="s">
        <v>427</v>
      </c>
      <c r="C152" s="4" t="s">
        <v>640</v>
      </c>
      <c r="D152" s="8" t="s">
        <v>60</v>
      </c>
      <c r="E152" s="8" t="s">
        <v>3</v>
      </c>
      <c r="F152" s="10" t="s">
        <v>703</v>
      </c>
      <c r="H152" s="9" t="s">
        <v>730</v>
      </c>
      <c r="J152" s="12" t="str">
        <f t="shared" si="2"/>
        <v>&lt;eu:ProcessingTimeMeasurementUnit&gt;</v>
      </c>
      <c r="K152" s="9" t="s">
        <v>2113</v>
      </c>
      <c r="L152" s="9" t="s">
        <v>2113</v>
      </c>
    </row>
    <row r="153" spans="1:12" x14ac:dyDescent="0.3">
      <c r="A153" s="8">
        <v>152</v>
      </c>
      <c r="B153" s="4" t="s">
        <v>428</v>
      </c>
      <c r="C153" s="4" t="s">
        <v>641</v>
      </c>
      <c r="D153" s="8" t="s">
        <v>60</v>
      </c>
      <c r="E153" s="8" t="s">
        <v>3</v>
      </c>
      <c r="F153" s="10" t="s">
        <v>703</v>
      </c>
      <c r="H153" s="9" t="s">
        <v>730</v>
      </c>
      <c r="J153" s="12" t="str">
        <f t="shared" si="2"/>
        <v>&lt;eu:ProcessingTimeQuantitativeValue&gt;</v>
      </c>
      <c r="K153" s="9" t="s">
        <v>2113</v>
      </c>
      <c r="L153" s="9" t="s">
        <v>2113</v>
      </c>
    </row>
    <row r="154" spans="1:12" ht="43.2" x14ac:dyDescent="0.3">
      <c r="A154" s="8">
        <v>153</v>
      </c>
      <c r="B154" s="4" t="s">
        <v>429</v>
      </c>
      <c r="C154" s="4" t="s">
        <v>642</v>
      </c>
      <c r="D154" s="8" t="s">
        <v>60</v>
      </c>
      <c r="E154" s="8" t="s">
        <v>3</v>
      </c>
      <c r="F154" s="10" t="s">
        <v>703</v>
      </c>
      <c r="H154" s="9" t="s">
        <v>730</v>
      </c>
      <c r="J154" s="12" t="str">
        <f t="shared" si="2"/>
        <v>&lt;eu:ProcessingTimeOpeningHours&gt;</v>
      </c>
      <c r="K154" s="9" t="s">
        <v>2113</v>
      </c>
      <c r="L154" s="9" t="s">
        <v>2113</v>
      </c>
    </row>
    <row r="155" spans="1:12" ht="259.2" x14ac:dyDescent="0.3">
      <c r="A155" s="8">
        <v>154</v>
      </c>
      <c r="B155" s="4" t="s">
        <v>430</v>
      </c>
      <c r="C155" s="4" t="s">
        <v>643</v>
      </c>
      <c r="D155" s="8" t="s">
        <v>60</v>
      </c>
      <c r="E155" s="8" t="s">
        <v>2</v>
      </c>
      <c r="F155" s="10" t="s">
        <v>703</v>
      </c>
      <c r="H155" s="9" t="s">
        <v>1812</v>
      </c>
      <c r="J155" s="12" t="str">
        <f t="shared" si="2"/>
        <v>&lt;eu-org:PublicOrganization&gt;</v>
      </c>
      <c r="K155" s="9" t="s">
        <v>2113</v>
      </c>
      <c r="L155" s="9" t="s">
        <v>2113</v>
      </c>
    </row>
    <row r="156" spans="1:12" ht="187.2" x14ac:dyDescent="0.3">
      <c r="A156" s="8">
        <v>155</v>
      </c>
      <c r="B156" s="4" t="s">
        <v>431</v>
      </c>
      <c r="C156" s="4" t="s">
        <v>644</v>
      </c>
      <c r="D156" s="8" t="s">
        <v>60</v>
      </c>
      <c r="E156" s="8" t="s">
        <v>3</v>
      </c>
      <c r="F156" s="10" t="s">
        <v>703</v>
      </c>
      <c r="H156" s="9" t="s">
        <v>730</v>
      </c>
      <c r="J156" s="12" t="str">
        <f t="shared" si="2"/>
        <v>&lt;eu:PublicOrganizationIdentifier&gt;</v>
      </c>
      <c r="K156" s="9" t="s">
        <v>2113</v>
      </c>
      <c r="L156" s="9" t="s">
        <v>2113</v>
      </c>
    </row>
    <row r="157" spans="1:12" ht="129.6" x14ac:dyDescent="0.3">
      <c r="A157" s="8">
        <v>156</v>
      </c>
      <c r="B157" s="4" t="s">
        <v>432</v>
      </c>
      <c r="C157" s="4" t="s">
        <v>645</v>
      </c>
      <c r="D157" s="8" t="s">
        <v>60</v>
      </c>
      <c r="E157" s="8" t="s">
        <v>3</v>
      </c>
      <c r="F157" s="10" t="s">
        <v>703</v>
      </c>
      <c r="H157" s="9" t="s">
        <v>730</v>
      </c>
      <c r="J157" s="12" t="str">
        <f t="shared" si="2"/>
        <v>&lt;eu:PublicOrganizationPreferredLabel&gt;</v>
      </c>
      <c r="K157" s="9" t="s">
        <v>2113</v>
      </c>
      <c r="L157" s="9" t="s">
        <v>2113</v>
      </c>
    </row>
    <row r="158" spans="1:12" ht="72" x14ac:dyDescent="0.3">
      <c r="A158" s="8">
        <v>157</v>
      </c>
      <c r="B158" s="4" t="s">
        <v>433</v>
      </c>
      <c r="C158" s="4" t="s">
        <v>646</v>
      </c>
      <c r="D158" s="8" t="s">
        <v>60</v>
      </c>
      <c r="E158" s="8" t="s">
        <v>3</v>
      </c>
      <c r="F158" s="10" t="s">
        <v>703</v>
      </c>
      <c r="H158" s="9" t="s">
        <v>730</v>
      </c>
      <c r="J158" s="12" t="str">
        <f t="shared" si="2"/>
        <v>&lt;eu:PublicOrganizationAlternativeLabel&gt;</v>
      </c>
      <c r="K158" s="9" t="s">
        <v>2113</v>
      </c>
      <c r="L158" s="9" t="s">
        <v>2113</v>
      </c>
    </row>
    <row r="159" spans="1:12" ht="43.2" x14ac:dyDescent="0.3">
      <c r="A159" s="8">
        <v>158</v>
      </c>
      <c r="B159" s="4" t="s">
        <v>434</v>
      </c>
      <c r="C159" s="4" t="s">
        <v>647</v>
      </c>
      <c r="D159" s="8" t="s">
        <v>60</v>
      </c>
      <c r="E159" s="8" t="s">
        <v>3</v>
      </c>
      <c r="F159" s="10" t="s">
        <v>703</v>
      </c>
      <c r="H159" s="9" t="s">
        <v>730</v>
      </c>
      <c r="J159" s="12" t="str">
        <f t="shared" si="2"/>
        <v>&lt;eu:PublicOrganizationDescription&gt;</v>
      </c>
      <c r="K159" s="9" t="s">
        <v>2113</v>
      </c>
      <c r="L159" s="9" t="s">
        <v>2113</v>
      </c>
    </row>
    <row r="160" spans="1:12" ht="43.2" x14ac:dyDescent="0.3">
      <c r="A160" s="8">
        <v>159</v>
      </c>
      <c r="B160" s="4" t="s">
        <v>435</v>
      </c>
      <c r="C160" s="4" t="s">
        <v>648</v>
      </c>
      <c r="D160" s="8" t="s">
        <v>60</v>
      </c>
      <c r="E160" s="8" t="s">
        <v>513</v>
      </c>
      <c r="F160" s="10" t="s">
        <v>703</v>
      </c>
      <c r="H160" s="9" t="s">
        <v>730</v>
      </c>
      <c r="J160" s="12" t="str">
        <f t="shared" si="2"/>
        <v>&lt;eu:PublicOrganizationSpatial&gt;</v>
      </c>
      <c r="K160" s="9" t="s">
        <v>2113</v>
      </c>
      <c r="L160" s="9" t="s">
        <v>2113</v>
      </c>
    </row>
    <row r="161" spans="1:12" ht="144" x14ac:dyDescent="0.3">
      <c r="A161" s="8">
        <v>160</v>
      </c>
      <c r="B161" s="4" t="s">
        <v>436</v>
      </c>
      <c r="C161" s="4" t="s">
        <v>649</v>
      </c>
      <c r="D161" s="8" t="s">
        <v>60</v>
      </c>
      <c r="E161" s="8" t="s">
        <v>513</v>
      </c>
      <c r="F161" s="10" t="s">
        <v>703</v>
      </c>
      <c r="H161" s="9" t="s">
        <v>730</v>
      </c>
      <c r="J161" s="12" t="str">
        <f t="shared" si="2"/>
        <v>&lt;eu:PublicOrganizationPurpose&gt;</v>
      </c>
      <c r="K161" s="9" t="s">
        <v>2113</v>
      </c>
      <c r="L161" s="9" t="s">
        <v>2113</v>
      </c>
    </row>
    <row r="162" spans="1:12" ht="158.4" x14ac:dyDescent="0.3">
      <c r="A162" s="8">
        <v>161</v>
      </c>
      <c r="B162" s="4" t="s">
        <v>437</v>
      </c>
      <c r="C162" s="4" t="s">
        <v>650</v>
      </c>
      <c r="D162" s="8" t="s">
        <v>60</v>
      </c>
      <c r="E162" s="8" t="s">
        <v>513</v>
      </c>
      <c r="F162" s="10" t="s">
        <v>703</v>
      </c>
      <c r="H162" s="9" t="s">
        <v>730</v>
      </c>
      <c r="J162" s="12" t="str">
        <f t="shared" si="2"/>
        <v>&lt;eu:PublicOrganizationClassification&gt;</v>
      </c>
      <c r="K162" s="9" t="s">
        <v>2113</v>
      </c>
      <c r="L162" s="9" t="s">
        <v>2113</v>
      </c>
    </row>
    <row r="163" spans="1:12" ht="72" x14ac:dyDescent="0.3">
      <c r="A163" s="8">
        <v>162</v>
      </c>
      <c r="B163" s="4" t="s">
        <v>438</v>
      </c>
      <c r="C163" s="4" t="s">
        <v>651</v>
      </c>
      <c r="D163" s="8" t="s">
        <v>60</v>
      </c>
      <c r="E163" s="8" t="s">
        <v>513</v>
      </c>
      <c r="F163" s="10" t="s">
        <v>703</v>
      </c>
      <c r="H163" s="9" t="s">
        <v>730</v>
      </c>
      <c r="J163" s="12" t="str">
        <f t="shared" si="2"/>
        <v>&lt;eu:PublicOrganizationHomepage&gt;</v>
      </c>
      <c r="K163" s="9" t="s">
        <v>2113</v>
      </c>
      <c r="L163" s="9" t="s">
        <v>2113</v>
      </c>
    </row>
    <row r="164" spans="1:12" ht="158.4" x14ac:dyDescent="0.3">
      <c r="A164" s="8">
        <v>163</v>
      </c>
      <c r="B164" s="4" t="s">
        <v>439</v>
      </c>
      <c r="C164" s="4" t="s">
        <v>652</v>
      </c>
      <c r="D164" s="8" t="s">
        <v>60</v>
      </c>
      <c r="E164" s="8" t="s">
        <v>513</v>
      </c>
      <c r="F164" s="10" t="s">
        <v>703</v>
      </c>
      <c r="H164" s="9" t="s">
        <v>730</v>
      </c>
      <c r="J164" s="12" t="str">
        <f t="shared" si="2"/>
        <v>&lt;eu:PublicOrganizationLogo&gt;</v>
      </c>
      <c r="K164" s="9" t="s">
        <v>2113</v>
      </c>
      <c r="L164" s="9" t="s">
        <v>2113</v>
      </c>
    </row>
    <row r="165" spans="1:12" ht="216" x14ac:dyDescent="0.3">
      <c r="A165" s="8">
        <v>164</v>
      </c>
      <c r="B165" s="4" t="s">
        <v>440</v>
      </c>
      <c r="C165" s="4" t="s">
        <v>653</v>
      </c>
      <c r="D165" s="8" t="s">
        <v>60</v>
      </c>
      <c r="E165" s="8" t="s">
        <v>513</v>
      </c>
      <c r="F165" s="10" t="s">
        <v>703</v>
      </c>
      <c r="H165" s="9" t="s">
        <v>730</v>
      </c>
      <c r="J165" s="12" t="str">
        <f t="shared" si="2"/>
        <v>&lt;eu:PublicOrganizationSubOrganisation&gt;</v>
      </c>
      <c r="K165" s="9" t="s">
        <v>2113</v>
      </c>
      <c r="L165" s="9" t="s">
        <v>2113</v>
      </c>
    </row>
    <row r="166" spans="1:12" ht="216" x14ac:dyDescent="0.3">
      <c r="A166" s="8">
        <v>165</v>
      </c>
      <c r="B166" s="4" t="s">
        <v>441</v>
      </c>
      <c r="C166" s="4" t="s">
        <v>653</v>
      </c>
      <c r="D166" s="8" t="s">
        <v>60</v>
      </c>
      <c r="E166" s="8" t="s">
        <v>513</v>
      </c>
      <c r="F166" s="10" t="s">
        <v>703</v>
      </c>
      <c r="H166" s="9" t="s">
        <v>730</v>
      </c>
      <c r="J166" s="12" t="str">
        <f t="shared" si="2"/>
        <v>&lt;eu:PublicOrganizationSubOrganisationOf&gt;</v>
      </c>
      <c r="K166" s="9" t="s">
        <v>2113</v>
      </c>
      <c r="L166" s="9" t="s">
        <v>2113</v>
      </c>
    </row>
    <row r="167" spans="1:12" ht="216" x14ac:dyDescent="0.3">
      <c r="A167" s="8">
        <v>166</v>
      </c>
      <c r="B167" s="4" t="s">
        <v>442</v>
      </c>
      <c r="C167" s="4" t="s">
        <v>654</v>
      </c>
      <c r="D167" s="8" t="s">
        <v>60</v>
      </c>
      <c r="E167" s="8" t="s">
        <v>513</v>
      </c>
      <c r="F167" s="10" t="s">
        <v>703</v>
      </c>
      <c r="H167" s="9" t="s">
        <v>730</v>
      </c>
      <c r="J167" s="12" t="str">
        <f t="shared" si="2"/>
        <v>&lt;eu:PublicOrganizationHasUnit&gt;</v>
      </c>
      <c r="K167" s="9" t="s">
        <v>2113</v>
      </c>
      <c r="L167" s="9" t="s">
        <v>2113</v>
      </c>
    </row>
    <row r="168" spans="1:12" ht="216" x14ac:dyDescent="0.3">
      <c r="A168" s="8">
        <v>167</v>
      </c>
      <c r="B168" s="4" t="s">
        <v>443</v>
      </c>
      <c r="C168" s="4" t="s">
        <v>654</v>
      </c>
      <c r="D168" s="8" t="s">
        <v>60</v>
      </c>
      <c r="E168" s="8" t="s">
        <v>513</v>
      </c>
      <c r="F168" s="10" t="s">
        <v>703</v>
      </c>
      <c r="H168" s="9" t="s">
        <v>730</v>
      </c>
      <c r="J168" s="12" t="str">
        <f t="shared" si="2"/>
        <v>&lt;eu:PublicOrganizationUnitOf&gt;</v>
      </c>
      <c r="K168" s="9" t="s">
        <v>2113</v>
      </c>
      <c r="L168" s="9" t="s">
        <v>2113</v>
      </c>
    </row>
    <row r="169" spans="1:12" ht="302.39999999999998" x14ac:dyDescent="0.3">
      <c r="A169" s="8">
        <v>168</v>
      </c>
      <c r="B169" s="4" t="s">
        <v>444</v>
      </c>
      <c r="C169" s="4" t="s">
        <v>655</v>
      </c>
      <c r="D169" s="8" t="s">
        <v>60</v>
      </c>
      <c r="E169" s="8" t="s">
        <v>513</v>
      </c>
      <c r="F169" s="10" t="s">
        <v>703</v>
      </c>
      <c r="H169" s="9" t="s">
        <v>730</v>
      </c>
      <c r="J169" s="12" t="str">
        <f t="shared" si="2"/>
        <v>&lt;eu:PublicOrganizationMemberOf&gt;</v>
      </c>
      <c r="K169" s="9" t="s">
        <v>2113</v>
      </c>
      <c r="L169" s="9" t="s">
        <v>2113</v>
      </c>
    </row>
    <row r="170" spans="1:12" ht="302.39999999999998" x14ac:dyDescent="0.3">
      <c r="A170" s="8">
        <v>169</v>
      </c>
      <c r="B170" s="4" t="s">
        <v>445</v>
      </c>
      <c r="C170" s="4" t="s">
        <v>655</v>
      </c>
      <c r="D170" s="8" t="s">
        <v>60</v>
      </c>
      <c r="E170" s="8" t="s">
        <v>513</v>
      </c>
      <c r="F170" s="10" t="s">
        <v>703</v>
      </c>
      <c r="H170" s="9" t="s">
        <v>730</v>
      </c>
      <c r="J170" s="12" t="str">
        <f t="shared" si="2"/>
        <v>&lt;eu:PublicOrganizationHasMember&gt;</v>
      </c>
      <c r="K170" s="9" t="s">
        <v>2113</v>
      </c>
      <c r="L170" s="9" t="s">
        <v>2113</v>
      </c>
    </row>
    <row r="171" spans="1:12" ht="273.60000000000002" x14ac:dyDescent="0.3">
      <c r="A171" s="8">
        <v>170</v>
      </c>
      <c r="B171" s="4" t="s">
        <v>446</v>
      </c>
      <c r="C171" s="4" t="s">
        <v>656</v>
      </c>
      <c r="D171" s="8" t="s">
        <v>60</v>
      </c>
      <c r="E171" s="8" t="s">
        <v>513</v>
      </c>
      <c r="F171" s="10" t="s">
        <v>703</v>
      </c>
      <c r="H171" s="9" t="s">
        <v>730</v>
      </c>
      <c r="J171" s="12" t="str">
        <f t="shared" si="2"/>
        <v>&lt;eu:PublicOrganizationContactPoint&gt;</v>
      </c>
      <c r="K171" s="9" t="s">
        <v>2113</v>
      </c>
      <c r="L171" s="9" t="s">
        <v>2113</v>
      </c>
    </row>
    <row r="172" spans="1:12" ht="100.8" x14ac:dyDescent="0.3">
      <c r="A172" s="8">
        <v>171</v>
      </c>
      <c r="B172" s="4" t="s">
        <v>447</v>
      </c>
      <c r="C172" s="4" t="s">
        <v>657</v>
      </c>
      <c r="D172" s="8" t="s">
        <v>60</v>
      </c>
      <c r="E172" s="8" t="s">
        <v>513</v>
      </c>
      <c r="F172" s="10" t="s">
        <v>703</v>
      </c>
      <c r="H172" s="9" t="s">
        <v>730</v>
      </c>
      <c r="J172" s="12" t="str">
        <f t="shared" si="2"/>
        <v>&lt;eu:PublicOrganizationAddress&gt;</v>
      </c>
      <c r="K172" s="9" t="s">
        <v>2113</v>
      </c>
      <c r="L172" s="9" t="s">
        <v>2113</v>
      </c>
    </row>
    <row r="173" spans="1:12" ht="158.4" x14ac:dyDescent="0.3">
      <c r="A173" s="8">
        <v>172</v>
      </c>
      <c r="B173" s="4" t="s">
        <v>448</v>
      </c>
      <c r="C173" s="4" t="s">
        <v>658</v>
      </c>
      <c r="D173" s="8" t="s">
        <v>60</v>
      </c>
      <c r="E173" s="8" t="s">
        <v>513</v>
      </c>
      <c r="F173" s="10" t="s">
        <v>703</v>
      </c>
      <c r="H173" s="9" t="s">
        <v>730</v>
      </c>
      <c r="J173" s="12" t="str">
        <f t="shared" si="2"/>
        <v>&lt;eu:PublicOrganizationPrev&gt;</v>
      </c>
      <c r="K173" s="9" t="s">
        <v>2113</v>
      </c>
      <c r="L173" s="9" t="s">
        <v>2113</v>
      </c>
    </row>
    <row r="174" spans="1:12" ht="158.4" x14ac:dyDescent="0.3">
      <c r="A174" s="8">
        <v>173</v>
      </c>
      <c r="B174" s="4" t="s">
        <v>449</v>
      </c>
      <c r="C174" s="4" t="s">
        <v>658</v>
      </c>
      <c r="D174" s="8" t="s">
        <v>60</v>
      </c>
      <c r="E174" s="8" t="s">
        <v>513</v>
      </c>
      <c r="F174" s="10" t="s">
        <v>703</v>
      </c>
      <c r="H174" s="9" t="s">
        <v>730</v>
      </c>
      <c r="J174" s="12" t="str">
        <f t="shared" si="2"/>
        <v>&lt;eu:PublicOrganizationNext&gt;</v>
      </c>
      <c r="K174" s="9" t="s">
        <v>2113</v>
      </c>
      <c r="L174" s="9" t="s">
        <v>2113</v>
      </c>
    </row>
    <row r="175" spans="1:12" x14ac:dyDescent="0.3">
      <c r="A175" s="8">
        <v>174</v>
      </c>
      <c r="B175" s="4" t="s">
        <v>737</v>
      </c>
      <c r="D175" s="8" t="s">
        <v>60</v>
      </c>
      <c r="E175" s="8" t="s">
        <v>513</v>
      </c>
      <c r="F175" s="10" t="s">
        <v>703</v>
      </c>
      <c r="H175" s="9" t="s">
        <v>730</v>
      </c>
      <c r="J175" s="12" t="str">
        <f t="shared" si="2"/>
        <v>&lt;eu:PublicOrganisationChangedBy&gt;</v>
      </c>
      <c r="K175" s="9" t="s">
        <v>2113</v>
      </c>
      <c r="L175" s="9" t="s">
        <v>2113</v>
      </c>
    </row>
    <row r="176" spans="1:12" x14ac:dyDescent="0.3">
      <c r="A176" s="8">
        <v>175</v>
      </c>
      <c r="B176" s="4" t="s">
        <v>450</v>
      </c>
      <c r="D176" s="8" t="s">
        <v>60</v>
      </c>
      <c r="E176" s="8" t="s">
        <v>513</v>
      </c>
      <c r="F176" s="10" t="s">
        <v>703</v>
      </c>
      <c r="H176" s="9" t="s">
        <v>730</v>
      </c>
      <c r="J176" s="12" t="str">
        <f t="shared" si="2"/>
        <v>&lt;eu:PublicOrganisationResultedFrom&gt;</v>
      </c>
      <c r="K176" s="9" t="s">
        <v>2113</v>
      </c>
      <c r="L176" s="9" t="s">
        <v>2113</v>
      </c>
    </row>
    <row r="177" spans="1:12" ht="28.8" x14ac:dyDescent="0.3">
      <c r="A177" s="8">
        <v>176</v>
      </c>
      <c r="B177" s="4" t="s">
        <v>451</v>
      </c>
      <c r="C177" s="4" t="s">
        <v>659</v>
      </c>
      <c r="D177" s="8" t="s">
        <v>60</v>
      </c>
      <c r="E177" s="8" t="s">
        <v>2</v>
      </c>
      <c r="F177" s="10" t="s">
        <v>703</v>
      </c>
      <c r="H177" s="9" t="s">
        <v>730</v>
      </c>
      <c r="J177" s="12" t="str">
        <f t="shared" si="2"/>
        <v>&lt;eu:PublicService&gt;</v>
      </c>
      <c r="K177" s="9" t="s">
        <v>2113</v>
      </c>
      <c r="L177" s="9" t="s">
        <v>2113</v>
      </c>
    </row>
    <row r="178" spans="1:12" ht="28.8" x14ac:dyDescent="0.3">
      <c r="A178" s="8">
        <v>177</v>
      </c>
      <c r="B178" s="4" t="s">
        <v>452</v>
      </c>
      <c r="C178" s="4" t="s">
        <v>660</v>
      </c>
      <c r="D178" s="8" t="s">
        <v>60</v>
      </c>
      <c r="E178" s="8" t="s">
        <v>3</v>
      </c>
      <c r="F178" s="10" t="s">
        <v>703</v>
      </c>
      <c r="H178" s="9" t="s">
        <v>730</v>
      </c>
      <c r="J178" s="12" t="str">
        <f t="shared" si="2"/>
        <v>&lt;eu:PublicServiceIdentifier&gt;</v>
      </c>
      <c r="K178" s="9" t="s">
        <v>2113</v>
      </c>
      <c r="L178" s="9" t="s">
        <v>2113</v>
      </c>
    </row>
    <row r="179" spans="1:12" x14ac:dyDescent="0.3">
      <c r="A179" s="8">
        <v>178</v>
      </c>
      <c r="B179" s="4" t="s">
        <v>453</v>
      </c>
      <c r="C179" s="4" t="s">
        <v>661</v>
      </c>
      <c r="D179" s="8" t="s">
        <v>60</v>
      </c>
      <c r="E179" s="8" t="s">
        <v>3</v>
      </c>
      <c r="F179" s="10" t="s">
        <v>703</v>
      </c>
      <c r="H179" s="9" t="s">
        <v>730</v>
      </c>
      <c r="J179" s="12" t="str">
        <f t="shared" si="2"/>
        <v>&lt;eu:PublicServiceName&gt;</v>
      </c>
      <c r="K179" s="9" t="s">
        <v>2113</v>
      </c>
      <c r="L179" s="9" t="s">
        <v>2113</v>
      </c>
    </row>
    <row r="180" spans="1:12" x14ac:dyDescent="0.3">
      <c r="A180" s="8">
        <v>179</v>
      </c>
      <c r="B180" s="4" t="s">
        <v>454</v>
      </c>
      <c r="C180" s="4" t="s">
        <v>662</v>
      </c>
      <c r="D180" s="8" t="s">
        <v>60</v>
      </c>
      <c r="E180" s="8" t="s">
        <v>3</v>
      </c>
      <c r="F180" s="10" t="s">
        <v>703</v>
      </c>
      <c r="H180" s="9" t="s">
        <v>730</v>
      </c>
      <c r="J180" s="12" t="str">
        <f t="shared" si="2"/>
        <v>&lt;eu:PublicServiceDescription&gt;</v>
      </c>
      <c r="K180" s="9" t="s">
        <v>2113</v>
      </c>
      <c r="L180" s="9" t="s">
        <v>2113</v>
      </c>
    </row>
    <row r="181" spans="1:12" ht="28.8" x14ac:dyDescent="0.3">
      <c r="A181" s="8">
        <v>180</v>
      </c>
      <c r="B181" s="4" t="s">
        <v>455</v>
      </c>
      <c r="C181" s="4" t="s">
        <v>663</v>
      </c>
      <c r="D181" s="8" t="s">
        <v>60</v>
      </c>
      <c r="E181" s="8" t="s">
        <v>3</v>
      </c>
      <c r="F181" s="10" t="s">
        <v>703</v>
      </c>
      <c r="H181" s="9" t="s">
        <v>730</v>
      </c>
      <c r="J181" s="12" t="str">
        <f t="shared" si="2"/>
        <v>&lt;eu:PublicServiceKeyword&gt;</v>
      </c>
      <c r="K181" s="9" t="s">
        <v>2113</v>
      </c>
      <c r="L181" s="9" t="s">
        <v>2113</v>
      </c>
    </row>
    <row r="182" spans="1:12" ht="115.2" x14ac:dyDescent="0.3">
      <c r="A182" s="8">
        <v>181</v>
      </c>
      <c r="B182" s="4" t="s">
        <v>456</v>
      </c>
      <c r="C182" s="4" t="s">
        <v>664</v>
      </c>
      <c r="D182" s="8" t="s">
        <v>60</v>
      </c>
      <c r="E182" s="8" t="s">
        <v>3</v>
      </c>
      <c r="F182" s="10" t="s">
        <v>703</v>
      </c>
      <c r="H182" s="9" t="s">
        <v>730</v>
      </c>
      <c r="J182" s="12" t="str">
        <f t="shared" si="2"/>
        <v>&lt;eu:PublicServiceSector&gt;</v>
      </c>
      <c r="K182" s="9" t="s">
        <v>2113</v>
      </c>
      <c r="L182" s="9" t="s">
        <v>2113</v>
      </c>
    </row>
    <row r="183" spans="1:12" x14ac:dyDescent="0.3">
      <c r="A183" s="8">
        <v>182</v>
      </c>
      <c r="B183" s="4" t="s">
        <v>457</v>
      </c>
      <c r="C183" s="4" t="s">
        <v>665</v>
      </c>
      <c r="D183" s="8" t="s">
        <v>60</v>
      </c>
      <c r="E183" s="8" t="s">
        <v>3</v>
      </c>
      <c r="F183" s="10" t="s">
        <v>703</v>
      </c>
      <c r="H183" s="9" t="s">
        <v>730</v>
      </c>
      <c r="J183" s="12" t="str">
        <f t="shared" si="2"/>
        <v>&lt;eu:PublicServiceType&gt;</v>
      </c>
      <c r="K183" s="9" t="s">
        <v>2113</v>
      </c>
      <c r="L183" s="9" t="s">
        <v>2113</v>
      </c>
    </row>
    <row r="184" spans="1:12" x14ac:dyDescent="0.3">
      <c r="A184" s="8">
        <v>183</v>
      </c>
      <c r="B184" s="4" t="s">
        <v>458</v>
      </c>
      <c r="C184" s="4" t="s">
        <v>666</v>
      </c>
      <c r="D184" s="8" t="s">
        <v>60</v>
      </c>
      <c r="E184" s="8" t="s">
        <v>3</v>
      </c>
      <c r="F184" s="10" t="s">
        <v>703</v>
      </c>
      <c r="H184" s="9" t="s">
        <v>730</v>
      </c>
      <c r="J184" s="12" t="str">
        <f t="shared" si="2"/>
        <v>&lt;eu:PublicServiceLanguage&gt;</v>
      </c>
      <c r="K184" s="9" t="s">
        <v>2113</v>
      </c>
      <c r="L184" s="9" t="s">
        <v>2113</v>
      </c>
    </row>
    <row r="185" spans="1:12" ht="86.4" x14ac:dyDescent="0.3">
      <c r="A185" s="8">
        <v>184</v>
      </c>
      <c r="B185" s="4" t="s">
        <v>459</v>
      </c>
      <c r="C185" s="4" t="s">
        <v>667</v>
      </c>
      <c r="D185" s="8" t="s">
        <v>60</v>
      </c>
      <c r="E185" s="8" t="s">
        <v>3</v>
      </c>
      <c r="F185" s="10" t="s">
        <v>703</v>
      </c>
      <c r="H185" s="9" t="s">
        <v>730</v>
      </c>
      <c r="J185" s="12" t="str">
        <f t="shared" si="2"/>
        <v>&lt;eu:PublicServiceStatus&gt;</v>
      </c>
      <c r="K185" s="9" t="s">
        <v>2113</v>
      </c>
      <c r="L185" s="9" t="s">
        <v>2113</v>
      </c>
    </row>
    <row r="186" spans="1:12" ht="158.4" x14ac:dyDescent="0.3">
      <c r="A186" s="8">
        <v>185</v>
      </c>
      <c r="B186" s="4" t="s">
        <v>460</v>
      </c>
      <c r="C186" s="4" t="s">
        <v>668</v>
      </c>
      <c r="D186" s="8" t="s">
        <v>60</v>
      </c>
      <c r="E186" s="8" t="s">
        <v>3</v>
      </c>
      <c r="F186" s="10" t="s">
        <v>703</v>
      </c>
      <c r="H186" s="9" t="s">
        <v>730</v>
      </c>
      <c r="J186" s="12" t="str">
        <f t="shared" si="2"/>
        <v>&lt;eu:PublicServiceHasContactPoint&gt;</v>
      </c>
      <c r="K186" s="9" t="s">
        <v>2113</v>
      </c>
      <c r="L186" s="9" t="s">
        <v>2113</v>
      </c>
    </row>
    <row r="187" spans="1:12" ht="43.2" x14ac:dyDescent="0.3">
      <c r="A187" s="8">
        <v>186</v>
      </c>
      <c r="B187" s="4" t="s">
        <v>461</v>
      </c>
      <c r="C187" s="4" t="s">
        <v>669</v>
      </c>
      <c r="D187" s="8" t="s">
        <v>60</v>
      </c>
      <c r="E187" s="8" t="s">
        <v>513</v>
      </c>
      <c r="F187" s="10" t="s">
        <v>703</v>
      </c>
      <c r="H187" s="9" t="s">
        <v>730</v>
      </c>
      <c r="J187" s="12" t="str">
        <f t="shared" si="2"/>
        <v>&lt;eu:PublicServiceServiceProvider&gt;</v>
      </c>
      <c r="K187" s="9" t="s">
        <v>2113</v>
      </c>
      <c r="L187" s="9" t="s">
        <v>2113</v>
      </c>
    </row>
    <row r="188" spans="1:12" x14ac:dyDescent="0.3">
      <c r="A188" s="8">
        <v>187</v>
      </c>
      <c r="B188" s="4" t="s">
        <v>462</v>
      </c>
      <c r="C188" s="4" t="s">
        <v>670</v>
      </c>
      <c r="D188" s="8" t="s">
        <v>60</v>
      </c>
      <c r="E188" s="8" t="s">
        <v>513</v>
      </c>
      <c r="F188" s="10" t="s">
        <v>703</v>
      </c>
      <c r="H188" s="9" t="s">
        <v>730</v>
      </c>
      <c r="J188" s="12" t="str">
        <f t="shared" si="2"/>
        <v>&lt;eu:PublicServiceServiceUser&gt;</v>
      </c>
      <c r="K188" s="9" t="s">
        <v>2113</v>
      </c>
      <c r="L188" s="9" t="s">
        <v>2113</v>
      </c>
    </row>
    <row r="189" spans="1:12" ht="115.2" x14ac:dyDescent="0.3">
      <c r="A189" s="8">
        <v>188</v>
      </c>
      <c r="B189" s="4" t="s">
        <v>463</v>
      </c>
      <c r="C189" s="4" t="s">
        <v>671</v>
      </c>
      <c r="D189" s="8" t="s">
        <v>60</v>
      </c>
      <c r="E189" s="8" t="s">
        <v>513</v>
      </c>
      <c r="F189" s="10" t="s">
        <v>703</v>
      </c>
      <c r="H189" s="9" t="s">
        <v>730</v>
      </c>
      <c r="J189" s="12" t="str">
        <f t="shared" si="2"/>
        <v>&lt;eu:PublicServiceIsGroupedBy&gt;</v>
      </c>
      <c r="K189" s="9" t="s">
        <v>2113</v>
      </c>
      <c r="L189" s="9" t="s">
        <v>2113</v>
      </c>
    </row>
    <row r="190" spans="1:12" x14ac:dyDescent="0.3">
      <c r="A190" s="8">
        <v>189</v>
      </c>
      <c r="B190" s="4" t="s">
        <v>464</v>
      </c>
      <c r="C190" s="4" t="s">
        <v>672</v>
      </c>
      <c r="D190" s="8" t="s">
        <v>60</v>
      </c>
      <c r="E190" s="8" t="s">
        <v>513</v>
      </c>
      <c r="F190" s="10" t="s">
        <v>703</v>
      </c>
      <c r="H190" s="9" t="s">
        <v>730</v>
      </c>
      <c r="J190" s="12" t="str">
        <f t="shared" si="2"/>
        <v>&lt;eu:PublicServiceRequires&gt;</v>
      </c>
      <c r="K190" s="9" t="s">
        <v>2113</v>
      </c>
      <c r="L190" s="9" t="s">
        <v>2113</v>
      </c>
    </row>
    <row r="191" spans="1:12" ht="28.8" x14ac:dyDescent="0.3">
      <c r="A191" s="8">
        <v>190</v>
      </c>
      <c r="B191" s="4" t="s">
        <v>465</v>
      </c>
      <c r="C191" s="4" t="s">
        <v>673</v>
      </c>
      <c r="D191" s="8" t="s">
        <v>60</v>
      </c>
      <c r="E191" s="8" t="s">
        <v>513</v>
      </c>
      <c r="F191" s="10" t="s">
        <v>703</v>
      </c>
      <c r="H191" s="9" t="s">
        <v>730</v>
      </c>
      <c r="J191" s="12" t="str">
        <f t="shared" si="2"/>
        <v>&lt;eu:PublicServiceRelated&gt;</v>
      </c>
      <c r="K191" s="9" t="s">
        <v>2113</v>
      </c>
      <c r="L191" s="9" t="s">
        <v>2113</v>
      </c>
    </row>
    <row r="192" spans="1:12" ht="28.8" x14ac:dyDescent="0.3">
      <c r="A192" s="8">
        <v>191</v>
      </c>
      <c r="B192" s="4" t="s">
        <v>466</v>
      </c>
      <c r="C192" s="4" t="s">
        <v>674</v>
      </c>
      <c r="D192" s="8" t="s">
        <v>60</v>
      </c>
      <c r="E192" s="8" t="s">
        <v>513</v>
      </c>
      <c r="F192" s="10" t="s">
        <v>703</v>
      </c>
      <c r="H192" s="9" t="s">
        <v>730</v>
      </c>
      <c r="J192" s="12" t="str">
        <f t="shared" si="2"/>
        <v>&lt;eu:PublicServiceHasCriterion&gt;</v>
      </c>
      <c r="K192" s="9" t="s">
        <v>2113</v>
      </c>
      <c r="L192" s="9" t="s">
        <v>2113</v>
      </c>
    </row>
    <row r="193" spans="1:12" ht="273.60000000000002" x14ac:dyDescent="0.3">
      <c r="A193" s="8">
        <v>192</v>
      </c>
      <c r="B193" s="4" t="s">
        <v>467</v>
      </c>
      <c r="C193" s="4" t="s">
        <v>675</v>
      </c>
      <c r="D193" s="8" t="s">
        <v>60</v>
      </c>
      <c r="E193" s="8" t="s">
        <v>513</v>
      </c>
      <c r="F193" s="10" t="s">
        <v>703</v>
      </c>
      <c r="H193" s="9" t="s">
        <v>730</v>
      </c>
      <c r="J193" s="12" t="str">
        <f t="shared" si="2"/>
        <v>&lt;eu:PublicServiceHasCompetentAuthority&gt;</v>
      </c>
      <c r="K193" s="9" t="s">
        <v>2113</v>
      </c>
      <c r="L193" s="9" t="s">
        <v>2113</v>
      </c>
    </row>
    <row r="194" spans="1:12" ht="28.8" x14ac:dyDescent="0.3">
      <c r="A194" s="8">
        <v>193</v>
      </c>
      <c r="B194" s="4" t="s">
        <v>468</v>
      </c>
      <c r="C194" s="4" t="s">
        <v>676</v>
      </c>
      <c r="D194" s="8" t="s">
        <v>60</v>
      </c>
      <c r="E194" s="8" t="s">
        <v>513</v>
      </c>
      <c r="F194" s="10" t="s">
        <v>703</v>
      </c>
      <c r="H194" s="9" t="s">
        <v>730</v>
      </c>
      <c r="J194" s="12" t="str">
        <f t="shared" ref="J194:J256" si="3">IF(I194="",IF(F194="FED",IF(AND(E194="ConceptScheme",LEFT(H194,7) &lt;&gt; "inspire"),CONCATENATE("&lt;",H194,":",LOWER(IF(I194="",B194,I194)),"&gt;"),CONCATENATE("&lt;",H194,":",IF(I194="",B194,I194),"&gt;")),CONCATENATE("&lt;",H194,":",IF(I194="",B194,I194),"&gt;")),CONCATENATE("&lt;",I194,"&gt;"))</f>
        <v>&lt;eu:PublicServiceHasParticipation&gt;</v>
      </c>
      <c r="K194" s="9" t="s">
        <v>2113</v>
      </c>
      <c r="L194" s="9" t="s">
        <v>2113</v>
      </c>
    </row>
    <row r="195" spans="1:12" ht="57.6" x14ac:dyDescent="0.3">
      <c r="A195" s="8">
        <v>194</v>
      </c>
      <c r="B195" s="4" t="s">
        <v>469</v>
      </c>
      <c r="C195" s="4" t="s">
        <v>677</v>
      </c>
      <c r="D195" s="8" t="s">
        <v>60</v>
      </c>
      <c r="E195" s="8" t="s">
        <v>513</v>
      </c>
      <c r="F195" s="10" t="s">
        <v>703</v>
      </c>
      <c r="H195" s="9" t="s">
        <v>730</v>
      </c>
      <c r="J195" s="12" t="str">
        <f t="shared" si="3"/>
        <v>&lt;eu:PublicServiceHasFormalFramework&gt;</v>
      </c>
      <c r="K195" s="9" t="s">
        <v>2113</v>
      </c>
      <c r="L195" s="9" t="s">
        <v>2113</v>
      </c>
    </row>
    <row r="196" spans="1:12" x14ac:dyDescent="0.3">
      <c r="A196" s="8">
        <v>195</v>
      </c>
      <c r="B196" s="4" t="s">
        <v>470</v>
      </c>
      <c r="C196" s="4" t="s">
        <v>678</v>
      </c>
      <c r="D196" s="8" t="s">
        <v>60</v>
      </c>
      <c r="E196" s="8" t="s">
        <v>513</v>
      </c>
      <c r="F196" s="10" t="s">
        <v>703</v>
      </c>
      <c r="H196" s="9" t="s">
        <v>730</v>
      </c>
      <c r="J196" s="12" t="str">
        <f t="shared" si="3"/>
        <v>&lt;eu:PublicServiceProduces&gt;</v>
      </c>
      <c r="K196" s="9" t="s">
        <v>2113</v>
      </c>
      <c r="L196" s="9" t="s">
        <v>2113</v>
      </c>
    </row>
    <row r="197" spans="1:12" x14ac:dyDescent="0.3">
      <c r="A197" s="8">
        <v>196</v>
      </c>
      <c r="B197" s="4" t="s">
        <v>471</v>
      </c>
      <c r="C197" s="4" t="s">
        <v>679</v>
      </c>
      <c r="D197" s="8" t="s">
        <v>60</v>
      </c>
      <c r="E197" s="8" t="s">
        <v>513</v>
      </c>
      <c r="F197" s="10" t="s">
        <v>703</v>
      </c>
      <c r="H197" s="9" t="s">
        <v>730</v>
      </c>
      <c r="J197" s="12" t="str">
        <f t="shared" si="3"/>
        <v>&lt;eu:PublicServiceFollows&gt;</v>
      </c>
      <c r="K197" s="9" t="s">
        <v>2113</v>
      </c>
      <c r="L197" s="9" t="s">
        <v>2113</v>
      </c>
    </row>
    <row r="198" spans="1:12" x14ac:dyDescent="0.3">
      <c r="A198" s="8">
        <v>197</v>
      </c>
      <c r="B198" s="4" t="s">
        <v>472</v>
      </c>
      <c r="C198" s="4" t="s">
        <v>680</v>
      </c>
      <c r="D198" s="8" t="s">
        <v>60</v>
      </c>
      <c r="E198" s="8" t="s">
        <v>513</v>
      </c>
      <c r="F198" s="10" t="s">
        <v>703</v>
      </c>
      <c r="H198" s="9" t="s">
        <v>730</v>
      </c>
      <c r="J198" s="12" t="str">
        <f t="shared" si="3"/>
        <v>&lt;eu:PublicServiceSpatial&gt;</v>
      </c>
      <c r="K198" s="9" t="s">
        <v>2113</v>
      </c>
      <c r="L198" s="9" t="s">
        <v>2113</v>
      </c>
    </row>
    <row r="199" spans="1:12" x14ac:dyDescent="0.3">
      <c r="A199" s="8">
        <v>198</v>
      </c>
      <c r="B199" s="4" t="s">
        <v>473</v>
      </c>
      <c r="C199" s="4" t="s">
        <v>681</v>
      </c>
      <c r="D199" s="8" t="s">
        <v>60</v>
      </c>
      <c r="E199" s="8" t="s">
        <v>513</v>
      </c>
      <c r="F199" s="10" t="s">
        <v>703</v>
      </c>
      <c r="H199" s="9" t="s">
        <v>730</v>
      </c>
      <c r="J199" s="12" t="str">
        <f t="shared" si="3"/>
        <v>&lt;eu:PublicServiceTemporal&gt;</v>
      </c>
      <c r="K199" s="9" t="s">
        <v>2113</v>
      </c>
      <c r="L199" s="9" t="s">
        <v>2113</v>
      </c>
    </row>
    <row r="200" spans="1:12" ht="43.2" x14ac:dyDescent="0.3">
      <c r="A200" s="8">
        <v>199</v>
      </c>
      <c r="B200" s="4" t="s">
        <v>474</v>
      </c>
      <c r="C200" s="4" t="s">
        <v>682</v>
      </c>
      <c r="D200" s="8" t="s">
        <v>60</v>
      </c>
      <c r="E200" s="8" t="s">
        <v>513</v>
      </c>
      <c r="F200" s="10" t="s">
        <v>703</v>
      </c>
      <c r="H200" s="9" t="s">
        <v>730</v>
      </c>
      <c r="J200" s="12" t="str">
        <f t="shared" si="3"/>
        <v>&lt;eu:PublicServiceHasChannel&gt;</v>
      </c>
      <c r="K200" s="9" t="s">
        <v>2113</v>
      </c>
      <c r="L200" s="9" t="s">
        <v>2113</v>
      </c>
    </row>
    <row r="201" spans="1:12" ht="72" x14ac:dyDescent="0.3">
      <c r="A201" s="8">
        <v>200</v>
      </c>
      <c r="B201" s="4" t="s">
        <v>475</v>
      </c>
      <c r="C201" s="4" t="s">
        <v>683</v>
      </c>
      <c r="D201" s="8" t="s">
        <v>60</v>
      </c>
      <c r="E201" s="8" t="s">
        <v>513</v>
      </c>
      <c r="F201" s="10" t="s">
        <v>703</v>
      </c>
      <c r="H201" s="9" t="s">
        <v>730</v>
      </c>
      <c r="J201" s="12" t="str">
        <f t="shared" si="3"/>
        <v>&lt;eu:PublicServiceProcessingTime&gt;</v>
      </c>
      <c r="K201" s="9" t="s">
        <v>2113</v>
      </c>
      <c r="L201" s="9" t="s">
        <v>2113</v>
      </c>
    </row>
    <row r="202" spans="1:12" ht="100.8" x14ac:dyDescent="0.3">
      <c r="A202" s="8">
        <v>201</v>
      </c>
      <c r="B202" s="4" t="s">
        <v>476</v>
      </c>
      <c r="C202" s="4" t="s">
        <v>684</v>
      </c>
      <c r="D202" s="8" t="s">
        <v>60</v>
      </c>
      <c r="E202" s="8" t="s">
        <v>513</v>
      </c>
      <c r="F202" s="10" t="s">
        <v>703</v>
      </c>
      <c r="H202" s="9" t="s">
        <v>730</v>
      </c>
      <c r="J202" s="12" t="str">
        <f t="shared" si="3"/>
        <v>&lt;eu:PublicServiceHasCost&gt;</v>
      </c>
      <c r="K202" s="9" t="s">
        <v>2113</v>
      </c>
      <c r="L202" s="9" t="s">
        <v>2113</v>
      </c>
    </row>
    <row r="203" spans="1:12" ht="187.2" x14ac:dyDescent="0.3">
      <c r="A203" s="8">
        <v>202</v>
      </c>
      <c r="B203" s="4" t="s">
        <v>477</v>
      </c>
      <c r="C203" s="4" t="s">
        <v>685</v>
      </c>
      <c r="D203" s="8" t="s">
        <v>734</v>
      </c>
      <c r="E203" s="8" t="s">
        <v>2</v>
      </c>
      <c r="F203" s="10" t="s">
        <v>703</v>
      </c>
      <c r="H203" s="9" t="s">
        <v>730</v>
      </c>
      <c r="J203" s="12" t="str">
        <f t="shared" si="3"/>
        <v>&lt;eu:RequirementGroup&gt;</v>
      </c>
      <c r="K203" s="9" t="s">
        <v>2113</v>
      </c>
      <c r="L203" s="9" t="s">
        <v>2113</v>
      </c>
    </row>
    <row r="204" spans="1:12" x14ac:dyDescent="0.3">
      <c r="A204" s="8">
        <v>203</v>
      </c>
      <c r="B204" s="4" t="s">
        <v>478</v>
      </c>
      <c r="C204" s="4" t="s">
        <v>686</v>
      </c>
      <c r="D204" s="8" t="s">
        <v>734</v>
      </c>
      <c r="E204" s="8" t="s">
        <v>3</v>
      </c>
      <c r="F204" s="10" t="s">
        <v>703</v>
      </c>
      <c r="H204" s="9" t="s">
        <v>730</v>
      </c>
      <c r="J204" s="12" t="str">
        <f t="shared" si="3"/>
        <v>&lt;eu:RequirementGroupIdentifier&gt;</v>
      </c>
      <c r="K204" s="9" t="s">
        <v>2113</v>
      </c>
      <c r="L204" s="9" t="s">
        <v>2113</v>
      </c>
    </row>
    <row r="205" spans="1:12" ht="72" x14ac:dyDescent="0.3">
      <c r="A205" s="8">
        <v>204</v>
      </c>
      <c r="B205" s="4" t="s">
        <v>479</v>
      </c>
      <c r="C205" s="4" t="s">
        <v>687</v>
      </c>
      <c r="D205" s="8" t="s">
        <v>734</v>
      </c>
      <c r="E205" s="8" t="s">
        <v>3</v>
      </c>
      <c r="F205" s="10" t="s">
        <v>703</v>
      </c>
      <c r="H205" s="9" t="s">
        <v>730</v>
      </c>
      <c r="J205" s="12" t="str">
        <f t="shared" si="3"/>
        <v>&lt;eu:RequirementGroupDescription&gt;</v>
      </c>
      <c r="K205" s="9" t="s">
        <v>2113</v>
      </c>
      <c r="L205" s="9" t="s">
        <v>2113</v>
      </c>
    </row>
    <row r="206" spans="1:12" ht="43.2" x14ac:dyDescent="0.3">
      <c r="A206" s="8">
        <v>205</v>
      </c>
      <c r="B206" s="4" t="s">
        <v>480</v>
      </c>
      <c r="C206" s="4" t="s">
        <v>688</v>
      </c>
      <c r="D206" s="8" t="s">
        <v>734</v>
      </c>
      <c r="E206" s="8" t="s">
        <v>513</v>
      </c>
      <c r="F206" s="10" t="s">
        <v>703</v>
      </c>
      <c r="H206" s="9" t="s">
        <v>730</v>
      </c>
      <c r="J206" s="12" t="str">
        <f t="shared" si="3"/>
        <v>&lt;eu:RequirementGroupHasCriterionRequirement&gt;</v>
      </c>
      <c r="K206" s="9" t="s">
        <v>2113</v>
      </c>
      <c r="L206" s="9" t="s">
        <v>2113</v>
      </c>
    </row>
    <row r="207" spans="1:12" ht="129.6" x14ac:dyDescent="0.3">
      <c r="A207" s="8">
        <v>206</v>
      </c>
      <c r="B207" s="4" t="s">
        <v>481</v>
      </c>
      <c r="C207" s="4" t="s">
        <v>689</v>
      </c>
      <c r="D207" s="8" t="s">
        <v>734</v>
      </c>
      <c r="E207" s="8" t="s">
        <v>2</v>
      </c>
      <c r="F207" s="10" t="s">
        <v>703</v>
      </c>
      <c r="H207" s="9" t="s">
        <v>730</v>
      </c>
      <c r="J207" s="12" t="str">
        <f t="shared" si="3"/>
        <v>&lt;eu:RequirementResponse&gt;</v>
      </c>
      <c r="K207" s="9" t="s">
        <v>2113</v>
      </c>
      <c r="L207" s="9" t="s">
        <v>2113</v>
      </c>
    </row>
    <row r="208" spans="1:12" x14ac:dyDescent="0.3">
      <c r="A208" s="8">
        <v>207</v>
      </c>
      <c r="B208" s="4" t="s">
        <v>482</v>
      </c>
      <c r="C208" s="4" t="s">
        <v>690</v>
      </c>
      <c r="D208" s="8" t="s">
        <v>734</v>
      </c>
      <c r="E208" s="8" t="s">
        <v>3</v>
      </c>
      <c r="F208" s="10" t="s">
        <v>703</v>
      </c>
      <c r="H208" s="9" t="s">
        <v>730</v>
      </c>
      <c r="J208" s="12" t="str">
        <f t="shared" si="3"/>
        <v>&lt;eu:RequirementResponseIdentifier&gt;</v>
      </c>
      <c r="K208" s="9" t="s">
        <v>2113</v>
      </c>
      <c r="L208" s="9" t="s">
        <v>2113</v>
      </c>
    </row>
    <row r="209" spans="1:12" x14ac:dyDescent="0.3">
      <c r="A209" s="8">
        <v>208</v>
      </c>
      <c r="B209" s="4" t="s">
        <v>483</v>
      </c>
      <c r="C209" s="4" t="s">
        <v>691</v>
      </c>
      <c r="D209" s="8" t="s">
        <v>734</v>
      </c>
      <c r="E209" s="8" t="s">
        <v>3</v>
      </c>
      <c r="F209" s="10" t="s">
        <v>703</v>
      </c>
      <c r="H209" s="9" t="s">
        <v>730</v>
      </c>
      <c r="J209" s="12" t="str">
        <f t="shared" si="3"/>
        <v>&lt;eu:RequirementResponseName&gt;</v>
      </c>
      <c r="K209" s="9" t="s">
        <v>2113</v>
      </c>
      <c r="L209" s="9" t="s">
        <v>2113</v>
      </c>
    </row>
    <row r="210" spans="1:12" x14ac:dyDescent="0.3">
      <c r="A210" s="8">
        <v>209</v>
      </c>
      <c r="B210" s="4" t="s">
        <v>484</v>
      </c>
      <c r="C210" s="4" t="s">
        <v>692</v>
      </c>
      <c r="D210" s="8" t="s">
        <v>734</v>
      </c>
      <c r="E210" s="8" t="s">
        <v>3</v>
      </c>
      <c r="F210" s="10" t="s">
        <v>703</v>
      </c>
      <c r="H210" s="9" t="s">
        <v>730</v>
      </c>
      <c r="J210" s="12" t="str">
        <f t="shared" si="3"/>
        <v>&lt;eu:RequirementResponseDescription&gt;</v>
      </c>
      <c r="K210" s="9" t="s">
        <v>2113</v>
      </c>
      <c r="L210" s="9" t="s">
        <v>2113</v>
      </c>
    </row>
    <row r="211" spans="1:12" ht="86.4" x14ac:dyDescent="0.3">
      <c r="A211" s="8">
        <v>210</v>
      </c>
      <c r="B211" s="4" t="s">
        <v>485</v>
      </c>
      <c r="C211" s="4" t="s">
        <v>693</v>
      </c>
      <c r="D211" s="8" t="s">
        <v>734</v>
      </c>
      <c r="E211" s="8" t="s">
        <v>3</v>
      </c>
      <c r="F211" s="10" t="s">
        <v>703</v>
      </c>
      <c r="H211" s="9" t="s">
        <v>730</v>
      </c>
      <c r="J211" s="12" t="str">
        <f t="shared" si="3"/>
        <v>&lt;eu:RequirementResponseValue&gt;</v>
      </c>
      <c r="K211" s="9" t="s">
        <v>2113</v>
      </c>
      <c r="L211" s="9" t="s">
        <v>2113</v>
      </c>
    </row>
    <row r="212" spans="1:12" ht="43.2" x14ac:dyDescent="0.3">
      <c r="A212" s="8">
        <v>211</v>
      </c>
      <c r="B212" s="4" t="s">
        <v>486</v>
      </c>
      <c r="C212" s="4" t="s">
        <v>694</v>
      </c>
      <c r="D212" s="8" t="s">
        <v>734</v>
      </c>
      <c r="E212" s="8" t="s">
        <v>513</v>
      </c>
      <c r="F212" s="10" t="s">
        <v>703</v>
      </c>
      <c r="H212" s="9" t="s">
        <v>730</v>
      </c>
      <c r="J212" s="12" t="str">
        <f t="shared" si="3"/>
        <v>&lt;eu:RequirementResponseProvenByEvidence&gt;</v>
      </c>
      <c r="K212" s="9" t="s">
        <v>2113</v>
      </c>
      <c r="L212" s="9" t="s">
        <v>2113</v>
      </c>
    </row>
    <row r="213" spans="1:12" ht="28.8" x14ac:dyDescent="0.3">
      <c r="A213" s="8">
        <v>212</v>
      </c>
      <c r="B213" s="4" t="s">
        <v>487</v>
      </c>
      <c r="C213" s="4" t="s">
        <v>695</v>
      </c>
      <c r="D213" s="8" t="s">
        <v>734</v>
      </c>
      <c r="E213" s="8" t="s">
        <v>513</v>
      </c>
      <c r="F213" s="10" t="s">
        <v>703</v>
      </c>
      <c r="H213" s="9" t="s">
        <v>730</v>
      </c>
      <c r="J213" s="12" t="str">
        <f t="shared" si="3"/>
        <v>&lt;eu:RequirementResponseAppliesToPeriodOfTime&gt;</v>
      </c>
      <c r="K213" s="9" t="s">
        <v>2113</v>
      </c>
      <c r="L213" s="9" t="s">
        <v>2113</v>
      </c>
    </row>
    <row r="214" spans="1:12" ht="43.2" x14ac:dyDescent="0.3">
      <c r="A214" s="8">
        <v>213</v>
      </c>
      <c r="B214" s="4" t="s">
        <v>488</v>
      </c>
      <c r="C214" s="4" t="s">
        <v>696</v>
      </c>
      <c r="D214" s="8" t="s">
        <v>734</v>
      </c>
      <c r="E214" s="8" t="s">
        <v>513</v>
      </c>
      <c r="F214" s="10" t="s">
        <v>703</v>
      </c>
      <c r="H214" s="9" t="s">
        <v>730</v>
      </c>
      <c r="J214" s="12" t="str">
        <f t="shared" si="3"/>
        <v>&lt;eu:RequirementResponseValidatesCriterionRequirement&gt;</v>
      </c>
      <c r="K214" s="9" t="s">
        <v>2113</v>
      </c>
      <c r="L214" s="9" t="s">
        <v>2113</v>
      </c>
    </row>
    <row r="215" spans="1:12" ht="28.8" x14ac:dyDescent="0.3">
      <c r="A215" s="8">
        <v>214</v>
      </c>
      <c r="B215" s="4" t="s">
        <v>489</v>
      </c>
      <c r="C215" s="4" t="s">
        <v>697</v>
      </c>
      <c r="D215" s="8" t="s">
        <v>60</v>
      </c>
      <c r="E215" s="8" t="s">
        <v>2</v>
      </c>
      <c r="F215" s="10" t="s">
        <v>703</v>
      </c>
      <c r="H215" s="9" t="s">
        <v>730</v>
      </c>
      <c r="J215" s="12" t="str">
        <f t="shared" si="3"/>
        <v>&lt;eu:Rule&gt;</v>
      </c>
      <c r="K215" s="9" t="s">
        <v>2113</v>
      </c>
      <c r="L215" s="9" t="s">
        <v>2113</v>
      </c>
    </row>
    <row r="216" spans="1:12" x14ac:dyDescent="0.3">
      <c r="A216" s="8">
        <v>215</v>
      </c>
      <c r="B216" s="4" t="s">
        <v>490</v>
      </c>
      <c r="C216" s="4" t="s">
        <v>698</v>
      </c>
      <c r="D216" s="8" t="s">
        <v>60</v>
      </c>
      <c r="E216" s="8" t="s">
        <v>3</v>
      </c>
      <c r="F216" s="10" t="s">
        <v>703</v>
      </c>
      <c r="H216" s="9" t="s">
        <v>730</v>
      </c>
      <c r="J216" s="12" t="str">
        <f t="shared" si="3"/>
        <v>&lt;eu:RuleIdentifier&gt;</v>
      </c>
      <c r="K216" s="9" t="s">
        <v>2113</v>
      </c>
      <c r="L216" s="9" t="s">
        <v>2113</v>
      </c>
    </row>
    <row r="217" spans="1:12" x14ac:dyDescent="0.3">
      <c r="A217" s="8">
        <v>216</v>
      </c>
      <c r="B217" s="4" t="s">
        <v>491</v>
      </c>
      <c r="C217" s="4" t="s">
        <v>699</v>
      </c>
      <c r="D217" s="8" t="s">
        <v>60</v>
      </c>
      <c r="E217" s="8" t="s">
        <v>3</v>
      </c>
      <c r="F217" s="10" t="s">
        <v>703</v>
      </c>
      <c r="H217" s="9" t="s">
        <v>730</v>
      </c>
      <c r="J217" s="12" t="str">
        <f t="shared" si="3"/>
        <v>&lt;eu:RuleDescription&gt;</v>
      </c>
      <c r="K217" s="9" t="s">
        <v>2113</v>
      </c>
      <c r="L217" s="9" t="s">
        <v>2113</v>
      </c>
    </row>
    <row r="218" spans="1:12" ht="57.6" x14ac:dyDescent="0.3">
      <c r="A218" s="8">
        <v>217</v>
      </c>
      <c r="B218" s="4" t="s">
        <v>492</v>
      </c>
      <c r="C218" s="4" t="s">
        <v>700</v>
      </c>
      <c r="D218" s="8" t="s">
        <v>60</v>
      </c>
      <c r="E218" s="8" t="s">
        <v>3</v>
      </c>
      <c r="F218" s="10" t="s">
        <v>703</v>
      </c>
      <c r="H218" s="9" t="s">
        <v>730</v>
      </c>
      <c r="J218" s="12" t="str">
        <f t="shared" si="3"/>
        <v>&lt;eu:RuleLanguage&gt;</v>
      </c>
      <c r="K218" s="9" t="s">
        <v>2113</v>
      </c>
      <c r="L218" s="9" t="s">
        <v>2113</v>
      </c>
    </row>
    <row r="219" spans="1:12" x14ac:dyDescent="0.3">
      <c r="A219" s="8">
        <v>218</v>
      </c>
      <c r="B219" s="4" t="s">
        <v>493</v>
      </c>
      <c r="C219" s="4" t="s">
        <v>701</v>
      </c>
      <c r="D219" s="8" t="s">
        <v>60</v>
      </c>
      <c r="E219" s="8" t="s">
        <v>3</v>
      </c>
      <c r="F219" s="10" t="s">
        <v>703</v>
      </c>
      <c r="H219" s="9" t="s">
        <v>730</v>
      </c>
      <c r="J219" s="12" t="str">
        <f t="shared" si="3"/>
        <v>&lt;eu:RuleName&gt;</v>
      </c>
      <c r="K219" s="9" t="s">
        <v>2113</v>
      </c>
      <c r="L219" s="9" t="s">
        <v>2113</v>
      </c>
    </row>
    <row r="220" spans="1:12" x14ac:dyDescent="0.3">
      <c r="A220" s="8">
        <v>219</v>
      </c>
      <c r="B220" s="4" t="s">
        <v>494</v>
      </c>
      <c r="C220" s="4" t="s">
        <v>702</v>
      </c>
      <c r="D220" s="8" t="s">
        <v>60</v>
      </c>
      <c r="E220" s="8" t="s">
        <v>513</v>
      </c>
      <c r="F220" s="10" t="s">
        <v>703</v>
      </c>
      <c r="H220" s="9" t="s">
        <v>730</v>
      </c>
      <c r="J220" s="12" t="str">
        <f t="shared" si="3"/>
        <v>&lt;eu:RuleImplements&gt;</v>
      </c>
      <c r="K220" s="9" t="s">
        <v>2113</v>
      </c>
      <c r="L220" s="9" t="s">
        <v>2113</v>
      </c>
    </row>
    <row r="221" spans="1:12" ht="57.6" x14ac:dyDescent="0.3">
      <c r="A221" s="8">
        <v>220</v>
      </c>
      <c r="B221" s="4" t="s">
        <v>1594</v>
      </c>
      <c r="C221" s="4" t="s">
        <v>1620</v>
      </c>
      <c r="D221" s="8" t="s">
        <v>60</v>
      </c>
      <c r="E221" s="8" t="s">
        <v>2</v>
      </c>
      <c r="F221" s="10" t="s">
        <v>704</v>
      </c>
      <c r="H221" s="9" t="s">
        <v>992</v>
      </c>
      <c r="J221" s="12" t="str">
        <f t="shared" si="3"/>
        <v>&lt;org:OrganizationalUnit&gt;</v>
      </c>
      <c r="K221" s="9" t="s">
        <v>2113</v>
      </c>
      <c r="L221" s="9" t="s">
        <v>2112</v>
      </c>
    </row>
    <row r="222" spans="1:12" ht="86.4" x14ac:dyDescent="0.3">
      <c r="A222" s="8">
        <v>221</v>
      </c>
      <c r="B222" s="4" t="s">
        <v>60</v>
      </c>
      <c r="C222" s="4" t="s">
        <v>1338</v>
      </c>
      <c r="D222" s="8" t="s">
        <v>60</v>
      </c>
      <c r="E222" s="8" t="s">
        <v>2</v>
      </c>
      <c r="F222" s="10" t="s">
        <v>704</v>
      </c>
      <c r="H222" s="9" t="s">
        <v>992</v>
      </c>
      <c r="J222" s="12" t="str">
        <f t="shared" si="3"/>
        <v>&lt;org:Organization&gt;</v>
      </c>
      <c r="K222" s="9" t="s">
        <v>2113</v>
      </c>
      <c r="L222" s="9" t="s">
        <v>2112</v>
      </c>
    </row>
    <row r="223" spans="1:12" ht="72" x14ac:dyDescent="0.3">
      <c r="A223" s="8">
        <v>222</v>
      </c>
      <c r="B223" s="4" t="s">
        <v>430</v>
      </c>
      <c r="C223" s="4" t="s">
        <v>1609</v>
      </c>
      <c r="D223" s="8" t="s">
        <v>60</v>
      </c>
      <c r="E223" s="8" t="s">
        <v>2</v>
      </c>
      <c r="F223" s="10" t="s">
        <v>704</v>
      </c>
      <c r="H223" s="9" t="s">
        <v>1812</v>
      </c>
      <c r="J223" s="12" t="str">
        <f t="shared" si="3"/>
        <v>&lt;eu-org:PublicOrganization&gt;</v>
      </c>
      <c r="K223" s="9" t="s">
        <v>2113</v>
      </c>
      <c r="L223" s="9" t="s">
        <v>2112</v>
      </c>
    </row>
    <row r="224" spans="1:12" x14ac:dyDescent="0.3">
      <c r="A224" s="8">
        <v>223</v>
      </c>
      <c r="B224" s="4" t="s">
        <v>272</v>
      </c>
      <c r="C224" s="4" t="s">
        <v>1760</v>
      </c>
      <c r="D224" s="8" t="s">
        <v>60</v>
      </c>
      <c r="E224" s="8" t="s">
        <v>3</v>
      </c>
      <c r="F224" s="10" t="s">
        <v>704</v>
      </c>
      <c r="G224" s="4" t="s">
        <v>1712</v>
      </c>
      <c r="H224" s="9" t="s">
        <v>1761</v>
      </c>
      <c r="I224" s="8" t="s">
        <v>2579</v>
      </c>
      <c r="J224" s="12" t="str">
        <f t="shared" si="3"/>
        <v>&lt;https://w3id.org/i40/sto#abbreviation&gt;</v>
      </c>
      <c r="K224" s="9" t="s">
        <v>2113</v>
      </c>
      <c r="L224" s="9" t="s">
        <v>2112</v>
      </c>
    </row>
    <row r="225" spans="1:12" x14ac:dyDescent="0.3">
      <c r="A225" s="8">
        <v>224</v>
      </c>
      <c r="B225" s="4" t="s">
        <v>43</v>
      </c>
      <c r="C225" s="4" t="s">
        <v>1534</v>
      </c>
      <c r="D225" s="8" t="s">
        <v>31</v>
      </c>
      <c r="E225" s="8" t="s">
        <v>3</v>
      </c>
      <c r="F225" s="10" t="s">
        <v>704</v>
      </c>
      <c r="H225" s="9" t="s">
        <v>979</v>
      </c>
      <c r="J225" s="12" t="str">
        <f t="shared" si="3"/>
        <v>&lt;locn:address&gt;</v>
      </c>
      <c r="K225" s="9" t="s">
        <v>2113</v>
      </c>
      <c r="L225" s="9" t="s">
        <v>2112</v>
      </c>
    </row>
    <row r="226" spans="1:12" x14ac:dyDescent="0.3">
      <c r="A226" s="8">
        <v>226</v>
      </c>
      <c r="B226" s="4" t="s">
        <v>234</v>
      </c>
      <c r="C226" s="4" t="s">
        <v>1757</v>
      </c>
      <c r="D226" s="8" t="s">
        <v>60</v>
      </c>
      <c r="E226" s="8" t="s">
        <v>3</v>
      </c>
      <c r="F226" s="10" t="s">
        <v>704</v>
      </c>
      <c r="G226" s="4" t="s">
        <v>596</v>
      </c>
      <c r="H226" s="9" t="s">
        <v>985</v>
      </c>
      <c r="I226" s="4" t="s">
        <v>1756</v>
      </c>
      <c r="J226" s="12" t="str">
        <f t="shared" si="3"/>
        <v>&lt;altLabel&gt;</v>
      </c>
      <c r="K226" s="9" t="s">
        <v>2113</v>
      </c>
      <c r="L226" s="9" t="s">
        <v>2112</v>
      </c>
    </row>
    <row r="227" spans="1:12" x14ac:dyDescent="0.3">
      <c r="A227" s="8">
        <v>227</v>
      </c>
      <c r="B227" s="4" t="s">
        <v>64</v>
      </c>
      <c r="C227" s="4" t="s">
        <v>599</v>
      </c>
      <c r="D227" s="8" t="s">
        <v>60</v>
      </c>
      <c r="E227" s="8" t="s">
        <v>3</v>
      </c>
      <c r="F227" s="10" t="s">
        <v>704</v>
      </c>
      <c r="G227" s="4" t="s">
        <v>1765</v>
      </c>
      <c r="H227" s="9" t="s">
        <v>2229</v>
      </c>
      <c r="J227" s="12" t="str">
        <f t="shared" si="3"/>
        <v>&lt;fed-org:economicActivity&gt;</v>
      </c>
      <c r="K227" s="9" t="s">
        <v>2113</v>
      </c>
      <c r="L227" s="9" t="s">
        <v>2112</v>
      </c>
    </row>
    <row r="228" spans="1:12" x14ac:dyDescent="0.3">
      <c r="A228" s="8">
        <v>228</v>
      </c>
      <c r="B228" s="4" t="s">
        <v>68</v>
      </c>
      <c r="C228" s="4" t="s">
        <v>1381</v>
      </c>
      <c r="D228" s="8" t="s">
        <v>60</v>
      </c>
      <c r="E228" s="8" t="s">
        <v>3</v>
      </c>
      <c r="F228" s="10" t="s">
        <v>704</v>
      </c>
      <c r="H228" s="9" t="s">
        <v>956</v>
      </c>
      <c r="J228" s="12" t="str">
        <f t="shared" si="3"/>
        <v>&lt;schema:email&gt;</v>
      </c>
      <c r="K228" s="9" t="s">
        <v>2113</v>
      </c>
      <c r="L228" s="9" t="s">
        <v>2112</v>
      </c>
    </row>
    <row r="229" spans="1:12" x14ac:dyDescent="0.3">
      <c r="A229" s="8">
        <v>230</v>
      </c>
      <c r="B229" s="4" t="s">
        <v>1995</v>
      </c>
      <c r="C229" s="4" t="s">
        <v>1933</v>
      </c>
      <c r="D229" s="8" t="s">
        <v>60</v>
      </c>
      <c r="E229" s="8" t="s">
        <v>3</v>
      </c>
      <c r="F229" s="10" t="s">
        <v>704</v>
      </c>
      <c r="H229" s="9" t="s">
        <v>2229</v>
      </c>
      <c r="J229" s="12" t="str">
        <f t="shared" si="3"/>
        <v>&lt;fed-org:endReason&gt;</v>
      </c>
      <c r="K229" s="9" t="s">
        <v>2113</v>
      </c>
      <c r="L229" s="9" t="s">
        <v>2112</v>
      </c>
    </row>
    <row r="230" spans="1:12" x14ac:dyDescent="0.3">
      <c r="A230" s="8">
        <v>231</v>
      </c>
      <c r="B230" s="4" t="s">
        <v>2012</v>
      </c>
      <c r="C230" s="4" t="s">
        <v>2085</v>
      </c>
      <c r="D230" s="8" t="s">
        <v>60</v>
      </c>
      <c r="E230" s="8" t="s">
        <v>3</v>
      </c>
      <c r="F230" s="10" t="s">
        <v>704</v>
      </c>
      <c r="G230" s="4" t="s">
        <v>2082</v>
      </c>
      <c r="H230" s="9" t="s">
        <v>1097</v>
      </c>
      <c r="I230" s="9" t="s">
        <v>1818</v>
      </c>
      <c r="J230" s="12" t="str">
        <f t="shared" si="3"/>
        <v>&lt;identifier&gt;</v>
      </c>
      <c r="K230" s="9" t="s">
        <v>2112</v>
      </c>
      <c r="L230" s="9" t="s">
        <v>2112</v>
      </c>
    </row>
    <row r="231" spans="1:12" x14ac:dyDescent="0.3">
      <c r="A231" s="8">
        <v>232</v>
      </c>
      <c r="B231" s="4" t="s">
        <v>2013</v>
      </c>
      <c r="C231" s="4" t="s">
        <v>2088</v>
      </c>
      <c r="D231" s="8" t="s">
        <v>60</v>
      </c>
      <c r="E231" s="8" t="s">
        <v>3</v>
      </c>
      <c r="F231" s="10" t="s">
        <v>704</v>
      </c>
      <c r="G231" s="4" t="s">
        <v>2082</v>
      </c>
      <c r="H231" s="9" t="s">
        <v>1097</v>
      </c>
      <c r="I231" s="9" t="s">
        <v>1818</v>
      </c>
      <c r="J231" s="12" t="str">
        <f t="shared" si="3"/>
        <v>&lt;identifier&gt;</v>
      </c>
      <c r="K231" s="9" t="s">
        <v>2112</v>
      </c>
      <c r="L231" s="9" t="s">
        <v>2112</v>
      </c>
    </row>
    <row r="232" spans="1:12" x14ac:dyDescent="0.3">
      <c r="A232" s="8">
        <v>233</v>
      </c>
      <c r="B232" s="4" t="s">
        <v>1577</v>
      </c>
      <c r="C232" s="4" t="s">
        <v>1382</v>
      </c>
      <c r="D232" s="8" t="s">
        <v>60</v>
      </c>
      <c r="E232" s="8" t="s">
        <v>3</v>
      </c>
      <c r="F232" s="10" t="s">
        <v>704</v>
      </c>
      <c r="H232" s="9" t="s">
        <v>956</v>
      </c>
      <c r="J232" s="12" t="str">
        <f t="shared" si="3"/>
        <v>&lt;schema:faxNumber&gt;</v>
      </c>
      <c r="K232" s="9" t="s">
        <v>2113</v>
      </c>
      <c r="L232" s="9" t="s">
        <v>2112</v>
      </c>
    </row>
    <row r="233" spans="1:12" ht="28.8" x14ac:dyDescent="0.3">
      <c r="A233" s="8">
        <v>235</v>
      </c>
      <c r="B233" s="4" t="s">
        <v>250</v>
      </c>
      <c r="C233" s="4" t="s">
        <v>1383</v>
      </c>
      <c r="D233" s="8" t="s">
        <v>60</v>
      </c>
      <c r="E233" s="8" t="s">
        <v>3</v>
      </c>
      <c r="F233" s="10" t="s">
        <v>704</v>
      </c>
      <c r="H233" s="9" t="s">
        <v>992</v>
      </c>
      <c r="I233" s="9" t="s">
        <v>2796</v>
      </c>
      <c r="J233" s="12" t="str">
        <f t="shared" si="3"/>
        <v>&lt;org:role&gt;</v>
      </c>
      <c r="K233" s="9" t="s">
        <v>2113</v>
      </c>
      <c r="L233" s="9" t="s">
        <v>2112</v>
      </c>
    </row>
    <row r="234" spans="1:12" ht="43.2" x14ac:dyDescent="0.3">
      <c r="A234" s="8">
        <v>236</v>
      </c>
      <c r="B234" s="4" t="s">
        <v>2700</v>
      </c>
      <c r="C234" s="4" t="s">
        <v>2701</v>
      </c>
      <c r="D234" s="8" t="s">
        <v>60</v>
      </c>
      <c r="E234" s="8" t="s">
        <v>3</v>
      </c>
      <c r="F234" s="10" t="s">
        <v>704</v>
      </c>
      <c r="H234" s="9" t="s">
        <v>992</v>
      </c>
      <c r="J234" s="12" t="str">
        <f t="shared" si="3"/>
        <v>&lt;org:hasEstablishmentUnit&gt;</v>
      </c>
      <c r="K234" s="9" t="s">
        <v>2113</v>
      </c>
      <c r="L234" s="9" t="s">
        <v>2112</v>
      </c>
    </row>
    <row r="235" spans="1:12" ht="115.2" x14ac:dyDescent="0.3">
      <c r="A235" s="8">
        <v>237</v>
      </c>
      <c r="B235" s="4" t="s">
        <v>1922</v>
      </c>
      <c r="C235" s="4" t="s">
        <v>1923</v>
      </c>
      <c r="D235" s="8" t="s">
        <v>60</v>
      </c>
      <c r="E235" s="8" t="s">
        <v>3</v>
      </c>
      <c r="F235" s="10" t="s">
        <v>704</v>
      </c>
      <c r="G235" s="4" t="s">
        <v>1925</v>
      </c>
      <c r="H235" s="9" t="s">
        <v>994</v>
      </c>
      <c r="J235" s="12" t="str">
        <f t="shared" si="3"/>
        <v>&lt;rov:legalForm&gt;</v>
      </c>
      <c r="K235" s="9" t="s">
        <v>2113</v>
      </c>
      <c r="L235" s="9" t="s">
        <v>2112</v>
      </c>
    </row>
    <row r="236" spans="1:12" ht="28.8" x14ac:dyDescent="0.3">
      <c r="A236" s="8">
        <v>238</v>
      </c>
      <c r="B236" s="4" t="s">
        <v>88</v>
      </c>
      <c r="C236" s="4" t="s">
        <v>595</v>
      </c>
      <c r="D236" s="8" t="s">
        <v>60</v>
      </c>
      <c r="E236" s="8" t="s">
        <v>3</v>
      </c>
      <c r="F236" s="10" t="s">
        <v>704</v>
      </c>
      <c r="G236" s="4" t="s">
        <v>1672</v>
      </c>
      <c r="H236" s="9" t="s">
        <v>994</v>
      </c>
      <c r="J236" s="12" t="str">
        <f t="shared" si="3"/>
        <v>&lt;rov:legalName&gt;</v>
      </c>
      <c r="K236" s="9" t="s">
        <v>2113</v>
      </c>
      <c r="L236" s="9" t="s">
        <v>2112</v>
      </c>
    </row>
    <row r="237" spans="1:12" ht="28.8" x14ac:dyDescent="0.3">
      <c r="A237" s="8">
        <v>239</v>
      </c>
      <c r="B237" s="4" t="s">
        <v>65</v>
      </c>
      <c r="C237" s="4" t="s">
        <v>1384</v>
      </c>
      <c r="D237" s="8" t="s">
        <v>60</v>
      </c>
      <c r="E237" s="8" t="s">
        <v>3</v>
      </c>
      <c r="F237" s="10" t="s">
        <v>704</v>
      </c>
      <c r="H237" s="9" t="s">
        <v>2229</v>
      </c>
      <c r="J237" s="12" t="str">
        <f t="shared" si="3"/>
        <v>&lt;fed-org:legalStatus&gt;</v>
      </c>
      <c r="K237" s="9" t="s">
        <v>2113</v>
      </c>
      <c r="L237" s="9" t="s">
        <v>2112</v>
      </c>
    </row>
    <row r="238" spans="1:12" ht="43.2" x14ac:dyDescent="0.3">
      <c r="A238" s="8">
        <v>242</v>
      </c>
      <c r="B238" s="4" t="s">
        <v>1920</v>
      </c>
      <c r="C238" s="4" t="s">
        <v>1921</v>
      </c>
      <c r="D238" s="8" t="s">
        <v>60</v>
      </c>
      <c r="E238" s="8" t="s">
        <v>3</v>
      </c>
      <c r="F238" s="10" t="s">
        <v>704</v>
      </c>
      <c r="H238" s="9" t="s">
        <v>2229</v>
      </c>
      <c r="J238" s="12" t="str">
        <f t="shared" si="3"/>
        <v>&lt;fed-org:organizationType&gt;</v>
      </c>
      <c r="K238" s="9" t="s">
        <v>2113</v>
      </c>
      <c r="L238" s="9" t="s">
        <v>2112</v>
      </c>
    </row>
    <row r="239" spans="1:12" ht="43.2" x14ac:dyDescent="0.3">
      <c r="A239" s="8">
        <v>243</v>
      </c>
      <c r="B239" s="4" t="s">
        <v>1929</v>
      </c>
      <c r="C239" s="4" t="s">
        <v>1930</v>
      </c>
      <c r="D239" s="8" t="s">
        <v>60</v>
      </c>
      <c r="E239" s="8" t="s">
        <v>3</v>
      </c>
      <c r="F239" s="10" t="s">
        <v>704</v>
      </c>
      <c r="H239" s="9" t="s">
        <v>2229</v>
      </c>
      <c r="J239" s="12" t="str">
        <f t="shared" si="3"/>
        <v>&lt;fed-org:authorization&gt;</v>
      </c>
      <c r="K239" s="9" t="s">
        <v>2113</v>
      </c>
      <c r="L239" s="9" t="s">
        <v>2112</v>
      </c>
    </row>
    <row r="240" spans="1:12" x14ac:dyDescent="0.3">
      <c r="A240" s="8">
        <v>244</v>
      </c>
      <c r="B240" s="4" t="s">
        <v>2299</v>
      </c>
      <c r="C240" s="4" t="s">
        <v>2132</v>
      </c>
      <c r="D240" s="8" t="s">
        <v>60</v>
      </c>
      <c r="E240" s="8" t="s">
        <v>3</v>
      </c>
      <c r="F240" s="10" t="s">
        <v>704</v>
      </c>
      <c r="H240" s="9" t="s">
        <v>2229</v>
      </c>
      <c r="J240" s="12" t="str">
        <f t="shared" si="3"/>
        <v>&lt;fed-org:naturalPerson&gt;</v>
      </c>
      <c r="K240" s="9" t="s">
        <v>2113</v>
      </c>
      <c r="L240" s="9" t="s">
        <v>2112</v>
      </c>
    </row>
    <row r="241" spans="1:12" x14ac:dyDescent="0.3">
      <c r="A241" s="8">
        <v>245</v>
      </c>
      <c r="B241" s="4" t="s">
        <v>1578</v>
      </c>
      <c r="C241" s="4" t="s">
        <v>1385</v>
      </c>
      <c r="D241" s="8" t="s">
        <v>60</v>
      </c>
      <c r="E241" s="8" t="s">
        <v>3</v>
      </c>
      <c r="F241" s="10" t="s">
        <v>704</v>
      </c>
      <c r="G241" s="4" t="s">
        <v>2794</v>
      </c>
      <c r="H241" s="9" t="s">
        <v>956</v>
      </c>
      <c r="J241" s="12" t="str">
        <f t="shared" si="3"/>
        <v>&lt;schema:telephone&gt;</v>
      </c>
      <c r="K241" s="9" t="s">
        <v>2113</v>
      </c>
      <c r="L241" s="9" t="s">
        <v>2112</v>
      </c>
    </row>
    <row r="242" spans="1:12" x14ac:dyDescent="0.3">
      <c r="A242" s="8">
        <v>248</v>
      </c>
      <c r="B242" s="4" t="s">
        <v>67</v>
      </c>
      <c r="C242" s="4" t="s">
        <v>1386</v>
      </c>
      <c r="D242" s="8" t="s">
        <v>60</v>
      </c>
      <c r="E242" s="8" t="s">
        <v>3</v>
      </c>
      <c r="F242" s="10" t="s">
        <v>704</v>
      </c>
      <c r="H242" s="9" t="s">
        <v>996</v>
      </c>
      <c r="I242" s="9" t="s">
        <v>2699</v>
      </c>
      <c r="J242" s="12" t="str">
        <f t="shared" si="3"/>
        <v>&lt;foaf:homepage&gt;</v>
      </c>
      <c r="K242" s="9" t="s">
        <v>2113</v>
      </c>
      <c r="L242" s="9" t="s">
        <v>2112</v>
      </c>
    </row>
    <row r="243" spans="1:12" ht="144" x14ac:dyDescent="0.3">
      <c r="A243" s="8">
        <v>249</v>
      </c>
      <c r="B243" s="4" t="s">
        <v>1694</v>
      </c>
      <c r="C243" s="4" t="s">
        <v>1852</v>
      </c>
      <c r="D243" s="8" t="s">
        <v>31</v>
      </c>
      <c r="E243" s="8" t="s">
        <v>2</v>
      </c>
      <c r="F243" s="10" t="s">
        <v>704</v>
      </c>
      <c r="G243" s="4" t="s">
        <v>1585</v>
      </c>
      <c r="H243" s="9" t="s">
        <v>979</v>
      </c>
      <c r="I243" s="4" t="s">
        <v>5</v>
      </c>
      <c r="J243" s="12" t="str">
        <f t="shared" si="3"/>
        <v>&lt;Address&gt;</v>
      </c>
      <c r="K243" s="9" t="s">
        <v>2113</v>
      </c>
      <c r="L243" s="9" t="s">
        <v>2112</v>
      </c>
    </row>
    <row r="244" spans="1:12" ht="43.2" x14ac:dyDescent="0.3">
      <c r="A244" s="8">
        <v>250</v>
      </c>
      <c r="B244" s="4" t="s">
        <v>173</v>
      </c>
      <c r="C244" s="4" t="s">
        <v>1744</v>
      </c>
      <c r="D244" s="8" t="s">
        <v>31</v>
      </c>
      <c r="E244" s="8" t="s">
        <v>2</v>
      </c>
      <c r="F244" s="10" t="s">
        <v>704</v>
      </c>
      <c r="H244" s="9" t="s">
        <v>1361</v>
      </c>
      <c r="J244" s="12" t="str">
        <f t="shared" si="3"/>
        <v>&lt;fed-loc:AddressableObject&gt;</v>
      </c>
      <c r="K244" s="9" t="s">
        <v>2113</v>
      </c>
      <c r="L244" s="9" t="s">
        <v>2112</v>
      </c>
    </row>
    <row r="245" spans="1:12" ht="86.4" x14ac:dyDescent="0.3">
      <c r="A245" s="8">
        <v>251</v>
      </c>
      <c r="B245" s="4" t="s">
        <v>5</v>
      </c>
      <c r="C245" s="4" t="s">
        <v>2540</v>
      </c>
      <c r="D245" s="8" t="s">
        <v>31</v>
      </c>
      <c r="E245" s="8" t="s">
        <v>2</v>
      </c>
      <c r="F245" s="10" t="s">
        <v>704</v>
      </c>
      <c r="G245" s="4" t="s">
        <v>2544</v>
      </c>
      <c r="H245" s="9" t="s">
        <v>1963</v>
      </c>
      <c r="I245" s="9" t="s">
        <v>5</v>
      </c>
      <c r="J245" s="12" t="str">
        <f t="shared" si="3"/>
        <v>&lt;Address&gt;</v>
      </c>
      <c r="K245" s="9" t="s">
        <v>2113</v>
      </c>
      <c r="L245" s="9" t="s">
        <v>2112</v>
      </c>
    </row>
    <row r="246" spans="1:12" ht="57.6" x14ac:dyDescent="0.3">
      <c r="A246" s="8">
        <v>252</v>
      </c>
      <c r="B246" s="4" t="s">
        <v>178</v>
      </c>
      <c r="C246" s="4" t="s">
        <v>1389</v>
      </c>
      <c r="D246" s="8" t="s">
        <v>31</v>
      </c>
      <c r="E246" s="8" t="s">
        <v>2</v>
      </c>
      <c r="F246" s="10" t="s">
        <v>704</v>
      </c>
      <c r="H246" s="9" t="s">
        <v>1361</v>
      </c>
      <c r="J246" s="12" t="str">
        <f t="shared" si="3"/>
        <v>&lt;fed-loc:BuildingUnit&gt;</v>
      </c>
      <c r="K246" s="9" t="s">
        <v>2113</v>
      </c>
      <c r="L246" s="9" t="s">
        <v>2112</v>
      </c>
    </row>
    <row r="247" spans="1:12" x14ac:dyDescent="0.3">
      <c r="A247" s="8">
        <v>255</v>
      </c>
      <c r="B247" s="4" t="s">
        <v>1978</v>
      </c>
      <c r="C247" s="4" t="s">
        <v>2523</v>
      </c>
      <c r="D247" s="8" t="s">
        <v>31</v>
      </c>
      <c r="E247" s="8" t="s">
        <v>2</v>
      </c>
      <c r="F247" s="10" t="s">
        <v>704</v>
      </c>
      <c r="H247" s="9" t="s">
        <v>1963</v>
      </c>
      <c r="I247" s="9" t="s">
        <v>1978</v>
      </c>
      <c r="J247" s="12" t="str">
        <f t="shared" si="3"/>
        <v>&lt;GeographicPosition&gt;</v>
      </c>
      <c r="K247" s="9" t="s">
        <v>2113</v>
      </c>
      <c r="L247" s="9" t="s">
        <v>2112</v>
      </c>
    </row>
    <row r="248" spans="1:12" ht="230.4" x14ac:dyDescent="0.3">
      <c r="A248" s="8">
        <v>256</v>
      </c>
      <c r="B248" s="4" t="s">
        <v>125</v>
      </c>
      <c r="C248" s="4" t="s">
        <v>1819</v>
      </c>
      <c r="D248" s="8" t="s">
        <v>745</v>
      </c>
      <c r="E248" s="8" t="s">
        <v>2</v>
      </c>
      <c r="F248" s="10" t="s">
        <v>704</v>
      </c>
      <c r="H248" s="9" t="s">
        <v>989</v>
      </c>
      <c r="J248" s="12" t="str">
        <f t="shared" si="3"/>
        <v>&lt;adms:Identifier&gt;</v>
      </c>
      <c r="K248" s="9" t="s">
        <v>2113</v>
      </c>
      <c r="L248" s="9" t="s">
        <v>2112</v>
      </c>
    </row>
    <row r="249" spans="1:12" ht="72" x14ac:dyDescent="0.3">
      <c r="A249" s="8">
        <v>257</v>
      </c>
      <c r="B249" s="4" t="s">
        <v>181</v>
      </c>
      <c r="C249" s="4" t="s">
        <v>1390</v>
      </c>
      <c r="D249" s="8" t="s">
        <v>31</v>
      </c>
      <c r="E249" s="8" t="s">
        <v>2</v>
      </c>
      <c r="F249" s="10" t="s">
        <v>704</v>
      </c>
      <c r="H249" s="9" t="s">
        <v>1361</v>
      </c>
      <c r="J249" s="12" t="str">
        <f t="shared" si="3"/>
        <v>&lt;fed-loc:MooringPlace&gt;</v>
      </c>
      <c r="K249" s="9" t="s">
        <v>2113</v>
      </c>
      <c r="L249" s="9" t="s">
        <v>2112</v>
      </c>
    </row>
    <row r="250" spans="1:12" ht="43.2" x14ac:dyDescent="0.3">
      <c r="A250" s="8">
        <v>258</v>
      </c>
      <c r="B250" s="4" t="s">
        <v>127</v>
      </c>
      <c r="C250" s="4" t="s">
        <v>1393</v>
      </c>
      <c r="D250" s="8" t="s">
        <v>31</v>
      </c>
      <c r="E250" s="8" t="s">
        <v>2</v>
      </c>
      <c r="F250" s="10" t="s">
        <v>704</v>
      </c>
      <c r="H250" s="9" t="s">
        <v>1361</v>
      </c>
      <c r="J250" s="12" t="str">
        <f t="shared" si="3"/>
        <v>&lt;fed-loc:Municipality&gt;</v>
      </c>
      <c r="K250" s="9" t="s">
        <v>2113</v>
      </c>
      <c r="L250" s="9" t="s">
        <v>2112</v>
      </c>
    </row>
    <row r="251" spans="1:12" ht="28.8" x14ac:dyDescent="0.3">
      <c r="A251" s="8">
        <v>260</v>
      </c>
      <c r="B251" s="4" t="s">
        <v>179</v>
      </c>
      <c r="C251" s="4" t="s">
        <v>1401</v>
      </c>
      <c r="D251" s="8" t="s">
        <v>31</v>
      </c>
      <c r="E251" s="8" t="s">
        <v>2</v>
      </c>
      <c r="F251" s="10" t="s">
        <v>704</v>
      </c>
      <c r="H251" s="9" t="s">
        <v>1361</v>
      </c>
      <c r="J251" s="12" t="str">
        <f t="shared" si="3"/>
        <v>&lt;fed-loc:Parcel&gt;</v>
      </c>
      <c r="K251" s="9" t="s">
        <v>2113</v>
      </c>
      <c r="L251" s="9" t="s">
        <v>2112</v>
      </c>
    </row>
    <row r="252" spans="1:12" ht="43.2" x14ac:dyDescent="0.3">
      <c r="A252" s="8">
        <v>261</v>
      </c>
      <c r="B252" s="4" t="s">
        <v>128</v>
      </c>
      <c r="C252" s="4" t="s">
        <v>1404</v>
      </c>
      <c r="D252" s="8" t="s">
        <v>31</v>
      </c>
      <c r="E252" s="8" t="s">
        <v>2</v>
      </c>
      <c r="F252" s="10" t="s">
        <v>704</v>
      </c>
      <c r="G252" s="4" t="s">
        <v>2199</v>
      </c>
      <c r="H252" s="9" t="s">
        <v>1361</v>
      </c>
      <c r="J252" s="12" t="str">
        <f t="shared" si="3"/>
        <v>&lt;fed-loc:PartOfMunicipality&gt;</v>
      </c>
      <c r="K252" s="9" t="s">
        <v>2113</v>
      </c>
      <c r="L252" s="9" t="s">
        <v>2112</v>
      </c>
    </row>
    <row r="253" spans="1:12" ht="43.2" x14ac:dyDescent="0.3">
      <c r="A253" s="8">
        <v>262</v>
      </c>
      <c r="B253" s="4" t="s">
        <v>126</v>
      </c>
      <c r="C253" s="4" t="s">
        <v>1406</v>
      </c>
      <c r="D253" s="8" t="s">
        <v>31</v>
      </c>
      <c r="E253" s="8" t="s">
        <v>2</v>
      </c>
      <c r="F253" s="10" t="s">
        <v>704</v>
      </c>
      <c r="H253" s="9" t="s">
        <v>1963</v>
      </c>
      <c r="I253" s="9" t="s">
        <v>1977</v>
      </c>
      <c r="J253" s="12" t="str">
        <f t="shared" si="3"/>
        <v>&lt;PostalDescriptor&gt;</v>
      </c>
      <c r="K253" s="9" t="s">
        <v>2113</v>
      </c>
      <c r="L253" s="9" t="s">
        <v>2112</v>
      </c>
    </row>
    <row r="254" spans="1:12" ht="86.4" x14ac:dyDescent="0.3">
      <c r="A254" s="8">
        <v>263</v>
      </c>
      <c r="B254" s="4" t="s">
        <v>180</v>
      </c>
      <c r="C254" s="4" t="s">
        <v>1410</v>
      </c>
      <c r="D254" s="8" t="s">
        <v>31</v>
      </c>
      <c r="E254" s="8" t="s">
        <v>2</v>
      </c>
      <c r="F254" s="10" t="s">
        <v>704</v>
      </c>
      <c r="H254" s="9" t="s">
        <v>1361</v>
      </c>
      <c r="J254" s="12" t="str">
        <f t="shared" si="3"/>
        <v>&lt;fed-loc:Stand&gt;</v>
      </c>
      <c r="K254" s="9" t="s">
        <v>2113</v>
      </c>
      <c r="L254" s="9" t="s">
        <v>2112</v>
      </c>
    </row>
    <row r="255" spans="1:12" ht="43.2" x14ac:dyDescent="0.3">
      <c r="A255" s="8">
        <v>267</v>
      </c>
      <c r="B255" s="4" t="s">
        <v>152</v>
      </c>
      <c r="C255" s="4" t="s">
        <v>1413</v>
      </c>
      <c r="D255" s="8" t="s">
        <v>31</v>
      </c>
      <c r="E255" s="8" t="s">
        <v>3</v>
      </c>
      <c r="F255" s="10" t="s">
        <v>704</v>
      </c>
      <c r="H255" s="9" t="s">
        <v>1963</v>
      </c>
      <c r="I255" s="9" t="s">
        <v>1969</v>
      </c>
      <c r="J255" s="12" t="str">
        <f t="shared" si="3"/>
        <v>&lt;Address.position&gt;</v>
      </c>
      <c r="K255" s="9" t="s">
        <v>2113</v>
      </c>
      <c r="L255" s="9" t="s">
        <v>2112</v>
      </c>
    </row>
    <row r="256" spans="1:12" ht="28.8" x14ac:dyDescent="0.3">
      <c r="A256" s="8">
        <v>268</v>
      </c>
      <c r="B256" s="4" t="s">
        <v>164</v>
      </c>
      <c r="C256" s="4" t="s">
        <v>1415</v>
      </c>
      <c r="D256" s="8" t="s">
        <v>31</v>
      </c>
      <c r="E256" s="8" t="s">
        <v>3</v>
      </c>
      <c r="F256" s="10" t="s">
        <v>704</v>
      </c>
      <c r="H256" s="9" t="s">
        <v>1361</v>
      </c>
      <c r="J256" s="12" t="str">
        <f t="shared" si="3"/>
        <v>&lt;fed-loc:addressSortField&gt;</v>
      </c>
      <c r="K256" s="9" t="s">
        <v>2113</v>
      </c>
      <c r="L256" s="9" t="s">
        <v>2112</v>
      </c>
    </row>
    <row r="257" spans="1:12" x14ac:dyDescent="0.3">
      <c r="A257" s="8">
        <v>269</v>
      </c>
      <c r="B257" s="4" t="s">
        <v>167</v>
      </c>
      <c r="C257" s="4" t="s">
        <v>1418</v>
      </c>
      <c r="D257" s="8" t="s">
        <v>31</v>
      </c>
      <c r="E257" s="8" t="s">
        <v>3</v>
      </c>
      <c r="F257" s="10" t="s">
        <v>704</v>
      </c>
      <c r="H257" s="9" t="s">
        <v>1963</v>
      </c>
      <c r="I257" s="9" t="s">
        <v>1981</v>
      </c>
      <c r="J257" s="12" t="str">
        <f t="shared" ref="J257:J314" si="4">IF(I257="",IF(F257="FED",IF(AND(E257="ConceptScheme",LEFT(H257,7) &lt;&gt; "inspire"),CONCATENATE("&lt;",H257,":",LOWER(IF(I257="",B257,I257)),"&gt;"),CONCATENATE("&lt;",H257,":",IF(I257="",B257,I257),"&gt;")),CONCATENATE("&lt;",H257,":",IF(I257="",B257,I257),"&gt;")),CONCATENATE("&lt;",I257,"&gt;"))</f>
        <v>&lt;Address.status&gt;</v>
      </c>
      <c r="K257" s="9" t="s">
        <v>2113</v>
      </c>
      <c r="L257" s="9" t="s">
        <v>2112</v>
      </c>
    </row>
    <row r="258" spans="1:12" ht="43.2" x14ac:dyDescent="0.3">
      <c r="A258" s="8">
        <v>272</v>
      </c>
      <c r="B258" s="4" t="s">
        <v>1557</v>
      </c>
      <c r="C258" s="4" t="s">
        <v>1420</v>
      </c>
      <c r="D258" s="8" t="s">
        <v>31</v>
      </c>
      <c r="E258" s="8" t="s">
        <v>3</v>
      </c>
      <c r="F258" s="10" t="s">
        <v>704</v>
      </c>
      <c r="H258" s="9" t="s">
        <v>979</v>
      </c>
      <c r="J258" s="12" t="str">
        <f t="shared" si="4"/>
        <v>&lt;locn:fullAddress&gt;</v>
      </c>
      <c r="K258" s="9" t="s">
        <v>2113</v>
      </c>
      <c r="L258" s="9" t="s">
        <v>2112</v>
      </c>
    </row>
    <row r="259" spans="1:12" ht="43.2" x14ac:dyDescent="0.3">
      <c r="A259" s="8">
        <v>276</v>
      </c>
      <c r="B259" s="4" t="s">
        <v>232</v>
      </c>
      <c r="C259" s="4" t="s">
        <v>1422</v>
      </c>
      <c r="D259" s="8" t="s">
        <v>31</v>
      </c>
      <c r="E259" s="8" t="s">
        <v>3</v>
      </c>
      <c r="F259" s="10" t="s">
        <v>704</v>
      </c>
      <c r="G259" s="4" t="s">
        <v>1883</v>
      </c>
      <c r="H259" s="9" t="s">
        <v>1963</v>
      </c>
      <c r="I259" s="9" t="s">
        <v>1971</v>
      </c>
      <c r="J259" s="12" t="str">
        <f t="shared" si="4"/>
        <v>&lt;Address.component&gt;</v>
      </c>
      <c r="K259" s="9" t="s">
        <v>2113</v>
      </c>
      <c r="L259" s="9" t="s">
        <v>2112</v>
      </c>
    </row>
    <row r="260" spans="1:12" ht="28.8" x14ac:dyDescent="0.3">
      <c r="A260" s="8">
        <v>277</v>
      </c>
      <c r="B260" s="4" t="s">
        <v>144</v>
      </c>
      <c r="C260" s="4" t="s">
        <v>1515</v>
      </c>
      <c r="D260" s="8" t="s">
        <v>31</v>
      </c>
      <c r="E260" s="8" t="s">
        <v>3</v>
      </c>
      <c r="F260" s="10" t="s">
        <v>704</v>
      </c>
      <c r="H260" s="9" t="s">
        <v>1361</v>
      </c>
      <c r="J260" s="12" t="str">
        <f t="shared" si="4"/>
        <v>&lt;fed-loc:hasRepresentation&gt;</v>
      </c>
      <c r="K260" s="9" t="s">
        <v>2113</v>
      </c>
      <c r="L260" s="9" t="s">
        <v>2112</v>
      </c>
    </row>
    <row r="261" spans="1:12" ht="43.2" x14ac:dyDescent="0.3">
      <c r="A261" s="8">
        <v>278</v>
      </c>
      <c r="B261" s="4" t="s">
        <v>170</v>
      </c>
      <c r="C261" s="4" t="s">
        <v>1424</v>
      </c>
      <c r="D261" s="8" t="s">
        <v>31</v>
      </c>
      <c r="E261" s="8" t="s">
        <v>3</v>
      </c>
      <c r="F261" s="10" t="s">
        <v>704</v>
      </c>
      <c r="G261" s="4" t="s">
        <v>2338</v>
      </c>
      <c r="H261" s="9" t="s">
        <v>1361</v>
      </c>
      <c r="J261" s="12" t="str">
        <f t="shared" si="4"/>
        <v>&lt;fed-loc:homonymAddition&gt;</v>
      </c>
      <c r="K261" s="9" t="s">
        <v>2113</v>
      </c>
      <c r="L261" s="9" t="s">
        <v>2112</v>
      </c>
    </row>
    <row r="262" spans="1:12" x14ac:dyDescent="0.3">
      <c r="A262" s="8">
        <v>280</v>
      </c>
      <c r="B262" s="4" t="s">
        <v>1528</v>
      </c>
      <c r="C262" s="4" t="s">
        <v>1426</v>
      </c>
      <c r="D262" s="8" t="s">
        <v>31</v>
      </c>
      <c r="E262" s="8" t="s">
        <v>3</v>
      </c>
      <c r="F262" s="10" t="s">
        <v>704</v>
      </c>
      <c r="H262" s="9" t="s">
        <v>1361</v>
      </c>
      <c r="J262" s="12" t="str">
        <f t="shared" si="4"/>
        <v>&lt;fed-loc:assignedTo&gt;</v>
      </c>
      <c r="K262" s="9" t="s">
        <v>2113</v>
      </c>
      <c r="L262" s="9" t="s">
        <v>2112</v>
      </c>
    </row>
    <row r="263" spans="1:12" ht="72" x14ac:dyDescent="0.3">
      <c r="A263" s="8">
        <v>283</v>
      </c>
      <c r="B263" s="4" t="s">
        <v>149</v>
      </c>
      <c r="C263" s="4" t="s">
        <v>1428</v>
      </c>
      <c r="D263" s="8" t="s">
        <v>31</v>
      </c>
      <c r="E263" s="8" t="s">
        <v>3</v>
      </c>
      <c r="F263" s="10" t="s">
        <v>704</v>
      </c>
      <c r="H263" s="9" t="s">
        <v>1361</v>
      </c>
      <c r="J263" s="12" t="str">
        <f t="shared" si="4"/>
        <v>&lt;fed-loc:isOfficiallyAssigned&gt;</v>
      </c>
      <c r="K263" s="9" t="s">
        <v>2113</v>
      </c>
      <c r="L263" s="9" t="s">
        <v>2112</v>
      </c>
    </row>
    <row r="264" spans="1:12" ht="72" x14ac:dyDescent="0.3">
      <c r="A264" s="8">
        <v>285</v>
      </c>
      <c r="B264" s="4" t="s">
        <v>1529</v>
      </c>
      <c r="C264" s="4" t="s">
        <v>1522</v>
      </c>
      <c r="D264" s="8" t="s">
        <v>31</v>
      </c>
      <c r="E264" s="8" t="s">
        <v>3</v>
      </c>
      <c r="F264" s="10" t="s">
        <v>704</v>
      </c>
      <c r="H264" s="9" t="s">
        <v>1963</v>
      </c>
      <c r="I264" s="9" t="s">
        <v>1970</v>
      </c>
      <c r="J264" s="12" t="str">
        <f t="shared" si="4"/>
        <v>&lt;AddressComponent.situatedWithin&gt;</v>
      </c>
      <c r="K264" s="9" t="s">
        <v>2113</v>
      </c>
      <c r="L264" s="9" t="s">
        <v>2112</v>
      </c>
    </row>
    <row r="265" spans="1:12" x14ac:dyDescent="0.3">
      <c r="A265" s="8">
        <v>289</v>
      </c>
      <c r="B265" s="4" t="s">
        <v>138</v>
      </c>
      <c r="C265" s="4" t="s">
        <v>1525</v>
      </c>
      <c r="D265" s="8" t="s">
        <v>31</v>
      </c>
      <c r="E265" s="8" t="s">
        <v>3</v>
      </c>
      <c r="F265" s="10" t="s">
        <v>704</v>
      </c>
      <c r="H265" s="9" t="s">
        <v>1361</v>
      </c>
      <c r="J265" s="12" t="str">
        <f t="shared" si="4"/>
        <v>&lt;fed-loc:municipalityName&gt;</v>
      </c>
      <c r="K265" s="9" t="s">
        <v>2113</v>
      </c>
      <c r="L265" s="9" t="s">
        <v>2112</v>
      </c>
    </row>
    <row r="266" spans="1:12" ht="72" x14ac:dyDescent="0.3">
      <c r="A266" s="8">
        <v>297</v>
      </c>
      <c r="B266" s="4" t="s">
        <v>141</v>
      </c>
      <c r="C266" s="4" t="s">
        <v>1430</v>
      </c>
      <c r="D266" s="8" t="s">
        <v>31</v>
      </c>
      <c r="E266" s="8" t="s">
        <v>3</v>
      </c>
      <c r="F266" s="10" t="s">
        <v>704</v>
      </c>
      <c r="G266" s="4" t="s">
        <v>2339</v>
      </c>
      <c r="H266" s="9" t="s">
        <v>1361</v>
      </c>
      <c r="J266" s="12" t="str">
        <f t="shared" si="4"/>
        <v>&lt;fed-loc:partOfMunicipalityName&gt;</v>
      </c>
      <c r="K266" s="9" t="s">
        <v>2113</v>
      </c>
      <c r="L266" s="9" t="s">
        <v>2112</v>
      </c>
    </row>
    <row r="267" spans="1:12" ht="43.2" x14ac:dyDescent="0.3">
      <c r="A267" s="8">
        <v>298</v>
      </c>
      <c r="B267" s="4" t="s">
        <v>2002</v>
      </c>
      <c r="C267" s="4" t="s">
        <v>2428</v>
      </c>
      <c r="D267" s="8" t="s">
        <v>31</v>
      </c>
      <c r="E267" s="8" t="s">
        <v>3</v>
      </c>
      <c r="F267" s="10" t="s">
        <v>704</v>
      </c>
      <c r="G267" s="4" t="s">
        <v>2338</v>
      </c>
      <c r="H267" s="9" t="s">
        <v>979</v>
      </c>
      <c r="I267" s="9" t="s">
        <v>1558</v>
      </c>
      <c r="J267" s="12" t="str">
        <f t="shared" si="4"/>
        <v>&lt;locatorDesignator&gt;</v>
      </c>
      <c r="K267" s="9" t="s">
        <v>2113</v>
      </c>
      <c r="L267" s="9" t="s">
        <v>2112</v>
      </c>
    </row>
    <row r="268" spans="1:12" x14ac:dyDescent="0.3">
      <c r="A268" s="8">
        <v>299</v>
      </c>
      <c r="B268" s="4" t="s">
        <v>157</v>
      </c>
      <c r="C268" s="4" t="s">
        <v>1433</v>
      </c>
      <c r="D268" s="8" t="s">
        <v>31</v>
      </c>
      <c r="E268" s="8" t="s">
        <v>3</v>
      </c>
      <c r="F268" s="10" t="s">
        <v>704</v>
      </c>
      <c r="H268" s="9" t="s">
        <v>1361</v>
      </c>
      <c r="J268" s="12" t="str">
        <f t="shared" si="4"/>
        <v>&lt;fed-loc:pointGeometry&gt;</v>
      </c>
      <c r="K268" s="9" t="s">
        <v>2113</v>
      </c>
      <c r="L268" s="9" t="s">
        <v>2112</v>
      </c>
    </row>
    <row r="269" spans="1:12" x14ac:dyDescent="0.3">
      <c r="A269" s="8">
        <v>300</v>
      </c>
      <c r="B269" s="4" t="s">
        <v>158</v>
      </c>
      <c r="C269" s="4" t="s">
        <v>1436</v>
      </c>
      <c r="D269" s="8" t="s">
        <v>31</v>
      </c>
      <c r="E269" s="8" t="s">
        <v>3</v>
      </c>
      <c r="F269" s="10" t="s">
        <v>704</v>
      </c>
      <c r="H269" s="9" t="s">
        <v>1963</v>
      </c>
      <c r="I269" s="9" t="s">
        <v>1979</v>
      </c>
      <c r="J269" s="12" t="str">
        <f t="shared" si="4"/>
        <v>&lt;GeographicPosition.method&gt;</v>
      </c>
      <c r="K269" s="9" t="s">
        <v>2113</v>
      </c>
      <c r="L269" s="9" t="s">
        <v>2112</v>
      </c>
    </row>
    <row r="270" spans="1:12" x14ac:dyDescent="0.3">
      <c r="A270" s="8">
        <v>301</v>
      </c>
      <c r="B270" s="4" t="s">
        <v>159</v>
      </c>
      <c r="C270" s="4" t="s">
        <v>1440</v>
      </c>
      <c r="D270" s="8" t="s">
        <v>31</v>
      </c>
      <c r="E270" s="8" t="s">
        <v>3</v>
      </c>
      <c r="F270" s="10" t="s">
        <v>704</v>
      </c>
      <c r="H270" s="9" t="s">
        <v>1963</v>
      </c>
      <c r="I270" s="9" t="s">
        <v>1976</v>
      </c>
      <c r="J270" s="12" t="str">
        <f t="shared" si="4"/>
        <v>&lt;GeographicPosition.specification&gt;</v>
      </c>
      <c r="K270" s="9" t="s">
        <v>2113</v>
      </c>
      <c r="L270" s="9" t="s">
        <v>2112</v>
      </c>
    </row>
    <row r="271" spans="1:12" ht="86.4" x14ac:dyDescent="0.3">
      <c r="A271" s="8">
        <v>303</v>
      </c>
      <c r="B271" s="4" t="s">
        <v>40</v>
      </c>
      <c r="C271" s="4" t="s">
        <v>2645</v>
      </c>
      <c r="D271" s="8" t="s">
        <v>31</v>
      </c>
      <c r="E271" s="8" t="s">
        <v>3</v>
      </c>
      <c r="F271" s="10" t="s">
        <v>704</v>
      </c>
      <c r="G271" s="4" t="s">
        <v>2553</v>
      </c>
      <c r="H271" s="9" t="s">
        <v>1963</v>
      </c>
      <c r="I271" s="9" t="s">
        <v>1980</v>
      </c>
      <c r="J271" s="12" t="str">
        <f t="shared" si="4"/>
        <v>&lt;PostalDescriptor.postCode&gt;</v>
      </c>
      <c r="K271" s="9" t="s">
        <v>2113</v>
      </c>
      <c r="L271" s="9" t="s">
        <v>2112</v>
      </c>
    </row>
    <row r="272" spans="1:12" ht="57.6" x14ac:dyDescent="0.3">
      <c r="A272" s="8">
        <v>314</v>
      </c>
      <c r="B272" s="4" t="s">
        <v>114</v>
      </c>
      <c r="C272" s="4" t="s">
        <v>1495</v>
      </c>
      <c r="D272" s="8" t="s">
        <v>4</v>
      </c>
      <c r="E272" s="8" t="s">
        <v>2</v>
      </c>
      <c r="F272" s="10" t="s">
        <v>704</v>
      </c>
      <c r="H272" s="9" t="s">
        <v>1362</v>
      </c>
      <c r="J272" s="12" t="str">
        <f t="shared" ref="J272:J280" si="5">IF(I272="",IF(F272="FED",IF(AND(E272="ConceptScheme",LEFT(H272,7) &lt;&gt; "inspire"),CONCATENATE("&lt;",H272,":",LOWER(IF(I272="",B272,I272)),"&gt;"),CONCATENATE("&lt;",H272,":",IF(I272="",B272,I272),"&gt;")),CONCATENATE("&lt;",H272,":",IF(I272="",B272,I272),"&gt;")),CONCATENATE("&lt;",I272,"&gt;"))</f>
        <v>&lt;fed-per:Cohabitation&gt;</v>
      </c>
      <c r="K272" s="9" t="s">
        <v>2113</v>
      </c>
      <c r="L272" s="9" t="s">
        <v>2112</v>
      </c>
    </row>
    <row r="273" spans="1:12" ht="86.4" x14ac:dyDescent="0.3">
      <c r="A273" s="8">
        <v>315</v>
      </c>
      <c r="B273" s="4" t="s">
        <v>103</v>
      </c>
      <c r="C273" s="4" t="s">
        <v>1496</v>
      </c>
      <c r="D273" s="8" t="s">
        <v>4</v>
      </c>
      <c r="E273" s="8" t="s">
        <v>2</v>
      </c>
      <c r="F273" s="10" t="s">
        <v>704</v>
      </c>
      <c r="H273" s="9" t="s">
        <v>1362</v>
      </c>
      <c r="J273" s="12" t="str">
        <f t="shared" si="5"/>
        <v>&lt;fed-per:Descent&gt;</v>
      </c>
      <c r="K273" s="9" t="s">
        <v>2113</v>
      </c>
      <c r="L273" s="9" t="s">
        <v>2112</v>
      </c>
    </row>
    <row r="274" spans="1:12" ht="57.6" x14ac:dyDescent="0.3">
      <c r="A274" s="8">
        <v>318</v>
      </c>
      <c r="B274" s="4" t="s">
        <v>112</v>
      </c>
      <c r="C274" s="4" t="s">
        <v>1452</v>
      </c>
      <c r="D274" s="8" t="s">
        <v>4</v>
      </c>
      <c r="E274" s="8" t="s">
        <v>2</v>
      </c>
      <c r="F274" s="10" t="s">
        <v>704</v>
      </c>
      <c r="H274" s="9" t="s">
        <v>1362</v>
      </c>
      <c r="J274" s="12" t="str">
        <f t="shared" si="5"/>
        <v>&lt;fed-per:Guardianship&gt;</v>
      </c>
      <c r="K274" s="9" t="s">
        <v>2113</v>
      </c>
      <c r="L274" s="9" t="s">
        <v>2112</v>
      </c>
    </row>
    <row r="275" spans="1:12" ht="86.4" x14ac:dyDescent="0.3">
      <c r="A275" s="8">
        <v>319</v>
      </c>
      <c r="B275" s="4" t="s">
        <v>241</v>
      </c>
      <c r="C275" s="4" t="s">
        <v>1455</v>
      </c>
      <c r="D275" s="8" t="s">
        <v>4</v>
      </c>
      <c r="E275" s="8" t="s">
        <v>2</v>
      </c>
      <c r="F275" s="10" t="s">
        <v>704</v>
      </c>
      <c r="H275" s="9" t="s">
        <v>1362</v>
      </c>
      <c r="J275" s="12" t="str">
        <f t="shared" si="5"/>
        <v>&lt;fed-per:Household&gt;</v>
      </c>
      <c r="K275" s="9" t="s">
        <v>2113</v>
      </c>
      <c r="L275" s="9" t="s">
        <v>2112</v>
      </c>
    </row>
    <row r="276" spans="1:12" ht="28.8" x14ac:dyDescent="0.3">
      <c r="A276" s="8">
        <v>320</v>
      </c>
      <c r="B276" s="4" t="s">
        <v>242</v>
      </c>
      <c r="C276" s="4" t="s">
        <v>1457</v>
      </c>
      <c r="D276" s="8" t="s">
        <v>4</v>
      </c>
      <c r="E276" s="8" t="s">
        <v>2</v>
      </c>
      <c r="F276" s="10" t="s">
        <v>704</v>
      </c>
      <c r="H276" s="9" t="s">
        <v>1362</v>
      </c>
      <c r="J276" s="12" t="str">
        <f t="shared" si="5"/>
        <v>&lt;fed-per:HouseholdRelation&gt;</v>
      </c>
      <c r="K276" s="9" t="s">
        <v>2113</v>
      </c>
      <c r="L276" s="9" t="s">
        <v>2112</v>
      </c>
    </row>
    <row r="277" spans="1:12" ht="43.2" x14ac:dyDescent="0.3">
      <c r="A277" s="8">
        <v>321</v>
      </c>
      <c r="B277" s="4" t="s">
        <v>115</v>
      </c>
      <c r="C277" s="4" t="s">
        <v>1461</v>
      </c>
      <c r="D277" s="8" t="s">
        <v>4</v>
      </c>
      <c r="E277" s="8" t="s">
        <v>2</v>
      </c>
      <c r="F277" s="10" t="s">
        <v>704</v>
      </c>
      <c r="H277" s="9" t="s">
        <v>1362</v>
      </c>
      <c r="J277" s="12" t="str">
        <f t="shared" si="5"/>
        <v>&lt;fed-per:Marriage&gt;</v>
      </c>
      <c r="K277" s="9" t="s">
        <v>2113</v>
      </c>
      <c r="L277" s="9" t="s">
        <v>2112</v>
      </c>
    </row>
    <row r="278" spans="1:12" ht="57.6" x14ac:dyDescent="0.3">
      <c r="A278" s="8">
        <v>323</v>
      </c>
      <c r="B278" s="4" t="s">
        <v>4</v>
      </c>
      <c r="C278" s="4" t="s">
        <v>1754</v>
      </c>
      <c r="D278" s="8" t="s">
        <v>4</v>
      </c>
      <c r="E278" s="8" t="s">
        <v>2</v>
      </c>
      <c r="F278" s="10" t="s">
        <v>704</v>
      </c>
      <c r="H278" s="9" t="s">
        <v>66</v>
      </c>
      <c r="J278" s="12" t="str">
        <f t="shared" si="5"/>
        <v>&lt;person:Person&gt;</v>
      </c>
      <c r="K278" s="9" t="s">
        <v>2113</v>
      </c>
      <c r="L278" s="9" t="s">
        <v>2112</v>
      </c>
    </row>
    <row r="279" spans="1:12" ht="43.2" x14ac:dyDescent="0.3">
      <c r="A279" s="8">
        <v>324</v>
      </c>
      <c r="B279" s="4" t="s">
        <v>111</v>
      </c>
      <c r="C279" s="4" t="s">
        <v>1464</v>
      </c>
      <c r="D279" s="8" t="s">
        <v>4</v>
      </c>
      <c r="E279" s="8" t="s">
        <v>2</v>
      </c>
      <c r="F279" s="10" t="s">
        <v>704</v>
      </c>
      <c r="H279" s="9" t="s">
        <v>1362</v>
      </c>
      <c r="J279" s="12" t="str">
        <f t="shared" si="5"/>
        <v>&lt;fed-per:PersonRelation&gt;</v>
      </c>
      <c r="K279" s="9" t="s">
        <v>2113</v>
      </c>
      <c r="L279" s="9" t="s">
        <v>2112</v>
      </c>
    </row>
    <row r="280" spans="1:12" ht="28.8" x14ac:dyDescent="0.3">
      <c r="A280" s="8">
        <v>326</v>
      </c>
      <c r="B280" s="4" t="s">
        <v>47</v>
      </c>
      <c r="C280" s="4" t="s">
        <v>1445</v>
      </c>
      <c r="D280" s="8" t="s">
        <v>4</v>
      </c>
      <c r="E280" s="8" t="s">
        <v>2</v>
      </c>
      <c r="F280" s="10" t="s">
        <v>704</v>
      </c>
      <c r="H280" s="9" t="s">
        <v>1362</v>
      </c>
      <c r="J280" s="12" t="str">
        <f t="shared" si="5"/>
        <v>&lt;fed-per:Resident&gt;</v>
      </c>
      <c r="K280" s="9" t="s">
        <v>2113</v>
      </c>
      <c r="L280" s="9" t="s">
        <v>2112</v>
      </c>
    </row>
    <row r="281" spans="1:12" x14ac:dyDescent="0.3">
      <c r="A281" s="8">
        <v>329</v>
      </c>
      <c r="B281" s="4" t="s">
        <v>2390</v>
      </c>
      <c r="C281" s="4" t="s">
        <v>2389</v>
      </c>
      <c r="D281" s="8" t="s">
        <v>4</v>
      </c>
      <c r="E281" s="8" t="s">
        <v>3</v>
      </c>
      <c r="F281" s="10" t="s">
        <v>704</v>
      </c>
      <c r="H281" s="9" t="s">
        <v>1362</v>
      </c>
      <c r="J281" s="12" t="str">
        <f t="shared" si="4"/>
        <v>&lt;fed-per:civilStatus&gt;</v>
      </c>
      <c r="K281" s="9" t="s">
        <v>2113</v>
      </c>
      <c r="L281" s="9" t="s">
        <v>2112</v>
      </c>
    </row>
    <row r="282" spans="1:12" x14ac:dyDescent="0.3">
      <c r="A282" s="8">
        <v>330</v>
      </c>
      <c r="B282" s="4" t="s">
        <v>1783</v>
      </c>
      <c r="C282" s="4" t="s">
        <v>629</v>
      </c>
      <c r="D282" s="8" t="s">
        <v>4</v>
      </c>
      <c r="E282" s="8" t="s">
        <v>3</v>
      </c>
      <c r="F282" s="10" t="s">
        <v>704</v>
      </c>
      <c r="H282" s="9" t="s">
        <v>956</v>
      </c>
      <c r="J282" s="12" t="str">
        <f t="shared" si="4"/>
        <v>&lt;schema:birthDate&gt;</v>
      </c>
      <c r="K282" s="9" t="s">
        <v>2113</v>
      </c>
      <c r="L282" s="9" t="s">
        <v>2112</v>
      </c>
    </row>
    <row r="283" spans="1:12" x14ac:dyDescent="0.3">
      <c r="A283" s="8">
        <v>331</v>
      </c>
      <c r="B283" s="4" t="s">
        <v>1784</v>
      </c>
      <c r="C283" s="4" t="s">
        <v>630</v>
      </c>
      <c r="D283" s="8" t="s">
        <v>4</v>
      </c>
      <c r="E283" s="8" t="s">
        <v>3</v>
      </c>
      <c r="F283" s="10" t="s">
        <v>704</v>
      </c>
      <c r="H283" s="9" t="s">
        <v>956</v>
      </c>
      <c r="J283" s="12" t="str">
        <f t="shared" si="4"/>
        <v>&lt;schema:deathDate&gt;</v>
      </c>
      <c r="K283" s="9" t="s">
        <v>2113</v>
      </c>
      <c r="L283" s="9" t="s">
        <v>2112</v>
      </c>
    </row>
    <row r="284" spans="1:12" x14ac:dyDescent="0.3">
      <c r="A284" s="8">
        <v>332</v>
      </c>
      <c r="B284" s="4" t="s">
        <v>14</v>
      </c>
      <c r="C284" s="4" t="s">
        <v>1947</v>
      </c>
      <c r="D284" s="8" t="s">
        <v>4</v>
      </c>
      <c r="E284" s="8" t="s">
        <v>3</v>
      </c>
      <c r="F284" s="10" t="s">
        <v>704</v>
      </c>
      <c r="G284" s="4" t="s">
        <v>1480</v>
      </c>
      <c r="H284" s="9" t="s">
        <v>996</v>
      </c>
      <c r="I284" s="9" t="s">
        <v>2386</v>
      </c>
      <c r="J284" s="12" t="str">
        <f t="shared" si="4"/>
        <v>&lt;#term_family_name&gt;</v>
      </c>
      <c r="K284" s="9" t="s">
        <v>2113</v>
      </c>
      <c r="L284" s="9" t="s">
        <v>2112</v>
      </c>
    </row>
    <row r="285" spans="1:12" ht="28.8" x14ac:dyDescent="0.3">
      <c r="A285" s="8">
        <v>333</v>
      </c>
      <c r="B285" s="4" t="s">
        <v>16</v>
      </c>
      <c r="C285" s="4" t="s">
        <v>1497</v>
      </c>
      <c r="D285" s="8" t="s">
        <v>4</v>
      </c>
      <c r="E285" s="8" t="s">
        <v>3</v>
      </c>
      <c r="F285" s="10" t="s">
        <v>704</v>
      </c>
      <c r="H285" s="9" t="s">
        <v>996</v>
      </c>
      <c r="I285" s="9" t="s">
        <v>2387</v>
      </c>
      <c r="J285" s="12" t="str">
        <f t="shared" si="4"/>
        <v>&lt;#term_givenname&gt;</v>
      </c>
      <c r="K285" s="9" t="s">
        <v>2113</v>
      </c>
      <c r="L285" s="9" t="s">
        <v>2112</v>
      </c>
    </row>
    <row r="286" spans="1:12" ht="28.8" x14ac:dyDescent="0.3">
      <c r="A286" s="8">
        <v>334</v>
      </c>
      <c r="B286" s="4" t="s">
        <v>90</v>
      </c>
      <c r="C286" s="4" t="s">
        <v>1689</v>
      </c>
      <c r="D286" s="8" t="s">
        <v>4</v>
      </c>
      <c r="E286" s="8" t="s">
        <v>3</v>
      </c>
      <c r="F286" s="10" t="s">
        <v>704</v>
      </c>
      <c r="G286" s="4" t="s">
        <v>1480</v>
      </c>
      <c r="H286" s="9" t="s">
        <v>1362</v>
      </c>
      <c r="J286" s="12" t="str">
        <f t="shared" si="4"/>
        <v>&lt;fed-per:fullName&gt;</v>
      </c>
      <c r="K286" s="9" t="s">
        <v>2113</v>
      </c>
      <c r="L286" s="9" t="s">
        <v>2112</v>
      </c>
    </row>
    <row r="287" spans="1:12" x14ac:dyDescent="0.3">
      <c r="A287" s="8">
        <v>335</v>
      </c>
      <c r="B287" s="4" t="s">
        <v>15</v>
      </c>
      <c r="C287" s="4" t="s">
        <v>2053</v>
      </c>
      <c r="D287" s="8" t="s">
        <v>4</v>
      </c>
      <c r="E287" s="8" t="s">
        <v>3</v>
      </c>
      <c r="F287" s="10" t="s">
        <v>704</v>
      </c>
      <c r="H287" s="9" t="s">
        <v>1812</v>
      </c>
      <c r="J287" s="12" t="str">
        <f t="shared" si="4"/>
        <v>&lt;eu-org:gender&gt;</v>
      </c>
      <c r="K287" s="9" t="s">
        <v>2113</v>
      </c>
      <c r="L287" s="9" t="s">
        <v>2112</v>
      </c>
    </row>
    <row r="288" spans="1:12" ht="28.8" x14ac:dyDescent="0.3">
      <c r="A288" s="8">
        <v>336</v>
      </c>
      <c r="B288" s="4" t="s">
        <v>1498</v>
      </c>
      <c r="C288" s="4" t="s">
        <v>1691</v>
      </c>
      <c r="D288" s="8" t="s">
        <v>4</v>
      </c>
      <c r="E288" s="8" t="s">
        <v>3</v>
      </c>
      <c r="F288" s="10" t="s">
        <v>704</v>
      </c>
      <c r="H288" s="9" t="s">
        <v>1362</v>
      </c>
      <c r="J288" s="12" t="str">
        <f t="shared" si="4"/>
        <v>&lt;fed-per:givenNames&gt;</v>
      </c>
      <c r="K288" s="9" t="s">
        <v>2113</v>
      </c>
      <c r="L288" s="9" t="s">
        <v>2112</v>
      </c>
    </row>
    <row r="289" spans="1:12" x14ac:dyDescent="0.3">
      <c r="A289" s="8">
        <v>337</v>
      </c>
      <c r="B289" s="4" t="s">
        <v>120</v>
      </c>
      <c r="C289" s="4" t="s">
        <v>1726</v>
      </c>
      <c r="D289" s="8" t="s">
        <v>4</v>
      </c>
      <c r="E289" s="8" t="s">
        <v>3</v>
      </c>
      <c r="F289" s="10" t="s">
        <v>704</v>
      </c>
      <c r="H289" s="9" t="s">
        <v>1362</v>
      </c>
      <c r="J289" s="12" t="str">
        <f t="shared" si="4"/>
        <v>&lt;fed-per:headOf&gt;</v>
      </c>
      <c r="K289" s="9" t="s">
        <v>2113</v>
      </c>
      <c r="L289" s="9" t="s">
        <v>2112</v>
      </c>
    </row>
    <row r="290" spans="1:12" ht="72" x14ac:dyDescent="0.3">
      <c r="A290" s="8">
        <v>338</v>
      </c>
      <c r="B290" s="4" t="s">
        <v>2360</v>
      </c>
      <c r="C290" s="4" t="s">
        <v>1475</v>
      </c>
      <c r="D290" s="8" t="s">
        <v>4</v>
      </c>
      <c r="E290" s="8" t="s">
        <v>3</v>
      </c>
      <c r="F290" s="10" t="s">
        <v>704</v>
      </c>
      <c r="H290" s="9" t="s">
        <v>1362</v>
      </c>
      <c r="J290" s="12" t="str">
        <f t="shared" si="4"/>
        <v>&lt;fed-per:householdRelation&gt;</v>
      </c>
      <c r="K290" s="9" t="s">
        <v>2113</v>
      </c>
      <c r="L290" s="9" t="s">
        <v>2112</v>
      </c>
    </row>
    <row r="291" spans="1:12" x14ac:dyDescent="0.3">
      <c r="A291" s="8">
        <v>339</v>
      </c>
      <c r="B291" s="4" t="s">
        <v>1500</v>
      </c>
      <c r="C291" s="4" t="s">
        <v>1502</v>
      </c>
      <c r="D291" s="8" t="s">
        <v>4</v>
      </c>
      <c r="E291" s="8" t="s">
        <v>3</v>
      </c>
      <c r="F291" s="10" t="s">
        <v>704</v>
      </c>
      <c r="H291" s="9" t="s">
        <v>1362</v>
      </c>
      <c r="J291" s="12" t="str">
        <f t="shared" si="4"/>
        <v>&lt;fed-per:person1&gt;</v>
      </c>
      <c r="K291" s="9" t="s">
        <v>2113</v>
      </c>
      <c r="L291" s="9" t="s">
        <v>2112</v>
      </c>
    </row>
    <row r="292" spans="1:12" x14ac:dyDescent="0.3">
      <c r="A292" s="8">
        <v>341</v>
      </c>
      <c r="B292" s="4" t="s">
        <v>119</v>
      </c>
      <c r="C292" s="4" t="s">
        <v>1725</v>
      </c>
      <c r="D292" s="8" t="s">
        <v>4</v>
      </c>
      <c r="E292" s="8" t="s">
        <v>3</v>
      </c>
      <c r="F292" s="10" t="s">
        <v>704</v>
      </c>
      <c r="H292" s="9" t="s">
        <v>1362</v>
      </c>
      <c r="J292" s="12" t="str">
        <f t="shared" si="4"/>
        <v>&lt;fed-per:memberOf&gt;</v>
      </c>
      <c r="K292" s="9" t="s">
        <v>2113</v>
      </c>
      <c r="L292" s="9" t="s">
        <v>2112</v>
      </c>
    </row>
    <row r="293" spans="1:12" ht="144" x14ac:dyDescent="0.3">
      <c r="A293" s="8">
        <v>343</v>
      </c>
      <c r="B293" s="4" t="s">
        <v>92</v>
      </c>
      <c r="C293" s="4" t="s">
        <v>1398</v>
      </c>
      <c r="D293" s="8" t="s">
        <v>4</v>
      </c>
      <c r="E293" s="8" t="s">
        <v>3</v>
      </c>
      <c r="F293" s="10" t="s">
        <v>704</v>
      </c>
      <c r="G293" s="10"/>
      <c r="H293" s="9" t="s">
        <v>1362</v>
      </c>
      <c r="J293" s="12" t="str">
        <f t="shared" si="4"/>
        <v>&lt;fed-per:nationality&gt;</v>
      </c>
      <c r="K293" s="9" t="s">
        <v>2113</v>
      </c>
      <c r="L293" s="9" t="s">
        <v>2112</v>
      </c>
    </row>
    <row r="294" spans="1:12" ht="57.6" x14ac:dyDescent="0.3">
      <c r="A294" s="8">
        <v>344</v>
      </c>
      <c r="B294" s="4" t="s">
        <v>224</v>
      </c>
      <c r="C294" s="4" t="s">
        <v>1821</v>
      </c>
      <c r="D294" s="8" t="s">
        <v>4</v>
      </c>
      <c r="E294" s="8" t="s">
        <v>3</v>
      </c>
      <c r="F294" s="10" t="s">
        <v>704</v>
      </c>
      <c r="G294" s="4" t="s">
        <v>1845</v>
      </c>
      <c r="H294" s="9" t="s">
        <v>1097</v>
      </c>
      <c r="I294" s="9" t="s">
        <v>1818</v>
      </c>
      <c r="J294" s="12" t="str">
        <f t="shared" si="4"/>
        <v>&lt;identifier&gt;</v>
      </c>
      <c r="K294" s="9" t="s">
        <v>2113</v>
      </c>
      <c r="L294" s="9" t="s">
        <v>2112</v>
      </c>
    </row>
    <row r="295" spans="1:12" ht="28.8" x14ac:dyDescent="0.3">
      <c r="A295" s="8">
        <v>345</v>
      </c>
      <c r="B295" s="4" t="s">
        <v>1785</v>
      </c>
      <c r="C295" s="4" t="s">
        <v>1803</v>
      </c>
      <c r="D295" s="8" t="s">
        <v>4</v>
      </c>
      <c r="E295" s="8" t="s">
        <v>3</v>
      </c>
      <c r="F295" s="10" t="s">
        <v>704</v>
      </c>
      <c r="G295" s="4" t="s">
        <v>2062</v>
      </c>
      <c r="H295" s="9" t="s">
        <v>66</v>
      </c>
      <c r="J295" s="12" t="str">
        <f t="shared" si="4"/>
        <v>&lt;person:placeOfBirth&gt;</v>
      </c>
      <c r="K295" s="9" t="s">
        <v>2113</v>
      </c>
      <c r="L295" s="9" t="s">
        <v>2112</v>
      </c>
    </row>
    <row r="296" spans="1:12" ht="28.8" x14ac:dyDescent="0.3">
      <c r="A296" s="8">
        <v>346</v>
      </c>
      <c r="B296" s="4" t="s">
        <v>1787</v>
      </c>
      <c r="C296" s="4" t="s">
        <v>1804</v>
      </c>
      <c r="D296" s="8" t="s">
        <v>4</v>
      </c>
      <c r="E296" s="8" t="s">
        <v>3</v>
      </c>
      <c r="F296" s="10" t="s">
        <v>704</v>
      </c>
      <c r="G296" s="4" t="s">
        <v>2062</v>
      </c>
      <c r="H296" s="9" t="s">
        <v>66</v>
      </c>
      <c r="J296" s="12" t="str">
        <f t="shared" si="4"/>
        <v>&lt;person:placeOfDeath&gt;</v>
      </c>
      <c r="K296" s="9" t="s">
        <v>2113</v>
      </c>
      <c r="L296" s="9" t="s">
        <v>2112</v>
      </c>
    </row>
    <row r="297" spans="1:12" x14ac:dyDescent="0.3">
      <c r="A297" s="8">
        <v>348</v>
      </c>
      <c r="B297" s="4" t="s">
        <v>118</v>
      </c>
      <c r="C297" s="4" t="s">
        <v>1477</v>
      </c>
      <c r="D297" s="8" t="s">
        <v>4</v>
      </c>
      <c r="E297" s="8" t="s">
        <v>3</v>
      </c>
      <c r="F297" s="10" t="s">
        <v>704</v>
      </c>
      <c r="H297" s="9" t="s">
        <v>1362</v>
      </c>
      <c r="J297" s="12" t="str">
        <f t="shared" si="4"/>
        <v>&lt;fed-per:residenceAddress&gt;</v>
      </c>
      <c r="K297" s="9" t="s">
        <v>2113</v>
      </c>
      <c r="L297" s="9" t="s">
        <v>2112</v>
      </c>
    </row>
    <row r="298" spans="1:12" ht="28.8" x14ac:dyDescent="0.3">
      <c r="A298" s="8">
        <v>349</v>
      </c>
      <c r="B298" s="4" t="s">
        <v>89</v>
      </c>
      <c r="C298" s="4" t="s">
        <v>2070</v>
      </c>
      <c r="D298" s="8" t="s">
        <v>4</v>
      </c>
      <c r="E298" s="8" t="s">
        <v>3</v>
      </c>
      <c r="F298" s="10" t="s">
        <v>704</v>
      </c>
      <c r="G298" s="4" t="s">
        <v>2075</v>
      </c>
      <c r="H298" s="9" t="s">
        <v>1097</v>
      </c>
      <c r="I298" s="9" t="s">
        <v>1818</v>
      </c>
      <c r="J298" s="12" t="str">
        <f t="shared" si="4"/>
        <v>&lt;identifier&gt;</v>
      </c>
      <c r="K298" s="9" t="s">
        <v>2112</v>
      </c>
      <c r="L298" s="9" t="s">
        <v>2112</v>
      </c>
    </row>
    <row r="299" spans="1:12" x14ac:dyDescent="0.3">
      <c r="A299" s="8">
        <v>350</v>
      </c>
      <c r="B299" s="4" t="s">
        <v>276</v>
      </c>
      <c r="C299" s="4" t="s">
        <v>1481</v>
      </c>
      <c r="D299" s="8" t="s">
        <v>95</v>
      </c>
      <c r="E299" s="8" t="s">
        <v>2</v>
      </c>
      <c r="F299" s="10" t="s">
        <v>704</v>
      </c>
      <c r="H299" s="9" t="s">
        <v>1363</v>
      </c>
      <c r="J299" s="12" t="str">
        <f t="shared" si="4"/>
        <v>&lt;fed-temp:Period&gt;</v>
      </c>
      <c r="K299" s="9" t="s">
        <v>2113</v>
      </c>
      <c r="L299" s="9" t="s">
        <v>2112</v>
      </c>
    </row>
    <row r="300" spans="1:12" x14ac:dyDescent="0.3">
      <c r="A300" s="8">
        <v>352</v>
      </c>
      <c r="B300" s="4" t="s">
        <v>55</v>
      </c>
      <c r="C300" s="4" t="s">
        <v>1855</v>
      </c>
      <c r="D300" s="8" t="s">
        <v>95</v>
      </c>
      <c r="E300" s="8" t="s">
        <v>3</v>
      </c>
      <c r="F300" s="10" t="s">
        <v>704</v>
      </c>
      <c r="H300" s="9" t="s">
        <v>956</v>
      </c>
      <c r="J300" s="12" t="str">
        <f t="shared" si="4"/>
        <v>&lt;schema:endDate&gt;</v>
      </c>
      <c r="K300" s="9" t="s">
        <v>2113</v>
      </c>
      <c r="L300" s="9" t="s">
        <v>2112</v>
      </c>
    </row>
    <row r="301" spans="1:12" x14ac:dyDescent="0.3">
      <c r="A301" s="8">
        <v>355</v>
      </c>
      <c r="B301" s="4" t="s">
        <v>54</v>
      </c>
      <c r="C301" s="4" t="s">
        <v>1856</v>
      </c>
      <c r="D301" s="8" t="s">
        <v>95</v>
      </c>
      <c r="E301" s="8" t="s">
        <v>3</v>
      </c>
      <c r="F301" s="10" t="s">
        <v>704</v>
      </c>
      <c r="H301" s="9" t="s">
        <v>956</v>
      </c>
      <c r="J301" s="12" t="str">
        <f t="shared" si="4"/>
        <v>&lt;schema:startDate&gt;</v>
      </c>
      <c r="K301" s="9" t="s">
        <v>2113</v>
      </c>
      <c r="L301" s="9" t="s">
        <v>2112</v>
      </c>
    </row>
    <row r="302" spans="1:12" ht="43.2" x14ac:dyDescent="0.3">
      <c r="A302" s="8">
        <v>359</v>
      </c>
      <c r="B302" s="4" t="s">
        <v>160</v>
      </c>
      <c r="C302" s="4" t="s">
        <v>1893</v>
      </c>
      <c r="D302" s="8" t="s">
        <v>31</v>
      </c>
      <c r="E302" s="8" t="s">
        <v>2</v>
      </c>
      <c r="F302" s="10" t="s">
        <v>704</v>
      </c>
      <c r="G302" s="4" t="s">
        <v>1685</v>
      </c>
      <c r="H302" s="9" t="s">
        <v>1361</v>
      </c>
      <c r="J302" s="12" t="str">
        <f t="shared" si="4"/>
        <v>&lt;fed-loc:GM_Point&gt;</v>
      </c>
      <c r="K302" s="9" t="s">
        <v>2113</v>
      </c>
      <c r="L302" s="9" t="s">
        <v>2112</v>
      </c>
    </row>
    <row r="303" spans="1:12" x14ac:dyDescent="0.3">
      <c r="A303" s="8">
        <v>360</v>
      </c>
      <c r="B303" s="4" t="s">
        <v>227</v>
      </c>
      <c r="C303" s="4" t="s">
        <v>1884</v>
      </c>
      <c r="D303" s="8" t="s">
        <v>31</v>
      </c>
      <c r="E303" s="8" t="s">
        <v>8</v>
      </c>
      <c r="F303" s="10" t="s">
        <v>704</v>
      </c>
      <c r="H303" s="9" t="s">
        <v>1493</v>
      </c>
      <c r="J303" s="12" t="str">
        <f t="shared" si="4"/>
        <v>&lt;fed-thesaurus:addressstatus&gt;</v>
      </c>
      <c r="K303" s="9" t="s">
        <v>2113</v>
      </c>
      <c r="L303" s="9" t="s">
        <v>2112</v>
      </c>
    </row>
    <row r="304" spans="1:12" x14ac:dyDescent="0.3">
      <c r="A304" s="8">
        <v>361</v>
      </c>
      <c r="B304" s="4" t="s">
        <v>228</v>
      </c>
      <c r="C304" s="4" t="s">
        <v>1954</v>
      </c>
      <c r="D304" s="8" t="s">
        <v>4</v>
      </c>
      <c r="E304" s="8" t="s">
        <v>8</v>
      </c>
      <c r="F304" s="10" t="s">
        <v>704</v>
      </c>
      <c r="H304" s="9" t="s">
        <v>1493</v>
      </c>
      <c r="J304" s="12" t="str">
        <f t="shared" si="4"/>
        <v>&lt;fed-thesaurus:administrativestatus&gt;</v>
      </c>
      <c r="K304" s="9" t="s">
        <v>2113</v>
      </c>
      <c r="L304" s="9" t="s">
        <v>2112</v>
      </c>
    </row>
    <row r="305" spans="1:12" ht="43.2" x14ac:dyDescent="0.3">
      <c r="A305" s="8">
        <v>362</v>
      </c>
      <c r="B305" s="4" t="s">
        <v>2388</v>
      </c>
      <c r="C305" s="4" t="s">
        <v>2401</v>
      </c>
      <c r="D305" s="8" t="s">
        <v>4</v>
      </c>
      <c r="E305" s="8" t="s">
        <v>8</v>
      </c>
      <c r="F305" s="10" t="s">
        <v>704</v>
      </c>
      <c r="G305" s="4" t="s">
        <v>2336</v>
      </c>
      <c r="H305" s="9" t="s">
        <v>1493</v>
      </c>
      <c r="J305" s="12" t="str">
        <f t="shared" si="4"/>
        <v>&lt;fed-thesaurus:civilstatustype&gt;</v>
      </c>
      <c r="K305" s="9" t="s">
        <v>2112</v>
      </c>
      <c r="L305" s="9" t="s">
        <v>2112</v>
      </c>
    </row>
    <row r="306" spans="1:12" ht="86.4" x14ac:dyDescent="0.3">
      <c r="A306" s="8">
        <v>363</v>
      </c>
      <c r="B306" s="4" t="s">
        <v>103</v>
      </c>
      <c r="C306" s="4" t="s">
        <v>1951</v>
      </c>
      <c r="D306" s="8" t="s">
        <v>4</v>
      </c>
      <c r="E306" s="8" t="s">
        <v>8</v>
      </c>
      <c r="F306" s="10" t="s">
        <v>704</v>
      </c>
      <c r="G306" s="4" t="s">
        <v>1499</v>
      </c>
      <c r="H306" s="9" t="s">
        <v>1493</v>
      </c>
      <c r="J306" s="12" t="str">
        <f t="shared" si="4"/>
        <v>&lt;fed-thesaurus:descent&gt;</v>
      </c>
      <c r="K306" s="9" t="s">
        <v>2113</v>
      </c>
      <c r="L306" s="9" t="s">
        <v>2112</v>
      </c>
    </row>
    <row r="307" spans="1:12" ht="100.8" x14ac:dyDescent="0.3">
      <c r="A307" s="8">
        <v>366</v>
      </c>
      <c r="B307" s="4" t="s">
        <v>1680</v>
      </c>
      <c r="C307" s="4" t="s">
        <v>2403</v>
      </c>
      <c r="D307" s="8" t="s">
        <v>4</v>
      </c>
      <c r="E307" s="8" t="s">
        <v>8</v>
      </c>
      <c r="F307" s="10" t="s">
        <v>704</v>
      </c>
      <c r="G307" s="4" t="s">
        <v>2402</v>
      </c>
      <c r="H307" s="9" t="s">
        <v>1493</v>
      </c>
      <c r="J307" s="12" t="str">
        <f t="shared" si="4"/>
        <v>&lt;fed-thesaurus:householdrelationtype&gt;</v>
      </c>
      <c r="K307" s="9" t="s">
        <v>2112</v>
      </c>
      <c r="L307" s="9" t="s">
        <v>2112</v>
      </c>
    </row>
    <row r="308" spans="1:12" ht="100.8" x14ac:dyDescent="0.3">
      <c r="A308" s="8">
        <v>367</v>
      </c>
      <c r="B308" s="4" t="s">
        <v>253</v>
      </c>
      <c r="C308" s="4" t="s">
        <v>1914</v>
      </c>
      <c r="D308" s="8" t="s">
        <v>60</v>
      </c>
      <c r="E308" s="8" t="s">
        <v>8</v>
      </c>
      <c r="F308" s="10" t="s">
        <v>704</v>
      </c>
      <c r="G308" s="4" t="s">
        <v>2154</v>
      </c>
      <c r="H308" s="9" t="s">
        <v>1493</v>
      </c>
      <c r="J308" s="12" t="str">
        <f t="shared" si="4"/>
        <v>&lt;fed-thesaurus:function&gt;</v>
      </c>
      <c r="K308" s="9" t="s">
        <v>2113</v>
      </c>
      <c r="L308" s="9" t="s">
        <v>2112</v>
      </c>
    </row>
    <row r="309" spans="1:12" ht="28.8" x14ac:dyDescent="0.3">
      <c r="A309" s="8">
        <v>368</v>
      </c>
      <c r="B309" s="4" t="s">
        <v>2194</v>
      </c>
      <c r="C309" s="4" t="s">
        <v>2804</v>
      </c>
      <c r="D309" s="8" t="s">
        <v>4</v>
      </c>
      <c r="E309" s="8" t="s">
        <v>8</v>
      </c>
      <c r="F309" s="10" t="s">
        <v>704</v>
      </c>
      <c r="G309" s="4" t="s">
        <v>2805</v>
      </c>
      <c r="H309" s="9" t="s">
        <v>1493</v>
      </c>
      <c r="J309" s="12" t="str">
        <f t="shared" si="4"/>
        <v>&lt;fed-thesaurus:gendercode&gt;</v>
      </c>
      <c r="K309" s="9" t="s">
        <v>2112</v>
      </c>
      <c r="L309" s="9" t="s">
        <v>2112</v>
      </c>
    </row>
    <row r="310" spans="1:12" ht="129.6" x14ac:dyDescent="0.3">
      <c r="A310" s="8">
        <v>372</v>
      </c>
      <c r="B310" s="4" t="s">
        <v>1898</v>
      </c>
      <c r="C310" s="4" t="s">
        <v>1915</v>
      </c>
      <c r="D310" s="8" t="s">
        <v>60</v>
      </c>
      <c r="E310" s="8" t="s">
        <v>8</v>
      </c>
      <c r="F310" s="10" t="s">
        <v>704</v>
      </c>
      <c r="G310" s="4" t="s">
        <v>2155</v>
      </c>
      <c r="H310" s="9" t="s">
        <v>1493</v>
      </c>
      <c r="J310" s="12" t="str">
        <f t="shared" si="4"/>
        <v>&lt;fed-thesaurus:legalform&gt;</v>
      </c>
      <c r="K310" s="9" t="s">
        <v>2113</v>
      </c>
      <c r="L310" s="9" t="s">
        <v>2112</v>
      </c>
    </row>
    <row r="311" spans="1:12" ht="43.2" x14ac:dyDescent="0.3">
      <c r="A311" s="8">
        <v>373</v>
      </c>
      <c r="B311" s="4" t="s">
        <v>226</v>
      </c>
      <c r="C311" s="4" t="s">
        <v>1916</v>
      </c>
      <c r="D311" s="8" t="s">
        <v>60</v>
      </c>
      <c r="E311" s="8" t="s">
        <v>8</v>
      </c>
      <c r="F311" s="10" t="s">
        <v>704</v>
      </c>
      <c r="G311" s="4" t="s">
        <v>2156</v>
      </c>
      <c r="H311" s="9" t="s">
        <v>1493</v>
      </c>
      <c r="J311" s="12" t="str">
        <f t="shared" si="4"/>
        <v>&lt;fed-thesaurus:legalstatus&gt;</v>
      </c>
      <c r="K311" s="9" t="s">
        <v>2113</v>
      </c>
      <c r="L311" s="9" t="s">
        <v>2112</v>
      </c>
    </row>
    <row r="312" spans="1:12" ht="57.6" x14ac:dyDescent="0.3">
      <c r="A312" s="8">
        <v>376</v>
      </c>
      <c r="B312" s="4" t="s">
        <v>1902</v>
      </c>
      <c r="C312" s="4" t="s">
        <v>1917</v>
      </c>
      <c r="D312" s="8" t="s">
        <v>60</v>
      </c>
      <c r="E312" s="8" t="s">
        <v>8</v>
      </c>
      <c r="F312" s="10" t="s">
        <v>704</v>
      </c>
      <c r="G312" s="4" t="s">
        <v>2157</v>
      </c>
      <c r="H312" s="9" t="s">
        <v>1493</v>
      </c>
      <c r="J312" s="12" t="str">
        <f t="shared" si="4"/>
        <v>&lt;fed-thesaurus:organizationtype&gt;</v>
      </c>
      <c r="K312" s="9" t="s">
        <v>2113</v>
      </c>
      <c r="L312" s="9" t="s">
        <v>2112</v>
      </c>
    </row>
    <row r="313" spans="1:12" ht="57.6" x14ac:dyDescent="0.3">
      <c r="A313" s="8">
        <v>377</v>
      </c>
      <c r="B313" s="4" t="s">
        <v>1903</v>
      </c>
      <c r="C313" s="4" t="s">
        <v>1918</v>
      </c>
      <c r="D313" s="8" t="s">
        <v>60</v>
      </c>
      <c r="E313" s="8" t="s">
        <v>8</v>
      </c>
      <c r="F313" s="10" t="s">
        <v>704</v>
      </c>
      <c r="G313" s="4" t="s">
        <v>2158</v>
      </c>
      <c r="H313" s="9" t="s">
        <v>1493</v>
      </c>
      <c r="J313" s="12" t="str">
        <f t="shared" si="4"/>
        <v>&lt;fed-thesaurus:authorization&gt;</v>
      </c>
      <c r="K313" s="9" t="s">
        <v>2113</v>
      </c>
      <c r="L313" s="9" t="s">
        <v>2112</v>
      </c>
    </row>
    <row r="314" spans="1:12" ht="28.8" x14ac:dyDescent="0.3">
      <c r="A314" s="8">
        <v>378</v>
      </c>
      <c r="B314" s="4" t="s">
        <v>229</v>
      </c>
      <c r="C314" s="4" t="s">
        <v>1887</v>
      </c>
      <c r="D314" s="8" t="s">
        <v>31</v>
      </c>
      <c r="E314" s="8" t="s">
        <v>8</v>
      </c>
      <c r="F314" s="10" t="s">
        <v>704</v>
      </c>
      <c r="H314" s="9" t="s">
        <v>1961</v>
      </c>
      <c r="I314" s="69" t="s">
        <v>2589</v>
      </c>
      <c r="J314" s="12" t="str">
        <f t="shared" si="4"/>
        <v>&lt;https://inspire.ec.europa.eu/codelist/GeometryMethodValue&gt;</v>
      </c>
      <c r="K314" s="9" t="s">
        <v>2113</v>
      </c>
      <c r="L314" s="9" t="s">
        <v>2112</v>
      </c>
    </row>
    <row r="315" spans="1:12" ht="28.8" x14ac:dyDescent="0.3">
      <c r="A315" s="8">
        <v>379</v>
      </c>
      <c r="B315" s="4" t="s">
        <v>230</v>
      </c>
      <c r="C315" s="4" t="s">
        <v>1890</v>
      </c>
      <c r="D315" s="8" t="s">
        <v>31</v>
      </c>
      <c r="E315" s="8" t="s">
        <v>8</v>
      </c>
      <c r="F315" s="10" t="s">
        <v>704</v>
      </c>
      <c r="H315" s="9" t="s">
        <v>1961</v>
      </c>
      <c r="I315" s="69" t="s">
        <v>2590</v>
      </c>
      <c r="J315" s="12" t="str">
        <f t="shared" ref="J315:J378" si="6">IF(I315="",IF(F315="FED",IF(AND(E315="ConceptScheme",LEFT(H315,7) &lt;&gt; "inspire"),CONCATENATE("&lt;",H315,":",LOWER(IF(I315="",B315,I315)),"&gt;"),CONCATENATE("&lt;",H315,":",IF(I315="",B315,I315),"&gt;")),CONCATENATE("&lt;",H315,":",IF(I315="",B315,I315),"&gt;")),CONCATENATE("&lt;",I315,"&gt;"))</f>
        <v>&lt;https://inspire.ec.europa.eu/codelist/GeometrySpecificationValue&gt;</v>
      </c>
      <c r="K315" s="9" t="s">
        <v>2113</v>
      </c>
      <c r="L315" s="9" t="s">
        <v>2112</v>
      </c>
    </row>
    <row r="316" spans="1:12" ht="43.2" x14ac:dyDescent="0.3">
      <c r="A316" s="8">
        <v>380</v>
      </c>
      <c r="B316" s="4" t="s">
        <v>1994</v>
      </c>
      <c r="C316" s="4" t="s">
        <v>2000</v>
      </c>
      <c r="D316" s="8" t="s">
        <v>60</v>
      </c>
      <c r="E316" s="8" t="s">
        <v>8</v>
      </c>
      <c r="F316" s="10" t="s">
        <v>704</v>
      </c>
      <c r="G316" s="4" t="s">
        <v>2159</v>
      </c>
      <c r="H316" s="9" t="s">
        <v>1493</v>
      </c>
      <c r="J316" s="12" t="str">
        <f t="shared" si="6"/>
        <v>&lt;fed-thesaurus:endreason&gt;</v>
      </c>
      <c r="K316" s="9" t="s">
        <v>2113</v>
      </c>
      <c r="L316" s="9" t="s">
        <v>2112</v>
      </c>
    </row>
    <row r="317" spans="1:12" ht="28.8" x14ac:dyDescent="0.3">
      <c r="A317" s="8">
        <v>384</v>
      </c>
      <c r="B317" s="4" t="s">
        <v>744</v>
      </c>
      <c r="C317" s="4" t="s">
        <v>746</v>
      </c>
      <c r="D317" s="8" t="s">
        <v>745</v>
      </c>
      <c r="E317" s="8" t="s">
        <v>2</v>
      </c>
      <c r="F317" s="10" t="s">
        <v>705</v>
      </c>
      <c r="H317" s="9" t="s">
        <v>999</v>
      </c>
      <c r="J317" s="12" t="str">
        <f t="shared" si="6"/>
        <v>&lt;vl-generiek:Gebeurtenisdatum&gt;</v>
      </c>
      <c r="K317" s="9" t="s">
        <v>2113</v>
      </c>
      <c r="L317" s="9" t="s">
        <v>2113</v>
      </c>
    </row>
    <row r="318" spans="1:12" x14ac:dyDescent="0.3">
      <c r="A318" s="8">
        <v>385</v>
      </c>
      <c r="B318" s="4" t="s">
        <v>757</v>
      </c>
      <c r="C318" s="4" t="s">
        <v>747</v>
      </c>
      <c r="D318" s="8" t="s">
        <v>745</v>
      </c>
      <c r="E318" s="8" t="s">
        <v>2</v>
      </c>
      <c r="F318" s="10" t="s">
        <v>705</v>
      </c>
      <c r="H318" s="9" t="s">
        <v>999</v>
      </c>
      <c r="J318" s="12" t="str">
        <f t="shared" si="6"/>
        <v>&lt;vl-generiek:GeografischePositie&gt;</v>
      </c>
      <c r="K318" s="9" t="s">
        <v>2113</v>
      </c>
      <c r="L318" s="9" t="s">
        <v>2113</v>
      </c>
    </row>
    <row r="319" spans="1:12" x14ac:dyDescent="0.3">
      <c r="A319" s="8">
        <v>386</v>
      </c>
      <c r="B319" s="4" t="s">
        <v>758</v>
      </c>
      <c r="C319" s="4" t="s">
        <v>748</v>
      </c>
      <c r="D319" s="8" t="s">
        <v>745</v>
      </c>
      <c r="E319" s="8" t="s">
        <v>2</v>
      </c>
      <c r="F319" s="10" t="s">
        <v>705</v>
      </c>
      <c r="H319" s="9" t="s">
        <v>999</v>
      </c>
      <c r="J319" s="12" t="str">
        <f t="shared" si="6"/>
        <v>&lt;vl-generiek:GestructureerdeIdentificator&gt;</v>
      </c>
      <c r="K319" s="9" t="s">
        <v>2113</v>
      </c>
      <c r="L319" s="9" t="s">
        <v>2113</v>
      </c>
    </row>
    <row r="320" spans="1:12" x14ac:dyDescent="0.3">
      <c r="A320" s="8">
        <v>387</v>
      </c>
      <c r="B320" s="4" t="s">
        <v>759</v>
      </c>
      <c r="C320" s="4" t="s">
        <v>749</v>
      </c>
      <c r="D320" s="8" t="s">
        <v>745</v>
      </c>
      <c r="E320" s="8" t="s">
        <v>3</v>
      </c>
      <c r="F320" s="10" t="s">
        <v>705</v>
      </c>
      <c r="H320" s="9" t="s">
        <v>999</v>
      </c>
      <c r="J320" s="12" t="str">
        <f t="shared" si="6"/>
        <v>&lt;vl-generiek:Gebeurtenisdatum.begin&gt;</v>
      </c>
      <c r="K320" s="9" t="s">
        <v>2113</v>
      </c>
      <c r="L320" s="9" t="s">
        <v>2113</v>
      </c>
    </row>
    <row r="321" spans="1:12" x14ac:dyDescent="0.3">
      <c r="A321" s="8">
        <v>388</v>
      </c>
      <c r="B321" s="4" t="s">
        <v>760</v>
      </c>
      <c r="C321" s="4" t="s">
        <v>750</v>
      </c>
      <c r="D321" s="8" t="s">
        <v>745</v>
      </c>
      <c r="E321" s="8" t="s">
        <v>3</v>
      </c>
      <c r="F321" s="10" t="s">
        <v>705</v>
      </c>
      <c r="H321" s="9" t="s">
        <v>999</v>
      </c>
      <c r="J321" s="12" t="str">
        <f t="shared" si="6"/>
        <v>&lt;vl-generiek:TijdsInterval.begin&gt;</v>
      </c>
      <c r="K321" s="9" t="s">
        <v>2113</v>
      </c>
      <c r="L321" s="9" t="s">
        <v>2113</v>
      </c>
    </row>
    <row r="322" spans="1:12" ht="72" x14ac:dyDescent="0.3">
      <c r="A322" s="8">
        <v>389</v>
      </c>
      <c r="B322" s="4" t="s">
        <v>761</v>
      </c>
      <c r="C322" s="4" t="s">
        <v>861</v>
      </c>
      <c r="D322" s="8" t="s">
        <v>745</v>
      </c>
      <c r="E322" s="8" t="s">
        <v>3</v>
      </c>
      <c r="F322" s="10" t="s">
        <v>705</v>
      </c>
      <c r="H322" s="9" t="s">
        <v>999</v>
      </c>
      <c r="J322" s="12" t="str">
        <f t="shared" si="6"/>
        <v>&lt;vl-generiek:bewerking&gt;</v>
      </c>
      <c r="K322" s="9" t="s">
        <v>2113</v>
      </c>
      <c r="L322" s="9" t="s">
        <v>2113</v>
      </c>
    </row>
    <row r="323" spans="1:12" ht="72" x14ac:dyDescent="0.3">
      <c r="A323" s="8">
        <v>390</v>
      </c>
      <c r="B323" s="4" t="s">
        <v>762</v>
      </c>
      <c r="C323" s="4" t="s">
        <v>862</v>
      </c>
      <c r="D323" s="8" t="s">
        <v>745</v>
      </c>
      <c r="E323" s="8" t="s">
        <v>3</v>
      </c>
      <c r="F323" s="10" t="s">
        <v>705</v>
      </c>
      <c r="H323" s="9" t="s">
        <v>999</v>
      </c>
      <c r="J323" s="12" t="str">
        <f t="shared" si="6"/>
        <v>&lt;vl-generiek:default&gt;</v>
      </c>
      <c r="K323" s="9" t="s">
        <v>2113</v>
      </c>
      <c r="L323" s="9" t="s">
        <v>2113</v>
      </c>
    </row>
    <row r="324" spans="1:12" x14ac:dyDescent="0.3">
      <c r="A324" s="8">
        <v>391</v>
      </c>
      <c r="B324" s="4" t="s">
        <v>763</v>
      </c>
      <c r="C324" s="4" t="s">
        <v>751</v>
      </c>
      <c r="D324" s="8" t="s">
        <v>745</v>
      </c>
      <c r="E324" s="8" t="s">
        <v>3</v>
      </c>
      <c r="F324" s="10" t="s">
        <v>705</v>
      </c>
      <c r="H324" s="9" t="s">
        <v>999</v>
      </c>
      <c r="J324" s="12" t="str">
        <f t="shared" si="6"/>
        <v>&lt;vl-generiek:Gebeurtenisdatum.einde&gt;</v>
      </c>
      <c r="K324" s="9" t="s">
        <v>2113</v>
      </c>
      <c r="L324" s="9" t="s">
        <v>2113</v>
      </c>
    </row>
    <row r="325" spans="1:12" x14ac:dyDescent="0.3">
      <c r="A325" s="8">
        <v>392</v>
      </c>
      <c r="B325" s="4" t="s">
        <v>764</v>
      </c>
      <c r="C325" s="4" t="s">
        <v>752</v>
      </c>
      <c r="D325" s="8" t="s">
        <v>745</v>
      </c>
      <c r="E325" s="8" t="s">
        <v>3</v>
      </c>
      <c r="F325" s="10" t="s">
        <v>705</v>
      </c>
      <c r="H325" s="9" t="s">
        <v>999</v>
      </c>
      <c r="J325" s="12" t="str">
        <f t="shared" si="6"/>
        <v>&lt;vl-generiek:TijdsInterval.einde&gt;</v>
      </c>
      <c r="K325" s="9" t="s">
        <v>2113</v>
      </c>
      <c r="L325" s="9" t="s">
        <v>2113</v>
      </c>
    </row>
    <row r="326" spans="1:12" x14ac:dyDescent="0.3">
      <c r="A326" s="8">
        <v>393</v>
      </c>
      <c r="B326" s="4" t="s">
        <v>765</v>
      </c>
      <c r="C326" s="4" t="s">
        <v>753</v>
      </c>
      <c r="D326" s="8" t="s">
        <v>745</v>
      </c>
      <c r="E326" s="8" t="s">
        <v>3</v>
      </c>
      <c r="F326" s="10" t="s">
        <v>705</v>
      </c>
      <c r="H326" s="9" t="s">
        <v>999</v>
      </c>
      <c r="J326" s="12" t="str">
        <f t="shared" si="6"/>
        <v>&lt;vl-generiek:gestructureerdeIdentificator&gt;</v>
      </c>
      <c r="K326" s="9" t="s">
        <v>2113</v>
      </c>
      <c r="L326" s="9" t="s">
        <v>2113</v>
      </c>
    </row>
    <row r="327" spans="1:12" ht="100.8" x14ac:dyDescent="0.3">
      <c r="A327" s="8">
        <v>394</v>
      </c>
      <c r="B327" s="4" t="s">
        <v>766</v>
      </c>
      <c r="C327" s="4" t="s">
        <v>863</v>
      </c>
      <c r="D327" s="8" t="s">
        <v>745</v>
      </c>
      <c r="E327" s="8" t="s">
        <v>3</v>
      </c>
      <c r="F327" s="10" t="s">
        <v>705</v>
      </c>
      <c r="H327" s="9" t="s">
        <v>999</v>
      </c>
      <c r="J327" s="12" t="str">
        <f t="shared" si="6"/>
        <v>&lt;vl-generiek:handeldeInOpdrachtVan&gt;</v>
      </c>
      <c r="K327" s="9" t="s">
        <v>2113</v>
      </c>
      <c r="L327" s="9" t="s">
        <v>2113</v>
      </c>
    </row>
    <row r="328" spans="1:12" ht="28.8" x14ac:dyDescent="0.3">
      <c r="A328" s="8">
        <v>395</v>
      </c>
      <c r="B328" s="4" t="s">
        <v>767</v>
      </c>
      <c r="C328" s="4" t="s">
        <v>754</v>
      </c>
      <c r="D328" s="8" t="s">
        <v>745</v>
      </c>
      <c r="E328" s="8" t="s">
        <v>3</v>
      </c>
      <c r="F328" s="10" t="s">
        <v>705</v>
      </c>
      <c r="H328" s="9" t="s">
        <v>999</v>
      </c>
      <c r="J328" s="12" t="str">
        <f t="shared" si="6"/>
        <v>&lt;vl-generiek:lokaleIdentificator&gt;</v>
      </c>
      <c r="K328" s="9" t="s">
        <v>2113</v>
      </c>
      <c r="L328" s="9" t="s">
        <v>2113</v>
      </c>
    </row>
    <row r="329" spans="1:12" ht="72" x14ac:dyDescent="0.3">
      <c r="A329" s="8">
        <v>396</v>
      </c>
      <c r="B329" s="4" t="s">
        <v>768</v>
      </c>
      <c r="C329" s="4" t="s">
        <v>864</v>
      </c>
      <c r="D329" s="8" t="s">
        <v>745</v>
      </c>
      <c r="E329" s="8" t="s">
        <v>3</v>
      </c>
      <c r="F329" s="10" t="s">
        <v>705</v>
      </c>
      <c r="H329" s="9" t="s">
        <v>999</v>
      </c>
      <c r="J329" s="12" t="str">
        <f t="shared" si="6"/>
        <v>&lt;vl-generiek:methode&gt;</v>
      </c>
      <c r="K329" s="9" t="s">
        <v>2113</v>
      </c>
      <c r="L329" s="9" t="s">
        <v>2113</v>
      </c>
    </row>
    <row r="330" spans="1:12" ht="129.6" x14ac:dyDescent="0.3">
      <c r="A330" s="8">
        <v>397</v>
      </c>
      <c r="B330" s="4" t="s">
        <v>769</v>
      </c>
      <c r="C330" s="4" t="s">
        <v>865</v>
      </c>
      <c r="D330" s="8" t="s">
        <v>745</v>
      </c>
      <c r="E330" s="8" t="s">
        <v>3</v>
      </c>
      <c r="F330" s="10" t="s">
        <v>705</v>
      </c>
      <c r="H330" s="9" t="s">
        <v>999</v>
      </c>
      <c r="J330" s="12" t="str">
        <f t="shared" si="6"/>
        <v>&lt;vl-generiek:naamruimte&gt;</v>
      </c>
      <c r="K330" s="9" t="s">
        <v>2113</v>
      </c>
      <c r="L330" s="9" t="s">
        <v>2113</v>
      </c>
    </row>
    <row r="331" spans="1:12" ht="57.6" x14ac:dyDescent="0.3">
      <c r="A331" s="8">
        <v>398</v>
      </c>
      <c r="B331" s="4" t="s">
        <v>770</v>
      </c>
      <c r="C331" s="4" t="s">
        <v>866</v>
      </c>
      <c r="D331" s="8" t="s">
        <v>745</v>
      </c>
      <c r="E331" s="8" t="s">
        <v>3</v>
      </c>
      <c r="F331" s="10" t="s">
        <v>705</v>
      </c>
      <c r="H331" s="9" t="s">
        <v>999</v>
      </c>
      <c r="J331" s="12" t="str">
        <f t="shared" si="6"/>
        <v>&lt;vl-generiek:plaats&gt;</v>
      </c>
      <c r="K331" s="9" t="s">
        <v>2113</v>
      </c>
      <c r="L331" s="9" t="s">
        <v>2113</v>
      </c>
    </row>
    <row r="332" spans="1:12" ht="57.6" x14ac:dyDescent="0.3">
      <c r="A332" s="8">
        <v>399</v>
      </c>
      <c r="B332" s="4" t="s">
        <v>771</v>
      </c>
      <c r="C332" s="4" t="s">
        <v>867</v>
      </c>
      <c r="D332" s="8" t="s">
        <v>745</v>
      </c>
      <c r="E332" s="8" t="s">
        <v>3</v>
      </c>
      <c r="F332" s="10" t="s">
        <v>705</v>
      </c>
      <c r="H332" s="9" t="s">
        <v>999</v>
      </c>
      <c r="J332" s="12" t="str">
        <f t="shared" si="6"/>
        <v>&lt;vl-generiek:specificatie&gt;</v>
      </c>
      <c r="K332" s="9" t="s">
        <v>2113</v>
      </c>
      <c r="L332" s="9" t="s">
        <v>2113</v>
      </c>
    </row>
    <row r="333" spans="1:12" x14ac:dyDescent="0.3">
      <c r="A333" s="8">
        <v>400</v>
      </c>
      <c r="B333" s="4" t="s">
        <v>772</v>
      </c>
      <c r="C333" s="4" t="s">
        <v>755</v>
      </c>
      <c r="D333" s="8" t="s">
        <v>745</v>
      </c>
      <c r="E333" s="8" t="s">
        <v>3</v>
      </c>
      <c r="F333" s="10" t="s">
        <v>705</v>
      </c>
      <c r="H333" s="9" t="s">
        <v>999</v>
      </c>
      <c r="J333" s="12" t="str">
        <f t="shared" si="6"/>
        <v>&lt;vl-generiek:tussentijdstip&gt;</v>
      </c>
      <c r="K333" s="9" t="s">
        <v>2113</v>
      </c>
      <c r="L333" s="9" t="s">
        <v>2113</v>
      </c>
    </row>
    <row r="334" spans="1:12" x14ac:dyDescent="0.3">
      <c r="A334" s="8">
        <v>401</v>
      </c>
      <c r="B334" s="4" t="s">
        <v>773</v>
      </c>
      <c r="C334" s="4" t="s">
        <v>756</v>
      </c>
      <c r="D334" s="8" t="s">
        <v>745</v>
      </c>
      <c r="E334" s="8" t="s">
        <v>3</v>
      </c>
      <c r="F334" s="10" t="s">
        <v>705</v>
      </c>
      <c r="H334" s="9" t="s">
        <v>999</v>
      </c>
      <c r="J334" s="12" t="str">
        <f t="shared" si="6"/>
        <v>&lt;vl-generiek:versieIdentificator&gt;</v>
      </c>
      <c r="K334" s="9" t="s">
        <v>2113</v>
      </c>
      <c r="L334" s="9" t="s">
        <v>2113</v>
      </c>
    </row>
    <row r="335" spans="1:12" ht="57.6" x14ac:dyDescent="0.3">
      <c r="A335" s="8">
        <v>402</v>
      </c>
      <c r="B335" s="4" t="s">
        <v>774</v>
      </c>
      <c r="C335" s="4" t="s">
        <v>826</v>
      </c>
      <c r="D335" s="8" t="s">
        <v>31</v>
      </c>
      <c r="E335" s="8" t="s">
        <v>2</v>
      </c>
      <c r="F335" s="10" t="s">
        <v>705</v>
      </c>
      <c r="H335" s="9" t="s">
        <v>796</v>
      </c>
      <c r="J335" s="12" t="str">
        <f t="shared" si="6"/>
        <v>&lt;vl-adres:Adreslocator&gt;</v>
      </c>
      <c r="K335" s="9" t="s">
        <v>2113</v>
      </c>
      <c r="L335" s="9" t="s">
        <v>2113</v>
      </c>
    </row>
    <row r="336" spans="1:12" ht="72" x14ac:dyDescent="0.3">
      <c r="A336" s="8">
        <v>403</v>
      </c>
      <c r="B336" s="4" t="s">
        <v>799</v>
      </c>
      <c r="C336" s="4" t="s">
        <v>860</v>
      </c>
      <c r="D336" s="8" t="s">
        <v>31</v>
      </c>
      <c r="E336" s="8" t="s">
        <v>2</v>
      </c>
      <c r="F336" s="10" t="s">
        <v>705</v>
      </c>
      <c r="H336" s="9" t="s">
        <v>796</v>
      </c>
      <c r="J336" s="12" t="str">
        <f t="shared" si="6"/>
        <v>&lt;vl-adres:AdresseerbaarObject&gt;</v>
      </c>
      <c r="K336" s="9" t="s">
        <v>2113</v>
      </c>
      <c r="L336" s="9" t="s">
        <v>2113</v>
      </c>
    </row>
    <row r="337" spans="1:12" ht="72" x14ac:dyDescent="0.3">
      <c r="A337" s="8">
        <v>404</v>
      </c>
      <c r="B337" s="4" t="s">
        <v>775</v>
      </c>
      <c r="C337" s="4" t="s">
        <v>859</v>
      </c>
      <c r="D337" s="8" t="s">
        <v>31</v>
      </c>
      <c r="E337" s="8" t="s">
        <v>2</v>
      </c>
      <c r="F337" s="10" t="s">
        <v>705</v>
      </c>
      <c r="H337" s="9" t="s">
        <v>796</v>
      </c>
      <c r="J337" s="12" t="str">
        <f t="shared" si="6"/>
        <v>&lt;vl-adres:Adresuitbreiding&gt;</v>
      </c>
      <c r="K337" s="9" t="s">
        <v>2113</v>
      </c>
      <c r="L337" s="9" t="s">
        <v>2113</v>
      </c>
    </row>
    <row r="338" spans="1:12" ht="230.4" x14ac:dyDescent="0.3">
      <c r="A338" s="8">
        <v>405</v>
      </c>
      <c r="B338" s="4" t="s">
        <v>26</v>
      </c>
      <c r="C338" s="4" t="s">
        <v>858</v>
      </c>
      <c r="D338" s="8" t="s">
        <v>31</v>
      </c>
      <c r="E338" s="8" t="s">
        <v>2</v>
      </c>
      <c r="F338" s="10" t="s">
        <v>705</v>
      </c>
      <c r="H338" s="9" t="s">
        <v>796</v>
      </c>
      <c r="J338" s="12" t="str">
        <f t="shared" si="6"/>
        <v>&lt;vl-adres:Adres&gt;</v>
      </c>
      <c r="K338" s="9" t="s">
        <v>2113</v>
      </c>
      <c r="L338" s="9" t="s">
        <v>2113</v>
      </c>
    </row>
    <row r="339" spans="1:12" ht="43.2" x14ac:dyDescent="0.3">
      <c r="A339" s="8">
        <v>406</v>
      </c>
      <c r="B339" s="4" t="s">
        <v>776</v>
      </c>
      <c r="C339" s="4" t="s">
        <v>827</v>
      </c>
      <c r="D339" s="8" t="s">
        <v>31</v>
      </c>
      <c r="E339" s="8" t="s">
        <v>2</v>
      </c>
      <c r="F339" s="10" t="s">
        <v>705</v>
      </c>
      <c r="H339" s="9" t="s">
        <v>796</v>
      </c>
      <c r="J339" s="12" t="str">
        <f t="shared" si="6"/>
        <v>&lt;vl-adres:Gemeentenaam&gt;</v>
      </c>
      <c r="K339" s="9" t="s">
        <v>2113</v>
      </c>
      <c r="L339" s="9" t="s">
        <v>2113</v>
      </c>
    </row>
    <row r="340" spans="1:12" ht="28.8" x14ac:dyDescent="0.3">
      <c r="A340" s="8">
        <v>407</v>
      </c>
      <c r="B340" s="4" t="s">
        <v>777</v>
      </c>
      <c r="C340" s="4" t="s">
        <v>828</v>
      </c>
      <c r="D340" s="8" t="s">
        <v>31</v>
      </c>
      <c r="E340" s="8" t="s">
        <v>2</v>
      </c>
      <c r="F340" s="10" t="s">
        <v>705</v>
      </c>
      <c r="H340" s="9" t="s">
        <v>796</v>
      </c>
      <c r="J340" s="12" t="str">
        <f t="shared" si="6"/>
        <v>&lt;vl-adres:Locatieaanduiding&gt;</v>
      </c>
      <c r="K340" s="9" t="s">
        <v>2113</v>
      </c>
      <c r="L340" s="9" t="s">
        <v>2113</v>
      </c>
    </row>
    <row r="341" spans="1:12" ht="86.4" x14ac:dyDescent="0.3">
      <c r="A341" s="8">
        <v>408</v>
      </c>
      <c r="B341" s="4" t="s">
        <v>778</v>
      </c>
      <c r="C341" s="4" t="s">
        <v>857</v>
      </c>
      <c r="D341" s="8" t="s">
        <v>31</v>
      </c>
      <c r="E341" s="8" t="s">
        <v>2</v>
      </c>
      <c r="F341" s="10" t="s">
        <v>705</v>
      </c>
      <c r="H341" s="9" t="s">
        <v>796</v>
      </c>
      <c r="J341" s="12" t="str">
        <f t="shared" si="6"/>
        <v>&lt;vl-adres:Locatienaam&gt;</v>
      </c>
      <c r="K341" s="9" t="s">
        <v>2113</v>
      </c>
      <c r="L341" s="9" t="s">
        <v>2113</v>
      </c>
    </row>
    <row r="342" spans="1:12" ht="57.6" x14ac:dyDescent="0.3">
      <c r="A342" s="8">
        <v>409</v>
      </c>
      <c r="B342" s="4" t="s">
        <v>779</v>
      </c>
      <c r="C342" s="4" t="s">
        <v>829</v>
      </c>
      <c r="D342" s="8" t="s">
        <v>31</v>
      </c>
      <c r="E342" s="8" t="s">
        <v>2</v>
      </c>
      <c r="F342" s="10" t="s">
        <v>705</v>
      </c>
      <c r="H342" s="9" t="s">
        <v>796</v>
      </c>
      <c r="J342" s="12" t="str">
        <f t="shared" si="6"/>
        <v>&lt;vl-adres:Postinfo&gt;</v>
      </c>
      <c r="K342" s="9" t="s">
        <v>2113</v>
      </c>
      <c r="L342" s="9" t="s">
        <v>2113</v>
      </c>
    </row>
    <row r="343" spans="1:12" ht="43.2" x14ac:dyDescent="0.3">
      <c r="A343" s="8">
        <v>410</v>
      </c>
      <c r="B343" s="4" t="s">
        <v>130</v>
      </c>
      <c r="C343" s="4" t="s">
        <v>830</v>
      </c>
      <c r="D343" s="8" t="s">
        <v>31</v>
      </c>
      <c r="E343" s="8" t="s">
        <v>2</v>
      </c>
      <c r="F343" s="10" t="s">
        <v>705</v>
      </c>
      <c r="H343" s="9" t="s">
        <v>796</v>
      </c>
      <c r="J343" s="12" t="str">
        <f t="shared" si="6"/>
        <v>&lt;vl-adres:Straatnaam&gt;</v>
      </c>
      <c r="K343" s="9" t="s">
        <v>2113</v>
      </c>
      <c r="L343" s="9" t="s">
        <v>2113</v>
      </c>
    </row>
    <row r="344" spans="1:12" ht="28.8" x14ac:dyDescent="0.3">
      <c r="A344" s="8">
        <v>411</v>
      </c>
      <c r="B344" s="4" t="s">
        <v>800</v>
      </c>
      <c r="C344" s="4" t="s">
        <v>831</v>
      </c>
      <c r="D344" s="8" t="s">
        <v>31</v>
      </c>
      <c r="E344" s="8" t="s">
        <v>3</v>
      </c>
      <c r="F344" s="10" t="s">
        <v>705</v>
      </c>
      <c r="H344" s="9" t="s">
        <v>796</v>
      </c>
      <c r="J344" s="12" t="str">
        <f t="shared" si="6"/>
        <v>&lt;vl-adres:aanduiding&gt;</v>
      </c>
      <c r="K344" s="9" t="s">
        <v>2113</v>
      </c>
      <c r="L344" s="9" t="s">
        <v>2113</v>
      </c>
    </row>
    <row r="345" spans="1:12" ht="28.8" x14ac:dyDescent="0.3">
      <c r="A345" s="8">
        <v>412</v>
      </c>
      <c r="B345" s="4" t="s">
        <v>801</v>
      </c>
      <c r="C345" s="4" t="s">
        <v>832</v>
      </c>
      <c r="D345" s="8" t="s">
        <v>31</v>
      </c>
      <c r="E345" s="8" t="s">
        <v>3</v>
      </c>
      <c r="F345" s="10" t="s">
        <v>705</v>
      </c>
      <c r="H345" s="9" t="s">
        <v>796</v>
      </c>
      <c r="J345" s="12" t="str">
        <f t="shared" si="6"/>
        <v>&lt;vl-adres:Locatieaanduiding.aanduiding&gt;</v>
      </c>
      <c r="K345" s="9" t="s">
        <v>2113</v>
      </c>
      <c r="L345" s="9" t="s">
        <v>2113</v>
      </c>
    </row>
    <row r="346" spans="1:12" x14ac:dyDescent="0.3">
      <c r="A346" s="8">
        <v>413</v>
      </c>
      <c r="B346" s="4" t="s">
        <v>802</v>
      </c>
      <c r="C346" s="4" t="s">
        <v>833</v>
      </c>
      <c r="D346" s="8" t="s">
        <v>31</v>
      </c>
      <c r="E346" s="8" t="s">
        <v>3</v>
      </c>
      <c r="F346" s="10" t="s">
        <v>705</v>
      </c>
      <c r="H346" s="9" t="s">
        <v>796</v>
      </c>
      <c r="J346" s="12" t="str">
        <f t="shared" si="6"/>
        <v>&lt;vl-adres:adreslocator&gt;</v>
      </c>
      <c r="K346" s="9" t="s">
        <v>2113</v>
      </c>
      <c r="L346" s="9" t="s">
        <v>2113</v>
      </c>
    </row>
    <row r="347" spans="1:12" ht="57.6" x14ac:dyDescent="0.3">
      <c r="A347" s="8">
        <v>414</v>
      </c>
      <c r="B347" s="4" t="s">
        <v>803</v>
      </c>
      <c r="C347" s="4" t="s">
        <v>834</v>
      </c>
      <c r="D347" s="8" t="s">
        <v>31</v>
      </c>
      <c r="E347" s="8" t="s">
        <v>3</v>
      </c>
      <c r="F347" s="10" t="s">
        <v>705</v>
      </c>
      <c r="H347" s="9" t="s">
        <v>796</v>
      </c>
      <c r="J347" s="12" t="str">
        <f t="shared" si="6"/>
        <v>&lt;vl-adres:busnummer&gt;</v>
      </c>
      <c r="K347" s="9" t="s">
        <v>2113</v>
      </c>
      <c r="L347" s="9" t="s">
        <v>2113</v>
      </c>
    </row>
    <row r="348" spans="1:12" ht="115.2" x14ac:dyDescent="0.3">
      <c r="A348" s="8">
        <v>415</v>
      </c>
      <c r="B348" s="4" t="s">
        <v>804</v>
      </c>
      <c r="C348" s="4" t="s">
        <v>856</v>
      </c>
      <c r="D348" s="8" t="s">
        <v>31</v>
      </c>
      <c r="E348" s="8" t="s">
        <v>3</v>
      </c>
      <c r="F348" s="10" t="s">
        <v>705</v>
      </c>
      <c r="H348" s="9" t="s">
        <v>796</v>
      </c>
      <c r="J348" s="12" t="str">
        <f t="shared" si="6"/>
        <v>&lt;vl-adres:Adresvoorstelling.busnummer&gt;</v>
      </c>
      <c r="K348" s="9" t="s">
        <v>2113</v>
      </c>
      <c r="L348" s="9" t="s">
        <v>2113</v>
      </c>
    </row>
    <row r="349" spans="1:12" x14ac:dyDescent="0.3">
      <c r="A349" s="8">
        <v>416</v>
      </c>
      <c r="B349" s="4" t="s">
        <v>805</v>
      </c>
      <c r="C349" s="4" t="s">
        <v>835</v>
      </c>
      <c r="D349" s="8" t="s">
        <v>31</v>
      </c>
      <c r="E349" s="8" t="s">
        <v>3</v>
      </c>
      <c r="F349" s="10" t="s">
        <v>705</v>
      </c>
      <c r="H349" s="9" t="s">
        <v>796</v>
      </c>
      <c r="J349" s="12" t="str">
        <f t="shared" si="6"/>
        <v>&lt;vl-adres:gemeentenaam&gt;</v>
      </c>
      <c r="K349" s="9" t="s">
        <v>2113</v>
      </c>
      <c r="L349" s="9" t="s">
        <v>2113</v>
      </c>
    </row>
    <row r="350" spans="1:12" x14ac:dyDescent="0.3">
      <c r="A350" s="8">
        <v>417</v>
      </c>
      <c r="B350" s="4" t="s">
        <v>806</v>
      </c>
      <c r="C350" s="4" t="s">
        <v>836</v>
      </c>
      <c r="D350" s="8" t="s">
        <v>31</v>
      </c>
      <c r="E350" s="8" t="s">
        <v>3</v>
      </c>
      <c r="F350" s="10" t="s">
        <v>705</v>
      </c>
      <c r="H350" s="9" t="s">
        <v>796</v>
      </c>
      <c r="J350" s="12" t="str">
        <f t="shared" si="6"/>
        <v>&lt;vl-adres:heeftGemeentenaam&gt;</v>
      </c>
      <c r="K350" s="9" t="s">
        <v>2113</v>
      </c>
      <c r="L350" s="9" t="s">
        <v>2113</v>
      </c>
    </row>
    <row r="351" spans="1:12" x14ac:dyDescent="0.3">
      <c r="A351" s="8">
        <v>418</v>
      </c>
      <c r="B351" s="4" t="s">
        <v>807</v>
      </c>
      <c r="C351" s="4" t="s">
        <v>837</v>
      </c>
      <c r="D351" s="8" t="s">
        <v>31</v>
      </c>
      <c r="E351" s="8" t="s">
        <v>3</v>
      </c>
      <c r="F351" s="10" t="s">
        <v>705</v>
      </c>
      <c r="H351" s="9" t="s">
        <v>796</v>
      </c>
      <c r="J351" s="12" t="str">
        <f t="shared" si="6"/>
        <v>&lt;vl-adres:heeftPostinfo&gt;</v>
      </c>
      <c r="K351" s="9" t="s">
        <v>2113</v>
      </c>
      <c r="L351" s="9" t="s">
        <v>2113</v>
      </c>
    </row>
    <row r="352" spans="1:12" x14ac:dyDescent="0.3">
      <c r="A352" s="8">
        <v>419</v>
      </c>
      <c r="B352" s="4" t="s">
        <v>808</v>
      </c>
      <c r="C352" s="4" t="s">
        <v>838</v>
      </c>
      <c r="D352" s="8" t="s">
        <v>31</v>
      </c>
      <c r="E352" s="8" t="s">
        <v>3</v>
      </c>
      <c r="F352" s="10" t="s">
        <v>705</v>
      </c>
      <c r="H352" s="9" t="s">
        <v>796</v>
      </c>
      <c r="J352" s="12" t="str">
        <f t="shared" si="6"/>
        <v>&lt;vl-adres:heeftStraatnaam&gt;</v>
      </c>
      <c r="K352" s="9" t="s">
        <v>2113</v>
      </c>
      <c r="L352" s="9" t="s">
        <v>2113</v>
      </c>
    </row>
    <row r="353" spans="1:12" ht="43.2" x14ac:dyDescent="0.3">
      <c r="A353" s="8">
        <v>420</v>
      </c>
      <c r="B353" s="4" t="s">
        <v>809</v>
      </c>
      <c r="C353" s="4" t="s">
        <v>839</v>
      </c>
      <c r="D353" s="8" t="s">
        <v>31</v>
      </c>
      <c r="E353" s="8" t="s">
        <v>3</v>
      </c>
      <c r="F353" s="10" t="s">
        <v>705</v>
      </c>
      <c r="H353" s="9" t="s">
        <v>796</v>
      </c>
      <c r="J353" s="12" t="str">
        <f t="shared" si="6"/>
        <v>&lt;vl-adres:homoniemToevoeging&gt;</v>
      </c>
      <c r="K353" s="9" t="s">
        <v>2113</v>
      </c>
      <c r="L353" s="9" t="s">
        <v>2113</v>
      </c>
    </row>
    <row r="354" spans="1:12" ht="86.4" x14ac:dyDescent="0.3">
      <c r="A354" s="8">
        <v>421</v>
      </c>
      <c r="B354" s="4" t="s">
        <v>810</v>
      </c>
      <c r="C354" s="4" t="s">
        <v>855</v>
      </c>
      <c r="D354" s="8" t="s">
        <v>31</v>
      </c>
      <c r="E354" s="8" t="s">
        <v>3</v>
      </c>
      <c r="F354" s="10" t="s">
        <v>705</v>
      </c>
      <c r="H354" s="9" t="s">
        <v>796</v>
      </c>
      <c r="J354" s="12" t="str">
        <f t="shared" si="6"/>
        <v>&lt;vl-adres:Adresvoorstelling.huisnummer&gt;</v>
      </c>
      <c r="K354" s="9" t="s">
        <v>2113</v>
      </c>
      <c r="L354" s="9" t="s">
        <v>2113</v>
      </c>
    </row>
    <row r="355" spans="1:12" ht="28.8" x14ac:dyDescent="0.3">
      <c r="A355" s="8">
        <v>422</v>
      </c>
      <c r="B355" s="4" t="s">
        <v>811</v>
      </c>
      <c r="C355" s="4" t="s">
        <v>840</v>
      </c>
      <c r="D355" s="8" t="s">
        <v>31</v>
      </c>
      <c r="E355" s="8" t="s">
        <v>3</v>
      </c>
      <c r="F355" s="10" t="s">
        <v>705</v>
      </c>
      <c r="H355" s="9" t="s">
        <v>796</v>
      </c>
      <c r="J355" s="12" t="str">
        <f t="shared" si="6"/>
        <v>&lt;vl-adres:huisnummer&gt;</v>
      </c>
      <c r="K355" s="9" t="s">
        <v>2113</v>
      </c>
      <c r="L355" s="9" t="s">
        <v>2113</v>
      </c>
    </row>
    <row r="356" spans="1:12" x14ac:dyDescent="0.3">
      <c r="A356" s="8">
        <v>423</v>
      </c>
      <c r="B356" s="4" t="s">
        <v>812</v>
      </c>
      <c r="C356" s="4" t="s">
        <v>841</v>
      </c>
      <c r="D356" s="8" t="s">
        <v>31</v>
      </c>
      <c r="E356" s="8" t="s">
        <v>3</v>
      </c>
      <c r="F356" s="10" t="s">
        <v>705</v>
      </c>
      <c r="H356" s="9" t="s">
        <v>796</v>
      </c>
      <c r="J356" s="12" t="str">
        <f t="shared" si="6"/>
        <v>&lt;vl-adres:isToegekendAan&gt;</v>
      </c>
      <c r="K356" s="9" t="s">
        <v>2113</v>
      </c>
      <c r="L356" s="9" t="s">
        <v>2113</v>
      </c>
    </row>
    <row r="357" spans="1:12" x14ac:dyDescent="0.3">
      <c r="A357" s="8">
        <v>424</v>
      </c>
      <c r="B357" s="4" t="s">
        <v>813</v>
      </c>
      <c r="C357" s="4" t="s">
        <v>842</v>
      </c>
      <c r="D357" s="8" t="s">
        <v>31</v>
      </c>
      <c r="E357" s="8" t="s">
        <v>3</v>
      </c>
      <c r="F357" s="10" t="s">
        <v>705</v>
      </c>
      <c r="H357" s="9" t="s">
        <v>796</v>
      </c>
      <c r="J357" s="12" t="str">
        <f t="shared" si="6"/>
        <v>&lt;vl-adres:isVerrijktMet&gt;</v>
      </c>
      <c r="K357" s="9" t="s">
        <v>2113</v>
      </c>
      <c r="L357" s="9" t="s">
        <v>2113</v>
      </c>
    </row>
    <row r="358" spans="1:12" x14ac:dyDescent="0.3">
      <c r="A358" s="8">
        <v>425</v>
      </c>
      <c r="B358" s="4" t="s">
        <v>814</v>
      </c>
      <c r="C358" s="4" t="s">
        <v>843</v>
      </c>
      <c r="D358" s="8" t="s">
        <v>31</v>
      </c>
      <c r="E358" s="8" t="s">
        <v>3</v>
      </c>
      <c r="F358" s="10" t="s">
        <v>705</v>
      </c>
      <c r="H358" s="9" t="s">
        <v>796</v>
      </c>
      <c r="J358" s="12" t="str">
        <f t="shared" si="6"/>
        <v>&lt;vl-adres:land&gt;</v>
      </c>
      <c r="K358" s="9" t="s">
        <v>2113</v>
      </c>
      <c r="L358" s="9" t="s">
        <v>2113</v>
      </c>
    </row>
    <row r="359" spans="1:12" ht="86.4" x14ac:dyDescent="0.3">
      <c r="A359" s="8">
        <v>426</v>
      </c>
      <c r="B359" s="4" t="s">
        <v>815</v>
      </c>
      <c r="C359" s="4" t="s">
        <v>854</v>
      </c>
      <c r="D359" s="8" t="s">
        <v>31</v>
      </c>
      <c r="E359" s="8" t="s">
        <v>3</v>
      </c>
      <c r="F359" s="10" t="s">
        <v>705</v>
      </c>
      <c r="H359" s="9" t="s">
        <v>796</v>
      </c>
      <c r="J359" s="12" t="str">
        <f t="shared" si="6"/>
        <v>&lt;vl-adres:niveau&gt;</v>
      </c>
      <c r="K359" s="9" t="s">
        <v>2113</v>
      </c>
      <c r="L359" s="9" t="s">
        <v>2113</v>
      </c>
    </row>
    <row r="360" spans="1:12" ht="100.8" x14ac:dyDescent="0.3">
      <c r="A360" s="8">
        <v>427</v>
      </c>
      <c r="B360" s="4" t="s">
        <v>816</v>
      </c>
      <c r="C360" s="4" t="s">
        <v>853</v>
      </c>
      <c r="D360" s="8" t="s">
        <v>31</v>
      </c>
      <c r="E360" s="8" t="s">
        <v>3</v>
      </c>
      <c r="F360" s="10" t="s">
        <v>705</v>
      </c>
      <c r="H360" s="9" t="s">
        <v>796</v>
      </c>
      <c r="J360" s="12" t="str">
        <f t="shared" si="6"/>
        <v>&lt;vl-adres:officieelToegekend&gt;</v>
      </c>
      <c r="K360" s="9" t="s">
        <v>2113</v>
      </c>
      <c r="L360" s="9" t="s">
        <v>2113</v>
      </c>
    </row>
    <row r="361" spans="1:12" ht="86.4" x14ac:dyDescent="0.3">
      <c r="A361" s="8">
        <v>428</v>
      </c>
      <c r="B361" s="4" t="s">
        <v>817</v>
      </c>
      <c r="C361" s="4" t="s">
        <v>852</v>
      </c>
      <c r="D361" s="8" t="s">
        <v>31</v>
      </c>
      <c r="E361" s="8" t="s">
        <v>3</v>
      </c>
      <c r="F361" s="10" t="s">
        <v>705</v>
      </c>
      <c r="H361" s="9" t="s">
        <v>796</v>
      </c>
      <c r="J361" s="12" t="str">
        <f t="shared" si="6"/>
        <v>&lt;vl-adres:positie&gt;</v>
      </c>
      <c r="K361" s="9" t="s">
        <v>2113</v>
      </c>
      <c r="L361" s="9" t="s">
        <v>2113</v>
      </c>
    </row>
    <row r="362" spans="1:12" ht="28.8" x14ac:dyDescent="0.3">
      <c r="A362" s="8">
        <v>429</v>
      </c>
      <c r="B362" s="4" t="s">
        <v>818</v>
      </c>
      <c r="C362" s="4" t="s">
        <v>844</v>
      </c>
      <c r="D362" s="8" t="s">
        <v>31</v>
      </c>
      <c r="E362" s="8" t="s">
        <v>3</v>
      </c>
      <c r="F362" s="10" t="s">
        <v>705</v>
      </c>
      <c r="G362" s="4" t="s">
        <v>1210</v>
      </c>
      <c r="H362" s="9" t="s">
        <v>796</v>
      </c>
      <c r="J362" s="12" t="str">
        <f t="shared" si="6"/>
        <v>&lt;vl-adres:postcode&gt;</v>
      </c>
      <c r="K362" s="9" t="s">
        <v>2113</v>
      </c>
      <c r="L362" s="9" t="s">
        <v>2113</v>
      </c>
    </row>
    <row r="363" spans="1:12" ht="86.4" x14ac:dyDescent="0.3">
      <c r="A363" s="8">
        <v>430</v>
      </c>
      <c r="B363" s="4" t="s">
        <v>819</v>
      </c>
      <c r="C363" s="4" t="s">
        <v>851</v>
      </c>
      <c r="D363" s="8" t="s">
        <v>31</v>
      </c>
      <c r="E363" s="8" t="s">
        <v>3</v>
      </c>
      <c r="F363" s="10" t="s">
        <v>705</v>
      </c>
      <c r="G363" s="4" t="s">
        <v>1211</v>
      </c>
      <c r="H363" s="9" t="s">
        <v>796</v>
      </c>
      <c r="J363" s="12" t="str">
        <f t="shared" si="6"/>
        <v>&lt;vl-adres:postnaam&gt;</v>
      </c>
      <c r="K363" s="9" t="s">
        <v>2113</v>
      </c>
      <c r="L363" s="9" t="s">
        <v>2113</v>
      </c>
    </row>
    <row r="364" spans="1:12" x14ac:dyDescent="0.3">
      <c r="A364" s="8">
        <v>431</v>
      </c>
      <c r="B364" s="4" t="s">
        <v>820</v>
      </c>
      <c r="C364" s="4" t="s">
        <v>845</v>
      </c>
      <c r="D364" s="8" t="s">
        <v>31</v>
      </c>
      <c r="E364" s="8" t="s">
        <v>3</v>
      </c>
      <c r="F364" s="10" t="s">
        <v>705</v>
      </c>
      <c r="H364" s="9" t="s">
        <v>796</v>
      </c>
      <c r="J364" s="12" t="str">
        <f t="shared" si="6"/>
        <v>&lt;vl-adres:Straatnaam.status&gt;</v>
      </c>
      <c r="K364" s="9" t="s">
        <v>2113</v>
      </c>
      <c r="L364" s="9" t="s">
        <v>2113</v>
      </c>
    </row>
    <row r="365" spans="1:12" x14ac:dyDescent="0.3">
      <c r="A365" s="8">
        <v>432</v>
      </c>
      <c r="B365" s="4" t="s">
        <v>821</v>
      </c>
      <c r="C365" s="4" t="s">
        <v>846</v>
      </c>
      <c r="D365" s="8" t="s">
        <v>31</v>
      </c>
      <c r="E365" s="8" t="s">
        <v>3</v>
      </c>
      <c r="F365" s="10" t="s">
        <v>705</v>
      </c>
      <c r="H365" s="9" t="s">
        <v>796</v>
      </c>
      <c r="J365" s="12" t="str">
        <f t="shared" si="6"/>
        <v>&lt;vl-adres:Adres.status&gt;</v>
      </c>
      <c r="K365" s="9" t="s">
        <v>2113</v>
      </c>
      <c r="L365" s="9" t="s">
        <v>2113</v>
      </c>
    </row>
    <row r="366" spans="1:12" x14ac:dyDescent="0.3">
      <c r="A366" s="8">
        <v>433</v>
      </c>
      <c r="B366" s="4" t="s">
        <v>822</v>
      </c>
      <c r="C366" s="4" t="s">
        <v>847</v>
      </c>
      <c r="D366" s="8" t="s">
        <v>31</v>
      </c>
      <c r="E366" s="8" t="s">
        <v>3</v>
      </c>
      <c r="F366" s="10" t="s">
        <v>705</v>
      </c>
      <c r="H366" s="9" t="s">
        <v>796</v>
      </c>
      <c r="J366" s="12" t="str">
        <f t="shared" si="6"/>
        <v>&lt;vl-adres:Locatienaam.type&gt;</v>
      </c>
      <c r="K366" s="9" t="s">
        <v>2113</v>
      </c>
      <c r="L366" s="9" t="s">
        <v>2113</v>
      </c>
    </row>
    <row r="367" spans="1:12" x14ac:dyDescent="0.3">
      <c r="A367" s="8">
        <v>434</v>
      </c>
      <c r="B367" s="4" t="s">
        <v>823</v>
      </c>
      <c r="C367" s="4" t="s">
        <v>848</v>
      </c>
      <c r="D367" s="8" t="s">
        <v>31</v>
      </c>
      <c r="E367" s="8" t="s">
        <v>3</v>
      </c>
      <c r="F367" s="10" t="s">
        <v>705</v>
      </c>
      <c r="H367" s="9" t="s">
        <v>796</v>
      </c>
      <c r="J367" s="12" t="str">
        <f t="shared" si="6"/>
        <v>&lt;vl-adres:Locatieaanduiding.type&gt;</v>
      </c>
      <c r="K367" s="9" t="s">
        <v>2113</v>
      </c>
      <c r="L367" s="9" t="s">
        <v>2113</v>
      </c>
    </row>
    <row r="368" spans="1:12" ht="72" x14ac:dyDescent="0.3">
      <c r="A368" s="8">
        <v>435</v>
      </c>
      <c r="B368" s="4" t="s">
        <v>824</v>
      </c>
      <c r="C368" s="4" t="s">
        <v>850</v>
      </c>
      <c r="D368" s="8" t="s">
        <v>31</v>
      </c>
      <c r="E368" s="8" t="s">
        <v>3</v>
      </c>
      <c r="F368" s="10" t="s">
        <v>705</v>
      </c>
      <c r="H368" s="9" t="s">
        <v>796</v>
      </c>
      <c r="J368" s="12" t="str">
        <f t="shared" si="6"/>
        <v>&lt;vl-adres:verwijstNaar&gt;</v>
      </c>
      <c r="K368" s="9" t="s">
        <v>2113</v>
      </c>
      <c r="L368" s="9" t="s">
        <v>2113</v>
      </c>
    </row>
    <row r="369" spans="1:12" ht="72" x14ac:dyDescent="0.3">
      <c r="A369" s="8">
        <v>436</v>
      </c>
      <c r="B369" s="4" t="s">
        <v>825</v>
      </c>
      <c r="C369" s="4" t="s">
        <v>849</v>
      </c>
      <c r="D369" s="8" t="s">
        <v>31</v>
      </c>
      <c r="E369" s="8" t="s">
        <v>3</v>
      </c>
      <c r="F369" s="10" t="s">
        <v>705</v>
      </c>
      <c r="G369" s="4" t="s">
        <v>1213</v>
      </c>
      <c r="H369" s="9" t="s">
        <v>796</v>
      </c>
      <c r="J369" s="12" t="str">
        <f t="shared" si="6"/>
        <v>&lt;vl-adres:volledigAdres&gt;</v>
      </c>
      <c r="K369" s="9" t="s">
        <v>2113</v>
      </c>
      <c r="L369" s="9" t="s">
        <v>2113</v>
      </c>
    </row>
    <row r="370" spans="1:12" ht="100.8" x14ac:dyDescent="0.3">
      <c r="A370" s="8">
        <v>437</v>
      </c>
      <c r="B370" s="4" t="s">
        <v>104</v>
      </c>
      <c r="C370" s="4" t="s">
        <v>1033</v>
      </c>
      <c r="D370" s="8" t="s">
        <v>4</v>
      </c>
      <c r="E370" s="8" t="s">
        <v>2</v>
      </c>
      <c r="F370" s="10" t="s">
        <v>705</v>
      </c>
      <c r="H370" s="9" t="s">
        <v>797</v>
      </c>
      <c r="J370" s="12" t="str">
        <f t="shared" si="6"/>
        <v>&lt;vl-persoon:Afstamming&gt;</v>
      </c>
      <c r="K370" s="9" t="s">
        <v>2113</v>
      </c>
      <c r="L370" s="9" t="s">
        <v>2113</v>
      </c>
    </row>
    <row r="371" spans="1:12" ht="72" x14ac:dyDescent="0.3">
      <c r="A371" s="8">
        <v>438</v>
      </c>
      <c r="B371" s="4" t="s">
        <v>1003</v>
      </c>
      <c r="C371" s="4" t="s">
        <v>1032</v>
      </c>
      <c r="D371" s="8" t="s">
        <v>4</v>
      </c>
      <c r="E371" s="8" t="s">
        <v>2</v>
      </c>
      <c r="F371" s="10" t="s">
        <v>705</v>
      </c>
      <c r="H371" s="9" t="s">
        <v>797</v>
      </c>
      <c r="J371" s="12" t="str">
        <f t="shared" si="6"/>
        <v>&lt;vl-persoon:BurgerlijkeStaat&gt;</v>
      </c>
      <c r="K371" s="9" t="s">
        <v>2113</v>
      </c>
      <c r="L371" s="9" t="s">
        <v>2113</v>
      </c>
    </row>
    <row r="372" spans="1:12" ht="100.8" x14ac:dyDescent="0.3">
      <c r="A372" s="8">
        <v>439</v>
      </c>
      <c r="B372" s="4" t="s">
        <v>780</v>
      </c>
      <c r="C372" s="4" t="s">
        <v>1034</v>
      </c>
      <c r="D372" s="8" t="s">
        <v>4</v>
      </c>
      <c r="E372" s="8" t="s">
        <v>2</v>
      </c>
      <c r="F372" s="10" t="s">
        <v>705</v>
      </c>
      <c r="H372" s="9" t="s">
        <v>797</v>
      </c>
      <c r="J372" s="12" t="str">
        <f t="shared" si="6"/>
        <v>&lt;vl-persoon:Domicilie&gt;</v>
      </c>
      <c r="K372" s="9" t="s">
        <v>2113</v>
      </c>
      <c r="L372" s="9" t="s">
        <v>2113</v>
      </c>
    </row>
    <row r="373" spans="1:12" x14ac:dyDescent="0.3">
      <c r="A373" s="8">
        <v>440</v>
      </c>
      <c r="B373" s="4" t="s">
        <v>781</v>
      </c>
      <c r="C373" s="4" t="s">
        <v>1035</v>
      </c>
      <c r="D373" s="8" t="s">
        <v>4</v>
      </c>
      <c r="E373" s="8" t="s">
        <v>2</v>
      </c>
      <c r="F373" s="10" t="s">
        <v>705</v>
      </c>
      <c r="H373" s="9" t="s">
        <v>797</v>
      </c>
      <c r="J373" s="12" t="str">
        <f t="shared" si="6"/>
        <v>&lt;vl-persoon:Geboorte&gt;</v>
      </c>
      <c r="K373" s="9" t="s">
        <v>2113</v>
      </c>
      <c r="L373" s="9" t="s">
        <v>2113</v>
      </c>
    </row>
    <row r="374" spans="1:12" ht="72" x14ac:dyDescent="0.3">
      <c r="A374" s="8">
        <v>441</v>
      </c>
      <c r="B374" s="4" t="s">
        <v>1004</v>
      </c>
      <c r="C374" s="4" t="s">
        <v>1036</v>
      </c>
      <c r="D374" s="8" t="s">
        <v>4</v>
      </c>
      <c r="E374" s="8" t="s">
        <v>2</v>
      </c>
      <c r="F374" s="10" t="s">
        <v>705</v>
      </c>
      <c r="H374" s="9" t="s">
        <v>797</v>
      </c>
      <c r="J374" s="12" t="str">
        <f t="shared" si="6"/>
        <v>&lt;vl-persoon:GeenInwoner&gt;</v>
      </c>
      <c r="K374" s="9" t="s">
        <v>2113</v>
      </c>
      <c r="L374" s="9" t="s">
        <v>2113</v>
      </c>
    </row>
    <row r="375" spans="1:12" ht="158.4" x14ac:dyDescent="0.3">
      <c r="A375" s="8">
        <v>442</v>
      </c>
      <c r="B375" s="4" t="s">
        <v>1005</v>
      </c>
      <c r="C375" s="4" t="s">
        <v>1037</v>
      </c>
      <c r="D375" s="8" t="s">
        <v>4</v>
      </c>
      <c r="E375" s="8" t="s">
        <v>2</v>
      </c>
      <c r="F375" s="10" t="s">
        <v>705</v>
      </c>
      <c r="H375" s="9" t="s">
        <v>797</v>
      </c>
      <c r="J375" s="12" t="str">
        <f t="shared" si="6"/>
        <v>&lt;vl-persoon:GeregistreerdPersoon&gt;</v>
      </c>
      <c r="K375" s="9" t="s">
        <v>2113</v>
      </c>
      <c r="L375" s="9" t="s">
        <v>2113</v>
      </c>
    </row>
    <row r="376" spans="1:12" ht="115.2" x14ac:dyDescent="0.3">
      <c r="A376" s="8">
        <v>443</v>
      </c>
      <c r="B376" s="4" t="s">
        <v>106</v>
      </c>
      <c r="C376" s="4" t="s">
        <v>1038</v>
      </c>
      <c r="D376" s="8" t="s">
        <v>4</v>
      </c>
      <c r="E376" s="8" t="s">
        <v>2</v>
      </c>
      <c r="F376" s="10" t="s">
        <v>705</v>
      </c>
      <c r="H376" s="9" t="s">
        <v>797</v>
      </c>
      <c r="J376" s="12" t="str">
        <f t="shared" si="6"/>
        <v>&lt;vl-persoon:Gezin&gt;</v>
      </c>
      <c r="K376" s="9" t="s">
        <v>2113</v>
      </c>
      <c r="L376" s="9" t="s">
        <v>2113</v>
      </c>
    </row>
    <row r="377" spans="1:12" ht="57.6" x14ac:dyDescent="0.3">
      <c r="A377" s="8">
        <v>444</v>
      </c>
      <c r="B377" s="4" t="s">
        <v>107</v>
      </c>
      <c r="C377" s="4" t="s">
        <v>1039</v>
      </c>
      <c r="D377" s="8" t="s">
        <v>4</v>
      </c>
      <c r="E377" s="8" t="s">
        <v>2</v>
      </c>
      <c r="F377" s="10" t="s">
        <v>705</v>
      </c>
      <c r="H377" s="9" t="s">
        <v>797</v>
      </c>
      <c r="J377" s="12" t="str">
        <f t="shared" si="6"/>
        <v>&lt;vl-persoon:Gezinsrelatie&gt;</v>
      </c>
      <c r="K377" s="9" t="s">
        <v>2113</v>
      </c>
      <c r="L377" s="9" t="s">
        <v>2113</v>
      </c>
    </row>
    <row r="378" spans="1:12" ht="72" x14ac:dyDescent="0.3">
      <c r="A378" s="8">
        <v>445</v>
      </c>
      <c r="B378" s="4" t="s">
        <v>109</v>
      </c>
      <c r="C378" s="4" t="s">
        <v>1040</v>
      </c>
      <c r="D378" s="8" t="s">
        <v>4</v>
      </c>
      <c r="E378" s="8" t="s">
        <v>2</v>
      </c>
      <c r="F378" s="10" t="s">
        <v>705</v>
      </c>
      <c r="H378" s="9" t="s">
        <v>797</v>
      </c>
      <c r="J378" s="12" t="str">
        <f t="shared" si="6"/>
        <v>&lt;vl-persoon:Huwelijk&gt;</v>
      </c>
      <c r="K378" s="9" t="s">
        <v>2113</v>
      </c>
      <c r="L378" s="9" t="s">
        <v>2113</v>
      </c>
    </row>
    <row r="379" spans="1:12" ht="72" x14ac:dyDescent="0.3">
      <c r="A379" s="8">
        <v>446</v>
      </c>
      <c r="B379" s="4" t="s">
        <v>782</v>
      </c>
      <c r="C379" s="4" t="s">
        <v>1041</v>
      </c>
      <c r="D379" s="8" t="s">
        <v>4</v>
      </c>
      <c r="E379" s="8" t="s">
        <v>2</v>
      </c>
      <c r="F379" s="10" t="s">
        <v>705</v>
      </c>
      <c r="H379" s="9" t="s">
        <v>797</v>
      </c>
      <c r="J379" s="12" t="str">
        <f t="shared" ref="J379:J442" si="7">IF(I379="",IF(F379="FED",IF(AND(E379="ConceptScheme",LEFT(H379,7) &lt;&gt; "inspire"),CONCATENATE("&lt;",H379,":",LOWER(IF(I379="",B379,I379)),"&gt;"),CONCATENATE("&lt;",H379,":",IF(I379="",B379,I379),"&gt;")),CONCATENATE("&lt;",H379,":",IF(I379="",B379,I379),"&gt;")),CONCATENATE("&lt;",I379,"&gt;"))</f>
        <v>&lt;vl-persoon:Inwoner&gt;</v>
      </c>
      <c r="K379" s="9" t="s">
        <v>2113</v>
      </c>
      <c r="L379" s="9" t="s">
        <v>2113</v>
      </c>
    </row>
    <row r="380" spans="1:12" x14ac:dyDescent="0.3">
      <c r="A380" s="8">
        <v>447</v>
      </c>
      <c r="B380" s="4" t="s">
        <v>783</v>
      </c>
      <c r="C380" s="4" t="s">
        <v>1042</v>
      </c>
      <c r="D380" s="8" t="s">
        <v>4</v>
      </c>
      <c r="E380" s="8" t="s">
        <v>2</v>
      </c>
      <c r="F380" s="10" t="s">
        <v>705</v>
      </c>
      <c r="H380" s="9" t="s">
        <v>797</v>
      </c>
      <c r="J380" s="12" t="str">
        <f t="shared" si="7"/>
        <v>&lt;vl-persoon:Inwonerschap&gt;</v>
      </c>
      <c r="K380" s="9" t="s">
        <v>2113</v>
      </c>
      <c r="L380" s="9" t="s">
        <v>2113</v>
      </c>
    </row>
    <row r="381" spans="1:12" ht="172.8" x14ac:dyDescent="0.3">
      <c r="A381" s="8">
        <v>448</v>
      </c>
      <c r="B381" s="4" t="s">
        <v>52</v>
      </c>
      <c r="C381" s="4" t="s">
        <v>1043</v>
      </c>
      <c r="D381" s="8" t="s">
        <v>4</v>
      </c>
      <c r="E381" s="8" t="s">
        <v>2</v>
      </c>
      <c r="F381" s="10" t="s">
        <v>705</v>
      </c>
      <c r="H381" s="9" t="s">
        <v>797</v>
      </c>
      <c r="J381" s="12" t="str">
        <f t="shared" si="7"/>
        <v>&lt;vl-persoon:Nationaliteit&gt;</v>
      </c>
      <c r="K381" s="9" t="s">
        <v>2113</v>
      </c>
      <c r="L381" s="9" t="s">
        <v>2113</v>
      </c>
    </row>
    <row r="382" spans="1:12" x14ac:dyDescent="0.3">
      <c r="A382" s="8">
        <v>449</v>
      </c>
      <c r="B382" s="4" t="s">
        <v>784</v>
      </c>
      <c r="C382" s="4" t="s">
        <v>1044</v>
      </c>
      <c r="D382" s="8" t="s">
        <v>4</v>
      </c>
      <c r="E382" s="8" t="s">
        <v>2</v>
      </c>
      <c r="F382" s="10" t="s">
        <v>705</v>
      </c>
      <c r="H382" s="9" t="s">
        <v>797</v>
      </c>
      <c r="J382" s="12" t="str">
        <f t="shared" si="7"/>
        <v>&lt;vl-persoon:Overlijden&gt;</v>
      </c>
      <c r="K382" s="9" t="s">
        <v>2113</v>
      </c>
      <c r="L382" s="9" t="s">
        <v>2113</v>
      </c>
    </row>
    <row r="383" spans="1:12" ht="72" x14ac:dyDescent="0.3">
      <c r="A383" s="8">
        <v>450</v>
      </c>
      <c r="B383" s="4" t="s">
        <v>1006</v>
      </c>
      <c r="C383" s="4" t="s">
        <v>1045</v>
      </c>
      <c r="D383" s="8" t="s">
        <v>4</v>
      </c>
      <c r="E383" s="8" t="s">
        <v>2</v>
      </c>
      <c r="F383" s="10" t="s">
        <v>705</v>
      </c>
      <c r="H383" s="9" t="s">
        <v>797</v>
      </c>
      <c r="J383" s="12" t="str">
        <f t="shared" si="7"/>
        <v>&lt;vl-persoon:PermanentInwoner&gt;</v>
      </c>
      <c r="K383" s="9" t="s">
        <v>2113</v>
      </c>
      <c r="L383" s="9" t="s">
        <v>2113</v>
      </c>
    </row>
    <row r="384" spans="1:12" x14ac:dyDescent="0.3">
      <c r="A384" s="8">
        <v>451</v>
      </c>
      <c r="B384" s="4" t="s">
        <v>785</v>
      </c>
      <c r="C384" s="4" t="s">
        <v>1046</v>
      </c>
      <c r="D384" s="8" t="s">
        <v>4</v>
      </c>
      <c r="E384" s="8" t="s">
        <v>2</v>
      </c>
      <c r="F384" s="10" t="s">
        <v>705</v>
      </c>
      <c r="H384" s="9" t="s">
        <v>797</v>
      </c>
      <c r="J384" s="12" t="str">
        <f t="shared" si="7"/>
        <v>&lt;vl-persoon:Persoonsgebeurtenis&gt;</v>
      </c>
      <c r="K384" s="9" t="s">
        <v>2113</v>
      </c>
      <c r="L384" s="9" t="s">
        <v>2113</v>
      </c>
    </row>
    <row r="385" spans="1:12" ht="72" x14ac:dyDescent="0.3">
      <c r="A385" s="8">
        <v>452</v>
      </c>
      <c r="B385" s="4" t="s">
        <v>110</v>
      </c>
      <c r="C385" s="4" t="s">
        <v>1047</v>
      </c>
      <c r="D385" s="8" t="s">
        <v>4</v>
      </c>
      <c r="E385" s="8" t="s">
        <v>2</v>
      </c>
      <c r="F385" s="10" t="s">
        <v>705</v>
      </c>
      <c r="H385" s="9" t="s">
        <v>797</v>
      </c>
      <c r="J385" s="12" t="str">
        <f t="shared" si="7"/>
        <v>&lt;vl-persoon:Persoonsrelatie&gt;</v>
      </c>
      <c r="K385" s="9" t="s">
        <v>2113</v>
      </c>
      <c r="L385" s="9" t="s">
        <v>2113</v>
      </c>
    </row>
    <row r="386" spans="1:12" ht="57.6" x14ac:dyDescent="0.3">
      <c r="A386" s="8">
        <v>453</v>
      </c>
      <c r="B386" s="4" t="s">
        <v>786</v>
      </c>
      <c r="C386" s="4" t="s">
        <v>1048</v>
      </c>
      <c r="D386" s="8" t="s">
        <v>4</v>
      </c>
      <c r="E386" s="8" t="s">
        <v>2</v>
      </c>
      <c r="F386" s="10" t="s">
        <v>705</v>
      </c>
      <c r="H386" s="9" t="s">
        <v>797</v>
      </c>
      <c r="J386" s="12" t="str">
        <f t="shared" si="7"/>
        <v>&lt;vl-persoon:Samenwonen&gt;</v>
      </c>
      <c r="K386" s="9" t="s">
        <v>2113</v>
      </c>
      <c r="L386" s="9" t="s">
        <v>2113</v>
      </c>
    </row>
    <row r="387" spans="1:12" ht="115.2" x14ac:dyDescent="0.3">
      <c r="A387" s="8">
        <v>454</v>
      </c>
      <c r="B387" s="4" t="s">
        <v>787</v>
      </c>
      <c r="C387" s="4" t="s">
        <v>1049</v>
      </c>
      <c r="D387" s="8" t="s">
        <v>4</v>
      </c>
      <c r="E387" s="8" t="s">
        <v>2</v>
      </c>
      <c r="F387" s="10" t="s">
        <v>705</v>
      </c>
      <c r="H387" s="9" t="s">
        <v>797</v>
      </c>
      <c r="J387" s="12" t="str">
        <f t="shared" si="7"/>
        <v>&lt;vl-persoon:Staatburgerschap&gt;</v>
      </c>
      <c r="K387" s="9" t="s">
        <v>2113</v>
      </c>
      <c r="L387" s="9" t="s">
        <v>2113</v>
      </c>
    </row>
    <row r="388" spans="1:12" x14ac:dyDescent="0.3">
      <c r="A388" s="8">
        <v>455</v>
      </c>
      <c r="B388" s="4" t="s">
        <v>788</v>
      </c>
      <c r="C388" s="4" t="s">
        <v>1050</v>
      </c>
      <c r="D388" s="8" t="s">
        <v>4</v>
      </c>
      <c r="E388" s="8" t="s">
        <v>2</v>
      </c>
      <c r="F388" s="10" t="s">
        <v>705</v>
      </c>
      <c r="H388" s="9" t="s">
        <v>797</v>
      </c>
      <c r="J388" s="12" t="str">
        <f t="shared" si="7"/>
        <v>&lt;vl-persoon:Staatsburger&gt;</v>
      </c>
      <c r="K388" s="9" t="s">
        <v>2113</v>
      </c>
      <c r="L388" s="9" t="s">
        <v>2113</v>
      </c>
    </row>
    <row r="389" spans="1:12" ht="86.4" x14ac:dyDescent="0.3">
      <c r="A389" s="8">
        <v>456</v>
      </c>
      <c r="B389" s="4" t="s">
        <v>1007</v>
      </c>
      <c r="C389" s="4" t="s">
        <v>1051</v>
      </c>
      <c r="D389" s="8" t="s">
        <v>4</v>
      </c>
      <c r="E389" s="8" t="s">
        <v>2</v>
      </c>
      <c r="F389" s="10" t="s">
        <v>705</v>
      </c>
      <c r="H389" s="9" t="s">
        <v>797</v>
      </c>
      <c r="J389" s="12" t="str">
        <f t="shared" si="7"/>
        <v>&lt;vl-persoon:TijdelijkInwoner&gt;</v>
      </c>
      <c r="K389" s="9" t="s">
        <v>2113</v>
      </c>
      <c r="L389" s="9" t="s">
        <v>2113</v>
      </c>
    </row>
    <row r="390" spans="1:12" x14ac:dyDescent="0.3">
      <c r="A390" s="8">
        <v>457</v>
      </c>
      <c r="B390" s="4" t="s">
        <v>789</v>
      </c>
      <c r="C390" s="4" t="s">
        <v>1052</v>
      </c>
      <c r="D390" s="8" t="s">
        <v>4</v>
      </c>
      <c r="E390" s="8" t="s">
        <v>2</v>
      </c>
      <c r="F390" s="10" t="s">
        <v>705</v>
      </c>
      <c r="H390" s="9" t="s">
        <v>797</v>
      </c>
      <c r="J390" s="12" t="str">
        <f t="shared" si="7"/>
        <v>&lt;vl-persoon:Verblijfplaats&gt;</v>
      </c>
      <c r="K390" s="9" t="s">
        <v>2113</v>
      </c>
      <c r="L390" s="9" t="s">
        <v>2113</v>
      </c>
    </row>
    <row r="391" spans="1:12" ht="100.8" x14ac:dyDescent="0.3">
      <c r="A391" s="8">
        <v>458</v>
      </c>
      <c r="B391" s="4" t="s">
        <v>108</v>
      </c>
      <c r="C391" s="4" t="s">
        <v>1053</v>
      </c>
      <c r="D391" s="8" t="s">
        <v>4</v>
      </c>
      <c r="E391" s="8" t="s">
        <v>2</v>
      </c>
      <c r="F391" s="10" t="s">
        <v>705</v>
      </c>
      <c r="H391" s="9" t="s">
        <v>797</v>
      </c>
      <c r="J391" s="12" t="str">
        <f t="shared" si="7"/>
        <v>&lt;vl-persoon:Voogdij&gt;</v>
      </c>
      <c r="K391" s="9" t="s">
        <v>2113</v>
      </c>
      <c r="L391" s="9" t="s">
        <v>2113</v>
      </c>
    </row>
    <row r="392" spans="1:12" ht="100.8" x14ac:dyDescent="0.3">
      <c r="A392" s="8">
        <v>459</v>
      </c>
      <c r="B392" s="4" t="s">
        <v>790</v>
      </c>
      <c r="C392" s="4" t="s">
        <v>1054</v>
      </c>
      <c r="D392" s="8" t="s">
        <v>4</v>
      </c>
      <c r="E392" s="8" t="s">
        <v>2</v>
      </c>
      <c r="F392" s="10" t="s">
        <v>705</v>
      </c>
      <c r="H392" s="9" t="s">
        <v>797</v>
      </c>
      <c r="J392" s="12" t="str">
        <f t="shared" si="7"/>
        <v>&lt;vl-persoon:Vreemdeling&gt;</v>
      </c>
      <c r="K392" s="9" t="s">
        <v>2113</v>
      </c>
      <c r="L392" s="9" t="s">
        <v>2113</v>
      </c>
    </row>
    <row r="393" spans="1:12" ht="57.6" x14ac:dyDescent="0.3">
      <c r="A393" s="8">
        <v>460</v>
      </c>
      <c r="B393" s="4" t="s">
        <v>1008</v>
      </c>
      <c r="C393" s="4" t="s">
        <v>1055</v>
      </c>
      <c r="D393" s="8" t="s">
        <v>4</v>
      </c>
      <c r="E393" s="8" t="s">
        <v>3</v>
      </c>
      <c r="F393" s="10" t="s">
        <v>705</v>
      </c>
      <c r="H393" s="9" t="s">
        <v>797</v>
      </c>
      <c r="J393" s="12" t="str">
        <f t="shared" si="7"/>
        <v>&lt;vl-persoon:afstammingstype&gt;</v>
      </c>
      <c r="K393" s="9" t="s">
        <v>2113</v>
      </c>
      <c r="L393" s="9" t="s">
        <v>2113</v>
      </c>
    </row>
    <row r="394" spans="1:12" ht="28.8" x14ac:dyDescent="0.3">
      <c r="A394" s="8">
        <v>461</v>
      </c>
      <c r="B394" s="4" t="s">
        <v>1009</v>
      </c>
      <c r="C394" s="4" t="s">
        <v>1056</v>
      </c>
      <c r="D394" s="8" t="s">
        <v>4</v>
      </c>
      <c r="E394" s="8" t="s">
        <v>3</v>
      </c>
      <c r="F394" s="10" t="s">
        <v>705</v>
      </c>
      <c r="H394" s="9" t="s">
        <v>797</v>
      </c>
      <c r="J394" s="12" t="str">
        <f t="shared" si="7"/>
        <v>&lt;vl-persoon:Staatburgerschap.binnenJurisdictie&gt;</v>
      </c>
      <c r="K394" s="9" t="s">
        <v>2113</v>
      </c>
      <c r="L394" s="9" t="s">
        <v>2113</v>
      </c>
    </row>
    <row r="395" spans="1:12" ht="28.8" x14ac:dyDescent="0.3">
      <c r="A395" s="8">
        <v>462</v>
      </c>
      <c r="B395" s="4" t="s">
        <v>1010</v>
      </c>
      <c r="C395" s="4" t="s">
        <v>1057</v>
      </c>
      <c r="D395" s="8" t="s">
        <v>4</v>
      </c>
      <c r="E395" s="8" t="s">
        <v>3</v>
      </c>
      <c r="F395" s="10" t="s">
        <v>705</v>
      </c>
      <c r="H395" s="9" t="s">
        <v>797</v>
      </c>
      <c r="J395" s="12" t="str">
        <f t="shared" si="7"/>
        <v>&lt;vl-persoon:Inwonerschap.binnenJurisdictie&gt;</v>
      </c>
      <c r="K395" s="9" t="s">
        <v>2113</v>
      </c>
      <c r="L395" s="9" t="s">
        <v>2113</v>
      </c>
    </row>
    <row r="396" spans="1:12" x14ac:dyDescent="0.3">
      <c r="A396" s="8">
        <v>463</v>
      </c>
      <c r="B396" s="4" t="s">
        <v>1011</v>
      </c>
      <c r="C396" s="4" t="s">
        <v>1058</v>
      </c>
      <c r="D396" s="8" t="s">
        <v>4</v>
      </c>
      <c r="E396" s="8" t="s">
        <v>3</v>
      </c>
      <c r="F396" s="10" t="s">
        <v>705</v>
      </c>
      <c r="H396" s="9" t="s">
        <v>797</v>
      </c>
      <c r="J396" s="12" t="str">
        <f t="shared" si="7"/>
        <v>&lt;vl-persoon:datum&gt;</v>
      </c>
      <c r="K396" s="9" t="s">
        <v>2113</v>
      </c>
      <c r="L396" s="9" t="s">
        <v>2113</v>
      </c>
    </row>
    <row r="397" spans="1:12" x14ac:dyDescent="0.3">
      <c r="A397" s="8">
        <v>464</v>
      </c>
      <c r="B397" s="4" t="s">
        <v>1012</v>
      </c>
      <c r="C397" s="4" t="s">
        <v>1059</v>
      </c>
      <c r="D397" s="8" t="s">
        <v>4</v>
      </c>
      <c r="E397" s="8" t="s">
        <v>3</v>
      </c>
      <c r="F397" s="10" t="s">
        <v>705</v>
      </c>
      <c r="H397" s="9" t="s">
        <v>797</v>
      </c>
      <c r="J397" s="12" t="str">
        <f t="shared" si="7"/>
        <v>&lt;vl-persoon:datumVanAfstamming&gt;</v>
      </c>
      <c r="K397" s="9" t="s">
        <v>2113</v>
      </c>
      <c r="L397" s="9" t="s">
        <v>2113</v>
      </c>
    </row>
    <row r="398" spans="1:12" x14ac:dyDescent="0.3">
      <c r="A398" s="8">
        <v>465</v>
      </c>
      <c r="B398" s="4" t="s">
        <v>1013</v>
      </c>
      <c r="C398" s="4" t="s">
        <v>1060</v>
      </c>
      <c r="D398" s="8" t="s">
        <v>4</v>
      </c>
      <c r="E398" s="8" t="s">
        <v>3</v>
      </c>
      <c r="F398" s="10" t="s">
        <v>705</v>
      </c>
      <c r="H398" s="9" t="s">
        <v>797</v>
      </c>
      <c r="J398" s="12" t="str">
        <f t="shared" si="7"/>
        <v>&lt;vl-persoon:gebruikteVoornaam&gt;</v>
      </c>
      <c r="K398" s="9" t="s">
        <v>2113</v>
      </c>
      <c r="L398" s="9" t="s">
        <v>2113</v>
      </c>
    </row>
    <row r="399" spans="1:12" x14ac:dyDescent="0.3">
      <c r="A399" s="8">
        <v>466</v>
      </c>
      <c r="B399" s="4" t="s">
        <v>1014</v>
      </c>
      <c r="C399" s="4" t="s">
        <v>1061</v>
      </c>
      <c r="D399" s="8" t="s">
        <v>4</v>
      </c>
      <c r="E399" s="8" t="s">
        <v>3</v>
      </c>
      <c r="F399" s="10" t="s">
        <v>705</v>
      </c>
      <c r="H399" s="9" t="s">
        <v>797</v>
      </c>
      <c r="J399" s="12" t="str">
        <f t="shared" si="7"/>
        <v>&lt;vl-persoon:geslacht&gt;</v>
      </c>
      <c r="K399" s="9" t="s">
        <v>2113</v>
      </c>
      <c r="L399" s="9" t="s">
        <v>2113</v>
      </c>
    </row>
    <row r="400" spans="1:12" ht="72" x14ac:dyDescent="0.3">
      <c r="A400" s="8">
        <v>467</v>
      </c>
      <c r="B400" s="4" t="s">
        <v>1015</v>
      </c>
      <c r="C400" s="4" t="s">
        <v>1062</v>
      </c>
      <c r="D400" s="8" t="s">
        <v>4</v>
      </c>
      <c r="E400" s="8" t="s">
        <v>3</v>
      </c>
      <c r="F400" s="10" t="s">
        <v>705</v>
      </c>
      <c r="H400" s="9" t="s">
        <v>797</v>
      </c>
      <c r="J400" s="12" t="str">
        <f t="shared" si="7"/>
        <v>&lt;vl-persoon:gezinsadres&gt;</v>
      </c>
      <c r="K400" s="9" t="s">
        <v>2113</v>
      </c>
      <c r="L400" s="9" t="s">
        <v>2113</v>
      </c>
    </row>
    <row r="401" spans="1:12" ht="86.4" x14ac:dyDescent="0.3">
      <c r="A401" s="8">
        <v>468</v>
      </c>
      <c r="B401" s="4" t="s">
        <v>1016</v>
      </c>
      <c r="C401" s="4" t="s">
        <v>1063</v>
      </c>
      <c r="D401" s="8" t="s">
        <v>4</v>
      </c>
      <c r="E401" s="8" t="s">
        <v>3</v>
      </c>
      <c r="F401" s="10" t="s">
        <v>705</v>
      </c>
      <c r="H401" s="9" t="s">
        <v>797</v>
      </c>
      <c r="J401" s="12" t="str">
        <f t="shared" si="7"/>
        <v>&lt;vl-persoon:gezinsrelatietype&gt;</v>
      </c>
      <c r="K401" s="9" t="s">
        <v>2113</v>
      </c>
      <c r="L401" s="9" t="s">
        <v>2113</v>
      </c>
    </row>
    <row r="402" spans="1:12" x14ac:dyDescent="0.3">
      <c r="A402" s="8">
        <v>469</v>
      </c>
      <c r="B402" s="4" t="s">
        <v>1017</v>
      </c>
      <c r="C402" s="4" t="s">
        <v>1064</v>
      </c>
      <c r="D402" s="8" t="s">
        <v>4</v>
      </c>
      <c r="E402" s="8" t="s">
        <v>3</v>
      </c>
      <c r="F402" s="10" t="s">
        <v>705</v>
      </c>
      <c r="H402" s="9" t="s">
        <v>797</v>
      </c>
      <c r="J402" s="12" t="str">
        <f t="shared" si="7"/>
        <v>&lt;vl-persoon:heeftBurgerlijkeStaat&gt;</v>
      </c>
      <c r="K402" s="9" t="s">
        <v>2113</v>
      </c>
      <c r="L402" s="9" t="s">
        <v>2113</v>
      </c>
    </row>
    <row r="403" spans="1:12" x14ac:dyDescent="0.3">
      <c r="A403" s="8">
        <v>470</v>
      </c>
      <c r="B403" s="4" t="s">
        <v>1018</v>
      </c>
      <c r="C403" s="4" t="s">
        <v>1065</v>
      </c>
      <c r="D403" s="8" t="s">
        <v>4</v>
      </c>
      <c r="E403" s="8" t="s">
        <v>3</v>
      </c>
      <c r="F403" s="10" t="s">
        <v>705</v>
      </c>
      <c r="H403" s="9" t="s">
        <v>797</v>
      </c>
      <c r="J403" s="12" t="str">
        <f t="shared" si="7"/>
        <v>&lt;vl-persoon:heeftGeboorte&gt;</v>
      </c>
      <c r="K403" s="9" t="s">
        <v>2113</v>
      </c>
      <c r="L403" s="9" t="s">
        <v>2113</v>
      </c>
    </row>
    <row r="404" spans="1:12" ht="72" x14ac:dyDescent="0.3">
      <c r="A404" s="8">
        <v>471</v>
      </c>
      <c r="B404" s="4" t="s">
        <v>1019</v>
      </c>
      <c r="C404" s="4" t="s">
        <v>1066</v>
      </c>
      <c r="D404" s="8" t="s">
        <v>4</v>
      </c>
      <c r="E404" s="8" t="s">
        <v>3</v>
      </c>
      <c r="F404" s="10" t="s">
        <v>705</v>
      </c>
      <c r="H404" s="9" t="s">
        <v>797</v>
      </c>
      <c r="J404" s="12" t="str">
        <f t="shared" si="7"/>
        <v>&lt;vl-persoon:heeftInwonerschap&gt;</v>
      </c>
      <c r="K404" s="9" t="s">
        <v>2113</v>
      </c>
      <c r="L404" s="9" t="s">
        <v>2113</v>
      </c>
    </row>
    <row r="405" spans="1:12" x14ac:dyDescent="0.3">
      <c r="A405" s="8">
        <v>472</v>
      </c>
      <c r="B405" s="4" t="s">
        <v>1020</v>
      </c>
      <c r="C405" s="4" t="s">
        <v>1067</v>
      </c>
      <c r="D405" s="8" t="s">
        <v>4</v>
      </c>
      <c r="E405" s="8" t="s">
        <v>3</v>
      </c>
      <c r="F405" s="10" t="s">
        <v>705</v>
      </c>
      <c r="H405" s="9" t="s">
        <v>797</v>
      </c>
      <c r="J405" s="12" t="str">
        <f t="shared" si="7"/>
        <v>&lt;vl-persoon:heeftNationaliteit&gt;</v>
      </c>
      <c r="K405" s="9" t="s">
        <v>2113</v>
      </c>
      <c r="L405" s="9" t="s">
        <v>2113</v>
      </c>
    </row>
    <row r="406" spans="1:12" x14ac:dyDescent="0.3">
      <c r="A406" s="8">
        <v>473</v>
      </c>
      <c r="B406" s="4" t="s">
        <v>1021</v>
      </c>
      <c r="C406" s="4" t="s">
        <v>1068</v>
      </c>
      <c r="D406" s="8" t="s">
        <v>4</v>
      </c>
      <c r="E406" s="8" t="s">
        <v>3</v>
      </c>
      <c r="F406" s="10" t="s">
        <v>705</v>
      </c>
      <c r="H406" s="9" t="s">
        <v>797</v>
      </c>
      <c r="J406" s="12" t="str">
        <f t="shared" si="7"/>
        <v>&lt;vl-persoon:heeftOverlijden&gt;</v>
      </c>
      <c r="K406" s="9" t="s">
        <v>2113</v>
      </c>
      <c r="L406" s="9" t="s">
        <v>2113</v>
      </c>
    </row>
    <row r="407" spans="1:12" x14ac:dyDescent="0.3">
      <c r="A407" s="8">
        <v>474</v>
      </c>
      <c r="B407" s="4" t="s">
        <v>1022</v>
      </c>
      <c r="C407" s="4" t="s">
        <v>1069</v>
      </c>
      <c r="D407" s="8" t="s">
        <v>4</v>
      </c>
      <c r="E407" s="8" t="s">
        <v>3</v>
      </c>
      <c r="F407" s="10" t="s">
        <v>705</v>
      </c>
      <c r="H407" s="9" t="s">
        <v>797</v>
      </c>
      <c r="J407" s="12" t="str">
        <f t="shared" si="7"/>
        <v>&lt;vl-persoon:heeftPersoonsrelatie&gt;</v>
      </c>
      <c r="K407" s="9" t="s">
        <v>2113</v>
      </c>
      <c r="L407" s="9" t="s">
        <v>2113</v>
      </c>
    </row>
    <row r="408" spans="1:12" ht="72" x14ac:dyDescent="0.3">
      <c r="A408" s="8">
        <v>475</v>
      </c>
      <c r="B408" s="4" t="s">
        <v>1023</v>
      </c>
      <c r="C408" s="4" t="s">
        <v>1070</v>
      </c>
      <c r="D408" s="8" t="s">
        <v>4</v>
      </c>
      <c r="E408" s="8" t="s">
        <v>3</v>
      </c>
      <c r="F408" s="10" t="s">
        <v>705</v>
      </c>
      <c r="H408" s="9" t="s">
        <v>797</v>
      </c>
      <c r="J408" s="12" t="str">
        <f t="shared" si="7"/>
        <v>&lt;vl-persoon:heeftStaatsburgerschap&gt;</v>
      </c>
      <c r="K408" s="9" t="s">
        <v>2113</v>
      </c>
      <c r="L408" s="9" t="s">
        <v>2113</v>
      </c>
    </row>
    <row r="409" spans="1:12" x14ac:dyDescent="0.3">
      <c r="A409" s="8">
        <v>476</v>
      </c>
      <c r="B409" s="4" t="s">
        <v>1024</v>
      </c>
      <c r="C409" s="4" t="s">
        <v>1071</v>
      </c>
      <c r="D409" s="8" t="s">
        <v>4</v>
      </c>
      <c r="E409" s="8" t="s">
        <v>3</v>
      </c>
      <c r="F409" s="10" t="s">
        <v>705</v>
      </c>
      <c r="H409" s="9" t="s">
        <v>797</v>
      </c>
      <c r="J409" s="12" t="str">
        <f t="shared" si="7"/>
        <v>&lt;vl-persoon:heeftVerblijfplaats&gt;</v>
      </c>
      <c r="K409" s="9" t="s">
        <v>2113</v>
      </c>
      <c r="L409" s="9" t="s">
        <v>2113</v>
      </c>
    </row>
    <row r="410" spans="1:12" x14ac:dyDescent="0.3">
      <c r="A410" s="8">
        <v>477</v>
      </c>
      <c r="B410" s="4" t="s">
        <v>1025</v>
      </c>
      <c r="C410" s="4" t="s">
        <v>1072</v>
      </c>
      <c r="D410" s="8" t="s">
        <v>4</v>
      </c>
      <c r="E410" s="8" t="s">
        <v>3</v>
      </c>
      <c r="F410" s="10" t="s">
        <v>705</v>
      </c>
      <c r="H410" s="9" t="s">
        <v>797</v>
      </c>
      <c r="J410" s="12" t="str">
        <f t="shared" si="7"/>
        <v>&lt;vl-persoon:isHoofdVan&gt;</v>
      </c>
      <c r="K410" s="9" t="s">
        <v>2113</v>
      </c>
      <c r="L410" s="9" t="s">
        <v>2113</v>
      </c>
    </row>
    <row r="411" spans="1:12" x14ac:dyDescent="0.3">
      <c r="A411" s="8">
        <v>478</v>
      </c>
      <c r="B411" s="4" t="s">
        <v>1026</v>
      </c>
      <c r="C411" s="4" t="s">
        <v>1073</v>
      </c>
      <c r="D411" s="8" t="s">
        <v>4</v>
      </c>
      <c r="E411" s="8" t="s">
        <v>3</v>
      </c>
      <c r="F411" s="10" t="s">
        <v>705</v>
      </c>
      <c r="H411" s="9" t="s">
        <v>797</v>
      </c>
      <c r="J411" s="12" t="str">
        <f t="shared" si="7"/>
        <v>&lt;vl-persoon:isLidVan&gt;</v>
      </c>
      <c r="K411" s="9" t="s">
        <v>2113</v>
      </c>
      <c r="L411" s="9" t="s">
        <v>2113</v>
      </c>
    </row>
    <row r="412" spans="1:12" x14ac:dyDescent="0.3">
      <c r="A412" s="8">
        <v>479</v>
      </c>
      <c r="B412" s="4" t="s">
        <v>1027</v>
      </c>
      <c r="C412" s="4" t="s">
        <v>1074</v>
      </c>
      <c r="D412" s="8" t="s">
        <v>4</v>
      </c>
      <c r="E412" s="8" t="s">
        <v>3</v>
      </c>
      <c r="F412" s="10" t="s">
        <v>705</v>
      </c>
      <c r="H412" s="9" t="s">
        <v>797</v>
      </c>
      <c r="J412" s="12" t="str">
        <f t="shared" si="7"/>
        <v>&lt;vl-persoon:isRelatieMet&gt;</v>
      </c>
      <c r="K412" s="9" t="s">
        <v>2113</v>
      </c>
      <c r="L412" s="9" t="s">
        <v>2113</v>
      </c>
    </row>
    <row r="413" spans="1:12" x14ac:dyDescent="0.3">
      <c r="A413" s="8">
        <v>480</v>
      </c>
      <c r="B413" s="4" t="s">
        <v>1028</v>
      </c>
      <c r="C413" s="4" t="s">
        <v>1075</v>
      </c>
      <c r="D413" s="8" t="s">
        <v>4</v>
      </c>
      <c r="E413" s="8" t="s">
        <v>3</v>
      </c>
      <c r="F413" s="10" t="s">
        <v>705</v>
      </c>
      <c r="H413" s="9" t="s">
        <v>797</v>
      </c>
      <c r="J413" s="12" t="str">
        <f t="shared" si="7"/>
        <v>&lt;vl-persoon:nationaliteit&gt;</v>
      </c>
      <c r="K413" s="9" t="s">
        <v>2113</v>
      </c>
      <c r="L413" s="9" t="s">
        <v>2113</v>
      </c>
    </row>
    <row r="414" spans="1:12" x14ac:dyDescent="0.3">
      <c r="A414" s="8">
        <v>481</v>
      </c>
      <c r="B414" s="4" t="s">
        <v>770</v>
      </c>
      <c r="C414" s="4" t="s">
        <v>1076</v>
      </c>
      <c r="D414" s="8" t="s">
        <v>4</v>
      </c>
      <c r="E414" s="8" t="s">
        <v>3</v>
      </c>
      <c r="F414" s="10" t="s">
        <v>705</v>
      </c>
      <c r="H414" s="9" t="s">
        <v>797</v>
      </c>
      <c r="J414" s="12" t="str">
        <f t="shared" si="7"/>
        <v>&lt;vl-persoon:plaats&gt;</v>
      </c>
      <c r="K414" s="9" t="s">
        <v>2113</v>
      </c>
      <c r="L414" s="9" t="s">
        <v>2113</v>
      </c>
    </row>
    <row r="415" spans="1:12" x14ac:dyDescent="0.3">
      <c r="A415" s="8">
        <v>482</v>
      </c>
      <c r="B415" s="4" t="s">
        <v>1029</v>
      </c>
      <c r="C415" s="4" t="s">
        <v>1077</v>
      </c>
      <c r="D415" s="8" t="s">
        <v>4</v>
      </c>
      <c r="E415" s="8" t="s">
        <v>3</v>
      </c>
      <c r="F415" s="10" t="s">
        <v>705</v>
      </c>
      <c r="H415" s="9" t="s">
        <v>797</v>
      </c>
      <c r="J415" s="12" t="str">
        <f t="shared" si="7"/>
        <v>&lt;vl-persoon:registratie&gt;</v>
      </c>
      <c r="K415" s="9" t="s">
        <v>2113</v>
      </c>
      <c r="L415" s="9" t="s">
        <v>2113</v>
      </c>
    </row>
    <row r="416" spans="1:12" x14ac:dyDescent="0.3">
      <c r="A416" s="8">
        <v>483</v>
      </c>
      <c r="B416" s="4" t="s">
        <v>7</v>
      </c>
      <c r="C416" s="4" t="s">
        <v>1078</v>
      </c>
      <c r="D416" s="8" t="s">
        <v>4</v>
      </c>
      <c r="E416" s="8" t="s">
        <v>3</v>
      </c>
      <c r="F416" s="10" t="s">
        <v>705</v>
      </c>
      <c r="H416" s="9" t="s">
        <v>797</v>
      </c>
      <c r="J416" s="12" t="str">
        <f t="shared" si="7"/>
        <v>&lt;vl-persoon:type&gt;</v>
      </c>
      <c r="K416" s="9" t="s">
        <v>2113</v>
      </c>
      <c r="L416" s="9" t="s">
        <v>2113</v>
      </c>
    </row>
    <row r="417" spans="1:12" x14ac:dyDescent="0.3">
      <c r="A417" s="8">
        <v>484</v>
      </c>
      <c r="B417" s="4" t="s">
        <v>1030</v>
      </c>
      <c r="C417" s="4" t="s">
        <v>1052</v>
      </c>
      <c r="D417" s="8" t="s">
        <v>4</v>
      </c>
      <c r="E417" s="8" t="s">
        <v>3</v>
      </c>
      <c r="F417" s="10" t="s">
        <v>705</v>
      </c>
      <c r="H417" s="9" t="s">
        <v>797</v>
      </c>
      <c r="J417" s="12" t="str">
        <f t="shared" si="7"/>
        <v>&lt;vl-persoon:verblijfsadres&gt;</v>
      </c>
      <c r="K417" s="9" t="s">
        <v>2113</v>
      </c>
      <c r="L417" s="9" t="s">
        <v>2113</v>
      </c>
    </row>
    <row r="418" spans="1:12" ht="28.8" x14ac:dyDescent="0.3">
      <c r="A418" s="8">
        <v>485</v>
      </c>
      <c r="B418" s="4" t="s">
        <v>1031</v>
      </c>
      <c r="C418" s="4" t="s">
        <v>1079</v>
      </c>
      <c r="D418" s="8" t="s">
        <v>4</v>
      </c>
      <c r="E418" s="8" t="s">
        <v>3</v>
      </c>
      <c r="F418" s="10" t="s">
        <v>705</v>
      </c>
      <c r="H418" s="9" t="s">
        <v>797</v>
      </c>
      <c r="J418" s="12" t="str">
        <f t="shared" si="7"/>
        <v>&lt;vl-persoon:volledigeNaam&gt;</v>
      </c>
      <c r="K418" s="9" t="s">
        <v>2113</v>
      </c>
      <c r="L418" s="9" t="s">
        <v>2113</v>
      </c>
    </row>
    <row r="419" spans="1:12" ht="28.8" x14ac:dyDescent="0.3">
      <c r="A419" s="8">
        <v>486</v>
      </c>
      <c r="B419" s="4" t="s">
        <v>791</v>
      </c>
      <c r="C419" s="4" t="s">
        <v>1086</v>
      </c>
      <c r="D419" s="8" t="s">
        <v>60</v>
      </c>
      <c r="E419" s="8" t="s">
        <v>2</v>
      </c>
      <c r="F419" s="10" t="s">
        <v>705</v>
      </c>
      <c r="H419" s="9" t="s">
        <v>798</v>
      </c>
      <c r="J419" s="12" t="str">
        <f t="shared" si="7"/>
        <v>&lt;vl-organisatie:Fusie&gt;</v>
      </c>
      <c r="K419" s="9" t="s">
        <v>2113</v>
      </c>
      <c r="L419" s="9" t="s">
        <v>2113</v>
      </c>
    </row>
    <row r="420" spans="1:12" ht="72" x14ac:dyDescent="0.3">
      <c r="A420" s="8">
        <v>487</v>
      </c>
      <c r="B420" s="4" t="s">
        <v>792</v>
      </c>
      <c r="C420" s="4" t="s">
        <v>1087</v>
      </c>
      <c r="D420" s="8" t="s">
        <v>60</v>
      </c>
      <c r="E420" s="8" t="s">
        <v>2</v>
      </c>
      <c r="F420" s="10" t="s">
        <v>705</v>
      </c>
      <c r="H420" s="9" t="s">
        <v>798</v>
      </c>
      <c r="J420" s="12" t="str">
        <f t="shared" si="7"/>
        <v>&lt;vl-organisatie:Hoedanigheid&gt;</v>
      </c>
      <c r="K420" s="9" t="s">
        <v>2113</v>
      </c>
      <c r="L420" s="9" t="s">
        <v>2113</v>
      </c>
    </row>
    <row r="421" spans="1:12" ht="28.8" x14ac:dyDescent="0.3">
      <c r="A421" s="8">
        <v>488</v>
      </c>
      <c r="B421" s="4" t="s">
        <v>793</v>
      </c>
      <c r="C421" s="4" t="s">
        <v>1088</v>
      </c>
      <c r="D421" s="8" t="s">
        <v>60</v>
      </c>
      <c r="E421" s="8" t="s">
        <v>2</v>
      </c>
      <c r="F421" s="10" t="s">
        <v>705</v>
      </c>
      <c r="H421" s="9" t="s">
        <v>798</v>
      </c>
      <c r="J421" s="12" t="str">
        <f t="shared" si="7"/>
        <v>&lt;vl-organisatie:Splitsing&gt;</v>
      </c>
      <c r="K421" s="9" t="s">
        <v>2113</v>
      </c>
      <c r="L421" s="9" t="s">
        <v>2113</v>
      </c>
    </row>
    <row r="422" spans="1:12" x14ac:dyDescent="0.3">
      <c r="A422" s="8">
        <v>489</v>
      </c>
      <c r="B422" s="4" t="s">
        <v>794</v>
      </c>
      <c r="C422" s="4" t="s">
        <v>1089</v>
      </c>
      <c r="D422" s="8" t="s">
        <v>60</v>
      </c>
      <c r="E422" s="8" t="s">
        <v>2</v>
      </c>
      <c r="F422" s="10" t="s">
        <v>705</v>
      </c>
      <c r="H422" s="9" t="s">
        <v>798</v>
      </c>
      <c r="J422" s="12" t="str">
        <f t="shared" si="7"/>
        <v>&lt;vl-organisatie:Stopzetting&gt;</v>
      </c>
      <c r="K422" s="9" t="s">
        <v>2113</v>
      </c>
      <c r="L422" s="9" t="s">
        <v>2113</v>
      </c>
    </row>
    <row r="423" spans="1:12" ht="72" x14ac:dyDescent="0.3">
      <c r="A423" s="8">
        <v>490</v>
      </c>
      <c r="B423" s="4" t="s">
        <v>795</v>
      </c>
      <c r="C423" s="4" t="s">
        <v>1090</v>
      </c>
      <c r="D423" s="8" t="s">
        <v>60</v>
      </c>
      <c r="E423" s="8" t="s">
        <v>2</v>
      </c>
      <c r="F423" s="10" t="s">
        <v>705</v>
      </c>
      <c r="H423" s="9" t="s">
        <v>798</v>
      </c>
      <c r="J423" s="12" t="str">
        <f t="shared" si="7"/>
        <v>&lt;vl-organisatie:Vervanging&gt;</v>
      </c>
      <c r="K423" s="9" t="s">
        <v>2113</v>
      </c>
      <c r="L423" s="9" t="s">
        <v>2113</v>
      </c>
    </row>
    <row r="424" spans="1:12" x14ac:dyDescent="0.3">
      <c r="A424" s="8">
        <v>491</v>
      </c>
      <c r="B424" s="4" t="s">
        <v>1080</v>
      </c>
      <c r="C424" s="4" t="s">
        <v>1091</v>
      </c>
      <c r="D424" s="8" t="s">
        <v>60</v>
      </c>
      <c r="E424" s="8" t="s">
        <v>3</v>
      </c>
      <c r="F424" s="10" t="s">
        <v>705</v>
      </c>
      <c r="H424" s="9" t="s">
        <v>798</v>
      </c>
      <c r="J424" s="12" t="str">
        <f t="shared" si="7"/>
        <v>&lt;vl-organisatie:bestaatUit&gt;</v>
      </c>
      <c r="K424" s="9" t="s">
        <v>2113</v>
      </c>
      <c r="L424" s="9" t="s">
        <v>2113</v>
      </c>
    </row>
    <row r="425" spans="1:12" ht="28.8" x14ac:dyDescent="0.3">
      <c r="A425" s="8">
        <v>492</v>
      </c>
      <c r="B425" s="4" t="s">
        <v>1081</v>
      </c>
      <c r="C425" s="4" t="s">
        <v>1092</v>
      </c>
      <c r="D425" s="8" t="s">
        <v>60</v>
      </c>
      <c r="E425" s="8" t="s">
        <v>3</v>
      </c>
      <c r="F425" s="10" t="s">
        <v>705</v>
      </c>
      <c r="H425" s="9" t="s">
        <v>798</v>
      </c>
      <c r="J425" s="12" t="str">
        <f t="shared" si="7"/>
        <v>&lt;vl-organisatie:contactinfo&gt;</v>
      </c>
      <c r="K425" s="9" t="s">
        <v>2113</v>
      </c>
      <c r="L425" s="9" t="s">
        <v>2113</v>
      </c>
    </row>
    <row r="426" spans="1:12" ht="172.8" x14ac:dyDescent="0.3">
      <c r="A426" s="8">
        <v>493</v>
      </c>
      <c r="B426" s="4" t="s">
        <v>1082</v>
      </c>
      <c r="C426" s="4" t="s">
        <v>1093</v>
      </c>
      <c r="D426" s="8" t="s">
        <v>60</v>
      </c>
      <c r="E426" s="8" t="s">
        <v>3</v>
      </c>
      <c r="F426" s="10" t="s">
        <v>705</v>
      </c>
      <c r="H426" s="9" t="s">
        <v>798</v>
      </c>
      <c r="J426" s="12" t="str">
        <f t="shared" si="7"/>
        <v>&lt;vl-organisatie:rechtspersoonlijkheid&gt;</v>
      </c>
      <c r="K426" s="9" t="s">
        <v>2113</v>
      </c>
      <c r="L426" s="9" t="s">
        <v>2113</v>
      </c>
    </row>
    <row r="427" spans="1:12" ht="72" x14ac:dyDescent="0.3">
      <c r="A427" s="8">
        <v>494</v>
      </c>
      <c r="B427" s="4" t="s">
        <v>1083</v>
      </c>
      <c r="C427" s="4" t="s">
        <v>1094</v>
      </c>
      <c r="D427" s="8" t="s">
        <v>60</v>
      </c>
      <c r="E427" s="8" t="s">
        <v>3</v>
      </c>
      <c r="F427" s="10" t="s">
        <v>705</v>
      </c>
      <c r="H427" s="9" t="s">
        <v>798</v>
      </c>
      <c r="J427" s="12" t="str">
        <f t="shared" si="7"/>
        <v>&lt;vl-organisatie:rechtstoestand&gt;</v>
      </c>
      <c r="K427" s="9" t="s">
        <v>2113</v>
      </c>
      <c r="L427" s="9" t="s">
        <v>2113</v>
      </c>
    </row>
    <row r="428" spans="1:12" ht="72" x14ac:dyDescent="0.3">
      <c r="A428" s="8">
        <v>495</v>
      </c>
      <c r="B428" s="4" t="s">
        <v>1084</v>
      </c>
      <c r="C428" s="4" t="s">
        <v>1095</v>
      </c>
      <c r="D428" s="8" t="s">
        <v>60</v>
      </c>
      <c r="E428" s="8" t="s">
        <v>3</v>
      </c>
      <c r="F428" s="10" t="s">
        <v>705</v>
      </c>
      <c r="H428" s="9" t="s">
        <v>798</v>
      </c>
      <c r="J428" s="12" t="str">
        <f t="shared" si="7"/>
        <v>&lt;vl-organisatie:rechtsvorm&gt;</v>
      </c>
      <c r="K428" s="9" t="s">
        <v>2113</v>
      </c>
      <c r="L428" s="9" t="s">
        <v>2113</v>
      </c>
    </row>
    <row r="429" spans="1:12" ht="57.6" x14ac:dyDescent="0.3">
      <c r="A429" s="8">
        <v>496</v>
      </c>
      <c r="B429" s="4" t="s">
        <v>1085</v>
      </c>
      <c r="C429" s="4" t="s">
        <v>1096</v>
      </c>
      <c r="D429" s="8" t="s">
        <v>60</v>
      </c>
      <c r="E429" s="8" t="s">
        <v>3</v>
      </c>
      <c r="F429" s="10" t="s">
        <v>705</v>
      </c>
      <c r="H429" s="9" t="s">
        <v>798</v>
      </c>
      <c r="J429" s="12" t="str">
        <f t="shared" si="7"/>
        <v>&lt;vl-organisatie:redenStopzetting&gt;</v>
      </c>
      <c r="K429" s="9" t="s">
        <v>2113</v>
      </c>
      <c r="L429" s="9" t="s">
        <v>2113</v>
      </c>
    </row>
    <row r="430" spans="1:12" ht="28.8" x14ac:dyDescent="0.3">
      <c r="A430" s="8">
        <v>497</v>
      </c>
      <c r="B430" s="4" t="s">
        <v>1102</v>
      </c>
      <c r="D430" s="8" t="s">
        <v>745</v>
      </c>
      <c r="E430" s="8" t="s">
        <v>3</v>
      </c>
      <c r="F430" s="10" t="s">
        <v>705</v>
      </c>
      <c r="G430" s="4" t="s">
        <v>1145</v>
      </c>
      <c r="H430" s="9" t="s">
        <v>1202</v>
      </c>
      <c r="J430" s="12" t="str">
        <f t="shared" si="7"/>
        <v>&lt;vl-generiek-ext:aanschrijfprefix&gt;</v>
      </c>
      <c r="K430" s="9" t="s">
        <v>2113</v>
      </c>
      <c r="L430" s="9" t="s">
        <v>2113</v>
      </c>
    </row>
    <row r="431" spans="1:12" ht="28.8" x14ac:dyDescent="0.3">
      <c r="A431" s="8">
        <v>498</v>
      </c>
      <c r="B431" s="4" t="s">
        <v>1103</v>
      </c>
      <c r="D431" s="8" t="s">
        <v>745</v>
      </c>
      <c r="E431" s="8" t="s">
        <v>2</v>
      </c>
      <c r="F431" s="10" t="s">
        <v>705</v>
      </c>
      <c r="G431" s="4" t="s">
        <v>1146</v>
      </c>
      <c r="H431" s="9" t="s">
        <v>1202</v>
      </c>
      <c r="J431" s="12" t="str">
        <f t="shared" si="7"/>
        <v>&lt;vl-generiek-ext:Activiteit&gt;</v>
      </c>
      <c r="K431" s="9" t="s">
        <v>2113</v>
      </c>
      <c r="L431" s="9" t="s">
        <v>2113</v>
      </c>
    </row>
    <row r="432" spans="1:12" ht="28.8" x14ac:dyDescent="0.3">
      <c r="A432" s="8">
        <v>499</v>
      </c>
      <c r="B432" s="4" t="s">
        <v>1104</v>
      </c>
      <c r="D432" s="8" t="s">
        <v>745</v>
      </c>
      <c r="E432" s="8" t="s">
        <v>3</v>
      </c>
      <c r="F432" s="10" t="s">
        <v>705</v>
      </c>
      <c r="G432" s="4" t="s">
        <v>1147</v>
      </c>
      <c r="H432" s="9" t="s">
        <v>1202</v>
      </c>
      <c r="J432" s="12" t="str">
        <f t="shared" si="7"/>
        <v>&lt;vl-generiek-ext:activiteit&gt;</v>
      </c>
      <c r="K432" s="9" t="s">
        <v>2113</v>
      </c>
      <c r="L432" s="9" t="s">
        <v>2113</v>
      </c>
    </row>
    <row r="433" spans="1:12" ht="28.8" x14ac:dyDescent="0.3">
      <c r="A433" s="8">
        <v>500</v>
      </c>
      <c r="B433" s="4" t="s">
        <v>1105</v>
      </c>
      <c r="D433" s="8" t="s">
        <v>745</v>
      </c>
      <c r="E433" s="8" t="s">
        <v>3</v>
      </c>
      <c r="F433" s="10" t="s">
        <v>705</v>
      </c>
      <c r="G433" s="4" t="s">
        <v>1148</v>
      </c>
      <c r="H433" s="9" t="s">
        <v>1202</v>
      </c>
      <c r="J433" s="12" t="str">
        <f t="shared" si="7"/>
        <v>&lt;vl-generiek-ext:adres&gt;</v>
      </c>
      <c r="K433" s="9" t="s">
        <v>2113</v>
      </c>
      <c r="L433" s="9" t="s">
        <v>2113</v>
      </c>
    </row>
    <row r="434" spans="1:12" ht="28.8" x14ac:dyDescent="0.3">
      <c r="A434" s="8">
        <v>501</v>
      </c>
      <c r="B434" s="4" t="s">
        <v>292</v>
      </c>
      <c r="C434" s="4" t="s">
        <v>1334</v>
      </c>
      <c r="D434" s="8" t="s">
        <v>745</v>
      </c>
      <c r="E434" s="8" t="s">
        <v>2</v>
      </c>
      <c r="F434" s="10" t="s">
        <v>705</v>
      </c>
      <c r="G434" s="4" t="s">
        <v>1149</v>
      </c>
      <c r="H434" s="9" t="s">
        <v>1202</v>
      </c>
      <c r="J434" s="12" t="str">
        <f t="shared" si="7"/>
        <v>&lt;vl-generiek-ext:Agent&gt;</v>
      </c>
      <c r="K434" s="9" t="s">
        <v>2113</v>
      </c>
      <c r="L434" s="9" t="s">
        <v>2113</v>
      </c>
    </row>
    <row r="435" spans="1:12" ht="43.2" x14ac:dyDescent="0.3">
      <c r="A435" s="8">
        <v>502</v>
      </c>
      <c r="B435" s="4" t="s">
        <v>292</v>
      </c>
      <c r="C435" s="4" t="s">
        <v>1335</v>
      </c>
      <c r="D435" s="8" t="s">
        <v>745</v>
      </c>
      <c r="E435" s="8" t="s">
        <v>2</v>
      </c>
      <c r="F435" s="10" t="s">
        <v>705</v>
      </c>
      <c r="G435" s="4" t="s">
        <v>1150</v>
      </c>
      <c r="H435" s="9" t="s">
        <v>1202</v>
      </c>
      <c r="J435" s="12" t="str">
        <f t="shared" si="7"/>
        <v>&lt;vl-generiek-ext:Agent&gt;</v>
      </c>
      <c r="K435" s="9" t="s">
        <v>2113</v>
      </c>
      <c r="L435" s="9" t="s">
        <v>2113</v>
      </c>
    </row>
    <row r="436" spans="1:12" ht="28.8" x14ac:dyDescent="0.3">
      <c r="A436" s="8">
        <v>503</v>
      </c>
      <c r="B436" s="4" t="s">
        <v>1106</v>
      </c>
      <c r="D436" s="8" t="s">
        <v>745</v>
      </c>
      <c r="E436" s="8" t="s">
        <v>3</v>
      </c>
      <c r="F436" s="10" t="s">
        <v>705</v>
      </c>
      <c r="G436" s="4" t="s">
        <v>1151</v>
      </c>
      <c r="H436" s="9" t="s">
        <v>1202</v>
      </c>
      <c r="J436" s="12" t="str">
        <f t="shared" si="7"/>
        <v>&lt;vl-generiek-ext:alsGML&gt;</v>
      </c>
      <c r="K436" s="9" t="s">
        <v>2113</v>
      </c>
      <c r="L436" s="9" t="s">
        <v>2113</v>
      </c>
    </row>
    <row r="437" spans="1:12" ht="28.8" x14ac:dyDescent="0.3">
      <c r="A437" s="8">
        <v>504</v>
      </c>
      <c r="B437" s="4" t="s">
        <v>1107</v>
      </c>
      <c r="D437" s="8" t="s">
        <v>745</v>
      </c>
      <c r="E437" s="8" t="s">
        <v>3</v>
      </c>
      <c r="F437" s="10" t="s">
        <v>705</v>
      </c>
      <c r="G437" s="4" t="s">
        <v>1152</v>
      </c>
      <c r="H437" s="9" t="s">
        <v>1202</v>
      </c>
      <c r="J437" s="12" t="str">
        <f t="shared" si="7"/>
        <v>&lt;vl-generiek-ext:alsWKT&gt;</v>
      </c>
      <c r="K437" s="9" t="s">
        <v>2113</v>
      </c>
      <c r="L437" s="9" t="s">
        <v>2113</v>
      </c>
    </row>
    <row r="438" spans="1:12" ht="28.8" x14ac:dyDescent="0.3">
      <c r="A438" s="8">
        <v>505</v>
      </c>
      <c r="B438" s="4" t="s">
        <v>1108</v>
      </c>
      <c r="D438" s="8" t="s">
        <v>745</v>
      </c>
      <c r="E438" s="8" t="s">
        <v>3</v>
      </c>
      <c r="F438" s="10" t="s">
        <v>705</v>
      </c>
      <c r="G438" s="4" t="s">
        <v>1153</v>
      </c>
      <c r="H438" s="9" t="s">
        <v>1202</v>
      </c>
      <c r="J438" s="12" t="str">
        <f t="shared" si="7"/>
        <v>&lt;vl-generiek-ext:beschrijving&gt;</v>
      </c>
      <c r="K438" s="9" t="s">
        <v>2113</v>
      </c>
      <c r="L438" s="9" t="s">
        <v>2113</v>
      </c>
    </row>
    <row r="439" spans="1:12" ht="28.8" x14ac:dyDescent="0.3">
      <c r="A439" s="8">
        <v>506</v>
      </c>
      <c r="B439" s="4" t="s">
        <v>1109</v>
      </c>
      <c r="C439" s="4" t="s">
        <v>1345</v>
      </c>
      <c r="D439" s="8" t="s">
        <v>745</v>
      </c>
      <c r="E439" s="8" t="s">
        <v>2</v>
      </c>
      <c r="F439" s="10" t="s">
        <v>705</v>
      </c>
      <c r="G439" s="4" t="s">
        <v>1154</v>
      </c>
      <c r="H439" s="9" t="s">
        <v>1202</v>
      </c>
      <c r="J439" s="12" t="str">
        <f t="shared" si="7"/>
        <v>&lt;vl-generiek-ext:Contactpunt&gt;</v>
      </c>
      <c r="K439" s="9" t="s">
        <v>2113</v>
      </c>
      <c r="L439" s="9" t="s">
        <v>2113</v>
      </c>
    </row>
    <row r="440" spans="1:12" ht="28.8" x14ac:dyDescent="0.3">
      <c r="A440" s="8">
        <v>507</v>
      </c>
      <c r="B440" s="4" t="s">
        <v>1110</v>
      </c>
      <c r="D440" s="8" t="s">
        <v>745</v>
      </c>
      <c r="E440" s="8" t="s">
        <v>2</v>
      </c>
      <c r="F440" s="10" t="s">
        <v>705</v>
      </c>
      <c r="G440" s="4" t="s">
        <v>1155</v>
      </c>
      <c r="H440" s="9" t="s">
        <v>1202</v>
      </c>
      <c r="J440" s="12" t="str">
        <f t="shared" si="7"/>
        <v>&lt;vl-generiek-ext:Document&gt;</v>
      </c>
      <c r="K440" s="9" t="s">
        <v>2113</v>
      </c>
      <c r="L440" s="9" t="s">
        <v>2113</v>
      </c>
    </row>
    <row r="441" spans="1:12" ht="28.8" x14ac:dyDescent="0.3">
      <c r="A441" s="8">
        <v>508</v>
      </c>
      <c r="B441" s="4" t="s">
        <v>68</v>
      </c>
      <c r="D441" s="8" t="s">
        <v>745</v>
      </c>
      <c r="E441" s="8" t="s">
        <v>3</v>
      </c>
      <c r="F441" s="10" t="s">
        <v>705</v>
      </c>
      <c r="G441" s="4" t="s">
        <v>1156</v>
      </c>
      <c r="H441" s="9" t="s">
        <v>1202</v>
      </c>
      <c r="J441" s="12" t="str">
        <f t="shared" si="7"/>
        <v>&lt;vl-generiek-ext:email&gt;</v>
      </c>
      <c r="K441" s="9" t="s">
        <v>2113</v>
      </c>
      <c r="L441" s="9" t="s">
        <v>2113</v>
      </c>
    </row>
    <row r="442" spans="1:12" ht="28.8" x14ac:dyDescent="0.3">
      <c r="A442" s="8">
        <v>509</v>
      </c>
      <c r="B442" s="4" t="s">
        <v>1111</v>
      </c>
      <c r="D442" s="8" t="s">
        <v>745</v>
      </c>
      <c r="E442" s="8" t="s">
        <v>2</v>
      </c>
      <c r="F442" s="10" t="s">
        <v>705</v>
      </c>
      <c r="G442" s="4" t="s">
        <v>1157</v>
      </c>
      <c r="H442" s="9" t="s">
        <v>1202</v>
      </c>
      <c r="J442" s="12" t="str">
        <f t="shared" si="7"/>
        <v>&lt;vl-generiek-ext:Entiteit&gt;</v>
      </c>
      <c r="K442" s="9" t="s">
        <v>2113</v>
      </c>
      <c r="L442" s="9" t="s">
        <v>2113</v>
      </c>
    </row>
    <row r="443" spans="1:12" ht="28.8" x14ac:dyDescent="0.3">
      <c r="A443" s="8">
        <v>510</v>
      </c>
      <c r="B443" s="4" t="s">
        <v>1112</v>
      </c>
      <c r="D443" s="8" t="s">
        <v>745</v>
      </c>
      <c r="E443" s="8" t="s">
        <v>3</v>
      </c>
      <c r="F443" s="10" t="s">
        <v>705</v>
      </c>
      <c r="G443" s="4" t="s">
        <v>1158</v>
      </c>
      <c r="H443" s="9" t="s">
        <v>1202</v>
      </c>
      <c r="J443" s="12" t="str">
        <f t="shared" ref="J443:J506" si="8">IF(I443="",IF(F443="FED",IF(AND(E443="ConceptScheme",LEFT(H443,7) &lt;&gt; "inspire"),CONCATENATE("&lt;",H443,":",LOWER(IF(I443="",B443,I443)),"&gt;"),CONCATENATE("&lt;",H443,":",IF(I443="",B443,I443),"&gt;")),CONCATENATE("&lt;",H443,":",IF(I443="",B443,I443),"&gt;")),CONCATENATE("&lt;",I443,"&gt;"))</f>
        <v>&lt;vl-generiek-ext:faxnummer&gt;</v>
      </c>
      <c r="K443" s="9" t="s">
        <v>2113</v>
      </c>
      <c r="L443" s="9" t="s">
        <v>2113</v>
      </c>
    </row>
    <row r="444" spans="1:12" ht="72" x14ac:dyDescent="0.3">
      <c r="A444" s="8">
        <v>511</v>
      </c>
      <c r="B444" s="4" t="s">
        <v>1113</v>
      </c>
      <c r="C444" s="4" t="s">
        <v>1342</v>
      </c>
      <c r="D444" s="8" t="s">
        <v>745</v>
      </c>
      <c r="E444" s="8" t="s">
        <v>2</v>
      </c>
      <c r="F444" s="10" t="s">
        <v>705</v>
      </c>
      <c r="G444" s="4" t="s">
        <v>1159</v>
      </c>
      <c r="H444" s="9" t="s">
        <v>1202</v>
      </c>
      <c r="J444" s="12" t="str">
        <f t="shared" si="8"/>
        <v>&lt;vl-generiek-ext:FormeelKader&gt;</v>
      </c>
      <c r="K444" s="9" t="s">
        <v>2113</v>
      </c>
      <c r="L444" s="9" t="s">
        <v>2113</v>
      </c>
    </row>
    <row r="445" spans="1:12" ht="28.8" x14ac:dyDescent="0.3">
      <c r="A445" s="8">
        <v>512</v>
      </c>
      <c r="B445" s="4" t="s">
        <v>1114</v>
      </c>
      <c r="D445" s="8" t="s">
        <v>745</v>
      </c>
      <c r="E445" s="8" t="s">
        <v>3</v>
      </c>
      <c r="F445" s="10" t="s">
        <v>705</v>
      </c>
      <c r="G445" s="4" t="s">
        <v>1160</v>
      </c>
      <c r="H445" s="9" t="s">
        <v>1202</v>
      </c>
      <c r="J445" s="12" t="str">
        <f t="shared" si="8"/>
        <v>&lt;vl-generiek-ext:gebruikt&gt;</v>
      </c>
      <c r="K445" s="9" t="s">
        <v>2113</v>
      </c>
      <c r="L445" s="9" t="s">
        <v>2113</v>
      </c>
    </row>
    <row r="446" spans="1:12" ht="28.8" x14ac:dyDescent="0.3">
      <c r="A446" s="8">
        <v>513</v>
      </c>
      <c r="B446" s="4" t="s">
        <v>1115</v>
      </c>
      <c r="D446" s="8" t="s">
        <v>745</v>
      </c>
      <c r="E446" s="8" t="s">
        <v>3</v>
      </c>
      <c r="F446" s="10" t="s">
        <v>705</v>
      </c>
      <c r="G446" s="4" t="s">
        <v>1161</v>
      </c>
      <c r="H446" s="9" t="s">
        <v>1202</v>
      </c>
      <c r="J446" s="12" t="str">
        <f t="shared" si="8"/>
        <v>&lt;vl-generiek-ext:gekwalificeerdeGeneratie&gt;</v>
      </c>
      <c r="K446" s="9" t="s">
        <v>2113</v>
      </c>
      <c r="L446" s="9" t="s">
        <v>2113</v>
      </c>
    </row>
    <row r="447" spans="1:12" ht="28.8" x14ac:dyDescent="0.3">
      <c r="A447" s="8">
        <v>514</v>
      </c>
      <c r="B447" s="4" t="s">
        <v>1116</v>
      </c>
      <c r="D447" s="8" t="s">
        <v>745</v>
      </c>
      <c r="E447" s="8" t="s">
        <v>3</v>
      </c>
      <c r="F447" s="10" t="s">
        <v>705</v>
      </c>
      <c r="G447" s="4" t="s">
        <v>1162</v>
      </c>
      <c r="H447" s="9" t="s">
        <v>1202</v>
      </c>
      <c r="J447" s="12" t="str">
        <f t="shared" si="8"/>
        <v>&lt;vl-generiek-ext:gekwalificeerdeInvalidatie&gt;</v>
      </c>
      <c r="K447" s="9" t="s">
        <v>2113</v>
      </c>
      <c r="L447" s="9" t="s">
        <v>2113</v>
      </c>
    </row>
    <row r="448" spans="1:12" ht="28.8" x14ac:dyDescent="0.3">
      <c r="A448" s="8">
        <v>515</v>
      </c>
      <c r="B448" s="4" t="s">
        <v>1117</v>
      </c>
      <c r="D448" s="8" t="s">
        <v>745</v>
      </c>
      <c r="E448" s="8" t="s">
        <v>2</v>
      </c>
      <c r="F448" s="10" t="s">
        <v>705</v>
      </c>
      <c r="G448" s="4" t="s">
        <v>1163</v>
      </c>
      <c r="H448" s="9" t="s">
        <v>1202</v>
      </c>
      <c r="J448" s="12" t="str">
        <f t="shared" si="8"/>
        <v>&lt;vl-generiek-ext:Generatie&gt;</v>
      </c>
      <c r="K448" s="9" t="s">
        <v>2113</v>
      </c>
      <c r="L448" s="9" t="s">
        <v>2113</v>
      </c>
    </row>
    <row r="449" spans="1:12" ht="43.2" x14ac:dyDescent="0.3">
      <c r="A449" s="8">
        <v>516</v>
      </c>
      <c r="B449" s="4" t="s">
        <v>1118</v>
      </c>
      <c r="C449" s="4" t="s">
        <v>1346</v>
      </c>
      <c r="D449" s="8" t="s">
        <v>745</v>
      </c>
      <c r="E449" s="8" t="s">
        <v>2</v>
      </c>
      <c r="F449" s="10" t="s">
        <v>705</v>
      </c>
      <c r="G449" s="4" t="s">
        <v>1164</v>
      </c>
      <c r="H449" s="9" t="s">
        <v>1202</v>
      </c>
      <c r="J449" s="12" t="str">
        <f t="shared" si="8"/>
        <v>&lt;vl-generiek-ext:Geometrie&gt;</v>
      </c>
      <c r="K449" s="9" t="s">
        <v>2113</v>
      </c>
      <c r="L449" s="9" t="s">
        <v>2113</v>
      </c>
    </row>
    <row r="450" spans="1:12" ht="28.8" x14ac:dyDescent="0.3">
      <c r="A450" s="8">
        <v>517</v>
      </c>
      <c r="B450" s="4" t="s">
        <v>1119</v>
      </c>
      <c r="D450" s="8" t="s">
        <v>745</v>
      </c>
      <c r="E450" s="8" t="s">
        <v>3</v>
      </c>
      <c r="F450" s="10" t="s">
        <v>705</v>
      </c>
      <c r="G450" s="4" t="s">
        <v>1165</v>
      </c>
      <c r="H450" s="9" t="s">
        <v>1202</v>
      </c>
      <c r="J450" s="12" t="str">
        <f t="shared" si="8"/>
        <v>&lt;vl-generiek-ext:geometrie&gt;</v>
      </c>
      <c r="K450" s="9" t="s">
        <v>2113</v>
      </c>
      <c r="L450" s="9" t="s">
        <v>2113</v>
      </c>
    </row>
    <row r="451" spans="1:12" ht="28.8" x14ac:dyDescent="0.3">
      <c r="A451" s="8">
        <v>518</v>
      </c>
      <c r="B451" s="4" t="s">
        <v>129</v>
      </c>
      <c r="D451" s="8" t="s">
        <v>745</v>
      </c>
      <c r="E451" s="8" t="s">
        <v>2</v>
      </c>
      <c r="F451" s="10" t="s">
        <v>705</v>
      </c>
      <c r="G451" s="4" t="s">
        <v>1166</v>
      </c>
      <c r="H451" s="9" t="s">
        <v>1202</v>
      </c>
      <c r="J451" s="12" t="str">
        <f t="shared" si="8"/>
        <v>&lt;vl-generiek-ext:Identificator&gt;</v>
      </c>
      <c r="K451" s="9" t="s">
        <v>2113</v>
      </c>
      <c r="L451" s="9" t="s">
        <v>2113</v>
      </c>
    </row>
    <row r="452" spans="1:12" ht="28.8" x14ac:dyDescent="0.3">
      <c r="A452" s="8">
        <v>519</v>
      </c>
      <c r="B452" s="4" t="s">
        <v>1120</v>
      </c>
      <c r="D452" s="8" t="s">
        <v>745</v>
      </c>
      <c r="E452" s="8" t="s">
        <v>3</v>
      </c>
      <c r="F452" s="10" t="s">
        <v>705</v>
      </c>
      <c r="G452" s="4" t="s">
        <v>1167</v>
      </c>
      <c r="H452" s="9" t="s">
        <v>1202</v>
      </c>
      <c r="J452" s="12" t="str">
        <f t="shared" si="8"/>
        <v>&lt;vl-generiek-ext:identificator&gt;</v>
      </c>
      <c r="K452" s="9" t="s">
        <v>2113</v>
      </c>
      <c r="L452" s="9" t="s">
        <v>2113</v>
      </c>
    </row>
    <row r="453" spans="1:12" ht="28.8" x14ac:dyDescent="0.3">
      <c r="A453" s="8">
        <v>520</v>
      </c>
      <c r="B453" s="4" t="s">
        <v>1121</v>
      </c>
      <c r="D453" s="8" t="s">
        <v>745</v>
      </c>
      <c r="E453" s="8" t="s">
        <v>2</v>
      </c>
      <c r="F453" s="10" t="s">
        <v>705</v>
      </c>
      <c r="G453" s="4" t="s">
        <v>1168</v>
      </c>
      <c r="H453" s="9" t="s">
        <v>1202</v>
      </c>
      <c r="J453" s="12" t="str">
        <f t="shared" si="8"/>
        <v>&lt;vl-generiek-ext:Invalidatie&gt;</v>
      </c>
      <c r="K453" s="9" t="s">
        <v>2113</v>
      </c>
      <c r="L453" s="9" t="s">
        <v>2113</v>
      </c>
    </row>
    <row r="454" spans="1:12" ht="28.8" x14ac:dyDescent="0.3">
      <c r="A454" s="8">
        <v>521</v>
      </c>
      <c r="B454" s="4" t="s">
        <v>1122</v>
      </c>
      <c r="D454" s="8" t="s">
        <v>745</v>
      </c>
      <c r="E454" s="8" t="s">
        <v>3</v>
      </c>
      <c r="F454" s="10" t="s">
        <v>705</v>
      </c>
      <c r="G454" s="4" t="s">
        <v>1169</v>
      </c>
      <c r="H454" s="9" t="s">
        <v>1202</v>
      </c>
      <c r="J454" s="12" t="str">
        <f t="shared" si="8"/>
        <v>&lt;vl-generiek-ext:isPrimairOnderwerpVan&gt;</v>
      </c>
      <c r="K454" s="9" t="s">
        <v>2113</v>
      </c>
      <c r="L454" s="9" t="s">
        <v>2113</v>
      </c>
    </row>
    <row r="455" spans="1:12" ht="28.8" x14ac:dyDescent="0.3">
      <c r="A455" s="8">
        <v>522</v>
      </c>
      <c r="B455" s="4" t="s">
        <v>1100</v>
      </c>
      <c r="D455" s="8" t="s">
        <v>745</v>
      </c>
      <c r="E455" s="8" t="s">
        <v>2</v>
      </c>
      <c r="F455" s="10" t="s">
        <v>705</v>
      </c>
      <c r="G455" s="4" t="s">
        <v>1101</v>
      </c>
      <c r="H455" s="9" t="s">
        <v>1202</v>
      </c>
      <c r="J455" s="12" t="str">
        <f t="shared" si="8"/>
        <v>&lt;vl-generiek-ext:Jurisdictie&gt;</v>
      </c>
      <c r="K455" s="9" t="s">
        <v>2113</v>
      </c>
      <c r="L455" s="9" t="s">
        <v>2113</v>
      </c>
    </row>
    <row r="456" spans="1:12" ht="28.8" x14ac:dyDescent="0.3">
      <c r="A456" s="8">
        <v>523</v>
      </c>
      <c r="B456" s="4" t="s">
        <v>1123</v>
      </c>
      <c r="D456" s="8" t="s">
        <v>745</v>
      </c>
      <c r="E456" s="8" t="s">
        <v>3</v>
      </c>
      <c r="F456" s="10" t="s">
        <v>705</v>
      </c>
      <c r="G456" s="4" t="s">
        <v>1170</v>
      </c>
      <c r="H456" s="9" t="s">
        <v>1202</v>
      </c>
      <c r="J456" s="12" t="str">
        <f t="shared" si="8"/>
        <v>&lt;vl-generiek-ext:label&gt;</v>
      </c>
      <c r="K456" s="9" t="s">
        <v>2113</v>
      </c>
      <c r="L456" s="9" t="s">
        <v>2113</v>
      </c>
    </row>
    <row r="457" spans="1:12" ht="28.8" x14ac:dyDescent="0.3">
      <c r="A457" s="8">
        <v>524</v>
      </c>
      <c r="B457" s="4" t="s">
        <v>1124</v>
      </c>
      <c r="D457" s="8" t="s">
        <v>745</v>
      </c>
      <c r="E457" s="8" t="s">
        <v>2</v>
      </c>
      <c r="F457" s="10" t="s">
        <v>705</v>
      </c>
      <c r="G457" s="4" t="s">
        <v>1171</v>
      </c>
      <c r="H457" s="9" t="s">
        <v>1202</v>
      </c>
      <c r="J457" s="12" t="str">
        <f t="shared" si="8"/>
        <v>&lt;vl-generiek-ext:Lijnstring&gt;</v>
      </c>
      <c r="K457" s="9" t="s">
        <v>2113</v>
      </c>
      <c r="L457" s="9" t="s">
        <v>2113</v>
      </c>
    </row>
    <row r="458" spans="1:12" ht="28.8" x14ac:dyDescent="0.3">
      <c r="A458" s="8">
        <v>525</v>
      </c>
      <c r="B458" s="4" t="s">
        <v>1125</v>
      </c>
      <c r="D458" s="8" t="s">
        <v>745</v>
      </c>
      <c r="E458" s="8" t="s">
        <v>3</v>
      </c>
      <c r="F458" s="10" t="s">
        <v>705</v>
      </c>
      <c r="G458" s="4" t="s">
        <v>1172</v>
      </c>
      <c r="H458" s="9" t="s">
        <v>1202</v>
      </c>
      <c r="J458" s="12" t="str">
        <f t="shared" si="8"/>
        <v>&lt;vl-generiek-ext:maker&gt;</v>
      </c>
      <c r="K458" s="9" t="s">
        <v>2113</v>
      </c>
      <c r="L458" s="9" t="s">
        <v>2113</v>
      </c>
    </row>
    <row r="459" spans="1:12" ht="28.8" x14ac:dyDescent="0.3">
      <c r="A459" s="8">
        <v>526</v>
      </c>
      <c r="B459" s="4" t="s">
        <v>1126</v>
      </c>
      <c r="D459" s="8" t="s">
        <v>745</v>
      </c>
      <c r="E459" s="8" t="s">
        <v>3</v>
      </c>
      <c r="F459" s="10" t="s">
        <v>705</v>
      </c>
      <c r="G459" s="4" t="s">
        <v>1173</v>
      </c>
      <c r="H459" s="9" t="s">
        <v>1202</v>
      </c>
      <c r="J459" s="12" t="str">
        <f t="shared" si="8"/>
        <v>&lt;vl-generiek-ext:naam&gt;</v>
      </c>
      <c r="K459" s="9" t="s">
        <v>2113</v>
      </c>
      <c r="L459" s="9" t="s">
        <v>2113</v>
      </c>
    </row>
    <row r="460" spans="1:12" ht="28.8" x14ac:dyDescent="0.3">
      <c r="A460" s="8">
        <v>527</v>
      </c>
      <c r="B460" s="4" t="s">
        <v>1127</v>
      </c>
      <c r="D460" s="8" t="s">
        <v>745</v>
      </c>
      <c r="E460" s="8" t="s">
        <v>3</v>
      </c>
      <c r="F460" s="10" t="s">
        <v>705</v>
      </c>
      <c r="G460" s="4" t="s">
        <v>1174</v>
      </c>
      <c r="H460" s="9" t="s">
        <v>1202</v>
      </c>
      <c r="J460" s="12" t="str">
        <f t="shared" si="8"/>
        <v>&lt;vl-generiek-ext:notatie&gt;</v>
      </c>
      <c r="K460" s="9" t="s">
        <v>2113</v>
      </c>
      <c r="L460" s="9" t="s">
        <v>2113</v>
      </c>
    </row>
    <row r="461" spans="1:12" ht="28.8" x14ac:dyDescent="0.3">
      <c r="A461" s="8">
        <v>528</v>
      </c>
      <c r="B461" s="4" t="s">
        <v>1128</v>
      </c>
      <c r="D461" s="8" t="s">
        <v>745</v>
      </c>
      <c r="E461" s="8" t="s">
        <v>3</v>
      </c>
      <c r="F461" s="10" t="s">
        <v>705</v>
      </c>
      <c r="G461" s="4" t="s">
        <v>1175</v>
      </c>
      <c r="H461" s="9" t="s">
        <v>1202</v>
      </c>
      <c r="J461" s="12" t="str">
        <f t="shared" si="8"/>
        <v>&lt;vl-generiek-ext:onderwerp&gt;</v>
      </c>
      <c r="K461" s="9" t="s">
        <v>2113</v>
      </c>
      <c r="L461" s="9" t="s">
        <v>2113</v>
      </c>
    </row>
    <row r="462" spans="1:12" ht="28.8" x14ac:dyDescent="0.3">
      <c r="A462" s="8">
        <v>529</v>
      </c>
      <c r="B462" s="4" t="s">
        <v>1194</v>
      </c>
      <c r="D462" s="8" t="s">
        <v>745</v>
      </c>
      <c r="E462" s="8" t="s">
        <v>3</v>
      </c>
      <c r="F462" s="10" t="s">
        <v>705</v>
      </c>
      <c r="G462" s="4" t="s">
        <v>1176</v>
      </c>
      <c r="H462" s="9" t="s">
        <v>1202</v>
      </c>
      <c r="J462" s="12" t="str">
        <f t="shared" si="8"/>
        <v>&lt;vl-generiek-ext:opTijdstip&gt;</v>
      </c>
      <c r="K462" s="9" t="s">
        <v>2113</v>
      </c>
      <c r="L462" s="9" t="s">
        <v>2113</v>
      </c>
    </row>
    <row r="463" spans="1:12" ht="28.8" x14ac:dyDescent="0.3">
      <c r="A463" s="8">
        <v>530</v>
      </c>
      <c r="B463" s="4" t="s">
        <v>1129</v>
      </c>
      <c r="D463" s="8" t="s">
        <v>745</v>
      </c>
      <c r="E463" s="8" t="s">
        <v>3</v>
      </c>
      <c r="F463" s="10" t="s">
        <v>705</v>
      </c>
      <c r="G463" s="4" t="s">
        <v>1177</v>
      </c>
      <c r="H463" s="9" t="s">
        <v>1202</v>
      </c>
      <c r="J463" s="12" t="str">
        <f t="shared" si="8"/>
        <v>&lt;vl-generiek-ext:openingsuren&gt;</v>
      </c>
      <c r="K463" s="9" t="s">
        <v>2113</v>
      </c>
      <c r="L463" s="9" t="s">
        <v>2113</v>
      </c>
    </row>
    <row r="464" spans="1:12" ht="28.8" x14ac:dyDescent="0.3">
      <c r="A464" s="8">
        <v>531</v>
      </c>
      <c r="B464" s="4" t="s">
        <v>1130</v>
      </c>
      <c r="D464" s="8" t="s">
        <v>745</v>
      </c>
      <c r="E464" s="8" t="s">
        <v>3</v>
      </c>
      <c r="F464" s="10" t="s">
        <v>705</v>
      </c>
      <c r="G464" s="4" t="s">
        <v>1178</v>
      </c>
      <c r="H464" s="9" t="s">
        <v>1202</v>
      </c>
      <c r="J464" s="12" t="str">
        <f t="shared" si="8"/>
        <v>&lt;vl-generiek-ext:pagina&gt;</v>
      </c>
      <c r="K464" s="9" t="s">
        <v>2113</v>
      </c>
      <c r="L464" s="9" t="s">
        <v>2113</v>
      </c>
    </row>
    <row r="465" spans="1:12" ht="28.8" x14ac:dyDescent="0.3">
      <c r="A465" s="8">
        <v>532</v>
      </c>
      <c r="B465" s="4" t="s">
        <v>1131</v>
      </c>
      <c r="D465" s="8" t="s">
        <v>745</v>
      </c>
      <c r="E465" s="8" t="s">
        <v>2</v>
      </c>
      <c r="F465" s="10" t="s">
        <v>705</v>
      </c>
      <c r="G465" s="4" t="s">
        <v>1179</v>
      </c>
      <c r="H465" s="9" t="s">
        <v>1202</v>
      </c>
      <c r="J465" s="12" t="str">
        <f t="shared" si="8"/>
        <v>&lt;vl-generiek-ext:Polygoon&gt;</v>
      </c>
      <c r="K465" s="9" t="s">
        <v>2113</v>
      </c>
      <c r="L465" s="9" t="s">
        <v>2113</v>
      </c>
    </row>
    <row r="466" spans="1:12" ht="28.8" x14ac:dyDescent="0.3">
      <c r="A466" s="8">
        <v>533</v>
      </c>
      <c r="B466" s="4" t="s">
        <v>1132</v>
      </c>
      <c r="D466" s="8" t="s">
        <v>745</v>
      </c>
      <c r="E466" s="8" t="s">
        <v>2</v>
      </c>
      <c r="F466" s="10" t="s">
        <v>705</v>
      </c>
      <c r="G466" s="4" t="s">
        <v>1180</v>
      </c>
      <c r="H466" s="9" t="s">
        <v>1202</v>
      </c>
      <c r="J466" s="12" t="str">
        <f t="shared" si="8"/>
        <v>&lt;vl-generiek-ext:Punt&gt;</v>
      </c>
      <c r="K466" s="9" t="s">
        <v>2113</v>
      </c>
      <c r="L466" s="9" t="s">
        <v>2113</v>
      </c>
    </row>
    <row r="467" spans="1:12" ht="28.8" x14ac:dyDescent="0.3">
      <c r="A467" s="8">
        <v>534</v>
      </c>
      <c r="B467" s="4" t="s">
        <v>1133</v>
      </c>
      <c r="D467" s="8" t="s">
        <v>745</v>
      </c>
      <c r="E467" s="8" t="s">
        <v>3</v>
      </c>
      <c r="F467" s="10" t="s">
        <v>705</v>
      </c>
      <c r="G467" s="4" t="s">
        <v>1181</v>
      </c>
      <c r="H467" s="9" t="s">
        <v>1202</v>
      </c>
      <c r="J467" s="12" t="str">
        <f t="shared" si="8"/>
        <v>&lt;vl-generiek-ext:relatie&gt;</v>
      </c>
      <c r="K467" s="9" t="s">
        <v>2113</v>
      </c>
      <c r="L467" s="9" t="s">
        <v>2113</v>
      </c>
    </row>
    <row r="468" spans="1:12" ht="28.8" x14ac:dyDescent="0.3">
      <c r="A468" s="8">
        <v>535</v>
      </c>
      <c r="B468" s="4" t="s">
        <v>1134</v>
      </c>
      <c r="D468" s="8" t="s">
        <v>745</v>
      </c>
      <c r="E468" s="8" t="s">
        <v>2</v>
      </c>
      <c r="F468" s="10" t="s">
        <v>705</v>
      </c>
      <c r="G468" s="4" t="s">
        <v>1182</v>
      </c>
      <c r="H468" s="9" t="s">
        <v>1202</v>
      </c>
      <c r="J468" s="12" t="str">
        <f t="shared" si="8"/>
        <v>&lt;vl-generiek-ext:Resource&gt;</v>
      </c>
      <c r="K468" s="9" t="s">
        <v>2113</v>
      </c>
      <c r="L468" s="9" t="s">
        <v>2113</v>
      </c>
    </row>
    <row r="469" spans="1:12" ht="28.8" x14ac:dyDescent="0.3">
      <c r="A469" s="8">
        <v>536</v>
      </c>
      <c r="B469" s="4" t="s">
        <v>1135</v>
      </c>
      <c r="D469" s="8" t="s">
        <v>745</v>
      </c>
      <c r="E469" s="8" t="s">
        <v>3</v>
      </c>
      <c r="F469" s="10" t="s">
        <v>705</v>
      </c>
      <c r="G469" s="4" t="s">
        <v>1183</v>
      </c>
      <c r="H469" s="9" t="s">
        <v>1202</v>
      </c>
      <c r="J469" s="12" t="str">
        <f t="shared" si="8"/>
        <v>&lt;vl-generiek-ext:schemaAgentschap&gt;</v>
      </c>
      <c r="K469" s="9" t="s">
        <v>2113</v>
      </c>
      <c r="L469" s="9" t="s">
        <v>2113</v>
      </c>
    </row>
    <row r="470" spans="1:12" ht="28.8" x14ac:dyDescent="0.3">
      <c r="A470" s="8">
        <v>537</v>
      </c>
      <c r="B470" s="4" t="s">
        <v>1136</v>
      </c>
      <c r="D470" s="8" t="s">
        <v>745</v>
      </c>
      <c r="E470" s="8" t="s">
        <v>3</v>
      </c>
      <c r="F470" s="10" t="s">
        <v>705</v>
      </c>
      <c r="G470" s="4" t="s">
        <v>1184</v>
      </c>
      <c r="H470" s="9" t="s">
        <v>1202</v>
      </c>
      <c r="J470" s="12" t="str">
        <f t="shared" si="8"/>
        <v>&lt;vl-generiek-ext:status&gt;</v>
      </c>
      <c r="K470" s="9" t="s">
        <v>2113</v>
      </c>
      <c r="L470" s="9" t="s">
        <v>2113</v>
      </c>
    </row>
    <row r="471" spans="1:12" ht="28.8" x14ac:dyDescent="0.3">
      <c r="A471" s="8">
        <v>538</v>
      </c>
      <c r="B471" s="4" t="s">
        <v>1137</v>
      </c>
      <c r="D471" s="8" t="s">
        <v>745</v>
      </c>
      <c r="E471" s="8" t="s">
        <v>3</v>
      </c>
      <c r="F471" s="10" t="s">
        <v>705</v>
      </c>
      <c r="G471" s="4" t="s">
        <v>1185</v>
      </c>
      <c r="H471" s="9" t="s">
        <v>1202</v>
      </c>
      <c r="J471" s="12" t="str">
        <f t="shared" si="8"/>
        <v>&lt;vl-generiek-ext:taal&gt;</v>
      </c>
      <c r="K471" s="9" t="s">
        <v>2113</v>
      </c>
      <c r="L471" s="9" t="s">
        <v>2113</v>
      </c>
    </row>
    <row r="472" spans="1:12" ht="28.8" x14ac:dyDescent="0.3">
      <c r="A472" s="8">
        <v>539</v>
      </c>
      <c r="B472" s="4" t="s">
        <v>1138</v>
      </c>
      <c r="D472" s="8" t="s">
        <v>745</v>
      </c>
      <c r="E472" s="8" t="s">
        <v>3</v>
      </c>
      <c r="F472" s="10" t="s">
        <v>705</v>
      </c>
      <c r="G472" s="4" t="s">
        <v>1186</v>
      </c>
      <c r="H472" s="9" t="s">
        <v>1202</v>
      </c>
      <c r="J472" s="12" t="str">
        <f t="shared" si="8"/>
        <v>&lt;vl-generiek-ext:telefoon&gt;</v>
      </c>
      <c r="K472" s="9" t="s">
        <v>2113</v>
      </c>
      <c r="L472" s="9" t="s">
        <v>2113</v>
      </c>
    </row>
    <row r="473" spans="1:12" ht="28.8" x14ac:dyDescent="0.3">
      <c r="A473" s="8">
        <v>540</v>
      </c>
      <c r="B473" s="4" t="s">
        <v>1139</v>
      </c>
      <c r="D473" s="8" t="s">
        <v>745</v>
      </c>
      <c r="E473" s="8" t="s">
        <v>3</v>
      </c>
      <c r="F473" s="10" t="s">
        <v>705</v>
      </c>
      <c r="G473" s="4" t="s">
        <v>1187</v>
      </c>
      <c r="H473" s="9" t="s">
        <v>1202</v>
      </c>
      <c r="J473" s="12" t="str">
        <f t="shared" si="8"/>
        <v>&lt;vl-generiek-ext:territorialeToepassing&gt;</v>
      </c>
      <c r="K473" s="9" t="s">
        <v>2113</v>
      </c>
      <c r="L473" s="9" t="s">
        <v>2113</v>
      </c>
    </row>
    <row r="474" spans="1:12" ht="28.8" x14ac:dyDescent="0.3">
      <c r="A474" s="8">
        <v>541</v>
      </c>
      <c r="B474" s="4" t="s">
        <v>1140</v>
      </c>
      <c r="D474" s="8" t="s">
        <v>745</v>
      </c>
      <c r="E474" s="8" t="s">
        <v>2</v>
      </c>
      <c r="F474" s="10" t="s">
        <v>705</v>
      </c>
      <c r="G474" s="4" t="s">
        <v>1188</v>
      </c>
      <c r="H474" s="9" t="s">
        <v>1202</v>
      </c>
      <c r="J474" s="12" t="str">
        <f t="shared" si="8"/>
        <v>&lt;vl-generiek-ext:TijdsInterval&gt;</v>
      </c>
      <c r="K474" s="9" t="s">
        <v>2113</v>
      </c>
      <c r="L474" s="9" t="s">
        <v>2113</v>
      </c>
    </row>
    <row r="475" spans="1:12" ht="28.8" x14ac:dyDescent="0.3">
      <c r="A475" s="8">
        <v>542</v>
      </c>
      <c r="B475" s="4" t="s">
        <v>1141</v>
      </c>
      <c r="D475" s="8" t="s">
        <v>745</v>
      </c>
      <c r="E475" s="8" t="s">
        <v>3</v>
      </c>
      <c r="F475" s="10" t="s">
        <v>705</v>
      </c>
      <c r="G475" s="4" t="s">
        <v>1189</v>
      </c>
      <c r="H475" s="9" t="s">
        <v>1202</v>
      </c>
      <c r="J475" s="12" t="str">
        <f t="shared" si="8"/>
        <v>&lt;vl-generiek-ext:titel&gt;</v>
      </c>
      <c r="K475" s="9" t="s">
        <v>2113</v>
      </c>
      <c r="L475" s="9" t="s">
        <v>2113</v>
      </c>
    </row>
    <row r="476" spans="1:12" ht="28.8" x14ac:dyDescent="0.3">
      <c r="A476" s="8">
        <v>543</v>
      </c>
      <c r="B476" s="4" t="s">
        <v>7</v>
      </c>
      <c r="D476" s="8" t="s">
        <v>745</v>
      </c>
      <c r="E476" s="8" t="s">
        <v>3</v>
      </c>
      <c r="F476" s="10" t="s">
        <v>705</v>
      </c>
      <c r="G476" s="4" t="s">
        <v>1190</v>
      </c>
      <c r="H476" s="9" t="s">
        <v>1202</v>
      </c>
      <c r="J476" s="12" t="str">
        <f t="shared" si="8"/>
        <v>&lt;vl-generiek-ext:type&gt;</v>
      </c>
      <c r="K476" s="9" t="s">
        <v>2113</v>
      </c>
      <c r="L476" s="9" t="s">
        <v>2113</v>
      </c>
    </row>
    <row r="477" spans="1:12" ht="28.8" x14ac:dyDescent="0.3">
      <c r="A477" s="8">
        <v>544</v>
      </c>
      <c r="B477" s="4" t="s">
        <v>1142</v>
      </c>
      <c r="D477" s="8" t="s">
        <v>745</v>
      </c>
      <c r="E477" s="8" t="s">
        <v>3</v>
      </c>
      <c r="F477" s="10" t="s">
        <v>705</v>
      </c>
      <c r="G477" s="4" t="s">
        <v>1191</v>
      </c>
      <c r="H477" s="9" t="s">
        <v>1202</v>
      </c>
      <c r="J477" s="12" t="str">
        <f t="shared" si="8"/>
        <v>&lt;vl-generiek-ext:uitgegeven&gt;</v>
      </c>
      <c r="K477" s="9" t="s">
        <v>2113</v>
      </c>
      <c r="L477" s="9" t="s">
        <v>2113</v>
      </c>
    </row>
    <row r="478" spans="1:12" ht="28.8" x14ac:dyDescent="0.3">
      <c r="A478" s="8">
        <v>545</v>
      </c>
      <c r="B478" s="4" t="s">
        <v>1143</v>
      </c>
      <c r="D478" s="8" t="s">
        <v>745</v>
      </c>
      <c r="E478" s="8" t="s">
        <v>3</v>
      </c>
      <c r="F478" s="10" t="s">
        <v>705</v>
      </c>
      <c r="G478" s="4" t="s">
        <v>1192</v>
      </c>
      <c r="H478" s="9" t="s">
        <v>1202</v>
      </c>
      <c r="J478" s="12" t="str">
        <f t="shared" si="8"/>
        <v>&lt;vl-generiek-ext:urenBeschikbaarheid&gt;</v>
      </c>
      <c r="K478" s="9" t="s">
        <v>2113</v>
      </c>
      <c r="L478" s="9" t="s">
        <v>2113</v>
      </c>
    </row>
    <row r="479" spans="1:12" ht="28.8" x14ac:dyDescent="0.3">
      <c r="A479" s="8">
        <v>546</v>
      </c>
      <c r="B479" s="4" t="s">
        <v>1144</v>
      </c>
      <c r="D479" s="8" t="s">
        <v>745</v>
      </c>
      <c r="E479" s="8" t="s">
        <v>3</v>
      </c>
      <c r="F479" s="10" t="s">
        <v>705</v>
      </c>
      <c r="G479" s="4" t="s">
        <v>1193</v>
      </c>
      <c r="H479" s="9" t="s">
        <v>1202</v>
      </c>
      <c r="J479" s="12" t="str">
        <f t="shared" si="8"/>
        <v>&lt;vl-generiek-ext:wasGeassocieerdMet&gt;</v>
      </c>
      <c r="K479" s="9" t="s">
        <v>2113</v>
      </c>
      <c r="L479" s="9" t="s">
        <v>2113</v>
      </c>
    </row>
    <row r="480" spans="1:12" ht="28.8" x14ac:dyDescent="0.3">
      <c r="A480" s="8">
        <v>547</v>
      </c>
      <c r="B480" s="4" t="s">
        <v>1195</v>
      </c>
      <c r="C480" s="4" t="s">
        <v>506</v>
      </c>
      <c r="D480" s="8" t="s">
        <v>31</v>
      </c>
      <c r="E480" s="8" t="s">
        <v>3</v>
      </c>
      <c r="F480" s="10" t="s">
        <v>705</v>
      </c>
      <c r="G480" s="4" t="s">
        <v>1203</v>
      </c>
      <c r="H480" s="9" t="s">
        <v>1230</v>
      </c>
      <c r="J480" s="12" t="str">
        <f t="shared" si="8"/>
        <v>&lt;vl-adres-ext:administratieveEenheidNiveau1&gt;</v>
      </c>
      <c r="K480" s="9" t="s">
        <v>2113</v>
      </c>
      <c r="L480" s="9" t="s">
        <v>2113</v>
      </c>
    </row>
    <row r="481" spans="1:12" ht="28.8" x14ac:dyDescent="0.3">
      <c r="A481" s="8">
        <v>548</v>
      </c>
      <c r="B481" s="4" t="s">
        <v>1196</v>
      </c>
      <c r="C481" s="4" t="s">
        <v>505</v>
      </c>
      <c r="D481" s="8" t="s">
        <v>31</v>
      </c>
      <c r="E481" s="8" t="s">
        <v>3</v>
      </c>
      <c r="F481" s="10" t="s">
        <v>705</v>
      </c>
      <c r="G481" s="4" t="s">
        <v>1204</v>
      </c>
      <c r="H481" s="9" t="s">
        <v>1230</v>
      </c>
      <c r="J481" s="12" t="str">
        <f t="shared" si="8"/>
        <v>&lt;vl-adres-ext:administratieveEenheidNiveau2&gt;</v>
      </c>
      <c r="K481" s="9" t="s">
        <v>2113</v>
      </c>
      <c r="L481" s="9" t="s">
        <v>2113</v>
      </c>
    </row>
    <row r="482" spans="1:12" ht="28.8" x14ac:dyDescent="0.3">
      <c r="A482" s="8">
        <v>549</v>
      </c>
      <c r="B482" s="4" t="s">
        <v>1197</v>
      </c>
      <c r="D482" s="8" t="s">
        <v>31</v>
      </c>
      <c r="E482" s="8" t="s">
        <v>3</v>
      </c>
      <c r="F482" s="10" t="s">
        <v>705</v>
      </c>
      <c r="G482" s="4" t="s">
        <v>1205</v>
      </c>
      <c r="H482" s="9" t="s">
        <v>1230</v>
      </c>
      <c r="J482" s="12" t="str">
        <f t="shared" si="8"/>
        <v>&lt;vl-adres-ext:adresgebied&gt;</v>
      </c>
      <c r="K482" s="9" t="s">
        <v>2113</v>
      </c>
      <c r="L482" s="9" t="s">
        <v>2113</v>
      </c>
    </row>
    <row r="483" spans="1:12" ht="28.8" x14ac:dyDescent="0.3">
      <c r="A483" s="8">
        <v>550</v>
      </c>
      <c r="B483" s="4" t="s">
        <v>134</v>
      </c>
      <c r="D483" s="8" t="s">
        <v>31</v>
      </c>
      <c r="E483" s="8" t="s">
        <v>2</v>
      </c>
      <c r="F483" s="10" t="s">
        <v>705</v>
      </c>
      <c r="G483" s="4" t="s">
        <v>1206</v>
      </c>
      <c r="H483" s="9" t="s">
        <v>1230</v>
      </c>
      <c r="J483" s="12" t="str">
        <f t="shared" si="8"/>
        <v>&lt;vl-adres-ext:Adresvoorstelling&gt;</v>
      </c>
      <c r="K483" s="9" t="s">
        <v>2113</v>
      </c>
      <c r="L483" s="9" t="s">
        <v>2113</v>
      </c>
    </row>
    <row r="484" spans="1:12" ht="28.8" x14ac:dyDescent="0.3">
      <c r="A484" s="8">
        <v>551</v>
      </c>
      <c r="B484" s="4" t="s">
        <v>1123</v>
      </c>
      <c r="D484" s="8" t="s">
        <v>31</v>
      </c>
      <c r="E484" s="8" t="s">
        <v>3</v>
      </c>
      <c r="F484" s="10" t="s">
        <v>705</v>
      </c>
      <c r="G484" s="4" t="s">
        <v>1170</v>
      </c>
      <c r="H484" s="9" t="s">
        <v>1230</v>
      </c>
      <c r="J484" s="12" t="str">
        <f t="shared" si="8"/>
        <v>&lt;vl-adres-ext:label&gt;</v>
      </c>
      <c r="K484" s="9" t="s">
        <v>2113</v>
      </c>
      <c r="L484" s="9" t="s">
        <v>2113</v>
      </c>
    </row>
    <row r="485" spans="1:12" ht="28.8" x14ac:dyDescent="0.3">
      <c r="A485" s="8">
        <v>552</v>
      </c>
      <c r="B485" s="4" t="s">
        <v>1198</v>
      </c>
      <c r="D485" s="8" t="s">
        <v>31</v>
      </c>
      <c r="E485" s="8" t="s">
        <v>3</v>
      </c>
      <c r="F485" s="10" t="s">
        <v>705</v>
      </c>
      <c r="G485" s="4" t="s">
        <v>1207</v>
      </c>
      <c r="H485" s="9" t="s">
        <v>1230</v>
      </c>
      <c r="J485" s="12" t="str">
        <f t="shared" si="8"/>
        <v>&lt;vl-adres-ext:locatieaanduiding&gt;</v>
      </c>
      <c r="K485" s="9" t="s">
        <v>2113</v>
      </c>
      <c r="L485" s="9" t="s">
        <v>2113</v>
      </c>
    </row>
    <row r="486" spans="1:12" ht="57.6" x14ac:dyDescent="0.3">
      <c r="A486" s="8">
        <v>553</v>
      </c>
      <c r="B486" s="4" t="s">
        <v>1199</v>
      </c>
      <c r="C486" s="4" t="s">
        <v>1347</v>
      </c>
      <c r="D486" s="8" t="s">
        <v>31</v>
      </c>
      <c r="E486" s="8" t="s">
        <v>3</v>
      </c>
      <c r="F486" s="10" t="s">
        <v>705</v>
      </c>
      <c r="G486" s="4" t="s">
        <v>1208</v>
      </c>
      <c r="H486" s="9" t="s">
        <v>1230</v>
      </c>
      <c r="J486" s="12" t="str">
        <f t="shared" si="8"/>
        <v>&lt;vl-adres-ext:locatienaam&gt;</v>
      </c>
      <c r="K486" s="9" t="s">
        <v>2113</v>
      </c>
      <c r="L486" s="9" t="s">
        <v>2113</v>
      </c>
    </row>
    <row r="487" spans="1:12" ht="28.8" x14ac:dyDescent="0.3">
      <c r="A487" s="8">
        <v>554</v>
      </c>
      <c r="B487" s="4" t="s">
        <v>1200</v>
      </c>
      <c r="D487" s="8" t="s">
        <v>31</v>
      </c>
      <c r="E487" s="8" t="s">
        <v>3</v>
      </c>
      <c r="F487" s="10" t="s">
        <v>705</v>
      </c>
      <c r="G487" s="4" t="s">
        <v>1209</v>
      </c>
      <c r="H487" s="9" t="s">
        <v>1230</v>
      </c>
      <c r="J487" s="12" t="str">
        <f t="shared" si="8"/>
        <v>&lt;vl-adres-ext:postbus&gt;</v>
      </c>
      <c r="K487" s="9" t="s">
        <v>2113</v>
      </c>
      <c r="L487" s="9" t="s">
        <v>2113</v>
      </c>
    </row>
    <row r="488" spans="1:12" ht="28.8" x14ac:dyDescent="0.3">
      <c r="A488" s="8">
        <v>557</v>
      </c>
      <c r="B488" s="4" t="s">
        <v>1201</v>
      </c>
      <c r="D488" s="8" t="s">
        <v>31</v>
      </c>
      <c r="E488" s="8" t="s">
        <v>3</v>
      </c>
      <c r="F488" s="10" t="s">
        <v>705</v>
      </c>
      <c r="G488" s="4" t="s">
        <v>1212</v>
      </c>
      <c r="H488" s="9" t="s">
        <v>1230</v>
      </c>
      <c r="J488" s="12" t="str">
        <f t="shared" si="8"/>
        <v>&lt;vl-adres-ext:straatnaam&gt;</v>
      </c>
      <c r="K488" s="9" t="s">
        <v>2113</v>
      </c>
      <c r="L488" s="9" t="s">
        <v>2113</v>
      </c>
    </row>
    <row r="489" spans="1:12" ht="28.8" x14ac:dyDescent="0.3">
      <c r="A489" s="8">
        <v>559</v>
      </c>
      <c r="B489" s="4" t="s">
        <v>1214</v>
      </c>
      <c r="C489" s="4" t="s">
        <v>1345</v>
      </c>
      <c r="D489" s="8" t="s">
        <v>4</v>
      </c>
      <c r="E489" s="8" t="s">
        <v>3</v>
      </c>
      <c r="F489" s="10" t="s">
        <v>705</v>
      </c>
      <c r="G489" s="4" t="s">
        <v>1221</v>
      </c>
      <c r="H489" s="9" t="s">
        <v>1229</v>
      </c>
      <c r="J489" s="12" t="str">
        <f t="shared" si="8"/>
        <v>&lt;vl-persoon-ext:contactpunt&gt;</v>
      </c>
      <c r="K489" s="9" t="s">
        <v>2113</v>
      </c>
      <c r="L489" s="9" t="s">
        <v>2113</v>
      </c>
    </row>
    <row r="490" spans="1:12" ht="72" x14ac:dyDescent="0.3">
      <c r="A490" s="8">
        <v>560</v>
      </c>
      <c r="B490" s="4" t="s">
        <v>1215</v>
      </c>
      <c r="C490" s="4" t="s">
        <v>1348</v>
      </c>
      <c r="D490" s="8" t="s">
        <v>4</v>
      </c>
      <c r="E490" s="8" t="s">
        <v>3</v>
      </c>
      <c r="F490" s="10" t="s">
        <v>705</v>
      </c>
      <c r="G490" s="4" t="s">
        <v>1222</v>
      </c>
      <c r="H490" s="9" t="s">
        <v>1229</v>
      </c>
      <c r="J490" s="12" t="str">
        <f t="shared" si="8"/>
        <v>&lt;vl-persoon-ext:familienaam&gt;</v>
      </c>
      <c r="K490" s="9" t="s">
        <v>2113</v>
      </c>
      <c r="L490" s="9" t="s">
        <v>2113</v>
      </c>
    </row>
    <row r="491" spans="1:12" ht="115.2" x14ac:dyDescent="0.3">
      <c r="A491" s="8">
        <v>561</v>
      </c>
      <c r="B491" s="4" t="s">
        <v>1216</v>
      </c>
      <c r="C491" s="4" t="s">
        <v>1349</v>
      </c>
      <c r="D491" s="8" t="s">
        <v>4</v>
      </c>
      <c r="E491" s="8" t="s">
        <v>3</v>
      </c>
      <c r="F491" s="10" t="s">
        <v>705</v>
      </c>
      <c r="G491" s="4" t="s">
        <v>1223</v>
      </c>
      <c r="H491" s="9" t="s">
        <v>1229</v>
      </c>
      <c r="J491" s="12" t="str">
        <f t="shared" si="8"/>
        <v>&lt;vl-persoon-ext:geboortenaam&gt;</v>
      </c>
      <c r="K491" s="9" t="s">
        <v>2113</v>
      </c>
      <c r="L491" s="9" t="s">
        <v>2113</v>
      </c>
    </row>
    <row r="492" spans="1:12" ht="72" x14ac:dyDescent="0.3">
      <c r="A492" s="8">
        <v>562</v>
      </c>
      <c r="B492" s="4" t="s">
        <v>1217</v>
      </c>
      <c r="C492" s="4" t="s">
        <v>1350</v>
      </c>
      <c r="D492" s="8" t="s">
        <v>4</v>
      </c>
      <c r="E492" s="8" t="s">
        <v>3</v>
      </c>
      <c r="F492" s="10" t="s">
        <v>705</v>
      </c>
      <c r="G492" s="4" t="s">
        <v>1224</v>
      </c>
      <c r="H492" s="9" t="s">
        <v>1229</v>
      </c>
      <c r="J492" s="12" t="str">
        <f t="shared" si="8"/>
        <v>&lt;vl-persoon-ext:gegevenNaam&gt;</v>
      </c>
      <c r="K492" s="9" t="s">
        <v>2113</v>
      </c>
      <c r="L492" s="9" t="s">
        <v>2113</v>
      </c>
    </row>
    <row r="493" spans="1:12" ht="28.8" x14ac:dyDescent="0.3">
      <c r="A493" s="8">
        <v>563</v>
      </c>
      <c r="B493" s="4" t="s">
        <v>1218</v>
      </c>
      <c r="D493" s="8" t="s">
        <v>4</v>
      </c>
      <c r="E493" s="8" t="s">
        <v>3</v>
      </c>
      <c r="F493" s="10" t="s">
        <v>705</v>
      </c>
      <c r="G493" s="4" t="s">
        <v>1225</v>
      </c>
      <c r="H493" s="9" t="s">
        <v>1229</v>
      </c>
      <c r="J493" s="12" t="str">
        <f t="shared" si="8"/>
        <v>&lt;vl-persoon-ext:inwonerschap&gt;</v>
      </c>
      <c r="K493" s="9" t="s">
        <v>2113</v>
      </c>
      <c r="L493" s="9" t="s">
        <v>2113</v>
      </c>
    </row>
    <row r="494" spans="1:12" ht="28.8" x14ac:dyDescent="0.3">
      <c r="A494" s="8">
        <v>564</v>
      </c>
      <c r="B494" s="4" t="s">
        <v>1126</v>
      </c>
      <c r="D494" s="8" t="s">
        <v>4</v>
      </c>
      <c r="E494" s="8" t="s">
        <v>3</v>
      </c>
      <c r="F494" s="10" t="s">
        <v>705</v>
      </c>
      <c r="G494" s="4" t="s">
        <v>1173</v>
      </c>
      <c r="H494" s="9" t="s">
        <v>1229</v>
      </c>
      <c r="J494" s="12" t="str">
        <f t="shared" si="8"/>
        <v>&lt;vl-persoon-ext:naam&gt;</v>
      </c>
      <c r="K494" s="9" t="s">
        <v>2113</v>
      </c>
      <c r="L494" s="9" t="s">
        <v>2113</v>
      </c>
    </row>
    <row r="495" spans="1:12" ht="86.4" x14ac:dyDescent="0.3">
      <c r="A495" s="8">
        <v>565</v>
      </c>
      <c r="B495" s="4" t="s">
        <v>1219</v>
      </c>
      <c r="C495" s="4" t="s">
        <v>1344</v>
      </c>
      <c r="D495" s="8" t="s">
        <v>4</v>
      </c>
      <c r="E495" s="8" t="s">
        <v>3</v>
      </c>
      <c r="F495" s="10" t="s">
        <v>705</v>
      </c>
      <c r="G495" s="4" t="s">
        <v>1226</v>
      </c>
      <c r="H495" s="9" t="s">
        <v>1229</v>
      </c>
      <c r="J495" s="12" t="str">
        <f t="shared" si="8"/>
        <v>&lt;vl-persoon-ext:patroniem&gt;</v>
      </c>
      <c r="K495" s="9" t="s">
        <v>2113</v>
      </c>
      <c r="L495" s="9" t="s">
        <v>2113</v>
      </c>
    </row>
    <row r="496" spans="1:12" ht="57.6" x14ac:dyDescent="0.3">
      <c r="A496" s="8">
        <v>566</v>
      </c>
      <c r="B496" s="4" t="s">
        <v>727</v>
      </c>
      <c r="C496" s="4" t="s">
        <v>1343</v>
      </c>
      <c r="D496" s="8" t="s">
        <v>4</v>
      </c>
      <c r="E496" s="8" t="s">
        <v>2</v>
      </c>
      <c r="F496" s="10" t="s">
        <v>705</v>
      </c>
      <c r="G496" s="4" t="s">
        <v>1227</v>
      </c>
      <c r="H496" s="9" t="s">
        <v>1229</v>
      </c>
      <c r="J496" s="12" t="str">
        <f t="shared" si="8"/>
        <v>&lt;vl-persoon-ext:Persoon&gt;</v>
      </c>
      <c r="K496" s="9" t="s">
        <v>2113</v>
      </c>
      <c r="L496" s="9" t="s">
        <v>2113</v>
      </c>
    </row>
    <row r="497" spans="1:12" ht="28.8" x14ac:dyDescent="0.3">
      <c r="A497" s="8">
        <v>567</v>
      </c>
      <c r="B497" s="4" t="s">
        <v>1220</v>
      </c>
      <c r="D497" s="8" t="s">
        <v>4</v>
      </c>
      <c r="E497" s="8" t="s">
        <v>3</v>
      </c>
      <c r="F497" s="10" t="s">
        <v>705</v>
      </c>
      <c r="G497" s="4" t="s">
        <v>1228</v>
      </c>
      <c r="H497" s="9" t="s">
        <v>1229</v>
      </c>
      <c r="J497" s="12" t="str">
        <f t="shared" si="8"/>
        <v>&lt;vl-persoon-ext:staatsburgerschap&gt;</v>
      </c>
      <c r="K497" s="9" t="s">
        <v>2113</v>
      </c>
      <c r="L497" s="9" t="s">
        <v>2113</v>
      </c>
    </row>
    <row r="498" spans="1:12" ht="28.8" x14ac:dyDescent="0.3">
      <c r="A498" s="8">
        <v>568</v>
      </c>
      <c r="B498" s="4" t="s">
        <v>1232</v>
      </c>
      <c r="D498" s="8" t="s">
        <v>60</v>
      </c>
      <c r="E498" s="8" t="s">
        <v>3</v>
      </c>
      <c r="F498" s="10" t="s">
        <v>705</v>
      </c>
      <c r="G498" s="4" t="s">
        <v>1281</v>
      </c>
      <c r="H498" s="9" t="s">
        <v>1231</v>
      </c>
      <c r="J498" s="12" t="str">
        <f t="shared" si="8"/>
        <v>&lt;vl-organisatie-ext:alternatieveLabel&gt;</v>
      </c>
      <c r="K498" s="9" t="s">
        <v>2113</v>
      </c>
      <c r="L498" s="9" t="s">
        <v>2113</v>
      </c>
    </row>
    <row r="499" spans="1:12" ht="28.8" x14ac:dyDescent="0.3">
      <c r="A499" s="8">
        <v>569</v>
      </c>
      <c r="B499" s="4" t="s">
        <v>1108</v>
      </c>
      <c r="D499" s="8" t="s">
        <v>60</v>
      </c>
      <c r="E499" s="8" t="s">
        <v>3</v>
      </c>
      <c r="F499" s="10" t="s">
        <v>705</v>
      </c>
      <c r="G499" s="4" t="s">
        <v>1153</v>
      </c>
      <c r="H499" s="9" t="s">
        <v>1231</v>
      </c>
      <c r="J499" s="12" t="str">
        <f t="shared" si="8"/>
        <v>&lt;vl-organisatie-ext:beschrijving&gt;</v>
      </c>
      <c r="K499" s="9" t="s">
        <v>2113</v>
      </c>
      <c r="L499" s="9" t="s">
        <v>2113</v>
      </c>
    </row>
    <row r="500" spans="1:12" ht="28.8" x14ac:dyDescent="0.3">
      <c r="A500" s="8">
        <v>570</v>
      </c>
      <c r="B500" s="4" t="s">
        <v>1233</v>
      </c>
      <c r="D500" s="8" t="s">
        <v>60</v>
      </c>
      <c r="E500" s="8" t="s">
        <v>3</v>
      </c>
      <c r="F500" s="10" t="s">
        <v>705</v>
      </c>
      <c r="G500" s="4" t="s">
        <v>1282</v>
      </c>
      <c r="H500" s="9" t="s">
        <v>1231</v>
      </c>
      <c r="J500" s="12" t="str">
        <f t="shared" si="8"/>
        <v>&lt;vl-organisatie-ext:classificatie&gt;</v>
      </c>
      <c r="K500" s="9" t="s">
        <v>2113</v>
      </c>
      <c r="L500" s="9" t="s">
        <v>2113</v>
      </c>
    </row>
    <row r="501" spans="1:12" ht="28.8" x14ac:dyDescent="0.3">
      <c r="A501" s="8">
        <v>571</v>
      </c>
      <c r="B501" s="4" t="s">
        <v>1214</v>
      </c>
      <c r="C501" s="4" t="s">
        <v>1345</v>
      </c>
      <c r="D501" s="8" t="s">
        <v>60</v>
      </c>
      <c r="E501" s="8" t="s">
        <v>3</v>
      </c>
      <c r="F501" s="10" t="s">
        <v>705</v>
      </c>
      <c r="G501" s="4" t="s">
        <v>1221</v>
      </c>
      <c r="H501" s="9" t="s">
        <v>1231</v>
      </c>
      <c r="J501" s="12" t="str">
        <f t="shared" si="8"/>
        <v>&lt;vl-organisatie-ext:contactpunt&gt;</v>
      </c>
      <c r="K501" s="9" t="s">
        <v>2113</v>
      </c>
      <c r="L501" s="9" t="s">
        <v>2113</v>
      </c>
    </row>
    <row r="502" spans="1:12" ht="28.8" x14ac:dyDescent="0.3">
      <c r="A502" s="8">
        <v>572</v>
      </c>
      <c r="B502" s="4" t="s">
        <v>1011</v>
      </c>
      <c r="D502" s="8" t="s">
        <v>60</v>
      </c>
      <c r="E502" s="8" t="s">
        <v>3</v>
      </c>
      <c r="F502" s="10" t="s">
        <v>705</v>
      </c>
      <c r="G502" s="4" t="s">
        <v>1283</v>
      </c>
      <c r="H502" s="9" t="s">
        <v>1231</v>
      </c>
      <c r="J502" s="12" t="str">
        <f t="shared" si="8"/>
        <v>&lt;vl-organisatie-ext:datum&gt;</v>
      </c>
      <c r="K502" s="9" t="s">
        <v>2113</v>
      </c>
      <c r="L502" s="9" t="s">
        <v>2113</v>
      </c>
    </row>
    <row r="503" spans="1:12" ht="28.8" x14ac:dyDescent="0.3">
      <c r="A503" s="8">
        <v>573</v>
      </c>
      <c r="B503" s="4" t="s">
        <v>1234</v>
      </c>
      <c r="D503" s="8" t="s">
        <v>60</v>
      </c>
      <c r="E503" s="8" t="s">
        <v>3</v>
      </c>
      <c r="F503" s="10" t="s">
        <v>705</v>
      </c>
      <c r="G503" s="4" t="s">
        <v>1284</v>
      </c>
      <c r="H503" s="9" t="s">
        <v>1231</v>
      </c>
      <c r="J503" s="12" t="str">
        <f t="shared" si="8"/>
        <v>&lt;vl-organisatie-ext:doel&gt;</v>
      </c>
      <c r="K503" s="9" t="s">
        <v>2113</v>
      </c>
      <c r="L503" s="9" t="s">
        <v>2113</v>
      </c>
    </row>
    <row r="504" spans="1:12" ht="28.8" x14ac:dyDescent="0.3">
      <c r="A504" s="8">
        <v>574</v>
      </c>
      <c r="B504" s="4" t="s">
        <v>1235</v>
      </c>
      <c r="D504" s="8" t="s">
        <v>60</v>
      </c>
      <c r="E504" s="8" t="s">
        <v>3</v>
      </c>
      <c r="F504" s="10" t="s">
        <v>705</v>
      </c>
      <c r="G504" s="4" t="s">
        <v>1285</v>
      </c>
      <c r="H504" s="9" t="s">
        <v>1231</v>
      </c>
      <c r="J504" s="12" t="str">
        <f t="shared" si="8"/>
        <v>&lt;vl-organisatie-ext:eenheidVan&gt;</v>
      </c>
      <c r="K504" s="9" t="s">
        <v>2113</v>
      </c>
      <c r="L504" s="9" t="s">
        <v>2113</v>
      </c>
    </row>
    <row r="505" spans="1:12" ht="100.8" x14ac:dyDescent="0.3">
      <c r="A505" s="8">
        <v>575</v>
      </c>
      <c r="B505" s="4" t="s">
        <v>1236</v>
      </c>
      <c r="C505" s="4" t="s">
        <v>1336</v>
      </c>
      <c r="D505" s="8" t="s">
        <v>60</v>
      </c>
      <c r="E505" s="8" t="s">
        <v>2</v>
      </c>
      <c r="F505" s="10" t="s">
        <v>705</v>
      </c>
      <c r="G505" s="4" t="s">
        <v>1286</v>
      </c>
      <c r="H505" s="9" t="s">
        <v>1231</v>
      </c>
      <c r="J505" s="12" t="str">
        <f t="shared" si="8"/>
        <v>&lt;vl-organisatie-ext:FormeleOrganisatie&gt;</v>
      </c>
      <c r="K505" s="9" t="s">
        <v>2113</v>
      </c>
      <c r="L505" s="9" t="s">
        <v>2113</v>
      </c>
    </row>
    <row r="506" spans="1:12" ht="28.8" x14ac:dyDescent="0.3">
      <c r="A506" s="8">
        <v>576</v>
      </c>
      <c r="B506" s="4" t="s">
        <v>1237</v>
      </c>
      <c r="D506" s="8" t="s">
        <v>60</v>
      </c>
      <c r="E506" s="8" t="s">
        <v>3</v>
      </c>
      <c r="F506" s="10" t="s">
        <v>705</v>
      </c>
      <c r="G506" s="4" t="s">
        <v>1287</v>
      </c>
      <c r="H506" s="9" t="s">
        <v>1231</v>
      </c>
      <c r="J506" s="12" t="str">
        <f t="shared" si="8"/>
        <v>&lt;vl-organisatie-ext:gelinktMet&gt;</v>
      </c>
      <c r="K506" s="9" t="s">
        <v>2113</v>
      </c>
      <c r="L506" s="9" t="s">
        <v>2113</v>
      </c>
    </row>
    <row r="507" spans="1:12" ht="288" x14ac:dyDescent="0.3">
      <c r="A507" s="8">
        <v>577</v>
      </c>
      <c r="B507" s="4" t="s">
        <v>1238</v>
      </c>
      <c r="C507" s="4" t="s">
        <v>1337</v>
      </c>
      <c r="D507" s="8" t="s">
        <v>60</v>
      </c>
      <c r="E507" s="8" t="s">
        <v>2</v>
      </c>
      <c r="F507" s="10" t="s">
        <v>705</v>
      </c>
      <c r="G507" s="4" t="s">
        <v>1288</v>
      </c>
      <c r="H507" s="9" t="s">
        <v>1231</v>
      </c>
      <c r="J507" s="12" t="str">
        <f t="shared" ref="J507:J570" si="9">IF(I507="",IF(F507="FED",IF(AND(E507="ConceptScheme",LEFT(H507,7) &lt;&gt; "inspire"),CONCATENATE("&lt;",H507,":",LOWER(IF(I507="",B507,I507)),"&gt;"),CONCATENATE("&lt;",H507,":",IF(I507="",B507,I507),"&gt;")),CONCATENATE("&lt;",H507,":",IF(I507="",B507,I507),"&gt;")),CONCATENATE("&lt;",I507,"&gt;"))</f>
        <v>&lt;vl-organisatie-ext:GeregistreerdeOrganisatie&gt;</v>
      </c>
      <c r="K507" s="9" t="s">
        <v>2113</v>
      </c>
      <c r="L507" s="9" t="s">
        <v>2113</v>
      </c>
    </row>
    <row r="508" spans="1:12" ht="28.8" x14ac:dyDescent="0.3">
      <c r="A508" s="8">
        <v>578</v>
      </c>
      <c r="B508" s="4" t="s">
        <v>1239</v>
      </c>
      <c r="D508" s="8" t="s">
        <v>60</v>
      </c>
      <c r="E508" s="8" t="s">
        <v>3</v>
      </c>
      <c r="F508" s="10" t="s">
        <v>705</v>
      </c>
      <c r="G508" s="4" t="s">
        <v>1289</v>
      </c>
      <c r="H508" s="9" t="s">
        <v>1231</v>
      </c>
      <c r="J508" s="12" t="str">
        <f t="shared" si="9"/>
        <v>&lt;vl-organisatie-ext:gevolgVan&gt;</v>
      </c>
      <c r="K508" s="9" t="s">
        <v>2113</v>
      </c>
      <c r="L508" s="9" t="s">
        <v>2113</v>
      </c>
    </row>
    <row r="509" spans="1:12" ht="28.8" x14ac:dyDescent="0.3">
      <c r="A509" s="8">
        <v>579</v>
      </c>
      <c r="B509" s="4" t="s">
        <v>1240</v>
      </c>
      <c r="D509" s="8" t="s">
        <v>60</v>
      </c>
      <c r="E509" s="8" t="s">
        <v>3</v>
      </c>
      <c r="F509" s="10" t="s">
        <v>705</v>
      </c>
      <c r="G509" s="4" t="s">
        <v>1290</v>
      </c>
      <c r="H509" s="9" t="s">
        <v>1231</v>
      </c>
      <c r="J509" s="12" t="str">
        <f t="shared" si="9"/>
        <v>&lt;vl-organisatie-ext:heeft&gt;</v>
      </c>
      <c r="K509" s="9" t="s">
        <v>2113</v>
      </c>
      <c r="L509" s="9" t="s">
        <v>2113</v>
      </c>
    </row>
    <row r="510" spans="1:12" ht="28.8" x14ac:dyDescent="0.3">
      <c r="A510" s="8">
        <v>580</v>
      </c>
      <c r="B510" s="4" t="s">
        <v>1241</v>
      </c>
      <c r="D510" s="8" t="s">
        <v>60</v>
      </c>
      <c r="E510" s="8" t="s">
        <v>3</v>
      </c>
      <c r="F510" s="10" t="s">
        <v>705</v>
      </c>
      <c r="G510" s="4" t="s">
        <v>1291</v>
      </c>
      <c r="H510" s="9" t="s">
        <v>1231</v>
      </c>
      <c r="J510" s="12" t="str">
        <f t="shared" si="9"/>
        <v>&lt;vl-organisatie-ext:heeftEenheid&gt;</v>
      </c>
      <c r="K510" s="9" t="s">
        <v>2113</v>
      </c>
      <c r="L510" s="9" t="s">
        <v>2113</v>
      </c>
    </row>
    <row r="511" spans="1:12" ht="28.8" x14ac:dyDescent="0.3">
      <c r="A511" s="8">
        <v>581</v>
      </c>
      <c r="B511" s="4" t="s">
        <v>1242</v>
      </c>
      <c r="D511" s="8" t="s">
        <v>60</v>
      </c>
      <c r="E511" s="8" t="s">
        <v>3</v>
      </c>
      <c r="F511" s="10" t="s">
        <v>705</v>
      </c>
      <c r="G511" s="4" t="s">
        <v>1292</v>
      </c>
      <c r="H511" s="9" t="s">
        <v>1231</v>
      </c>
      <c r="J511" s="12" t="str">
        <f t="shared" si="9"/>
        <v>&lt;vl-organisatie-ext:heeftFormeelKader&gt;</v>
      </c>
      <c r="K511" s="9" t="s">
        <v>2113</v>
      </c>
      <c r="L511" s="9" t="s">
        <v>2113</v>
      </c>
    </row>
    <row r="512" spans="1:12" ht="28.8" x14ac:dyDescent="0.3">
      <c r="A512" s="8">
        <v>582</v>
      </c>
      <c r="B512" s="4" t="s">
        <v>1243</v>
      </c>
      <c r="D512" s="8" t="s">
        <v>60</v>
      </c>
      <c r="E512" s="8" t="s">
        <v>3</v>
      </c>
      <c r="F512" s="10" t="s">
        <v>705</v>
      </c>
      <c r="G512" s="4" t="s">
        <v>1293</v>
      </c>
      <c r="H512" s="9" t="s">
        <v>1231</v>
      </c>
      <c r="J512" s="12" t="str">
        <f t="shared" si="9"/>
        <v>&lt;vl-organisatie-ext:heeftGeregistreerdeOrganisatie&gt;</v>
      </c>
      <c r="K512" s="9" t="s">
        <v>2113</v>
      </c>
      <c r="L512" s="9" t="s">
        <v>2113</v>
      </c>
    </row>
    <row r="513" spans="1:12" ht="28.8" x14ac:dyDescent="0.3">
      <c r="A513" s="8">
        <v>583</v>
      </c>
      <c r="B513" s="4" t="s">
        <v>1244</v>
      </c>
      <c r="D513" s="8" t="s">
        <v>60</v>
      </c>
      <c r="E513" s="8" t="s">
        <v>3</v>
      </c>
      <c r="F513" s="10" t="s">
        <v>705</v>
      </c>
      <c r="G513" s="4" t="s">
        <v>1294</v>
      </c>
      <c r="H513" s="9" t="s">
        <v>1231</v>
      </c>
      <c r="J513" s="12" t="str">
        <f t="shared" si="9"/>
        <v>&lt;vl-organisatie-ext:heeftGeregistreerdeVestiging&gt;</v>
      </c>
      <c r="K513" s="9" t="s">
        <v>2113</v>
      </c>
      <c r="L513" s="9" t="s">
        <v>2113</v>
      </c>
    </row>
    <row r="514" spans="1:12" ht="28.8" x14ac:dyDescent="0.3">
      <c r="A514" s="8">
        <v>584</v>
      </c>
      <c r="B514" s="4" t="s">
        <v>1245</v>
      </c>
      <c r="D514" s="8" t="s">
        <v>60</v>
      </c>
      <c r="E514" s="8" t="s">
        <v>3</v>
      </c>
      <c r="F514" s="10" t="s">
        <v>705</v>
      </c>
      <c r="G514" s="4" t="s">
        <v>1295</v>
      </c>
      <c r="H514" s="9" t="s">
        <v>1231</v>
      </c>
      <c r="J514" s="12" t="str">
        <f t="shared" si="9"/>
        <v>&lt;vl-organisatie-ext:heeftPositie&gt;</v>
      </c>
      <c r="K514" s="9" t="s">
        <v>2113</v>
      </c>
      <c r="L514" s="9" t="s">
        <v>2113</v>
      </c>
    </row>
    <row r="515" spans="1:12" ht="28.8" x14ac:dyDescent="0.3">
      <c r="A515" s="8">
        <v>585</v>
      </c>
      <c r="B515" s="4" t="s">
        <v>1246</v>
      </c>
      <c r="D515" s="8" t="s">
        <v>60</v>
      </c>
      <c r="E515" s="8" t="s">
        <v>3</v>
      </c>
      <c r="F515" s="10" t="s">
        <v>705</v>
      </c>
      <c r="G515" s="4" t="s">
        <v>1296</v>
      </c>
      <c r="H515" s="9" t="s">
        <v>1231</v>
      </c>
      <c r="J515" s="12" t="str">
        <f t="shared" si="9"/>
        <v>&lt;vl-organisatie-ext:heeftPrimaireVestiging&gt;</v>
      </c>
      <c r="K515" s="9" t="s">
        <v>2113</v>
      </c>
      <c r="L515" s="9" t="s">
        <v>2113</v>
      </c>
    </row>
    <row r="516" spans="1:12" ht="28.8" x14ac:dyDescent="0.3">
      <c r="A516" s="8">
        <v>586</v>
      </c>
      <c r="B516" s="4" t="s">
        <v>1247</v>
      </c>
      <c r="D516" s="8" t="s">
        <v>60</v>
      </c>
      <c r="E516" s="8" t="s">
        <v>3</v>
      </c>
      <c r="F516" s="10" t="s">
        <v>705</v>
      </c>
      <c r="G516" s="4" t="s">
        <v>1297</v>
      </c>
      <c r="H516" s="9" t="s">
        <v>1231</v>
      </c>
      <c r="J516" s="12" t="str">
        <f t="shared" si="9"/>
        <v>&lt;vl-organisatie-ext:heeftStandplaats&gt;</v>
      </c>
      <c r="K516" s="9" t="s">
        <v>2113</v>
      </c>
      <c r="L516" s="9" t="s">
        <v>2113</v>
      </c>
    </row>
    <row r="517" spans="1:12" ht="28.8" x14ac:dyDescent="0.3">
      <c r="A517" s="8">
        <v>587</v>
      </c>
      <c r="B517" s="4" t="s">
        <v>1248</v>
      </c>
      <c r="D517" s="8" t="s">
        <v>60</v>
      </c>
      <c r="E517" s="8" t="s">
        <v>3</v>
      </c>
      <c r="F517" s="10" t="s">
        <v>705</v>
      </c>
      <c r="G517" s="4" t="s">
        <v>1298</v>
      </c>
      <c r="H517" s="9" t="s">
        <v>1231</v>
      </c>
      <c r="J517" s="12" t="str">
        <f t="shared" si="9"/>
        <v>&lt;vl-organisatie-ext:heeftSuborganisatie&gt;</v>
      </c>
      <c r="K517" s="9" t="s">
        <v>2113</v>
      </c>
      <c r="L517" s="9" t="s">
        <v>2113</v>
      </c>
    </row>
    <row r="518" spans="1:12" ht="28.8" x14ac:dyDescent="0.3">
      <c r="A518" s="8">
        <v>588</v>
      </c>
      <c r="B518" s="4" t="s">
        <v>1249</v>
      </c>
      <c r="D518" s="8" t="s">
        <v>60</v>
      </c>
      <c r="E518" s="8" t="s">
        <v>3</v>
      </c>
      <c r="F518" s="10" t="s">
        <v>705</v>
      </c>
      <c r="G518" s="4" t="s">
        <v>1299</v>
      </c>
      <c r="H518" s="9" t="s">
        <v>1231</v>
      </c>
      <c r="J518" s="12" t="str">
        <f t="shared" si="9"/>
        <v>&lt;vl-organisatie-ext:heeftVestiging&gt;</v>
      </c>
      <c r="K518" s="9" t="s">
        <v>2113</v>
      </c>
      <c r="L518" s="9" t="s">
        <v>2113</v>
      </c>
    </row>
    <row r="519" spans="1:12" ht="28.8" x14ac:dyDescent="0.3">
      <c r="A519" s="8">
        <v>589</v>
      </c>
      <c r="B519" s="4" t="s">
        <v>1250</v>
      </c>
      <c r="D519" s="8" t="s">
        <v>60</v>
      </c>
      <c r="E519" s="8" t="s">
        <v>3</v>
      </c>
      <c r="F519" s="10" t="s">
        <v>705</v>
      </c>
      <c r="G519" s="4" t="s">
        <v>1300</v>
      </c>
      <c r="H519" s="9" t="s">
        <v>1231</v>
      </c>
      <c r="J519" s="12" t="str">
        <f t="shared" si="9"/>
        <v>&lt;vl-organisatie-ext:homepage&gt;</v>
      </c>
      <c r="K519" s="9" t="s">
        <v>2113</v>
      </c>
      <c r="L519" s="9" t="s">
        <v>2113</v>
      </c>
    </row>
    <row r="520" spans="1:12" ht="28.8" x14ac:dyDescent="0.3">
      <c r="A520" s="8">
        <v>590</v>
      </c>
      <c r="B520" s="4" t="s">
        <v>1251</v>
      </c>
      <c r="D520" s="8" t="s">
        <v>60</v>
      </c>
      <c r="E520" s="8" t="s">
        <v>3</v>
      </c>
      <c r="F520" s="10" t="s">
        <v>705</v>
      </c>
      <c r="G520" s="4" t="s">
        <v>1301</v>
      </c>
      <c r="H520" s="9" t="s">
        <v>1231</v>
      </c>
      <c r="J520" s="12" t="str">
        <f t="shared" si="9"/>
        <v>&lt;vl-organisatie-ext:hoofdVan&gt;</v>
      </c>
      <c r="K520" s="9" t="s">
        <v>2113</v>
      </c>
      <c r="L520" s="9" t="s">
        <v>2113</v>
      </c>
    </row>
    <row r="521" spans="1:12" ht="28.8" x14ac:dyDescent="0.3">
      <c r="A521" s="8">
        <v>591</v>
      </c>
      <c r="B521" s="4" t="s">
        <v>1252</v>
      </c>
      <c r="D521" s="8" t="s">
        <v>60</v>
      </c>
      <c r="E521" s="8" t="s">
        <v>3</v>
      </c>
      <c r="F521" s="10" t="s">
        <v>705</v>
      </c>
      <c r="G521" s="4" t="s">
        <v>1302</v>
      </c>
      <c r="H521" s="9" t="s">
        <v>1231</v>
      </c>
      <c r="J521" s="12" t="str">
        <f t="shared" si="9"/>
        <v>&lt;vl-organisatie-ext:houdt&gt;</v>
      </c>
      <c r="K521" s="9" t="s">
        <v>2113</v>
      </c>
      <c r="L521" s="9" t="s">
        <v>2113</v>
      </c>
    </row>
    <row r="522" spans="1:12" ht="28.8" x14ac:dyDescent="0.3">
      <c r="A522" s="8">
        <v>592</v>
      </c>
      <c r="B522" s="4" t="s">
        <v>1253</v>
      </c>
      <c r="D522" s="8" t="s">
        <v>60</v>
      </c>
      <c r="E522" s="8" t="s">
        <v>3</v>
      </c>
      <c r="F522" s="10" t="s">
        <v>705</v>
      </c>
      <c r="G522" s="4" t="s">
        <v>1303</v>
      </c>
      <c r="H522" s="9" t="s">
        <v>1231</v>
      </c>
      <c r="J522" s="12" t="str">
        <f t="shared" si="9"/>
        <v>&lt;vl-organisatie-ext:ingevuldDoor&gt;</v>
      </c>
      <c r="K522" s="9" t="s">
        <v>2113</v>
      </c>
      <c r="L522" s="9" t="s">
        <v>2113</v>
      </c>
    </row>
    <row r="523" spans="1:12" ht="28.8" x14ac:dyDescent="0.3">
      <c r="A523" s="8">
        <v>593</v>
      </c>
      <c r="B523" s="4" t="s">
        <v>1254</v>
      </c>
      <c r="D523" s="8" t="s">
        <v>60</v>
      </c>
      <c r="E523" s="8" t="s">
        <v>3</v>
      </c>
      <c r="F523" s="10" t="s">
        <v>705</v>
      </c>
      <c r="G523" s="4" t="s">
        <v>1304</v>
      </c>
      <c r="H523" s="9" t="s">
        <v>1231</v>
      </c>
      <c r="J523" s="12" t="str">
        <f t="shared" si="9"/>
        <v>&lt;vl-organisatie-ext:isLidmaatschapBij&gt;</v>
      </c>
      <c r="K523" s="9" t="s">
        <v>2113</v>
      </c>
      <c r="L523" s="9" t="s">
        <v>2113</v>
      </c>
    </row>
    <row r="524" spans="1:12" ht="28.8" x14ac:dyDescent="0.3">
      <c r="A524" s="8">
        <v>594</v>
      </c>
      <c r="B524" s="4" t="s">
        <v>1255</v>
      </c>
      <c r="D524" s="8" t="s">
        <v>60</v>
      </c>
      <c r="E524" s="8" t="s">
        <v>3</v>
      </c>
      <c r="F524" s="10" t="s">
        <v>705</v>
      </c>
      <c r="G524" s="4" t="s">
        <v>1305</v>
      </c>
      <c r="H524" s="9" t="s">
        <v>1231</v>
      </c>
      <c r="J524" s="12" t="str">
        <f t="shared" si="9"/>
        <v>&lt;vl-organisatie-ext:lid&gt;</v>
      </c>
      <c r="K524" s="9" t="s">
        <v>2113</v>
      </c>
      <c r="L524" s="9" t="s">
        <v>2113</v>
      </c>
    </row>
    <row r="525" spans="1:12" ht="28.8" x14ac:dyDescent="0.3">
      <c r="A525" s="8">
        <v>595</v>
      </c>
      <c r="B525" s="4" t="s">
        <v>1256</v>
      </c>
      <c r="D525" s="8" t="s">
        <v>60</v>
      </c>
      <c r="E525" s="8" t="s">
        <v>3</v>
      </c>
      <c r="F525" s="10" t="s">
        <v>705</v>
      </c>
      <c r="G525" s="4" t="s">
        <v>1306</v>
      </c>
      <c r="H525" s="9" t="s">
        <v>1231</v>
      </c>
      <c r="J525" s="12" t="str">
        <f t="shared" si="9"/>
        <v>&lt;vl-organisatie-ext:lidGedurende&gt;</v>
      </c>
      <c r="K525" s="9" t="s">
        <v>2113</v>
      </c>
      <c r="L525" s="9" t="s">
        <v>2113</v>
      </c>
    </row>
    <row r="526" spans="1:12" ht="28.8" x14ac:dyDescent="0.3">
      <c r="A526" s="8">
        <v>596</v>
      </c>
      <c r="B526" s="4" t="s">
        <v>1257</v>
      </c>
      <c r="D526" s="8" t="s">
        <v>60</v>
      </c>
      <c r="E526" s="8" t="s">
        <v>3</v>
      </c>
      <c r="F526" s="10" t="s">
        <v>705</v>
      </c>
      <c r="G526" s="4" t="s">
        <v>1307</v>
      </c>
      <c r="H526" s="9" t="s">
        <v>1231</v>
      </c>
      <c r="J526" s="12" t="str">
        <f t="shared" si="9"/>
        <v>&lt;vl-organisatie-ext:lidVan&gt;</v>
      </c>
      <c r="K526" s="9" t="s">
        <v>2113</v>
      </c>
      <c r="L526" s="9" t="s">
        <v>2113</v>
      </c>
    </row>
    <row r="527" spans="1:12" ht="28.8" x14ac:dyDescent="0.3">
      <c r="A527" s="8">
        <v>597</v>
      </c>
      <c r="B527" s="4" t="s">
        <v>1258</v>
      </c>
      <c r="D527" s="8" t="s">
        <v>60</v>
      </c>
      <c r="E527" s="8" t="s">
        <v>2</v>
      </c>
      <c r="F527" s="10" t="s">
        <v>705</v>
      </c>
      <c r="G527" s="4" t="s">
        <v>1308</v>
      </c>
      <c r="H527" s="9" t="s">
        <v>1231</v>
      </c>
      <c r="J527" s="12" t="str">
        <f t="shared" si="9"/>
        <v>&lt;vl-organisatie-ext:Lidmaatschap&gt;</v>
      </c>
      <c r="K527" s="9" t="s">
        <v>2113</v>
      </c>
      <c r="L527" s="9" t="s">
        <v>2113</v>
      </c>
    </row>
    <row r="528" spans="1:12" ht="28.8" x14ac:dyDescent="0.3">
      <c r="A528" s="8">
        <v>598</v>
      </c>
      <c r="B528" s="4" t="s">
        <v>1259</v>
      </c>
      <c r="D528" s="8" t="s">
        <v>60</v>
      </c>
      <c r="E528" s="8" t="s">
        <v>3</v>
      </c>
      <c r="F528" s="10" t="s">
        <v>705</v>
      </c>
      <c r="G528" s="4" t="s">
        <v>1309</v>
      </c>
      <c r="H528" s="9" t="s">
        <v>1231</v>
      </c>
      <c r="J528" s="12" t="str">
        <f t="shared" si="9"/>
        <v>&lt;vl-organisatie-ext:logo&gt;</v>
      </c>
      <c r="K528" s="9" t="s">
        <v>2113</v>
      </c>
      <c r="L528" s="9" t="s">
        <v>2113</v>
      </c>
    </row>
    <row r="529" spans="1:12" ht="28.8" x14ac:dyDescent="0.3">
      <c r="A529" s="8">
        <v>599</v>
      </c>
      <c r="B529" s="4" t="s">
        <v>1260</v>
      </c>
      <c r="D529" s="8" t="s">
        <v>60</v>
      </c>
      <c r="E529" s="8" t="s">
        <v>2</v>
      </c>
      <c r="F529" s="10" t="s">
        <v>705</v>
      </c>
      <c r="G529" s="4" t="s">
        <v>1310</v>
      </c>
      <c r="H529" s="9" t="s">
        <v>1231</v>
      </c>
      <c r="J529" s="12" t="str">
        <f t="shared" si="9"/>
        <v>&lt;vl-organisatie-ext:Oprichtingsgebeurtenis&gt;</v>
      </c>
      <c r="K529" s="9" t="s">
        <v>2113</v>
      </c>
      <c r="L529" s="9" t="s">
        <v>2113</v>
      </c>
    </row>
    <row r="530" spans="1:12" ht="86.4" x14ac:dyDescent="0.3">
      <c r="A530" s="8">
        <v>600</v>
      </c>
      <c r="B530" s="4" t="s">
        <v>62</v>
      </c>
      <c r="C530" s="4" t="s">
        <v>1338</v>
      </c>
      <c r="D530" s="8" t="s">
        <v>60</v>
      </c>
      <c r="E530" s="8" t="s">
        <v>2</v>
      </c>
      <c r="F530" s="10" t="s">
        <v>705</v>
      </c>
      <c r="G530" s="4" t="s">
        <v>1311</v>
      </c>
      <c r="H530" s="9" t="s">
        <v>1231</v>
      </c>
      <c r="J530" s="12" t="str">
        <f t="shared" si="9"/>
        <v>&lt;vl-organisatie-ext:Organisatie&gt;</v>
      </c>
      <c r="K530" s="9" t="s">
        <v>2113</v>
      </c>
      <c r="L530" s="9" t="s">
        <v>2113</v>
      </c>
    </row>
    <row r="531" spans="1:12" ht="28.8" x14ac:dyDescent="0.3">
      <c r="A531" s="8">
        <v>601</v>
      </c>
      <c r="B531" s="4" t="s">
        <v>1261</v>
      </c>
      <c r="D531" s="8" t="s">
        <v>60</v>
      </c>
      <c r="E531" s="8" t="s">
        <v>3</v>
      </c>
      <c r="F531" s="10" t="s">
        <v>705</v>
      </c>
      <c r="G531" s="4" t="s">
        <v>1312</v>
      </c>
      <c r="H531" s="9" t="s">
        <v>1231</v>
      </c>
      <c r="J531" s="12" t="str">
        <f t="shared" si="9"/>
        <v>&lt;vl-organisatie-ext:organisatieactiviteit&gt;</v>
      </c>
      <c r="K531" s="9" t="s">
        <v>2113</v>
      </c>
      <c r="L531" s="9" t="s">
        <v>2113</v>
      </c>
    </row>
    <row r="532" spans="1:12" ht="72" x14ac:dyDescent="0.3">
      <c r="A532" s="8">
        <v>602</v>
      </c>
      <c r="B532" s="4" t="s">
        <v>1262</v>
      </c>
      <c r="C532" s="4" t="s">
        <v>1339</v>
      </c>
      <c r="D532" s="8" t="s">
        <v>60</v>
      </c>
      <c r="E532" s="8" t="s">
        <v>2</v>
      </c>
      <c r="F532" s="10" t="s">
        <v>705</v>
      </c>
      <c r="G532" s="4" t="s">
        <v>1313</v>
      </c>
      <c r="H532" s="9" t="s">
        <v>1231</v>
      </c>
      <c r="J532" s="12" t="str">
        <f t="shared" si="9"/>
        <v>&lt;vl-organisatie-ext:Organisatie-eenheid&gt;</v>
      </c>
      <c r="K532" s="9" t="s">
        <v>2113</v>
      </c>
      <c r="L532" s="9" t="s">
        <v>2113</v>
      </c>
    </row>
    <row r="533" spans="1:12" ht="28.8" x14ac:dyDescent="0.3">
      <c r="A533" s="8">
        <v>603</v>
      </c>
      <c r="B533" s="4" t="s">
        <v>1263</v>
      </c>
      <c r="D533" s="8" t="s">
        <v>60</v>
      </c>
      <c r="E533" s="8" t="s">
        <v>3</v>
      </c>
      <c r="F533" s="10" t="s">
        <v>705</v>
      </c>
      <c r="G533" s="4" t="s">
        <v>1314</v>
      </c>
      <c r="H533" s="9" t="s">
        <v>1231</v>
      </c>
      <c r="J533" s="12" t="str">
        <f t="shared" si="9"/>
        <v>&lt;vl-organisatie-ext:organisatiestatus&gt;</v>
      </c>
      <c r="K533" s="9" t="s">
        <v>2113</v>
      </c>
      <c r="L533" s="9" t="s">
        <v>2113</v>
      </c>
    </row>
    <row r="534" spans="1:12" ht="28.8" x14ac:dyDescent="0.3">
      <c r="A534" s="8">
        <v>604</v>
      </c>
      <c r="B534" s="4" t="s">
        <v>1264</v>
      </c>
      <c r="D534" s="8" t="s">
        <v>60</v>
      </c>
      <c r="E534" s="8" t="s">
        <v>3</v>
      </c>
      <c r="F534" s="10" t="s">
        <v>705</v>
      </c>
      <c r="G534" s="4" t="s">
        <v>1315</v>
      </c>
      <c r="H534" s="9" t="s">
        <v>1231</v>
      </c>
      <c r="J534" s="12" t="str">
        <f t="shared" si="9"/>
        <v>&lt;vl-organisatie-ext:organisatietype&gt;</v>
      </c>
      <c r="K534" s="9" t="s">
        <v>2113</v>
      </c>
      <c r="L534" s="9" t="s">
        <v>2113</v>
      </c>
    </row>
    <row r="535" spans="1:12" ht="28.8" x14ac:dyDescent="0.3">
      <c r="A535" s="8">
        <v>605</v>
      </c>
      <c r="B535" s="4" t="s">
        <v>1265</v>
      </c>
      <c r="D535" s="8" t="s">
        <v>60</v>
      </c>
      <c r="E535" s="8" t="s">
        <v>3</v>
      </c>
      <c r="F535" s="10" t="s">
        <v>705</v>
      </c>
      <c r="G535" s="4" t="s">
        <v>1316</v>
      </c>
      <c r="H535" s="9" t="s">
        <v>1231</v>
      </c>
      <c r="J535" s="12" t="str">
        <f t="shared" si="9"/>
        <v>&lt;vl-organisatie-ext:origineleOrganisatie&gt;</v>
      </c>
      <c r="K535" s="9" t="s">
        <v>2113</v>
      </c>
      <c r="L535" s="9" t="s">
        <v>2113</v>
      </c>
    </row>
    <row r="536" spans="1:12" ht="28.8" x14ac:dyDescent="0.3">
      <c r="A536" s="8">
        <v>606</v>
      </c>
      <c r="B536" s="4" t="s">
        <v>153</v>
      </c>
      <c r="D536" s="8" t="s">
        <v>60</v>
      </c>
      <c r="E536" s="8" t="s">
        <v>2</v>
      </c>
      <c r="F536" s="10" t="s">
        <v>705</v>
      </c>
      <c r="G536" s="4" t="s">
        <v>1317</v>
      </c>
      <c r="H536" s="9" t="s">
        <v>1231</v>
      </c>
      <c r="J536" s="12" t="str">
        <f t="shared" si="9"/>
        <v>&lt;vl-organisatie-ext:Positie&gt;</v>
      </c>
      <c r="K536" s="9" t="s">
        <v>2113</v>
      </c>
      <c r="L536" s="9" t="s">
        <v>2113</v>
      </c>
    </row>
    <row r="537" spans="1:12" ht="28.8" x14ac:dyDescent="0.3">
      <c r="A537" s="8">
        <v>607</v>
      </c>
      <c r="B537" s="4" t="s">
        <v>1266</v>
      </c>
      <c r="D537" s="8" t="s">
        <v>60</v>
      </c>
      <c r="E537" s="8" t="s">
        <v>3</v>
      </c>
      <c r="F537" s="10" t="s">
        <v>705</v>
      </c>
      <c r="G537" s="4" t="s">
        <v>1318</v>
      </c>
      <c r="H537" s="9" t="s">
        <v>1231</v>
      </c>
      <c r="J537" s="12" t="str">
        <f t="shared" si="9"/>
        <v>&lt;vl-organisatie-ext:positieBij&gt;</v>
      </c>
      <c r="K537" s="9" t="s">
        <v>2113</v>
      </c>
      <c r="L537" s="9" t="s">
        <v>2113</v>
      </c>
    </row>
    <row r="538" spans="1:12" ht="28.8" x14ac:dyDescent="0.3">
      <c r="A538" s="8">
        <v>608</v>
      </c>
      <c r="B538" s="4" t="s">
        <v>1267</v>
      </c>
      <c r="D538" s="8" t="s">
        <v>60</v>
      </c>
      <c r="E538" s="8" t="s">
        <v>2</v>
      </c>
      <c r="F538" s="10" t="s">
        <v>705</v>
      </c>
      <c r="G538" s="4" t="s">
        <v>1319</v>
      </c>
      <c r="H538" s="9" t="s">
        <v>1231</v>
      </c>
      <c r="J538" s="12" t="str">
        <f t="shared" si="9"/>
        <v>&lt;vl-organisatie-ext:PubliekeOrganisatie&gt;</v>
      </c>
      <c r="K538" s="9" t="s">
        <v>2113</v>
      </c>
      <c r="L538" s="9" t="s">
        <v>2113</v>
      </c>
    </row>
    <row r="539" spans="1:12" ht="28.8" x14ac:dyDescent="0.3">
      <c r="A539" s="8">
        <v>609</v>
      </c>
      <c r="B539" s="4" t="s">
        <v>1268</v>
      </c>
      <c r="D539" s="8" t="s">
        <v>60</v>
      </c>
      <c r="E539" s="8" t="s">
        <v>3</v>
      </c>
      <c r="F539" s="10" t="s">
        <v>705</v>
      </c>
      <c r="G539" s="4" t="s">
        <v>1320</v>
      </c>
      <c r="H539" s="9" t="s">
        <v>1231</v>
      </c>
      <c r="J539" s="12" t="str">
        <f t="shared" si="9"/>
        <v>&lt;vl-organisatie-ext:rapporteertAan&gt;</v>
      </c>
      <c r="K539" s="9" t="s">
        <v>2113</v>
      </c>
      <c r="L539" s="9" t="s">
        <v>2113</v>
      </c>
    </row>
    <row r="540" spans="1:12" ht="28.8" x14ac:dyDescent="0.3">
      <c r="A540" s="8">
        <v>610</v>
      </c>
      <c r="B540" s="4" t="s">
        <v>1029</v>
      </c>
      <c r="D540" s="8" t="s">
        <v>60</v>
      </c>
      <c r="E540" s="8" t="s">
        <v>3</v>
      </c>
      <c r="F540" s="10" t="s">
        <v>705</v>
      </c>
      <c r="G540" s="4" t="s">
        <v>1321</v>
      </c>
      <c r="H540" s="9" t="s">
        <v>1231</v>
      </c>
      <c r="J540" s="12" t="str">
        <f t="shared" si="9"/>
        <v>&lt;vl-organisatie-ext:registratie&gt;</v>
      </c>
      <c r="K540" s="9" t="s">
        <v>2113</v>
      </c>
      <c r="L540" s="9" t="s">
        <v>2113</v>
      </c>
    </row>
    <row r="541" spans="1:12" ht="28.8" x14ac:dyDescent="0.3">
      <c r="A541" s="8">
        <v>611</v>
      </c>
      <c r="B541" s="4" t="s">
        <v>1269</v>
      </c>
      <c r="D541" s="8" t="s">
        <v>60</v>
      </c>
      <c r="E541" s="8" t="s">
        <v>3</v>
      </c>
      <c r="F541" s="10" t="s">
        <v>705</v>
      </c>
      <c r="G541" s="4" t="s">
        <v>1322</v>
      </c>
      <c r="H541" s="9" t="s">
        <v>1231</v>
      </c>
      <c r="J541" s="12" t="str">
        <f t="shared" si="9"/>
        <v>&lt;vl-organisatie-ext:resulterendeOrganisatie&gt;</v>
      </c>
      <c r="K541" s="9" t="s">
        <v>2113</v>
      </c>
      <c r="L541" s="9" t="s">
        <v>2113</v>
      </c>
    </row>
    <row r="542" spans="1:12" ht="28.8" x14ac:dyDescent="0.3">
      <c r="A542" s="8">
        <v>612</v>
      </c>
      <c r="B542" s="4" t="s">
        <v>1270</v>
      </c>
      <c r="D542" s="8" t="s">
        <v>60</v>
      </c>
      <c r="E542" s="8" t="s">
        <v>2</v>
      </c>
      <c r="F542" s="10" t="s">
        <v>705</v>
      </c>
      <c r="G542" s="4" t="s">
        <v>1323</v>
      </c>
      <c r="H542" s="9" t="s">
        <v>1231</v>
      </c>
      <c r="J542" s="12" t="str">
        <f t="shared" si="9"/>
        <v>&lt;vl-organisatie-ext:Rol&gt;</v>
      </c>
      <c r="K542" s="9" t="s">
        <v>2113</v>
      </c>
      <c r="L542" s="9" t="s">
        <v>2113</v>
      </c>
    </row>
    <row r="543" spans="1:12" ht="28.8" x14ac:dyDescent="0.3">
      <c r="A543" s="8">
        <v>613</v>
      </c>
      <c r="B543" s="4" t="s">
        <v>1271</v>
      </c>
      <c r="D543" s="8" t="s">
        <v>60</v>
      </c>
      <c r="E543" s="8" t="s">
        <v>3</v>
      </c>
      <c r="F543" s="10" t="s">
        <v>705</v>
      </c>
      <c r="G543" s="4" t="s">
        <v>1324</v>
      </c>
      <c r="H543" s="9" t="s">
        <v>1231</v>
      </c>
      <c r="J543" s="12" t="str">
        <f t="shared" si="9"/>
        <v>&lt;vl-organisatie-ext:rol&gt;</v>
      </c>
      <c r="K543" s="9" t="s">
        <v>2113</v>
      </c>
      <c r="L543" s="9" t="s">
        <v>2113</v>
      </c>
    </row>
    <row r="544" spans="1:12" ht="28.8" x14ac:dyDescent="0.3">
      <c r="A544" s="8">
        <v>614</v>
      </c>
      <c r="B544" s="4" t="s">
        <v>1272</v>
      </c>
      <c r="D544" s="8" t="s">
        <v>60</v>
      </c>
      <c r="E544" s="8" t="s">
        <v>3</v>
      </c>
      <c r="F544" s="10" t="s">
        <v>705</v>
      </c>
      <c r="G544" s="4" t="s">
        <v>1325</v>
      </c>
      <c r="H544" s="9" t="s">
        <v>1231</v>
      </c>
      <c r="J544" s="12" t="str">
        <f t="shared" si="9"/>
        <v>&lt;vl-organisatie-ext:ruimtelijk&gt;</v>
      </c>
      <c r="K544" s="9" t="s">
        <v>2113</v>
      </c>
      <c r="L544" s="9" t="s">
        <v>2113</v>
      </c>
    </row>
    <row r="545" spans="1:12" ht="115.2" x14ac:dyDescent="0.3">
      <c r="A545" s="8">
        <v>615</v>
      </c>
      <c r="B545" s="4" t="s">
        <v>1273</v>
      </c>
      <c r="C545" s="4" t="s">
        <v>1341</v>
      </c>
      <c r="D545" s="8" t="s">
        <v>60</v>
      </c>
      <c r="E545" s="8" t="s">
        <v>2</v>
      </c>
      <c r="F545" s="10" t="s">
        <v>705</v>
      </c>
      <c r="G545" s="4" t="s">
        <v>1326</v>
      </c>
      <c r="H545" s="9" t="s">
        <v>1231</v>
      </c>
      <c r="J545" s="12" t="str">
        <f t="shared" si="9"/>
        <v>&lt;vl-organisatie-ext:SamenwerkingVanOrganisaties&gt;</v>
      </c>
      <c r="K545" s="9" t="s">
        <v>2113</v>
      </c>
      <c r="L545" s="9" t="s">
        <v>2113</v>
      </c>
    </row>
    <row r="546" spans="1:12" ht="28.8" x14ac:dyDescent="0.3">
      <c r="A546" s="8">
        <v>616</v>
      </c>
      <c r="B546" s="4" t="s">
        <v>1274</v>
      </c>
      <c r="D546" s="8" t="s">
        <v>60</v>
      </c>
      <c r="E546" s="8" t="s">
        <v>3</v>
      </c>
      <c r="F546" s="10" t="s">
        <v>705</v>
      </c>
      <c r="G546" s="4" t="s">
        <v>1327</v>
      </c>
      <c r="H546" s="9" t="s">
        <v>1231</v>
      </c>
      <c r="J546" s="12" t="str">
        <f t="shared" si="9"/>
        <v>&lt;vl-organisatie-ext:suborganisatieVan&gt;</v>
      </c>
      <c r="K546" s="9" t="s">
        <v>2113</v>
      </c>
      <c r="L546" s="9" t="s">
        <v>2113</v>
      </c>
    </row>
    <row r="547" spans="1:12" ht="28.8" x14ac:dyDescent="0.3">
      <c r="A547" s="8">
        <v>617</v>
      </c>
      <c r="B547" s="4" t="s">
        <v>1275</v>
      </c>
      <c r="D547" s="8" t="s">
        <v>60</v>
      </c>
      <c r="E547" s="8" t="s">
        <v>3</v>
      </c>
      <c r="F547" s="10" t="s">
        <v>705</v>
      </c>
      <c r="G547" s="4" t="s">
        <v>1328</v>
      </c>
      <c r="H547" s="9" t="s">
        <v>1231</v>
      </c>
      <c r="J547" s="12" t="str">
        <f t="shared" si="9"/>
        <v>&lt;vl-organisatie-ext:veranderdDoor&gt;</v>
      </c>
      <c r="K547" s="9" t="s">
        <v>2113</v>
      </c>
      <c r="L547" s="9" t="s">
        <v>2113</v>
      </c>
    </row>
    <row r="548" spans="1:12" ht="28.8" x14ac:dyDescent="0.3">
      <c r="A548" s="8">
        <v>618</v>
      </c>
      <c r="B548" s="4" t="s">
        <v>1276</v>
      </c>
      <c r="D548" s="8" t="s">
        <v>60</v>
      </c>
      <c r="E548" s="8" t="s">
        <v>2</v>
      </c>
      <c r="F548" s="10" t="s">
        <v>705</v>
      </c>
      <c r="G548" s="4" t="s">
        <v>1329</v>
      </c>
      <c r="H548" s="9" t="s">
        <v>1231</v>
      </c>
      <c r="J548" s="12" t="str">
        <f t="shared" si="9"/>
        <v>&lt;vl-organisatie-ext:Veranderingsgebeurtenis&gt;</v>
      </c>
      <c r="K548" s="9" t="s">
        <v>2113</v>
      </c>
      <c r="L548" s="9" t="s">
        <v>2113</v>
      </c>
    </row>
    <row r="549" spans="1:12" ht="100.8" x14ac:dyDescent="0.3">
      <c r="A549" s="8">
        <v>619</v>
      </c>
      <c r="B549" s="4" t="s">
        <v>1277</v>
      </c>
      <c r="C549" s="4" t="s">
        <v>1340</v>
      </c>
      <c r="D549" s="8" t="s">
        <v>60</v>
      </c>
      <c r="E549" s="8" t="s">
        <v>2</v>
      </c>
      <c r="F549" s="10" t="s">
        <v>705</v>
      </c>
      <c r="G549" s="4" t="s">
        <v>1330</v>
      </c>
      <c r="H549" s="9" t="s">
        <v>1231</v>
      </c>
      <c r="J549" s="12" t="str">
        <f t="shared" si="9"/>
        <v>&lt;vl-organisatie-ext:Vestiging&gt;</v>
      </c>
      <c r="K549" s="9" t="s">
        <v>2113</v>
      </c>
      <c r="L549" s="9" t="s">
        <v>2113</v>
      </c>
    </row>
    <row r="550" spans="1:12" ht="28.8" x14ac:dyDescent="0.3">
      <c r="A550" s="8">
        <v>620</v>
      </c>
      <c r="B550" s="4" t="s">
        <v>1278</v>
      </c>
      <c r="D550" s="8" t="s">
        <v>60</v>
      </c>
      <c r="E550" s="8" t="s">
        <v>3</v>
      </c>
      <c r="F550" s="10" t="s">
        <v>705</v>
      </c>
      <c r="G550" s="4" t="s">
        <v>1331</v>
      </c>
      <c r="H550" s="9" t="s">
        <v>1231</v>
      </c>
      <c r="J550" s="12" t="str">
        <f t="shared" si="9"/>
        <v>&lt;vl-organisatie-ext:vestigingsadres&gt;</v>
      </c>
      <c r="K550" s="9" t="s">
        <v>2113</v>
      </c>
      <c r="L550" s="9" t="s">
        <v>2113</v>
      </c>
    </row>
    <row r="551" spans="1:12" ht="28.8" x14ac:dyDescent="0.3">
      <c r="A551" s="8">
        <v>621</v>
      </c>
      <c r="B551" s="4" t="s">
        <v>1279</v>
      </c>
      <c r="D551" s="8" t="s">
        <v>60</v>
      </c>
      <c r="E551" s="8" t="s">
        <v>3</v>
      </c>
      <c r="F551" s="10" t="s">
        <v>705</v>
      </c>
      <c r="G551" s="4" t="s">
        <v>1332</v>
      </c>
      <c r="H551" s="9" t="s">
        <v>1231</v>
      </c>
      <c r="J551" s="12" t="str">
        <f t="shared" si="9"/>
        <v>&lt;vl-organisatie-ext:voorkeurslabel&gt;</v>
      </c>
      <c r="K551" s="9" t="s">
        <v>2113</v>
      </c>
      <c r="L551" s="9" t="s">
        <v>2113</v>
      </c>
    </row>
    <row r="552" spans="1:12" ht="28.8" x14ac:dyDescent="0.3">
      <c r="A552" s="8">
        <v>622</v>
      </c>
      <c r="B552" s="4" t="s">
        <v>1280</v>
      </c>
      <c r="D552" s="8" t="s">
        <v>60</v>
      </c>
      <c r="E552" s="8" t="s">
        <v>3</v>
      </c>
      <c r="F552" s="10" t="s">
        <v>705</v>
      </c>
      <c r="G552" s="4" t="s">
        <v>1333</v>
      </c>
      <c r="H552" s="9" t="s">
        <v>1231</v>
      </c>
      <c r="J552" s="12" t="str">
        <f t="shared" si="9"/>
        <v>&lt;vl-organisatie-ext:wettelijkeNaam&gt;</v>
      </c>
      <c r="K552" s="9" t="s">
        <v>2113</v>
      </c>
      <c r="L552" s="9" t="s">
        <v>2113</v>
      </c>
    </row>
    <row r="553" spans="1:12" x14ac:dyDescent="0.3">
      <c r="A553" s="8">
        <v>623</v>
      </c>
      <c r="B553" s="4" t="s">
        <v>1351</v>
      </c>
      <c r="D553" s="8" t="s">
        <v>745</v>
      </c>
      <c r="E553" s="8" t="s">
        <v>2</v>
      </c>
      <c r="F553" s="10" t="s">
        <v>705</v>
      </c>
      <c r="H553" s="9" t="s">
        <v>999</v>
      </c>
      <c r="J553" s="12" t="str">
        <f t="shared" si="9"/>
        <v>&lt;vl-generiek:Object&gt;</v>
      </c>
      <c r="K553" s="9" t="s">
        <v>2113</v>
      </c>
      <c r="L553" s="9" t="s">
        <v>2113</v>
      </c>
    </row>
    <row r="554" spans="1:12" x14ac:dyDescent="0.3">
      <c r="A554" s="8">
        <v>624</v>
      </c>
      <c r="B554" s="4" t="s">
        <v>1352</v>
      </c>
      <c r="D554" s="8" t="s">
        <v>745</v>
      </c>
      <c r="E554" s="8" t="s">
        <v>2</v>
      </c>
      <c r="F554" s="10" t="s">
        <v>705</v>
      </c>
      <c r="H554" s="9" t="s">
        <v>999</v>
      </c>
      <c r="J554" s="12" t="str">
        <f t="shared" si="9"/>
        <v>&lt;vl-generiek:ContactInfo&gt;</v>
      </c>
      <c r="K554" s="9" t="s">
        <v>2113</v>
      </c>
      <c r="L554" s="9" t="s">
        <v>2113</v>
      </c>
    </row>
    <row r="555" spans="1:12" x14ac:dyDescent="0.3">
      <c r="A555" s="8">
        <v>625</v>
      </c>
      <c r="B555" s="4" t="s">
        <v>184</v>
      </c>
      <c r="D555" s="8" t="s">
        <v>31</v>
      </c>
      <c r="E555" s="8" t="s">
        <v>2</v>
      </c>
      <c r="F555" s="10" t="s">
        <v>705</v>
      </c>
      <c r="H555" s="9" t="s">
        <v>796</v>
      </c>
      <c r="J555" s="12" t="str">
        <f t="shared" si="9"/>
        <v>&lt;vl-adres:Perceel&gt;</v>
      </c>
      <c r="K555" s="9" t="s">
        <v>2113</v>
      </c>
      <c r="L555" s="9" t="s">
        <v>2113</v>
      </c>
    </row>
    <row r="556" spans="1:12" x14ac:dyDescent="0.3">
      <c r="A556" s="8">
        <v>626</v>
      </c>
      <c r="B556" s="4" t="s">
        <v>182</v>
      </c>
      <c r="D556" s="8" t="s">
        <v>31</v>
      </c>
      <c r="E556" s="8" t="s">
        <v>2</v>
      </c>
      <c r="F556" s="10" t="s">
        <v>705</v>
      </c>
      <c r="H556" s="9" t="s">
        <v>796</v>
      </c>
      <c r="J556" s="12" t="str">
        <f t="shared" si="9"/>
        <v>&lt;vl-adres:Gebouw&gt;</v>
      </c>
      <c r="K556" s="9" t="s">
        <v>2113</v>
      </c>
      <c r="L556" s="9" t="s">
        <v>2113</v>
      </c>
    </row>
    <row r="557" spans="1:12" x14ac:dyDescent="0.3">
      <c r="A557" s="8">
        <v>627</v>
      </c>
      <c r="B557" s="4" t="s">
        <v>218</v>
      </c>
      <c r="D557" s="8" t="s">
        <v>31</v>
      </c>
      <c r="E557" s="8" t="s">
        <v>2</v>
      </c>
      <c r="F557" s="10" t="s">
        <v>705</v>
      </c>
      <c r="H557" s="9" t="s">
        <v>796</v>
      </c>
      <c r="J557" s="12" t="str">
        <f t="shared" si="9"/>
        <v>&lt;vl-adres:Gebouweenheid&gt;</v>
      </c>
      <c r="K557" s="9" t="s">
        <v>2113</v>
      </c>
      <c r="L557" s="9" t="s">
        <v>2113</v>
      </c>
    </row>
    <row r="558" spans="1:12" x14ac:dyDescent="0.3">
      <c r="A558" s="8">
        <v>628</v>
      </c>
      <c r="B558" s="4" t="s">
        <v>186</v>
      </c>
      <c r="D558" s="8" t="s">
        <v>31</v>
      </c>
      <c r="E558" s="8" t="s">
        <v>2</v>
      </c>
      <c r="F558" s="10" t="s">
        <v>705</v>
      </c>
      <c r="H558" s="9" t="s">
        <v>796</v>
      </c>
      <c r="J558" s="12" t="str">
        <f t="shared" si="9"/>
        <v>&lt;vl-adres:Standplaats&gt;</v>
      </c>
      <c r="K558" s="9" t="s">
        <v>2113</v>
      </c>
      <c r="L558" s="9" t="s">
        <v>2113</v>
      </c>
    </row>
    <row r="559" spans="1:12" x14ac:dyDescent="0.3">
      <c r="A559" s="8">
        <v>629</v>
      </c>
      <c r="B559" s="4" t="s">
        <v>1353</v>
      </c>
      <c r="D559" s="8" t="s">
        <v>31</v>
      </c>
      <c r="E559" s="8" t="s">
        <v>2</v>
      </c>
      <c r="F559" s="10" t="s">
        <v>705</v>
      </c>
      <c r="H559" s="9" t="s">
        <v>796</v>
      </c>
      <c r="J559" s="12" t="str">
        <f t="shared" si="9"/>
        <v>&lt;vl-adres:Ligplaats&gt;</v>
      </c>
      <c r="K559" s="9" t="s">
        <v>2113</v>
      </c>
      <c r="L559" s="9" t="s">
        <v>2113</v>
      </c>
    </row>
    <row r="560" spans="1:12" x14ac:dyDescent="0.3">
      <c r="A560" s="8">
        <v>630</v>
      </c>
      <c r="B560" s="4" t="s">
        <v>1354</v>
      </c>
      <c r="D560" s="8" t="s">
        <v>4</v>
      </c>
      <c r="E560" s="8" t="s">
        <v>3</v>
      </c>
      <c r="F560" s="10" t="s">
        <v>705</v>
      </c>
      <c r="H560" s="9" t="s">
        <v>797</v>
      </c>
      <c r="J560" s="12" t="str">
        <f t="shared" si="9"/>
        <v>&lt;vl-persoon:heeftRelatieMet&gt;</v>
      </c>
      <c r="K560" s="9" t="s">
        <v>2113</v>
      </c>
      <c r="L560" s="9" t="s">
        <v>2113</v>
      </c>
    </row>
    <row r="561" spans="1:12" x14ac:dyDescent="0.3">
      <c r="A561" s="8">
        <v>631</v>
      </c>
      <c r="B561" s="4" t="s">
        <v>1364</v>
      </c>
      <c r="C561" s="4" t="s">
        <v>1365</v>
      </c>
      <c r="D561" s="8" t="s">
        <v>60</v>
      </c>
      <c r="E561" s="8" t="s">
        <v>3</v>
      </c>
      <c r="F561" s="10" t="s">
        <v>705</v>
      </c>
      <c r="G561" s="4" t="s">
        <v>1366</v>
      </c>
      <c r="H561" s="9" t="s">
        <v>1231</v>
      </c>
      <c r="J561" s="12" t="str">
        <f t="shared" si="9"/>
        <v>&lt;vl-organisatie-ext:alternatieveNaam&gt;</v>
      </c>
      <c r="K561" s="9" t="s">
        <v>2113</v>
      </c>
      <c r="L561" s="9" t="s">
        <v>2113</v>
      </c>
    </row>
    <row r="562" spans="1:12" x14ac:dyDescent="0.3">
      <c r="A562" s="8">
        <v>632</v>
      </c>
      <c r="B562" s="4" t="s">
        <v>67</v>
      </c>
      <c r="D562" s="8" t="s">
        <v>745</v>
      </c>
      <c r="E562" s="8" t="s">
        <v>3</v>
      </c>
      <c r="F562" s="10" t="s">
        <v>705</v>
      </c>
      <c r="H562" s="9" t="s">
        <v>1202</v>
      </c>
      <c r="J562" s="12" t="str">
        <f t="shared" si="9"/>
        <v>&lt;vl-generiek-ext:website&gt;</v>
      </c>
      <c r="K562" s="9" t="s">
        <v>2113</v>
      </c>
      <c r="L562" s="9" t="s">
        <v>2113</v>
      </c>
    </row>
    <row r="563" spans="1:12" x14ac:dyDescent="0.3">
      <c r="A563" s="8">
        <v>633</v>
      </c>
      <c r="B563" s="4" t="s">
        <v>1371</v>
      </c>
      <c r="D563" s="8" t="s">
        <v>60</v>
      </c>
      <c r="E563" s="8" t="s">
        <v>8</v>
      </c>
      <c r="F563" s="10" t="s">
        <v>705</v>
      </c>
      <c r="H563" s="9" t="s">
        <v>798</v>
      </c>
      <c r="J563" s="12" t="str">
        <f t="shared" si="9"/>
        <v>&lt;vl-organisatie:Rechtsvormtype&gt;</v>
      </c>
      <c r="K563" s="9" t="s">
        <v>2113</v>
      </c>
      <c r="L563" s="9" t="s">
        <v>2113</v>
      </c>
    </row>
    <row r="564" spans="1:12" x14ac:dyDescent="0.3">
      <c r="A564" s="8">
        <v>634</v>
      </c>
      <c r="B564" s="4" t="s">
        <v>1370</v>
      </c>
      <c r="D564" s="8" t="s">
        <v>60</v>
      </c>
      <c r="E564" s="8" t="s">
        <v>8</v>
      </c>
      <c r="F564" s="10" t="s">
        <v>705</v>
      </c>
      <c r="H564" s="9" t="s">
        <v>798</v>
      </c>
      <c r="J564" s="12" t="str">
        <f t="shared" si="9"/>
        <v>&lt;vl-organisatie:Rechtstoestandtype&gt;</v>
      </c>
      <c r="K564" s="9" t="s">
        <v>2113</v>
      </c>
      <c r="L564" s="9" t="s">
        <v>2113</v>
      </c>
    </row>
    <row r="565" spans="1:12" ht="158.4" x14ac:dyDescent="0.3">
      <c r="A565" s="8">
        <v>635</v>
      </c>
      <c r="B565" s="4" t="s">
        <v>1369</v>
      </c>
      <c r="C565" s="4" t="s">
        <v>1372</v>
      </c>
      <c r="D565" s="8" t="s">
        <v>60</v>
      </c>
      <c r="E565" s="8" t="s">
        <v>8</v>
      </c>
      <c r="F565" s="10" t="s">
        <v>705</v>
      </c>
      <c r="H565" s="9" t="s">
        <v>798</v>
      </c>
      <c r="J565" s="12" t="str">
        <f t="shared" si="9"/>
        <v>&lt;vl-organisatie:Rechtspersoonlijkheidtype&gt;</v>
      </c>
      <c r="K565" s="9" t="s">
        <v>2113</v>
      </c>
      <c r="L565" s="9" t="s">
        <v>2113</v>
      </c>
    </row>
    <row r="566" spans="1:12" x14ac:dyDescent="0.3">
      <c r="A566" s="8">
        <v>636</v>
      </c>
      <c r="B566" s="4" t="s">
        <v>1373</v>
      </c>
      <c r="D566" s="8" t="s">
        <v>31</v>
      </c>
      <c r="E566" s="8" t="s">
        <v>8</v>
      </c>
      <c r="F566" s="10" t="s">
        <v>705</v>
      </c>
      <c r="H566" s="9" t="s">
        <v>796</v>
      </c>
      <c r="J566" s="12" t="str">
        <f t="shared" si="9"/>
        <v>&lt;vl-adres:Statuswaarde&gt;</v>
      </c>
      <c r="K566" s="9" t="s">
        <v>2113</v>
      </c>
      <c r="L566" s="9" t="s">
        <v>2113</v>
      </c>
    </row>
    <row r="567" spans="1:12" x14ac:dyDescent="0.3">
      <c r="A567" s="8">
        <v>637</v>
      </c>
      <c r="B567" s="4" t="s">
        <v>1374</v>
      </c>
      <c r="D567" s="8" t="s">
        <v>4</v>
      </c>
      <c r="E567" s="8" t="s">
        <v>3</v>
      </c>
      <c r="F567" s="10" t="s">
        <v>705</v>
      </c>
      <c r="H567" s="9" t="s">
        <v>1229</v>
      </c>
      <c r="J567" s="12" t="str">
        <f t="shared" si="9"/>
        <v>&lt;vl-persoon-ext:achternaam&gt;</v>
      </c>
      <c r="K567" s="9" t="s">
        <v>2113</v>
      </c>
      <c r="L567" s="9" t="s">
        <v>2113</v>
      </c>
    </row>
    <row r="568" spans="1:12" x14ac:dyDescent="0.3">
      <c r="A568" s="8">
        <v>638</v>
      </c>
      <c r="B568" s="4" t="s">
        <v>1375</v>
      </c>
      <c r="D568" s="8" t="s">
        <v>4</v>
      </c>
      <c r="E568" s="8" t="s">
        <v>3</v>
      </c>
      <c r="F568" s="10" t="s">
        <v>705</v>
      </c>
      <c r="H568" s="9" t="s">
        <v>1229</v>
      </c>
      <c r="J568" s="12" t="str">
        <f t="shared" si="9"/>
        <v>&lt;vl-persoon-ext:voornaam&gt;</v>
      </c>
      <c r="K568" s="9" t="s">
        <v>2113</v>
      </c>
      <c r="L568" s="9" t="s">
        <v>2113</v>
      </c>
    </row>
    <row r="569" spans="1:12" x14ac:dyDescent="0.3">
      <c r="A569" s="8">
        <v>639</v>
      </c>
      <c r="B569" s="4" t="s">
        <v>12</v>
      </c>
      <c r="D569" s="8" t="s">
        <v>4</v>
      </c>
      <c r="E569" s="8" t="s">
        <v>8</v>
      </c>
      <c r="F569" s="10" t="s">
        <v>705</v>
      </c>
      <c r="H569" s="9" t="s">
        <v>797</v>
      </c>
      <c r="J569" s="12" t="str">
        <f t="shared" si="9"/>
        <v>&lt;vl-persoon:Geslacht&gt;</v>
      </c>
      <c r="K569" s="9" t="s">
        <v>2113</v>
      </c>
      <c r="L569" s="9" t="s">
        <v>2113</v>
      </c>
    </row>
    <row r="570" spans="1:12" x14ac:dyDescent="0.3">
      <c r="A570" s="8">
        <v>640</v>
      </c>
      <c r="B570" s="4" t="s">
        <v>1377</v>
      </c>
      <c r="D570" s="8" t="s">
        <v>4</v>
      </c>
      <c r="E570" s="8" t="s">
        <v>8</v>
      </c>
      <c r="F570" s="10" t="s">
        <v>705</v>
      </c>
      <c r="H570" s="9" t="s">
        <v>797</v>
      </c>
      <c r="J570" s="12" t="str">
        <f t="shared" si="9"/>
        <v>&lt;vl-persoon:BurgerlijkeStaatType&gt;</v>
      </c>
      <c r="K570" s="9" t="s">
        <v>2113</v>
      </c>
      <c r="L570" s="9" t="s">
        <v>2113</v>
      </c>
    </row>
    <row r="571" spans="1:12" x14ac:dyDescent="0.3">
      <c r="A571" s="8">
        <v>641</v>
      </c>
      <c r="B571" s="4" t="s">
        <v>105</v>
      </c>
      <c r="D571" s="8" t="s">
        <v>4</v>
      </c>
      <c r="E571" s="8" t="s">
        <v>8</v>
      </c>
      <c r="F571" s="10" t="s">
        <v>705</v>
      </c>
      <c r="H571" s="9" t="s">
        <v>797</v>
      </c>
      <c r="J571" s="12" t="str">
        <f t="shared" ref="J571:J631" si="10">IF(I571="",IF(F571="FED",IF(AND(E571="ConceptScheme",LEFT(H571,7) &lt;&gt; "inspire"),CONCATENATE("&lt;",H571,":",LOWER(IF(I571="",B571,I571)),"&gt;"),CONCATENATE("&lt;",H571,":",IF(I571="",B571,I571),"&gt;")),CONCATENATE("&lt;",H571,":",IF(I571="",B571,I571),"&gt;")),CONCATENATE("&lt;",I571,"&gt;"))</f>
        <v>&lt;vl-persoon:Afstammingstype&gt;</v>
      </c>
      <c r="K571" s="9" t="s">
        <v>2113</v>
      </c>
      <c r="L571" s="9" t="s">
        <v>2113</v>
      </c>
    </row>
    <row r="572" spans="1:12" x14ac:dyDescent="0.3">
      <c r="A572" s="8">
        <v>642</v>
      </c>
      <c r="B572" s="4" t="s">
        <v>1378</v>
      </c>
      <c r="D572" s="8" t="s">
        <v>4</v>
      </c>
      <c r="E572" s="8" t="s">
        <v>8</v>
      </c>
      <c r="F572" s="10" t="s">
        <v>705</v>
      </c>
      <c r="H572" s="9" t="s">
        <v>797</v>
      </c>
      <c r="J572" s="12" t="str">
        <f t="shared" si="10"/>
        <v>&lt;vl-persoon:Gezinsrelatietype&gt;</v>
      </c>
      <c r="K572" s="9" t="s">
        <v>2113</v>
      </c>
      <c r="L572" s="9" t="s">
        <v>2113</v>
      </c>
    </row>
    <row r="573" spans="1:12" x14ac:dyDescent="0.3">
      <c r="A573" s="8">
        <v>643</v>
      </c>
      <c r="B573" s="4" t="s">
        <v>1380</v>
      </c>
      <c r="D573" s="8" t="s">
        <v>60</v>
      </c>
      <c r="E573" s="8" t="s">
        <v>3</v>
      </c>
      <c r="F573" s="10" t="s">
        <v>705</v>
      </c>
      <c r="H573" s="9" t="s">
        <v>798</v>
      </c>
      <c r="J573" s="12" t="str">
        <f t="shared" si="10"/>
        <v>&lt;vl-organisatie:isHetResultaatVan&gt;</v>
      </c>
      <c r="K573" s="9" t="s">
        <v>2113</v>
      </c>
      <c r="L573" s="9" t="s">
        <v>2113</v>
      </c>
    </row>
    <row r="574" spans="1:12" x14ac:dyDescent="0.3">
      <c r="A574" s="8">
        <v>644</v>
      </c>
      <c r="B574" s="4" t="s">
        <v>1501</v>
      </c>
      <c r="C574" s="4" t="s">
        <v>1503</v>
      </c>
      <c r="D574" s="8" t="s">
        <v>4</v>
      </c>
      <c r="E574" s="8" t="s">
        <v>3</v>
      </c>
      <c r="F574" s="10" t="s">
        <v>704</v>
      </c>
      <c r="H574" s="9" t="s">
        <v>1362</v>
      </c>
      <c r="J574" s="12" t="str">
        <f t="shared" si="10"/>
        <v>&lt;fed-per:person2&gt;</v>
      </c>
      <c r="K574" s="9" t="s">
        <v>2113</v>
      </c>
      <c r="L574" s="9" t="s">
        <v>2112</v>
      </c>
    </row>
    <row r="575" spans="1:12" x14ac:dyDescent="0.3">
      <c r="A575" s="8">
        <v>645</v>
      </c>
      <c r="B575" s="4" t="s">
        <v>31</v>
      </c>
      <c r="C575" s="4" t="s">
        <v>604</v>
      </c>
      <c r="D575" s="8" t="s">
        <v>31</v>
      </c>
      <c r="E575" s="8" t="s">
        <v>2</v>
      </c>
      <c r="F575" s="10" t="s">
        <v>704</v>
      </c>
      <c r="H575" s="9" t="s">
        <v>1097</v>
      </c>
      <c r="J575" s="12" t="str">
        <f t="shared" si="10"/>
        <v>&lt;dcterms:Location&gt;</v>
      </c>
      <c r="K575" s="9" t="s">
        <v>2113</v>
      </c>
      <c r="L575" s="9" t="s">
        <v>2112</v>
      </c>
    </row>
    <row r="576" spans="1:12" ht="216" x14ac:dyDescent="0.3">
      <c r="A576" s="8">
        <v>649</v>
      </c>
      <c r="B576" s="4" t="s">
        <v>1559</v>
      </c>
      <c r="C576" s="4" t="s">
        <v>1682</v>
      </c>
      <c r="D576" s="8" t="s">
        <v>31</v>
      </c>
      <c r="E576" s="8" t="s">
        <v>3</v>
      </c>
      <c r="F576" s="10" t="s">
        <v>704</v>
      </c>
      <c r="G576" s="4" t="s">
        <v>2340</v>
      </c>
      <c r="H576" s="9" t="s">
        <v>1963</v>
      </c>
      <c r="I576" s="9" t="s">
        <v>1968</v>
      </c>
      <c r="J576" s="12" t="str">
        <f t="shared" si="10"/>
        <v>&lt;PostalDescriptor.postName&gt;</v>
      </c>
      <c r="K576" s="9" t="s">
        <v>2113</v>
      </c>
      <c r="L576" s="9" t="s">
        <v>2112</v>
      </c>
    </row>
    <row r="577" spans="1:13" x14ac:dyDescent="0.3">
      <c r="A577" s="8">
        <v>650</v>
      </c>
      <c r="B577" s="4" t="s">
        <v>1562</v>
      </c>
      <c r="C577" s="4" t="s">
        <v>605</v>
      </c>
      <c r="D577" s="8" t="s">
        <v>31</v>
      </c>
      <c r="E577" s="8" t="s">
        <v>3</v>
      </c>
      <c r="F577" s="10" t="s">
        <v>704</v>
      </c>
      <c r="H577" s="9" t="s">
        <v>979</v>
      </c>
      <c r="J577" s="12" t="str">
        <f t="shared" si="10"/>
        <v>&lt;locn:geographicName&gt;</v>
      </c>
      <c r="K577" s="9" t="s">
        <v>2113</v>
      </c>
      <c r="L577" s="9" t="s">
        <v>2112</v>
      </c>
    </row>
    <row r="578" spans="1:13" ht="28.8" x14ac:dyDescent="0.3">
      <c r="A578" s="8">
        <v>651</v>
      </c>
      <c r="B578" s="4" t="s">
        <v>1568</v>
      </c>
      <c r="C578" s="4" t="s">
        <v>506</v>
      </c>
      <c r="D578" s="8" t="s">
        <v>31</v>
      </c>
      <c r="E578" s="8" t="s">
        <v>3</v>
      </c>
      <c r="F578" s="10" t="s">
        <v>704</v>
      </c>
      <c r="H578" s="9" t="s">
        <v>979</v>
      </c>
      <c r="J578" s="12" t="str">
        <f t="shared" si="10"/>
        <v>&lt;locn:adminUnitL1&gt;</v>
      </c>
      <c r="K578" s="9" t="s">
        <v>2113</v>
      </c>
      <c r="L578" s="9" t="s">
        <v>2112</v>
      </c>
    </row>
    <row r="579" spans="1:13" ht="28.8" x14ac:dyDescent="0.3">
      <c r="A579" s="8">
        <v>652</v>
      </c>
      <c r="B579" s="4" t="s">
        <v>1567</v>
      </c>
      <c r="C579" s="4" t="s">
        <v>505</v>
      </c>
      <c r="D579" s="8" t="s">
        <v>31</v>
      </c>
      <c r="E579" s="8" t="s">
        <v>3</v>
      </c>
      <c r="F579" s="10" t="s">
        <v>704</v>
      </c>
      <c r="H579" s="9" t="s">
        <v>979</v>
      </c>
      <c r="J579" s="12" t="str">
        <f t="shared" si="10"/>
        <v>&lt;locn:adminUnitL2&gt;</v>
      </c>
      <c r="K579" s="9" t="s">
        <v>2113</v>
      </c>
      <c r="L579" s="9" t="s">
        <v>2112</v>
      </c>
    </row>
    <row r="580" spans="1:13" ht="57.6" x14ac:dyDescent="0.3">
      <c r="A580" s="8">
        <v>653</v>
      </c>
      <c r="B580" s="4" t="s">
        <v>1579</v>
      </c>
      <c r="C580" s="4" t="s">
        <v>1580</v>
      </c>
      <c r="D580" s="8" t="s">
        <v>31</v>
      </c>
      <c r="E580" s="8" t="s">
        <v>3</v>
      </c>
      <c r="F580" s="10" t="s">
        <v>704</v>
      </c>
      <c r="H580" s="9" t="s">
        <v>979</v>
      </c>
      <c r="J580" s="12" t="str">
        <f t="shared" si="10"/>
        <v>&lt;locn:addressArea&gt;</v>
      </c>
      <c r="K580" s="9" t="s">
        <v>2113</v>
      </c>
      <c r="L580" s="9" t="s">
        <v>2112</v>
      </c>
    </row>
    <row r="581" spans="1:13" ht="57.6" x14ac:dyDescent="0.3">
      <c r="A581" s="8">
        <v>654</v>
      </c>
      <c r="B581" s="4" t="s">
        <v>1589</v>
      </c>
      <c r="C581" s="4" t="s">
        <v>1347</v>
      </c>
      <c r="D581" s="8" t="s">
        <v>31</v>
      </c>
      <c r="E581" s="8" t="s">
        <v>3</v>
      </c>
      <c r="F581" s="10" t="s">
        <v>704</v>
      </c>
      <c r="H581" s="9" t="s">
        <v>979</v>
      </c>
      <c r="J581" s="12" t="str">
        <f t="shared" si="10"/>
        <v>&lt;locn:locatorName&gt;</v>
      </c>
      <c r="K581" s="9" t="s">
        <v>2113</v>
      </c>
      <c r="L581" s="9" t="s">
        <v>2112</v>
      </c>
    </row>
    <row r="582" spans="1:13" ht="28.8" x14ac:dyDescent="0.3">
      <c r="A582" s="8">
        <v>655</v>
      </c>
      <c r="B582" s="4" t="s">
        <v>2704</v>
      </c>
      <c r="C582" s="4" t="s">
        <v>2705</v>
      </c>
      <c r="D582" s="8" t="s">
        <v>60</v>
      </c>
      <c r="E582" s="8" t="s">
        <v>3</v>
      </c>
      <c r="F582" s="10" t="s">
        <v>704</v>
      </c>
      <c r="H582" s="9" t="s">
        <v>992</v>
      </c>
      <c r="J582" s="12" t="str">
        <f t="shared" si="10"/>
        <v>&lt;org:establishmentUnitOf&gt;</v>
      </c>
      <c r="K582" s="9" t="s">
        <v>2113</v>
      </c>
      <c r="L582" s="9" t="s">
        <v>2112</v>
      </c>
      <c r="M582" s="68"/>
    </row>
    <row r="583" spans="1:13" ht="57.6" x14ac:dyDescent="0.3">
      <c r="A583" s="8">
        <v>656</v>
      </c>
      <c r="B583" s="4" t="s">
        <v>1817</v>
      </c>
      <c r="C583" s="4" t="s">
        <v>1600</v>
      </c>
      <c r="D583" s="8" t="s">
        <v>60</v>
      </c>
      <c r="E583" s="8" t="s">
        <v>3</v>
      </c>
      <c r="F583" s="10" t="s">
        <v>704</v>
      </c>
      <c r="H583" s="9" t="s">
        <v>992</v>
      </c>
      <c r="J583" s="12" t="str">
        <f t="shared" si="10"/>
        <v>&lt;org:subOrganizationOf&gt;</v>
      </c>
      <c r="K583" s="9" t="s">
        <v>2113</v>
      </c>
      <c r="L583" s="9" t="s">
        <v>2112</v>
      </c>
    </row>
    <row r="584" spans="1:13" ht="57.6" x14ac:dyDescent="0.3">
      <c r="A584" s="8">
        <v>657</v>
      </c>
      <c r="B584" s="4" t="s">
        <v>1686</v>
      </c>
      <c r="C584" s="4" t="s">
        <v>1608</v>
      </c>
      <c r="D584" s="8" t="s">
        <v>60</v>
      </c>
      <c r="E584" s="8" t="s">
        <v>3</v>
      </c>
      <c r="F584" s="10" t="s">
        <v>704</v>
      </c>
      <c r="H584" s="9" t="s">
        <v>992</v>
      </c>
      <c r="J584" s="12" t="str">
        <f t="shared" si="10"/>
        <v>&lt;org:hasSubOrganization&gt;</v>
      </c>
      <c r="K584" s="9" t="s">
        <v>2113</v>
      </c>
      <c r="L584" s="9" t="s">
        <v>2112</v>
      </c>
    </row>
    <row r="585" spans="1:13" ht="57.6" x14ac:dyDescent="0.3">
      <c r="A585" s="8">
        <v>658</v>
      </c>
      <c r="B585" s="4" t="s">
        <v>1614</v>
      </c>
      <c r="C585" s="4" t="s">
        <v>1613</v>
      </c>
      <c r="D585" s="8" t="s">
        <v>60</v>
      </c>
      <c r="E585" s="8" t="s">
        <v>2</v>
      </c>
      <c r="F585" s="10" t="s">
        <v>704</v>
      </c>
      <c r="H585" s="9" t="s">
        <v>992</v>
      </c>
      <c r="J585" s="12" t="str">
        <f t="shared" si="10"/>
        <v>&lt;org:FormalOrganization&gt;</v>
      </c>
      <c r="K585" s="9" t="s">
        <v>2113</v>
      </c>
      <c r="L585" s="9" t="s">
        <v>2112</v>
      </c>
    </row>
    <row r="586" spans="1:13" ht="43.2" x14ac:dyDescent="0.3">
      <c r="A586" s="8">
        <v>660</v>
      </c>
      <c r="B586" s="4" t="s">
        <v>1624</v>
      </c>
      <c r="C586" s="4" t="s">
        <v>1626</v>
      </c>
      <c r="D586" s="8" t="s">
        <v>60</v>
      </c>
      <c r="E586" s="8" t="s">
        <v>3</v>
      </c>
      <c r="F586" s="10" t="s">
        <v>704</v>
      </c>
      <c r="H586" s="9" t="s">
        <v>992</v>
      </c>
      <c r="J586" s="12" t="str">
        <f t="shared" si="10"/>
        <v>&lt;org:hasUnit&gt;</v>
      </c>
      <c r="K586" s="9" t="s">
        <v>2113</v>
      </c>
      <c r="L586" s="9" t="s">
        <v>2112</v>
      </c>
    </row>
    <row r="587" spans="1:13" ht="43.2" x14ac:dyDescent="0.3">
      <c r="A587" s="8">
        <v>661</v>
      </c>
      <c r="B587" s="4" t="s">
        <v>1625</v>
      </c>
      <c r="C587" s="4" t="s">
        <v>1627</v>
      </c>
      <c r="D587" s="8" t="s">
        <v>60</v>
      </c>
      <c r="E587" s="8" t="s">
        <v>3</v>
      </c>
      <c r="F587" s="10" t="s">
        <v>704</v>
      </c>
      <c r="H587" s="9" t="s">
        <v>992</v>
      </c>
      <c r="J587" s="12" t="str">
        <f t="shared" si="10"/>
        <v>&lt;org:unitOf&gt;</v>
      </c>
      <c r="K587" s="9" t="s">
        <v>2113</v>
      </c>
      <c r="L587" s="9" t="s">
        <v>2112</v>
      </c>
    </row>
    <row r="588" spans="1:13" ht="72" x14ac:dyDescent="0.3">
      <c r="A588" s="8">
        <v>662</v>
      </c>
      <c r="B588" s="4" t="s">
        <v>2004</v>
      </c>
      <c r="C588" s="4" t="s">
        <v>1847</v>
      </c>
      <c r="D588" s="8" t="s">
        <v>31</v>
      </c>
      <c r="E588" s="8" t="s">
        <v>2</v>
      </c>
      <c r="F588" s="10" t="s">
        <v>704</v>
      </c>
      <c r="G588" s="4" t="s">
        <v>1973</v>
      </c>
      <c r="H588" s="9" t="s">
        <v>1963</v>
      </c>
      <c r="I588" s="4" t="s">
        <v>1972</v>
      </c>
      <c r="J588" s="12" t="str">
        <f t="shared" si="10"/>
        <v>&lt;ThoroughfareName&gt;</v>
      </c>
      <c r="K588" s="9" t="s">
        <v>2113</v>
      </c>
      <c r="L588" s="9" t="s">
        <v>2112</v>
      </c>
    </row>
    <row r="589" spans="1:13" ht="72" x14ac:dyDescent="0.3">
      <c r="A589" s="8">
        <v>663</v>
      </c>
      <c r="B589" s="4" t="s">
        <v>1698</v>
      </c>
      <c r="C589" s="4" t="s">
        <v>1849</v>
      </c>
      <c r="D589" s="8" t="s">
        <v>31</v>
      </c>
      <c r="E589" s="8" t="s">
        <v>3</v>
      </c>
      <c r="F589" s="10" t="s">
        <v>704</v>
      </c>
      <c r="G589" s="4" t="s">
        <v>2341</v>
      </c>
      <c r="H589" s="9" t="s">
        <v>979</v>
      </c>
      <c r="I589" s="4" t="s">
        <v>1558</v>
      </c>
      <c r="J589" s="12" t="str">
        <f t="shared" si="10"/>
        <v>&lt;locatorDesignator&gt;</v>
      </c>
      <c r="K589" s="9" t="s">
        <v>2113</v>
      </c>
      <c r="L589" s="9" t="s">
        <v>2112</v>
      </c>
    </row>
    <row r="590" spans="1:13" ht="72" x14ac:dyDescent="0.3">
      <c r="A590" s="8">
        <v>664</v>
      </c>
      <c r="B590" s="4" t="s">
        <v>2005</v>
      </c>
      <c r="C590" s="4" t="s">
        <v>1703</v>
      </c>
      <c r="D590" s="8" t="s">
        <v>31</v>
      </c>
      <c r="E590" s="8" t="s">
        <v>3</v>
      </c>
      <c r="F590" s="10" t="s">
        <v>704</v>
      </c>
      <c r="G590" s="4" t="s">
        <v>2350</v>
      </c>
      <c r="H590" s="9" t="s">
        <v>1963</v>
      </c>
      <c r="I590" s="4" t="s">
        <v>1967</v>
      </c>
      <c r="J590" s="12" t="str">
        <f t="shared" si="10"/>
        <v>&lt;ThoroughfareName.name&gt;</v>
      </c>
      <c r="K590" s="9" t="s">
        <v>2113</v>
      </c>
      <c r="L590" s="9" t="s">
        <v>2112</v>
      </c>
    </row>
    <row r="591" spans="1:13" x14ac:dyDescent="0.3">
      <c r="A591" s="8">
        <v>666</v>
      </c>
      <c r="B591" s="4" t="s">
        <v>2006</v>
      </c>
      <c r="C591" s="4" t="s">
        <v>1706</v>
      </c>
      <c r="D591" s="8" t="s">
        <v>31</v>
      </c>
      <c r="E591" s="8" t="s">
        <v>3</v>
      </c>
      <c r="F591" s="10" t="s">
        <v>704</v>
      </c>
      <c r="H591" s="9" t="s">
        <v>1361</v>
      </c>
      <c r="J591" s="12" t="str">
        <f t="shared" si="10"/>
        <v>&lt;fed-loc:streetNameStatus&gt;</v>
      </c>
      <c r="K591" s="9" t="s">
        <v>2113</v>
      </c>
      <c r="L591" s="9" t="s">
        <v>2112</v>
      </c>
    </row>
    <row r="592" spans="1:13" x14ac:dyDescent="0.3">
      <c r="A592" s="8">
        <v>667</v>
      </c>
      <c r="B592" s="4" t="s">
        <v>2007</v>
      </c>
      <c r="C592" s="4" t="s">
        <v>1707</v>
      </c>
      <c r="D592" s="8" t="s">
        <v>31</v>
      </c>
      <c r="E592" s="8" t="s">
        <v>3</v>
      </c>
      <c r="F592" s="10" t="s">
        <v>704</v>
      </c>
      <c r="H592" s="9" t="s">
        <v>1361</v>
      </c>
      <c r="J592" s="12" t="str">
        <f t="shared" si="10"/>
        <v>&lt;fed-loc:streetNameType&gt;</v>
      </c>
      <c r="K592" s="9" t="s">
        <v>2113</v>
      </c>
      <c r="L592" s="9" t="s">
        <v>2112</v>
      </c>
    </row>
    <row r="593" spans="1:12" ht="28.8" x14ac:dyDescent="0.3">
      <c r="A593" s="8">
        <v>668</v>
      </c>
      <c r="B593" s="4" t="s">
        <v>2008</v>
      </c>
      <c r="C593" s="4" t="s">
        <v>1706</v>
      </c>
      <c r="D593" s="8" t="s">
        <v>31</v>
      </c>
      <c r="E593" s="8" t="s">
        <v>8</v>
      </c>
      <c r="F593" s="10" t="s">
        <v>704</v>
      </c>
      <c r="H593" s="9" t="s">
        <v>1961</v>
      </c>
      <c r="I593" s="9" t="s">
        <v>2588</v>
      </c>
      <c r="J593" s="12" t="str">
        <f t="shared" si="10"/>
        <v>&lt;http://inspire.ec.europa.eu/codelist/StatusValue&gt;</v>
      </c>
      <c r="K593" s="9" t="s">
        <v>2113</v>
      </c>
      <c r="L593" s="9" t="s">
        <v>2112</v>
      </c>
    </row>
    <row r="594" spans="1:12" x14ac:dyDescent="0.3">
      <c r="A594" s="8">
        <v>669</v>
      </c>
      <c r="B594" s="4" t="s">
        <v>2009</v>
      </c>
      <c r="C594" s="4" t="s">
        <v>1707</v>
      </c>
      <c r="D594" s="8" t="s">
        <v>31</v>
      </c>
      <c r="E594" s="8" t="s">
        <v>8</v>
      </c>
      <c r="F594" s="10" t="s">
        <v>704</v>
      </c>
      <c r="H594" s="9" t="s">
        <v>1493</v>
      </c>
      <c r="J594" s="12" t="str">
        <f t="shared" si="10"/>
        <v>&lt;fed-thesaurus:streetnametype&gt;</v>
      </c>
      <c r="K594" s="9" t="s">
        <v>2113</v>
      </c>
      <c r="L594" s="9" t="s">
        <v>2112</v>
      </c>
    </row>
    <row r="595" spans="1:12" ht="28.8" x14ac:dyDescent="0.3">
      <c r="A595" s="8">
        <v>670</v>
      </c>
      <c r="B595" s="4" t="s">
        <v>292</v>
      </c>
      <c r="C595" s="4" t="s">
        <v>1721</v>
      </c>
      <c r="D595" s="8" t="s">
        <v>734</v>
      </c>
      <c r="E595" s="8" t="s">
        <v>2</v>
      </c>
      <c r="F595" s="10" t="s">
        <v>704</v>
      </c>
      <c r="H595" s="9" t="s">
        <v>1097</v>
      </c>
      <c r="J595" s="12" t="str">
        <f t="shared" si="10"/>
        <v>&lt;dcterms:Agent&gt;</v>
      </c>
      <c r="K595" s="9" t="s">
        <v>2113</v>
      </c>
      <c r="L595" s="9" t="s">
        <v>2112</v>
      </c>
    </row>
    <row r="596" spans="1:12" ht="28.8" x14ac:dyDescent="0.3">
      <c r="A596" s="8">
        <v>674</v>
      </c>
      <c r="B596" s="4" t="s">
        <v>1767</v>
      </c>
      <c r="C596" s="4" t="s">
        <v>1769</v>
      </c>
      <c r="D596" s="8" t="s">
        <v>4</v>
      </c>
      <c r="E596" s="8" t="s">
        <v>3</v>
      </c>
      <c r="F596" s="10" t="s">
        <v>704</v>
      </c>
      <c r="H596" s="9" t="s">
        <v>66</v>
      </c>
      <c r="J596" s="12" t="str">
        <f t="shared" si="10"/>
        <v>&lt;person:residency&gt;</v>
      </c>
      <c r="K596" s="9" t="s">
        <v>2113</v>
      </c>
      <c r="L596" s="9" t="s">
        <v>2112</v>
      </c>
    </row>
    <row r="597" spans="1:12" ht="72" x14ac:dyDescent="0.3">
      <c r="A597" s="8">
        <v>675</v>
      </c>
      <c r="B597" s="4" t="s">
        <v>1768</v>
      </c>
      <c r="C597" s="4" t="s">
        <v>1770</v>
      </c>
      <c r="D597" s="8" t="s">
        <v>4</v>
      </c>
      <c r="E597" s="8" t="s">
        <v>3</v>
      </c>
      <c r="F597" s="10" t="s">
        <v>704</v>
      </c>
      <c r="H597" s="9" t="s">
        <v>66</v>
      </c>
      <c r="J597" s="12" t="str">
        <f t="shared" si="10"/>
        <v>&lt;person:citizenship&gt;</v>
      </c>
      <c r="K597" s="9" t="s">
        <v>2113</v>
      </c>
      <c r="L597" s="9" t="s">
        <v>2112</v>
      </c>
    </row>
    <row r="598" spans="1:12" x14ac:dyDescent="0.3">
      <c r="A598" s="8">
        <v>676</v>
      </c>
      <c r="B598" s="4" t="s">
        <v>376</v>
      </c>
      <c r="C598" s="4" t="s">
        <v>1779</v>
      </c>
      <c r="D598" s="8" t="s">
        <v>4</v>
      </c>
      <c r="E598" s="8" t="s">
        <v>2</v>
      </c>
      <c r="F598" s="10" t="s">
        <v>704</v>
      </c>
      <c r="H598" s="9" t="s">
        <v>1097</v>
      </c>
      <c r="J598" s="12" t="str">
        <f t="shared" si="10"/>
        <v>&lt;dcterms:Jurisdiction&gt;</v>
      </c>
      <c r="K598" s="9" t="s">
        <v>2113</v>
      </c>
      <c r="L598" s="9" t="s">
        <v>2112</v>
      </c>
    </row>
    <row r="599" spans="1:12" ht="28.8" x14ac:dyDescent="0.3">
      <c r="A599" s="8">
        <v>677</v>
      </c>
      <c r="B599" s="4" t="s">
        <v>1786</v>
      </c>
      <c r="C599" s="4" t="s">
        <v>1789</v>
      </c>
      <c r="D599" s="8" t="s">
        <v>4</v>
      </c>
      <c r="E599" s="8" t="s">
        <v>3</v>
      </c>
      <c r="F599" s="10" t="s">
        <v>704</v>
      </c>
      <c r="G599" s="4" t="s">
        <v>2062</v>
      </c>
      <c r="H599" s="9" t="s">
        <v>66</v>
      </c>
      <c r="J599" s="12" t="str">
        <f t="shared" si="10"/>
        <v>&lt;person:countryOfBirth&gt;</v>
      </c>
      <c r="K599" s="9" t="s">
        <v>2113</v>
      </c>
      <c r="L599" s="9" t="s">
        <v>2112</v>
      </c>
    </row>
    <row r="600" spans="1:12" ht="28.8" x14ac:dyDescent="0.3">
      <c r="A600" s="8">
        <v>678</v>
      </c>
      <c r="B600" s="4" t="s">
        <v>1788</v>
      </c>
      <c r="C600" s="4" t="s">
        <v>1790</v>
      </c>
      <c r="D600" s="8" t="s">
        <v>4</v>
      </c>
      <c r="E600" s="8" t="s">
        <v>3</v>
      </c>
      <c r="F600" s="10" t="s">
        <v>704</v>
      </c>
      <c r="G600" s="4" t="s">
        <v>2062</v>
      </c>
      <c r="H600" s="9" t="s">
        <v>66</v>
      </c>
      <c r="J600" s="12" t="str">
        <f t="shared" si="10"/>
        <v>&lt;person:countryOfDeath&gt;</v>
      </c>
      <c r="K600" s="9" t="s">
        <v>2113</v>
      </c>
      <c r="L600" s="9" t="s">
        <v>2112</v>
      </c>
    </row>
    <row r="601" spans="1:12" ht="72" x14ac:dyDescent="0.3">
      <c r="A601" s="8">
        <v>679</v>
      </c>
      <c r="B601" s="4" t="s">
        <v>1818</v>
      </c>
      <c r="C601" s="4" t="s">
        <v>1820</v>
      </c>
      <c r="D601" s="8" t="s">
        <v>745</v>
      </c>
      <c r="E601" s="8" t="s">
        <v>3</v>
      </c>
      <c r="F601" s="10" t="s">
        <v>704</v>
      </c>
      <c r="H601" s="9" t="s">
        <v>989</v>
      </c>
      <c r="J601" s="12" t="str">
        <f t="shared" si="10"/>
        <v>&lt;adms:identifier&gt;</v>
      </c>
      <c r="K601" s="9" t="s">
        <v>2113</v>
      </c>
      <c r="L601" s="9" t="s">
        <v>2112</v>
      </c>
    </row>
    <row r="602" spans="1:12" ht="43.2" x14ac:dyDescent="0.3">
      <c r="A602" s="8">
        <v>680</v>
      </c>
      <c r="B602" s="4" t="s">
        <v>1818</v>
      </c>
      <c r="C602" s="4" t="s">
        <v>1821</v>
      </c>
      <c r="D602" s="8" t="s">
        <v>745</v>
      </c>
      <c r="E602" s="8" t="s">
        <v>3</v>
      </c>
      <c r="F602" s="10" t="s">
        <v>704</v>
      </c>
      <c r="H602" s="9" t="s">
        <v>1097</v>
      </c>
      <c r="J602" s="12" t="str">
        <f t="shared" si="10"/>
        <v>&lt;dcterms:identifier&gt;</v>
      </c>
      <c r="K602" s="9" t="s">
        <v>2113</v>
      </c>
      <c r="L602" s="9" t="s">
        <v>2112</v>
      </c>
    </row>
    <row r="603" spans="1:12" ht="86.4" x14ac:dyDescent="0.3">
      <c r="A603" s="27">
        <v>681</v>
      </c>
      <c r="B603" s="4" t="s">
        <v>1919</v>
      </c>
      <c r="C603" s="28" t="s">
        <v>2001</v>
      </c>
      <c r="D603" s="27" t="s">
        <v>60</v>
      </c>
      <c r="E603" s="27" t="s">
        <v>8</v>
      </c>
      <c r="F603" s="29" t="s">
        <v>704</v>
      </c>
      <c r="G603" s="4" t="s">
        <v>2170</v>
      </c>
      <c r="H603" s="9" t="s">
        <v>1493</v>
      </c>
      <c r="I603" s="30"/>
      <c r="J603" s="12" t="str">
        <f t="shared" si="10"/>
        <v>&lt;fed-thesaurus:quality&gt;</v>
      </c>
      <c r="K603" s="9" t="s">
        <v>2113</v>
      </c>
      <c r="L603" s="9" t="s">
        <v>2112</v>
      </c>
    </row>
    <row r="604" spans="1:12" ht="72" x14ac:dyDescent="0.3">
      <c r="A604" s="27">
        <v>682</v>
      </c>
      <c r="B604" s="4" t="s">
        <v>1936</v>
      </c>
      <c r="C604" s="28" t="s">
        <v>1937</v>
      </c>
      <c r="D604" s="27" t="s">
        <v>60</v>
      </c>
      <c r="E604" s="8" t="s">
        <v>3</v>
      </c>
      <c r="F604" s="29" t="s">
        <v>704</v>
      </c>
      <c r="G604" s="28"/>
      <c r="H604" s="30" t="s">
        <v>1493</v>
      </c>
      <c r="I604" s="30"/>
      <c r="J604" s="12" t="str">
        <f t="shared" si="10"/>
        <v>&lt;fed-thesaurus:quality&gt;</v>
      </c>
      <c r="K604" s="9" t="s">
        <v>2113</v>
      </c>
      <c r="L604" s="9" t="s">
        <v>2112</v>
      </c>
    </row>
    <row r="605" spans="1:12" x14ac:dyDescent="0.3">
      <c r="A605" s="27">
        <v>683</v>
      </c>
      <c r="B605" s="28" t="s">
        <v>1953</v>
      </c>
      <c r="C605" s="28" t="s">
        <v>1946</v>
      </c>
      <c r="D605" s="27" t="s">
        <v>4</v>
      </c>
      <c r="E605" s="8" t="s">
        <v>3</v>
      </c>
      <c r="F605" s="29" t="s">
        <v>704</v>
      </c>
      <c r="G605" s="28"/>
      <c r="H605" s="30" t="s">
        <v>1362</v>
      </c>
      <c r="I605" s="30"/>
      <c r="J605" s="12" t="str">
        <f t="shared" si="10"/>
        <v>&lt;fed-per:administrativeStatus&gt;</v>
      </c>
      <c r="K605" s="9" t="s">
        <v>2113</v>
      </c>
      <c r="L605" s="9" t="s">
        <v>2112</v>
      </c>
    </row>
    <row r="606" spans="1:12" ht="244.8" x14ac:dyDescent="0.3">
      <c r="A606" s="27">
        <v>684</v>
      </c>
      <c r="B606" s="28" t="s">
        <v>1982</v>
      </c>
      <c r="C606" s="28" t="s">
        <v>1983</v>
      </c>
      <c r="D606" s="27" t="s">
        <v>31</v>
      </c>
      <c r="E606" s="27" t="s">
        <v>2</v>
      </c>
      <c r="F606" s="29" t="s">
        <v>704</v>
      </c>
      <c r="G606" s="28" t="s">
        <v>1984</v>
      </c>
      <c r="H606" s="30" t="s">
        <v>1963</v>
      </c>
      <c r="I606" s="30" t="s">
        <v>1982</v>
      </c>
      <c r="J606" s="12" t="str">
        <f t="shared" si="10"/>
        <v>&lt;AddressComponent&gt;</v>
      </c>
      <c r="K606" s="9" t="s">
        <v>2113</v>
      </c>
      <c r="L606" s="9" t="s">
        <v>2112</v>
      </c>
    </row>
    <row r="607" spans="1:12" ht="187.2" x14ac:dyDescent="0.3">
      <c r="A607" s="27">
        <v>685</v>
      </c>
      <c r="B607" s="28" t="s">
        <v>2015</v>
      </c>
      <c r="C607" s="4" t="s">
        <v>2091</v>
      </c>
      <c r="D607" s="27" t="s">
        <v>745</v>
      </c>
      <c r="E607" s="27" t="s">
        <v>3</v>
      </c>
      <c r="F607" s="29" t="s">
        <v>704</v>
      </c>
      <c r="G607" s="28" t="s">
        <v>2092</v>
      </c>
      <c r="H607" s="9" t="s">
        <v>1097</v>
      </c>
      <c r="I607" s="9" t="s">
        <v>1818</v>
      </c>
      <c r="J607" s="12" t="str">
        <f t="shared" si="10"/>
        <v>&lt;identifier&gt;</v>
      </c>
      <c r="K607" s="9" t="s">
        <v>2112</v>
      </c>
      <c r="L607" s="9" t="s">
        <v>2112</v>
      </c>
    </row>
    <row r="608" spans="1:12" ht="43.2" x14ac:dyDescent="0.3">
      <c r="A608" s="27">
        <v>686</v>
      </c>
      <c r="B608" s="28" t="s">
        <v>2017</v>
      </c>
      <c r="C608" s="28" t="s">
        <v>2018</v>
      </c>
      <c r="D608" s="27" t="s">
        <v>31</v>
      </c>
      <c r="E608" s="27" t="s">
        <v>3</v>
      </c>
      <c r="F608" s="29" t="s">
        <v>704</v>
      </c>
      <c r="G608" s="28" t="s">
        <v>2125</v>
      </c>
      <c r="H608" s="9" t="s">
        <v>1097</v>
      </c>
      <c r="I608" s="9" t="s">
        <v>1818</v>
      </c>
      <c r="J608" s="12" t="str">
        <f t="shared" si="10"/>
        <v>&lt;identifier&gt;</v>
      </c>
      <c r="K608" s="9" t="s">
        <v>2113</v>
      </c>
      <c r="L608" s="9" t="s">
        <v>2112</v>
      </c>
    </row>
    <row r="609" spans="1:12" ht="244.8" x14ac:dyDescent="0.3">
      <c r="A609" s="27">
        <v>687</v>
      </c>
      <c r="B609" s="28" t="s">
        <v>2022</v>
      </c>
      <c r="C609" s="28" t="s">
        <v>2097</v>
      </c>
      <c r="D609" s="27" t="s">
        <v>745</v>
      </c>
      <c r="E609" s="27" t="s">
        <v>3</v>
      </c>
      <c r="F609" s="29" t="s">
        <v>704</v>
      </c>
      <c r="G609" s="28" t="s">
        <v>2098</v>
      </c>
      <c r="H609" s="9" t="s">
        <v>1097</v>
      </c>
      <c r="I609" s="9" t="s">
        <v>1818</v>
      </c>
      <c r="J609" s="12" t="str">
        <f t="shared" si="10"/>
        <v>&lt;identifier&gt;</v>
      </c>
      <c r="K609" s="9" t="s">
        <v>2112</v>
      </c>
      <c r="L609" s="9" t="s">
        <v>2112</v>
      </c>
    </row>
    <row r="610" spans="1:12" ht="28.8" x14ac:dyDescent="0.3">
      <c r="A610" s="27">
        <v>691</v>
      </c>
      <c r="B610" s="28" t="s">
        <v>2049</v>
      </c>
      <c r="C610" s="28" t="s">
        <v>2076</v>
      </c>
      <c r="D610" s="27" t="s">
        <v>60</v>
      </c>
      <c r="E610" s="27" t="s">
        <v>3</v>
      </c>
      <c r="F610" s="29" t="s">
        <v>704</v>
      </c>
      <c r="G610" s="28" t="s">
        <v>2077</v>
      </c>
      <c r="H610" s="9" t="s">
        <v>1097</v>
      </c>
      <c r="I610" s="9" t="s">
        <v>1818</v>
      </c>
      <c r="J610" s="12" t="str">
        <f t="shared" si="10"/>
        <v>&lt;identifier&gt;</v>
      </c>
      <c r="K610" s="9" t="s">
        <v>2112</v>
      </c>
      <c r="L610" s="9" t="s">
        <v>2112</v>
      </c>
    </row>
    <row r="611" spans="1:12" ht="86.4" x14ac:dyDescent="0.3">
      <c r="A611" s="27">
        <v>692</v>
      </c>
      <c r="B611" s="28" t="s">
        <v>2025</v>
      </c>
      <c r="C611" s="28" t="s">
        <v>1821</v>
      </c>
      <c r="D611" s="27" t="s">
        <v>60</v>
      </c>
      <c r="E611" s="27" t="s">
        <v>3</v>
      </c>
      <c r="F611" s="29" t="s">
        <v>704</v>
      </c>
      <c r="G611" s="28" t="s">
        <v>2028</v>
      </c>
      <c r="H611" s="9" t="s">
        <v>1097</v>
      </c>
      <c r="I611" s="9" t="s">
        <v>1818</v>
      </c>
      <c r="J611" s="12" t="str">
        <f t="shared" si="10"/>
        <v>&lt;identifier&gt;</v>
      </c>
      <c r="K611" s="9" t="s">
        <v>2113</v>
      </c>
      <c r="L611" s="9" t="s">
        <v>2112</v>
      </c>
    </row>
    <row r="612" spans="1:12" ht="86.4" x14ac:dyDescent="0.3">
      <c r="A612" s="27">
        <v>694</v>
      </c>
      <c r="B612" s="28" t="s">
        <v>2027</v>
      </c>
      <c r="C612" s="28" t="s">
        <v>1821</v>
      </c>
      <c r="D612" s="27" t="s">
        <v>60</v>
      </c>
      <c r="E612" s="27" t="s">
        <v>3</v>
      </c>
      <c r="F612" s="29" t="s">
        <v>704</v>
      </c>
      <c r="G612" s="46" t="s">
        <v>2172</v>
      </c>
      <c r="H612" s="9" t="s">
        <v>1097</v>
      </c>
      <c r="I612" s="9" t="s">
        <v>1818</v>
      </c>
      <c r="J612" s="12" t="str">
        <f t="shared" si="10"/>
        <v>&lt;identifier&gt;</v>
      </c>
      <c r="K612" s="9" t="s">
        <v>2113</v>
      </c>
      <c r="L612" s="9" t="s">
        <v>2112</v>
      </c>
    </row>
    <row r="613" spans="1:12" ht="316.8" x14ac:dyDescent="0.3">
      <c r="A613" s="27">
        <v>695</v>
      </c>
      <c r="B613" s="28" t="s">
        <v>2034</v>
      </c>
      <c r="C613" s="28" t="s">
        <v>1821</v>
      </c>
      <c r="D613" s="27" t="s">
        <v>60</v>
      </c>
      <c r="E613" s="27" t="s">
        <v>3</v>
      </c>
      <c r="F613" s="29" t="s">
        <v>704</v>
      </c>
      <c r="G613" s="28" t="s">
        <v>2501</v>
      </c>
      <c r="H613" s="9" t="s">
        <v>1097</v>
      </c>
      <c r="I613" s="9" t="s">
        <v>1818</v>
      </c>
      <c r="J613" s="12" t="str">
        <f t="shared" si="10"/>
        <v>&lt;identifier&gt;</v>
      </c>
      <c r="K613" s="9" t="s">
        <v>2112</v>
      </c>
      <c r="L613" s="9" t="s">
        <v>2112</v>
      </c>
    </row>
    <row r="614" spans="1:12" ht="43.2" x14ac:dyDescent="0.3">
      <c r="A614" s="27">
        <v>696</v>
      </c>
      <c r="B614" s="28" t="s">
        <v>2035</v>
      </c>
      <c r="C614" s="28" t="s">
        <v>1821</v>
      </c>
      <c r="D614" s="27" t="s">
        <v>734</v>
      </c>
      <c r="E614" s="27" t="s">
        <v>3</v>
      </c>
      <c r="F614" s="29" t="s">
        <v>704</v>
      </c>
      <c r="G614" s="28" t="s">
        <v>2038</v>
      </c>
      <c r="H614" s="9" t="s">
        <v>1097</v>
      </c>
      <c r="I614" s="9" t="s">
        <v>1818</v>
      </c>
      <c r="J614" s="12" t="str">
        <f t="shared" si="10"/>
        <v>&lt;identifier&gt;</v>
      </c>
      <c r="K614" s="9" t="s">
        <v>2113</v>
      </c>
      <c r="L614" s="9" t="s">
        <v>2112</v>
      </c>
    </row>
    <row r="615" spans="1:12" ht="43.2" x14ac:dyDescent="0.3">
      <c r="A615" s="27">
        <v>697</v>
      </c>
      <c r="B615" s="28" t="s">
        <v>2043</v>
      </c>
      <c r="C615" s="28" t="s">
        <v>1821</v>
      </c>
      <c r="D615" s="27" t="s">
        <v>734</v>
      </c>
      <c r="E615" s="27" t="s">
        <v>3</v>
      </c>
      <c r="F615" s="29" t="s">
        <v>704</v>
      </c>
      <c r="G615" s="28" t="s">
        <v>2044</v>
      </c>
      <c r="H615" s="9" t="s">
        <v>1097</v>
      </c>
      <c r="I615" s="9" t="s">
        <v>1818</v>
      </c>
      <c r="J615" s="12" t="str">
        <f t="shared" si="10"/>
        <v>&lt;identifier&gt;</v>
      </c>
      <c r="K615" s="9" t="s">
        <v>2113</v>
      </c>
      <c r="L615" s="9" t="s">
        <v>2112</v>
      </c>
    </row>
    <row r="616" spans="1:12" ht="28.8" x14ac:dyDescent="0.3">
      <c r="A616" s="27">
        <v>698</v>
      </c>
      <c r="B616" s="28" t="s">
        <v>2353</v>
      </c>
      <c r="C616" s="28" t="s">
        <v>2126</v>
      </c>
      <c r="D616" s="27" t="s">
        <v>31</v>
      </c>
      <c r="E616" s="8" t="s">
        <v>3</v>
      </c>
      <c r="F616" s="29" t="s">
        <v>704</v>
      </c>
      <c r="G616" s="28" t="s">
        <v>2168</v>
      </c>
      <c r="H616" s="9" t="s">
        <v>1493</v>
      </c>
      <c r="I616" s="30"/>
      <c r="J616" s="12" t="str">
        <f t="shared" si="10"/>
        <v>&lt;fed-thesaurus:region&gt;</v>
      </c>
      <c r="K616" s="9" t="s">
        <v>2113</v>
      </c>
      <c r="L616" s="9" t="s">
        <v>2112</v>
      </c>
    </row>
    <row r="617" spans="1:12" ht="28.8" x14ac:dyDescent="0.3">
      <c r="A617" s="27">
        <v>699</v>
      </c>
      <c r="B617" s="28" t="s">
        <v>2059</v>
      </c>
      <c r="C617" s="28" t="s">
        <v>2127</v>
      </c>
      <c r="D617" s="27" t="s">
        <v>31</v>
      </c>
      <c r="E617" s="27" t="s">
        <v>8</v>
      </c>
      <c r="F617" s="29" t="s">
        <v>704</v>
      </c>
      <c r="G617" s="28" t="s">
        <v>2168</v>
      </c>
      <c r="H617" s="9" t="s">
        <v>1493</v>
      </c>
      <c r="I617" s="30"/>
      <c r="J617" s="12" t="str">
        <f t="shared" si="10"/>
        <v>&lt;fed-thesaurus:regioncode&gt;</v>
      </c>
      <c r="K617" s="9" t="s">
        <v>2112</v>
      </c>
      <c r="L617" s="9" t="s">
        <v>2112</v>
      </c>
    </row>
    <row r="618" spans="1:12" x14ac:dyDescent="0.3">
      <c r="A618" s="27">
        <v>701</v>
      </c>
      <c r="B618" s="28" t="s">
        <v>2103</v>
      </c>
      <c r="C618" s="28" t="s">
        <v>2104</v>
      </c>
      <c r="D618" s="27" t="s">
        <v>31</v>
      </c>
      <c r="E618" s="29" t="s">
        <v>725</v>
      </c>
      <c r="F618" s="29" t="s">
        <v>704</v>
      </c>
      <c r="G618" s="28" t="s">
        <v>2105</v>
      </c>
      <c r="H618" s="30" t="s">
        <v>1493</v>
      </c>
      <c r="I618" s="30"/>
      <c r="J618" s="12" t="str">
        <f t="shared" si="10"/>
        <v>&lt;fed-thesaurus:CountryNisCode&gt;</v>
      </c>
      <c r="K618" s="9" t="s">
        <v>2112</v>
      </c>
      <c r="L618" s="9" t="s">
        <v>2112</v>
      </c>
    </row>
    <row r="619" spans="1:12" ht="72" x14ac:dyDescent="0.3">
      <c r="A619" s="27">
        <v>702</v>
      </c>
      <c r="B619" s="28" t="s">
        <v>2471</v>
      </c>
      <c r="C619" s="28" t="s">
        <v>2118</v>
      </c>
      <c r="D619" s="27" t="s">
        <v>31</v>
      </c>
      <c r="E619" s="29" t="s">
        <v>725</v>
      </c>
      <c r="F619" s="29" t="s">
        <v>704</v>
      </c>
      <c r="G619" s="28" t="s">
        <v>2141</v>
      </c>
      <c r="H619" s="30" t="s">
        <v>1493</v>
      </c>
      <c r="J619" s="12" t="str">
        <f t="shared" si="10"/>
        <v>&lt;fed-thesaurus:StreetRrnCode&gt;</v>
      </c>
      <c r="K619" s="30" t="s">
        <v>2112</v>
      </c>
      <c r="L619" s="9" t="s">
        <v>2112</v>
      </c>
    </row>
    <row r="620" spans="1:12" ht="129.6" x14ac:dyDescent="0.3">
      <c r="A620" s="27">
        <v>703</v>
      </c>
      <c r="B620" s="28" t="s">
        <v>2119</v>
      </c>
      <c r="C620" s="28" t="s">
        <v>2259</v>
      </c>
      <c r="D620" s="27" t="s">
        <v>745</v>
      </c>
      <c r="E620" s="29" t="s">
        <v>2</v>
      </c>
      <c r="F620" s="29" t="s">
        <v>704</v>
      </c>
      <c r="G620" s="28" t="s">
        <v>2121</v>
      </c>
      <c r="H620" s="30" t="s">
        <v>992</v>
      </c>
      <c r="I620" s="30"/>
      <c r="J620" s="12" t="str">
        <f t="shared" si="10"/>
        <v>&lt;org:Mandate&gt;</v>
      </c>
      <c r="K620" s="30" t="s">
        <v>2113</v>
      </c>
      <c r="L620" s="9" t="s">
        <v>2112</v>
      </c>
    </row>
    <row r="621" spans="1:12" ht="43.2" x14ac:dyDescent="0.3">
      <c r="A621" s="27">
        <v>705</v>
      </c>
      <c r="B621" s="28" t="s">
        <v>2123</v>
      </c>
      <c r="C621" s="28" t="s">
        <v>2124</v>
      </c>
      <c r="D621" s="27" t="s">
        <v>745</v>
      </c>
      <c r="E621" s="29" t="s">
        <v>3</v>
      </c>
      <c r="F621" s="29" t="s">
        <v>704</v>
      </c>
      <c r="G621" s="28" t="s">
        <v>2121</v>
      </c>
      <c r="H621" s="30" t="s">
        <v>992</v>
      </c>
      <c r="I621" s="30"/>
      <c r="J621" s="12" t="str">
        <f t="shared" si="10"/>
        <v>&lt;org:mandatary&gt;</v>
      </c>
      <c r="K621" s="30" t="s">
        <v>2113</v>
      </c>
      <c r="L621" s="9" t="s">
        <v>2112</v>
      </c>
    </row>
    <row r="622" spans="1:12" ht="28.8" x14ac:dyDescent="0.3">
      <c r="A622" s="27">
        <v>706</v>
      </c>
      <c r="B622" s="28" t="s">
        <v>2120</v>
      </c>
      <c r="C622" s="28" t="s">
        <v>2122</v>
      </c>
      <c r="D622" s="27" t="s">
        <v>745</v>
      </c>
      <c r="E622" s="29" t="s">
        <v>3</v>
      </c>
      <c r="F622" s="29" t="s">
        <v>704</v>
      </c>
      <c r="G622" s="28" t="s">
        <v>2121</v>
      </c>
      <c r="H622" s="30" t="s">
        <v>992</v>
      </c>
      <c r="I622" s="30"/>
      <c r="J622" s="12" t="str">
        <f t="shared" si="10"/>
        <v>&lt;org:mandator&gt;</v>
      </c>
      <c r="K622" s="30" t="s">
        <v>2113</v>
      </c>
      <c r="L622" s="9" t="s">
        <v>2112</v>
      </c>
    </row>
    <row r="623" spans="1:12" x14ac:dyDescent="0.3">
      <c r="A623" s="27">
        <v>707</v>
      </c>
      <c r="B623" s="28" t="s">
        <v>2175</v>
      </c>
      <c r="C623" s="28" t="s">
        <v>2472</v>
      </c>
      <c r="D623" s="27" t="s">
        <v>31</v>
      </c>
      <c r="E623" s="29" t="s">
        <v>725</v>
      </c>
      <c r="F623" s="29" t="s">
        <v>704</v>
      </c>
      <c r="G623" s="28" t="s">
        <v>2178</v>
      </c>
      <c r="H623" s="30" t="s">
        <v>1493</v>
      </c>
      <c r="I623" s="30"/>
      <c r="J623" s="12" t="str">
        <f t="shared" si="10"/>
        <v>&lt;fed-thesaurus:CountryIsoCode&gt;</v>
      </c>
      <c r="K623" s="30" t="s">
        <v>2112</v>
      </c>
      <c r="L623" s="9" t="s">
        <v>2112</v>
      </c>
    </row>
    <row r="624" spans="1:12" ht="28.8" x14ac:dyDescent="0.3">
      <c r="A624" s="27">
        <v>708</v>
      </c>
      <c r="B624" s="28" t="s">
        <v>2477</v>
      </c>
      <c r="C624" s="28" t="s">
        <v>2476</v>
      </c>
      <c r="D624" s="27" t="s">
        <v>31</v>
      </c>
      <c r="E624" s="29" t="s">
        <v>725</v>
      </c>
      <c r="F624" s="29" t="s">
        <v>704</v>
      </c>
      <c r="G624" s="28" t="s">
        <v>2179</v>
      </c>
      <c r="H624" s="30" t="s">
        <v>1493</v>
      </c>
      <c r="I624" s="30"/>
      <c r="J624" s="12" t="str">
        <f t="shared" si="10"/>
        <v>&lt;fed-thesaurus:CountryWithHistoricIsoCode&gt;</v>
      </c>
      <c r="K624" s="30" t="s">
        <v>2112</v>
      </c>
      <c r="L624" s="9" t="s">
        <v>2112</v>
      </c>
    </row>
    <row r="625" spans="1:12" ht="43.2" x14ac:dyDescent="0.3">
      <c r="A625" s="27">
        <v>710</v>
      </c>
      <c r="B625" s="28" t="s">
        <v>2176</v>
      </c>
      <c r="C625" s="28" t="s">
        <v>2180</v>
      </c>
      <c r="D625" s="27" t="s">
        <v>31</v>
      </c>
      <c r="E625" s="29" t="s">
        <v>2</v>
      </c>
      <c r="F625" s="29" t="s">
        <v>704</v>
      </c>
      <c r="G625" s="28"/>
      <c r="H625" s="30" t="s">
        <v>1361</v>
      </c>
      <c r="I625" s="30"/>
      <c r="J625" s="12" t="str">
        <f t="shared" si="10"/>
        <v>&lt;fed-loc:Country&gt;</v>
      </c>
      <c r="K625" s="30" t="s">
        <v>2113</v>
      </c>
      <c r="L625" s="9" t="s">
        <v>2112</v>
      </c>
    </row>
    <row r="626" spans="1:12" ht="28.8" x14ac:dyDescent="0.3">
      <c r="A626" s="27">
        <v>713</v>
      </c>
      <c r="B626" s="28" t="s">
        <v>2177</v>
      </c>
      <c r="C626" s="28" t="s">
        <v>2189</v>
      </c>
      <c r="D626" s="27" t="s">
        <v>31</v>
      </c>
      <c r="E626" s="29" t="s">
        <v>8</v>
      </c>
      <c r="F626" s="29" t="s">
        <v>704</v>
      </c>
      <c r="G626" s="28"/>
      <c r="H626" s="30" t="s">
        <v>1493</v>
      </c>
      <c r="I626" s="30"/>
      <c r="J626" s="12" t="str">
        <f t="shared" si="10"/>
        <v>&lt;fed-thesaurus:municipalitycode&gt;</v>
      </c>
      <c r="K626" s="30" t="s">
        <v>2113</v>
      </c>
      <c r="L626" s="9" t="s">
        <v>2112</v>
      </c>
    </row>
    <row r="627" spans="1:12" x14ac:dyDescent="0.3">
      <c r="A627" s="27">
        <v>716</v>
      </c>
      <c r="B627" s="28" t="s">
        <v>2219</v>
      </c>
      <c r="C627" s="28" t="s">
        <v>2481</v>
      </c>
      <c r="D627" s="27" t="s">
        <v>31</v>
      </c>
      <c r="E627" s="29" t="s">
        <v>725</v>
      </c>
      <c r="F627" s="29" t="s">
        <v>704</v>
      </c>
      <c r="G627" s="28" t="s">
        <v>2252</v>
      </c>
      <c r="H627" s="30" t="s">
        <v>1493</v>
      </c>
      <c r="I627" s="30"/>
      <c r="J627" s="12" t="str">
        <f t="shared" si="10"/>
        <v>&lt;fed-thesaurus:CountryIsoAlpha3Code&gt;</v>
      </c>
      <c r="K627" s="30" t="s">
        <v>2113</v>
      </c>
      <c r="L627" s="9" t="s">
        <v>2112</v>
      </c>
    </row>
    <row r="628" spans="1:12" x14ac:dyDescent="0.3">
      <c r="A628" s="8">
        <v>718</v>
      </c>
      <c r="B628" s="4" t="s">
        <v>2220</v>
      </c>
      <c r="C628" s="4" t="s">
        <v>2484</v>
      </c>
      <c r="D628" s="8" t="s">
        <v>31</v>
      </c>
      <c r="E628" s="29" t="s">
        <v>725</v>
      </c>
      <c r="F628" s="10" t="s">
        <v>704</v>
      </c>
      <c r="G628" s="28" t="s">
        <v>2253</v>
      </c>
      <c r="H628" s="9" t="s">
        <v>1493</v>
      </c>
      <c r="J628" s="12" t="str">
        <f t="shared" si="10"/>
        <v>&lt;fed-thesaurus:CountryIsoNum3Code&gt;</v>
      </c>
      <c r="K628" s="9" t="s">
        <v>2113</v>
      </c>
      <c r="L628" s="9" t="s">
        <v>2112</v>
      </c>
    </row>
    <row r="629" spans="1:12" ht="115.2" x14ac:dyDescent="0.3">
      <c r="A629" s="27">
        <v>721</v>
      </c>
      <c r="B629" s="28" t="s">
        <v>2226</v>
      </c>
      <c r="C629" s="28" t="s">
        <v>2227</v>
      </c>
      <c r="D629" s="27" t="s">
        <v>60</v>
      </c>
      <c r="E629" s="27" t="s">
        <v>2</v>
      </c>
      <c r="F629" s="29" t="s">
        <v>704</v>
      </c>
      <c r="G629" s="28" t="s">
        <v>2228</v>
      </c>
      <c r="H629" s="30" t="s">
        <v>992</v>
      </c>
      <c r="I629" s="30" t="s">
        <v>2698</v>
      </c>
      <c r="J629" s="12" t="str">
        <f t="shared" si="10"/>
        <v>&lt;org:Site&gt;</v>
      </c>
      <c r="K629" s="30" t="s">
        <v>2113</v>
      </c>
      <c r="L629" s="9" t="s">
        <v>2112</v>
      </c>
    </row>
    <row r="630" spans="1:12" ht="158.4" x14ac:dyDescent="0.3">
      <c r="A630" s="27">
        <v>722</v>
      </c>
      <c r="B630" s="28" t="s">
        <v>2236</v>
      </c>
      <c r="C630" s="28" t="s">
        <v>2398</v>
      </c>
      <c r="D630" s="27" t="s">
        <v>745</v>
      </c>
      <c r="E630" s="27" t="s">
        <v>8</v>
      </c>
      <c r="F630" s="29" t="s">
        <v>704</v>
      </c>
      <c r="G630" s="28" t="s">
        <v>2269</v>
      </c>
      <c r="H630" s="30" t="s">
        <v>944</v>
      </c>
      <c r="I630" s="30" t="s">
        <v>2591</v>
      </c>
      <c r="J630" s="12" t="str">
        <f t="shared" si="10"/>
        <v>&lt;publications.europa.eu/resource/authority/currency&gt;</v>
      </c>
      <c r="K630" s="30" t="s">
        <v>2112</v>
      </c>
      <c r="L630" s="9" t="s">
        <v>2112</v>
      </c>
    </row>
    <row r="631" spans="1:12" ht="28.8" x14ac:dyDescent="0.3">
      <c r="A631" s="27">
        <v>723</v>
      </c>
      <c r="B631" s="28" t="s">
        <v>2237</v>
      </c>
      <c r="C631" s="28" t="s">
        <v>2270</v>
      </c>
      <c r="D631" s="27" t="s">
        <v>745</v>
      </c>
      <c r="E631" s="8" t="s">
        <v>3</v>
      </c>
      <c r="F631" s="29" t="s">
        <v>704</v>
      </c>
      <c r="G631" s="28" t="s">
        <v>2273</v>
      </c>
      <c r="H631" s="30" t="s">
        <v>944</v>
      </c>
      <c r="I631" s="30"/>
      <c r="J631" s="12" t="str">
        <f t="shared" si="10"/>
        <v>&lt;eupub:currency&gt;</v>
      </c>
      <c r="K631" s="30" t="s">
        <v>2113</v>
      </c>
      <c r="L631" s="9" t="s">
        <v>2112</v>
      </c>
    </row>
    <row r="632" spans="1:12" ht="115.2" x14ac:dyDescent="0.3">
      <c r="A632" s="27">
        <v>724</v>
      </c>
      <c r="B632" s="28" t="s">
        <v>2243</v>
      </c>
      <c r="C632" s="28" t="s">
        <v>2400</v>
      </c>
      <c r="D632" s="27" t="s">
        <v>745</v>
      </c>
      <c r="E632" s="27" t="s">
        <v>2</v>
      </c>
      <c r="F632" s="29" t="s">
        <v>704</v>
      </c>
      <c r="G632" s="28" t="s">
        <v>2399</v>
      </c>
      <c r="H632" s="30" t="s">
        <v>956</v>
      </c>
      <c r="I632" s="30"/>
      <c r="J632" s="12" t="str">
        <f t="shared" ref="J632:J654" si="11">IF(I632="",IF(F632="FED",IF(AND(E632="ConceptScheme",LEFT(H632,7) &lt;&gt; "inspire"),CONCATENATE("&lt;",H632,":",LOWER(IF(I632="",B632,I632)),"&gt;"),CONCATENATE("&lt;",H632,":",IF(I632="",B632,I632),"&gt;")),CONCATENATE("&lt;",H632,":",IF(I632="",B632,I632),"&gt;")),CONCATENATE("&lt;",I632,"&gt;"))</f>
        <v>&lt;schema:MonetaryAmount&gt;</v>
      </c>
      <c r="K632" s="30" t="s">
        <v>2112</v>
      </c>
      <c r="L632" s="9" t="s">
        <v>2112</v>
      </c>
    </row>
    <row r="633" spans="1:12" x14ac:dyDescent="0.3">
      <c r="A633" s="27">
        <v>725</v>
      </c>
      <c r="B633" s="28" t="s">
        <v>2244</v>
      </c>
      <c r="C633" s="28" t="s">
        <v>2245</v>
      </c>
      <c r="D633" s="27" t="s">
        <v>745</v>
      </c>
      <c r="E633" s="27" t="s">
        <v>3</v>
      </c>
      <c r="F633" s="29" t="s">
        <v>704</v>
      </c>
      <c r="G633" s="28" t="s">
        <v>2276</v>
      </c>
      <c r="H633" s="30" t="s">
        <v>956</v>
      </c>
      <c r="I633" s="30"/>
      <c r="J633" s="12" t="str">
        <f t="shared" si="11"/>
        <v>&lt;schema:amount&gt;</v>
      </c>
      <c r="K633" s="30" t="s">
        <v>2113</v>
      </c>
      <c r="L633" s="9" t="s">
        <v>2112</v>
      </c>
    </row>
    <row r="634" spans="1:12" ht="112.95" customHeight="1" x14ac:dyDescent="0.3">
      <c r="A634" s="27">
        <v>726</v>
      </c>
      <c r="B634" s="28" t="s">
        <v>2260</v>
      </c>
      <c r="C634" s="28" t="s">
        <v>2268</v>
      </c>
      <c r="D634" s="27" t="s">
        <v>60</v>
      </c>
      <c r="E634" s="27" t="s">
        <v>2</v>
      </c>
      <c r="F634" s="29" t="s">
        <v>704</v>
      </c>
      <c r="G634" s="28" t="s">
        <v>2261</v>
      </c>
      <c r="H634" s="30" t="s">
        <v>2229</v>
      </c>
      <c r="I634" s="30"/>
      <c r="J634" s="12" t="str">
        <f t="shared" si="11"/>
        <v>&lt;fed-org:Employer&gt;</v>
      </c>
      <c r="K634" s="30" t="s">
        <v>2113</v>
      </c>
      <c r="L634" s="9" t="s">
        <v>2112</v>
      </c>
    </row>
    <row r="635" spans="1:12" ht="158.4" x14ac:dyDescent="0.3">
      <c r="A635" s="27">
        <v>727</v>
      </c>
      <c r="B635" s="28" t="s">
        <v>2279</v>
      </c>
      <c r="C635" s="28" t="s">
        <v>2284</v>
      </c>
      <c r="D635" s="27" t="s">
        <v>745</v>
      </c>
      <c r="E635" s="27" t="s">
        <v>3</v>
      </c>
      <c r="F635" s="29" t="s">
        <v>704</v>
      </c>
      <c r="G635" s="28" t="s">
        <v>2280</v>
      </c>
      <c r="H635" s="30" t="s">
        <v>956</v>
      </c>
      <c r="I635" s="30"/>
      <c r="J635" s="12" t="str">
        <f t="shared" si="11"/>
        <v>&lt;schema:value&gt;</v>
      </c>
      <c r="K635" s="30" t="s">
        <v>2112</v>
      </c>
      <c r="L635" s="9" t="s">
        <v>2112</v>
      </c>
    </row>
    <row r="636" spans="1:12" x14ac:dyDescent="0.3">
      <c r="A636" s="27">
        <v>729</v>
      </c>
      <c r="B636" s="28" t="s">
        <v>2357</v>
      </c>
      <c r="C636" s="28" t="s">
        <v>2356</v>
      </c>
      <c r="D636" s="27" t="s">
        <v>31</v>
      </c>
      <c r="E636" s="27" t="s">
        <v>3</v>
      </c>
      <c r="F636" s="29" t="s">
        <v>704</v>
      </c>
      <c r="G636" s="28" t="s">
        <v>2468</v>
      </c>
      <c r="H636" s="30" t="s">
        <v>1361</v>
      </c>
      <c r="I636" s="30"/>
      <c r="J636" s="12" t="str">
        <f t="shared" si="11"/>
        <v>&lt;fed-loc:country&gt;</v>
      </c>
      <c r="K636" s="30" t="s">
        <v>2113</v>
      </c>
      <c r="L636" s="9" t="s">
        <v>2112</v>
      </c>
    </row>
    <row r="637" spans="1:12" ht="172.8" x14ac:dyDescent="0.3">
      <c r="A637" s="27">
        <v>730</v>
      </c>
      <c r="B637" s="28" t="s">
        <v>2379</v>
      </c>
      <c r="C637" s="28" t="s">
        <v>2487</v>
      </c>
      <c r="D637" s="27" t="s">
        <v>745</v>
      </c>
      <c r="E637" s="27" t="s">
        <v>8</v>
      </c>
      <c r="F637" s="29" t="s">
        <v>2380</v>
      </c>
      <c r="G637" s="28" t="s">
        <v>2490</v>
      </c>
      <c r="H637" s="30" t="s">
        <v>2383</v>
      </c>
      <c r="I637" s="30" t="s">
        <v>2382</v>
      </c>
      <c r="J637" s="12" t="str">
        <f t="shared" si="11"/>
        <v>&lt;iso6391/Schema&gt;</v>
      </c>
      <c r="K637" s="30" t="s">
        <v>2112</v>
      </c>
      <c r="L637" s="9" t="s">
        <v>2112</v>
      </c>
    </row>
    <row r="638" spans="1:12" ht="57.6" x14ac:dyDescent="0.3">
      <c r="A638" s="27">
        <v>731</v>
      </c>
      <c r="B638" s="28" t="s">
        <v>2417</v>
      </c>
      <c r="C638" s="28" t="s">
        <v>2418</v>
      </c>
      <c r="D638" s="27" t="s">
        <v>745</v>
      </c>
      <c r="E638" s="27" t="s">
        <v>3</v>
      </c>
      <c r="F638" s="29" t="s">
        <v>704</v>
      </c>
      <c r="G638" s="28" t="s">
        <v>2419</v>
      </c>
      <c r="H638" s="30" t="s">
        <v>1719</v>
      </c>
      <c r="I638" s="30"/>
      <c r="J638" s="12" t="str">
        <f t="shared" si="11"/>
        <v>&lt;fed-gen:remittanceInformation&gt;</v>
      </c>
      <c r="K638" s="30" t="s">
        <v>2112</v>
      </c>
      <c r="L638" s="9" t="s">
        <v>2112</v>
      </c>
    </row>
    <row r="639" spans="1:12" ht="72" x14ac:dyDescent="0.3">
      <c r="A639" s="8">
        <v>732</v>
      </c>
      <c r="B639" s="4" t="s">
        <v>2433</v>
      </c>
      <c r="C639" s="4" t="s">
        <v>2493</v>
      </c>
      <c r="D639" s="8" t="s">
        <v>31</v>
      </c>
      <c r="E639" s="8" t="s">
        <v>8</v>
      </c>
      <c r="F639" s="10" t="s">
        <v>704</v>
      </c>
      <c r="G639" s="4" t="s">
        <v>2495</v>
      </c>
      <c r="H639" s="9" t="s">
        <v>1493</v>
      </c>
      <c r="J639" s="12" t="str">
        <f t="shared" si="11"/>
        <v>&lt;fed-thesaurus:nationality&gt;</v>
      </c>
      <c r="K639" s="9" t="s">
        <v>2113</v>
      </c>
      <c r="L639" s="9" t="s">
        <v>2112</v>
      </c>
    </row>
    <row r="640" spans="1:12" ht="43.2" x14ac:dyDescent="0.3">
      <c r="A640" s="27">
        <v>734</v>
      </c>
      <c r="B640" s="28" t="s">
        <v>2504</v>
      </c>
      <c r="C640" s="4" t="s">
        <v>2742</v>
      </c>
      <c r="D640" s="27" t="s">
        <v>60</v>
      </c>
      <c r="E640" s="8" t="s">
        <v>8</v>
      </c>
      <c r="F640" s="10" t="s">
        <v>704</v>
      </c>
      <c r="G640" s="28" t="s">
        <v>2509</v>
      </c>
      <c r="H640" s="9" t="s">
        <v>1493</v>
      </c>
      <c r="I640" s="30"/>
      <c r="J640" s="12" t="str">
        <f t="shared" si="11"/>
        <v>&lt;fed-thesaurus:naceeurev2&gt;</v>
      </c>
      <c r="K640" s="9" t="s">
        <v>2113</v>
      </c>
      <c r="L640" s="9" t="s">
        <v>2112</v>
      </c>
    </row>
    <row r="641" spans="1:12" ht="28.8" x14ac:dyDescent="0.3">
      <c r="A641" s="27">
        <v>735</v>
      </c>
      <c r="B641" s="28" t="s">
        <v>2505</v>
      </c>
      <c r="C641" s="4" t="s">
        <v>2743</v>
      </c>
      <c r="D641" s="27" t="s">
        <v>60</v>
      </c>
      <c r="E641" s="8" t="s">
        <v>8</v>
      </c>
      <c r="F641" s="10" t="s">
        <v>704</v>
      </c>
      <c r="G641" s="28" t="s">
        <v>2510</v>
      </c>
      <c r="H641" s="9" t="s">
        <v>1493</v>
      </c>
      <c r="I641" s="30"/>
      <c r="J641" s="12" t="str">
        <f t="shared" si="11"/>
        <v>&lt;fed-thesaurus:naceeurev2_1&gt;</v>
      </c>
      <c r="K641" s="9" t="s">
        <v>2113</v>
      </c>
      <c r="L641" s="9" t="s">
        <v>2112</v>
      </c>
    </row>
    <row r="642" spans="1:12" ht="43.2" x14ac:dyDescent="0.3">
      <c r="A642" s="27">
        <v>736</v>
      </c>
      <c r="B642" s="4" t="s">
        <v>2506</v>
      </c>
      <c r="C642" s="4" t="s">
        <v>2744</v>
      </c>
      <c r="D642" s="27" t="s">
        <v>60</v>
      </c>
      <c r="E642" s="8" t="s">
        <v>8</v>
      </c>
      <c r="F642" s="10" t="s">
        <v>704</v>
      </c>
      <c r="G642" s="4" t="s">
        <v>2511</v>
      </c>
      <c r="H642" s="9" t="s">
        <v>1493</v>
      </c>
      <c r="I642" s="9" t="s">
        <v>2578</v>
      </c>
      <c r="J642" s="12" t="str">
        <f t="shared" si="11"/>
        <v>&lt;http://vocab.belgif.be/auth/nace2008&gt;</v>
      </c>
      <c r="K642" s="9" t="s">
        <v>2113</v>
      </c>
      <c r="L642" s="9" t="s">
        <v>2112</v>
      </c>
    </row>
    <row r="643" spans="1:12" ht="172.8" x14ac:dyDescent="0.3">
      <c r="A643" s="27">
        <v>737</v>
      </c>
      <c r="B643" s="4" t="s">
        <v>2781</v>
      </c>
      <c r="C643" s="4" t="s">
        <v>2755</v>
      </c>
      <c r="D643" s="27" t="s">
        <v>60</v>
      </c>
      <c r="E643" s="8" t="s">
        <v>725</v>
      </c>
      <c r="F643" s="10" t="s">
        <v>704</v>
      </c>
      <c r="G643" s="4" t="s">
        <v>2787</v>
      </c>
      <c r="H643" s="9" t="s">
        <v>1493</v>
      </c>
      <c r="J643" s="12" t="str">
        <f t="shared" si="11"/>
        <v>&lt;fed-thesaurus:NaceRev2Code&gt;</v>
      </c>
      <c r="K643" s="9" t="s">
        <v>2112</v>
      </c>
      <c r="L643" s="9" t="s">
        <v>2112</v>
      </c>
    </row>
    <row r="644" spans="1:12" ht="100.8" x14ac:dyDescent="0.3">
      <c r="A644" s="27">
        <v>738</v>
      </c>
      <c r="B644" s="4" t="s">
        <v>2507</v>
      </c>
      <c r="C644" s="4" t="s">
        <v>2758</v>
      </c>
      <c r="D644" s="27" t="s">
        <v>60</v>
      </c>
      <c r="E644" s="8" t="s">
        <v>725</v>
      </c>
      <c r="F644" s="10" t="s">
        <v>704</v>
      </c>
      <c r="G644" s="4" t="s">
        <v>2783</v>
      </c>
      <c r="H644" s="9" t="s">
        <v>1493</v>
      </c>
      <c r="J644" s="12" t="str">
        <f t="shared" si="11"/>
        <v>&lt;fed-thesaurus:NaceBel2008Code&gt;</v>
      </c>
      <c r="K644" s="9" t="s">
        <v>2112</v>
      </c>
      <c r="L644" s="9" t="s">
        <v>2112</v>
      </c>
    </row>
    <row r="645" spans="1:12" ht="100.8" x14ac:dyDescent="0.3">
      <c r="A645" s="27">
        <v>739</v>
      </c>
      <c r="B645" s="4" t="s">
        <v>2508</v>
      </c>
      <c r="C645" s="4" t="s">
        <v>2761</v>
      </c>
      <c r="D645" s="27" t="s">
        <v>60</v>
      </c>
      <c r="E645" s="8" t="s">
        <v>725</v>
      </c>
      <c r="F645" s="10" t="s">
        <v>704</v>
      </c>
      <c r="G645" s="4" t="s">
        <v>2524</v>
      </c>
      <c r="H645" s="9" t="s">
        <v>1493</v>
      </c>
      <c r="J645" s="12" t="str">
        <f t="shared" si="11"/>
        <v>&lt;fed-thesaurus:NaceBel2008Length5Code&gt;</v>
      </c>
      <c r="K645" s="9" t="s">
        <v>2112</v>
      </c>
      <c r="L645" s="9" t="s">
        <v>2112</v>
      </c>
    </row>
    <row r="646" spans="1:12" ht="86.4" x14ac:dyDescent="0.3">
      <c r="A646" s="27">
        <v>740</v>
      </c>
      <c r="B646" s="28" t="s">
        <v>2520</v>
      </c>
      <c r="C646" s="28" t="s">
        <v>1821</v>
      </c>
      <c r="D646" s="27" t="s">
        <v>2527</v>
      </c>
      <c r="E646" s="27" t="s">
        <v>3</v>
      </c>
      <c r="F646" s="10" t="s">
        <v>704</v>
      </c>
      <c r="G646" s="28" t="s">
        <v>2528</v>
      </c>
      <c r="H646" s="9" t="s">
        <v>1097</v>
      </c>
      <c r="I646" s="9" t="s">
        <v>1818</v>
      </c>
      <c r="J646" s="12" t="str">
        <f t="shared" si="11"/>
        <v>&lt;identifier&gt;</v>
      </c>
      <c r="K646" s="9" t="s">
        <v>2113</v>
      </c>
      <c r="L646" s="9" t="s">
        <v>2112</v>
      </c>
    </row>
    <row r="647" spans="1:12" ht="86.4" x14ac:dyDescent="0.3">
      <c r="A647" s="27">
        <v>741</v>
      </c>
      <c r="B647" s="28" t="s">
        <v>2531</v>
      </c>
      <c r="C647" s="28" t="s">
        <v>2532</v>
      </c>
      <c r="D647" s="27" t="s">
        <v>31</v>
      </c>
      <c r="E647" s="27" t="s">
        <v>3</v>
      </c>
      <c r="F647" s="10" t="s">
        <v>704</v>
      </c>
      <c r="G647" s="28" t="s">
        <v>2535</v>
      </c>
      <c r="H647" s="9" t="s">
        <v>1097</v>
      </c>
      <c r="I647" s="9" t="s">
        <v>1818</v>
      </c>
      <c r="J647" s="12" t="str">
        <f t="shared" si="11"/>
        <v>&lt;identifier&gt;</v>
      </c>
      <c r="K647" s="30" t="s">
        <v>2113</v>
      </c>
      <c r="L647" s="30" t="s">
        <v>2112</v>
      </c>
    </row>
    <row r="648" spans="1:12" ht="72" x14ac:dyDescent="0.3">
      <c r="A648" s="27">
        <v>742</v>
      </c>
      <c r="B648" s="28" t="s">
        <v>2546</v>
      </c>
      <c r="C648" s="28" t="s">
        <v>2548</v>
      </c>
      <c r="D648" s="27" t="s">
        <v>31</v>
      </c>
      <c r="E648" s="27" t="s">
        <v>725</v>
      </c>
      <c r="F648" s="29" t="s">
        <v>704</v>
      </c>
      <c r="G648" s="28" t="s">
        <v>2547</v>
      </c>
      <c r="H648" s="9" t="s">
        <v>1493</v>
      </c>
      <c r="I648" s="30"/>
      <c r="J648" s="12" t="str">
        <f t="shared" si="11"/>
        <v>&lt;fed-thesaurus:BelgianPostCode&gt;</v>
      </c>
      <c r="K648" s="30" t="s">
        <v>2112</v>
      </c>
      <c r="L648" s="30" t="s">
        <v>2112</v>
      </c>
    </row>
    <row r="649" spans="1:12" ht="28.8" x14ac:dyDescent="0.3">
      <c r="A649" s="27">
        <v>743</v>
      </c>
      <c r="B649" s="28" t="s">
        <v>2559</v>
      </c>
      <c r="C649" s="28" t="s">
        <v>2560</v>
      </c>
      <c r="D649" s="27" t="s">
        <v>60</v>
      </c>
      <c r="E649" s="27" t="s">
        <v>3</v>
      </c>
      <c r="F649" s="29" t="s">
        <v>704</v>
      </c>
      <c r="G649" s="28"/>
      <c r="H649" s="30" t="s">
        <v>2229</v>
      </c>
      <c r="I649" s="30"/>
      <c r="J649" s="12" t="str">
        <f t="shared" si="11"/>
        <v>&lt;fed-org:legalRepresentative &gt;</v>
      </c>
      <c r="K649" s="30" t="s">
        <v>2113</v>
      </c>
      <c r="L649" s="30" t="s">
        <v>2112</v>
      </c>
    </row>
    <row r="650" spans="1:12" ht="28.8" x14ac:dyDescent="0.3">
      <c r="A650" s="27">
        <v>744</v>
      </c>
      <c r="B650" s="28" t="s">
        <v>2565</v>
      </c>
      <c r="C650" s="28" t="s">
        <v>2566</v>
      </c>
      <c r="D650" s="27" t="s">
        <v>734</v>
      </c>
      <c r="E650" s="27" t="s">
        <v>3</v>
      </c>
      <c r="F650" s="29" t="s">
        <v>704</v>
      </c>
      <c r="G650" s="28"/>
      <c r="H650" s="8" t="s">
        <v>2422</v>
      </c>
      <c r="I650" s="30"/>
      <c r="J650" s="12" t="str">
        <f t="shared" si="11"/>
        <v>&lt;fed-other:linguisticRegime&gt;</v>
      </c>
      <c r="K650" s="30" t="s">
        <v>2113</v>
      </c>
      <c r="L650" s="30" t="s">
        <v>2112</v>
      </c>
    </row>
    <row r="651" spans="1:12" ht="28.8" x14ac:dyDescent="0.3">
      <c r="A651" s="27">
        <v>745</v>
      </c>
      <c r="B651" s="28" t="s">
        <v>2567</v>
      </c>
      <c r="C651" s="28" t="s">
        <v>2568</v>
      </c>
      <c r="D651" s="27" t="s">
        <v>734</v>
      </c>
      <c r="E651" s="27" t="s">
        <v>3</v>
      </c>
      <c r="F651" s="29" t="s">
        <v>704</v>
      </c>
      <c r="G651" s="28"/>
      <c r="H651" s="8" t="s">
        <v>2422</v>
      </c>
      <c r="I651" s="30"/>
      <c r="J651" s="12" t="str">
        <f t="shared" si="11"/>
        <v>&lt;fed-other:preferredLanguage&gt;</v>
      </c>
      <c r="K651" s="30" t="s">
        <v>2113</v>
      </c>
      <c r="L651" s="30" t="s">
        <v>2112</v>
      </c>
    </row>
    <row r="652" spans="1:12" ht="72" x14ac:dyDescent="0.3">
      <c r="A652" s="27">
        <v>746</v>
      </c>
      <c r="B652" s="28" t="s">
        <v>2580</v>
      </c>
      <c r="C652" s="28" t="s">
        <v>2581</v>
      </c>
      <c r="D652" s="27" t="s">
        <v>2527</v>
      </c>
      <c r="E652" s="27" t="s">
        <v>8</v>
      </c>
      <c r="F652" s="29" t="s">
        <v>704</v>
      </c>
      <c r="G652" s="28" t="s">
        <v>2790</v>
      </c>
      <c r="H652" s="9" t="s">
        <v>1493</v>
      </c>
      <c r="I652" s="30"/>
      <c r="J652" s="31" t="str">
        <f t="shared" si="11"/>
        <v>&lt;fed-thesaurus:nihdicompetencecode&gt;</v>
      </c>
      <c r="K652" s="30" t="s">
        <v>2113</v>
      </c>
      <c r="L652" s="30" t="s">
        <v>2112</v>
      </c>
    </row>
    <row r="653" spans="1:12" ht="43.2" x14ac:dyDescent="0.3">
      <c r="A653" s="27">
        <v>747</v>
      </c>
      <c r="B653" s="28" t="s">
        <v>2654</v>
      </c>
      <c r="C653" s="28" t="s">
        <v>2668</v>
      </c>
      <c r="D653" s="27" t="s">
        <v>4</v>
      </c>
      <c r="E653" s="27" t="s">
        <v>8</v>
      </c>
      <c r="F653" s="29" t="s">
        <v>704</v>
      </c>
      <c r="G653" s="28" t="s">
        <v>2667</v>
      </c>
      <c r="I653" s="71" t="s">
        <v>2669</v>
      </c>
      <c r="J653" s="12" t="str">
        <f t="shared" si="11"/>
        <v>&lt;http://publications.europa.eu/resource/authority/atu&gt;</v>
      </c>
      <c r="K653" s="9" t="s">
        <v>2113</v>
      </c>
      <c r="L653" s="9" t="s">
        <v>2112</v>
      </c>
    </row>
    <row r="654" spans="1:12" x14ac:dyDescent="0.3">
      <c r="A654" s="27">
        <v>748</v>
      </c>
      <c r="B654" s="28" t="s">
        <v>2655</v>
      </c>
      <c r="C654" s="28" t="s">
        <v>2656</v>
      </c>
      <c r="D654" s="27" t="s">
        <v>4</v>
      </c>
      <c r="E654" s="27" t="s">
        <v>3</v>
      </c>
      <c r="F654" s="29" t="s">
        <v>704</v>
      </c>
      <c r="G654" s="28" t="s">
        <v>2657</v>
      </c>
      <c r="H654" s="30" t="s">
        <v>1493</v>
      </c>
      <c r="I654" s="30"/>
      <c r="J654" s="31" t="str">
        <f t="shared" si="11"/>
        <v>&lt;fed-thesaurus:community&gt;</v>
      </c>
      <c r="K654" s="30" t="s">
        <v>2113</v>
      </c>
      <c r="L654" s="30" t="s">
        <v>2113</v>
      </c>
    </row>
    <row r="655" spans="1:12" ht="43.2" x14ac:dyDescent="0.3">
      <c r="A655" s="27">
        <v>749</v>
      </c>
      <c r="B655" s="28" t="s">
        <v>2675</v>
      </c>
      <c r="C655" s="28" t="s">
        <v>2681</v>
      </c>
      <c r="D655" s="27" t="s">
        <v>745</v>
      </c>
      <c r="E655" s="27" t="s">
        <v>3</v>
      </c>
      <c r="F655" s="29" t="s">
        <v>704</v>
      </c>
      <c r="G655" s="28" t="s">
        <v>2678</v>
      </c>
      <c r="H655" s="30" t="s">
        <v>1719</v>
      </c>
      <c r="I655" s="30"/>
      <c r="J655" s="31" t="str">
        <f t="shared" ref="J655:J661" si="12">IF(I655="",IF(F655="FED",IF(AND(E655="ConceptScheme",LEFT(H655,7) &lt;&gt; "inspire"),CONCATENATE("&lt;",H655,":",LOWER(IF(I655="",B655,I655)),"&gt;"),CONCATENATE("&lt;",H655,":",IF(I655="",B655,I655),"&gt;")),CONCATENATE("&lt;",H655,":",IF(I655="",B655,I655),"&gt;")),CONCATENATE("&lt;",I655,"&gt;"))</f>
        <v>&lt;fed-gen:isCanceled&gt;</v>
      </c>
      <c r="K655" s="30" t="s">
        <v>2113</v>
      </c>
      <c r="L655" s="30" t="s">
        <v>2112</v>
      </c>
    </row>
    <row r="656" spans="1:12" ht="28.8" x14ac:dyDescent="0.3">
      <c r="A656" s="27">
        <v>750</v>
      </c>
      <c r="B656" s="28" t="s">
        <v>2676</v>
      </c>
      <c r="C656" s="28" t="s">
        <v>2679</v>
      </c>
      <c r="D656" s="27" t="s">
        <v>745</v>
      </c>
      <c r="E656" s="27" t="s">
        <v>3</v>
      </c>
      <c r="F656" s="29" t="s">
        <v>704</v>
      </c>
      <c r="G656" s="28" t="s">
        <v>2678</v>
      </c>
      <c r="H656" s="30" t="s">
        <v>1719</v>
      </c>
      <c r="I656" s="30"/>
      <c r="J656" s="31" t="str">
        <f t="shared" si="12"/>
        <v>&lt;fed-gen:replacedBy&gt;</v>
      </c>
      <c r="K656" s="30" t="s">
        <v>2113</v>
      </c>
      <c r="L656" s="30" t="s">
        <v>2112</v>
      </c>
    </row>
    <row r="657" spans="1:13" x14ac:dyDescent="0.3">
      <c r="A657" s="27">
        <v>751</v>
      </c>
      <c r="B657" s="28" t="s">
        <v>2677</v>
      </c>
      <c r="C657" s="28" t="s">
        <v>2680</v>
      </c>
      <c r="D657" s="27" t="s">
        <v>745</v>
      </c>
      <c r="E657" s="27" t="s">
        <v>3</v>
      </c>
      <c r="F657" s="29" t="s">
        <v>704</v>
      </c>
      <c r="G657" s="28" t="s">
        <v>2678</v>
      </c>
      <c r="H657" s="30" t="s">
        <v>1719</v>
      </c>
      <c r="I657" s="30"/>
      <c r="J657" s="31" t="str">
        <f t="shared" si="12"/>
        <v>&lt;fed-gen:replaces&gt;</v>
      </c>
      <c r="K657" s="30" t="s">
        <v>2113</v>
      </c>
      <c r="L657" s="30" t="s">
        <v>2112</v>
      </c>
    </row>
    <row r="658" spans="1:13" ht="43.2" x14ac:dyDescent="0.3">
      <c r="A658" s="27">
        <v>752</v>
      </c>
      <c r="B658" s="28" t="s">
        <v>2784</v>
      </c>
      <c r="C658" s="28" t="s">
        <v>2746</v>
      </c>
      <c r="D658" s="27" t="s">
        <v>60</v>
      </c>
      <c r="E658" s="27" t="s">
        <v>8</v>
      </c>
      <c r="F658" s="10" t="s">
        <v>704</v>
      </c>
      <c r="G658" s="28" t="s">
        <v>2754</v>
      </c>
      <c r="H658" s="9" t="s">
        <v>1493</v>
      </c>
      <c r="I658" s="9" t="s">
        <v>2789</v>
      </c>
      <c r="J658" s="31" t="str">
        <f t="shared" si="12"/>
        <v>&lt;http://vocab.belgif.be/auth/nace2025&gt;</v>
      </c>
      <c r="K658" s="30" t="s">
        <v>2113</v>
      </c>
      <c r="L658" s="30" t="s">
        <v>2112</v>
      </c>
    </row>
    <row r="659" spans="1:13" ht="172.8" x14ac:dyDescent="0.3">
      <c r="A659" s="27">
        <v>753</v>
      </c>
      <c r="B659" s="28" t="s">
        <v>2780</v>
      </c>
      <c r="C659" s="28" t="s">
        <v>2763</v>
      </c>
      <c r="D659" s="27" t="s">
        <v>60</v>
      </c>
      <c r="E659" s="8" t="s">
        <v>725</v>
      </c>
      <c r="F659" s="10" t="s">
        <v>704</v>
      </c>
      <c r="G659" s="4" t="s">
        <v>2787</v>
      </c>
      <c r="H659" s="9" t="s">
        <v>1493</v>
      </c>
      <c r="I659" s="30"/>
      <c r="J659" s="31" t="str">
        <f t="shared" si="12"/>
        <v>&lt;fed-thesaurus:NaceRev2_1Code&gt;</v>
      </c>
      <c r="K659" s="30" t="s">
        <v>2112</v>
      </c>
      <c r="L659" s="30" t="s">
        <v>2112</v>
      </c>
    </row>
    <row r="660" spans="1:13" ht="100.8" x14ac:dyDescent="0.3">
      <c r="A660" s="27">
        <v>754</v>
      </c>
      <c r="B660" s="28" t="s">
        <v>2785</v>
      </c>
      <c r="C660" s="28" t="s">
        <v>2766</v>
      </c>
      <c r="D660" s="27" t="s">
        <v>60</v>
      </c>
      <c r="E660" s="8" t="s">
        <v>725</v>
      </c>
      <c r="F660" s="10" t="s">
        <v>704</v>
      </c>
      <c r="G660" s="4" t="s">
        <v>2782</v>
      </c>
      <c r="H660" s="9" t="s">
        <v>1493</v>
      </c>
      <c r="I660" s="30"/>
      <c r="J660" s="31" t="str">
        <f t="shared" si="12"/>
        <v>&lt;fed-thesaurus:NaceBel2025Code&gt;</v>
      </c>
      <c r="K660" s="30" t="s">
        <v>2112</v>
      </c>
      <c r="L660" s="30" t="s">
        <v>2112</v>
      </c>
    </row>
    <row r="661" spans="1:13" ht="72" x14ac:dyDescent="0.3">
      <c r="A661" s="27">
        <v>755</v>
      </c>
      <c r="B661" s="28" t="s">
        <v>2786</v>
      </c>
      <c r="C661" s="28" t="s">
        <v>2769</v>
      </c>
      <c r="D661" s="27" t="s">
        <v>60</v>
      </c>
      <c r="E661" s="8" t="s">
        <v>725</v>
      </c>
      <c r="F661" s="10" t="s">
        <v>704</v>
      </c>
      <c r="G661" s="4" t="s">
        <v>2777</v>
      </c>
      <c r="H661" s="9" t="s">
        <v>1493</v>
      </c>
      <c r="I661" s="30"/>
      <c r="J661" s="31" t="str">
        <f t="shared" si="12"/>
        <v>&lt;fed-thesaurus:NaceBel2025Length5Code&gt;</v>
      </c>
      <c r="K661" s="30" t="s">
        <v>2112</v>
      </c>
      <c r="L661" s="30" t="s">
        <v>2112</v>
      </c>
    </row>
    <row r="662" spans="1:13" ht="57.6" x14ac:dyDescent="0.3">
      <c r="A662" s="27">
        <v>756</v>
      </c>
      <c r="B662" s="28" t="s">
        <v>2810</v>
      </c>
      <c r="C662" s="28" t="s">
        <v>2811</v>
      </c>
      <c r="D662" s="27" t="s">
        <v>2527</v>
      </c>
      <c r="E662" s="27" t="s">
        <v>2</v>
      </c>
      <c r="F662" s="29" t="s">
        <v>704</v>
      </c>
      <c r="G662" s="28" t="s">
        <v>2812</v>
      </c>
      <c r="H662" s="30" t="s">
        <v>2582</v>
      </c>
      <c r="I662" s="30"/>
      <c r="J662" s="73" t="str">
        <f>IF(I662="",IF(F662="FED",IF(AND(E662="ConceptScheme",LEFT(H662,7) &lt;&gt; "inspire"),CONCATENATE("&lt;",H662,":",LOWER(IF(I662="",B662,I662)),"&gt;"),CONCATENATE("&lt;",H662,":",IF(I662="",B662,I662),"&gt;")),CONCATENATE("&lt;",H662,":",IF(I662="",B662,I662),"&gt;")),CONCATENATE("&lt;",I662,"&gt;"))</f>
        <v>&lt;fed-health:HealthCareProvider&gt;</v>
      </c>
      <c r="K662" s="30" t="s">
        <v>2113</v>
      </c>
      <c r="L662" s="30" t="s">
        <v>2112</v>
      </c>
    </row>
    <row r="663" spans="1:13" x14ac:dyDescent="0.3">
      <c r="A663" s="25"/>
      <c r="B663" s="3"/>
      <c r="C663" s="3"/>
      <c r="D663" s="25"/>
      <c r="E663" s="25"/>
      <c r="F663" s="35"/>
      <c r="G663" s="3"/>
      <c r="H663" s="36"/>
      <c r="I663" s="36"/>
      <c r="J663" s="3"/>
      <c r="K663" s="36"/>
      <c r="L663" s="36"/>
      <c r="M663"/>
    </row>
    <row r="664" spans="1:13" x14ac:dyDescent="0.3">
      <c r="A664" s="25"/>
      <c r="B664" s="3"/>
      <c r="C664" s="3"/>
      <c r="D664" s="25"/>
      <c r="E664" s="25"/>
      <c r="F664" s="35"/>
      <c r="G664" s="3"/>
      <c r="H664" s="36"/>
      <c r="I664" s="36"/>
      <c r="J664" s="3"/>
      <c r="K664" s="36"/>
      <c r="L664" s="36"/>
      <c r="M664"/>
    </row>
    <row r="665" spans="1:13" x14ac:dyDescent="0.3">
      <c r="A665" s="25"/>
      <c r="B665" s="3"/>
      <c r="C665" s="3"/>
      <c r="D665" s="25"/>
      <c r="E665" s="25"/>
      <c r="F665" s="35"/>
      <c r="G665" s="3"/>
      <c r="H665" s="36"/>
      <c r="I665" s="36"/>
      <c r="J665" s="3"/>
      <c r="K665" s="36"/>
      <c r="L665" s="36"/>
      <c r="M665"/>
    </row>
    <row r="666" spans="1:13" x14ac:dyDescent="0.3">
      <c r="A666" s="25"/>
      <c r="B666" s="3"/>
      <c r="C666" s="3"/>
      <c r="D666" s="25"/>
      <c r="E666" s="25"/>
      <c r="F666" s="35"/>
      <c r="G666" s="3"/>
      <c r="H666" s="36"/>
      <c r="I666" s="36"/>
      <c r="J666" s="3"/>
      <c r="K666" s="36"/>
      <c r="L666" s="36"/>
      <c r="M666"/>
    </row>
    <row r="667" spans="1:13" x14ac:dyDescent="0.3">
      <c r="A667" s="25"/>
      <c r="B667" s="3"/>
      <c r="C667" s="3"/>
      <c r="D667" s="25"/>
      <c r="E667" s="25"/>
      <c r="F667" s="35"/>
      <c r="G667" s="3"/>
      <c r="H667" s="36"/>
      <c r="I667" s="36"/>
      <c r="J667" s="3"/>
      <c r="K667" s="36"/>
      <c r="L667" s="36"/>
      <c r="M667"/>
    </row>
    <row r="668" spans="1:13" x14ac:dyDescent="0.3">
      <c r="A668" s="25"/>
      <c r="B668" s="3"/>
      <c r="C668" s="3"/>
      <c r="D668" s="25"/>
      <c r="E668" s="25"/>
      <c r="F668" s="35"/>
      <c r="G668" s="3"/>
      <c r="H668" s="36"/>
      <c r="I668" s="36"/>
      <c r="J668" s="3"/>
      <c r="K668" s="36"/>
      <c r="L668" s="36"/>
      <c r="M668"/>
    </row>
    <row r="669" spans="1:13" x14ac:dyDescent="0.3">
      <c r="A669" s="25"/>
      <c r="B669" s="3"/>
      <c r="C669" s="3"/>
      <c r="D669" s="25"/>
      <c r="E669" s="25"/>
      <c r="F669" s="35"/>
      <c r="G669" s="3"/>
      <c r="H669" s="36"/>
      <c r="I669" s="36"/>
      <c r="J669" s="3"/>
      <c r="K669" s="36"/>
      <c r="L669" s="36"/>
      <c r="M669"/>
    </row>
    <row r="670" spans="1:13" x14ac:dyDescent="0.3">
      <c r="A670" s="25"/>
      <c r="B670" s="3"/>
      <c r="C670" s="3"/>
      <c r="D670" s="25"/>
      <c r="E670" s="25"/>
      <c r="F670" s="35"/>
      <c r="G670" s="3"/>
      <c r="H670" s="36"/>
      <c r="I670" s="36"/>
      <c r="J670" s="3"/>
      <c r="K670" s="36"/>
      <c r="L670" s="36"/>
      <c r="M670"/>
    </row>
    <row r="671" spans="1:13" x14ac:dyDescent="0.3">
      <c r="A671" s="25"/>
      <c r="B671" s="3"/>
      <c r="C671" s="3"/>
      <c r="D671" s="25"/>
      <c r="E671" s="25"/>
      <c r="F671" s="35"/>
      <c r="G671" s="3"/>
      <c r="H671" s="36"/>
      <c r="I671" s="36"/>
      <c r="J671" s="3"/>
      <c r="K671" s="36"/>
      <c r="L671" s="36"/>
      <c r="M671"/>
    </row>
    <row r="672" spans="1:13" x14ac:dyDescent="0.3">
      <c r="A672" s="25"/>
      <c r="B672" s="3"/>
      <c r="C672" s="3"/>
      <c r="D672" s="25"/>
      <c r="E672" s="25"/>
      <c r="F672" s="35"/>
      <c r="G672" s="3"/>
      <c r="H672" s="36"/>
      <c r="I672" s="36"/>
      <c r="J672" s="3"/>
      <c r="K672" s="36"/>
      <c r="L672" s="36"/>
      <c r="M672"/>
    </row>
    <row r="673" spans="1:13" x14ac:dyDescent="0.3">
      <c r="A673" s="25"/>
      <c r="B673" s="3"/>
      <c r="C673" s="3"/>
      <c r="D673" s="25"/>
      <c r="E673" s="25"/>
      <c r="F673" s="35"/>
      <c r="G673" s="3"/>
      <c r="H673" s="36"/>
      <c r="I673" s="36"/>
      <c r="J673" s="3"/>
      <c r="K673" s="36"/>
      <c r="L673" s="36"/>
      <c r="M673"/>
    </row>
    <row r="674" spans="1:13" x14ac:dyDescent="0.3">
      <c r="A674" s="25"/>
      <c r="B674" s="3"/>
      <c r="C674" s="3"/>
      <c r="D674" s="25"/>
      <c r="E674" s="25"/>
      <c r="F674" s="35"/>
      <c r="G674" s="3"/>
      <c r="H674" s="36"/>
      <c r="I674" s="36"/>
      <c r="J674" s="3"/>
      <c r="K674" s="36"/>
      <c r="L674" s="36"/>
      <c r="M674"/>
    </row>
    <row r="675" spans="1:13" x14ac:dyDescent="0.3">
      <c r="A675" s="25"/>
      <c r="B675" s="3"/>
      <c r="C675" s="3"/>
      <c r="D675" s="25"/>
      <c r="E675" s="25"/>
      <c r="F675" s="35"/>
      <c r="G675" s="3"/>
      <c r="H675" s="36"/>
      <c r="I675" s="36"/>
      <c r="J675" s="3"/>
      <c r="K675" s="36"/>
      <c r="L675" s="36"/>
      <c r="M675"/>
    </row>
    <row r="676" spans="1:13" x14ac:dyDescent="0.3">
      <c r="A676" s="25"/>
      <c r="B676" s="3"/>
      <c r="C676" s="3"/>
      <c r="D676" s="25"/>
      <c r="E676" s="25"/>
      <c r="F676" s="35"/>
      <c r="G676" s="3"/>
      <c r="H676" s="36"/>
      <c r="I676" s="36"/>
      <c r="J676" s="3"/>
      <c r="K676" s="36"/>
      <c r="L676" s="36"/>
      <c r="M676"/>
    </row>
    <row r="677" spans="1:13" x14ac:dyDescent="0.3">
      <c r="A677" s="25"/>
      <c r="B677" s="3"/>
      <c r="C677" s="3"/>
      <c r="D677" s="25"/>
      <c r="E677" s="25"/>
      <c r="F677" s="35"/>
      <c r="G677" s="3"/>
      <c r="H677" s="36"/>
      <c r="I677" s="36"/>
      <c r="J677" s="3"/>
      <c r="K677" s="36"/>
      <c r="L677" s="36"/>
      <c r="M677"/>
    </row>
    <row r="678" spans="1:13" x14ac:dyDescent="0.3">
      <c r="A678" s="25"/>
      <c r="B678" s="3"/>
      <c r="C678" s="3"/>
      <c r="D678" s="25"/>
      <c r="E678" s="25"/>
      <c r="F678" s="35"/>
      <c r="G678" s="3"/>
      <c r="H678" s="36"/>
      <c r="I678" s="36"/>
      <c r="J678" s="3"/>
      <c r="K678" s="36"/>
      <c r="L678" s="36"/>
      <c r="M678"/>
    </row>
    <row r="679" spans="1:13" x14ac:dyDescent="0.3">
      <c r="A679" s="25"/>
      <c r="B679" s="3"/>
      <c r="C679" s="3"/>
      <c r="D679" s="25"/>
      <c r="E679" s="25"/>
      <c r="F679" s="35"/>
      <c r="G679" s="3"/>
      <c r="H679" s="36"/>
      <c r="I679" s="36"/>
      <c r="J679" s="3"/>
      <c r="K679" s="36"/>
      <c r="L679" s="36"/>
      <c r="M679"/>
    </row>
    <row r="680" spans="1:13" x14ac:dyDescent="0.3">
      <c r="A680" s="25"/>
      <c r="B680" s="3"/>
      <c r="C680" s="3"/>
      <c r="D680" s="25"/>
      <c r="E680" s="25"/>
      <c r="F680" s="35"/>
      <c r="G680" s="3"/>
      <c r="H680" s="36"/>
      <c r="I680" s="36"/>
      <c r="J680" s="3"/>
      <c r="K680" s="36"/>
      <c r="L680" s="36"/>
      <c r="M680"/>
    </row>
    <row r="681" spans="1:13" x14ac:dyDescent="0.3">
      <c r="A681" s="25"/>
      <c r="B681" s="3"/>
      <c r="C681" s="3"/>
      <c r="D681" s="25"/>
      <c r="E681" s="25"/>
      <c r="F681" s="35"/>
      <c r="G681" s="3"/>
      <c r="H681" s="36"/>
      <c r="I681" s="36"/>
      <c r="J681" s="3"/>
      <c r="K681" s="36"/>
      <c r="L681" s="36"/>
      <c r="M681"/>
    </row>
    <row r="682" spans="1:13" x14ac:dyDescent="0.3">
      <c r="A682" s="25"/>
      <c r="B682" s="3"/>
      <c r="C682" s="3"/>
      <c r="D682" s="25"/>
      <c r="E682" s="25"/>
      <c r="F682" s="35"/>
      <c r="G682" s="3"/>
      <c r="H682" s="36"/>
      <c r="I682" s="36"/>
      <c r="J682" s="3"/>
      <c r="K682" s="36"/>
      <c r="L682" s="36"/>
      <c r="M682"/>
    </row>
    <row r="683" spans="1:13" x14ac:dyDescent="0.3">
      <c r="A683" s="25"/>
      <c r="B683" s="3"/>
      <c r="C683" s="3"/>
      <c r="D683" s="25"/>
      <c r="E683" s="25"/>
      <c r="F683" s="35"/>
      <c r="G683" s="3"/>
      <c r="H683" s="36"/>
      <c r="I683" s="36"/>
      <c r="J683" s="3"/>
      <c r="K683" s="36"/>
      <c r="L683" s="36"/>
      <c r="M683"/>
    </row>
    <row r="684" spans="1:13" x14ac:dyDescent="0.3">
      <c r="A684" s="25"/>
      <c r="B684" s="3"/>
      <c r="C684" s="3"/>
      <c r="D684" s="25"/>
      <c r="E684" s="25"/>
      <c r="F684" s="35"/>
      <c r="G684" s="3"/>
      <c r="H684" s="36"/>
      <c r="I684" s="36"/>
      <c r="J684" s="3"/>
      <c r="K684" s="36"/>
      <c r="L684" s="36"/>
      <c r="M684"/>
    </row>
    <row r="685" spans="1:13" x14ac:dyDescent="0.3">
      <c r="A685" s="25"/>
      <c r="B685" s="3"/>
      <c r="C685" s="3"/>
      <c r="D685" s="25"/>
      <c r="E685" s="25"/>
      <c r="F685" s="35"/>
      <c r="G685" s="3"/>
      <c r="H685" s="36"/>
      <c r="I685" s="36"/>
      <c r="J685" s="3"/>
      <c r="K685" s="36"/>
      <c r="L685" s="36"/>
      <c r="M685"/>
    </row>
    <row r="686" spans="1:13" x14ac:dyDescent="0.3">
      <c r="A686" s="25"/>
      <c r="B686" s="3"/>
      <c r="C686" s="3"/>
      <c r="D686" s="25"/>
      <c r="E686" s="25"/>
      <c r="F686" s="35"/>
      <c r="G686" s="3"/>
      <c r="H686" s="36"/>
      <c r="I686" s="36"/>
      <c r="J686" s="3"/>
      <c r="K686" s="36"/>
      <c r="L686" s="36"/>
      <c r="M686"/>
    </row>
    <row r="687" spans="1:13" x14ac:dyDescent="0.3">
      <c r="A687" s="25"/>
      <c r="B687" s="3"/>
      <c r="C687" s="3"/>
      <c r="D687" s="25"/>
      <c r="E687" s="25"/>
      <c r="F687" s="35"/>
      <c r="G687" s="3"/>
      <c r="H687" s="36"/>
      <c r="I687" s="36"/>
      <c r="J687" s="3"/>
      <c r="K687" s="36"/>
      <c r="L687" s="36"/>
      <c r="M687"/>
    </row>
    <row r="688" spans="1:13" x14ac:dyDescent="0.3">
      <c r="A688" s="25"/>
      <c r="B688" s="3"/>
      <c r="C688" s="3"/>
      <c r="D688" s="25"/>
      <c r="E688" s="25"/>
      <c r="F688" s="35"/>
      <c r="G688" s="3"/>
      <c r="H688" s="36"/>
      <c r="I688" s="36"/>
      <c r="J688" s="3"/>
      <c r="K688" s="36"/>
      <c r="L688" s="36"/>
      <c r="M688"/>
    </row>
    <row r="689" spans="1:13" x14ac:dyDescent="0.3">
      <c r="A689" s="25"/>
      <c r="B689" s="3"/>
      <c r="C689" s="3"/>
      <c r="D689" s="25"/>
      <c r="E689" s="25"/>
      <c r="F689" s="35"/>
      <c r="G689" s="3"/>
      <c r="H689" s="36"/>
      <c r="I689" s="36"/>
      <c r="J689" s="3"/>
      <c r="K689" s="36"/>
      <c r="L689" s="36"/>
      <c r="M689"/>
    </row>
    <row r="690" spans="1:13" x14ac:dyDescent="0.3">
      <c r="A690" s="25"/>
      <c r="B690" s="3"/>
      <c r="C690" s="3"/>
      <c r="D690" s="25"/>
      <c r="E690" s="25"/>
      <c r="F690" s="35"/>
      <c r="G690" s="3"/>
      <c r="H690" s="36"/>
      <c r="I690" s="36"/>
      <c r="J690" s="3"/>
      <c r="K690" s="36"/>
      <c r="L690" s="36"/>
      <c r="M690"/>
    </row>
    <row r="691" spans="1:13" x14ac:dyDescent="0.3">
      <c r="A691" s="25"/>
      <c r="B691" s="3"/>
      <c r="C691" s="3"/>
      <c r="D691" s="25"/>
      <c r="E691" s="25"/>
      <c r="F691" s="35"/>
      <c r="G691" s="3"/>
      <c r="H691" s="36"/>
      <c r="I691" s="36"/>
      <c r="J691" s="3"/>
      <c r="K691" s="36"/>
      <c r="L691" s="36"/>
      <c r="M691"/>
    </row>
    <row r="692" spans="1:13" x14ac:dyDescent="0.3">
      <c r="A692" s="25"/>
      <c r="B692" s="3"/>
      <c r="C692" s="3"/>
      <c r="D692" s="25"/>
      <c r="E692" s="25"/>
      <c r="F692" s="35"/>
      <c r="G692" s="3"/>
      <c r="H692" s="36"/>
      <c r="I692" s="36"/>
      <c r="J692" s="3"/>
      <c r="K692" s="36"/>
      <c r="L692" s="36"/>
      <c r="M692"/>
    </row>
    <row r="693" spans="1:13" x14ac:dyDescent="0.3">
      <c r="A693" s="25"/>
      <c r="B693" s="3"/>
      <c r="C693" s="3"/>
      <c r="D693" s="25"/>
      <c r="E693" s="25"/>
      <c r="F693" s="35"/>
      <c r="G693" s="3"/>
      <c r="H693" s="36"/>
      <c r="I693" s="36"/>
      <c r="J693" s="3"/>
      <c r="K693" s="36"/>
      <c r="L693" s="36"/>
      <c r="M693"/>
    </row>
    <row r="694" spans="1:13" x14ac:dyDescent="0.3">
      <c r="A694" s="25"/>
      <c r="B694" s="3"/>
      <c r="C694" s="3"/>
      <c r="D694" s="25"/>
      <c r="E694" s="25"/>
      <c r="F694" s="35"/>
      <c r="G694" s="3"/>
      <c r="H694" s="36"/>
      <c r="I694" s="36"/>
      <c r="J694" s="3"/>
      <c r="K694" s="36"/>
      <c r="L694" s="36"/>
      <c r="M694"/>
    </row>
    <row r="695" spans="1:13" x14ac:dyDescent="0.3">
      <c r="A695" s="25"/>
      <c r="B695" s="3"/>
      <c r="C695" s="3"/>
      <c r="D695" s="25"/>
      <c r="E695" s="25"/>
      <c r="F695" s="35"/>
      <c r="G695" s="3"/>
      <c r="H695" s="36"/>
      <c r="I695" s="36"/>
      <c r="J695" s="3"/>
      <c r="K695" s="36"/>
      <c r="L695" s="36"/>
      <c r="M695"/>
    </row>
    <row r="696" spans="1:13" x14ac:dyDescent="0.3">
      <c r="A696" s="25"/>
      <c r="B696" s="3"/>
      <c r="C696" s="3"/>
      <c r="D696" s="25"/>
      <c r="E696" s="25"/>
      <c r="F696" s="35"/>
      <c r="G696" s="3"/>
      <c r="H696" s="36"/>
      <c r="I696" s="36"/>
      <c r="J696" s="3"/>
      <c r="K696" s="36"/>
      <c r="L696" s="36"/>
      <c r="M696"/>
    </row>
    <row r="697" spans="1:13" x14ac:dyDescent="0.3">
      <c r="A697" s="25"/>
      <c r="B697" s="3"/>
      <c r="C697" s="3"/>
      <c r="D697" s="25"/>
      <c r="E697" s="25"/>
      <c r="F697" s="35"/>
      <c r="G697" s="3"/>
      <c r="H697" s="36"/>
      <c r="I697" s="36"/>
      <c r="J697" s="3"/>
      <c r="K697" s="36"/>
      <c r="L697" s="36"/>
      <c r="M697"/>
    </row>
    <row r="698" spans="1:13" x14ac:dyDescent="0.3">
      <c r="A698" s="25"/>
      <c r="B698" s="3"/>
      <c r="C698" s="3"/>
      <c r="D698" s="25"/>
      <c r="E698" s="25"/>
      <c r="F698" s="35"/>
      <c r="G698" s="3"/>
      <c r="H698" s="36"/>
      <c r="I698" s="36"/>
      <c r="J698" s="3"/>
      <c r="K698" s="36"/>
      <c r="L698" s="36"/>
      <c r="M698"/>
    </row>
    <row r="699" spans="1:13" x14ac:dyDescent="0.3">
      <c r="A699" s="25"/>
      <c r="B699" s="3"/>
      <c r="C699" s="3"/>
      <c r="D699" s="25"/>
      <c r="E699" s="25"/>
      <c r="F699" s="35"/>
      <c r="G699" s="3"/>
      <c r="H699" s="36"/>
      <c r="I699" s="36"/>
      <c r="J699" s="3"/>
      <c r="K699" s="36"/>
      <c r="L699" s="36"/>
      <c r="M699"/>
    </row>
    <row r="700" spans="1:13" x14ac:dyDescent="0.3">
      <c r="A700" s="25"/>
      <c r="B700" s="3"/>
      <c r="C700" s="3"/>
      <c r="D700" s="25"/>
      <c r="E700" s="25"/>
      <c r="F700" s="35"/>
      <c r="G700" s="3"/>
      <c r="H700" s="36"/>
      <c r="I700" s="36"/>
      <c r="J700" s="3"/>
      <c r="K700" s="36"/>
      <c r="L700" s="36"/>
      <c r="M700"/>
    </row>
    <row r="701" spans="1:13" x14ac:dyDescent="0.3">
      <c r="A701" s="25"/>
      <c r="B701" s="3"/>
      <c r="C701" s="3"/>
      <c r="D701" s="25"/>
      <c r="E701" s="25"/>
      <c r="F701" s="35"/>
      <c r="G701" s="3"/>
      <c r="H701" s="36"/>
      <c r="I701" s="36"/>
      <c r="J701" s="3"/>
      <c r="K701" s="36"/>
      <c r="L701" s="36"/>
      <c r="M701"/>
    </row>
    <row r="702" spans="1:13" x14ac:dyDescent="0.3">
      <c r="A702" s="25"/>
      <c r="B702" s="3"/>
      <c r="C702" s="3"/>
      <c r="D702" s="25"/>
      <c r="E702" s="25"/>
      <c r="F702" s="35"/>
      <c r="G702" s="3"/>
      <c r="H702" s="36"/>
      <c r="I702" s="36"/>
      <c r="J702" s="3"/>
      <c r="K702" s="36"/>
      <c r="L702" s="36"/>
      <c r="M702"/>
    </row>
    <row r="703" spans="1:13" x14ac:dyDescent="0.3">
      <c r="A703" s="25"/>
      <c r="B703" s="3"/>
      <c r="C703" s="3"/>
      <c r="D703" s="25"/>
      <c r="E703" s="25"/>
      <c r="F703" s="35"/>
      <c r="G703" s="3"/>
      <c r="H703" s="36"/>
      <c r="I703" s="36"/>
      <c r="J703" s="3"/>
      <c r="K703" s="36"/>
      <c r="L703" s="36"/>
      <c r="M703"/>
    </row>
    <row r="704" spans="1:13" x14ac:dyDescent="0.3">
      <c r="A704" s="25"/>
      <c r="B704" s="3"/>
      <c r="C704" s="3"/>
      <c r="D704" s="25"/>
      <c r="E704" s="25"/>
      <c r="F704" s="35"/>
      <c r="G704" s="3"/>
      <c r="H704" s="36"/>
      <c r="I704" s="36"/>
      <c r="J704" s="3"/>
      <c r="K704" s="36"/>
      <c r="L704" s="36"/>
      <c r="M704"/>
    </row>
    <row r="705" spans="1:13" x14ac:dyDescent="0.3">
      <c r="A705" s="25"/>
      <c r="B705" s="3"/>
      <c r="C705" s="3"/>
      <c r="D705" s="25"/>
      <c r="E705" s="25"/>
      <c r="F705" s="35"/>
      <c r="G705" s="3"/>
      <c r="H705" s="36"/>
      <c r="I705" s="36"/>
      <c r="J705" s="3"/>
      <c r="K705" s="36"/>
      <c r="L705" s="36"/>
      <c r="M705"/>
    </row>
    <row r="706" spans="1:13" x14ac:dyDescent="0.3">
      <c r="A706" s="25"/>
      <c r="B706" s="3"/>
      <c r="C706" s="3"/>
      <c r="D706" s="25"/>
      <c r="E706" s="25"/>
      <c r="F706" s="35"/>
      <c r="G706" s="3"/>
      <c r="H706" s="36"/>
      <c r="I706" s="36"/>
      <c r="J706" s="3"/>
      <c r="K706" s="36"/>
      <c r="L706" s="36"/>
      <c r="M706"/>
    </row>
    <row r="707" spans="1:13" x14ac:dyDescent="0.3">
      <c r="A707" s="25"/>
      <c r="B707" s="3"/>
      <c r="C707" s="3"/>
      <c r="D707" s="25"/>
      <c r="E707" s="25"/>
      <c r="F707" s="35"/>
      <c r="G707" s="3"/>
      <c r="H707" s="36"/>
      <c r="I707" s="36"/>
      <c r="J707" s="3"/>
      <c r="K707" s="36"/>
      <c r="L707" s="36"/>
      <c r="M707"/>
    </row>
    <row r="708" spans="1:13" x14ac:dyDescent="0.3">
      <c r="A708" s="25"/>
      <c r="B708" s="3"/>
      <c r="C708" s="3"/>
      <c r="D708" s="25"/>
      <c r="E708" s="25"/>
      <c r="F708" s="35"/>
      <c r="G708" s="3"/>
      <c r="H708" s="36"/>
      <c r="I708" s="36"/>
      <c r="J708" s="3"/>
      <c r="K708" s="36"/>
      <c r="L708" s="36"/>
      <c r="M708"/>
    </row>
    <row r="709" spans="1:13" x14ac:dyDescent="0.3">
      <c r="A709" s="25"/>
      <c r="B709" s="3"/>
      <c r="C709" s="3"/>
      <c r="D709" s="25"/>
      <c r="E709" s="25"/>
      <c r="F709" s="35"/>
      <c r="G709" s="3"/>
      <c r="H709" s="36"/>
      <c r="I709" s="36"/>
      <c r="J709" s="3"/>
      <c r="K709" s="36"/>
      <c r="L709" s="36"/>
      <c r="M709"/>
    </row>
    <row r="710" spans="1:13" x14ac:dyDescent="0.3">
      <c r="A710" s="25"/>
      <c r="B710" s="3"/>
      <c r="C710" s="3"/>
      <c r="D710" s="25"/>
      <c r="E710" s="25"/>
      <c r="F710" s="35"/>
      <c r="G710" s="3"/>
      <c r="H710" s="36"/>
      <c r="I710" s="36"/>
      <c r="J710" s="3"/>
      <c r="K710" s="36"/>
      <c r="L710" s="36"/>
      <c r="M710"/>
    </row>
    <row r="711" spans="1:13" x14ac:dyDescent="0.3">
      <c r="A711" s="25"/>
      <c r="B711" s="3"/>
      <c r="C711" s="3"/>
      <c r="D711" s="25"/>
      <c r="E711" s="25"/>
      <c r="F711" s="35"/>
      <c r="G711" s="3"/>
      <c r="H711" s="36"/>
      <c r="I711" s="36"/>
      <c r="J711" s="3"/>
      <c r="K711" s="36"/>
      <c r="L711" s="36"/>
      <c r="M711"/>
    </row>
    <row r="712" spans="1:13" x14ac:dyDescent="0.3">
      <c r="A712" s="25"/>
      <c r="B712" s="3"/>
      <c r="C712" s="3"/>
      <c r="D712" s="25"/>
      <c r="E712" s="25"/>
      <c r="F712" s="35"/>
      <c r="G712" s="3"/>
      <c r="H712" s="36"/>
      <c r="I712" s="36"/>
      <c r="J712" s="3"/>
      <c r="K712" s="36"/>
      <c r="L712" s="36"/>
      <c r="M712"/>
    </row>
    <row r="713" spans="1:13" x14ac:dyDescent="0.3">
      <c r="A713" s="25"/>
      <c r="B713" s="3"/>
      <c r="C713" s="3"/>
      <c r="D713" s="25"/>
      <c r="E713" s="25"/>
      <c r="F713" s="35"/>
      <c r="G713" s="3"/>
      <c r="H713" s="36"/>
      <c r="I713" s="36"/>
      <c r="J713" s="3"/>
      <c r="K713" s="36"/>
      <c r="L713" s="36"/>
      <c r="M713"/>
    </row>
    <row r="714" spans="1:13" x14ac:dyDescent="0.3">
      <c r="A714" s="25"/>
      <c r="B714" s="3"/>
      <c r="C714" s="3"/>
      <c r="D714" s="25"/>
      <c r="E714" s="25"/>
      <c r="F714" s="35"/>
      <c r="G714" s="3"/>
      <c r="H714" s="36"/>
      <c r="I714" s="36"/>
      <c r="J714" s="3"/>
      <c r="K714" s="36"/>
      <c r="L714" s="36"/>
      <c r="M714"/>
    </row>
    <row r="715" spans="1:13" x14ac:dyDescent="0.3">
      <c r="A715" s="25"/>
      <c r="B715" s="3"/>
      <c r="C715" s="3"/>
      <c r="D715" s="25"/>
      <c r="E715" s="25"/>
      <c r="F715" s="35"/>
      <c r="G715" s="3"/>
      <c r="H715" s="36"/>
      <c r="I715" s="36"/>
      <c r="J715" s="3"/>
      <c r="K715" s="36"/>
      <c r="L715" s="36"/>
      <c r="M715"/>
    </row>
    <row r="716" spans="1:13" x14ac:dyDescent="0.3">
      <c r="A716" s="25"/>
      <c r="B716" s="3"/>
      <c r="C716" s="3"/>
      <c r="D716" s="25"/>
      <c r="E716" s="25"/>
      <c r="F716" s="35"/>
      <c r="G716" s="3"/>
      <c r="H716" s="36"/>
      <c r="I716" s="36"/>
      <c r="J716" s="3"/>
      <c r="K716" s="36"/>
      <c r="L716" s="36"/>
      <c r="M716"/>
    </row>
    <row r="717" spans="1:13" x14ac:dyDescent="0.3">
      <c r="A717" s="25"/>
      <c r="B717" s="3"/>
      <c r="C717" s="3"/>
      <c r="D717" s="25"/>
      <c r="E717" s="25"/>
      <c r="F717" s="35"/>
      <c r="G717" s="3"/>
      <c r="H717" s="36"/>
      <c r="I717" s="36"/>
      <c r="J717" s="3"/>
      <c r="K717" s="36"/>
      <c r="L717" s="36"/>
      <c r="M717"/>
    </row>
    <row r="718" spans="1:13" x14ac:dyDescent="0.3">
      <c r="A718" s="25"/>
      <c r="B718" s="3"/>
      <c r="C718" s="3"/>
      <c r="D718" s="25"/>
      <c r="E718" s="25"/>
      <c r="F718" s="35"/>
      <c r="G718" s="3"/>
      <c r="H718" s="36"/>
      <c r="I718" s="36"/>
      <c r="J718" s="3"/>
      <c r="K718" s="36"/>
      <c r="L718" s="36"/>
      <c r="M718"/>
    </row>
    <row r="719" spans="1:13" x14ac:dyDescent="0.3">
      <c r="A719" s="25"/>
      <c r="B719" s="3"/>
      <c r="C719" s="3"/>
      <c r="D719" s="25"/>
      <c r="E719" s="25"/>
      <c r="F719" s="35"/>
      <c r="G719" s="3"/>
      <c r="H719" s="36"/>
      <c r="I719" s="36"/>
      <c r="J719" s="3"/>
      <c r="K719" s="36"/>
      <c r="L719" s="36"/>
      <c r="M719"/>
    </row>
    <row r="720" spans="1:13" x14ac:dyDescent="0.3">
      <c r="A720" s="25"/>
      <c r="B720" s="3"/>
      <c r="C720" s="3"/>
      <c r="D720" s="25"/>
      <c r="E720" s="25"/>
      <c r="F720" s="35"/>
      <c r="G720" s="3"/>
      <c r="H720" s="36"/>
      <c r="I720" s="36"/>
      <c r="J720" s="3"/>
      <c r="K720" s="36"/>
      <c r="L720" s="36"/>
      <c r="M720"/>
    </row>
    <row r="721" spans="1:13" x14ac:dyDescent="0.3">
      <c r="A721" s="25"/>
      <c r="B721" s="3"/>
      <c r="C721" s="3"/>
      <c r="D721" s="25"/>
      <c r="E721" s="25"/>
      <c r="F721" s="35"/>
      <c r="G721" s="3"/>
      <c r="H721" s="36"/>
      <c r="I721" s="36"/>
      <c r="J721" s="3"/>
      <c r="K721" s="36"/>
      <c r="L721" s="36"/>
      <c r="M721"/>
    </row>
    <row r="722" spans="1:13" x14ac:dyDescent="0.3">
      <c r="A722" s="25"/>
      <c r="B722" s="3"/>
      <c r="C722" s="3"/>
      <c r="D722" s="25"/>
      <c r="E722" s="25"/>
      <c r="F722" s="35"/>
      <c r="G722" s="3"/>
      <c r="H722" s="36"/>
      <c r="I722" s="36"/>
      <c r="J722" s="3"/>
      <c r="K722" s="36"/>
      <c r="L722" s="36"/>
      <c r="M722"/>
    </row>
    <row r="723" spans="1:13" x14ac:dyDescent="0.3">
      <c r="A723" s="25"/>
      <c r="B723" s="3"/>
      <c r="C723" s="3"/>
      <c r="D723" s="25"/>
      <c r="E723" s="25"/>
      <c r="F723" s="35"/>
      <c r="G723" s="3"/>
      <c r="H723" s="36"/>
      <c r="I723" s="36"/>
      <c r="J723" s="3"/>
      <c r="K723" s="36"/>
      <c r="L723" s="36"/>
      <c r="M723"/>
    </row>
    <row r="724" spans="1:13" x14ac:dyDescent="0.3">
      <c r="A724" s="25"/>
      <c r="B724" s="3"/>
      <c r="C724" s="3"/>
      <c r="D724" s="25"/>
      <c r="E724" s="25"/>
      <c r="F724" s="35"/>
      <c r="G724" s="3"/>
      <c r="H724" s="36"/>
      <c r="I724" s="36"/>
      <c r="J724" s="3"/>
      <c r="K724" s="36"/>
      <c r="L724" s="36"/>
      <c r="M724"/>
    </row>
    <row r="725" spans="1:13" x14ac:dyDescent="0.3">
      <c r="A725" s="25"/>
      <c r="B725" s="3"/>
      <c r="C725" s="3"/>
      <c r="D725" s="25"/>
      <c r="E725" s="25"/>
      <c r="F725" s="35"/>
      <c r="G725" s="3"/>
      <c r="H725" s="36"/>
      <c r="I725" s="36"/>
      <c r="J725" s="3"/>
      <c r="K725" s="36"/>
      <c r="L725" s="36"/>
      <c r="M725"/>
    </row>
    <row r="726" spans="1:13" x14ac:dyDescent="0.3">
      <c r="A726" s="25"/>
      <c r="B726" s="3"/>
      <c r="C726" s="3"/>
      <c r="D726" s="25"/>
      <c r="E726" s="25"/>
      <c r="F726" s="35"/>
      <c r="G726" s="3"/>
      <c r="H726" s="36"/>
      <c r="I726" s="36"/>
      <c r="J726" s="3"/>
      <c r="K726" s="36"/>
      <c r="L726" s="36"/>
      <c r="M726"/>
    </row>
    <row r="727" spans="1:13" x14ac:dyDescent="0.3">
      <c r="A727" s="25"/>
      <c r="B727" s="3"/>
      <c r="C727" s="3"/>
      <c r="D727" s="25"/>
      <c r="E727" s="25"/>
      <c r="F727" s="35"/>
      <c r="G727" s="3"/>
      <c r="H727" s="36"/>
      <c r="I727" s="36"/>
      <c r="J727" s="3"/>
      <c r="K727" s="36"/>
      <c r="L727" s="36"/>
      <c r="M727"/>
    </row>
    <row r="728" spans="1:13" x14ac:dyDescent="0.3">
      <c r="A728" s="25"/>
      <c r="B728" s="3"/>
      <c r="C728" s="3"/>
      <c r="D728" s="25"/>
      <c r="E728" s="25"/>
      <c r="F728" s="35"/>
      <c r="G728" s="3"/>
      <c r="H728" s="36"/>
      <c r="I728" s="36"/>
      <c r="J728" s="3"/>
      <c r="K728" s="36"/>
      <c r="L728" s="36"/>
      <c r="M728"/>
    </row>
    <row r="729" spans="1:13" x14ac:dyDescent="0.3">
      <c r="A729" s="25"/>
      <c r="B729" s="3"/>
      <c r="C729" s="3"/>
      <c r="D729" s="25"/>
      <c r="E729" s="25"/>
      <c r="F729" s="35"/>
      <c r="G729" s="3"/>
      <c r="H729" s="36"/>
      <c r="I729" s="36"/>
      <c r="J729" s="3"/>
      <c r="K729" s="36"/>
      <c r="L729" s="36"/>
      <c r="M729"/>
    </row>
    <row r="730" spans="1:13" x14ac:dyDescent="0.3">
      <c r="A730" s="25"/>
      <c r="B730" s="3"/>
      <c r="C730" s="3"/>
      <c r="D730" s="25"/>
      <c r="E730" s="25"/>
      <c r="F730" s="35"/>
      <c r="G730" s="3"/>
      <c r="H730" s="36"/>
      <c r="I730" s="36"/>
      <c r="J730" s="3"/>
      <c r="K730" s="36"/>
      <c r="L730" s="36"/>
      <c r="M730"/>
    </row>
    <row r="731" spans="1:13" x14ac:dyDescent="0.3">
      <c r="A731" s="25"/>
      <c r="B731" s="3"/>
      <c r="C731" s="3"/>
      <c r="D731" s="25"/>
      <c r="E731" s="25"/>
      <c r="F731" s="35"/>
      <c r="G731" s="3"/>
      <c r="H731" s="36"/>
      <c r="I731" s="36"/>
      <c r="J731" s="3"/>
      <c r="K731" s="36"/>
      <c r="L731" s="36"/>
      <c r="M731"/>
    </row>
    <row r="732" spans="1:13" x14ac:dyDescent="0.3">
      <c r="A732" s="25"/>
      <c r="B732" s="3"/>
      <c r="C732" s="3"/>
      <c r="D732" s="25"/>
      <c r="E732" s="25"/>
      <c r="F732" s="35"/>
      <c r="G732" s="3"/>
      <c r="H732" s="36"/>
      <c r="I732" s="36"/>
      <c r="J732" s="3"/>
      <c r="K732" s="36"/>
      <c r="L732" s="36"/>
      <c r="M732"/>
    </row>
    <row r="733" spans="1:13" x14ac:dyDescent="0.3">
      <c r="A733" s="25"/>
      <c r="B733" s="3"/>
      <c r="C733" s="3"/>
      <c r="D733" s="25"/>
      <c r="E733" s="25"/>
      <c r="F733" s="35"/>
      <c r="G733" s="3"/>
      <c r="H733" s="36"/>
      <c r="I733" s="36"/>
      <c r="J733" s="3"/>
      <c r="K733" s="36"/>
      <c r="L733" s="36"/>
      <c r="M733"/>
    </row>
    <row r="734" spans="1:13" x14ac:dyDescent="0.3">
      <c r="A734" s="25"/>
      <c r="B734" s="3"/>
      <c r="C734" s="3"/>
      <c r="D734" s="25"/>
      <c r="E734" s="25"/>
      <c r="F734" s="35"/>
      <c r="G734" s="3"/>
      <c r="H734" s="36"/>
      <c r="I734" s="36"/>
      <c r="J734" s="3"/>
      <c r="K734" s="36"/>
      <c r="L734" s="36"/>
      <c r="M734"/>
    </row>
    <row r="735" spans="1:13" x14ac:dyDescent="0.3">
      <c r="A735" s="25"/>
      <c r="B735" s="3"/>
      <c r="C735" s="3"/>
      <c r="D735" s="25"/>
      <c r="E735" s="25"/>
      <c r="F735" s="35"/>
      <c r="G735" s="3"/>
      <c r="H735" s="36"/>
      <c r="I735" s="36"/>
      <c r="J735" s="3"/>
      <c r="K735" s="36"/>
      <c r="L735" s="36"/>
      <c r="M735"/>
    </row>
    <row r="736" spans="1:13" x14ac:dyDescent="0.3">
      <c r="A736" s="25"/>
      <c r="B736" s="3"/>
      <c r="C736" s="3"/>
      <c r="D736" s="25"/>
      <c r="E736" s="25"/>
      <c r="F736" s="35"/>
      <c r="G736" s="3"/>
      <c r="H736" s="36"/>
      <c r="I736" s="36"/>
      <c r="J736" s="3"/>
      <c r="K736" s="36"/>
      <c r="L736" s="36"/>
      <c r="M736"/>
    </row>
    <row r="737" spans="1:13" x14ac:dyDescent="0.3">
      <c r="A737" s="25"/>
      <c r="B737" s="3"/>
      <c r="C737" s="3"/>
      <c r="D737" s="25"/>
      <c r="E737" s="25"/>
      <c r="F737" s="35"/>
      <c r="G737" s="3"/>
      <c r="H737" s="36"/>
      <c r="I737" s="36"/>
      <c r="J737" s="3"/>
      <c r="K737" s="36"/>
      <c r="L737" s="36"/>
      <c r="M737"/>
    </row>
    <row r="738" spans="1:13" x14ac:dyDescent="0.3">
      <c r="A738" s="25"/>
      <c r="B738" s="3"/>
      <c r="C738" s="3"/>
      <c r="D738" s="25"/>
      <c r="E738" s="25"/>
      <c r="F738" s="35"/>
      <c r="G738" s="3"/>
      <c r="H738" s="36"/>
      <c r="I738" s="36"/>
      <c r="J738" s="3"/>
      <c r="K738" s="36"/>
      <c r="L738" s="36"/>
      <c r="M738"/>
    </row>
    <row r="739" spans="1:13" x14ac:dyDescent="0.3">
      <c r="A739" s="25"/>
      <c r="B739" s="3"/>
      <c r="C739" s="3"/>
      <c r="D739" s="25"/>
      <c r="E739" s="25"/>
      <c r="F739" s="35"/>
      <c r="G739" s="3"/>
      <c r="H739" s="36"/>
      <c r="I739" s="36"/>
      <c r="J739" s="3"/>
      <c r="K739" s="36"/>
      <c r="L739" s="36"/>
      <c r="M739"/>
    </row>
    <row r="740" spans="1:13" x14ac:dyDescent="0.3">
      <c r="A740" s="25"/>
      <c r="B740" s="3"/>
      <c r="C740" s="3"/>
      <c r="D740" s="25"/>
      <c r="E740" s="25"/>
      <c r="F740" s="35"/>
      <c r="G740" s="3"/>
      <c r="H740" s="36"/>
      <c r="I740" s="36"/>
      <c r="J740" s="3"/>
      <c r="K740" s="36"/>
      <c r="L740" s="36"/>
      <c r="M740"/>
    </row>
    <row r="741" spans="1:13" x14ac:dyDescent="0.3">
      <c r="A741" s="25"/>
      <c r="B741" s="3"/>
      <c r="C741" s="3"/>
      <c r="D741" s="25"/>
      <c r="E741" s="25"/>
      <c r="F741" s="35"/>
      <c r="G741" s="3"/>
      <c r="H741" s="36"/>
      <c r="I741" s="36"/>
      <c r="J741" s="3"/>
      <c r="K741" s="36"/>
      <c r="L741" s="36"/>
      <c r="M741"/>
    </row>
    <row r="742" spans="1:13" x14ac:dyDescent="0.3">
      <c r="A742" s="25"/>
      <c r="B742" s="3"/>
      <c r="C742" s="3"/>
      <c r="D742" s="25"/>
      <c r="E742" s="25"/>
      <c r="F742" s="35"/>
      <c r="G742" s="3"/>
      <c r="H742" s="36"/>
      <c r="I742" s="36"/>
      <c r="J742" s="3"/>
      <c r="K742" s="36"/>
      <c r="L742" s="36"/>
      <c r="M742"/>
    </row>
    <row r="743" spans="1:13" x14ac:dyDescent="0.3">
      <c r="A743" s="25"/>
      <c r="B743" s="3"/>
      <c r="C743" s="3"/>
      <c r="D743" s="25"/>
      <c r="E743" s="25"/>
      <c r="F743" s="35"/>
      <c r="G743" s="3"/>
      <c r="H743" s="36"/>
      <c r="I743" s="36"/>
      <c r="J743" s="3"/>
      <c r="K743" s="36"/>
      <c r="L743" s="36"/>
      <c r="M743"/>
    </row>
    <row r="744" spans="1:13" x14ac:dyDescent="0.3">
      <c r="A744" s="25"/>
      <c r="B744" s="3"/>
      <c r="C744" s="3"/>
      <c r="D744" s="25"/>
      <c r="E744" s="25"/>
      <c r="F744" s="35"/>
      <c r="G744" s="3"/>
      <c r="H744" s="36"/>
      <c r="I744" s="36"/>
      <c r="J744" s="3"/>
      <c r="K744" s="36"/>
      <c r="L744" s="36"/>
      <c r="M744"/>
    </row>
    <row r="745" spans="1:13" x14ac:dyDescent="0.3">
      <c r="A745" s="25"/>
      <c r="B745" s="3"/>
      <c r="C745" s="3"/>
      <c r="D745" s="25"/>
      <c r="E745" s="25"/>
      <c r="F745" s="35"/>
      <c r="G745" s="3"/>
      <c r="H745" s="36"/>
      <c r="I745" s="36"/>
      <c r="J745" s="3"/>
      <c r="K745" s="36"/>
      <c r="L745" s="36"/>
      <c r="M745"/>
    </row>
    <row r="746" spans="1:13" x14ac:dyDescent="0.3">
      <c r="A746" s="25"/>
      <c r="B746" s="3"/>
      <c r="C746" s="3"/>
      <c r="D746" s="25"/>
      <c r="E746" s="25"/>
      <c r="F746" s="35"/>
      <c r="G746" s="3"/>
      <c r="H746" s="36"/>
      <c r="I746" s="36"/>
      <c r="J746" s="3"/>
      <c r="K746" s="36"/>
      <c r="L746" s="36"/>
      <c r="M746"/>
    </row>
    <row r="747" spans="1:13" x14ac:dyDescent="0.3">
      <c r="A747" s="25"/>
      <c r="B747" s="3"/>
      <c r="C747" s="3"/>
      <c r="D747" s="25"/>
      <c r="E747" s="25"/>
      <c r="F747" s="35"/>
      <c r="G747" s="3"/>
      <c r="H747" s="36"/>
      <c r="I747" s="36"/>
      <c r="J747" s="3"/>
      <c r="K747" s="36"/>
      <c r="L747" s="36"/>
      <c r="M747"/>
    </row>
    <row r="748" spans="1:13" x14ac:dyDescent="0.3">
      <c r="A748" s="25"/>
      <c r="B748" s="3"/>
      <c r="C748" s="3"/>
      <c r="D748" s="25"/>
      <c r="E748" s="25"/>
      <c r="F748" s="35"/>
      <c r="G748" s="3"/>
      <c r="H748" s="36"/>
      <c r="I748" s="36"/>
      <c r="J748" s="3"/>
      <c r="K748" s="36"/>
      <c r="L748" s="36"/>
      <c r="M748"/>
    </row>
    <row r="749" spans="1:13" x14ac:dyDescent="0.3">
      <c r="A749" s="25"/>
      <c r="B749" s="3"/>
      <c r="C749" s="3"/>
      <c r="D749" s="25"/>
      <c r="E749" s="25"/>
      <c r="F749" s="35"/>
      <c r="G749" s="3"/>
      <c r="H749" s="36"/>
      <c r="I749" s="36"/>
      <c r="J749" s="3"/>
      <c r="K749" s="36"/>
      <c r="L749" s="36"/>
      <c r="M749"/>
    </row>
    <row r="750" spans="1:13" x14ac:dyDescent="0.3">
      <c r="A750" s="25"/>
      <c r="B750" s="3"/>
      <c r="C750" s="3"/>
      <c r="D750" s="25"/>
      <c r="E750" s="25"/>
      <c r="F750" s="35"/>
      <c r="G750" s="3"/>
      <c r="H750" s="36"/>
      <c r="I750" s="36"/>
      <c r="J750" s="3"/>
      <c r="K750" s="36"/>
      <c r="L750" s="36"/>
      <c r="M750"/>
    </row>
    <row r="751" spans="1:13" x14ac:dyDescent="0.3">
      <c r="A751" s="25"/>
      <c r="B751" s="3"/>
      <c r="C751" s="3"/>
      <c r="D751" s="25"/>
      <c r="E751" s="25"/>
      <c r="F751" s="35"/>
      <c r="G751" s="3"/>
      <c r="H751" s="36"/>
      <c r="I751" s="36"/>
      <c r="J751" s="3"/>
      <c r="K751" s="36"/>
      <c r="L751" s="36"/>
      <c r="M751"/>
    </row>
    <row r="752" spans="1:13" x14ac:dyDescent="0.3">
      <c r="A752" s="25"/>
      <c r="B752" s="3"/>
      <c r="C752" s="3"/>
      <c r="D752" s="25"/>
      <c r="E752" s="25"/>
      <c r="F752" s="35"/>
      <c r="G752" s="3"/>
      <c r="H752" s="36"/>
      <c r="I752" s="36"/>
      <c r="J752" s="3"/>
      <c r="K752" s="36"/>
      <c r="L752" s="36"/>
      <c r="M752"/>
    </row>
    <row r="753" spans="1:13" x14ac:dyDescent="0.3">
      <c r="A753" s="25"/>
      <c r="B753" s="3"/>
      <c r="C753" s="3"/>
      <c r="D753" s="25"/>
      <c r="E753" s="25"/>
      <c r="F753" s="35"/>
      <c r="G753" s="3"/>
      <c r="H753" s="36"/>
      <c r="I753" s="36"/>
      <c r="J753" s="3"/>
      <c r="K753" s="36"/>
      <c r="L753" s="36"/>
      <c r="M753"/>
    </row>
    <row r="754" spans="1:13" x14ac:dyDescent="0.3">
      <c r="A754" s="25"/>
      <c r="B754" s="3"/>
      <c r="C754" s="3"/>
      <c r="D754" s="25"/>
      <c r="E754" s="25"/>
      <c r="F754" s="35"/>
      <c r="G754" s="3"/>
      <c r="H754" s="36"/>
      <c r="I754" s="36"/>
      <c r="J754" s="3"/>
      <c r="K754" s="36"/>
      <c r="L754" s="36"/>
      <c r="M754"/>
    </row>
    <row r="755" spans="1:13" x14ac:dyDescent="0.3">
      <c r="A755" s="25"/>
      <c r="B755" s="3"/>
      <c r="C755" s="3"/>
      <c r="D755" s="25"/>
      <c r="E755" s="25"/>
      <c r="F755" s="35"/>
      <c r="G755" s="3"/>
      <c r="H755" s="36"/>
      <c r="I755" s="36"/>
      <c r="J755" s="3"/>
      <c r="K755" s="36"/>
      <c r="L755" s="36"/>
      <c r="M755"/>
    </row>
    <row r="756" spans="1:13" x14ac:dyDescent="0.3">
      <c r="A756" s="25"/>
      <c r="B756" s="3"/>
      <c r="C756" s="3"/>
      <c r="D756" s="25"/>
      <c r="E756" s="25"/>
      <c r="F756" s="35"/>
      <c r="G756" s="3"/>
      <c r="H756" s="36"/>
      <c r="I756" s="36"/>
      <c r="J756" s="3"/>
      <c r="K756" s="36"/>
      <c r="L756" s="36"/>
      <c r="M756"/>
    </row>
    <row r="757" spans="1:13" x14ac:dyDescent="0.3">
      <c r="A757" s="25"/>
      <c r="B757" s="3"/>
      <c r="C757" s="3"/>
      <c r="D757" s="25"/>
      <c r="E757" s="25"/>
      <c r="F757" s="35"/>
      <c r="G757" s="3"/>
      <c r="H757" s="36"/>
      <c r="I757" s="36"/>
      <c r="J757" s="3"/>
      <c r="K757" s="36"/>
      <c r="L757" s="36"/>
      <c r="M757"/>
    </row>
    <row r="758" spans="1:13" x14ac:dyDescent="0.3">
      <c r="A758" s="25"/>
      <c r="B758" s="3"/>
      <c r="C758" s="3"/>
      <c r="D758" s="25"/>
      <c r="E758" s="25"/>
      <c r="F758" s="35"/>
      <c r="G758" s="3"/>
      <c r="H758" s="36"/>
      <c r="I758" s="36"/>
      <c r="J758" s="3"/>
      <c r="K758" s="36"/>
      <c r="L758" s="36"/>
      <c r="M758"/>
    </row>
    <row r="759" spans="1:13" x14ac:dyDescent="0.3">
      <c r="A759" s="25"/>
      <c r="B759" s="3"/>
      <c r="C759" s="3"/>
      <c r="D759" s="25"/>
      <c r="E759" s="25"/>
      <c r="F759" s="35"/>
      <c r="G759" s="3"/>
      <c r="H759" s="36"/>
      <c r="I759" s="36"/>
      <c r="J759" s="3"/>
      <c r="K759" s="36"/>
      <c r="L759" s="36"/>
      <c r="M759"/>
    </row>
    <row r="760" spans="1:13" x14ac:dyDescent="0.3">
      <c r="A760" s="25"/>
      <c r="B760" s="3"/>
      <c r="C760" s="3"/>
      <c r="D760" s="25"/>
      <c r="E760" s="25"/>
      <c r="F760" s="35"/>
      <c r="G760" s="3"/>
      <c r="H760" s="36"/>
      <c r="I760" s="36"/>
      <c r="J760" s="3"/>
      <c r="K760" s="36"/>
      <c r="L760" s="36"/>
      <c r="M760"/>
    </row>
    <row r="761" spans="1:13" x14ac:dyDescent="0.3">
      <c r="A761" s="25"/>
      <c r="B761" s="3"/>
      <c r="C761" s="3"/>
      <c r="D761" s="25"/>
      <c r="E761" s="25"/>
      <c r="F761" s="35"/>
      <c r="G761" s="3"/>
      <c r="H761" s="36"/>
      <c r="I761" s="36"/>
      <c r="J761" s="3"/>
      <c r="K761" s="36"/>
      <c r="L761" s="36"/>
      <c r="M761"/>
    </row>
    <row r="762" spans="1:13" x14ac:dyDescent="0.3">
      <c r="A762" s="25"/>
      <c r="B762" s="3"/>
      <c r="C762" s="3"/>
      <c r="D762" s="25"/>
      <c r="E762" s="25"/>
      <c r="F762" s="35"/>
      <c r="G762" s="3"/>
      <c r="H762" s="36"/>
      <c r="I762" s="36"/>
      <c r="J762" s="3"/>
      <c r="K762" s="36"/>
      <c r="L762" s="36"/>
      <c r="M762"/>
    </row>
    <row r="763" spans="1:13" x14ac:dyDescent="0.3">
      <c r="A763" s="25"/>
      <c r="B763" s="3"/>
      <c r="C763" s="3"/>
      <c r="D763" s="25"/>
      <c r="E763" s="25"/>
      <c r="F763" s="35"/>
      <c r="G763" s="3"/>
      <c r="H763" s="36"/>
      <c r="I763" s="36"/>
      <c r="J763" s="3"/>
      <c r="K763" s="36"/>
      <c r="L763" s="36"/>
      <c r="M763"/>
    </row>
    <row r="764" spans="1:13" x14ac:dyDescent="0.3">
      <c r="A764" s="25"/>
      <c r="B764" s="3"/>
      <c r="C764" s="3"/>
      <c r="D764" s="25"/>
      <c r="E764" s="25"/>
      <c r="F764" s="35"/>
      <c r="G764" s="3"/>
      <c r="H764" s="36"/>
      <c r="I764" s="36"/>
      <c r="J764" s="3"/>
      <c r="K764" s="36"/>
      <c r="L764" s="36"/>
      <c r="M764"/>
    </row>
    <row r="765" spans="1:13" x14ac:dyDescent="0.3">
      <c r="A765" s="25"/>
      <c r="B765" s="3"/>
      <c r="C765" s="3"/>
      <c r="D765" s="25"/>
      <c r="E765" s="25"/>
      <c r="F765" s="35"/>
      <c r="G765" s="3"/>
      <c r="H765" s="36"/>
      <c r="I765" s="36"/>
      <c r="J765" s="3"/>
      <c r="K765" s="36"/>
      <c r="L765" s="36"/>
      <c r="M765"/>
    </row>
    <row r="766" spans="1:13" x14ac:dyDescent="0.3">
      <c r="A766" s="25"/>
      <c r="B766" s="3"/>
      <c r="C766" s="3"/>
      <c r="D766" s="25"/>
      <c r="E766" s="25"/>
      <c r="F766" s="35"/>
      <c r="G766" s="3"/>
      <c r="H766" s="36"/>
      <c r="I766" s="36"/>
      <c r="J766" s="3"/>
      <c r="K766" s="36"/>
      <c r="L766" s="36"/>
      <c r="M766"/>
    </row>
    <row r="767" spans="1:13" x14ac:dyDescent="0.3">
      <c r="A767" s="25"/>
      <c r="B767" s="3"/>
      <c r="C767" s="3"/>
      <c r="D767" s="25"/>
      <c r="E767" s="25"/>
      <c r="F767" s="35"/>
      <c r="G767" s="3"/>
      <c r="H767" s="36"/>
      <c r="I767" s="36"/>
      <c r="J767" s="3"/>
      <c r="K767" s="36"/>
      <c r="L767" s="36"/>
      <c r="M767"/>
    </row>
    <row r="768" spans="1:13" x14ac:dyDescent="0.3">
      <c r="A768" s="25"/>
      <c r="B768" s="3"/>
      <c r="C768" s="3"/>
      <c r="D768" s="25"/>
      <c r="E768" s="25"/>
      <c r="F768" s="35"/>
      <c r="G768" s="3"/>
      <c r="H768" s="36"/>
      <c r="I768" s="36"/>
      <c r="J768" s="3"/>
      <c r="K768" s="36"/>
      <c r="L768" s="36"/>
      <c r="M768"/>
    </row>
    <row r="769" spans="1:13" x14ac:dyDescent="0.3">
      <c r="A769" s="25"/>
      <c r="B769" s="3"/>
      <c r="C769" s="3"/>
      <c r="D769" s="25"/>
      <c r="E769" s="25"/>
      <c r="F769" s="35"/>
      <c r="G769" s="3"/>
      <c r="H769" s="36"/>
      <c r="I769" s="36"/>
      <c r="J769" s="3"/>
      <c r="K769" s="36"/>
      <c r="L769" s="36"/>
      <c r="M769"/>
    </row>
    <row r="770" spans="1:13" x14ac:dyDescent="0.3">
      <c r="A770" s="25"/>
      <c r="B770" s="3"/>
      <c r="C770" s="3"/>
      <c r="D770" s="25"/>
      <c r="E770" s="25"/>
      <c r="F770" s="35"/>
      <c r="G770" s="3"/>
      <c r="H770" s="36"/>
      <c r="I770" s="36"/>
      <c r="J770" s="3"/>
      <c r="K770" s="36"/>
      <c r="L770" s="36"/>
      <c r="M770"/>
    </row>
    <row r="771" spans="1:13" x14ac:dyDescent="0.3">
      <c r="A771" s="25"/>
      <c r="B771" s="3"/>
      <c r="C771" s="3"/>
      <c r="D771" s="25"/>
      <c r="E771" s="25"/>
      <c r="F771" s="35"/>
      <c r="G771" s="3"/>
      <c r="H771" s="36"/>
      <c r="I771" s="36"/>
      <c r="J771" s="3"/>
      <c r="K771" s="36"/>
      <c r="L771" s="36"/>
      <c r="M771"/>
    </row>
    <row r="772" spans="1:13" x14ac:dyDescent="0.3">
      <c r="A772" s="25"/>
      <c r="B772" s="3"/>
      <c r="C772" s="3"/>
      <c r="D772" s="25"/>
      <c r="E772" s="25"/>
      <c r="F772" s="35"/>
      <c r="G772" s="3"/>
      <c r="H772" s="36"/>
      <c r="I772" s="36"/>
      <c r="J772" s="3"/>
      <c r="K772" s="36"/>
      <c r="L772" s="36"/>
      <c r="M772"/>
    </row>
    <row r="773" spans="1:13" x14ac:dyDescent="0.3">
      <c r="A773" s="25"/>
      <c r="B773" s="3"/>
      <c r="C773" s="3"/>
      <c r="D773" s="25"/>
      <c r="E773" s="25"/>
      <c r="F773" s="35"/>
      <c r="G773" s="3"/>
      <c r="H773" s="36"/>
      <c r="I773" s="36"/>
      <c r="J773" s="3"/>
      <c r="K773" s="36"/>
      <c r="L773" s="36"/>
      <c r="M773"/>
    </row>
    <row r="774" spans="1:13" x14ac:dyDescent="0.3">
      <c r="A774" s="25"/>
      <c r="B774" s="3"/>
      <c r="C774" s="3"/>
      <c r="D774" s="25"/>
      <c r="E774" s="25"/>
      <c r="F774" s="35"/>
      <c r="G774" s="3"/>
      <c r="H774" s="36"/>
      <c r="I774" s="36"/>
      <c r="J774" s="3"/>
      <c r="K774" s="36"/>
      <c r="L774" s="36"/>
      <c r="M774"/>
    </row>
    <row r="775" spans="1:13" x14ac:dyDescent="0.3">
      <c r="A775" s="25"/>
      <c r="B775" s="3"/>
      <c r="C775" s="3"/>
      <c r="D775" s="25"/>
      <c r="E775" s="25"/>
      <c r="F775" s="35"/>
      <c r="G775" s="3"/>
      <c r="H775" s="36"/>
      <c r="I775" s="36"/>
      <c r="J775" s="3"/>
      <c r="K775" s="36"/>
      <c r="L775" s="36"/>
      <c r="M775"/>
    </row>
    <row r="776" spans="1:13" x14ac:dyDescent="0.3">
      <c r="A776" s="25"/>
      <c r="B776" s="3"/>
      <c r="C776" s="3"/>
      <c r="D776" s="25"/>
      <c r="E776" s="25"/>
      <c r="F776" s="35"/>
      <c r="G776" s="3"/>
      <c r="H776" s="36"/>
      <c r="I776" s="36"/>
      <c r="J776" s="3"/>
      <c r="K776" s="36"/>
      <c r="L776" s="36"/>
      <c r="M776"/>
    </row>
    <row r="777" spans="1:13" x14ac:dyDescent="0.3">
      <c r="A777" s="25"/>
      <c r="B777" s="3"/>
      <c r="C777" s="3"/>
      <c r="D777" s="25"/>
      <c r="E777" s="25"/>
      <c r="F777" s="35"/>
      <c r="G777" s="3"/>
      <c r="H777" s="36"/>
      <c r="I777" s="36"/>
      <c r="J777" s="3"/>
      <c r="K777" s="36"/>
      <c r="L777" s="36"/>
      <c r="M777"/>
    </row>
    <row r="778" spans="1:13" x14ac:dyDescent="0.3">
      <c r="A778" s="25"/>
      <c r="B778" s="3"/>
      <c r="C778" s="3"/>
      <c r="D778" s="25"/>
      <c r="E778" s="25"/>
      <c r="F778" s="35"/>
      <c r="G778" s="3"/>
      <c r="H778" s="36"/>
      <c r="I778" s="36"/>
      <c r="J778" s="3"/>
      <c r="K778" s="36"/>
      <c r="L778" s="36"/>
      <c r="M778"/>
    </row>
    <row r="779" spans="1:13" x14ac:dyDescent="0.3">
      <c r="A779" s="25"/>
      <c r="B779" s="3"/>
      <c r="C779" s="3"/>
      <c r="D779" s="25"/>
      <c r="E779" s="25"/>
      <c r="F779" s="35"/>
      <c r="G779" s="3"/>
      <c r="H779" s="36"/>
      <c r="I779" s="36"/>
      <c r="J779" s="3"/>
      <c r="K779" s="36"/>
      <c r="L779" s="36"/>
      <c r="M779"/>
    </row>
    <row r="780" spans="1:13" x14ac:dyDescent="0.3">
      <c r="A780" s="25"/>
      <c r="B780" s="3"/>
      <c r="C780" s="3"/>
      <c r="D780" s="25"/>
      <c r="E780" s="25"/>
      <c r="F780" s="35"/>
      <c r="G780" s="3"/>
      <c r="H780" s="36"/>
      <c r="I780" s="36"/>
      <c r="J780" s="3"/>
      <c r="K780" s="36"/>
      <c r="L780" s="36"/>
      <c r="M780"/>
    </row>
    <row r="781" spans="1:13" x14ac:dyDescent="0.3">
      <c r="A781" s="25"/>
      <c r="B781" s="3"/>
      <c r="C781" s="3"/>
      <c r="D781" s="25"/>
      <c r="E781" s="25"/>
      <c r="F781" s="35"/>
      <c r="G781" s="3"/>
      <c r="H781" s="36"/>
      <c r="I781" s="36"/>
      <c r="J781" s="3"/>
      <c r="K781" s="36"/>
      <c r="L781" s="36"/>
      <c r="M781"/>
    </row>
    <row r="782" spans="1:13" x14ac:dyDescent="0.3">
      <c r="A782" s="25"/>
      <c r="B782" s="3"/>
      <c r="C782" s="3"/>
      <c r="D782" s="25"/>
      <c r="E782" s="25"/>
      <c r="F782" s="35"/>
      <c r="G782" s="3"/>
      <c r="H782" s="36"/>
      <c r="I782" s="36"/>
      <c r="J782" s="3"/>
      <c r="K782" s="36"/>
      <c r="L782" s="36"/>
      <c r="M782"/>
    </row>
    <row r="783" spans="1:13" x14ac:dyDescent="0.3">
      <c r="A783" s="25"/>
      <c r="B783" s="3"/>
      <c r="C783" s="3"/>
      <c r="D783" s="25"/>
      <c r="E783" s="25"/>
      <c r="F783" s="35"/>
      <c r="G783" s="3"/>
      <c r="H783" s="36"/>
      <c r="I783" s="36"/>
      <c r="J783" s="3"/>
      <c r="K783" s="36"/>
      <c r="L783" s="36"/>
      <c r="M783"/>
    </row>
    <row r="784" spans="1:13" x14ac:dyDescent="0.3">
      <c r="A784" s="25"/>
      <c r="B784" s="3"/>
      <c r="C784" s="3"/>
      <c r="D784" s="25"/>
      <c r="E784" s="25"/>
      <c r="F784" s="35"/>
      <c r="G784" s="3"/>
      <c r="H784" s="36"/>
      <c r="I784" s="36"/>
      <c r="J784" s="3"/>
      <c r="K784" s="36"/>
      <c r="L784" s="36"/>
      <c r="M784"/>
    </row>
    <row r="785" spans="1:13" x14ac:dyDescent="0.3">
      <c r="A785" s="25"/>
      <c r="B785" s="3"/>
      <c r="C785" s="3"/>
      <c r="D785" s="25"/>
      <c r="E785" s="25"/>
      <c r="F785" s="35"/>
      <c r="G785" s="3"/>
      <c r="H785" s="36"/>
      <c r="I785" s="36"/>
      <c r="J785" s="3"/>
      <c r="K785" s="36"/>
      <c r="L785" s="36"/>
      <c r="M785"/>
    </row>
    <row r="786" spans="1:13" x14ac:dyDescent="0.3">
      <c r="A786" s="25"/>
      <c r="B786" s="3"/>
      <c r="C786" s="3"/>
      <c r="D786" s="25"/>
      <c r="E786" s="25"/>
      <c r="F786" s="35"/>
      <c r="G786" s="3"/>
      <c r="H786" s="36"/>
      <c r="I786" s="36"/>
      <c r="J786" s="3"/>
      <c r="K786" s="36"/>
      <c r="L786" s="36"/>
      <c r="M786"/>
    </row>
    <row r="787" spans="1:13" x14ac:dyDescent="0.3">
      <c r="A787" s="25"/>
      <c r="B787" s="3"/>
      <c r="C787" s="3"/>
      <c r="D787" s="25"/>
      <c r="E787" s="25"/>
      <c r="F787" s="35"/>
      <c r="G787" s="3"/>
      <c r="H787" s="36"/>
      <c r="I787" s="36"/>
      <c r="J787" s="3"/>
      <c r="K787" s="36"/>
      <c r="L787" s="36"/>
      <c r="M787"/>
    </row>
    <row r="788" spans="1:13" x14ac:dyDescent="0.3">
      <c r="A788" s="25"/>
      <c r="B788" s="3"/>
      <c r="C788" s="3"/>
      <c r="D788" s="25"/>
      <c r="E788" s="25"/>
      <c r="F788" s="35"/>
      <c r="G788" s="3"/>
      <c r="H788" s="36"/>
      <c r="I788" s="36"/>
      <c r="J788" s="3"/>
      <c r="K788" s="36"/>
      <c r="L788" s="36"/>
      <c r="M788"/>
    </row>
    <row r="789" spans="1:13" x14ac:dyDescent="0.3">
      <c r="A789" s="25"/>
      <c r="B789" s="3"/>
      <c r="C789" s="3"/>
      <c r="D789" s="25"/>
      <c r="E789" s="25"/>
      <c r="F789" s="35"/>
      <c r="G789" s="3"/>
      <c r="H789" s="36"/>
      <c r="I789" s="36"/>
      <c r="J789" s="3"/>
      <c r="K789" s="36"/>
      <c r="L789" s="36"/>
      <c r="M789"/>
    </row>
    <row r="790" spans="1:13" x14ac:dyDescent="0.3">
      <c r="A790" s="25"/>
      <c r="B790" s="3"/>
      <c r="C790" s="3"/>
      <c r="D790" s="25"/>
      <c r="E790" s="25"/>
      <c r="F790" s="35"/>
      <c r="G790" s="3"/>
      <c r="H790" s="36"/>
      <c r="I790" s="36"/>
      <c r="J790" s="3"/>
      <c r="K790" s="36"/>
      <c r="L790" s="36"/>
      <c r="M790"/>
    </row>
    <row r="791" spans="1:13" x14ac:dyDescent="0.3">
      <c r="A791" s="25"/>
      <c r="B791" s="3"/>
      <c r="C791" s="3"/>
      <c r="D791" s="25"/>
      <c r="E791" s="25"/>
      <c r="F791" s="35"/>
      <c r="G791" s="3"/>
      <c r="H791" s="36"/>
      <c r="I791" s="36"/>
      <c r="J791" s="3"/>
      <c r="K791" s="36"/>
      <c r="L791" s="36"/>
      <c r="M791"/>
    </row>
    <row r="792" spans="1:13" x14ac:dyDescent="0.3">
      <c r="A792" s="25"/>
      <c r="B792" s="3"/>
      <c r="C792" s="3"/>
      <c r="D792" s="25"/>
      <c r="E792" s="25"/>
      <c r="F792" s="35"/>
      <c r="G792" s="3"/>
      <c r="H792" s="36"/>
      <c r="I792" s="36"/>
      <c r="J792" s="3"/>
      <c r="K792" s="36"/>
      <c r="L792" s="36"/>
      <c r="M792"/>
    </row>
    <row r="793" spans="1:13" x14ac:dyDescent="0.3">
      <c r="A793" s="25"/>
      <c r="B793" s="3"/>
      <c r="C793" s="3"/>
      <c r="D793" s="25"/>
      <c r="E793" s="25"/>
      <c r="F793" s="35"/>
      <c r="G793" s="3"/>
      <c r="H793" s="36"/>
      <c r="I793" s="36"/>
      <c r="J793" s="3"/>
      <c r="K793" s="36"/>
      <c r="L793" s="36"/>
      <c r="M793"/>
    </row>
    <row r="794" spans="1:13" x14ac:dyDescent="0.3">
      <c r="A794" s="25"/>
      <c r="B794" s="3"/>
      <c r="C794" s="3"/>
      <c r="D794" s="25"/>
      <c r="E794" s="25"/>
      <c r="F794" s="35"/>
      <c r="G794" s="3"/>
      <c r="H794" s="36"/>
      <c r="I794" s="36"/>
      <c r="J794" s="3"/>
      <c r="K794" s="36"/>
      <c r="L794" s="36"/>
      <c r="M794"/>
    </row>
    <row r="795" spans="1:13" x14ac:dyDescent="0.3">
      <c r="A795" s="25"/>
      <c r="B795" s="3"/>
      <c r="C795" s="3"/>
      <c r="D795" s="25"/>
      <c r="E795" s="25"/>
      <c r="F795" s="35"/>
      <c r="G795" s="3"/>
      <c r="H795" s="36"/>
      <c r="I795" s="36"/>
      <c r="J795" s="3"/>
      <c r="K795" s="36"/>
      <c r="L795" s="36"/>
      <c r="M795"/>
    </row>
    <row r="796" spans="1:13" x14ac:dyDescent="0.3">
      <c r="A796" s="25"/>
      <c r="B796" s="3"/>
      <c r="C796" s="3"/>
      <c r="D796" s="25"/>
      <c r="E796" s="25"/>
      <c r="F796" s="35"/>
      <c r="G796" s="3"/>
      <c r="H796" s="36"/>
      <c r="I796" s="36"/>
      <c r="J796" s="3"/>
      <c r="K796" s="36"/>
      <c r="L796" s="36"/>
      <c r="M796"/>
    </row>
    <row r="797" spans="1:13" x14ac:dyDescent="0.3">
      <c r="A797" s="25"/>
      <c r="B797" s="3"/>
      <c r="C797" s="3"/>
      <c r="D797" s="25"/>
      <c r="E797" s="25"/>
      <c r="F797" s="35"/>
      <c r="G797" s="3"/>
      <c r="H797" s="36"/>
      <c r="I797" s="36"/>
      <c r="J797" s="3"/>
      <c r="K797" s="36"/>
      <c r="L797" s="36"/>
      <c r="M797"/>
    </row>
    <row r="798" spans="1:13" x14ac:dyDescent="0.3">
      <c r="A798" s="25"/>
      <c r="B798" s="3"/>
      <c r="C798" s="3"/>
      <c r="D798" s="25"/>
      <c r="E798" s="25"/>
      <c r="F798" s="35"/>
      <c r="G798" s="3"/>
      <c r="H798" s="36"/>
      <c r="I798" s="36"/>
      <c r="J798" s="3"/>
      <c r="K798" s="36"/>
      <c r="L798" s="36"/>
      <c r="M798"/>
    </row>
    <row r="799" spans="1:13" x14ac:dyDescent="0.3">
      <c r="A799" s="25"/>
      <c r="B799" s="3"/>
      <c r="C799" s="3"/>
      <c r="D799" s="25"/>
      <c r="E799" s="25"/>
      <c r="F799" s="35"/>
      <c r="G799" s="3"/>
      <c r="H799" s="36"/>
      <c r="I799" s="36"/>
      <c r="J799" s="3"/>
      <c r="K799" s="36"/>
      <c r="L799" s="36"/>
      <c r="M799"/>
    </row>
    <row r="800" spans="1:13" x14ac:dyDescent="0.3">
      <c r="A800" s="25"/>
      <c r="B800" s="3"/>
      <c r="C800" s="3"/>
      <c r="D800" s="25"/>
      <c r="E800" s="25"/>
      <c r="F800" s="35"/>
      <c r="G800" s="3"/>
      <c r="H800" s="36"/>
      <c r="I800" s="36"/>
      <c r="J800" s="3"/>
      <c r="K800" s="36"/>
      <c r="L800" s="36"/>
      <c r="M800"/>
    </row>
    <row r="801" spans="1:13" x14ac:dyDescent="0.3">
      <c r="A801" s="25"/>
      <c r="B801" s="3"/>
      <c r="C801" s="3"/>
      <c r="D801" s="25"/>
      <c r="E801" s="25"/>
      <c r="F801" s="35"/>
      <c r="G801" s="3"/>
      <c r="H801" s="36"/>
      <c r="I801" s="36"/>
      <c r="J801" s="3"/>
      <c r="K801" s="36"/>
      <c r="L801" s="36"/>
      <c r="M801"/>
    </row>
    <row r="802" spans="1:13" x14ac:dyDescent="0.3">
      <c r="A802" s="25"/>
      <c r="B802" s="3"/>
      <c r="C802" s="3"/>
      <c r="D802" s="25"/>
      <c r="E802" s="25"/>
      <c r="F802" s="35"/>
      <c r="G802" s="3"/>
      <c r="H802" s="36"/>
      <c r="I802" s="36"/>
      <c r="J802" s="3"/>
      <c r="K802" s="36"/>
      <c r="L802" s="36"/>
      <c r="M802"/>
    </row>
    <row r="803" spans="1:13" x14ac:dyDescent="0.3">
      <c r="A803" s="25"/>
      <c r="B803" s="3"/>
      <c r="C803" s="3"/>
      <c r="D803" s="25"/>
      <c r="E803" s="25"/>
      <c r="F803" s="35"/>
      <c r="G803" s="3"/>
      <c r="H803" s="36"/>
      <c r="I803" s="36"/>
      <c r="J803" s="3"/>
      <c r="K803" s="36"/>
      <c r="L803" s="36"/>
      <c r="M803"/>
    </row>
    <row r="804" spans="1:13" x14ac:dyDescent="0.3">
      <c r="A804" s="25"/>
      <c r="B804" s="3"/>
      <c r="C804" s="3"/>
      <c r="D804" s="25"/>
      <c r="E804" s="25"/>
      <c r="F804" s="35"/>
      <c r="G804" s="3"/>
      <c r="H804" s="36"/>
      <c r="I804" s="36"/>
      <c r="J804" s="3"/>
      <c r="K804" s="36"/>
      <c r="L804" s="36"/>
      <c r="M804"/>
    </row>
    <row r="805" spans="1:13" x14ac:dyDescent="0.3">
      <c r="A805" s="25"/>
      <c r="B805" s="3"/>
      <c r="C805" s="3"/>
      <c r="D805" s="25"/>
      <c r="E805" s="25"/>
      <c r="F805" s="35"/>
      <c r="G805" s="3"/>
      <c r="H805" s="36"/>
      <c r="I805" s="36"/>
      <c r="J805" s="3"/>
      <c r="K805" s="36"/>
      <c r="L805" s="36"/>
      <c r="M805"/>
    </row>
    <row r="806" spans="1:13" x14ac:dyDescent="0.3">
      <c r="A806" s="25"/>
      <c r="B806" s="3"/>
      <c r="C806" s="3"/>
      <c r="D806" s="25"/>
      <c r="E806" s="25"/>
      <c r="F806" s="35"/>
      <c r="G806" s="3"/>
      <c r="H806" s="36"/>
      <c r="I806" s="36"/>
      <c r="J806" s="3"/>
      <c r="K806" s="36"/>
      <c r="L806" s="36"/>
      <c r="M806"/>
    </row>
    <row r="807" spans="1:13" x14ac:dyDescent="0.3">
      <c r="A807" s="25"/>
      <c r="B807" s="3"/>
      <c r="C807" s="3"/>
      <c r="D807" s="25"/>
      <c r="E807" s="25"/>
      <c r="F807" s="35"/>
      <c r="G807" s="3"/>
      <c r="H807" s="36"/>
      <c r="I807" s="36"/>
      <c r="J807" s="3"/>
      <c r="K807" s="36"/>
      <c r="L807" s="36"/>
      <c r="M807"/>
    </row>
    <row r="808" spans="1:13" x14ac:dyDescent="0.3">
      <c r="A808" s="25"/>
      <c r="B808" s="3"/>
      <c r="C808" s="3"/>
      <c r="D808" s="25"/>
      <c r="E808" s="25"/>
      <c r="F808" s="35"/>
      <c r="G808" s="3"/>
      <c r="H808" s="36"/>
      <c r="I808" s="36"/>
      <c r="J808" s="3"/>
      <c r="K808" s="36"/>
      <c r="L808" s="36"/>
      <c r="M808"/>
    </row>
    <row r="809" spans="1:13" x14ac:dyDescent="0.3">
      <c r="A809" s="25"/>
      <c r="B809" s="3"/>
      <c r="C809" s="3"/>
      <c r="D809" s="25"/>
      <c r="E809" s="25"/>
      <c r="F809" s="35"/>
      <c r="G809" s="3"/>
      <c r="H809" s="36"/>
      <c r="I809" s="36"/>
      <c r="J809" s="3"/>
      <c r="K809" s="36"/>
      <c r="L809" s="36"/>
      <c r="M809"/>
    </row>
    <row r="810" spans="1:13" x14ac:dyDescent="0.3">
      <c r="A810" s="25"/>
      <c r="B810" s="3"/>
      <c r="C810" s="3"/>
      <c r="D810" s="25"/>
      <c r="E810" s="25"/>
      <c r="F810" s="35"/>
      <c r="G810" s="3"/>
      <c r="H810" s="36"/>
      <c r="I810" s="36"/>
      <c r="J810" s="3"/>
      <c r="K810" s="36"/>
      <c r="L810" s="36"/>
      <c r="M810"/>
    </row>
    <row r="811" spans="1:13" x14ac:dyDescent="0.3">
      <c r="A811" s="25"/>
      <c r="B811" s="3"/>
      <c r="C811" s="3"/>
      <c r="D811" s="25"/>
      <c r="E811" s="25"/>
      <c r="F811" s="35"/>
      <c r="G811" s="3"/>
      <c r="H811" s="36"/>
      <c r="I811" s="36"/>
      <c r="J811" s="3"/>
      <c r="K811" s="36"/>
      <c r="L811" s="36"/>
      <c r="M811"/>
    </row>
    <row r="812" spans="1:13" x14ac:dyDescent="0.3">
      <c r="A812" s="25"/>
      <c r="B812" s="3"/>
      <c r="C812" s="3"/>
      <c r="D812" s="25"/>
      <c r="E812" s="25"/>
      <c r="F812" s="35"/>
      <c r="G812" s="3"/>
      <c r="H812" s="36"/>
      <c r="I812" s="36"/>
      <c r="J812" s="3"/>
      <c r="K812" s="36"/>
      <c r="L812" s="36"/>
      <c r="M812"/>
    </row>
    <row r="813" spans="1:13" x14ac:dyDescent="0.3">
      <c r="A813" s="25"/>
      <c r="B813" s="3"/>
      <c r="C813" s="3"/>
      <c r="D813" s="25"/>
      <c r="E813" s="25"/>
      <c r="F813" s="35"/>
      <c r="G813" s="3"/>
      <c r="H813" s="36"/>
      <c r="I813" s="36"/>
      <c r="J813" s="3"/>
      <c r="K813" s="36"/>
      <c r="L813" s="36"/>
      <c r="M813"/>
    </row>
    <row r="814" spans="1:13" x14ac:dyDescent="0.3">
      <c r="A814" s="25"/>
      <c r="B814" s="3"/>
      <c r="C814" s="3"/>
      <c r="D814" s="25"/>
      <c r="E814" s="25"/>
      <c r="F814" s="35"/>
      <c r="G814" s="3"/>
      <c r="H814" s="36"/>
      <c r="I814" s="36"/>
      <c r="J814" s="3"/>
      <c r="K814" s="36"/>
      <c r="L814" s="36"/>
      <c r="M814"/>
    </row>
    <row r="815" spans="1:13" x14ac:dyDescent="0.3">
      <c r="A815" s="25"/>
      <c r="B815" s="3"/>
      <c r="C815" s="3"/>
      <c r="D815" s="25"/>
      <c r="E815" s="25"/>
      <c r="F815" s="35"/>
      <c r="G815" s="3"/>
      <c r="H815" s="36"/>
      <c r="I815" s="36"/>
      <c r="J815" s="3"/>
      <c r="K815" s="36"/>
      <c r="L815" s="36"/>
      <c r="M815"/>
    </row>
    <row r="816" spans="1:13" x14ac:dyDescent="0.3">
      <c r="A816" s="25"/>
      <c r="B816" s="3"/>
      <c r="C816" s="3"/>
      <c r="D816" s="25"/>
      <c r="E816" s="25"/>
      <c r="F816" s="35"/>
      <c r="G816" s="3"/>
      <c r="H816" s="36"/>
      <c r="I816" s="36"/>
      <c r="J816" s="3"/>
      <c r="K816" s="36"/>
      <c r="L816" s="36"/>
      <c r="M816"/>
    </row>
    <row r="817" spans="1:13" x14ac:dyDescent="0.3">
      <c r="A817" s="25"/>
      <c r="B817" s="3"/>
      <c r="C817" s="3"/>
      <c r="D817" s="25"/>
      <c r="E817" s="25"/>
      <c r="F817" s="35"/>
      <c r="G817" s="3"/>
      <c r="H817" s="36"/>
      <c r="I817" s="36"/>
      <c r="J817" s="3"/>
      <c r="K817" s="36"/>
      <c r="L817" s="36"/>
      <c r="M817"/>
    </row>
    <row r="818" spans="1:13" x14ac:dyDescent="0.3">
      <c r="A818" s="25"/>
      <c r="B818" s="3"/>
      <c r="C818" s="3"/>
      <c r="D818" s="25"/>
      <c r="E818" s="25"/>
      <c r="F818" s="35"/>
      <c r="G818" s="3"/>
      <c r="H818" s="36"/>
      <c r="I818" s="36"/>
      <c r="J818" s="3"/>
      <c r="K818" s="36"/>
      <c r="L818" s="36"/>
      <c r="M818"/>
    </row>
    <row r="819" spans="1:13" x14ac:dyDescent="0.3">
      <c r="A819" s="25"/>
      <c r="B819" s="3"/>
      <c r="C819" s="3"/>
      <c r="D819" s="25"/>
      <c r="E819" s="25"/>
      <c r="F819" s="35"/>
      <c r="G819" s="3"/>
      <c r="H819" s="36"/>
      <c r="I819" s="36"/>
      <c r="J819" s="3"/>
      <c r="K819" s="36"/>
      <c r="L819" s="36"/>
      <c r="M819"/>
    </row>
    <row r="820" spans="1:13" x14ac:dyDescent="0.3">
      <c r="A820" s="25"/>
      <c r="B820" s="3"/>
      <c r="C820" s="3"/>
      <c r="D820" s="25"/>
      <c r="E820" s="25"/>
      <c r="F820" s="35"/>
      <c r="G820" s="3"/>
      <c r="H820" s="36"/>
      <c r="I820" s="36"/>
      <c r="J820" s="3"/>
      <c r="K820" s="36"/>
      <c r="L820" s="36"/>
      <c r="M820"/>
    </row>
    <row r="821" spans="1:13" x14ac:dyDescent="0.3">
      <c r="A821" s="25"/>
      <c r="B821" s="3"/>
      <c r="C821" s="3"/>
      <c r="D821" s="25"/>
      <c r="E821" s="25"/>
      <c r="F821" s="35"/>
      <c r="G821" s="3"/>
      <c r="H821" s="36"/>
      <c r="I821" s="36"/>
      <c r="J821" s="3"/>
      <c r="K821" s="36"/>
      <c r="L821" s="36"/>
      <c r="M821"/>
    </row>
    <row r="822" spans="1:13" x14ac:dyDescent="0.3">
      <c r="A822" s="25"/>
      <c r="B822" s="3"/>
      <c r="C822" s="3"/>
      <c r="D822" s="25"/>
      <c r="E822" s="25"/>
      <c r="F822" s="35"/>
      <c r="G822" s="3"/>
      <c r="H822" s="36"/>
      <c r="I822" s="36"/>
      <c r="J822" s="3"/>
      <c r="K822" s="36"/>
      <c r="L822" s="36"/>
      <c r="M822"/>
    </row>
    <row r="823" spans="1:13" x14ac:dyDescent="0.3">
      <c r="A823" s="25"/>
      <c r="B823" s="3"/>
      <c r="C823" s="3"/>
      <c r="D823" s="25"/>
      <c r="E823" s="25"/>
      <c r="F823" s="35"/>
      <c r="G823" s="3"/>
      <c r="H823" s="36"/>
      <c r="I823" s="36"/>
      <c r="J823" s="3"/>
      <c r="K823" s="36"/>
      <c r="L823" s="36"/>
      <c r="M823"/>
    </row>
    <row r="824" spans="1:13" x14ac:dyDescent="0.3">
      <c r="A824" s="25"/>
      <c r="B824" s="3"/>
      <c r="C824" s="3"/>
      <c r="D824" s="25"/>
      <c r="E824" s="25"/>
      <c r="F824" s="35"/>
      <c r="G824" s="3"/>
      <c r="H824" s="36"/>
      <c r="I824" s="36"/>
      <c r="J824" s="3"/>
      <c r="K824" s="36"/>
      <c r="L824" s="36"/>
      <c r="M824"/>
    </row>
    <row r="825" spans="1:13" x14ac:dyDescent="0.3">
      <c r="A825" s="25"/>
      <c r="B825" s="3"/>
      <c r="C825" s="3"/>
      <c r="D825" s="25"/>
      <c r="E825" s="25"/>
      <c r="F825" s="35"/>
      <c r="G825" s="3"/>
      <c r="H825" s="36"/>
      <c r="I825" s="36"/>
      <c r="J825" s="3"/>
      <c r="K825" s="36"/>
      <c r="L825" s="36"/>
      <c r="M825"/>
    </row>
    <row r="826" spans="1:13" x14ac:dyDescent="0.3">
      <c r="A826" s="25"/>
      <c r="B826" s="3"/>
      <c r="C826" s="3"/>
      <c r="D826" s="25"/>
      <c r="E826" s="25"/>
      <c r="F826" s="35"/>
      <c r="G826" s="3"/>
      <c r="H826" s="36"/>
      <c r="I826" s="36"/>
      <c r="J826" s="3"/>
      <c r="K826" s="36"/>
      <c r="L826" s="36"/>
      <c r="M826"/>
    </row>
    <row r="827" spans="1:13" x14ac:dyDescent="0.3">
      <c r="A827" s="25"/>
      <c r="B827" s="3"/>
      <c r="C827" s="3"/>
      <c r="D827" s="25"/>
      <c r="E827" s="25"/>
      <c r="F827" s="35"/>
      <c r="G827" s="3"/>
      <c r="H827" s="36"/>
      <c r="I827" s="36"/>
      <c r="J827" s="3"/>
      <c r="K827" s="36"/>
      <c r="L827" s="36"/>
      <c r="M827"/>
    </row>
    <row r="828" spans="1:13" x14ac:dyDescent="0.3">
      <c r="A828" s="25"/>
      <c r="B828" s="3"/>
      <c r="C828" s="3"/>
      <c r="D828" s="25"/>
      <c r="E828" s="25"/>
      <c r="F828" s="35"/>
      <c r="G828" s="3"/>
      <c r="H828" s="36"/>
      <c r="I828" s="36"/>
      <c r="J828" s="3"/>
      <c r="K828" s="36"/>
      <c r="L828" s="36"/>
      <c r="M828"/>
    </row>
    <row r="829" spans="1:13" x14ac:dyDescent="0.3">
      <c r="A829" s="25"/>
      <c r="B829" s="3"/>
      <c r="C829" s="3"/>
      <c r="D829" s="25"/>
      <c r="E829" s="25"/>
      <c r="F829" s="35"/>
      <c r="G829" s="3"/>
      <c r="H829" s="36"/>
      <c r="I829" s="36"/>
      <c r="J829" s="3"/>
      <c r="K829" s="36"/>
      <c r="L829" s="36"/>
      <c r="M829"/>
    </row>
    <row r="830" spans="1:13" x14ac:dyDescent="0.3">
      <c r="A830" s="25"/>
      <c r="B830" s="3"/>
      <c r="C830" s="3"/>
      <c r="D830" s="25"/>
      <c r="E830" s="25"/>
      <c r="F830" s="35"/>
      <c r="G830" s="3"/>
      <c r="H830" s="36"/>
      <c r="I830" s="36"/>
      <c r="J830" s="3"/>
      <c r="K830" s="36"/>
      <c r="L830" s="36"/>
      <c r="M830"/>
    </row>
    <row r="831" spans="1:13" x14ac:dyDescent="0.3">
      <c r="A831" s="25"/>
      <c r="B831" s="3"/>
      <c r="C831" s="3"/>
      <c r="D831" s="25"/>
      <c r="E831" s="25"/>
      <c r="F831" s="35"/>
      <c r="G831" s="3"/>
      <c r="H831" s="36"/>
      <c r="I831" s="36"/>
      <c r="J831" s="3"/>
      <c r="K831" s="36"/>
      <c r="L831" s="36"/>
      <c r="M831"/>
    </row>
    <row r="832" spans="1:13" x14ac:dyDescent="0.3">
      <c r="A832" s="25"/>
      <c r="B832" s="3"/>
      <c r="C832" s="3"/>
      <c r="D832" s="25"/>
      <c r="E832" s="25"/>
      <c r="F832" s="35"/>
      <c r="G832" s="3"/>
      <c r="H832" s="36"/>
      <c r="I832" s="36"/>
      <c r="J832" s="3"/>
      <c r="K832" s="36"/>
      <c r="L832" s="36"/>
      <c r="M832"/>
    </row>
    <row r="833" spans="1:13" x14ac:dyDescent="0.3">
      <c r="A833" s="25"/>
      <c r="B833" s="3"/>
      <c r="C833" s="3"/>
      <c r="D833" s="25"/>
      <c r="E833" s="25"/>
      <c r="F833" s="35"/>
      <c r="G833" s="3"/>
      <c r="H833" s="36"/>
      <c r="I833" s="36"/>
      <c r="J833" s="3"/>
      <c r="K833" s="36"/>
      <c r="L833" s="36"/>
      <c r="M833"/>
    </row>
    <row r="834" spans="1:13" x14ac:dyDescent="0.3">
      <c r="A834" s="25"/>
      <c r="B834" s="3"/>
      <c r="C834" s="3"/>
      <c r="D834" s="25"/>
      <c r="E834" s="25"/>
      <c r="F834" s="35"/>
      <c r="G834" s="3"/>
      <c r="H834" s="36"/>
      <c r="I834" s="36"/>
      <c r="J834" s="3"/>
      <c r="K834" s="36"/>
      <c r="L834" s="36"/>
      <c r="M834"/>
    </row>
    <row r="835" spans="1:13" x14ac:dyDescent="0.3">
      <c r="A835" s="25"/>
      <c r="B835" s="3"/>
      <c r="C835" s="3"/>
      <c r="D835" s="25"/>
      <c r="E835" s="25"/>
      <c r="F835" s="35"/>
      <c r="G835" s="3"/>
      <c r="H835" s="36"/>
      <c r="I835" s="36"/>
      <c r="J835" s="3"/>
      <c r="K835" s="36"/>
      <c r="L835" s="36"/>
      <c r="M835"/>
    </row>
    <row r="836" spans="1:13" x14ac:dyDescent="0.3">
      <c r="A836" s="25"/>
      <c r="B836" s="3"/>
      <c r="C836" s="3"/>
      <c r="D836" s="25"/>
      <c r="E836" s="25"/>
      <c r="F836" s="35"/>
      <c r="G836" s="3"/>
      <c r="H836" s="36"/>
      <c r="I836" s="36"/>
      <c r="J836" s="3"/>
      <c r="K836" s="36"/>
      <c r="L836" s="36"/>
      <c r="M836"/>
    </row>
    <row r="837" spans="1:13" x14ac:dyDescent="0.3">
      <c r="A837" s="25"/>
      <c r="B837" s="3"/>
      <c r="C837" s="3"/>
      <c r="D837" s="25"/>
      <c r="E837" s="25"/>
      <c r="F837" s="35"/>
      <c r="G837" s="3"/>
      <c r="H837" s="36"/>
      <c r="I837" s="36"/>
      <c r="J837" s="3"/>
      <c r="K837" s="36"/>
      <c r="L837" s="36"/>
      <c r="M837"/>
    </row>
    <row r="838" spans="1:13" x14ac:dyDescent="0.3">
      <c r="A838" s="25"/>
      <c r="B838" s="3"/>
      <c r="C838" s="3"/>
      <c r="D838" s="25"/>
      <c r="E838" s="25"/>
      <c r="F838" s="35"/>
      <c r="G838" s="3"/>
      <c r="H838" s="36"/>
      <c r="I838" s="36"/>
      <c r="J838" s="3"/>
      <c r="K838" s="36"/>
      <c r="L838" s="36"/>
      <c r="M838"/>
    </row>
    <row r="839" spans="1:13" x14ac:dyDescent="0.3">
      <c r="A839" s="25"/>
      <c r="B839" s="3"/>
      <c r="C839" s="3"/>
      <c r="D839" s="25"/>
      <c r="E839" s="25"/>
      <c r="F839" s="35"/>
      <c r="G839" s="3"/>
      <c r="H839" s="36"/>
      <c r="I839" s="36"/>
      <c r="J839" s="3"/>
      <c r="K839" s="36"/>
      <c r="L839" s="36"/>
      <c r="M839"/>
    </row>
    <row r="840" spans="1:13" x14ac:dyDescent="0.3">
      <c r="A840" s="25"/>
      <c r="B840" s="3"/>
      <c r="C840" s="3"/>
      <c r="D840" s="25"/>
      <c r="E840" s="25"/>
      <c r="F840" s="35"/>
      <c r="G840" s="3"/>
      <c r="H840" s="36"/>
      <c r="I840" s="36"/>
      <c r="J840" s="3"/>
      <c r="K840" s="36"/>
      <c r="L840" s="36"/>
      <c r="M840"/>
    </row>
    <row r="841" spans="1:13" x14ac:dyDescent="0.3">
      <c r="A841" s="25"/>
      <c r="B841" s="3"/>
      <c r="C841" s="3"/>
      <c r="D841" s="25"/>
      <c r="E841" s="25"/>
      <c r="F841" s="35"/>
      <c r="G841" s="3"/>
      <c r="H841" s="36"/>
      <c r="I841" s="36"/>
      <c r="J841" s="3"/>
      <c r="K841" s="36"/>
      <c r="L841" s="36"/>
      <c r="M841"/>
    </row>
    <row r="842" spans="1:13" x14ac:dyDescent="0.3">
      <c r="A842" s="25"/>
      <c r="B842" s="3"/>
      <c r="C842" s="3"/>
      <c r="D842" s="25"/>
      <c r="E842" s="25"/>
      <c r="F842" s="35"/>
      <c r="G842" s="3"/>
      <c r="H842" s="36"/>
      <c r="I842" s="36"/>
      <c r="J842" s="3"/>
      <c r="K842" s="36"/>
      <c r="L842" s="36"/>
      <c r="M842"/>
    </row>
    <row r="843" spans="1:13" x14ac:dyDescent="0.3">
      <c r="A843" s="25"/>
      <c r="B843" s="3"/>
      <c r="C843" s="3"/>
      <c r="D843" s="25"/>
      <c r="E843" s="25"/>
      <c r="F843" s="35"/>
      <c r="G843" s="3"/>
      <c r="H843" s="36"/>
      <c r="I843" s="36"/>
      <c r="J843" s="3"/>
      <c r="K843" s="36"/>
      <c r="L843" s="36"/>
      <c r="M843"/>
    </row>
    <row r="844" spans="1:13" x14ac:dyDescent="0.3">
      <c r="A844" s="25"/>
      <c r="B844" s="3"/>
      <c r="C844" s="3"/>
      <c r="D844" s="25"/>
      <c r="E844" s="25"/>
      <c r="F844" s="35"/>
      <c r="G844" s="3"/>
      <c r="H844" s="36"/>
      <c r="I844" s="36"/>
      <c r="J844" s="3"/>
      <c r="K844" s="36"/>
      <c r="L844" s="36"/>
      <c r="M844"/>
    </row>
    <row r="845" spans="1:13" x14ac:dyDescent="0.3">
      <c r="A845" s="25"/>
      <c r="B845" s="3"/>
      <c r="C845" s="3"/>
      <c r="D845" s="25"/>
      <c r="E845" s="25"/>
      <c r="F845" s="35"/>
      <c r="G845" s="3"/>
      <c r="H845" s="36"/>
      <c r="I845" s="36"/>
      <c r="J845" s="3"/>
      <c r="K845" s="36"/>
      <c r="L845" s="36"/>
      <c r="M845"/>
    </row>
    <row r="846" spans="1:13" x14ac:dyDescent="0.3">
      <c r="A846" s="25"/>
      <c r="B846" s="3"/>
      <c r="C846" s="3"/>
      <c r="D846" s="25"/>
      <c r="E846" s="25"/>
      <c r="F846" s="35"/>
      <c r="G846" s="3"/>
      <c r="H846" s="36"/>
      <c r="I846" s="36"/>
      <c r="J846" s="3"/>
      <c r="K846" s="36"/>
      <c r="L846" s="36"/>
      <c r="M846"/>
    </row>
    <row r="847" spans="1:13" x14ac:dyDescent="0.3">
      <c r="A847" s="25"/>
      <c r="B847" s="3"/>
      <c r="C847" s="3"/>
      <c r="D847" s="25"/>
      <c r="E847" s="25"/>
      <c r="F847" s="35"/>
      <c r="G847" s="3"/>
      <c r="H847" s="36"/>
      <c r="I847" s="36"/>
      <c r="J847" s="3"/>
      <c r="K847" s="36"/>
      <c r="L847" s="36"/>
      <c r="M847"/>
    </row>
    <row r="848" spans="1:13" x14ac:dyDescent="0.3">
      <c r="A848" s="25"/>
      <c r="B848" s="3"/>
      <c r="C848" s="3"/>
      <c r="D848" s="25"/>
      <c r="E848" s="25"/>
      <c r="F848" s="35"/>
      <c r="G848" s="3"/>
      <c r="H848" s="36"/>
      <c r="I848" s="36"/>
      <c r="J848" s="3"/>
      <c r="K848" s="36"/>
      <c r="L848" s="36"/>
      <c r="M848"/>
    </row>
    <row r="849" spans="1:13" x14ac:dyDescent="0.3">
      <c r="A849" s="25"/>
      <c r="B849" s="3"/>
      <c r="C849" s="3"/>
      <c r="D849" s="25"/>
      <c r="E849" s="25"/>
      <c r="F849" s="35"/>
      <c r="G849" s="3"/>
      <c r="H849" s="36"/>
      <c r="I849" s="36"/>
      <c r="J849" s="3"/>
      <c r="K849" s="36"/>
      <c r="L849" s="36"/>
      <c r="M849"/>
    </row>
    <row r="850" spans="1:13" x14ac:dyDescent="0.3">
      <c r="A850" s="25"/>
      <c r="B850" s="3"/>
      <c r="C850" s="3"/>
      <c r="D850" s="25"/>
      <c r="E850" s="25"/>
      <c r="F850" s="35"/>
      <c r="G850" s="3"/>
      <c r="H850" s="36"/>
      <c r="I850" s="36"/>
      <c r="J850" s="3"/>
      <c r="K850" s="36"/>
      <c r="L850" s="36"/>
      <c r="M850"/>
    </row>
    <row r="851" spans="1:13" x14ac:dyDescent="0.3">
      <c r="A851" s="25"/>
      <c r="B851" s="3"/>
      <c r="C851" s="3"/>
      <c r="D851" s="25"/>
      <c r="E851" s="25"/>
      <c r="F851" s="35"/>
      <c r="G851" s="3"/>
      <c r="H851" s="36"/>
      <c r="I851" s="36"/>
      <c r="J851" s="3"/>
      <c r="K851" s="36"/>
      <c r="L851" s="36"/>
      <c r="M851"/>
    </row>
    <row r="852" spans="1:13" x14ac:dyDescent="0.3">
      <c r="A852" s="25"/>
      <c r="B852" s="3"/>
      <c r="C852" s="3"/>
      <c r="D852" s="25"/>
      <c r="E852" s="25"/>
      <c r="F852" s="35"/>
      <c r="G852" s="3"/>
      <c r="H852" s="36"/>
      <c r="I852" s="36"/>
      <c r="J852" s="3"/>
      <c r="K852" s="36"/>
      <c r="L852" s="36"/>
      <c r="M852"/>
    </row>
    <row r="853" spans="1:13" x14ac:dyDescent="0.3">
      <c r="A853" s="25"/>
      <c r="B853" s="3"/>
      <c r="C853" s="3"/>
      <c r="D853" s="25"/>
      <c r="E853" s="25"/>
      <c r="F853" s="35"/>
      <c r="G853" s="3"/>
      <c r="H853" s="36"/>
      <c r="I853" s="36"/>
      <c r="J853" s="3"/>
      <c r="K853" s="36"/>
      <c r="L853" s="36"/>
      <c r="M853"/>
    </row>
    <row r="854" spans="1:13" x14ac:dyDescent="0.3">
      <c r="A854" s="25"/>
      <c r="B854" s="3"/>
      <c r="C854" s="3"/>
      <c r="D854" s="25"/>
      <c r="E854" s="25"/>
      <c r="F854" s="35"/>
      <c r="G854" s="3"/>
      <c r="H854" s="36"/>
      <c r="I854" s="36"/>
      <c r="J854" s="3"/>
      <c r="K854" s="36"/>
      <c r="L854" s="36"/>
      <c r="M854"/>
    </row>
    <row r="855" spans="1:13" x14ac:dyDescent="0.3">
      <c r="A855" s="25"/>
      <c r="B855" s="3"/>
      <c r="C855" s="3"/>
      <c r="D855" s="25"/>
      <c r="E855" s="25"/>
      <c r="F855" s="35"/>
      <c r="G855" s="3"/>
      <c r="H855" s="36"/>
      <c r="I855" s="36"/>
      <c r="J855" s="3"/>
      <c r="K855" s="36"/>
      <c r="L855" s="36"/>
      <c r="M855"/>
    </row>
    <row r="856" spans="1:13" x14ac:dyDescent="0.3">
      <c r="A856" s="25"/>
      <c r="B856" s="3"/>
      <c r="C856" s="3"/>
      <c r="D856" s="25"/>
      <c r="E856" s="25"/>
      <c r="F856" s="35"/>
      <c r="G856" s="3"/>
      <c r="H856" s="36"/>
      <c r="I856" s="36"/>
      <c r="J856" s="3"/>
      <c r="K856" s="36"/>
      <c r="L856" s="36"/>
      <c r="M856"/>
    </row>
    <row r="857" spans="1:13" x14ac:dyDescent="0.3">
      <c r="A857" s="25"/>
      <c r="B857" s="3"/>
      <c r="C857" s="3"/>
      <c r="D857" s="25"/>
      <c r="E857" s="25"/>
      <c r="F857" s="35"/>
      <c r="G857" s="3"/>
      <c r="H857" s="36"/>
      <c r="I857" s="36"/>
      <c r="J857" s="3"/>
      <c r="K857" s="36"/>
      <c r="L857" s="36"/>
      <c r="M857"/>
    </row>
    <row r="858" spans="1:13" x14ac:dyDescent="0.3">
      <c r="A858" s="25"/>
      <c r="B858" s="3"/>
      <c r="C858" s="3"/>
      <c r="D858" s="25"/>
      <c r="E858" s="25"/>
      <c r="F858" s="35"/>
      <c r="G858" s="3"/>
      <c r="H858" s="36"/>
      <c r="I858" s="36"/>
      <c r="J858" s="3"/>
      <c r="K858" s="36"/>
      <c r="L858" s="36"/>
      <c r="M858"/>
    </row>
    <row r="859" spans="1:13" x14ac:dyDescent="0.3">
      <c r="A859" s="25"/>
      <c r="B859" s="3"/>
      <c r="C859" s="3"/>
      <c r="D859" s="25"/>
      <c r="E859" s="25"/>
      <c r="F859" s="35"/>
      <c r="G859" s="3"/>
      <c r="H859" s="36"/>
      <c r="I859" s="36"/>
      <c r="J859" s="3"/>
      <c r="K859" s="36"/>
      <c r="L859" s="36"/>
      <c r="M859"/>
    </row>
    <row r="860" spans="1:13" x14ac:dyDescent="0.3">
      <c r="A860" s="25"/>
      <c r="B860" s="3"/>
      <c r="C860" s="3"/>
      <c r="D860" s="25"/>
      <c r="E860" s="25"/>
      <c r="F860" s="35"/>
      <c r="G860" s="3"/>
      <c r="H860" s="36"/>
      <c r="I860" s="36"/>
      <c r="J860" s="3"/>
      <c r="K860" s="36"/>
      <c r="L860" s="36"/>
      <c r="M860"/>
    </row>
    <row r="861" spans="1:13" x14ac:dyDescent="0.3">
      <c r="A861" s="25"/>
      <c r="B861" s="3"/>
      <c r="C861" s="3"/>
      <c r="D861" s="25"/>
      <c r="E861" s="25"/>
      <c r="F861" s="35"/>
      <c r="G861" s="3"/>
      <c r="H861" s="36"/>
      <c r="I861" s="36"/>
      <c r="J861" s="3"/>
      <c r="K861" s="36"/>
      <c r="L861" s="36"/>
      <c r="M861"/>
    </row>
    <row r="862" spans="1:13" x14ac:dyDescent="0.3">
      <c r="A862" s="25"/>
      <c r="B862" s="3"/>
      <c r="C862" s="3"/>
      <c r="D862" s="25"/>
      <c r="E862" s="25"/>
      <c r="F862" s="35"/>
      <c r="G862" s="3"/>
      <c r="H862" s="36"/>
      <c r="I862" s="36"/>
      <c r="J862" s="3"/>
      <c r="K862" s="36"/>
      <c r="L862" s="36"/>
      <c r="M862"/>
    </row>
    <row r="863" spans="1:13" x14ac:dyDescent="0.3">
      <c r="A863" s="25"/>
      <c r="B863" s="3"/>
      <c r="C863" s="3"/>
      <c r="D863" s="25"/>
      <c r="E863" s="25"/>
      <c r="F863" s="35"/>
      <c r="G863" s="3"/>
      <c r="H863" s="36"/>
      <c r="I863" s="36"/>
      <c r="J863" s="3"/>
      <c r="K863" s="36"/>
      <c r="L863" s="36"/>
      <c r="M863"/>
    </row>
    <row r="864" spans="1:13" x14ac:dyDescent="0.3">
      <c r="A864" s="25"/>
      <c r="B864" s="3"/>
      <c r="C864" s="3"/>
      <c r="D864" s="25"/>
      <c r="E864" s="25"/>
      <c r="F864" s="35"/>
      <c r="G864" s="3"/>
      <c r="H864" s="36"/>
      <c r="I864" s="36"/>
      <c r="J864" s="3"/>
      <c r="K864" s="36"/>
      <c r="L864" s="36"/>
      <c r="M864"/>
    </row>
    <row r="865" spans="1:13" x14ac:dyDescent="0.3">
      <c r="A865" s="25"/>
      <c r="B865" s="3"/>
      <c r="C865" s="3"/>
      <c r="D865" s="25"/>
      <c r="E865" s="25"/>
      <c r="F865" s="35"/>
      <c r="G865" s="3"/>
      <c r="H865" s="36"/>
      <c r="I865" s="36"/>
      <c r="J865" s="3"/>
      <c r="K865" s="36"/>
      <c r="L865" s="36"/>
      <c r="M865"/>
    </row>
    <row r="866" spans="1:13" x14ac:dyDescent="0.3">
      <c r="A866" s="25"/>
      <c r="B866" s="3"/>
      <c r="C866" s="3"/>
      <c r="D866" s="25"/>
      <c r="E866" s="25"/>
      <c r="F866" s="35"/>
      <c r="G866" s="3"/>
      <c r="H866" s="36"/>
      <c r="I866" s="36"/>
      <c r="J866" s="3"/>
      <c r="K866" s="36"/>
      <c r="L866" s="36"/>
      <c r="M866"/>
    </row>
    <row r="867" spans="1:13" x14ac:dyDescent="0.3">
      <c r="A867" s="25"/>
      <c r="B867" s="3"/>
      <c r="C867" s="3"/>
      <c r="D867" s="25"/>
      <c r="E867" s="25"/>
      <c r="F867" s="35"/>
      <c r="G867" s="3"/>
      <c r="H867" s="36"/>
      <c r="I867" s="36"/>
      <c r="J867" s="3"/>
      <c r="K867" s="36"/>
      <c r="L867" s="36"/>
      <c r="M867"/>
    </row>
    <row r="868" spans="1:13" x14ac:dyDescent="0.3">
      <c r="A868" s="25"/>
      <c r="B868" s="3"/>
      <c r="C868" s="3"/>
      <c r="D868" s="25"/>
      <c r="E868" s="25"/>
      <c r="F868" s="35"/>
      <c r="G868" s="3"/>
      <c r="H868" s="36"/>
      <c r="I868" s="36"/>
      <c r="J868" s="3"/>
      <c r="K868" s="36"/>
      <c r="L868" s="36"/>
      <c r="M868"/>
    </row>
    <row r="869" spans="1:13" x14ac:dyDescent="0.3">
      <c r="A869" s="25"/>
      <c r="B869" s="3"/>
      <c r="C869" s="3"/>
      <c r="D869" s="25"/>
      <c r="E869" s="25"/>
      <c r="F869" s="35"/>
      <c r="G869" s="3"/>
      <c r="H869" s="36"/>
      <c r="I869" s="36"/>
      <c r="J869" s="3"/>
      <c r="K869" s="36"/>
      <c r="L869" s="36"/>
      <c r="M869"/>
    </row>
    <row r="870" spans="1:13" x14ac:dyDescent="0.3">
      <c r="A870" s="25"/>
      <c r="B870" s="3"/>
      <c r="C870" s="3"/>
      <c r="D870" s="25"/>
      <c r="E870" s="25"/>
      <c r="F870" s="35"/>
      <c r="G870" s="3"/>
      <c r="H870" s="36"/>
      <c r="I870" s="36"/>
      <c r="J870" s="3"/>
      <c r="K870" s="36"/>
      <c r="L870" s="36"/>
      <c r="M870"/>
    </row>
    <row r="871" spans="1:13" x14ac:dyDescent="0.3">
      <c r="A871" s="25"/>
      <c r="B871" s="3"/>
      <c r="C871" s="3"/>
      <c r="D871" s="25"/>
      <c r="E871" s="25"/>
      <c r="F871" s="35"/>
      <c r="G871" s="3"/>
      <c r="H871" s="36"/>
      <c r="I871" s="36"/>
      <c r="J871" s="3"/>
      <c r="K871" s="36"/>
      <c r="L871" s="36"/>
      <c r="M871"/>
    </row>
    <row r="872" spans="1:13" x14ac:dyDescent="0.3">
      <c r="A872" s="25"/>
      <c r="B872" s="3"/>
      <c r="C872" s="3"/>
      <c r="D872" s="25"/>
      <c r="E872" s="25"/>
      <c r="F872" s="35"/>
      <c r="G872" s="3"/>
      <c r="H872" s="36"/>
      <c r="I872" s="36"/>
      <c r="J872" s="3"/>
      <c r="K872" s="36"/>
      <c r="L872" s="36"/>
      <c r="M872"/>
    </row>
    <row r="873" spans="1:13" x14ac:dyDescent="0.3">
      <c r="A873" s="25"/>
      <c r="B873" s="3"/>
      <c r="C873" s="3"/>
      <c r="D873" s="25"/>
      <c r="E873" s="25"/>
      <c r="F873" s="35"/>
      <c r="G873" s="3"/>
      <c r="H873" s="36"/>
      <c r="I873" s="36"/>
      <c r="J873" s="3"/>
      <c r="K873" s="36"/>
      <c r="L873" s="36"/>
      <c r="M873"/>
    </row>
    <row r="874" spans="1:13" x14ac:dyDescent="0.3">
      <c r="A874" s="25"/>
      <c r="B874" s="3"/>
      <c r="C874" s="3"/>
      <c r="D874" s="25"/>
      <c r="E874" s="25"/>
      <c r="F874" s="35"/>
      <c r="G874" s="3"/>
      <c r="H874" s="36"/>
      <c r="I874" s="36"/>
      <c r="J874" s="3"/>
      <c r="K874" s="36"/>
      <c r="L874" s="36"/>
      <c r="M874"/>
    </row>
    <row r="875" spans="1:13" x14ac:dyDescent="0.3">
      <c r="A875" s="25"/>
      <c r="B875" s="3"/>
      <c r="C875" s="3"/>
      <c r="D875" s="25"/>
      <c r="E875" s="25"/>
      <c r="F875" s="35"/>
      <c r="G875" s="3"/>
      <c r="H875" s="36"/>
      <c r="I875" s="36"/>
      <c r="J875" s="3"/>
      <c r="K875" s="36"/>
      <c r="L875" s="36"/>
      <c r="M875"/>
    </row>
    <row r="876" spans="1:13" x14ac:dyDescent="0.3">
      <c r="A876" s="25"/>
      <c r="B876" s="3"/>
      <c r="C876" s="3"/>
      <c r="D876" s="25"/>
      <c r="E876" s="25"/>
      <c r="F876" s="35"/>
      <c r="G876" s="3"/>
      <c r="H876" s="36"/>
      <c r="I876" s="36"/>
      <c r="J876" s="3"/>
      <c r="K876" s="36"/>
      <c r="L876" s="36"/>
      <c r="M876"/>
    </row>
    <row r="877" spans="1:13" x14ac:dyDescent="0.3">
      <c r="A877" s="25"/>
      <c r="B877" s="3"/>
      <c r="C877" s="3"/>
      <c r="D877" s="25"/>
      <c r="E877" s="25"/>
      <c r="F877" s="35"/>
      <c r="G877" s="3"/>
      <c r="H877" s="36"/>
      <c r="I877" s="36"/>
      <c r="J877" s="3"/>
      <c r="K877" s="36"/>
      <c r="L877" s="36"/>
      <c r="M877"/>
    </row>
    <row r="878" spans="1:13" x14ac:dyDescent="0.3">
      <c r="A878" s="25"/>
      <c r="B878" s="3"/>
      <c r="C878" s="3"/>
      <c r="D878" s="25"/>
      <c r="E878" s="25"/>
      <c r="F878" s="35"/>
      <c r="G878" s="3"/>
      <c r="H878" s="36"/>
      <c r="I878" s="36"/>
      <c r="J878" s="3"/>
      <c r="K878" s="36"/>
      <c r="L878" s="36"/>
      <c r="M878"/>
    </row>
    <row r="879" spans="1:13" x14ac:dyDescent="0.3">
      <c r="A879" s="25"/>
      <c r="B879" s="3"/>
      <c r="C879" s="3"/>
      <c r="D879" s="25"/>
      <c r="E879" s="25"/>
      <c r="F879" s="35"/>
      <c r="G879" s="3"/>
      <c r="H879" s="36"/>
      <c r="I879" s="36"/>
      <c r="J879" s="3"/>
      <c r="K879" s="36"/>
      <c r="L879" s="36"/>
      <c r="M879"/>
    </row>
    <row r="880" spans="1:13" x14ac:dyDescent="0.3">
      <c r="A880" s="25"/>
      <c r="B880" s="3"/>
      <c r="C880" s="3"/>
      <c r="D880" s="25"/>
      <c r="E880" s="25"/>
      <c r="F880" s="35"/>
      <c r="G880" s="3"/>
      <c r="H880" s="36"/>
      <c r="I880" s="36"/>
      <c r="J880" s="3"/>
      <c r="K880" s="36"/>
      <c r="L880" s="36"/>
      <c r="M880"/>
    </row>
    <row r="881" spans="1:13" x14ac:dyDescent="0.3">
      <c r="A881" s="25"/>
      <c r="B881" s="3"/>
      <c r="C881" s="3"/>
      <c r="D881" s="25"/>
      <c r="E881" s="25"/>
      <c r="F881" s="35"/>
      <c r="G881" s="3"/>
      <c r="H881" s="36"/>
      <c r="I881" s="36"/>
      <c r="J881" s="3"/>
      <c r="K881" s="36"/>
      <c r="L881" s="36"/>
      <c r="M881"/>
    </row>
    <row r="882" spans="1:13" x14ac:dyDescent="0.3">
      <c r="A882" s="25"/>
      <c r="B882" s="3"/>
      <c r="C882" s="3"/>
      <c r="D882" s="25"/>
      <c r="E882" s="25"/>
      <c r="F882" s="35"/>
      <c r="G882" s="3"/>
      <c r="H882" s="36"/>
      <c r="I882" s="36"/>
      <c r="J882" s="3"/>
      <c r="K882" s="36"/>
      <c r="L882" s="36"/>
      <c r="M882"/>
    </row>
    <row r="883" spans="1:13" x14ac:dyDescent="0.3">
      <c r="A883" s="25"/>
      <c r="B883" s="3"/>
      <c r="C883" s="3"/>
      <c r="D883" s="25"/>
      <c r="E883" s="25"/>
      <c r="F883" s="35"/>
      <c r="G883" s="3"/>
      <c r="H883" s="36"/>
      <c r="I883" s="36"/>
      <c r="J883" s="3"/>
      <c r="K883" s="36"/>
      <c r="L883" s="36"/>
      <c r="M883"/>
    </row>
    <row r="884" spans="1:13" x14ac:dyDescent="0.3">
      <c r="A884" s="25"/>
      <c r="B884" s="3"/>
      <c r="C884" s="3"/>
      <c r="D884" s="25"/>
      <c r="E884" s="25"/>
      <c r="F884" s="35"/>
      <c r="G884" s="3"/>
      <c r="H884" s="36"/>
      <c r="I884" s="36"/>
      <c r="J884" s="3"/>
      <c r="K884" s="36"/>
      <c r="L884" s="36"/>
      <c r="M884"/>
    </row>
    <row r="885" spans="1:13" x14ac:dyDescent="0.3">
      <c r="A885" s="25"/>
      <c r="B885" s="3"/>
      <c r="C885" s="3"/>
      <c r="D885" s="25"/>
      <c r="E885" s="25"/>
      <c r="F885" s="35"/>
      <c r="G885" s="3"/>
      <c r="H885" s="36"/>
      <c r="I885" s="36"/>
      <c r="J885" s="3"/>
      <c r="K885" s="36"/>
      <c r="L885" s="36"/>
      <c r="M885"/>
    </row>
    <row r="886" spans="1:13" x14ac:dyDescent="0.3">
      <c r="A886" s="25"/>
      <c r="B886" s="3"/>
      <c r="C886" s="3"/>
      <c r="D886" s="25"/>
      <c r="E886" s="25"/>
      <c r="F886" s="35"/>
      <c r="G886" s="3"/>
      <c r="H886" s="36"/>
      <c r="I886" s="36"/>
      <c r="J886" s="3"/>
      <c r="K886" s="36"/>
      <c r="L886" s="36"/>
      <c r="M886"/>
    </row>
    <row r="887" spans="1:13" x14ac:dyDescent="0.3">
      <c r="A887" s="25"/>
      <c r="B887" s="3"/>
      <c r="C887" s="3"/>
      <c r="D887" s="25"/>
      <c r="E887" s="25"/>
      <c r="F887" s="35"/>
      <c r="G887" s="3"/>
      <c r="H887" s="36"/>
      <c r="I887" s="36"/>
      <c r="J887" s="3"/>
      <c r="K887" s="36"/>
      <c r="L887" s="36"/>
      <c r="M887"/>
    </row>
    <row r="888" spans="1:13" x14ac:dyDescent="0.3">
      <c r="A888" s="25"/>
      <c r="B888" s="3"/>
      <c r="C888" s="3"/>
      <c r="D888" s="25"/>
      <c r="E888" s="25"/>
      <c r="F888" s="35"/>
      <c r="G888" s="3"/>
      <c r="H888" s="36"/>
      <c r="I888" s="36"/>
      <c r="J888" s="3"/>
      <c r="K888" s="36"/>
      <c r="L888" s="36"/>
      <c r="M888"/>
    </row>
    <row r="889" spans="1:13" x14ac:dyDescent="0.3">
      <c r="A889" s="25"/>
      <c r="B889" s="3"/>
      <c r="C889" s="3"/>
      <c r="D889" s="25"/>
      <c r="E889" s="25"/>
      <c r="F889" s="35"/>
      <c r="G889" s="3"/>
      <c r="H889" s="36"/>
      <c r="I889" s="36"/>
      <c r="J889" s="3"/>
      <c r="K889" s="36"/>
      <c r="L889" s="36"/>
      <c r="M889"/>
    </row>
    <row r="890" spans="1:13" x14ac:dyDescent="0.3">
      <c r="A890" s="25"/>
      <c r="B890" s="3"/>
      <c r="C890" s="3"/>
      <c r="D890" s="25"/>
      <c r="E890" s="25"/>
      <c r="F890" s="35"/>
      <c r="G890" s="3"/>
      <c r="H890" s="36"/>
      <c r="I890" s="36"/>
      <c r="J890" s="3"/>
      <c r="K890" s="36"/>
      <c r="L890" s="36"/>
      <c r="M890"/>
    </row>
    <row r="891" spans="1:13" x14ac:dyDescent="0.3">
      <c r="A891" s="25"/>
      <c r="B891" s="3"/>
      <c r="C891" s="3"/>
      <c r="D891" s="25"/>
      <c r="E891" s="25"/>
      <c r="F891" s="35"/>
      <c r="G891" s="3"/>
      <c r="H891" s="36"/>
      <c r="I891" s="36"/>
      <c r="J891" s="3"/>
      <c r="K891" s="36"/>
      <c r="L891" s="36"/>
      <c r="M891"/>
    </row>
    <row r="892" spans="1:13" x14ac:dyDescent="0.3">
      <c r="A892" s="25"/>
      <c r="B892" s="3"/>
      <c r="C892" s="3"/>
      <c r="D892" s="25"/>
      <c r="E892" s="25"/>
      <c r="F892" s="35"/>
      <c r="G892" s="3"/>
      <c r="H892" s="36"/>
      <c r="I892" s="36"/>
      <c r="J892" s="3"/>
      <c r="K892" s="36"/>
      <c r="L892" s="36"/>
      <c r="M892"/>
    </row>
    <row r="893" spans="1:13" x14ac:dyDescent="0.3">
      <c r="A893" s="25"/>
      <c r="B893" s="3"/>
      <c r="C893" s="3"/>
      <c r="D893" s="25"/>
      <c r="E893" s="25"/>
      <c r="F893" s="35"/>
      <c r="G893" s="3"/>
      <c r="H893" s="36"/>
      <c r="I893" s="36"/>
      <c r="J893" s="3"/>
      <c r="K893" s="36"/>
      <c r="L893" s="36"/>
      <c r="M893"/>
    </row>
    <row r="894" spans="1:13" x14ac:dyDescent="0.3">
      <c r="A894" s="25"/>
      <c r="B894" s="3"/>
      <c r="C894" s="3"/>
      <c r="D894" s="25"/>
      <c r="E894" s="25"/>
      <c r="F894" s="35"/>
      <c r="G894" s="3"/>
      <c r="H894" s="36"/>
      <c r="I894" s="36"/>
      <c r="J894" s="3"/>
      <c r="K894" s="36"/>
      <c r="L894" s="36"/>
      <c r="M894"/>
    </row>
    <row r="895" spans="1:13" x14ac:dyDescent="0.3">
      <c r="A895" s="25"/>
      <c r="B895" s="3"/>
      <c r="C895" s="3"/>
      <c r="D895" s="25"/>
      <c r="E895" s="25"/>
      <c r="F895" s="35"/>
      <c r="G895" s="3"/>
      <c r="H895" s="36"/>
      <c r="I895" s="36"/>
      <c r="J895" s="3"/>
      <c r="K895" s="36"/>
      <c r="L895" s="36"/>
      <c r="M895"/>
    </row>
    <row r="896" spans="1:13" x14ac:dyDescent="0.3">
      <c r="A896" s="25"/>
      <c r="B896" s="3"/>
      <c r="C896" s="3"/>
      <c r="D896" s="25"/>
      <c r="E896" s="25"/>
      <c r="F896" s="35"/>
      <c r="G896" s="3"/>
      <c r="H896" s="36"/>
      <c r="I896" s="36"/>
      <c r="J896" s="3"/>
      <c r="K896" s="36"/>
      <c r="L896" s="36"/>
      <c r="M896"/>
    </row>
    <row r="897" spans="1:13" x14ac:dyDescent="0.3">
      <c r="A897" s="25"/>
      <c r="B897" s="3"/>
      <c r="C897" s="3"/>
      <c r="D897" s="25"/>
      <c r="E897" s="25"/>
      <c r="F897" s="35"/>
      <c r="G897" s="3"/>
      <c r="H897" s="36"/>
      <c r="I897" s="36"/>
      <c r="J897" s="3"/>
      <c r="K897" s="36"/>
      <c r="L897" s="36"/>
      <c r="M897"/>
    </row>
    <row r="898" spans="1:13" x14ac:dyDescent="0.3">
      <c r="A898" s="25"/>
      <c r="B898" s="3"/>
      <c r="C898" s="3"/>
      <c r="D898" s="25"/>
      <c r="E898" s="25"/>
      <c r="F898" s="35"/>
      <c r="G898" s="3"/>
      <c r="H898" s="36"/>
      <c r="I898" s="36"/>
      <c r="J898" s="3"/>
      <c r="K898" s="36"/>
      <c r="L898" s="36"/>
      <c r="M898"/>
    </row>
    <row r="899" spans="1:13" x14ac:dyDescent="0.3">
      <c r="A899" s="25"/>
      <c r="B899" s="3"/>
      <c r="C899" s="3"/>
      <c r="D899" s="25"/>
      <c r="E899" s="25"/>
      <c r="F899" s="35"/>
      <c r="G899" s="3"/>
      <c r="H899" s="36"/>
      <c r="I899" s="36"/>
      <c r="J899" s="3"/>
      <c r="K899" s="36"/>
      <c r="L899" s="36"/>
      <c r="M899"/>
    </row>
    <row r="900" spans="1:13" x14ac:dyDescent="0.3">
      <c r="A900" s="25"/>
      <c r="B900" s="3"/>
      <c r="C900" s="3"/>
      <c r="D900" s="25"/>
      <c r="E900" s="25"/>
      <c r="F900" s="35"/>
      <c r="G900" s="3"/>
      <c r="H900" s="36"/>
      <c r="I900" s="36"/>
      <c r="J900" s="3"/>
      <c r="K900" s="36"/>
      <c r="L900" s="36"/>
      <c r="M900"/>
    </row>
    <row r="901" spans="1:13" x14ac:dyDescent="0.3">
      <c r="A901" s="25"/>
      <c r="B901" s="3"/>
      <c r="C901" s="3"/>
      <c r="D901" s="25"/>
      <c r="E901" s="25"/>
      <c r="F901" s="35"/>
      <c r="G901" s="3"/>
      <c r="H901" s="36"/>
      <c r="I901" s="36"/>
      <c r="J901" s="3"/>
      <c r="K901" s="36"/>
      <c r="L901" s="36"/>
      <c r="M901"/>
    </row>
    <row r="902" spans="1:13" x14ac:dyDescent="0.3">
      <c r="A902" s="25"/>
      <c r="B902" s="3"/>
      <c r="C902" s="3"/>
      <c r="D902" s="25"/>
      <c r="E902" s="25"/>
      <c r="F902" s="35"/>
      <c r="G902" s="3"/>
      <c r="H902" s="36"/>
      <c r="I902" s="36"/>
      <c r="J902" s="3"/>
      <c r="K902" s="36"/>
      <c r="L902" s="36"/>
      <c r="M902"/>
    </row>
    <row r="903" spans="1:13" x14ac:dyDescent="0.3">
      <c r="A903" s="25"/>
      <c r="B903" s="3"/>
      <c r="C903" s="3"/>
      <c r="D903" s="25"/>
      <c r="E903" s="25"/>
      <c r="F903" s="35"/>
      <c r="G903" s="3"/>
      <c r="H903" s="36"/>
      <c r="I903" s="36"/>
      <c r="J903" s="3"/>
      <c r="K903" s="36"/>
      <c r="L903" s="36"/>
      <c r="M903"/>
    </row>
    <row r="904" spans="1:13" x14ac:dyDescent="0.3">
      <c r="A904" s="25"/>
      <c r="B904" s="3"/>
      <c r="C904" s="3"/>
      <c r="D904" s="25"/>
      <c r="E904" s="25"/>
      <c r="F904" s="35"/>
      <c r="G904" s="3"/>
      <c r="H904" s="36"/>
      <c r="I904" s="36"/>
      <c r="J904" s="3"/>
      <c r="K904" s="36"/>
      <c r="L904" s="36"/>
      <c r="M904"/>
    </row>
    <row r="905" spans="1:13" x14ac:dyDescent="0.3">
      <c r="A905" s="25"/>
      <c r="B905" s="3"/>
      <c r="C905" s="3"/>
      <c r="D905" s="25"/>
      <c r="E905" s="25"/>
      <c r="F905" s="35"/>
      <c r="G905" s="3"/>
      <c r="H905" s="36"/>
      <c r="I905" s="36"/>
      <c r="J905" s="3"/>
      <c r="K905" s="36"/>
      <c r="L905" s="36"/>
      <c r="M905"/>
    </row>
    <row r="906" spans="1:13" x14ac:dyDescent="0.3">
      <c r="A906" s="25"/>
      <c r="B906" s="3"/>
      <c r="C906" s="3"/>
      <c r="D906" s="25"/>
      <c r="E906" s="25"/>
      <c r="F906" s="35"/>
      <c r="G906" s="3"/>
      <c r="H906" s="36"/>
      <c r="I906" s="36"/>
      <c r="J906" s="3"/>
      <c r="K906" s="36"/>
      <c r="L906" s="36"/>
      <c r="M906"/>
    </row>
    <row r="907" spans="1:13" x14ac:dyDescent="0.3">
      <c r="A907" s="25"/>
      <c r="B907" s="3"/>
      <c r="C907" s="3"/>
      <c r="D907" s="25"/>
      <c r="E907" s="25"/>
      <c r="F907" s="35"/>
      <c r="G907" s="3"/>
      <c r="H907" s="36"/>
      <c r="I907" s="36"/>
      <c r="J907" s="3"/>
      <c r="K907" s="36"/>
      <c r="L907" s="36"/>
      <c r="M907"/>
    </row>
    <row r="908" spans="1:13" x14ac:dyDescent="0.3">
      <c r="A908" s="25"/>
      <c r="B908" s="3"/>
      <c r="C908" s="3"/>
      <c r="D908" s="25"/>
      <c r="E908" s="25"/>
      <c r="F908" s="35"/>
      <c r="G908" s="3"/>
      <c r="H908" s="36"/>
      <c r="I908" s="36"/>
      <c r="J908" s="3"/>
      <c r="K908" s="36"/>
      <c r="L908" s="36"/>
      <c r="M908"/>
    </row>
    <row r="909" spans="1:13" x14ac:dyDescent="0.3">
      <c r="A909" s="25"/>
      <c r="B909" s="3"/>
      <c r="C909" s="3"/>
      <c r="D909" s="25"/>
      <c r="E909" s="25"/>
      <c r="F909" s="35"/>
      <c r="G909" s="3"/>
      <c r="H909" s="36"/>
      <c r="I909" s="36"/>
      <c r="J909" s="3"/>
      <c r="K909" s="36"/>
      <c r="L909" s="36"/>
      <c r="M909"/>
    </row>
    <row r="910" spans="1:13" x14ac:dyDescent="0.3">
      <c r="A910" s="25"/>
      <c r="B910" s="3"/>
      <c r="C910" s="3"/>
      <c r="D910" s="25"/>
      <c r="E910" s="25"/>
      <c r="F910" s="35"/>
      <c r="G910" s="3"/>
      <c r="H910" s="36"/>
      <c r="I910" s="36"/>
      <c r="J910" s="3"/>
      <c r="K910" s="36"/>
      <c r="L910" s="36"/>
      <c r="M910"/>
    </row>
    <row r="911" spans="1:13" x14ac:dyDescent="0.3">
      <c r="A911" s="25"/>
      <c r="B911" s="3"/>
      <c r="C911" s="3"/>
      <c r="D911" s="25"/>
      <c r="E911" s="25"/>
      <c r="F911" s="35"/>
      <c r="G911" s="3"/>
      <c r="H911" s="36"/>
      <c r="I911" s="36"/>
      <c r="J911" s="3"/>
      <c r="K911" s="36"/>
      <c r="L911" s="36"/>
      <c r="M911"/>
    </row>
    <row r="912" spans="1:13" x14ac:dyDescent="0.3">
      <c r="A912" s="25"/>
      <c r="B912" s="3"/>
      <c r="C912" s="3"/>
      <c r="D912" s="25"/>
      <c r="E912" s="25"/>
      <c r="F912" s="35"/>
      <c r="G912" s="3"/>
      <c r="H912" s="36"/>
      <c r="I912" s="36"/>
      <c r="J912" s="3"/>
      <c r="K912" s="36"/>
      <c r="L912" s="36"/>
      <c r="M912"/>
    </row>
    <row r="913" spans="1:13" x14ac:dyDescent="0.3">
      <c r="A913" s="25"/>
      <c r="B913" s="3"/>
      <c r="C913" s="3"/>
      <c r="D913" s="25"/>
      <c r="E913" s="25"/>
      <c r="F913" s="35"/>
      <c r="G913" s="3"/>
      <c r="H913" s="36"/>
      <c r="I913" s="36"/>
      <c r="J913" s="3"/>
      <c r="K913" s="36"/>
      <c r="L913" s="36"/>
      <c r="M913"/>
    </row>
    <row r="914" spans="1:13" x14ac:dyDescent="0.3">
      <c r="A914" s="25"/>
      <c r="B914" s="3"/>
      <c r="C914" s="3"/>
      <c r="D914" s="25"/>
      <c r="E914" s="25"/>
      <c r="F914" s="35"/>
      <c r="G914" s="3"/>
      <c r="H914" s="36"/>
      <c r="I914" s="36"/>
      <c r="J914" s="3"/>
      <c r="K914" s="36"/>
      <c r="L914" s="36"/>
      <c r="M914"/>
    </row>
    <row r="915" spans="1:13" x14ac:dyDescent="0.3">
      <c r="A915" s="25"/>
      <c r="B915" s="3"/>
      <c r="C915" s="3"/>
      <c r="D915" s="25"/>
      <c r="E915" s="25"/>
      <c r="F915" s="35"/>
      <c r="G915" s="3"/>
      <c r="H915" s="36"/>
      <c r="I915" s="36"/>
      <c r="J915" s="3"/>
      <c r="K915" s="36"/>
      <c r="L915" s="36"/>
      <c r="M915"/>
    </row>
    <row r="916" spans="1:13" x14ac:dyDescent="0.3">
      <c r="A916" s="25"/>
      <c r="B916" s="3"/>
      <c r="C916" s="3"/>
      <c r="D916" s="25"/>
      <c r="E916" s="25"/>
      <c r="F916" s="35"/>
      <c r="G916" s="3"/>
      <c r="H916" s="36"/>
      <c r="I916" s="36"/>
      <c r="J916" s="3"/>
      <c r="K916" s="36"/>
      <c r="L916" s="36"/>
      <c r="M916"/>
    </row>
    <row r="917" spans="1:13" x14ac:dyDescent="0.3">
      <c r="A917" s="25"/>
      <c r="B917" s="3"/>
      <c r="C917" s="3"/>
      <c r="D917" s="25"/>
      <c r="E917" s="25"/>
      <c r="F917" s="35"/>
      <c r="G917" s="3"/>
      <c r="H917" s="36"/>
      <c r="I917" s="36"/>
      <c r="J917" s="3"/>
      <c r="K917" s="36"/>
      <c r="L917" s="36"/>
      <c r="M917"/>
    </row>
    <row r="918" spans="1:13" x14ac:dyDescent="0.3">
      <c r="A918" s="25"/>
      <c r="B918" s="3"/>
      <c r="C918" s="3"/>
      <c r="D918" s="25"/>
      <c r="E918" s="25"/>
      <c r="F918" s="35"/>
      <c r="G918" s="3"/>
      <c r="H918" s="36"/>
      <c r="I918" s="36"/>
      <c r="J918" s="3"/>
      <c r="K918" s="36"/>
      <c r="L918" s="36"/>
      <c r="M918"/>
    </row>
    <row r="919" spans="1:13" x14ac:dyDescent="0.3">
      <c r="A919" s="25"/>
      <c r="B919" s="3"/>
      <c r="C919" s="3"/>
      <c r="D919" s="25"/>
      <c r="E919" s="25"/>
      <c r="F919" s="35"/>
      <c r="G919" s="3"/>
      <c r="H919" s="36"/>
      <c r="I919" s="36"/>
      <c r="J919" s="3"/>
      <c r="K919" s="36"/>
      <c r="L919" s="36"/>
      <c r="M919"/>
    </row>
    <row r="920" spans="1:13" x14ac:dyDescent="0.3">
      <c r="A920" s="25"/>
      <c r="B920" s="3"/>
      <c r="C920" s="3"/>
      <c r="D920" s="25"/>
      <c r="E920" s="25"/>
      <c r="F920" s="35"/>
      <c r="G920" s="3"/>
      <c r="H920" s="36"/>
      <c r="I920" s="36"/>
      <c r="J920" s="3"/>
      <c r="K920" s="36"/>
      <c r="L920" s="36"/>
      <c r="M920"/>
    </row>
    <row r="921" spans="1:13" x14ac:dyDescent="0.3">
      <c r="A921" s="25"/>
      <c r="B921" s="3"/>
      <c r="C921" s="3"/>
      <c r="D921" s="25"/>
      <c r="E921" s="25"/>
      <c r="F921" s="35"/>
      <c r="G921" s="3"/>
      <c r="H921" s="36"/>
      <c r="I921" s="36"/>
      <c r="J921" s="3"/>
      <c r="K921" s="36"/>
      <c r="L921" s="36"/>
      <c r="M921"/>
    </row>
    <row r="922" spans="1:13" x14ac:dyDescent="0.3">
      <c r="A922" s="25"/>
      <c r="B922" s="3"/>
      <c r="C922" s="3"/>
      <c r="D922" s="25"/>
      <c r="E922" s="25"/>
      <c r="F922" s="35"/>
      <c r="G922" s="3"/>
      <c r="H922" s="36"/>
      <c r="I922" s="36"/>
      <c r="J922" s="3"/>
      <c r="K922" s="36"/>
      <c r="L922" s="36"/>
      <c r="M922"/>
    </row>
    <row r="923" spans="1:13" x14ac:dyDescent="0.3">
      <c r="A923" s="25"/>
      <c r="B923" s="3"/>
      <c r="C923" s="3"/>
      <c r="D923" s="25"/>
      <c r="E923" s="25"/>
      <c r="F923" s="35"/>
      <c r="G923" s="3"/>
      <c r="H923" s="36"/>
      <c r="I923" s="36"/>
      <c r="J923" s="3"/>
      <c r="K923" s="36"/>
      <c r="L923" s="36"/>
      <c r="M923"/>
    </row>
    <row r="924" spans="1:13" x14ac:dyDescent="0.3">
      <c r="A924" s="25"/>
      <c r="B924" s="3"/>
      <c r="C924" s="3"/>
      <c r="D924" s="25"/>
      <c r="E924" s="25"/>
      <c r="F924" s="35"/>
      <c r="G924" s="3"/>
      <c r="H924" s="36"/>
      <c r="I924" s="36"/>
      <c r="J924" s="3"/>
      <c r="K924" s="36"/>
      <c r="L924" s="36"/>
      <c r="M924"/>
    </row>
    <row r="925" spans="1:13" x14ac:dyDescent="0.3">
      <c r="A925" s="25"/>
      <c r="B925" s="3"/>
      <c r="C925" s="3"/>
      <c r="D925" s="25"/>
      <c r="E925" s="25"/>
      <c r="F925" s="35"/>
      <c r="G925" s="3"/>
      <c r="H925" s="36"/>
      <c r="I925" s="36"/>
      <c r="J925" s="3"/>
      <c r="K925" s="36"/>
      <c r="L925" s="36"/>
      <c r="M925"/>
    </row>
    <row r="926" spans="1:13" x14ac:dyDescent="0.3">
      <c r="A926" s="25"/>
      <c r="B926" s="3"/>
      <c r="C926" s="3"/>
      <c r="D926" s="25"/>
      <c r="E926" s="25"/>
      <c r="F926" s="35"/>
      <c r="G926" s="3"/>
      <c r="H926" s="36"/>
      <c r="I926" s="36"/>
      <c r="J926" s="3"/>
      <c r="K926" s="36"/>
      <c r="L926" s="36"/>
      <c r="M926"/>
    </row>
    <row r="927" spans="1:13" x14ac:dyDescent="0.3">
      <c r="A927" s="25"/>
      <c r="B927" s="3"/>
      <c r="C927" s="3"/>
      <c r="D927" s="25"/>
      <c r="E927" s="25"/>
      <c r="F927" s="35"/>
      <c r="G927" s="3"/>
      <c r="H927" s="36"/>
      <c r="I927" s="36"/>
      <c r="J927" s="3"/>
      <c r="K927" s="36"/>
      <c r="L927" s="36"/>
      <c r="M927"/>
    </row>
    <row r="928" spans="1:13" x14ac:dyDescent="0.3">
      <c r="A928" s="25"/>
      <c r="B928" s="3"/>
      <c r="C928" s="3"/>
      <c r="D928" s="25"/>
      <c r="E928" s="25"/>
      <c r="F928" s="35"/>
      <c r="G928" s="3"/>
      <c r="H928" s="36"/>
      <c r="I928" s="36"/>
      <c r="J928" s="3"/>
      <c r="K928" s="36"/>
      <c r="L928" s="36"/>
      <c r="M928"/>
    </row>
    <row r="929" spans="1:13" x14ac:dyDescent="0.3">
      <c r="A929" s="25"/>
      <c r="B929" s="3"/>
      <c r="C929" s="3"/>
      <c r="D929" s="25"/>
      <c r="E929" s="25"/>
      <c r="F929" s="35"/>
      <c r="G929" s="3"/>
      <c r="H929" s="36"/>
      <c r="I929" s="36"/>
      <c r="J929" s="3"/>
      <c r="K929" s="36"/>
      <c r="L929" s="36"/>
      <c r="M929"/>
    </row>
    <row r="930" spans="1:13" x14ac:dyDescent="0.3">
      <c r="A930" s="25"/>
      <c r="B930" s="3"/>
      <c r="C930" s="3"/>
      <c r="D930" s="25"/>
      <c r="E930" s="25"/>
      <c r="F930" s="35"/>
      <c r="G930" s="3"/>
      <c r="H930" s="36"/>
      <c r="I930" s="36"/>
      <c r="J930" s="3"/>
      <c r="K930" s="36"/>
      <c r="L930" s="36"/>
      <c r="M930"/>
    </row>
    <row r="931" spans="1:13" x14ac:dyDescent="0.3">
      <c r="A931" s="25"/>
      <c r="B931" s="3"/>
      <c r="C931" s="3"/>
      <c r="D931" s="25"/>
      <c r="E931" s="25"/>
      <c r="F931" s="35"/>
      <c r="G931" s="3"/>
      <c r="H931" s="36"/>
      <c r="I931" s="36"/>
      <c r="J931" s="3"/>
      <c r="K931" s="36"/>
      <c r="L931" s="36"/>
      <c r="M931"/>
    </row>
    <row r="932" spans="1:13" x14ac:dyDescent="0.3">
      <c r="A932" s="25"/>
      <c r="B932" s="3"/>
      <c r="C932" s="3"/>
      <c r="D932" s="25"/>
      <c r="E932" s="25"/>
      <c r="F932" s="35"/>
      <c r="G932" s="3"/>
      <c r="H932" s="36"/>
      <c r="I932" s="36"/>
      <c r="J932" s="3"/>
      <c r="K932" s="36"/>
      <c r="L932" s="36"/>
      <c r="M932"/>
    </row>
    <row r="933" spans="1:13" x14ac:dyDescent="0.3">
      <c r="A933" s="25"/>
      <c r="B933" s="3"/>
      <c r="C933" s="3"/>
      <c r="D933" s="25"/>
      <c r="E933" s="25"/>
      <c r="F933" s="35"/>
      <c r="G933" s="3"/>
      <c r="H933" s="36"/>
      <c r="I933" s="36"/>
      <c r="J933" s="3"/>
      <c r="K933" s="36"/>
      <c r="L933" s="36"/>
      <c r="M933"/>
    </row>
    <row r="934" spans="1:13" x14ac:dyDescent="0.3">
      <c r="A934" s="25"/>
      <c r="B934" s="3"/>
      <c r="C934" s="3"/>
      <c r="D934" s="25"/>
      <c r="E934" s="25"/>
      <c r="F934" s="35"/>
      <c r="G934" s="3"/>
      <c r="H934" s="36"/>
      <c r="I934" s="36"/>
      <c r="J934" s="3"/>
      <c r="K934" s="36"/>
      <c r="L934" s="36"/>
      <c r="M934"/>
    </row>
    <row r="935" spans="1:13" x14ac:dyDescent="0.3">
      <c r="A935" s="25"/>
      <c r="B935" s="3"/>
      <c r="C935" s="3"/>
      <c r="D935" s="25"/>
      <c r="E935" s="25"/>
      <c r="F935" s="35"/>
      <c r="G935" s="3"/>
      <c r="H935" s="36"/>
      <c r="I935" s="36"/>
      <c r="J935" s="3"/>
      <c r="K935" s="36"/>
      <c r="L935" s="36"/>
      <c r="M935"/>
    </row>
    <row r="936" spans="1:13" x14ac:dyDescent="0.3">
      <c r="A936" s="25"/>
      <c r="B936" s="3"/>
      <c r="C936" s="3"/>
      <c r="D936" s="25"/>
      <c r="E936" s="25"/>
      <c r="F936" s="35"/>
      <c r="G936" s="3"/>
      <c r="H936" s="36"/>
      <c r="I936" s="36"/>
      <c r="J936" s="3"/>
      <c r="K936" s="36"/>
      <c r="L936" s="36"/>
    </row>
    <row r="937" spans="1:13" x14ac:dyDescent="0.3">
      <c r="A937" s="25"/>
      <c r="B937" s="3"/>
      <c r="C937" s="3"/>
      <c r="D937" s="25"/>
      <c r="E937" s="25"/>
      <c r="F937" s="35"/>
      <c r="G937" s="3"/>
      <c r="H937" s="36"/>
      <c r="I937" s="36"/>
      <c r="J937" s="3"/>
      <c r="K937" s="36"/>
      <c r="L937" s="36"/>
    </row>
    <row r="938" spans="1:13" x14ac:dyDescent="0.3">
      <c r="A938" s="25"/>
      <c r="B938" s="3"/>
      <c r="C938" s="3"/>
      <c r="D938" s="25"/>
      <c r="E938" s="25"/>
      <c r="F938" s="35"/>
      <c r="G938" s="3"/>
      <c r="H938" s="36"/>
      <c r="I938" s="36"/>
      <c r="J938" s="3"/>
      <c r="K938" s="36"/>
      <c r="L938" s="36"/>
    </row>
    <row r="939" spans="1:13" x14ac:dyDescent="0.3">
      <c r="A939" s="25"/>
      <c r="B939" s="3"/>
      <c r="C939" s="3"/>
      <c r="D939" s="25"/>
      <c r="E939" s="25"/>
      <c r="F939" s="35"/>
      <c r="G939" s="3"/>
      <c r="H939" s="36"/>
      <c r="I939" s="36"/>
      <c r="J939" s="3"/>
      <c r="K939" s="36"/>
      <c r="L939" s="36"/>
    </row>
    <row r="940" spans="1:13" x14ac:dyDescent="0.3">
      <c r="A940" s="25"/>
      <c r="B940" s="3"/>
      <c r="C940" s="3"/>
      <c r="D940" s="25"/>
      <c r="E940" s="25"/>
      <c r="F940" s="35"/>
      <c r="G940" s="3"/>
      <c r="H940" s="36"/>
      <c r="I940" s="36"/>
      <c r="J940" s="3"/>
      <c r="K940" s="36"/>
      <c r="L940" s="36"/>
    </row>
    <row r="941" spans="1:13" x14ac:dyDescent="0.3">
      <c r="A941" s="25"/>
      <c r="B941" s="3"/>
      <c r="C941" s="3"/>
      <c r="D941" s="25"/>
      <c r="E941" s="25"/>
      <c r="F941" s="35"/>
      <c r="G941" s="3"/>
      <c r="H941" s="36"/>
      <c r="I941" s="36"/>
      <c r="J941" s="3"/>
      <c r="K941" s="36"/>
      <c r="L941" s="36"/>
    </row>
  </sheetData>
  <sortState xmlns:xlrd2="http://schemas.microsoft.com/office/spreadsheetml/2017/richdata2" ref="A2:J595">
    <sortCondition ref="A2:A595"/>
    <sortCondition ref="F2:F595"/>
    <sortCondition ref="J2:J595"/>
  </sortState>
  <dataValidations count="3">
    <dataValidation type="list" allowBlank="1" showInputMessage="1" showErrorMessage="1" sqref="E1:E3 E5:E1048576" xr:uid="{00000000-0002-0000-0100-000000000000}">
      <formula1>Type</formula1>
    </dataValidation>
    <dataValidation type="list" allowBlank="1" showInputMessage="1" showErrorMessage="1" sqref="D1:D1048576" xr:uid="{00000000-0002-0000-0100-000001000000}">
      <formula1>Ontology</formula1>
    </dataValidation>
    <dataValidation type="list" allowBlank="1" showInputMessage="1" showErrorMessage="1" sqref="F1:F1048576" xr:uid="{00000000-0002-0000-0100-000002000000}">
      <formula1>Source</formula1>
    </dataValidation>
  </dataValidations>
  <hyperlinks>
    <hyperlink ref="O4" r:id="rId1" xr:uid="{00000000-0004-0000-0100-000000000000}"/>
    <hyperlink ref="G302" r:id="rId2" xr:uid="{00000000-0004-0000-0100-000072000000}"/>
    <hyperlink ref="H637" r:id="rId3" display="https://vocabs.acdh.oeaw.ac.at/" xr:uid="{73063088-5682-4EEF-9775-DE5BD606E231}"/>
    <hyperlink ref="I637" r:id="rId4" display="https://vocabs.acdh.oeaw.ac.at/iso6391/Schema" xr:uid="{32B76DE5-BCC8-4A2E-AE5B-262269C57799}"/>
    <hyperlink ref="I642" r:id="rId5" tooltip="http://vocab.belgif.be/auth/nace2008" xr:uid="{E52CB61D-42C6-4F97-B05A-18BBE317EE43}"/>
    <hyperlink ref="I593" r:id="rId6" xr:uid="{245CD8DC-B7AA-4A07-B4A2-06A66B454661}"/>
    <hyperlink ref="I315" r:id="rId7" xr:uid="{0DB61D80-B0E1-4B42-9CFE-B2C633AF0EE2}"/>
    <hyperlink ref="I314" r:id="rId8" xr:uid="{CD6845AB-D7CE-4FEA-A92F-A62A2E303E03}"/>
    <hyperlink ref="I630" r:id="rId9" display="https://publications.europa.eu/resource/authority/currency" xr:uid="{049CA755-59B9-47C4-BEFA-E231F37A7E32}"/>
    <hyperlink ref="I653" r:id="rId10" xr:uid="{42A4BE91-5782-447F-A01C-D8E354B88AEA}"/>
  </hyperlinks>
  <pageMargins left="0.23622047244094491" right="0.23622047244094491" top="0.74803149606299213" bottom="0.74803149606299213" header="0.31496062992125984" footer="0.31496062992125984"/>
  <pageSetup scale="45" fitToHeight="99" orientation="landscape" r:id="rId11"/>
  <headerFooter>
    <oddHeader>&amp;L&amp;"-,Bold"&amp;14VOCABULARY</oddHeader>
    <oddFooter>&amp;L&amp;F - &amp;A&amp;C&amp;P/&amp;N&amp;R&amp;D</oddFooter>
  </headerFooter>
  <tableParts count="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pageSetUpPr fitToPage="1"/>
  </sheetPr>
  <dimension ref="A1:L966"/>
  <sheetViews>
    <sheetView zoomScale="115" zoomScaleNormal="115" workbookViewId="0">
      <pane ySplit="1" topLeftCell="A2" activePane="bottomLeft" state="frozen"/>
      <selection activeCell="K663" sqref="K663"/>
      <selection pane="bottomLeft" activeCell="K663" sqref="K663"/>
    </sheetView>
  </sheetViews>
  <sheetFormatPr defaultRowHeight="14.4" x14ac:dyDescent="0.3"/>
  <cols>
    <col min="1" max="1" width="9.109375" style="8" customWidth="1"/>
    <col min="2" max="2" width="34.5546875" style="12" customWidth="1"/>
    <col min="3" max="3" width="26.44140625" style="11" customWidth="1"/>
    <col min="4" max="4" width="21.88671875" style="11" customWidth="1"/>
    <col min="5" max="5" width="20.109375" style="11" customWidth="1"/>
    <col min="6" max="6" width="30.33203125" style="8" customWidth="1"/>
    <col min="7" max="8" width="50" style="23" customWidth="1"/>
    <col min="9" max="9" width="3.5546875" style="2" customWidth="1"/>
  </cols>
  <sheetData>
    <row r="1" spans="1:12" s="1" customFormat="1" x14ac:dyDescent="0.3">
      <c r="A1" s="1" t="s">
        <v>708</v>
      </c>
      <c r="B1" s="6" t="s">
        <v>511</v>
      </c>
      <c r="C1" s="1" t="s">
        <v>496</v>
      </c>
      <c r="D1" s="1" t="s">
        <v>716</v>
      </c>
      <c r="E1" s="1" t="s">
        <v>9</v>
      </c>
      <c r="F1" s="1" t="s">
        <v>710</v>
      </c>
      <c r="G1" s="22" t="s">
        <v>711</v>
      </c>
      <c r="H1" s="22" t="s">
        <v>1839</v>
      </c>
    </row>
    <row r="2" spans="1:12" x14ac:dyDescent="0.3">
      <c r="A2" s="8">
        <v>1</v>
      </c>
      <c r="B2" s="12" t="str">
        <f>IF($A2&lt;&gt;"",IF(VLOOKUP($A2,Vocabulary!$A:$J,2,)="","",VLOOKUP($A2,Vocabulary!$A:$J,2,)),"")</f>
        <v>Address</v>
      </c>
      <c r="C2" s="11" t="str">
        <f>IF($A2&lt;&gt;"",IF(VLOOKUP($A2,Vocabulary!$A:$J,3,)="","",VLOOKUP($A2,Vocabulary!$A:$J,3,)),"")</f>
        <v>An address representing a location.</v>
      </c>
      <c r="D2" s="11" t="str">
        <f>IF($A2&lt;&gt;"",IF(VLOOKUP($A2,Vocabulary!$A:$J,7,)="","",VLOOKUP($A2,Vocabulary!$A:$J,7,)),"")</f>
        <v/>
      </c>
      <c r="E2" s="11" t="str">
        <f>IF($A2&lt;&gt;"",VLOOKUP($A2,Vocabulary!$A:$J,4,),"")</f>
        <v>Location</v>
      </c>
      <c r="J2" t="s">
        <v>723</v>
      </c>
      <c r="K2" s="7">
        <f>MAX(A:A)+1</f>
        <v>757</v>
      </c>
    </row>
    <row r="3" spans="1:12" x14ac:dyDescent="0.3">
      <c r="A3" s="8">
        <v>2</v>
      </c>
      <c r="B3" s="12" t="str">
        <f>IF($A3&lt;&gt;"",IF(VLOOKUP($A3,Vocabulary!$A:$J,2,)="","",VLOOKUP($A3,Vocabulary!$A:$J,2,)),"")</f>
        <v>AddressFullAddress</v>
      </c>
      <c r="C3" s="11" t="str">
        <f>IF($A3&lt;&gt;"",IF(VLOOKUP($A3,Vocabulary!$A:$J,3,)="","",VLOOKUP($A3,Vocabulary!$A:$J,3,)),"")</f>
        <v>The complete address with or without formatting.</v>
      </c>
      <c r="D3" s="11" t="str">
        <f>IF($A3&lt;&gt;"",IF(VLOOKUP($A3,Vocabulary!$A:$J,7,)="","",VLOOKUP($A3,Vocabulary!$A:$J,7,)),"")</f>
        <v/>
      </c>
      <c r="E3" s="11" t="str">
        <f>IF($A3&lt;&gt;"",VLOOKUP($A3,Vocabulary!$A:$J,4,),"")</f>
        <v>Location</v>
      </c>
      <c r="J3" t="s">
        <v>728</v>
      </c>
      <c r="K3" s="7">
        <f>SUM(A2:A662)</f>
        <v>247016</v>
      </c>
      <c r="L3" t="str">
        <f>IF(K3&lt;&gt;Vocabulary!O3,"nok","ok")</f>
        <v>ok</v>
      </c>
    </row>
    <row r="4" spans="1:12" x14ac:dyDescent="0.3">
      <c r="A4" s="8">
        <v>3</v>
      </c>
      <c r="B4" s="12" t="str">
        <f>IF($A4&lt;&gt;"",IF(VLOOKUP($A4,Vocabulary!$A:$J,2,)="","",VLOOKUP($A4,Vocabulary!$A:$J,2,)),"")</f>
        <v>AddressPOBox</v>
      </c>
      <c r="C4" s="11" t="str">
        <f>IF($A4&lt;&gt;"",IF(VLOOKUP($A4,Vocabulary!$A:$J,3,)="","",VLOOKUP($A4,Vocabulary!$A:$J,3,)),"")</f>
        <v>The Post Office Box number.</v>
      </c>
      <c r="D4" s="11" t="str">
        <f>IF($A4&lt;&gt;"",IF(VLOOKUP($A4,Vocabulary!$A:$J,7,)="","",VLOOKUP($A4,Vocabulary!$A:$J,7,)),"")</f>
        <v/>
      </c>
      <c r="E4" s="11" t="str">
        <f>IF($A4&lt;&gt;"",VLOOKUP($A4,Vocabulary!$A:$J,4,),"")</f>
        <v>Location</v>
      </c>
    </row>
    <row r="5" spans="1:12" x14ac:dyDescent="0.3">
      <c r="A5" s="8">
        <v>4</v>
      </c>
      <c r="B5" s="12" t="str">
        <f>IF($A5&lt;&gt;"",IF(VLOOKUP($A5,Vocabulary!$A:$J,2,)="","",VLOOKUP($A5,Vocabulary!$A:$J,2,)),"")</f>
        <v>AddressThoroughfare</v>
      </c>
      <c r="C5" s="11" t="str">
        <f>IF($A5&lt;&gt;"",IF(VLOOKUP($A5,Vocabulary!$A:$J,3,)="","",VLOOKUP($A5,Vocabulary!$A:$J,3,)),"")</f>
        <v>The name of a passage or way through from one location to another.</v>
      </c>
      <c r="D5" s="11" t="str">
        <f>IF($A5&lt;&gt;"",IF(VLOOKUP($A5,Vocabulary!$A:$J,7,)="","",VLOOKUP($A5,Vocabulary!$A:$J,7,)),"")</f>
        <v/>
      </c>
      <c r="E5" s="11" t="str">
        <f>IF($A5&lt;&gt;"",VLOOKUP($A5,Vocabulary!$A:$J,4,),"")</f>
        <v>Location</v>
      </c>
    </row>
    <row r="6" spans="1:12" x14ac:dyDescent="0.3">
      <c r="A6" s="8">
        <v>5</v>
      </c>
      <c r="B6" s="12" t="str">
        <f>IF($A6&lt;&gt;"",IF(VLOOKUP($A6,Vocabulary!$A:$J,2,)="","",VLOOKUP($A6,Vocabulary!$A:$J,2,)),"")</f>
        <v>AddressLocatorDesignator</v>
      </c>
      <c r="C6" s="11" t="str">
        <f>IF($A6&lt;&gt;"",IF(VLOOKUP($A6,Vocabulary!$A:$J,3,)="","",VLOOKUP($A6,Vocabulary!$A:$J,3,)),"")</f>
        <v>A number or a sequence of characters that uniquely identifies the locator within the relevant scope.</v>
      </c>
      <c r="D6" s="11" t="str">
        <f>IF($A6&lt;&gt;"",IF(VLOOKUP($A6,Vocabulary!$A:$J,7,)="","",VLOOKUP($A6,Vocabulary!$A:$J,7,)),"")</f>
        <v/>
      </c>
      <c r="E6" s="11" t="str">
        <f>IF($A6&lt;&gt;"",VLOOKUP($A6,Vocabulary!$A:$J,4,),"")</f>
        <v>Location</v>
      </c>
    </row>
    <row r="7" spans="1:12" x14ac:dyDescent="0.3">
      <c r="A7" s="8">
        <v>6</v>
      </c>
      <c r="B7" s="12" t="str">
        <f>IF($A7&lt;&gt;"",IF(VLOOKUP($A7,Vocabulary!$A:$J,2,)="","",VLOOKUP($A7,Vocabulary!$A:$J,2,)),"")</f>
        <v>AddressLocatorName</v>
      </c>
      <c r="C7" s="11" t="str">
        <f>IF($A7&lt;&gt;"",IF(VLOOKUP($A7,Vocabulary!$A:$J,3,)="","",VLOOKUP($A7,Vocabulary!$A:$J,3,)),"")</f>
        <v>A proper noun applied to the real world entity identified by the address.</v>
      </c>
      <c r="D7" s="11" t="str">
        <f>IF($A7&lt;&gt;"",IF(VLOOKUP($A7,Vocabulary!$A:$J,7,)="","",VLOOKUP($A7,Vocabulary!$A:$J,7,)),"")</f>
        <v/>
      </c>
      <c r="E7" s="11" t="str">
        <f>IF($A7&lt;&gt;"",VLOOKUP($A7,Vocabulary!$A:$J,4,),"")</f>
        <v>Location</v>
      </c>
    </row>
    <row r="8" spans="1:12" x14ac:dyDescent="0.3">
      <c r="A8" s="8">
        <v>7</v>
      </c>
      <c r="B8" s="12" t="str">
        <f>IF($A8&lt;&gt;"",IF(VLOOKUP($A8,Vocabulary!$A:$J,2,)="","",VLOOKUP($A8,Vocabulary!$A:$J,2,)),"")</f>
        <v>AddressAddressArea</v>
      </c>
      <c r="C8" s="11" t="str">
        <f>IF($A8&lt;&gt;"",IF(VLOOKUP($A8,Vocabulary!$A:$J,3,)="","",VLOOKUP($A8,Vocabulary!$A:$J,3,)),"")</f>
        <v>The name of a geographic area or locality that groups a number of addressable objects for addressing purposes, without being an administrative unit.</v>
      </c>
      <c r="D8" s="11" t="str">
        <f>IF($A8&lt;&gt;"",IF(VLOOKUP($A8,Vocabulary!$A:$J,7,)="","",VLOOKUP($A8,Vocabulary!$A:$J,7,)),"")</f>
        <v/>
      </c>
      <c r="E8" s="11" t="str">
        <f>IF($A8&lt;&gt;"",VLOOKUP($A8,Vocabulary!$A:$J,4,),"")</f>
        <v>Location</v>
      </c>
    </row>
    <row r="9" spans="1:12" x14ac:dyDescent="0.3">
      <c r="A9" s="8">
        <v>8</v>
      </c>
      <c r="B9" s="12" t="str">
        <f>IF($A9&lt;&gt;"",IF(VLOOKUP($A9,Vocabulary!$A:$J,2,)="","",VLOOKUP($A9,Vocabulary!$A:$J,2,)),"")</f>
        <v>AddressPostName</v>
      </c>
      <c r="C9" s="11" t="str">
        <f>IF($A9&lt;&gt;"",IF(VLOOKUP($A9,Vocabulary!$A:$J,3,)="","",VLOOKUP($A9,Vocabulary!$A:$J,3,)),"")</f>
        <v>The key postal division of the address, usually the city.</v>
      </c>
      <c r="D9" s="11" t="str">
        <f>IF($A9&lt;&gt;"",IF(VLOOKUP($A9,Vocabulary!$A:$J,7,)="","",VLOOKUP($A9,Vocabulary!$A:$J,7,)),"")</f>
        <v/>
      </c>
      <c r="E9" s="11" t="str">
        <f>IF($A9&lt;&gt;"",VLOOKUP($A9,Vocabulary!$A:$J,4,),"")</f>
        <v>Location</v>
      </c>
    </row>
    <row r="10" spans="1:12" x14ac:dyDescent="0.3">
      <c r="A10" s="8">
        <v>9</v>
      </c>
      <c r="B10" s="12" t="str">
        <f>IF($A10&lt;&gt;"",IF(VLOOKUP($A10,Vocabulary!$A:$J,2,)="","",VLOOKUP($A10,Vocabulary!$A:$J,2,)),"")</f>
        <v>AddressAdminUnitL2</v>
      </c>
      <c r="C10" s="11" t="str">
        <f>IF($A10&lt;&gt;"",IF(VLOOKUP($A10,Vocabulary!$A:$J,3,)="","",VLOOKUP($A10,Vocabulary!$A:$J,3,)),"")</f>
        <v>The region of the address, usually a county, state or other such area that typically encompasses several localities.</v>
      </c>
      <c r="D10" s="11" t="str">
        <f>IF($A10&lt;&gt;"",IF(VLOOKUP($A10,Vocabulary!$A:$J,7,)="","",VLOOKUP($A10,Vocabulary!$A:$J,7,)),"")</f>
        <v/>
      </c>
      <c r="E10" s="11" t="str">
        <f>IF($A10&lt;&gt;"",VLOOKUP($A10,Vocabulary!$A:$J,4,),"")</f>
        <v>Location</v>
      </c>
    </row>
    <row r="11" spans="1:12" x14ac:dyDescent="0.3">
      <c r="A11" s="8">
        <v>10</v>
      </c>
      <c r="B11" s="12" t="str">
        <f>IF($A11&lt;&gt;"",IF(VLOOKUP($A11,Vocabulary!$A:$J,2,)="","",VLOOKUP($A11,Vocabulary!$A:$J,2,)),"")</f>
        <v>AddressAdminUnitL1</v>
      </c>
      <c r="C11" s="11" t="str">
        <f>IF($A11&lt;&gt;"",IF(VLOOKUP($A11,Vocabulary!$A:$J,3,)="","",VLOOKUP($A11,Vocabulary!$A:$J,3,)),"")</f>
        <v>The uppermost administrative unit for the address, almost always a country.</v>
      </c>
      <c r="D11" s="11" t="str">
        <f>IF($A11&lt;&gt;"",IF(VLOOKUP($A11,Vocabulary!$A:$J,7,)="","",VLOOKUP($A11,Vocabulary!$A:$J,7,)),"")</f>
        <v/>
      </c>
      <c r="E11" s="11" t="str">
        <f>IF($A11&lt;&gt;"",VLOOKUP($A11,Vocabulary!$A:$J,4,),"")</f>
        <v>Location</v>
      </c>
    </row>
    <row r="12" spans="1:12" x14ac:dyDescent="0.3">
      <c r="A12" s="8">
        <v>11</v>
      </c>
      <c r="B12" s="12" t="str">
        <f>IF($A12&lt;&gt;"",IF(VLOOKUP($A12,Vocabulary!$A:$J,2,)="","",VLOOKUP($A12,Vocabulary!$A:$J,2,)),"")</f>
        <v>AddressPostCode</v>
      </c>
      <c r="C12" s="11" t="str">
        <f>IF($A12&lt;&gt;"",IF(VLOOKUP($A12,Vocabulary!$A:$J,3,)="","",VLOOKUP($A12,Vocabulary!$A:$J,3,)),"")</f>
        <v>The post code, a.k.a. postal code, ZIP code, etc.</v>
      </c>
      <c r="D12" s="11" t="str">
        <f>IF($A12&lt;&gt;"",IF(VLOOKUP($A12,Vocabulary!$A:$J,7,)="","",VLOOKUP($A12,Vocabulary!$A:$J,7,)),"")</f>
        <v/>
      </c>
      <c r="E12" s="11" t="str">
        <f>IF($A12&lt;&gt;"",VLOOKUP($A12,Vocabulary!$A:$J,4,),"")</f>
        <v>Location</v>
      </c>
    </row>
    <row r="13" spans="1:12" x14ac:dyDescent="0.3">
      <c r="A13" s="8">
        <v>12</v>
      </c>
      <c r="B13" s="12" t="str">
        <f>IF($A13&lt;&gt;"",IF(VLOOKUP($A13,Vocabulary!$A:$J,2,)="","",VLOOKUP($A13,Vocabulary!$A:$J,2,)),"")</f>
        <v>AddressAddressID</v>
      </c>
      <c r="C13" s="11" t="str">
        <f>IF($A13&lt;&gt;"",IF(VLOOKUP($A13,Vocabulary!$A:$J,3,)="","",VLOOKUP($A13,Vocabulary!$A:$J,3,)),"")</f>
        <v>A globally unique identifier for this instance of the address.</v>
      </c>
      <c r="D13" s="11" t="str">
        <f>IF($A13&lt;&gt;"",IF(VLOOKUP($A13,Vocabulary!$A:$J,7,)="","",VLOOKUP($A13,Vocabulary!$A:$J,7,)),"")</f>
        <v/>
      </c>
      <c r="E13" s="11" t="str">
        <f>IF($A13&lt;&gt;"",VLOOKUP($A13,Vocabulary!$A:$J,4,),"")</f>
        <v>Location</v>
      </c>
    </row>
    <row r="14" spans="1:12" x14ac:dyDescent="0.3">
      <c r="A14" s="8">
        <v>13</v>
      </c>
      <c r="B14" s="12" t="str">
        <f>IF($A14&lt;&gt;"",IF(VLOOKUP($A14,Vocabulary!$A:$J,2,)="","",VLOOKUP($A14,Vocabulary!$A:$J,2,)),"")</f>
        <v>Agent</v>
      </c>
      <c r="C14" s="11" t="str">
        <f>IF($A14&lt;&gt;"",IF(VLOOKUP($A14,Vocabulary!$A:$J,3,)="","",VLOOKUP($A14,Vocabulary!$A:$J,3,)),"")</f>
        <v>An entity that is able to carry out actions.</v>
      </c>
      <c r="D14" s="11" t="str">
        <f>IF($A14&lt;&gt;"",IF(VLOOKUP($A14,Vocabulary!$A:$J,7,)="","",VLOOKUP($A14,Vocabulary!$A:$J,7,)),"")</f>
        <v/>
      </c>
      <c r="E14" s="11" t="str">
        <f>IF($A14&lt;&gt;"",VLOOKUP($A14,Vocabulary!$A:$J,4,),"")</f>
        <v>Other</v>
      </c>
    </row>
    <row r="15" spans="1:12" x14ac:dyDescent="0.3">
      <c r="A15" s="8">
        <v>14</v>
      </c>
      <c r="B15" s="12" t="str">
        <f>IF($A15&lt;&gt;"",IF(VLOOKUP($A15,Vocabulary!$A:$J,2,)="","",VLOOKUP($A15,Vocabulary!$A:$J,2,)),"")</f>
        <v>AgentIdentifier</v>
      </c>
      <c r="C15" s="11" t="str">
        <f>IF($A15&lt;&gt;"",IF(VLOOKUP($A15,Vocabulary!$A:$J,3,)="","",VLOOKUP($A15,Vocabulary!$A:$J,3,)),"")</f>
        <v>This property represents a formally-issued Identifier for the Agent.</v>
      </c>
      <c r="D15" s="11" t="str">
        <f>IF($A15&lt;&gt;"",IF(VLOOKUP($A15,Vocabulary!$A:$J,7,)="","",VLOOKUP($A15,Vocabulary!$A:$J,7,)),"")</f>
        <v/>
      </c>
      <c r="E15" s="11" t="str">
        <f>IF($A15&lt;&gt;"",VLOOKUP($A15,Vocabulary!$A:$J,4,),"")</f>
        <v>Other</v>
      </c>
    </row>
    <row r="16" spans="1:12" x14ac:dyDescent="0.3">
      <c r="A16" s="8">
        <v>15</v>
      </c>
      <c r="B16" s="12" t="str">
        <f>IF($A16&lt;&gt;"",IF(VLOOKUP($A16,Vocabulary!$A:$J,2,)="","",VLOOKUP($A16,Vocabulary!$A:$J,2,)),"")</f>
        <v>AgentName</v>
      </c>
      <c r="C16" s="11" t="str">
        <f>IF($A16&lt;&gt;"",IF(VLOOKUP($A16,Vocabulary!$A:$J,3,)="","",VLOOKUP($A16,Vocabulary!$A:$J,3,)),"")</f>
        <v xml:space="preserve">This property represents the Name of the Agent. </v>
      </c>
      <c r="D16" s="11" t="str">
        <f>IF($A16&lt;&gt;"",IF(VLOOKUP($A16,Vocabulary!$A:$J,7,)="","",VLOOKUP($A16,Vocabulary!$A:$J,7,)),"")</f>
        <v/>
      </c>
      <c r="E16" s="11" t="str">
        <f>IF($A16&lt;&gt;"",VLOOKUP($A16,Vocabulary!$A:$J,4,),"")</f>
        <v>Other</v>
      </c>
    </row>
    <row r="17" spans="1:5" x14ac:dyDescent="0.3">
      <c r="A17" s="8">
        <v>16</v>
      </c>
      <c r="B17" s="12" t="str">
        <f>IF($A17&lt;&gt;"",IF(VLOOKUP($A17,Vocabulary!$A:$J,2,)="","",VLOOKUP($A17,Vocabulary!$A:$J,2,)),"")</f>
        <v>AgentType</v>
      </c>
      <c r="C17" s="11" t="str">
        <f>IF($A17&lt;&gt;"",IF(VLOOKUP($A17,Vocabulary!$A:$J,3,)="","",VLOOKUP($A17,Vocabulary!$A:$J,3,)),"")</f>
        <v xml:space="preserve">This property represents the Type of an Agent as described in a controlled vocabulary. In the context of CPSV-AP an Agent can be a Public Organization or a Person. </v>
      </c>
      <c r="D17" s="11" t="str">
        <f>IF($A17&lt;&gt;"",IF(VLOOKUP($A17,Vocabulary!$A:$J,7,)="","",VLOOKUP($A17,Vocabulary!$A:$J,7,)),"")</f>
        <v/>
      </c>
      <c r="E17" s="11" t="str">
        <f>IF($A17&lt;&gt;"",VLOOKUP($A17,Vocabulary!$A:$J,4,),"")</f>
        <v>Other</v>
      </c>
    </row>
    <row r="18" spans="1:5" x14ac:dyDescent="0.3">
      <c r="A18" s="8">
        <v>17</v>
      </c>
      <c r="B18" s="12" t="str">
        <f>IF($A18&lt;&gt;"",IF(VLOOKUP($A18,Vocabulary!$A:$J,2,)="","",VLOOKUP($A18,Vocabulary!$A:$J,2,)),"")</f>
        <v>AgentPlaysRole</v>
      </c>
      <c r="C18" s="11" t="str">
        <f>IF($A18&lt;&gt;"",IF(VLOOKUP($A18,Vocabulary!$A:$J,3,)="","",VLOOKUP($A18,Vocabulary!$A:$J,3,)),"")</f>
        <v>A public service in which the agent plays a role.</v>
      </c>
      <c r="D18" s="11" t="str">
        <f>IF($A18&lt;&gt;"",IF(VLOOKUP($A18,Vocabulary!$A:$J,7,)="","",VLOOKUP($A18,Vocabulary!$A:$J,7,)),"")</f>
        <v/>
      </c>
      <c r="E18" s="11" t="str">
        <f>IF($A18&lt;&gt;"",VLOOKUP($A18,Vocabulary!$A:$J,4,),"")</f>
        <v>Other</v>
      </c>
    </row>
    <row r="19" spans="1:5" x14ac:dyDescent="0.3">
      <c r="A19" s="8">
        <v>18</v>
      </c>
      <c r="B19" s="12" t="str">
        <f>IF($A19&lt;&gt;"",IF(VLOOKUP($A19,Vocabulary!$A:$J,2,)="","",VLOOKUP($A19,Vocabulary!$A:$J,2,)),"")</f>
        <v>AgentUses</v>
      </c>
      <c r="C19" s="11" t="str">
        <f>IF($A19&lt;&gt;"",IF(VLOOKUP($A19,Vocabulary!$A:$J,3,)="","",VLOOKUP($A19,Vocabulary!$A:$J,3,)),"")</f>
        <v>A public service used by the agent.</v>
      </c>
      <c r="D19" s="11" t="str">
        <f>IF($A19&lt;&gt;"",IF(VLOOKUP($A19,Vocabulary!$A:$J,7,)="","",VLOOKUP($A19,Vocabulary!$A:$J,7,)),"")</f>
        <v/>
      </c>
      <c r="E19" s="11" t="str">
        <f>IF($A19&lt;&gt;"",VLOOKUP($A19,Vocabulary!$A:$J,4,),"")</f>
        <v>Other</v>
      </c>
    </row>
    <row r="20" spans="1:5" x14ac:dyDescent="0.3">
      <c r="A20" s="8">
        <v>19</v>
      </c>
      <c r="B20" s="12" t="str">
        <f>IF($A20&lt;&gt;"",IF(VLOOKUP($A20,Vocabulary!$A:$J,2,)="","",VLOOKUP($A20,Vocabulary!$A:$J,2,)),"")</f>
        <v>AgentHasAddress</v>
      </c>
      <c r="C20" s="11" t="str">
        <f>IF($A20&lt;&gt;"",IF(VLOOKUP($A20,Vocabulary!$A:$J,3,)="","",VLOOKUP($A20,Vocabulary!$A:$J,3,)),"")</f>
        <v>This property represents an Address related to an Agent. Asserting the address relationship implies that the Agent has an Address.</v>
      </c>
      <c r="D20" s="11" t="str">
        <f>IF($A20&lt;&gt;"",IF(VLOOKUP($A20,Vocabulary!$A:$J,7,)="","",VLOOKUP($A20,Vocabulary!$A:$J,7,)),"")</f>
        <v/>
      </c>
      <c r="E20" s="11" t="str">
        <f>IF($A20&lt;&gt;"",VLOOKUP($A20,Vocabulary!$A:$J,4,),"")</f>
        <v>Other</v>
      </c>
    </row>
    <row r="21" spans="1:5" x14ac:dyDescent="0.3">
      <c r="A21" s="8">
        <v>20</v>
      </c>
      <c r="B21" s="12" t="str">
        <f>IF($A21&lt;&gt;"",IF(VLOOKUP($A21,Vocabulary!$A:$J,2,)="","",VLOOKUP($A21,Vocabulary!$A:$J,2,)),"")</f>
        <v>AgentSatisfiesCriterion</v>
      </c>
      <c r="C21" s="11" t="str">
        <f>IF($A21&lt;&gt;"",IF(VLOOKUP($A21,Vocabulary!$A:$J,3,)="","",VLOOKUP($A21,Vocabulary!$A:$J,3,)),"")</f>
        <v/>
      </c>
      <c r="D21" s="11" t="str">
        <f>IF($A21&lt;&gt;"",IF(VLOOKUP($A21,Vocabulary!$A:$J,7,)="","",VLOOKUP($A21,Vocabulary!$A:$J,7,)),"")</f>
        <v/>
      </c>
      <c r="E21" s="11" t="str">
        <f>IF($A21&lt;&gt;"",VLOOKUP($A21,Vocabulary!$A:$J,4,),"")</f>
        <v>Other</v>
      </c>
    </row>
    <row r="22" spans="1:5" x14ac:dyDescent="0.3">
      <c r="A22" s="8">
        <v>21</v>
      </c>
      <c r="B22" s="12" t="str">
        <f>IF($A22&lt;&gt;"",IF(VLOOKUP($A22,Vocabulary!$A:$J,2,)="","",VLOOKUP($A22,Vocabulary!$A:$J,2,)),"")</f>
        <v>AgentProvidesRequirementResponse</v>
      </c>
      <c r="C22" s="11" t="str">
        <f>IF($A22&lt;&gt;"",IF(VLOOKUP($A22,Vocabulary!$A:$J,3,)="","",VLOOKUP($A22,Vocabulary!$A:$J,3,)),"")</f>
        <v/>
      </c>
      <c r="D22" s="11" t="str">
        <f>IF($A22&lt;&gt;"",IF(VLOOKUP($A22,Vocabulary!$A:$J,7,)="","",VLOOKUP($A22,Vocabulary!$A:$J,7,)),"")</f>
        <v/>
      </c>
      <c r="E22" s="11" t="str">
        <f>IF($A22&lt;&gt;"",VLOOKUP($A22,Vocabulary!$A:$J,4,),"")</f>
        <v>Other</v>
      </c>
    </row>
    <row r="23" spans="1:5" x14ac:dyDescent="0.3">
      <c r="A23" s="8">
        <v>22</v>
      </c>
      <c r="B23" s="12" t="str">
        <f>IF($A23&lt;&gt;"",IF(VLOOKUP($A23,Vocabulary!$A:$J,2,)="","",VLOOKUP($A23,Vocabulary!$A:$J,2,)),"")</f>
        <v>BusinessEvent</v>
      </c>
      <c r="C23" s="11" t="str">
        <f>IF($A23&lt;&gt;"",IF(VLOOKUP($A23,Vocabulary!$A:$J,3,)="","",VLOOKUP($A23,Vocabulary!$A:$J,3,)),"")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D23" s="11" t="str">
        <f>IF($A23&lt;&gt;"",IF(VLOOKUP($A23,Vocabulary!$A:$J,7,)="","",VLOOKUP($A23,Vocabulary!$A:$J,7,)),"")</f>
        <v/>
      </c>
      <c r="E23" s="11" t="str">
        <f>IF($A23&lt;&gt;"",VLOOKUP($A23,Vocabulary!$A:$J,4,),"")</f>
        <v>Organization</v>
      </c>
    </row>
    <row r="24" spans="1:5" x14ac:dyDescent="0.3">
      <c r="A24" s="8">
        <v>23</v>
      </c>
      <c r="B24" s="12" t="str">
        <f>IF($A24&lt;&gt;"",IF(VLOOKUP($A24,Vocabulary!$A:$J,2,)="","",VLOOKUP($A24,Vocabulary!$A:$J,2,)),"")</f>
        <v>ChangeEvent</v>
      </c>
      <c r="C24" s="11" t="str">
        <f>IF($A24&lt;&gt;"",IF(VLOOKUP($A24,Vocabulary!$A:$J,3,)="","",VLOOKUP($A24,Vocabulary!$A:$J,3,)),"")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D24" s="11" t="str">
        <f>IF($A24&lt;&gt;"",IF(VLOOKUP($A24,Vocabulary!$A:$J,7,)="","",VLOOKUP($A24,Vocabulary!$A:$J,7,)),"")</f>
        <v/>
      </c>
      <c r="E24" s="11" t="str">
        <f>IF($A24&lt;&gt;"",VLOOKUP($A24,Vocabulary!$A:$J,4,),"")</f>
        <v>Organization</v>
      </c>
    </row>
    <row r="25" spans="1:5" x14ac:dyDescent="0.3">
      <c r="A25" s="8">
        <v>24</v>
      </c>
      <c r="B25" s="12" t="str">
        <f>IF($A25&lt;&gt;"",IF(VLOOKUP($A25,Vocabulary!$A:$J,2,)="","",VLOOKUP($A25,Vocabulary!$A:$J,2,)),"")</f>
        <v>ChangeEventHasFormalFramework</v>
      </c>
      <c r="C25" s="11" t="str">
        <f>IF($A25&lt;&gt;"",IF(VLOOKUP($A25,Vocabulary!$A:$J,3,)="","",VLOOKUP($A25,Vocabulary!$A:$J,3,)),"")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D25" s="11" t="str">
        <f>IF($A25&lt;&gt;"",IF(VLOOKUP($A25,Vocabulary!$A:$J,7,)="","",VLOOKUP($A25,Vocabulary!$A:$J,7,)),"")</f>
        <v/>
      </c>
      <c r="E25" s="11" t="str">
        <f>IF($A25&lt;&gt;"",VLOOKUP($A25,Vocabulary!$A:$J,4,),"")</f>
        <v>Organization</v>
      </c>
    </row>
    <row r="26" spans="1:5" x14ac:dyDescent="0.3">
      <c r="A26" s="8">
        <v>25</v>
      </c>
      <c r="B26" s="12" t="str">
        <f>IF($A26&lt;&gt;"",IF(VLOOKUP($A26,Vocabulary!$A:$J,2,)="","",VLOOKUP($A26,Vocabulary!$A:$J,2,)),"")</f>
        <v>ChangeEventOriginalOrganisation</v>
      </c>
      <c r="C26" s="11" t="str">
        <f>IF($A26&lt;&gt;"",IF(VLOOKUP($A26,Vocabulary!$A:$J,3,)="","",VLOOKUP($A26,Vocabulary!$A:$J,3,)),"")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D26" s="11" t="str">
        <f>IF($A26&lt;&gt;"",IF(VLOOKUP($A26,Vocabulary!$A:$J,7,)="","",VLOOKUP($A26,Vocabulary!$A:$J,7,)),"")</f>
        <v/>
      </c>
      <c r="E26" s="11" t="str">
        <f>IF($A26&lt;&gt;"",VLOOKUP($A26,Vocabulary!$A:$J,4,),"")</f>
        <v>Organization</v>
      </c>
    </row>
    <row r="27" spans="1:5" x14ac:dyDescent="0.3">
      <c r="A27" s="8">
        <v>26</v>
      </c>
      <c r="B27" s="12" t="str">
        <f>IF($A27&lt;&gt;"",IF(VLOOKUP($A27,Vocabulary!$A:$J,2,)="","",VLOOKUP($A27,Vocabulary!$A:$J,2,)),"")</f>
        <v>ChangeEventResultingOrganisation</v>
      </c>
      <c r="C27" s="11" t="str">
        <f>IF($A27&lt;&gt;"",IF(VLOOKUP($A27,Vocabulary!$A:$J,3,)="","",VLOOKUP($A27,Vocabulary!$A:$J,3,)),"")</f>
        <v xml:space="preserve">This property links a Change Event or a Foundation Event to the organization that
resulted from it.
In the RDF release of the CPOV, these properties are bound to
org:resultingOrganization and org:resultedFrom.
</v>
      </c>
      <c r="D27" s="11" t="str">
        <f>IF($A27&lt;&gt;"",IF(VLOOKUP($A27,Vocabulary!$A:$J,7,)="","",VLOOKUP($A27,Vocabulary!$A:$J,7,)),"")</f>
        <v/>
      </c>
      <c r="E27" s="11" t="str">
        <f>IF($A27&lt;&gt;"",VLOOKUP($A27,Vocabulary!$A:$J,4,),"")</f>
        <v>Organization</v>
      </c>
    </row>
    <row r="28" spans="1:5" x14ac:dyDescent="0.3">
      <c r="A28" s="8">
        <v>27</v>
      </c>
      <c r="B28" s="12" t="str">
        <f>IF($A28&lt;&gt;"",IF(VLOOKUP($A28,Vocabulary!$A:$J,2,)="","",VLOOKUP($A28,Vocabulary!$A:$J,2,)),"")</f>
        <v>Channel</v>
      </c>
      <c r="C28" s="11" t="str">
        <f>IF($A28&lt;&gt;"",IF(VLOOKUP($A28,Vocabulary!$A:$J,3,)="","",VLOOKUP($A28,Vocabulary!$A:$J,3,)),"")</f>
        <v>A medium through which an agent provides, uses or otherwise interacts with a resource.</v>
      </c>
      <c r="D28" s="11" t="str">
        <f>IF($A28&lt;&gt;"",IF(VLOOKUP($A28,Vocabulary!$A:$J,7,)="","",VLOOKUP($A28,Vocabulary!$A:$J,7,)),"")</f>
        <v/>
      </c>
      <c r="E28" s="11" t="str">
        <f>IF($A28&lt;&gt;"",VLOOKUP($A28,Vocabulary!$A:$J,4,),"")</f>
        <v>Organization</v>
      </c>
    </row>
    <row r="29" spans="1:5" x14ac:dyDescent="0.3">
      <c r="A29" s="8">
        <v>28</v>
      </c>
      <c r="B29" s="12" t="str">
        <f>IF($A29&lt;&gt;"",IF(VLOOKUP($A29,Vocabulary!$A:$J,2,)="","",VLOOKUP($A29,Vocabulary!$A:$J,2,)),"")</f>
        <v>ChannelIdentifier</v>
      </c>
      <c r="C29" s="11" t="str">
        <f>IF($A29&lt;&gt;"",IF(VLOOKUP($A29,Vocabulary!$A:$J,3,)="","",VLOOKUP($A29,Vocabulary!$A:$J,3,)),"")</f>
        <v>This property represents a formally-issued Identifier for the Channel.</v>
      </c>
      <c r="D29" s="11" t="str">
        <f>IF($A29&lt;&gt;"",IF(VLOOKUP($A29,Vocabulary!$A:$J,7,)="","",VLOOKUP($A29,Vocabulary!$A:$J,7,)),"")</f>
        <v/>
      </c>
      <c r="E29" s="11" t="str">
        <f>IF($A29&lt;&gt;"",VLOOKUP($A29,Vocabulary!$A:$J,4,),"")</f>
        <v>Organization</v>
      </c>
    </row>
    <row r="30" spans="1:5" x14ac:dyDescent="0.3">
      <c r="A30" s="8">
        <v>29</v>
      </c>
      <c r="B30" s="12" t="str">
        <f>IF($A30&lt;&gt;"",IF(VLOOKUP($A30,Vocabulary!$A:$J,2,)="","",VLOOKUP($A30,Vocabulary!$A:$J,2,)),"")</f>
        <v>ChannelType</v>
      </c>
      <c r="C30" s="11" t="str">
        <f>IF($A30&lt;&gt;"",IF(VLOOKUP($A30,Vocabulary!$A:$J,3,)="","",VLOOKUP($A30,Vocabulary!$A:$J,3,)),"")</f>
        <v>This property represents the type of Channel as defined in a controlled vocabulary.  Currently several ways of delivering the Public Service have been identified and thus defined as subclasses of the Channel class, for instance E-mail, Homepage, Fax, Assistant, Telephone.</v>
      </c>
      <c r="D30" s="11" t="str">
        <f>IF($A30&lt;&gt;"",IF(VLOOKUP($A30,Vocabulary!$A:$J,7,)="","",VLOOKUP($A30,Vocabulary!$A:$J,7,)),"")</f>
        <v/>
      </c>
      <c r="E30" s="11" t="str">
        <f>IF($A30&lt;&gt;"",VLOOKUP($A30,Vocabulary!$A:$J,4,),"")</f>
        <v>Organization</v>
      </c>
    </row>
    <row r="31" spans="1:5" x14ac:dyDescent="0.3">
      <c r="A31" s="8">
        <v>30</v>
      </c>
      <c r="B31" s="12" t="str">
        <f>IF($A31&lt;&gt;"",IF(VLOOKUP($A31,Vocabulary!$A:$J,2,)="","",VLOOKUP($A31,Vocabulary!$A:$J,2,)),"")</f>
        <v>ChannelHasContactPoint</v>
      </c>
      <c r="C31" s="11" t="str">
        <f>IF($A31&lt;&gt;"",IF(VLOOKUP($A31,Vocabulary!$A:$J,3,)="","",VLOOKUP($A31,Vocabulary!$A:$J,3,)),"")</f>
        <v>Links a channel to a method of contact. The actual method of contact is provided using the Contact class from the Core public Organization Vocabulary which in turn uses VCard to provide information such as phone number, homepage etc.</v>
      </c>
      <c r="D31" s="11" t="str">
        <f>IF($A31&lt;&gt;"",IF(VLOOKUP($A31,Vocabulary!$A:$J,7,)="","",VLOOKUP($A31,Vocabulary!$A:$J,7,)),"")</f>
        <v/>
      </c>
      <c r="E31" s="11" t="str">
        <f>IF($A31&lt;&gt;"",VLOOKUP($A31,Vocabulary!$A:$J,4,),"")</f>
        <v>Organization</v>
      </c>
    </row>
    <row r="32" spans="1:5" x14ac:dyDescent="0.3">
      <c r="A32" s="8">
        <v>31</v>
      </c>
      <c r="B32" s="12" t="str">
        <f>IF($A32&lt;&gt;"",IF(VLOOKUP($A32,Vocabulary!$A:$J,2,)="","",VLOOKUP($A32,Vocabulary!$A:$J,2,)),"")</f>
        <v>ChannelIsOwnedBy</v>
      </c>
      <c r="C32" s="11" t="str">
        <f>IF($A32&lt;&gt;"",IF(VLOOKUP($A32,Vocabulary!$A:$J,3,)="","",VLOOKUP($A32,Vocabulary!$A:$J,3,)),"")</f>
        <v>This property links the Channel class with one or more instances of the Public Organization class. This property indicates the owner of a specific Channel through which a Public Service is being delivered.</v>
      </c>
      <c r="D32" s="11" t="str">
        <f>IF($A32&lt;&gt;"",IF(VLOOKUP($A32,Vocabulary!$A:$J,7,)="","",VLOOKUP($A32,Vocabulary!$A:$J,7,)),"")</f>
        <v/>
      </c>
      <c r="E32" s="11" t="str">
        <f>IF($A32&lt;&gt;"",VLOOKUP($A32,Vocabulary!$A:$J,4,),"")</f>
        <v>Organization</v>
      </c>
    </row>
    <row r="33" spans="1:5" x14ac:dyDescent="0.3">
      <c r="A33" s="8">
        <v>32</v>
      </c>
      <c r="B33" s="12" t="str">
        <f>IF($A33&lt;&gt;"",IF(VLOOKUP($A33,Vocabulary!$A:$J,2,)="","",VLOOKUP($A33,Vocabulary!$A:$J,2,)),"")</f>
        <v>ChannelAvailability</v>
      </c>
      <c r="C33" s="11" t="str">
        <f>IF($A33&lt;&gt;"",IF(VLOOKUP($A33,Vocabulary!$A:$J,3,)="","",VLOOKUP($A33,Vocabulary!$A:$J,3,)),"")</f>
        <v xml:space="preserve">Links a channel to information about when the channel is available, such as the opening hours of an office or telephone service. This is provided using the Period of Time class </v>
      </c>
      <c r="D33" s="11" t="str">
        <f>IF($A33&lt;&gt;"",IF(VLOOKUP($A33,Vocabulary!$A:$J,7,)="","",VLOOKUP($A33,Vocabulary!$A:$J,7,)),"")</f>
        <v/>
      </c>
      <c r="E33" s="11" t="str">
        <f>IF($A33&lt;&gt;"",VLOOKUP($A33,Vocabulary!$A:$J,4,),"")</f>
        <v>Organization</v>
      </c>
    </row>
    <row r="34" spans="1:5" x14ac:dyDescent="0.3">
      <c r="A34" s="8">
        <v>33</v>
      </c>
      <c r="B34" s="12" t="str">
        <f>IF($A34&lt;&gt;"",IF(VLOOKUP($A34,Vocabulary!$A:$J,2,)="","",VLOOKUP($A34,Vocabulary!$A:$J,2,)),"")</f>
        <v>ChannelProcessingTime</v>
      </c>
      <c r="C34" s="11" t="str">
        <f>IF($A34&lt;&gt;"",IF(VLOOKUP($A34,Vocabulary!$A:$J,3,)="","",VLOOKUP($A34,Vocabulary!$A:$J,3,)),"")</f>
        <v xml:space="preserve">If the processing time for a Public Service varies according to which channel is used, then it should be applied at the channel level and not at the Public Service level. Either way, the actual information is provided using the Processing Time class </v>
      </c>
      <c r="D34" s="11" t="str">
        <f>IF($A34&lt;&gt;"",IF(VLOOKUP($A34,Vocabulary!$A:$J,7,)="","",VLOOKUP($A34,Vocabulary!$A:$J,7,)),"")</f>
        <v/>
      </c>
      <c r="E34" s="11" t="str">
        <f>IF($A34&lt;&gt;"",VLOOKUP($A34,Vocabulary!$A:$J,4,),"")</f>
        <v>Organization</v>
      </c>
    </row>
    <row r="35" spans="1:5" x14ac:dyDescent="0.3">
      <c r="A35" s="8">
        <v>34</v>
      </c>
      <c r="B35" s="12" t="str">
        <f>IF($A35&lt;&gt;"",IF(VLOOKUP($A35,Vocabulary!$A:$J,2,)="","",VLOOKUP($A35,Vocabulary!$A:$J,2,)),"")</f>
        <v>ChannelHasCost</v>
      </c>
      <c r="C35" s="11" t="str">
        <f>IF($A35&lt;&gt;"",IF(VLOOKUP($A35,Vocabulary!$A:$J,3,)="","",VLOOKUP($A35,Vocabulary!$A:$J,3,)),"")</f>
        <v xml:space="preserve">If the cost of a Public Service varies according to which channel is used, then should be applied at the channel level and not at the Public Service level. Either way, the actual information is provided by the Cost class </v>
      </c>
      <c r="D35" s="11" t="str">
        <f>IF($A35&lt;&gt;"",IF(VLOOKUP($A35,Vocabulary!$A:$J,7,)="","",VLOOKUP($A35,Vocabulary!$A:$J,7,)),"")</f>
        <v/>
      </c>
      <c r="E35" s="11" t="str">
        <f>IF($A35&lt;&gt;"",VLOOKUP($A35,Vocabulary!$A:$J,4,),"")</f>
        <v>Organization</v>
      </c>
    </row>
    <row r="36" spans="1:5" x14ac:dyDescent="0.3">
      <c r="A36" s="8">
        <v>35</v>
      </c>
      <c r="B36" s="12" t="str">
        <f>IF($A36&lt;&gt;"",IF(VLOOKUP($A36,Vocabulary!$A:$J,2,)="","",VLOOKUP($A36,Vocabulary!$A:$J,2,)),"")</f>
        <v>Cost</v>
      </c>
      <c r="C36" s="11" t="str">
        <f>IF($A36&lt;&gt;"",IF(VLOOKUP($A36,Vocabulary!$A:$J,3,)="","",VLOOKUP($A36,Vocabulary!$A:$J,3,)),"")</f>
        <v>The Cost class represents any costs related to the execution of a Public Service that the Agent consuming it needs to pay.</v>
      </c>
      <c r="D36" s="11" t="str">
        <f>IF($A36&lt;&gt;"",IF(VLOOKUP($A36,Vocabulary!$A:$J,7,)="","",VLOOKUP($A36,Vocabulary!$A:$J,7,)),"")</f>
        <v/>
      </c>
      <c r="E36" s="11" t="str">
        <f>IF($A36&lt;&gt;"",VLOOKUP($A36,Vocabulary!$A:$J,4,),"")</f>
        <v>Organization</v>
      </c>
    </row>
    <row r="37" spans="1:5" x14ac:dyDescent="0.3">
      <c r="A37" s="8">
        <v>36</v>
      </c>
      <c r="B37" s="12" t="str">
        <f>IF($A37&lt;&gt;"",IF(VLOOKUP($A37,Vocabulary!$A:$J,2,)="","",VLOOKUP($A37,Vocabulary!$A:$J,2,)),"")</f>
        <v>CostIdentifier</v>
      </c>
      <c r="C37" s="11" t="str">
        <f>IF($A37&lt;&gt;"",IF(VLOOKUP($A37,Vocabulary!$A:$J,3,)="","",VLOOKUP($A37,Vocabulary!$A:$J,3,)),"")</f>
        <v>This property represents a formally-issued Identifier for the Cost.</v>
      </c>
      <c r="D37" s="11" t="str">
        <f>IF($A37&lt;&gt;"",IF(VLOOKUP($A37,Vocabulary!$A:$J,7,)="","",VLOOKUP($A37,Vocabulary!$A:$J,7,)),"")</f>
        <v/>
      </c>
      <c r="E37" s="11" t="str">
        <f>IF($A37&lt;&gt;"",VLOOKUP($A37,Vocabulary!$A:$J,4,),"")</f>
        <v>Organization</v>
      </c>
    </row>
    <row r="38" spans="1:5" x14ac:dyDescent="0.3">
      <c r="A38" s="8">
        <v>37</v>
      </c>
      <c r="B38" s="12" t="str">
        <f>IF($A38&lt;&gt;"",IF(VLOOKUP($A38,Vocabulary!$A:$J,2,)="","",VLOOKUP($A38,Vocabulary!$A:$J,2,)),"")</f>
        <v>CostValue</v>
      </c>
      <c r="C38" s="11" t="str">
        <f>IF($A38&lt;&gt;"",IF(VLOOKUP($A38,Vocabulary!$A:$J,3,)="","",VLOOKUP($A38,Vocabulary!$A:$J,3,)),"")</f>
        <v>This property represents a numeric value indicating the amount of the Cost.</v>
      </c>
      <c r="D38" s="11" t="str">
        <f>IF($A38&lt;&gt;"",IF(VLOOKUP($A38,Vocabulary!$A:$J,7,)="","",VLOOKUP($A38,Vocabulary!$A:$J,7,)),"")</f>
        <v/>
      </c>
      <c r="E38" s="11" t="str">
        <f>IF($A38&lt;&gt;"",VLOOKUP($A38,Vocabulary!$A:$J,4,),"")</f>
        <v>Organization</v>
      </c>
    </row>
    <row r="39" spans="1:5" x14ac:dyDescent="0.3">
      <c r="A39" s="8">
        <v>38</v>
      </c>
      <c r="B39" s="12" t="str">
        <f>IF($A39&lt;&gt;"",IF(VLOOKUP($A39,Vocabulary!$A:$J,2,)="","",VLOOKUP($A39,Vocabulary!$A:$J,2,)),"")</f>
        <v>costCurrency</v>
      </c>
      <c r="C39" s="11" t="str">
        <f>IF($A39&lt;&gt;"",IF(VLOOKUP($A39,Vocabulary!$A:$J,3,)="","",VLOOKUP($A39,Vocabulary!$A:$J,3,)),"")</f>
        <v xml:space="preserve">This property represents the currency in which the Cost needs to be paid and the value of the Cost is expressed. The possible values for this property are described in a controlled vocabulary. </v>
      </c>
      <c r="D39" s="11" t="str">
        <f>IF($A39&lt;&gt;"",IF(VLOOKUP($A39,Vocabulary!$A:$J,7,)="","",VLOOKUP($A39,Vocabulary!$A:$J,7,)),"")</f>
        <v/>
      </c>
      <c r="E39" s="11" t="str">
        <f>IF($A39&lt;&gt;"",VLOOKUP($A39,Vocabulary!$A:$J,4,),"")</f>
        <v>Organization</v>
      </c>
    </row>
    <row r="40" spans="1:5" x14ac:dyDescent="0.3">
      <c r="A40" s="8">
        <v>39</v>
      </c>
      <c r="B40" s="12" t="str">
        <f>IF($A40&lt;&gt;"",IF(VLOOKUP($A40,Vocabulary!$A:$J,2,)="","",VLOOKUP($A40,Vocabulary!$A:$J,2,)),"")</f>
        <v>CostDescription</v>
      </c>
      <c r="C40" s="11" t="str">
        <f>IF($A40&lt;&gt;"",IF(VLOOKUP($A40,Vocabulary!$A:$J,3,)="","",VLOOKUP($A40,Vocabulary!$A:$J,3,)),"")</f>
        <v>This property represents a free text description of the Cost.</v>
      </c>
      <c r="D40" s="11" t="str">
        <f>IF($A40&lt;&gt;"",IF(VLOOKUP($A40,Vocabulary!$A:$J,7,)="","",VLOOKUP($A40,Vocabulary!$A:$J,7,)),"")</f>
        <v/>
      </c>
      <c r="E40" s="11" t="str">
        <f>IF($A40&lt;&gt;"",VLOOKUP($A40,Vocabulary!$A:$J,4,),"")</f>
        <v>Organization</v>
      </c>
    </row>
    <row r="41" spans="1:5" x14ac:dyDescent="0.3">
      <c r="A41" s="8">
        <v>40</v>
      </c>
      <c r="B41" s="12" t="str">
        <f>IF($A41&lt;&gt;"",IF(VLOOKUP($A41,Vocabulary!$A:$J,2,)="","",VLOOKUP($A41,Vocabulary!$A:$J,2,)),"")</f>
        <v>OutputIsDefinedBy</v>
      </c>
      <c r="C41" s="11" t="str">
        <f>IF($A41&lt;&gt;"",IF(VLOOKUP($A41,Vocabulary!$A:$J,3,)="","",VLOOKUP($A41,Vocabulary!$A:$J,3,)),"")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D41" s="11" t="str">
        <f>IF($A41&lt;&gt;"",IF(VLOOKUP($A41,Vocabulary!$A:$J,7,)="","",VLOOKUP($A41,Vocabulary!$A:$J,7,)),"")</f>
        <v/>
      </c>
      <c r="E41" s="11" t="str">
        <f>IF($A41&lt;&gt;"",VLOOKUP($A41,Vocabulary!$A:$J,4,),"")</f>
        <v>Organization</v>
      </c>
    </row>
    <row r="42" spans="1:5" x14ac:dyDescent="0.3">
      <c r="A42" s="8">
        <v>41</v>
      </c>
      <c r="B42" s="12" t="str">
        <f>IF($A42&lt;&gt;"",IF(VLOOKUP($A42,Vocabulary!$A:$J,2,)="","",VLOOKUP($A42,Vocabulary!$A:$J,2,)),"")</f>
        <v>Criterion</v>
      </c>
      <c r="C42" s="11" t="str">
        <f>IF($A42&lt;&gt;"",IF(VLOOKUP($A42,Vocabulary!$A:$J,3,)="","",VLOOKUP($A42,Vocabulary!$A:$J,3,)),"")</f>
        <v xml:space="preserve">The Criterion class represents the rule or principle used to judge, evaluate or assess
something. </v>
      </c>
      <c r="D42" s="11" t="str">
        <f>IF($A42&lt;&gt;"",IF(VLOOKUP($A42,Vocabulary!$A:$J,7,)="","",VLOOKUP($A42,Vocabulary!$A:$J,7,)),"")</f>
        <v/>
      </c>
      <c r="E42" s="11" t="str">
        <f>IF($A42&lt;&gt;"",VLOOKUP($A42,Vocabulary!$A:$J,4,),"")</f>
        <v>Other</v>
      </c>
    </row>
    <row r="43" spans="1:5" x14ac:dyDescent="0.3">
      <c r="A43" s="8">
        <v>42</v>
      </c>
      <c r="B43" s="12" t="str">
        <f>IF($A43&lt;&gt;"",IF(VLOOKUP($A43,Vocabulary!$A:$J,2,)="","",VLOOKUP($A43,Vocabulary!$A:$J,2,)),"")</f>
        <v>CriterionIdentifier</v>
      </c>
      <c r="C43" s="11" t="str">
        <f>IF($A43&lt;&gt;"",IF(VLOOKUP($A43,Vocabulary!$A:$J,3,)="","",VLOOKUP($A43,Vocabulary!$A:$J,3,)),"")</f>
        <v>This property provides a formally issued identifier for the criterion. A criterion must
have an identifier.</v>
      </c>
      <c r="D43" s="11" t="str">
        <f>IF($A43&lt;&gt;"",IF(VLOOKUP($A43,Vocabulary!$A:$J,7,)="","",VLOOKUP($A43,Vocabulary!$A:$J,7,)),"")</f>
        <v/>
      </c>
      <c r="E43" s="11" t="str">
        <f>IF($A43&lt;&gt;"",VLOOKUP($A43,Vocabulary!$A:$J,4,),"")</f>
        <v>Other</v>
      </c>
    </row>
    <row r="44" spans="1:5" x14ac:dyDescent="0.3">
      <c r="A44" s="8">
        <v>43</v>
      </c>
      <c r="B44" s="12" t="str">
        <f>IF($A44&lt;&gt;"",IF(VLOOKUP($A44,Vocabulary!$A:$J,2,)="","",VLOOKUP($A44,Vocabulary!$A:$J,2,)),"")</f>
        <v>CriterionCriterionType</v>
      </c>
      <c r="C44" s="11" t="str">
        <f>IF($A44&lt;&gt;"",IF(VLOOKUP($A44,Vocabulary!$A:$J,3,)="","",VLOOKUP($A44,Vocabulary!$A:$J,3,)),"")</f>
        <v>A criterion must be defined in terms of a coded type in order to allow for
classification and automatic translation. The types of criterion shall be based on
controlled vocabularies.</v>
      </c>
      <c r="D44" s="11" t="str">
        <f>IF($A44&lt;&gt;"",IF(VLOOKUP($A44,Vocabulary!$A:$J,7,)="","",VLOOKUP($A44,Vocabulary!$A:$J,7,)),"")</f>
        <v/>
      </c>
      <c r="E44" s="11" t="str">
        <f>IF($A44&lt;&gt;"",VLOOKUP($A44,Vocabulary!$A:$J,4,),"")</f>
        <v>Other</v>
      </c>
    </row>
    <row r="45" spans="1:5" x14ac:dyDescent="0.3">
      <c r="A45" s="8">
        <v>44</v>
      </c>
      <c r="B45" s="12" t="str">
        <f>IF($A45&lt;&gt;"",IF(VLOOKUP($A45,Vocabulary!$A:$J,2,)="","",VLOOKUP($A45,Vocabulary!$A:$J,2,)),"")</f>
        <v>CriterionName</v>
      </c>
      <c r="C45" s="11" t="str">
        <f>IF($A45&lt;&gt;"",IF(VLOOKUP($A45,Vocabulary!$A:$J,3,)="","",VLOOKUP($A45,Vocabulary!$A:$J,3,)),"")</f>
        <v>A criterion must have a name. It can be used as a short descriptive text.</v>
      </c>
      <c r="D45" s="11" t="str">
        <f>IF($A45&lt;&gt;"",IF(VLOOKUP($A45,Vocabulary!$A:$J,7,)="","",VLOOKUP($A45,Vocabulary!$A:$J,7,)),"")</f>
        <v/>
      </c>
      <c r="E45" s="11" t="str">
        <f>IF($A45&lt;&gt;"",VLOOKUP($A45,Vocabulary!$A:$J,4,),"")</f>
        <v>Other</v>
      </c>
    </row>
    <row r="46" spans="1:5" x14ac:dyDescent="0.3">
      <c r="A46" s="8">
        <v>45</v>
      </c>
      <c r="B46" s="12" t="str">
        <f>IF($A46&lt;&gt;"",IF(VLOOKUP($A46,Vocabulary!$A:$J,2,)="","",VLOOKUP($A46,Vocabulary!$A:$J,2,)),"")</f>
        <v>CriterionDescription</v>
      </c>
      <c r="C46" s="11" t="str">
        <f>IF($A46&lt;&gt;"",IF(VLOOKUP($A46,Vocabulary!$A:$J,3,)="","",VLOOKUP($A46,Vocabulary!$A:$J,3,)),"")</f>
        <v xml:space="preserve">A criterion may be textually described using this property. The description can be
used to add details and explanation about the criterion. </v>
      </c>
      <c r="D46" s="11" t="str">
        <f>IF($A46&lt;&gt;"",IF(VLOOKUP($A46,Vocabulary!$A:$J,7,)="","",VLOOKUP($A46,Vocabulary!$A:$J,7,)),"")</f>
        <v/>
      </c>
      <c r="E46" s="11" t="str">
        <f>IF($A46&lt;&gt;"",VLOOKUP($A46,Vocabulary!$A:$J,4,),"")</f>
        <v>Other</v>
      </c>
    </row>
    <row r="47" spans="1:5" x14ac:dyDescent="0.3">
      <c r="A47" s="8">
        <v>46</v>
      </c>
      <c r="B47" s="12" t="str">
        <f>IF($A47&lt;&gt;"",IF(VLOOKUP($A47,Vocabulary!$A:$J,2,)="","",VLOOKUP($A47,Vocabulary!$A:$J,2,)),"")</f>
        <v>CriterionFulfilledIndicator</v>
      </c>
      <c r="C47" s="11" t="str">
        <f>IF($A47&lt;&gt;"",IF(VLOOKUP($A47,Vocabulary!$A:$J,3,)="","",VLOOKUP($A47,Vocabulary!$A:$J,3,)),"")</f>
        <v>This property is used when the criterion class is informed as a response and the
submitter wants to specify whether the criterion is fulfilled (true) or not (false).</v>
      </c>
      <c r="D47" s="11" t="str">
        <f>IF($A47&lt;&gt;"",IF(VLOOKUP($A47,Vocabulary!$A:$J,7,)="","",VLOOKUP($A47,Vocabulary!$A:$J,7,)),"")</f>
        <v/>
      </c>
      <c r="E47" s="11" t="str">
        <f>IF($A47&lt;&gt;"",VLOOKUP($A47,Vocabulary!$A:$J,4,),"")</f>
        <v>Other</v>
      </c>
    </row>
    <row r="48" spans="1:5" x14ac:dyDescent="0.3">
      <c r="A48" s="8">
        <v>47</v>
      </c>
      <c r="B48" s="12" t="str">
        <f>IF($A48&lt;&gt;"",IF(VLOOKUP($A48,Vocabulary!$A:$J,2,)="","",VLOOKUP($A48,Vocabulary!$A:$J,2,)),"")</f>
        <v>CriterionWeight</v>
      </c>
      <c r="C48" s="11" t="str">
        <f>IF($A48&lt;&gt;"",IF(VLOOKUP($A48,Vocabulary!$A:$J,3,)="","",VLOOKUP($A48,Vocabulary!$A:$J,3,)),"")</f>
        <v>A criterion may have a weight to provide for automatic scoring of the criterion
responses. It implies that there are multiple criteria, and the weight represents the
importance of one criterion among the whole set of criteria.</v>
      </c>
      <c r="D48" s="11" t="str">
        <f>IF($A48&lt;&gt;"",IF(VLOOKUP($A48,Vocabulary!$A:$J,7,)="","",VLOOKUP($A48,Vocabulary!$A:$J,7,)),"")</f>
        <v/>
      </c>
      <c r="E48" s="11" t="str">
        <f>IF($A48&lt;&gt;"",VLOOKUP($A48,Vocabulary!$A:$J,4,),"")</f>
        <v>Other</v>
      </c>
    </row>
    <row r="49" spans="1:5" x14ac:dyDescent="0.3">
      <c r="A49" s="8">
        <v>48</v>
      </c>
      <c r="B49" s="12" t="str">
        <f>IF($A49&lt;&gt;"",IF(VLOOKUP($A49,Vocabulary!$A:$J,2,)="","",VLOOKUP($A49,Vocabulary!$A:$J,2,)),"")</f>
        <v>CriterionFulfilledbyRequirementGroup</v>
      </c>
      <c r="C49" s="11" t="str">
        <f>IF($A49&lt;&gt;"",IF(VLOOKUP($A49,Vocabulary!$A:$J,3,)="","",VLOOKUP($A49,Vocabulary!$A:$J,3,)),"")</f>
        <v xml:space="preserve">A criterion shall be fulfilled by means of one or more groups of options. Each one of
these options is defined as a requirements group. </v>
      </c>
      <c r="D49" s="11" t="str">
        <f>IF($A49&lt;&gt;"",IF(VLOOKUP($A49,Vocabulary!$A:$J,7,)="","",VLOOKUP($A49,Vocabulary!$A:$J,7,)),"")</f>
        <v/>
      </c>
      <c r="E49" s="11" t="str">
        <f>IF($A49&lt;&gt;"",VLOOKUP($A49,Vocabulary!$A:$J,4,),"")</f>
        <v>Other</v>
      </c>
    </row>
    <row r="50" spans="1:5" x14ac:dyDescent="0.3">
      <c r="A50" s="8">
        <v>49</v>
      </c>
      <c r="B50" s="12" t="str">
        <f>IF($A50&lt;&gt;"",IF(VLOOKUP($A50,Vocabulary!$A:$J,2,)="","",VLOOKUP($A50,Vocabulary!$A:$J,2,)),"")</f>
        <v>CriterionIsDefinedInFormalFramework</v>
      </c>
      <c r="C50" s="11" t="str">
        <f>IF($A50&lt;&gt;"",IF(VLOOKUP($A50,Vocabulary!$A:$J,3,)="","",VLOOKUP($A50,Vocabulary!$A:$J,3,)),"")</f>
        <v xml:space="preserve">A legal text or any other formal framework may define the legal basis of the criterion. </v>
      </c>
      <c r="D50" s="11" t="str">
        <f>IF($A50&lt;&gt;"",IF(VLOOKUP($A50,Vocabulary!$A:$J,7,)="","",VLOOKUP($A50,Vocabulary!$A:$J,7,)),"")</f>
        <v/>
      </c>
      <c r="E50" s="11" t="str">
        <f>IF($A50&lt;&gt;"",VLOOKUP($A50,Vocabulary!$A:$J,4,),"")</f>
        <v>Other</v>
      </c>
    </row>
    <row r="51" spans="1:5" x14ac:dyDescent="0.3">
      <c r="A51" s="8">
        <v>50</v>
      </c>
      <c r="B51" s="12" t="str">
        <f>IF($A51&lt;&gt;"",IF(VLOOKUP($A51,Vocabulary!$A:$J,2,)="","",VLOOKUP($A51,Vocabulary!$A:$J,2,)),"")</f>
        <v>CriterionRequirement</v>
      </c>
      <c r="C51" s="11" t="str">
        <f>IF($A51&lt;&gt;"",IF(VLOOKUP($A51,Vocabulary!$A:$J,3,)="","",VLOOKUP($A51,Vocabulary!$A:$J,3,)),"")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D51" s="11" t="str">
        <f>IF($A51&lt;&gt;"",IF(VLOOKUP($A51,Vocabulary!$A:$J,7,)="","",VLOOKUP($A51,Vocabulary!$A:$J,7,)),"")</f>
        <v/>
      </c>
      <c r="E51" s="11" t="str">
        <f>IF($A51&lt;&gt;"",VLOOKUP($A51,Vocabulary!$A:$J,4,),"")</f>
        <v>Other</v>
      </c>
    </row>
    <row r="52" spans="1:5" x14ac:dyDescent="0.3">
      <c r="A52" s="8">
        <v>51</v>
      </c>
      <c r="B52" s="12" t="str">
        <f>IF($A52&lt;&gt;"",IF(VLOOKUP($A52,Vocabulary!$A:$J,2,)="","",VLOOKUP($A52,Vocabulary!$A:$J,2,)),"")</f>
        <v>CriterionRequirementIdentifier</v>
      </c>
      <c r="C52" s="11" t="str">
        <f>IF($A52&lt;&gt;"",IF(VLOOKUP($A52,Vocabulary!$A:$J,3,)="","",VLOOKUP($A52,Vocabulary!$A:$J,3,)),"")</f>
        <v>A Criterion Requirement must have a requirement identifier.</v>
      </c>
      <c r="D52" s="11" t="str">
        <f>IF($A52&lt;&gt;"",IF(VLOOKUP($A52,Vocabulary!$A:$J,7,)="","",VLOOKUP($A52,Vocabulary!$A:$J,7,)),"")</f>
        <v/>
      </c>
      <c r="E52" s="11" t="str">
        <f>IF($A52&lt;&gt;"",VLOOKUP($A52,Vocabulary!$A:$J,4,),"")</f>
        <v>Other</v>
      </c>
    </row>
    <row r="53" spans="1:5" x14ac:dyDescent="0.3">
      <c r="A53" s="8">
        <v>52</v>
      </c>
      <c r="B53" s="12" t="str">
        <f>IF($A53&lt;&gt;"",IF(VLOOKUP($A53,Vocabulary!$A:$J,2,)="","",VLOOKUP($A53,Vocabulary!$A:$J,2,)),"")</f>
        <v>CriterionRequirementName</v>
      </c>
      <c r="C53" s="11" t="str">
        <f>IF($A53&lt;&gt;"",IF(VLOOKUP($A53,Vocabulary!$A:$J,3,)="","",VLOOKUP($A53,Vocabulary!$A:$J,3,)),"")</f>
        <v>A Criterion Requirement may have a name by which it can be referred to.</v>
      </c>
      <c r="D53" s="11" t="str">
        <f>IF($A53&lt;&gt;"",IF(VLOOKUP($A53,Vocabulary!$A:$J,7,)="","",VLOOKUP($A53,Vocabulary!$A:$J,7,)),"")</f>
        <v/>
      </c>
      <c r="E53" s="11" t="str">
        <f>IF($A53&lt;&gt;"",VLOOKUP($A53,Vocabulary!$A:$J,4,),"")</f>
        <v>Other</v>
      </c>
    </row>
    <row r="54" spans="1:5" x14ac:dyDescent="0.3">
      <c r="A54" s="8">
        <v>53</v>
      </c>
      <c r="B54" s="12" t="str">
        <f>IF($A54&lt;&gt;"",IF(VLOOKUP($A54,Vocabulary!$A:$J,2,)="","",VLOOKUP($A54,Vocabulary!$A:$J,2,)),"")</f>
        <v>CriterionRequirementDescription</v>
      </c>
      <c r="C54" s="11" t="str">
        <f>IF($A54&lt;&gt;"",IF(VLOOKUP($A54,Vocabulary!$A:$J,3,)="","",VLOOKUP($A54,Vocabulary!$A:$J,3,)),"")</f>
        <v>A Criterion Requirement may have an explanatory description.</v>
      </c>
      <c r="D54" s="11" t="str">
        <f>IF($A54&lt;&gt;"",IF(VLOOKUP($A54,Vocabulary!$A:$J,7,)="","",VLOOKUP($A54,Vocabulary!$A:$J,7,)),"")</f>
        <v/>
      </c>
      <c r="E54" s="11" t="str">
        <f>IF($A54&lt;&gt;"",VLOOKUP($A54,Vocabulary!$A:$J,4,),"")</f>
        <v>Other</v>
      </c>
    </row>
    <row r="55" spans="1:5" x14ac:dyDescent="0.3">
      <c r="A55" s="8">
        <v>54</v>
      </c>
      <c r="B55" s="12" t="str">
        <f>IF($A55&lt;&gt;"",IF(VLOOKUP($A55,Vocabulary!$A:$J,2,)="","",VLOOKUP($A55,Vocabulary!$A:$J,2,)),"")</f>
        <v>CriterionRequirementExpectedDataType</v>
      </c>
      <c r="C55" s="11" t="str">
        <f>IF($A55&lt;&gt;"",IF(VLOOKUP($A55,Vocabulary!$A:$J,3,)="","",VLOOKUP($A55,Vocabulary!$A:$J,3,)),"")</f>
        <v>Each Criterion Requirement shall describe the expected data type that the response
has to provide.</v>
      </c>
      <c r="D55" s="11" t="str">
        <f>IF($A55&lt;&gt;"",IF(VLOOKUP($A55,Vocabulary!$A:$J,7,)="","",VLOOKUP($A55,Vocabulary!$A:$J,7,)),"")</f>
        <v/>
      </c>
      <c r="E55" s="11" t="str">
        <f>IF($A55&lt;&gt;"",VLOOKUP($A55,Vocabulary!$A:$J,4,),"")</f>
        <v>Other</v>
      </c>
    </row>
    <row r="56" spans="1:5" x14ac:dyDescent="0.3">
      <c r="A56" s="8">
        <v>55</v>
      </c>
      <c r="B56" s="12" t="str">
        <f>IF($A56&lt;&gt;"",IF(VLOOKUP($A56,Vocabulary!$A:$J,2,)="","",VLOOKUP($A56,Vocabulary!$A:$J,2,)),"")</f>
        <v>CriterionRequirementExpeectedValue</v>
      </c>
      <c r="C56" s="11" t="str">
        <f>IF($A56&lt;&gt;"",IF(VLOOKUP($A56,Vocabulary!$A:$J,3,)="","",VLOOKUP($A56,Vocabulary!$A:$J,3,)),"")</f>
        <v>This property is used to define the expected value that the responder has to
provide in the criterion response.</v>
      </c>
      <c r="D56" s="11" t="str">
        <f>IF($A56&lt;&gt;"",IF(VLOOKUP($A56,Vocabulary!$A:$J,7,)="","",VLOOKUP($A56,Vocabulary!$A:$J,7,)),"")</f>
        <v/>
      </c>
      <c r="E56" s="11" t="str">
        <f>IF($A56&lt;&gt;"",VLOOKUP($A56,Vocabulary!$A:$J,4,),"")</f>
        <v>Other</v>
      </c>
    </row>
    <row r="57" spans="1:5" x14ac:dyDescent="0.3">
      <c r="A57" s="8">
        <v>56</v>
      </c>
      <c r="B57" s="12" t="str">
        <f>IF($A57&lt;&gt;"",IF(VLOOKUP($A57,Vocabulary!$A:$J,2,)="","",VLOOKUP($A57,Vocabulary!$A:$J,2,)),"")</f>
        <v>CriterionRequirementMaximumValue</v>
      </c>
      <c r="C57" s="11" t="str">
        <f>IF($A57&lt;&gt;"",IF(VLOOKUP($A57,Vocabulary!$A:$J,3,)="","",VLOOKUP($A57,Vocabulary!$A:$J,3,)),"")</f>
        <v>When the value of the criterion response must fall into a range or it shall be lesser
than a threshold, this property is used to define the maximum expected value.</v>
      </c>
      <c r="D57" s="11" t="str">
        <f>IF($A57&lt;&gt;"",IF(VLOOKUP($A57,Vocabulary!$A:$J,7,)="","",VLOOKUP($A57,Vocabulary!$A:$J,7,)),"")</f>
        <v/>
      </c>
      <c r="E57" s="11" t="str">
        <f>IF($A57&lt;&gt;"",VLOOKUP($A57,Vocabulary!$A:$J,4,),"")</f>
        <v>Other</v>
      </c>
    </row>
    <row r="58" spans="1:5" x14ac:dyDescent="0.3">
      <c r="A58" s="8">
        <v>57</v>
      </c>
      <c r="B58" s="12" t="str">
        <f>IF($A58&lt;&gt;"",IF(VLOOKUP($A58,Vocabulary!$A:$J,2,)="","",VLOOKUP($A58,Vocabulary!$A:$J,2,)),"")</f>
        <v>CriterionRequirementMinimumValue</v>
      </c>
      <c r="C58" s="11" t="str">
        <f>IF($A58&lt;&gt;"",IF(VLOOKUP($A58,Vocabulary!$A:$J,3,)="","",VLOOKUP($A58,Vocabulary!$A:$J,3,)),"")</f>
        <v>When the value of the criterion response must fall into a range or it shall be larger
than a specific threshold, this property is used to define the minimum expected
value.</v>
      </c>
      <c r="D58" s="11" t="str">
        <f>IF($A58&lt;&gt;"",IF(VLOOKUP($A58,Vocabulary!$A:$J,7,)="","",VLOOKUP($A58,Vocabulary!$A:$J,7,)),"")</f>
        <v/>
      </c>
      <c r="E58" s="11" t="str">
        <f>IF($A58&lt;&gt;"",VLOOKUP($A58,Vocabulary!$A:$J,4,),"")</f>
        <v>Other</v>
      </c>
    </row>
    <row r="59" spans="1:5" x14ac:dyDescent="0.3">
      <c r="A59" s="8">
        <v>58</v>
      </c>
      <c r="B59" s="12" t="str">
        <f>IF($A59&lt;&gt;"",IF(VLOOKUP($A59,Vocabulary!$A:$J,2,)="","",VLOOKUP($A59,Vocabulary!$A:$J,2,)),"")</f>
        <v>CriterionRequirementTypeofTranslation</v>
      </c>
      <c r="C59" s="11" t="str">
        <f>IF($A59&lt;&gt;"",IF(VLOOKUP($A59,Vocabulary!$A:$J,3,)="","",VLOOKUP($A59,Vocabulary!$A:$J,3,)),"")</f>
        <v>A criterion requirement may specify whether the evidence proving that this criterion
requirement shall be translated and what type of translation shall apply, for
instance, certified translation</v>
      </c>
      <c r="D59" s="11" t="str">
        <f>IF($A59&lt;&gt;"",IF(VLOOKUP($A59,Vocabulary!$A:$J,7,)="","",VLOOKUP($A59,Vocabulary!$A:$J,7,)),"")</f>
        <v/>
      </c>
      <c r="E59" s="11" t="str">
        <f>IF($A59&lt;&gt;"",VLOOKUP($A59,Vocabulary!$A:$J,4,),"")</f>
        <v>Other</v>
      </c>
    </row>
    <row r="60" spans="1:5" ht="28.8" x14ac:dyDescent="0.3">
      <c r="A60" s="8">
        <v>59</v>
      </c>
      <c r="B60" s="12" t="str">
        <f>IF($A60&lt;&gt;"",IF(VLOOKUP($A60,Vocabulary!$A:$J,2,)="","",VLOOKUP($A60,Vocabulary!$A:$J,2,)),"")</f>
        <v>CriterionRequirementLevelofCertification</v>
      </c>
      <c r="C60" s="11" t="str">
        <f>IF($A60&lt;&gt;"",IF(VLOOKUP($A60,Vocabulary!$A:$J,3,)="","",VLOOKUP($A60,Vocabulary!$A:$J,3,)),"")</f>
        <v>A criterion requirement may specify whether the evidence proving this criterion
requirement shall belong to a specific level of certification, for instance, legalisation.</v>
      </c>
      <c r="D60" s="11" t="str">
        <f>IF($A60&lt;&gt;"",IF(VLOOKUP($A60,Vocabulary!$A:$J,7,)="","",VLOOKUP($A60,Vocabulary!$A:$J,7,)),"")</f>
        <v/>
      </c>
      <c r="E60" s="11" t="str">
        <f>IF($A60&lt;&gt;"",VLOOKUP($A60,Vocabulary!$A:$J,4,),"")</f>
        <v>Other</v>
      </c>
    </row>
    <row r="61" spans="1:5" ht="28.8" x14ac:dyDescent="0.3">
      <c r="A61" s="8">
        <v>60</v>
      </c>
      <c r="B61" s="12" t="str">
        <f>IF($A61&lt;&gt;"",IF(VLOOKUP($A61,Vocabulary!$A:$J,2,)="","",VLOOKUP($A61,Vocabulary!$A:$J,2,)),"")</f>
        <v>CriterionRequirementTypeofCopyQuality</v>
      </c>
      <c r="C61" s="11" t="str">
        <f>IF($A61&lt;&gt;"",IF(VLOOKUP($A61,Vocabulary!$A:$J,3,)="","",VLOOKUP($A61,Vocabulary!$A:$J,3,)),"")</f>
        <v>A criterion requirement may specify whether the evidence proving this criterion
requirement shall be of a specific type of copy, for instance, certified copy.</v>
      </c>
      <c r="D61" s="11" t="str">
        <f>IF($A61&lt;&gt;"",IF(VLOOKUP($A61,Vocabulary!$A:$J,7,)="","",VLOOKUP($A61,Vocabulary!$A:$J,7,)),"")</f>
        <v/>
      </c>
      <c r="E61" s="11" t="str">
        <f>IF($A61&lt;&gt;"",VLOOKUP($A61,Vocabulary!$A:$J,4,),"")</f>
        <v>Other</v>
      </c>
    </row>
    <row r="62" spans="1:5" ht="28.8" x14ac:dyDescent="0.3">
      <c r="A62" s="8">
        <v>61</v>
      </c>
      <c r="B62" s="12" t="str">
        <f>IF($A62&lt;&gt;"",IF(VLOOKUP($A62,Vocabulary!$A:$J,2,)="","",VLOOKUP($A62,Vocabulary!$A:$J,2,)),"")</f>
        <v>CriterionRequirementApplicableinPeriodOfTime</v>
      </c>
      <c r="C62" s="11" t="str">
        <f>IF($A62&lt;&gt;"",IF(VLOOKUP($A62,Vocabulary!$A:$J,3,)="","",VLOOKUP($A62,Vocabulary!$A:$J,3,)),"")</f>
        <v>If the Criterion Requirement shall apply to a specific time period, this class is used
to describe it.</v>
      </c>
      <c r="D62" s="11" t="str">
        <f>IF($A62&lt;&gt;"",IF(VLOOKUP($A62,Vocabulary!$A:$J,7,)="","",VLOOKUP($A62,Vocabulary!$A:$J,7,)),"")</f>
        <v/>
      </c>
      <c r="E62" s="11" t="str">
        <f>IF($A62&lt;&gt;"",VLOOKUP($A62,Vocabulary!$A:$J,4,),"")</f>
        <v>Other</v>
      </c>
    </row>
    <row r="63" spans="1:5" x14ac:dyDescent="0.3">
      <c r="A63" s="8">
        <v>62</v>
      </c>
      <c r="B63" s="12" t="str">
        <f>IF($A63&lt;&gt;"",IF(VLOOKUP($A63,Vocabulary!$A:$J,2,)="","",VLOOKUP($A63,Vocabulary!$A:$J,2,)),"")</f>
        <v>CriterionRequirementMetByEvidence</v>
      </c>
      <c r="C63" s="11" t="str">
        <f>IF($A63&lt;&gt;"",IF(VLOOKUP($A63,Vocabulary!$A:$J,3,)="","",VLOOKUP($A63,Vocabulary!$A:$J,3,)),"")</f>
        <v>A Criterion Requirement may point to a list of candidate evidences that can be used
by the responder to prove the criterion requirement is fulfilled.</v>
      </c>
      <c r="D63" s="11" t="str">
        <f>IF($A63&lt;&gt;"",IF(VLOOKUP($A63,Vocabulary!$A:$J,7,)="","",VLOOKUP($A63,Vocabulary!$A:$J,7,)),"")</f>
        <v/>
      </c>
      <c r="E63" s="11" t="str">
        <f>IF($A63&lt;&gt;"",VLOOKUP($A63,Vocabulary!$A:$J,4,),"")</f>
        <v>Other</v>
      </c>
    </row>
    <row r="64" spans="1:5" x14ac:dyDescent="0.3">
      <c r="A64" s="8">
        <v>63</v>
      </c>
      <c r="B64" s="12" t="str">
        <f>IF($A64&lt;&gt;"",IF(VLOOKUP($A64,Vocabulary!$A:$J,2,)="","",VLOOKUP($A64,Vocabulary!$A:$J,2,)),"")</f>
        <v>DocumentReference</v>
      </c>
      <c r="C64" s="11" t="str">
        <f>IF($A64&lt;&gt;"",IF(VLOOKUP($A64,Vocabulary!$A:$J,3,)="","",VLOOKUP($A64,Vocabulary!$A:$J,3,)),"")</f>
        <v>A reference to the document, attestation or data, usually provided by a party
different from the one providing the response, that proves the response.</v>
      </c>
      <c r="D64" s="11" t="str">
        <f>IF($A64&lt;&gt;"",IF(VLOOKUP($A64,Vocabulary!$A:$J,7,)="","",VLOOKUP($A64,Vocabulary!$A:$J,7,)),"")</f>
        <v/>
      </c>
      <c r="E64" s="11" t="str">
        <f>IF($A64&lt;&gt;"",VLOOKUP($A64,Vocabulary!$A:$J,4,),"")</f>
        <v>Other</v>
      </c>
    </row>
    <row r="65" spans="1:5" x14ac:dyDescent="0.3">
      <c r="A65" s="8">
        <v>64</v>
      </c>
      <c r="B65" s="12" t="str">
        <f>IF($A65&lt;&gt;"",IF(VLOOKUP($A65,Vocabulary!$A:$J,2,)="","",VLOOKUP($A65,Vocabulary!$A:$J,2,)),"")</f>
        <v>DocumentReferenceIdentifier</v>
      </c>
      <c r="C65" s="11" t="str">
        <f>IF($A65&lt;&gt;"",IF(VLOOKUP($A65,Vocabulary!$A:$J,3,)="","",VLOOKUP($A65,Vocabulary!$A:$J,3,)),"")</f>
        <v>A Document Reference shall contain an identifier.</v>
      </c>
      <c r="D65" s="11" t="str">
        <f>IF($A65&lt;&gt;"",IF(VLOOKUP($A65,Vocabulary!$A:$J,7,)="","",VLOOKUP($A65,Vocabulary!$A:$J,7,)),"")</f>
        <v/>
      </c>
      <c r="E65" s="11" t="str">
        <f>IF($A65&lt;&gt;"",VLOOKUP($A65,Vocabulary!$A:$J,4,),"")</f>
        <v>Other</v>
      </c>
    </row>
    <row r="66" spans="1:5" x14ac:dyDescent="0.3">
      <c r="A66" s="8">
        <v>65</v>
      </c>
      <c r="B66" s="12" t="str">
        <f>IF($A66&lt;&gt;"",IF(VLOOKUP($A66,Vocabulary!$A:$J,2,)="","",VLOOKUP($A66,Vocabulary!$A:$J,2,)),"")</f>
        <v>DocumentReferenceURL</v>
      </c>
      <c r="C66" s="11" t="str">
        <f>IF($A66&lt;&gt;"",IF(VLOOKUP($A66,Vocabulary!$A:$J,3,)="","",VLOOKUP($A66,Vocabulary!$A:$J,3,)),"")</f>
        <v>A Uniform Resource Locator where the document or attestation can be found.</v>
      </c>
      <c r="D66" s="11" t="str">
        <f>IF($A66&lt;&gt;"",IF(VLOOKUP($A66,Vocabulary!$A:$J,7,)="","",VLOOKUP($A66,Vocabulary!$A:$J,7,)),"")</f>
        <v/>
      </c>
      <c r="E66" s="11" t="str">
        <f>IF($A66&lt;&gt;"",VLOOKUP($A66,Vocabulary!$A:$J,4,),"")</f>
        <v>Other</v>
      </c>
    </row>
    <row r="67" spans="1:5" x14ac:dyDescent="0.3">
      <c r="A67" s="8">
        <v>66</v>
      </c>
      <c r="B67" s="12" t="str">
        <f>IF($A67&lt;&gt;"",IF(VLOOKUP($A67,Vocabulary!$A:$J,2,)="","",VLOOKUP($A67,Vocabulary!$A:$J,2,)),"")</f>
        <v>DocumentReferenceDescription</v>
      </c>
      <c r="C67" s="11" t="str">
        <f>IF($A67&lt;&gt;"",IF(VLOOKUP($A67,Vocabulary!$A:$J,3,)="","",VLOOKUP($A67,Vocabulary!$A:$J,3,)),"")</f>
        <v>A document reference may contain the description of the attestation or evidentiary
document.</v>
      </c>
      <c r="D67" s="11" t="str">
        <f>IF($A67&lt;&gt;"",IF(VLOOKUP($A67,Vocabulary!$A:$J,7,)="","",VLOOKUP($A67,Vocabulary!$A:$J,7,)),"")</f>
        <v/>
      </c>
      <c r="E67" s="11" t="str">
        <f>IF($A67&lt;&gt;"",VLOOKUP($A67,Vocabulary!$A:$J,4,),"")</f>
        <v>Other</v>
      </c>
    </row>
    <row r="68" spans="1:5" x14ac:dyDescent="0.3">
      <c r="A68" s="8">
        <v>67</v>
      </c>
      <c r="B68" s="12" t="str">
        <f>IF($A68&lt;&gt;"",IF(VLOOKUP($A68,Vocabulary!$A:$J,2,)="","",VLOOKUP($A68,Vocabulary!$A:$J,2,)),"")</f>
        <v>DocumentReferenceType</v>
      </c>
      <c r="C68" s="11" t="str">
        <f>IF($A68&lt;&gt;"",IF(VLOOKUP($A68,Vocabulary!$A:$J,3,)="","",VLOOKUP($A68,Vocabulary!$A:$J,3,)),"")</f>
        <v>The document reference may contain the type that categorizes the attestation or
evidentiary document.</v>
      </c>
      <c r="D68" s="11" t="str">
        <f>IF($A68&lt;&gt;"",IF(VLOOKUP($A68,Vocabulary!$A:$J,7,)="","",VLOOKUP($A68,Vocabulary!$A:$J,7,)),"")</f>
        <v/>
      </c>
      <c r="E68" s="11" t="str">
        <f>IF($A68&lt;&gt;"",VLOOKUP($A68,Vocabulary!$A:$J,4,),"")</f>
        <v>Other</v>
      </c>
    </row>
    <row r="69" spans="1:5" x14ac:dyDescent="0.3">
      <c r="A69" s="8">
        <v>68</v>
      </c>
      <c r="B69" s="12" t="str">
        <f>IF($A69&lt;&gt;"",IF(VLOOKUP($A69,Vocabulary!$A:$J,2,)="","",VLOOKUP($A69,Vocabulary!$A:$J,2,)),"")</f>
        <v>Event</v>
      </c>
      <c r="C69" s="11" t="str">
        <f>IF($A69&lt;&gt;"",IF(VLOOKUP($A69,Vocabulary!$A:$J,3,)="","",VLOOKUP($A69,Vocabulary!$A:$J,3,)),"")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D69" s="11" t="str">
        <f>IF($A69&lt;&gt;"",IF(VLOOKUP($A69,Vocabulary!$A:$J,7,)="","",VLOOKUP($A69,Vocabulary!$A:$J,7,)),"")</f>
        <v/>
      </c>
      <c r="E69" s="11" t="str">
        <f>IF($A69&lt;&gt;"",VLOOKUP($A69,Vocabulary!$A:$J,4,),"")</f>
        <v>Other</v>
      </c>
    </row>
    <row r="70" spans="1:5" x14ac:dyDescent="0.3">
      <c r="A70" s="8">
        <v>69</v>
      </c>
      <c r="B70" s="12" t="str">
        <f>IF($A70&lt;&gt;"",IF(VLOOKUP($A70,Vocabulary!$A:$J,2,)="","",VLOOKUP($A70,Vocabulary!$A:$J,2,)),"")</f>
        <v>EventIdentifier</v>
      </c>
      <c r="C70" s="11" t="str">
        <f>IF($A70&lt;&gt;"",IF(VLOOKUP($A70,Vocabulary!$A:$J,3,)="","",VLOOKUP($A70,Vocabulary!$A:$J,3,)),"")</f>
        <v>This property represents a formally-issued Identifier for the Event.</v>
      </c>
      <c r="D70" s="11" t="str">
        <f>IF($A70&lt;&gt;"",IF(VLOOKUP($A70,Vocabulary!$A:$J,7,)="","",VLOOKUP($A70,Vocabulary!$A:$J,7,)),"")</f>
        <v/>
      </c>
      <c r="E70" s="11" t="str">
        <f>IF($A70&lt;&gt;"",VLOOKUP($A70,Vocabulary!$A:$J,4,),"")</f>
        <v>Other</v>
      </c>
    </row>
    <row r="71" spans="1:5" x14ac:dyDescent="0.3">
      <c r="A71" s="8">
        <v>70</v>
      </c>
      <c r="B71" s="12" t="str">
        <f>IF($A71&lt;&gt;"",IF(VLOOKUP($A71,Vocabulary!$A:$J,2,)="","",VLOOKUP($A71,Vocabulary!$A:$J,2,)),"")</f>
        <v>EventName</v>
      </c>
      <c r="C71" s="11" t="str">
        <f>IF($A71&lt;&gt;"",IF(VLOOKUP($A71,Vocabulary!$A:$J,3,)="","",VLOOKUP($A71,Vocabulary!$A:$J,3,)),"")</f>
        <v>This property represents the Name of the Event.</v>
      </c>
      <c r="D71" s="11" t="str">
        <f>IF($A71&lt;&gt;"",IF(VLOOKUP($A71,Vocabulary!$A:$J,7,)="","",VLOOKUP($A71,Vocabulary!$A:$J,7,)),"")</f>
        <v/>
      </c>
      <c r="E71" s="11" t="str">
        <f>IF($A71&lt;&gt;"",VLOOKUP($A71,Vocabulary!$A:$J,4,),"")</f>
        <v>Other</v>
      </c>
    </row>
    <row r="72" spans="1:5" x14ac:dyDescent="0.3">
      <c r="A72" s="8">
        <v>71</v>
      </c>
      <c r="B72" s="12" t="str">
        <f>IF($A72&lt;&gt;"",IF(VLOOKUP($A72,Vocabulary!$A:$J,2,)="","",VLOOKUP($A72,Vocabulary!$A:$J,2,)),"")</f>
        <v>EventDescription</v>
      </c>
      <c r="C72" s="11" t="str">
        <f>IF($A72&lt;&gt;"",IF(VLOOKUP($A72,Vocabulary!$A:$J,3,)="","",VLOOKUP($A72,Vocabulary!$A:$J,3,)),"")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D72" s="11" t="str">
        <f>IF($A72&lt;&gt;"",IF(VLOOKUP($A72,Vocabulary!$A:$J,7,)="","",VLOOKUP($A72,Vocabulary!$A:$J,7,)),"")</f>
        <v/>
      </c>
      <c r="E72" s="11" t="str">
        <f>IF($A72&lt;&gt;"",VLOOKUP($A72,Vocabulary!$A:$J,4,),"")</f>
        <v>Other</v>
      </c>
    </row>
    <row r="73" spans="1:5" x14ac:dyDescent="0.3">
      <c r="A73" s="8">
        <v>72</v>
      </c>
      <c r="B73" s="12" t="str">
        <f>IF($A73&lt;&gt;"",IF(VLOOKUP($A73,Vocabulary!$A:$J,2,)="","",VLOOKUP($A73,Vocabulary!$A:$J,2,)),"")</f>
        <v>EventType</v>
      </c>
      <c r="C73" s="11" t="str">
        <f>IF($A73&lt;&gt;"",IF(VLOOKUP($A73,Vocabulary!$A:$J,3,)="","",VLOOKUP($A73,Vocabulary!$A:$J,3,)),"")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D73" s="11" t="str">
        <f>IF($A73&lt;&gt;"",IF(VLOOKUP($A73,Vocabulary!$A:$J,7,)="","",VLOOKUP($A73,Vocabulary!$A:$J,7,)),"")</f>
        <v/>
      </c>
      <c r="E73" s="11" t="str">
        <f>IF($A73&lt;&gt;"",VLOOKUP($A73,Vocabulary!$A:$J,4,),"")</f>
        <v>Other</v>
      </c>
    </row>
    <row r="74" spans="1:5" x14ac:dyDescent="0.3">
      <c r="A74" s="8">
        <v>73</v>
      </c>
      <c r="B74" s="12" t="str">
        <f>IF($A74&lt;&gt;"",IF(VLOOKUP($A74,Vocabulary!$A:$J,2,)="","",VLOOKUP($A74,Vocabulary!$A:$J,2,)),"")</f>
        <v>EventRelatedService</v>
      </c>
      <c r="C74" s="11" t="str">
        <f>IF($A74&lt;&gt;"",IF(VLOOKUP($A74,Vocabulary!$A:$J,3,)="","",VLOOKUP($A74,Vocabulary!$A:$J,3,)),"")</f>
        <v xml:space="preserve">This property links an event directly to a public service that is related to it. </v>
      </c>
      <c r="D74" s="11" t="str">
        <f>IF($A74&lt;&gt;"",IF(VLOOKUP($A74,Vocabulary!$A:$J,7,)="","",VLOOKUP($A74,Vocabulary!$A:$J,7,)),"")</f>
        <v/>
      </c>
      <c r="E74" s="11" t="str">
        <f>IF($A74&lt;&gt;"",VLOOKUP($A74,Vocabulary!$A:$J,4,),"")</f>
        <v>Other</v>
      </c>
    </row>
    <row r="75" spans="1:5" x14ac:dyDescent="0.3">
      <c r="A75" s="8">
        <v>74</v>
      </c>
      <c r="B75" s="12" t="str">
        <f>IF($A75&lt;&gt;"",IF(VLOOKUP($A75,Vocabulary!$A:$J,2,)="","",VLOOKUP($A75,Vocabulary!$A:$J,2,)),"")</f>
        <v>Evidence</v>
      </c>
      <c r="C75" s="11" t="str">
        <f>IF($A75&lt;&gt;"",IF(VLOOKUP($A75,Vocabulary!$A:$J,3,)="","",VLOOKUP($A75,Vocabulary!$A:$J,3,)),"")</f>
        <v>Evidence is any resource that can document or support a criterion response.
The Evidence class contains information that proves that a criterion requirement
exists or is true, in particular evidences are used to prove that a specific criterion is
met.</v>
      </c>
      <c r="D75" s="11" t="str">
        <f>IF($A75&lt;&gt;"",IF(VLOOKUP($A75,Vocabulary!$A:$J,7,)="","",VLOOKUP($A75,Vocabulary!$A:$J,7,)),"")</f>
        <v/>
      </c>
      <c r="E75" s="11" t="str">
        <f>IF($A75&lt;&gt;"",VLOOKUP($A75,Vocabulary!$A:$J,4,),"")</f>
        <v>Other</v>
      </c>
    </row>
    <row r="76" spans="1:5" x14ac:dyDescent="0.3">
      <c r="A76" s="8">
        <v>75</v>
      </c>
      <c r="B76" s="12" t="str">
        <f>IF($A76&lt;&gt;"",IF(VLOOKUP($A76,Vocabulary!$A:$J,2,)="","",VLOOKUP($A76,Vocabulary!$A:$J,2,)),"")</f>
        <v>EvidenceIdentifier</v>
      </c>
      <c r="C76" s="11" t="str">
        <f>IF($A76&lt;&gt;"",IF(VLOOKUP($A76,Vocabulary!$A:$J,3,)="","",VLOOKUP($A76,Vocabulary!$A:$J,3,)),"")</f>
        <v>An Evidence must have an identifier.</v>
      </c>
      <c r="D76" s="11" t="str">
        <f>IF($A76&lt;&gt;"",IF(VLOOKUP($A76,Vocabulary!$A:$J,7,)="","",VLOOKUP($A76,Vocabulary!$A:$J,7,)),"")</f>
        <v/>
      </c>
      <c r="E76" s="11" t="str">
        <f>IF($A76&lt;&gt;"",VLOOKUP($A76,Vocabulary!$A:$J,4,),"")</f>
        <v>Other</v>
      </c>
    </row>
    <row r="77" spans="1:5" x14ac:dyDescent="0.3">
      <c r="A77" s="8">
        <v>76</v>
      </c>
      <c r="B77" s="12" t="str">
        <f>IF($A77&lt;&gt;"",IF(VLOOKUP($A77,Vocabulary!$A:$J,2,)="","",VLOOKUP($A77,Vocabulary!$A:$J,2,)),"")</f>
        <v>EvidenceEvidenceType</v>
      </c>
      <c r="C77" s="11" t="str">
        <f>IF($A77&lt;&gt;"",IF(VLOOKUP($A77,Vocabulary!$A:$J,3,)="","",VLOOKUP($A77,Vocabulary!$A:$J,3,)),"")</f>
        <v>The Evidences contain a property type to categorize evidences and to allow for the
creation of controlled vocabularies that can facilitate automatic translation.</v>
      </c>
      <c r="D77" s="11" t="str">
        <f>IF($A77&lt;&gt;"",IF(VLOOKUP($A77,Vocabulary!$A:$J,7,)="","",VLOOKUP($A77,Vocabulary!$A:$J,7,)),"")</f>
        <v/>
      </c>
      <c r="E77" s="11" t="str">
        <f>IF($A77&lt;&gt;"",VLOOKUP($A77,Vocabulary!$A:$J,4,),"")</f>
        <v>Other</v>
      </c>
    </row>
    <row r="78" spans="1:5" x14ac:dyDescent="0.3">
      <c r="A78" s="8">
        <v>77</v>
      </c>
      <c r="B78" s="12" t="str">
        <f>IF($A78&lt;&gt;"",IF(VLOOKUP($A78,Vocabulary!$A:$J,2,)="","",VLOOKUP($A78,Vocabulary!$A:$J,2,)),"")</f>
        <v>EvidenceName</v>
      </c>
      <c r="C78" s="11" t="str">
        <f>IF($A78&lt;&gt;"",IF(VLOOKUP($A78,Vocabulary!$A:$J,3,)="","",VLOOKUP($A78,Vocabulary!$A:$J,3,)),"")</f>
        <v xml:space="preserve">An Evidence may have a name by which it is referred to. </v>
      </c>
      <c r="D78" s="11" t="str">
        <f>IF($A78&lt;&gt;"",IF(VLOOKUP($A78,Vocabulary!$A:$J,7,)="","",VLOOKUP($A78,Vocabulary!$A:$J,7,)),"")</f>
        <v/>
      </c>
      <c r="E78" s="11" t="str">
        <f>IF($A78&lt;&gt;"",VLOOKUP($A78,Vocabulary!$A:$J,4,),"")</f>
        <v>Other</v>
      </c>
    </row>
    <row r="79" spans="1:5" x14ac:dyDescent="0.3">
      <c r="A79" s="8">
        <v>78</v>
      </c>
      <c r="B79" s="12" t="str">
        <f>IF($A79&lt;&gt;"",IF(VLOOKUP($A79,Vocabulary!$A:$J,2,)="","",VLOOKUP($A79,Vocabulary!$A:$J,2,)),"")</f>
        <v>EvidenceDescription</v>
      </c>
      <c r="C79" s="11" t="str">
        <f>IF($A79&lt;&gt;"",IF(VLOOKUP($A79,Vocabulary!$A:$J,3,)="","",VLOOKUP($A79,Vocabulary!$A:$J,3,)),"")</f>
        <v xml:space="preserve">An Evidence may have an explanatory description. </v>
      </c>
      <c r="D79" s="11" t="str">
        <f>IF($A79&lt;&gt;"",IF(VLOOKUP($A79,Vocabulary!$A:$J,7,)="","",VLOOKUP($A79,Vocabulary!$A:$J,7,)),"")</f>
        <v/>
      </c>
      <c r="E79" s="11" t="str">
        <f>IF($A79&lt;&gt;"",VLOOKUP($A79,Vocabulary!$A:$J,4,),"")</f>
        <v>Other</v>
      </c>
    </row>
    <row r="80" spans="1:5" x14ac:dyDescent="0.3">
      <c r="A80" s="8">
        <v>79</v>
      </c>
      <c r="B80" s="12" t="str">
        <f>IF($A80&lt;&gt;"",IF(VLOOKUP($A80,Vocabulary!$A:$J,2,)="","",VLOOKUP($A80,Vocabulary!$A:$J,2,)),"")</f>
        <v>EvidenceLanguage</v>
      </c>
      <c r="C80" s="11" t="str">
        <f>IF($A80&lt;&gt;"",IF(VLOOKUP($A80,Vocabulary!$A:$J,3,)="","",VLOOKUP($A80,Vocabulary!$A:$J,3,)),"")</f>
        <v>An Evidence may define the language the attestation of evidentiary document is
written in.</v>
      </c>
      <c r="D80" s="11" t="str">
        <f>IF($A80&lt;&gt;"",IF(VLOOKUP($A80,Vocabulary!$A:$J,7,)="","",VLOOKUP($A80,Vocabulary!$A:$J,7,)),"")</f>
        <v/>
      </c>
      <c r="E80" s="11" t="str">
        <f>IF($A80&lt;&gt;"",VLOOKUP($A80,Vocabulary!$A:$J,4,),"")</f>
        <v>Other</v>
      </c>
    </row>
    <row r="81" spans="1:5" x14ac:dyDescent="0.3">
      <c r="A81" s="8">
        <v>80</v>
      </c>
      <c r="B81" s="12" t="str">
        <f>IF($A81&lt;&gt;"",IF(VLOOKUP($A81,Vocabulary!$A:$J,2,)="","",VLOOKUP($A81,Vocabulary!$A:$J,2,)),"")</f>
        <v>EvidenceBelongsToAgent</v>
      </c>
      <c r="C81" s="11" t="str">
        <f>IF($A81&lt;&gt;"",IF(VLOOKUP($A81,Vocabulary!$A:$J,3,)="","",VLOOKUP($A81,Vocabulary!$A:$J,3,)),"")</f>
        <v>an evidence belongs to an agent (new entry)</v>
      </c>
      <c r="D81" s="11" t="str">
        <f>IF($A81&lt;&gt;"",IF(VLOOKUP($A81,Vocabulary!$A:$J,7,)="","",VLOOKUP($A81,Vocabulary!$A:$J,7,)),"")</f>
        <v/>
      </c>
      <c r="E81" s="11" t="str">
        <f>IF($A81&lt;&gt;"",VLOOKUP($A81,Vocabulary!$A:$J,4,),"")</f>
        <v>Other</v>
      </c>
    </row>
    <row r="82" spans="1:5" x14ac:dyDescent="0.3">
      <c r="A82" s="8">
        <v>81</v>
      </c>
      <c r="B82" s="12" t="str">
        <f>IF($A82&lt;&gt;"",IF(VLOOKUP($A82,Vocabulary!$A:$J,2,)="","",VLOOKUP($A82,Vocabulary!$A:$J,2,)),"")</f>
        <v>EvidenceIssuedByOrganisation</v>
      </c>
      <c r="C82" s="11" t="str">
        <f>IF($A82&lt;&gt;"",IF(VLOOKUP($A82,Vocabulary!$A:$J,3,)="","",VLOOKUP($A82,Vocabulary!$A:$J,3,)),"")</f>
        <v>An Evidence may refer to the organisation that issued the attestation or evidentiary
document. (https://www.w3.org/TR/vocab-org/)</v>
      </c>
      <c r="D82" s="11" t="str">
        <f>IF($A82&lt;&gt;"",IF(VLOOKUP($A82,Vocabulary!$A:$J,7,)="","",VLOOKUP($A82,Vocabulary!$A:$J,7,)),"")</f>
        <v/>
      </c>
      <c r="E82" s="11" t="str">
        <f>IF($A82&lt;&gt;"",VLOOKUP($A82,Vocabulary!$A:$J,4,),"")</f>
        <v>Other</v>
      </c>
    </row>
    <row r="83" spans="1:5" ht="28.8" x14ac:dyDescent="0.3">
      <c r="A83" s="8">
        <v>82</v>
      </c>
      <c r="B83" s="12" t="str">
        <f>IF($A83&lt;&gt;"",IF(VLOOKUP($A83,Vocabulary!$A:$J,2,)="","",VLOOKUP($A83,Vocabulary!$A:$J,2,)),"")</f>
        <v>EvidenceIsSupportedByDocumentReference</v>
      </c>
      <c r="C83" s="11" t="str">
        <f>IF($A83&lt;&gt;"",IF(VLOOKUP($A83,Vocabulary!$A:$J,3,)="","",VLOOKUP($A83,Vocabulary!$A:$J,3,)),"")</f>
        <v>An Evidence may refer to the attestation, to the evidentiary document or to the URL
where the proof from a third party can be found.</v>
      </c>
      <c r="D83" s="11" t="str">
        <f>IF($A83&lt;&gt;"",IF(VLOOKUP($A83,Vocabulary!$A:$J,7,)="","",VLOOKUP($A83,Vocabulary!$A:$J,7,)),"")</f>
        <v/>
      </c>
      <c r="E83" s="11" t="str">
        <f>IF($A83&lt;&gt;"",VLOOKUP($A83,Vocabulary!$A:$J,4,),"")</f>
        <v>Other</v>
      </c>
    </row>
    <row r="84" spans="1:5" x14ac:dyDescent="0.3">
      <c r="A84" s="8">
        <v>83</v>
      </c>
      <c r="B84" s="12" t="str">
        <f>IF($A84&lt;&gt;"",IF(VLOOKUP($A84,Vocabulary!$A:$J,2,)="","",VLOOKUP($A84,Vocabulary!$A:$J,2,)),"")</f>
        <v>FormalFramework</v>
      </c>
      <c r="C84" s="11" t="str">
        <f>IF($A84&lt;&gt;"",IF(VLOOKUP($A84,Vocabulary!$A:$J,3,)="","",VLOOKUP($A84,Vocabulary!$A:$J,3,)),"")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D84" s="11" t="str">
        <f>IF($A84&lt;&gt;"",IF(VLOOKUP($A84,Vocabulary!$A:$J,7,)="","",VLOOKUP($A84,Vocabulary!$A:$J,7,)),"")</f>
        <v/>
      </c>
      <c r="E84" s="11" t="str">
        <f>IF($A84&lt;&gt;"",VLOOKUP($A84,Vocabulary!$A:$J,4,),"")</f>
        <v>Other</v>
      </c>
    </row>
    <row r="85" spans="1:5" x14ac:dyDescent="0.3">
      <c r="A85" s="8">
        <v>84</v>
      </c>
      <c r="B85" s="12" t="str">
        <f>IF($A85&lt;&gt;"",IF(VLOOKUP($A85,Vocabulary!$A:$J,2,)="","",VLOOKUP($A85,Vocabulary!$A:$J,2,)),"")</f>
        <v>FormalFrameworkIdentifier</v>
      </c>
      <c r="C85" s="11" t="str">
        <f>IF($A85&lt;&gt;"",IF(VLOOKUP($A85,Vocabulary!$A:$J,3,)="","",VLOOKUP($A85,Vocabulary!$A:$J,3,)),"")</f>
        <v>This property represents a formally-issued Identifier for the Formal Framework. Similarly as in ELI, this can be a Local Identifier, which is the unique identifier used in a local reference system. Also this can be a URI following the URI-path as defined in ELI.</v>
      </c>
      <c r="D85" s="11" t="str">
        <f>IF($A85&lt;&gt;"",IF(VLOOKUP($A85,Vocabulary!$A:$J,7,)="","",VLOOKUP($A85,Vocabulary!$A:$J,7,)),"")</f>
        <v/>
      </c>
      <c r="E85" s="11" t="str">
        <f>IF($A85&lt;&gt;"",VLOOKUP($A85,Vocabulary!$A:$J,4,),"")</f>
        <v>Other</v>
      </c>
    </row>
    <row r="86" spans="1:5" x14ac:dyDescent="0.3">
      <c r="A86" s="8">
        <v>85</v>
      </c>
      <c r="B86" s="12" t="str">
        <f>IF($A86&lt;&gt;"",IF(VLOOKUP($A86,Vocabulary!$A:$J,2,)="","",VLOOKUP($A86,Vocabulary!$A:$J,2,)),"")</f>
        <v>FormalFrameworkName</v>
      </c>
      <c r="C86" s="11" t="str">
        <f>IF($A86&lt;&gt;"",IF(VLOOKUP($A86,Vocabulary!$A:$J,3,)="","",VLOOKUP($A86,Vocabulary!$A:$J,3,)),"")</f>
        <v>This property represents the Name of the Formal Framework.</v>
      </c>
      <c r="D86" s="11" t="str">
        <f>IF($A86&lt;&gt;"",IF(VLOOKUP($A86,Vocabulary!$A:$J,7,)="","",VLOOKUP($A86,Vocabulary!$A:$J,7,)),"")</f>
        <v/>
      </c>
      <c r="E86" s="11" t="str">
        <f>IF($A86&lt;&gt;"",VLOOKUP($A86,Vocabulary!$A:$J,4,),"")</f>
        <v>Other</v>
      </c>
    </row>
    <row r="87" spans="1:5" x14ac:dyDescent="0.3">
      <c r="A87" s="8">
        <v>86</v>
      </c>
      <c r="B87" s="12" t="str">
        <f>IF($A87&lt;&gt;"",IF(VLOOKUP($A87,Vocabulary!$A:$J,2,)="","",VLOOKUP($A87,Vocabulary!$A:$J,2,)),"")</f>
        <v>FormalFrameworkDescription</v>
      </c>
      <c r="C87" s="11" t="str">
        <f>IF($A87&lt;&gt;"",IF(VLOOKUP($A87,Vocabulary!$A:$J,3,)="","",VLOOKUP($A87,Vocabulary!$A:$J,3,)),"")</f>
        <v>This property represents a free text Description of the Formal Framework.</v>
      </c>
      <c r="D87" s="11" t="str">
        <f>IF($A87&lt;&gt;"",IF(VLOOKUP($A87,Vocabulary!$A:$J,7,)="","",VLOOKUP($A87,Vocabulary!$A:$J,7,)),"")</f>
        <v/>
      </c>
      <c r="E87" s="11" t="str">
        <f>IF($A87&lt;&gt;"",VLOOKUP($A87,Vocabulary!$A:$J,4,),"")</f>
        <v>Other</v>
      </c>
    </row>
    <row r="88" spans="1:5" x14ac:dyDescent="0.3">
      <c r="A88" s="8">
        <v>87</v>
      </c>
      <c r="B88" s="12" t="str">
        <f>IF($A88&lt;&gt;"",IF(VLOOKUP($A88,Vocabulary!$A:$J,2,)="","",VLOOKUP($A88,Vocabulary!$A:$J,2,)),"")</f>
        <v>FormalFrameworkLanguage</v>
      </c>
      <c r="C88" s="11" t="str">
        <f>IF($A88&lt;&gt;"",IF(VLOOKUP($A88,Vocabulary!$A:$J,3,)="","",VLOOKUP($A88,Vocabulary!$A:$J,3,)),"")</f>
        <v xml:space="preserve">This property represents the Language(s) in which the Formal Framework is available. The possible values for this property are described in a controlled vocabulary. </v>
      </c>
      <c r="D88" s="11" t="str">
        <f>IF($A88&lt;&gt;"",IF(VLOOKUP($A88,Vocabulary!$A:$J,7,)="","",VLOOKUP($A88,Vocabulary!$A:$J,7,)),"")</f>
        <v/>
      </c>
      <c r="E88" s="11" t="str">
        <f>IF($A88&lt;&gt;"",VLOOKUP($A88,Vocabulary!$A:$J,4,),"")</f>
        <v>Other</v>
      </c>
    </row>
    <row r="89" spans="1:5" x14ac:dyDescent="0.3">
      <c r="A89" s="8">
        <v>88</v>
      </c>
      <c r="B89" s="12" t="str">
        <f>IF($A89&lt;&gt;"",IF(VLOOKUP($A89,Vocabulary!$A:$J,2,)="","",VLOOKUP($A89,Vocabulary!$A:$J,2,)),"")</f>
        <v>FormalFrameworkStatus</v>
      </c>
      <c r="C89" s="11" t="str">
        <f>IF($A89&lt;&gt;"",IF(VLOOKUP($A89,Vocabulary!$A:$J,3,)="","",VLOOKUP($A89,Vocabulary!$A:$J,3,)),"")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D89" s="11" t="str">
        <f>IF($A89&lt;&gt;"",IF(VLOOKUP($A89,Vocabulary!$A:$J,7,)="","",VLOOKUP($A89,Vocabulary!$A:$J,7,)),"")</f>
        <v/>
      </c>
      <c r="E89" s="11" t="str">
        <f>IF($A89&lt;&gt;"",VLOOKUP($A89,Vocabulary!$A:$J,4,),"")</f>
        <v>Other</v>
      </c>
    </row>
    <row r="90" spans="1:5" x14ac:dyDescent="0.3">
      <c r="A90" s="8">
        <v>89</v>
      </c>
      <c r="B90" s="12" t="str">
        <f>IF($A90&lt;&gt;"",IF(VLOOKUP($A90,Vocabulary!$A:$J,2,)="","",VLOOKUP($A90,Vocabulary!$A:$J,2,)),"")</f>
        <v>FormalFrameworkSubject</v>
      </c>
      <c r="C90" s="11" t="str">
        <f>IF($A90&lt;&gt;"",IF(VLOOKUP($A90,Vocabulary!$A:$J,3,)="","",VLOOKUP($A90,Vocabulary!$A:$J,3,)),"")</f>
        <v>This property represents the Subject of this Formal Framework. The possible values for this property are described in a controlled vocabulary.</v>
      </c>
      <c r="D90" s="11" t="str">
        <f>IF($A90&lt;&gt;"",IF(VLOOKUP($A90,Vocabulary!$A:$J,7,)="","",VLOOKUP($A90,Vocabulary!$A:$J,7,)),"")</f>
        <v/>
      </c>
      <c r="E90" s="11" t="str">
        <f>IF($A90&lt;&gt;"",VLOOKUP($A90,Vocabulary!$A:$J,4,),"")</f>
        <v>Other</v>
      </c>
    </row>
    <row r="91" spans="1:5" x14ac:dyDescent="0.3">
      <c r="A91" s="8">
        <v>90</v>
      </c>
      <c r="B91" s="12" t="str">
        <f>IF($A91&lt;&gt;"",IF(VLOOKUP($A91,Vocabulary!$A:$J,2,)="","",VLOOKUP($A91,Vocabulary!$A:$J,2,)),"")</f>
        <v>FormalFrameworkTerritorialApplication</v>
      </c>
      <c r="C91" s="11" t="str">
        <f>IF($A91&lt;&gt;"",IF(VLOOKUP($A91,Vocabulary!$A:$J,3,)="","",VLOOKUP($A91,Vocabulary!$A:$J,3,)),"")</f>
        <v xml:space="preserve">This property represents the geographical scope of where the Formal Framework is applicable, for instance EU, country/Member State, region…
The values of this property come from a controlled vocabulary, for instance NUTS. </v>
      </c>
      <c r="D91" s="11" t="str">
        <f>IF($A91&lt;&gt;"",IF(VLOOKUP($A91,Vocabulary!$A:$J,7,)="","",VLOOKUP($A91,Vocabulary!$A:$J,7,)),"")</f>
        <v/>
      </c>
      <c r="E91" s="11" t="str">
        <f>IF($A91&lt;&gt;"",VLOOKUP($A91,Vocabulary!$A:$J,4,),"")</f>
        <v>Other</v>
      </c>
    </row>
    <row r="92" spans="1:5" x14ac:dyDescent="0.3">
      <c r="A92" s="8">
        <v>91</v>
      </c>
      <c r="B92" s="12" t="str">
        <f>IF($A92&lt;&gt;"",IF(VLOOKUP($A92,Vocabulary!$A:$J,2,)="","",VLOOKUP($A92,Vocabulary!$A:$J,2,)),"")</f>
        <v>FormalFrameworkType</v>
      </c>
      <c r="C92" s="11" t="str">
        <f>IF($A92&lt;&gt;"",IF(VLOOKUP($A92,Vocabulary!$A:$J,3,)="","",VLOOKUP($A92,Vocabulary!$A:$J,3,)),"")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D92" s="11" t="str">
        <f>IF($A92&lt;&gt;"",IF(VLOOKUP($A92,Vocabulary!$A:$J,7,)="","",VLOOKUP($A92,Vocabulary!$A:$J,7,)),"")</f>
        <v/>
      </c>
      <c r="E92" s="11" t="str">
        <f>IF($A92&lt;&gt;"",VLOOKUP($A92,Vocabulary!$A:$J,4,),"")</f>
        <v>Other</v>
      </c>
    </row>
    <row r="93" spans="1:5" x14ac:dyDescent="0.3">
      <c r="A93" s="8">
        <v>92</v>
      </c>
      <c r="B93" s="12" t="str">
        <f>IF($A93&lt;&gt;"",IF(VLOOKUP($A93,Vocabulary!$A:$J,2,)="","",VLOOKUP($A93,Vocabulary!$A:$J,2,)),"")</f>
        <v>FormalFrameworkRelated</v>
      </c>
      <c r="C93" s="11" t="str">
        <f>IF($A93&lt;&gt;"",IF(VLOOKUP($A93,Vocabulary!$A:$J,3,)="","",VLOOKUP($A93,Vocabulary!$A:$J,3,)),"")</f>
        <v>A formal framework related to this framework.</v>
      </c>
      <c r="D93" s="11" t="str">
        <f>IF($A93&lt;&gt;"",IF(VLOOKUP($A93,Vocabulary!$A:$J,7,)="","",VLOOKUP($A93,Vocabulary!$A:$J,7,)),"")</f>
        <v/>
      </c>
      <c r="E93" s="11" t="str">
        <f>IF($A93&lt;&gt;"",VLOOKUP($A93,Vocabulary!$A:$J,4,),"")</f>
        <v>Other</v>
      </c>
    </row>
    <row r="94" spans="1:5" x14ac:dyDescent="0.3">
      <c r="A94" s="8">
        <v>93</v>
      </c>
      <c r="B94" s="12" t="str">
        <f>IF($A94&lt;&gt;"",IF(VLOOKUP($A94,Vocabulary!$A:$J,2,)="","",VLOOKUP($A94,Vocabulary!$A:$J,2,)),"")</f>
        <v>FoundationEvent</v>
      </c>
      <c r="C94" s="11" t="str">
        <f>IF($A94&lt;&gt;"",IF(VLOOKUP($A94,Vocabulary!$A:$J,3,)="","",VLOOKUP($A94,Vocabulary!$A:$J,3,)),"")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D94" s="11" t="str">
        <f>IF($A94&lt;&gt;"",IF(VLOOKUP($A94,Vocabulary!$A:$J,7,)="","",VLOOKUP($A94,Vocabulary!$A:$J,7,)),"")</f>
        <v/>
      </c>
      <c r="E94" s="11" t="str">
        <f>IF($A94&lt;&gt;"",VLOOKUP($A94,Vocabulary!$A:$J,4,),"")</f>
        <v>Organization</v>
      </c>
    </row>
    <row r="95" spans="1:5" x14ac:dyDescent="0.3">
      <c r="A95" s="8">
        <v>94</v>
      </c>
      <c r="B95" s="12" t="str">
        <f>IF($A95&lt;&gt;"",IF(VLOOKUP($A95,Vocabulary!$A:$J,2,)="","",VLOOKUP($A95,Vocabulary!$A:$J,2,)),"")</f>
        <v>Geometry</v>
      </c>
      <c r="C95" s="11" t="str">
        <f>IF($A95&lt;&gt;"",IF(VLOOKUP($A95,Vocabulary!$A:$J,3,)="","",VLOOKUP($A95,Vocabulary!$A:$J,3,)),"")</f>
        <v>A geometry representing a location.</v>
      </c>
      <c r="D95" s="11" t="str">
        <f>IF($A95&lt;&gt;"",IF(VLOOKUP($A95,Vocabulary!$A:$J,7,)="","",VLOOKUP($A95,Vocabulary!$A:$J,7,)),"")</f>
        <v/>
      </c>
      <c r="E95" s="11" t="str">
        <f>IF($A95&lt;&gt;"",VLOOKUP($A95,Vocabulary!$A:$J,4,),"")</f>
        <v>Location</v>
      </c>
    </row>
    <row r="96" spans="1:5" x14ac:dyDescent="0.3">
      <c r="A96" s="8">
        <v>95</v>
      </c>
      <c r="B96" s="12" t="str">
        <f>IF($A96&lt;&gt;"",IF(VLOOKUP($A96,Vocabulary!$A:$J,2,)="","",VLOOKUP($A96,Vocabulary!$A:$J,2,)),"")</f>
        <v>GeometryCoordinates</v>
      </c>
      <c r="C96" s="11" t="str">
        <f>IF($A96&lt;&gt;"",IF(VLOOKUP($A96,Vocabulary!$A:$J,3,)="","",VLOOKUP($A96,Vocabulary!$A:$J,3,)),"")</f>
        <v>The ordered list of coordinates of the geometry.</v>
      </c>
      <c r="D96" s="11" t="str">
        <f>IF($A96&lt;&gt;"",IF(VLOOKUP($A96,Vocabulary!$A:$J,7,)="","",VLOOKUP($A96,Vocabulary!$A:$J,7,)),"")</f>
        <v/>
      </c>
      <c r="E96" s="11" t="str">
        <f>IF($A96&lt;&gt;"",VLOOKUP($A96,Vocabulary!$A:$J,4,),"")</f>
        <v>Location</v>
      </c>
    </row>
    <row r="97" spans="1:8" x14ac:dyDescent="0.3">
      <c r="A97" s="8">
        <v>96</v>
      </c>
      <c r="B97" s="12" t="str">
        <f>IF($A97&lt;&gt;"",IF(VLOOKUP($A97,Vocabulary!$A:$J,2,)="","",VLOOKUP($A97,Vocabulary!$A:$J,2,)),"")</f>
        <v>GeometryCRS</v>
      </c>
      <c r="C97" s="11" t="str">
        <f>IF($A97&lt;&gt;"",IF(VLOOKUP($A97,Vocabulary!$A:$J,3,)="","",VLOOKUP($A97,Vocabulary!$A:$J,3,)),"")</f>
        <v>The Coordinate Reference System (CRS) used to encode the coordinates.</v>
      </c>
      <c r="D97" s="11" t="str">
        <f>IF($A97&lt;&gt;"",IF(VLOOKUP($A97,Vocabulary!$A:$J,7,)="","",VLOOKUP($A97,Vocabulary!$A:$J,7,)),"")</f>
        <v/>
      </c>
      <c r="E97" s="11" t="str">
        <f>IF($A97&lt;&gt;"",VLOOKUP($A97,Vocabulary!$A:$J,4,),"")</f>
        <v>Location</v>
      </c>
    </row>
    <row r="98" spans="1:8" x14ac:dyDescent="0.3">
      <c r="A98" s="8">
        <v>97</v>
      </c>
      <c r="B98" s="12" t="str">
        <f>IF($A98&lt;&gt;"",IF(VLOOKUP($A98,Vocabulary!$A:$J,2,)="","",VLOOKUP($A98,Vocabulary!$A:$J,2,)),"")</f>
        <v>GeometryType</v>
      </c>
      <c r="C98" s="11" t="str">
        <f>IF($A98&lt;&gt;"",IF(VLOOKUP($A98,Vocabulary!$A:$J,3,)="","",VLOOKUP($A98,Vocabulary!$A:$J,3,)),"")</f>
        <v>The type of the geometry.</v>
      </c>
      <c r="D98" s="11" t="str">
        <f>IF($A98&lt;&gt;"",IF(VLOOKUP($A98,Vocabulary!$A:$J,7,)="","",VLOOKUP($A98,Vocabulary!$A:$J,7,)),"")</f>
        <v/>
      </c>
      <c r="E98" s="11" t="str">
        <f>IF($A98&lt;&gt;"",VLOOKUP($A98,Vocabulary!$A:$J,4,),"")</f>
        <v>Location</v>
      </c>
    </row>
    <row r="99" spans="1:8" x14ac:dyDescent="0.3">
      <c r="A99" s="8">
        <v>98</v>
      </c>
      <c r="B99" s="12" t="str">
        <f>IF($A99&lt;&gt;"",IF(VLOOKUP($A99,Vocabulary!$A:$J,2,)="","",VLOOKUP($A99,Vocabulary!$A:$J,2,)),"")</f>
        <v>Jurisdiction</v>
      </c>
      <c r="C99" s="11" t="str">
        <f>IF($A99&lt;&gt;"",IF(VLOOKUP($A99,Vocabulary!$A:$J,3,)="","",VLOOKUP($A99,Vocabulary!$A:$J,3,)),"")</f>
        <v>A jurisdiction, typically a country, dealing with and making pronouncements on legal matters.</v>
      </c>
      <c r="D99" s="11" t="str">
        <f>IF($A99&lt;&gt;"",IF(VLOOKUP($A99,Vocabulary!$A:$J,7,)="","",VLOOKUP($A99,Vocabulary!$A:$J,7,)),"")</f>
        <v/>
      </c>
      <c r="E99" s="11" t="str">
        <f>IF($A99&lt;&gt;"",VLOOKUP($A99,Vocabulary!$A:$J,4,),"")</f>
        <v>Location</v>
      </c>
    </row>
    <row r="100" spans="1:8" x14ac:dyDescent="0.3">
      <c r="A100" s="8">
        <v>99</v>
      </c>
      <c r="B100" s="12" t="str">
        <f>IF($A100&lt;&gt;"",IF(VLOOKUP($A100,Vocabulary!$A:$J,2,)="","",VLOOKUP($A100,Vocabulary!$A:$J,2,)),"")</f>
        <v>JurisdictionName</v>
      </c>
      <c r="C100" s="11" t="str">
        <f>IF($A100&lt;&gt;"",IF(VLOOKUP($A100,Vocabulary!$A:$J,3,)="","",VLOOKUP($A100,Vocabulary!$A:$J,3,)),"")</f>
        <v>The name of the jurisdiction.</v>
      </c>
      <c r="D100" s="11" t="str">
        <f>IF($A100&lt;&gt;"",IF(VLOOKUP($A100,Vocabulary!$A:$J,7,)="","",VLOOKUP($A100,Vocabulary!$A:$J,7,)),"")</f>
        <v/>
      </c>
      <c r="E100" s="11" t="str">
        <f>IF($A100&lt;&gt;"",VLOOKUP($A100,Vocabulary!$A:$J,4,),"")</f>
        <v>Location</v>
      </c>
    </row>
    <row r="101" spans="1:8" x14ac:dyDescent="0.3">
      <c r="A101" s="8">
        <v>100</v>
      </c>
      <c r="B101" s="12" t="str">
        <f>IF($A101&lt;&gt;"",IF(VLOOKUP($A101,Vocabulary!$A:$J,2,)="","",VLOOKUP($A101,Vocabulary!$A:$J,2,)),"")</f>
        <v>JurisdictionIdentifier</v>
      </c>
      <c r="C101" s="11" t="str">
        <f>IF($A101&lt;&gt;"",IF(VLOOKUP($A101,Vocabulary!$A:$J,3,)="","",VLOOKUP($A101,Vocabulary!$A:$J,3,)),"")</f>
        <v>The URI for the jurisdiction.</v>
      </c>
      <c r="D101" s="11" t="str">
        <f>IF($A101&lt;&gt;"",IF(VLOOKUP($A101,Vocabulary!$A:$J,7,)="","",VLOOKUP($A101,Vocabulary!$A:$J,7,)),"")</f>
        <v/>
      </c>
      <c r="E101" s="11" t="str">
        <f>IF($A101&lt;&gt;"",VLOOKUP($A101,Vocabulary!$A:$J,4,),"")</f>
        <v>Location</v>
      </c>
    </row>
    <row r="102" spans="1:8" ht="244.8" x14ac:dyDescent="0.3">
      <c r="A102" s="8">
        <v>101</v>
      </c>
      <c r="B102" s="12" t="str">
        <f>IF($A102&lt;&gt;"",IF(VLOOKUP($A102,Vocabulary!$A:$J,2,)="","",VLOOKUP($A102,Vocabulary!$A:$J,2,)),"")</f>
        <v>LegalEntity</v>
      </c>
      <c r="C102" s="11" t="str">
        <f>IF($A102&lt;&gt;"",IF(VLOOKUP($A102,Vocabulary!$A:$J,3,)="","",VLOOKUP($A102,Vocabulary!$A:$J,3,)),"")</f>
        <v>A self-employed person, company, or organization that has legal rights and obligations.</v>
      </c>
      <c r="D102" s="11" t="str">
        <f>IF($A102&lt;&gt;"",IF(VLOOKUP($A102,Vocabulary!$A:$J,7,)="","",VLOOKUP($A102,Vocabulary!$A:$J,7,)),"")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E102" s="11" t="str">
        <f>IF($A102&lt;&gt;"",VLOOKUP($A102,Vocabulary!$A:$J,4,),"")</f>
        <v>Organization</v>
      </c>
      <c r="F102" s="8" t="s">
        <v>2651</v>
      </c>
      <c r="G102" s="23" t="s">
        <v>2648</v>
      </c>
      <c r="H102" s="23" t="s">
        <v>2696</v>
      </c>
    </row>
    <row r="103" spans="1:8" x14ac:dyDescent="0.3">
      <c r="A103" s="8">
        <v>102</v>
      </c>
      <c r="B103" s="12" t="str">
        <f>IF($A103&lt;&gt;"",IF(VLOOKUP($A103,Vocabulary!$A:$J,2,)="","",VLOOKUP($A103,Vocabulary!$A:$J,2,)),"")</f>
        <v>LegalEntityLegalIdentifier</v>
      </c>
      <c r="C103" s="11" t="str">
        <f>IF($A103&lt;&gt;"",IF(VLOOKUP($A103,Vocabulary!$A:$J,3,)="","",VLOOKUP($A103,Vocabulary!$A:$J,3,)),"")</f>
        <v>The identifier given to the legal entity by the authority with which it is registered.</v>
      </c>
      <c r="D103" s="11" t="str">
        <f>IF($A103&lt;&gt;"",IF(VLOOKUP($A103,Vocabulary!$A:$J,7,)="","",VLOOKUP($A103,Vocabulary!$A:$J,7,)),"")</f>
        <v/>
      </c>
      <c r="E103" s="11" t="str">
        <f>IF($A103&lt;&gt;"",VLOOKUP($A103,Vocabulary!$A:$J,4,),"")</f>
        <v>Organization</v>
      </c>
    </row>
    <row r="104" spans="1:8" x14ac:dyDescent="0.3">
      <c r="A104" s="8">
        <v>103</v>
      </c>
      <c r="B104" s="12" t="str">
        <f>IF($A104&lt;&gt;"",IF(VLOOKUP($A104,Vocabulary!$A:$J,2,)="","",VLOOKUP($A104,Vocabulary!$A:$J,2,)),"")</f>
        <v>LegalEntityIdentifier</v>
      </c>
      <c r="C104" s="11" t="str">
        <f>IF($A104&lt;&gt;"",IF(VLOOKUP($A104,Vocabulary!$A:$J,3,)="","",VLOOKUP($A104,Vocabulary!$A:$J,3,)),"")</f>
        <v>A formally-issued identifier for the legal entity, other than the one that confers legal status upon it.</v>
      </c>
      <c r="D104" s="11" t="str">
        <f>IF($A104&lt;&gt;"",IF(VLOOKUP($A104,Vocabulary!$A:$J,7,)="","",VLOOKUP($A104,Vocabulary!$A:$J,7,)),"")</f>
        <v/>
      </c>
      <c r="E104" s="11" t="str">
        <f>IF($A104&lt;&gt;"",VLOOKUP($A104,Vocabulary!$A:$J,4,),"")</f>
        <v>Organization</v>
      </c>
    </row>
    <row r="105" spans="1:8" x14ac:dyDescent="0.3">
      <c r="A105" s="8">
        <v>104</v>
      </c>
      <c r="B105" s="12" t="str">
        <f>IF($A105&lt;&gt;"",IF(VLOOKUP($A105,Vocabulary!$A:$J,2,)="","",VLOOKUP($A105,Vocabulary!$A:$J,2,)),"")</f>
        <v>LegalEntityLegalName</v>
      </c>
      <c r="C105" s="11" t="str">
        <f>IF($A105&lt;&gt;"",IF(VLOOKUP($A105,Vocabulary!$A:$J,3,)="","",VLOOKUP($A105,Vocabulary!$A:$J,3,)),"")</f>
        <v>The legal name of the business.</v>
      </c>
      <c r="D105" s="11" t="str">
        <f>IF($A105&lt;&gt;"",IF(VLOOKUP($A105,Vocabulary!$A:$J,7,)="","",VLOOKUP($A105,Vocabulary!$A:$J,7,)),"")</f>
        <v/>
      </c>
      <c r="E105" s="11" t="str">
        <f>IF($A105&lt;&gt;"",VLOOKUP($A105,Vocabulary!$A:$J,4,),"")</f>
        <v>Organization</v>
      </c>
    </row>
    <row r="106" spans="1:8" x14ac:dyDescent="0.3">
      <c r="A106" s="8">
        <v>105</v>
      </c>
      <c r="B106" s="12" t="str">
        <f>IF($A106&lt;&gt;"",IF(VLOOKUP($A106,Vocabulary!$A:$J,2,)="","",VLOOKUP($A106,Vocabulary!$A:$J,2,)),"")</f>
        <v>LegalEntityAlternativeName</v>
      </c>
      <c r="C106" s="11" t="str">
        <f>IF($A106&lt;&gt;"",IF(VLOOKUP($A106,Vocabulary!$A:$J,3,)="","",VLOOKUP($A106,Vocabulary!$A:$J,3,)),"")</f>
        <v>A recognized name other than the legal name.</v>
      </c>
      <c r="D106" s="11" t="str">
        <f>IF($A106&lt;&gt;"",IF(VLOOKUP($A106,Vocabulary!$A:$J,7,)="","",VLOOKUP($A106,Vocabulary!$A:$J,7,)),"")</f>
        <v/>
      </c>
      <c r="E106" s="11" t="str">
        <f>IF($A106&lt;&gt;"",VLOOKUP($A106,Vocabulary!$A:$J,4,),"")</f>
        <v>Organization</v>
      </c>
    </row>
    <row r="107" spans="1:8" x14ac:dyDescent="0.3">
      <c r="A107" s="8">
        <v>106</v>
      </c>
      <c r="B107" s="12" t="str">
        <f>IF($A107&lt;&gt;"",IF(VLOOKUP($A107,Vocabulary!$A:$J,2,)="","",VLOOKUP($A107,Vocabulary!$A:$J,2,)),"")</f>
        <v>LegalEntityCompanyType</v>
      </c>
      <c r="C107" s="11" t="str">
        <f>IF($A107&lt;&gt;"",IF(VLOOKUP($A107,Vocabulary!$A:$J,3,)="","",VLOOKUP($A107,Vocabulary!$A:$J,3,)),"")</f>
        <v>The type of the business.</v>
      </c>
      <c r="D107" s="11" t="str">
        <f>IF($A107&lt;&gt;"",IF(VLOOKUP($A107,Vocabulary!$A:$J,7,)="","",VLOOKUP($A107,Vocabulary!$A:$J,7,)),"")</f>
        <v/>
      </c>
      <c r="E107" s="11" t="str">
        <f>IF($A107&lt;&gt;"",VLOOKUP($A107,Vocabulary!$A:$J,4,),"")</f>
        <v>Organization</v>
      </c>
    </row>
    <row r="108" spans="1:8" x14ac:dyDescent="0.3">
      <c r="A108" s="8">
        <v>107</v>
      </c>
      <c r="B108" s="12" t="str">
        <f>IF($A108&lt;&gt;"",IF(VLOOKUP($A108,Vocabulary!$A:$J,2,)="","",VLOOKUP($A108,Vocabulary!$A:$J,2,)),"")</f>
        <v>LegalEntityCompanyStatus</v>
      </c>
      <c r="C108" s="11" t="str">
        <f>IF($A108&lt;&gt;"",IF(VLOOKUP($A108,Vocabulary!$A:$J,3,)="","",VLOOKUP($A108,Vocabulary!$A:$J,3,)),"")</f>
        <v>The status of the business.</v>
      </c>
      <c r="D108" s="11" t="str">
        <f>IF($A108&lt;&gt;"",IF(VLOOKUP($A108,Vocabulary!$A:$J,7,)="","",VLOOKUP($A108,Vocabulary!$A:$J,7,)),"")</f>
        <v/>
      </c>
      <c r="E108" s="11" t="str">
        <f>IF($A108&lt;&gt;"",VLOOKUP($A108,Vocabulary!$A:$J,4,),"")</f>
        <v>Organization</v>
      </c>
    </row>
    <row r="109" spans="1:8" x14ac:dyDescent="0.3">
      <c r="A109" s="8">
        <v>108</v>
      </c>
      <c r="B109" s="12" t="str">
        <f>IF($A109&lt;&gt;"",IF(VLOOKUP($A109,Vocabulary!$A:$J,2,)="","",VLOOKUP($A109,Vocabulary!$A:$J,2,)),"")</f>
        <v>LegalEntityCompanyActivity</v>
      </c>
      <c r="C109" s="11" t="str">
        <f>IF($A109&lt;&gt;"",IF(VLOOKUP($A109,Vocabulary!$A:$J,3,)="","",VLOOKUP($A109,Vocabulary!$A:$J,3,)),"")</f>
        <v>The activity of the business.</v>
      </c>
      <c r="D109" s="11" t="str">
        <f>IF($A109&lt;&gt;"",IF(VLOOKUP($A109,Vocabulary!$A:$J,7,)="","",VLOOKUP($A109,Vocabulary!$A:$J,7,)),"")</f>
        <v/>
      </c>
      <c r="E109" s="11" t="str">
        <f>IF($A109&lt;&gt;"",VLOOKUP($A109,Vocabulary!$A:$J,4,),"")</f>
        <v>Organization</v>
      </c>
    </row>
    <row r="110" spans="1:8" x14ac:dyDescent="0.3">
      <c r="A110" s="8">
        <v>109</v>
      </c>
      <c r="B110" s="12" t="str">
        <f>IF($A110&lt;&gt;"",IF(VLOOKUP($A110,Vocabulary!$A:$J,2,)="","",VLOOKUP($A110,Vocabulary!$A:$J,2,)),"")</f>
        <v>LegalEntityRegisteredAddress</v>
      </c>
      <c r="C110" s="11" t="str">
        <f>IF($A110&lt;&gt;"",IF(VLOOKUP($A110,Vocabulary!$A:$J,3,)="","",VLOOKUP($A110,Vocabulary!$A:$J,3,)),"")</f>
        <v>The registered address of the business.</v>
      </c>
      <c r="D110" s="11" t="str">
        <f>IF($A110&lt;&gt;"",IF(VLOOKUP($A110,Vocabulary!$A:$J,7,)="","",VLOOKUP($A110,Vocabulary!$A:$J,7,)),"")</f>
        <v/>
      </c>
      <c r="E110" s="11" t="str">
        <f>IF($A110&lt;&gt;"",VLOOKUP($A110,Vocabulary!$A:$J,4,),"")</f>
        <v>Organization</v>
      </c>
    </row>
    <row r="111" spans="1:8" x14ac:dyDescent="0.3">
      <c r="A111" s="8">
        <v>110</v>
      </c>
      <c r="B111" s="12" t="str">
        <f>IF($A111&lt;&gt;"",IF(VLOOKUP($A111,Vocabulary!$A:$J,2,)="","",VLOOKUP($A111,Vocabulary!$A:$J,2,)),"")</f>
        <v>LegalEntityAddress</v>
      </c>
      <c r="C111" s="11" t="str">
        <f>IF($A111&lt;&gt;"",IF(VLOOKUP($A111,Vocabulary!$A:$J,3,)="","",VLOOKUP($A111,Vocabulary!$A:$J,3,)),"")</f>
        <v>An address related to the business, other than the registered address.</v>
      </c>
      <c r="D111" s="11" t="str">
        <f>IF($A111&lt;&gt;"",IF(VLOOKUP($A111,Vocabulary!$A:$J,7,)="","",VLOOKUP($A111,Vocabulary!$A:$J,7,)),"")</f>
        <v/>
      </c>
      <c r="E111" s="11" t="str">
        <f>IF($A111&lt;&gt;"",VLOOKUP($A111,Vocabulary!$A:$J,4,),"")</f>
        <v>Organization</v>
      </c>
    </row>
    <row r="112" spans="1:8" x14ac:dyDescent="0.3">
      <c r="A112" s="8">
        <v>111</v>
      </c>
      <c r="B112" s="12" t="str">
        <f>IF($A112&lt;&gt;"",IF(VLOOKUP($A112,Vocabulary!$A:$J,2,)="","",VLOOKUP($A112,Vocabulary!$A:$J,2,)),"")</f>
        <v>LegalEntityLocation</v>
      </c>
      <c r="C112" s="11" t="str">
        <f>IF($A112&lt;&gt;"",IF(VLOOKUP($A112,Vocabulary!$A:$J,3,)="","",VLOOKUP($A112,Vocabulary!$A:$J,3,)),"")</f>
        <v>A location related to the business.</v>
      </c>
      <c r="D112" s="11" t="str">
        <f>IF($A112&lt;&gt;"",IF(VLOOKUP($A112,Vocabulary!$A:$J,7,)="","",VLOOKUP($A112,Vocabulary!$A:$J,7,)),"")</f>
        <v/>
      </c>
      <c r="E112" s="11" t="str">
        <f>IF($A112&lt;&gt;"",VLOOKUP($A112,Vocabulary!$A:$J,4,),"")</f>
        <v>Organization</v>
      </c>
    </row>
    <row r="113" spans="1:5" x14ac:dyDescent="0.3">
      <c r="A113" s="8">
        <v>112</v>
      </c>
      <c r="B113" s="12" t="str">
        <f>IF($A113&lt;&gt;"",IF(VLOOKUP($A113,Vocabulary!$A:$J,2,)="","",VLOOKUP($A113,Vocabulary!$A:$J,2,)),"")</f>
        <v>LifeEvent</v>
      </c>
      <c r="C113" s="11" t="str">
        <f>IF($A113&lt;&gt;"",IF(VLOOKUP($A113,Vocabulary!$A:$J,3,)="","",VLOOKUP($A113,Vocabulary!$A:$J,3,)),"")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D113" s="11" t="str">
        <f>IF($A113&lt;&gt;"",IF(VLOOKUP($A113,Vocabulary!$A:$J,7,)="","",VLOOKUP($A113,Vocabulary!$A:$J,7,)),"")</f>
        <v/>
      </c>
      <c r="E113" s="11" t="str">
        <f>IF($A113&lt;&gt;"",VLOOKUP($A113,Vocabulary!$A:$J,4,),"")</f>
        <v>Person</v>
      </c>
    </row>
    <row r="114" spans="1:5" x14ac:dyDescent="0.3">
      <c r="A114" s="8">
        <v>113</v>
      </c>
      <c r="B114" s="12" t="str">
        <f>IF($A114&lt;&gt;"",IF(VLOOKUP($A114,Vocabulary!$A:$J,2,)="","",VLOOKUP($A114,Vocabulary!$A:$J,2,)),"")</f>
        <v>Location</v>
      </c>
      <c r="C114" s="11" t="str">
        <f>IF($A114&lt;&gt;"",IF(VLOOKUP($A114,Vocabulary!$A:$J,3,)="","",VLOOKUP($A114,Vocabulary!$A:$J,3,)),"")</f>
        <v>An identifiable geographic place.</v>
      </c>
      <c r="D114" s="11" t="str">
        <f>IF($A114&lt;&gt;"",IF(VLOOKUP($A114,Vocabulary!$A:$J,7,)="","",VLOOKUP($A114,Vocabulary!$A:$J,7,)),"")</f>
        <v/>
      </c>
      <c r="E114" s="11" t="str">
        <f>IF($A114&lt;&gt;"",VLOOKUP($A114,Vocabulary!$A:$J,4,),"")</f>
        <v>Location</v>
      </c>
    </row>
    <row r="115" spans="1:5" x14ac:dyDescent="0.3">
      <c r="A115" s="8">
        <v>114</v>
      </c>
      <c r="B115" s="12" t="str">
        <f>IF($A115&lt;&gt;"",IF(VLOOKUP($A115,Vocabulary!$A:$J,2,)="","",VLOOKUP($A115,Vocabulary!$A:$J,2,)),"")</f>
        <v>LocationGeographicName</v>
      </c>
      <c r="C115" s="11" t="str">
        <f>IF($A115&lt;&gt;"",IF(VLOOKUP($A115,Vocabulary!$A:$J,3,)="","",VLOOKUP($A115,Vocabulary!$A:$J,3,)),"")</f>
        <v>A proper noun applied to a spatial object.</v>
      </c>
      <c r="D115" s="11" t="str">
        <f>IF($A115&lt;&gt;"",IF(VLOOKUP($A115,Vocabulary!$A:$J,7,)="","",VLOOKUP($A115,Vocabulary!$A:$J,7,)),"")</f>
        <v/>
      </c>
      <c r="E115" s="11" t="str">
        <f>IF($A115&lt;&gt;"",VLOOKUP($A115,Vocabulary!$A:$J,4,),"")</f>
        <v>Location</v>
      </c>
    </row>
    <row r="116" spans="1:5" x14ac:dyDescent="0.3">
      <c r="A116" s="8">
        <v>115</v>
      </c>
      <c r="B116" s="12" t="str">
        <f>IF($A116&lt;&gt;"",IF(VLOOKUP($A116,Vocabulary!$A:$J,2,)="","",VLOOKUP($A116,Vocabulary!$A:$J,2,)),"")</f>
        <v>LocationGeographicIdentifier</v>
      </c>
      <c r="C116" s="11" t="str">
        <f>IF($A116&lt;&gt;"",IF(VLOOKUP($A116,Vocabulary!$A:$J,3,)="","",VLOOKUP($A116,Vocabulary!$A:$J,3,)),"")</f>
        <v>A URI that identifies the location.</v>
      </c>
      <c r="D116" s="11" t="str">
        <f>IF($A116&lt;&gt;"",IF(VLOOKUP($A116,Vocabulary!$A:$J,7,)="","",VLOOKUP($A116,Vocabulary!$A:$J,7,)),"")</f>
        <v/>
      </c>
      <c r="E116" s="11" t="str">
        <f>IF($A116&lt;&gt;"",VLOOKUP($A116,Vocabulary!$A:$J,4,),"")</f>
        <v>Location</v>
      </c>
    </row>
    <row r="117" spans="1:5" x14ac:dyDescent="0.3">
      <c r="A117" s="8">
        <v>116</v>
      </c>
      <c r="B117" s="12" t="str">
        <f>IF($A117&lt;&gt;"",IF(VLOOKUP($A117,Vocabulary!$A:$J,2,)="","",VLOOKUP($A117,Vocabulary!$A:$J,2,)),"")</f>
        <v>LocationAddress</v>
      </c>
      <c r="C117" s="11" t="str">
        <f>IF($A117&lt;&gt;"",IF(VLOOKUP($A117,Vocabulary!$A:$J,3,)="","",VLOOKUP($A117,Vocabulary!$A:$J,3,)),"")</f>
        <v>An address representing the location.</v>
      </c>
      <c r="D117" s="11" t="str">
        <f>IF($A117&lt;&gt;"",IF(VLOOKUP($A117,Vocabulary!$A:$J,7,)="","",VLOOKUP($A117,Vocabulary!$A:$J,7,)),"")</f>
        <v/>
      </c>
      <c r="E117" s="11" t="str">
        <f>IF($A117&lt;&gt;"",VLOOKUP($A117,Vocabulary!$A:$J,4,),"")</f>
        <v>Location</v>
      </c>
    </row>
    <row r="118" spans="1:5" x14ac:dyDescent="0.3">
      <c r="A118" s="8">
        <v>117</v>
      </c>
      <c r="B118" s="12" t="str">
        <f>IF($A118&lt;&gt;"",IF(VLOOKUP($A118,Vocabulary!$A:$J,2,)="","",VLOOKUP($A118,Vocabulary!$A:$J,2,)),"")</f>
        <v>LocationGeometry</v>
      </c>
      <c r="C118" s="11" t="str">
        <f>IF($A118&lt;&gt;"",IF(VLOOKUP($A118,Vocabulary!$A:$J,3,)="","",VLOOKUP($A118,Vocabulary!$A:$J,3,)),"")</f>
        <v>A geometry representing the location.</v>
      </c>
      <c r="D118" s="11" t="str">
        <f>IF($A118&lt;&gt;"",IF(VLOOKUP($A118,Vocabulary!$A:$J,7,)="","",VLOOKUP($A118,Vocabulary!$A:$J,7,)),"")</f>
        <v/>
      </c>
      <c r="E118" s="11" t="str">
        <f>IF($A118&lt;&gt;"",VLOOKUP($A118,Vocabulary!$A:$J,4,),"")</f>
        <v>Location</v>
      </c>
    </row>
    <row r="119" spans="1:5" x14ac:dyDescent="0.3">
      <c r="A119" s="8">
        <v>118</v>
      </c>
      <c r="B119" s="12" t="str">
        <f>IF($A119&lt;&gt;"",IF(VLOOKUP($A119,Vocabulary!$A:$J,2,)="","",VLOOKUP($A119,Vocabulary!$A:$J,2,)),"")</f>
        <v>Output</v>
      </c>
      <c r="C119" s="11" t="str">
        <f>IF($A119&lt;&gt;"",IF(VLOOKUP($A119,Vocabulary!$A:$J,3,)="","",VLOOKUP($A119,Vocabulary!$A:$J,3,)),"")</f>
        <v>An intended result whose required inputs and processes are entirely within the control of the planning organisation.</v>
      </c>
      <c r="D119" s="11" t="str">
        <f>IF($A119&lt;&gt;"",IF(VLOOKUP($A119,Vocabulary!$A:$J,7,)="","",VLOOKUP($A119,Vocabulary!$A:$J,7,)),"")</f>
        <v/>
      </c>
      <c r="E119" s="11" t="str">
        <f>IF($A119&lt;&gt;"",VLOOKUP($A119,Vocabulary!$A:$J,4,),"")</f>
        <v>Organization</v>
      </c>
    </row>
    <row r="120" spans="1:5" x14ac:dyDescent="0.3">
      <c r="A120" s="8">
        <v>119</v>
      </c>
      <c r="B120" s="12" t="str">
        <f>IF($A120&lt;&gt;"",IF(VLOOKUP($A120,Vocabulary!$A:$J,2,)="","",VLOOKUP($A120,Vocabulary!$A:$J,2,)),"")</f>
        <v>OutputIdentifier</v>
      </c>
      <c r="C120" s="11" t="str">
        <f>IF($A120&lt;&gt;"",IF(VLOOKUP($A120,Vocabulary!$A:$J,3,)="","",VLOOKUP($A120,Vocabulary!$A:$J,3,)),"")</f>
        <v>This property represents a formally-issued Identifier for the Cost.</v>
      </c>
      <c r="D120" s="11" t="str">
        <f>IF($A120&lt;&gt;"",IF(VLOOKUP($A120,Vocabulary!$A:$J,7,)="","",VLOOKUP($A120,Vocabulary!$A:$J,7,)),"")</f>
        <v/>
      </c>
      <c r="E120" s="11" t="str">
        <f>IF($A120&lt;&gt;"",VLOOKUP($A120,Vocabulary!$A:$J,4,),"")</f>
        <v>Organization</v>
      </c>
    </row>
    <row r="121" spans="1:5" x14ac:dyDescent="0.3">
      <c r="A121" s="8">
        <v>120</v>
      </c>
      <c r="B121" s="12" t="str">
        <f>IF($A121&lt;&gt;"",IF(VLOOKUP($A121,Vocabulary!$A:$J,2,)="","",VLOOKUP($A121,Vocabulary!$A:$J,2,)),"")</f>
        <v>OutputName</v>
      </c>
      <c r="C121" s="11" t="str">
        <f>IF($A121&lt;&gt;"",IF(VLOOKUP($A121,Vocabulary!$A:$J,3,)="","",VLOOKUP($A121,Vocabulary!$A:$J,3,)),"")</f>
        <v>The name of the output.</v>
      </c>
      <c r="D121" s="11" t="str">
        <f>IF($A121&lt;&gt;"",IF(VLOOKUP($A121,Vocabulary!$A:$J,7,)="","",VLOOKUP($A121,Vocabulary!$A:$J,7,)),"")</f>
        <v/>
      </c>
      <c r="E121" s="11" t="str">
        <f>IF($A121&lt;&gt;"",VLOOKUP($A121,Vocabulary!$A:$J,4,),"")</f>
        <v>Organization</v>
      </c>
    </row>
    <row r="122" spans="1:5" x14ac:dyDescent="0.3">
      <c r="A122" s="8">
        <v>121</v>
      </c>
      <c r="B122" s="12" t="str">
        <f>IF($A122&lt;&gt;"",IF(VLOOKUP($A122,Vocabulary!$A:$J,2,)="","",VLOOKUP($A122,Vocabulary!$A:$J,2,)),"")</f>
        <v>OutputDescription</v>
      </c>
      <c r="C122" s="11" t="str">
        <f>IF($A122&lt;&gt;"",IF(VLOOKUP($A122,Vocabulary!$A:$J,3,)="","",VLOOKUP($A122,Vocabulary!$A:$J,3,)),"")</f>
        <v>A free text description of the output.</v>
      </c>
      <c r="D122" s="11" t="str">
        <f>IF($A122&lt;&gt;"",IF(VLOOKUP($A122,Vocabulary!$A:$J,7,)="","",VLOOKUP($A122,Vocabulary!$A:$J,7,)),"")</f>
        <v/>
      </c>
      <c r="E122" s="11" t="str">
        <f>IF($A122&lt;&gt;"",VLOOKUP($A122,Vocabulary!$A:$J,4,),"")</f>
        <v>Organization</v>
      </c>
    </row>
    <row r="123" spans="1:5" x14ac:dyDescent="0.3">
      <c r="A123" s="8">
        <v>122</v>
      </c>
      <c r="B123" s="12" t="str">
        <f>IF($A123&lt;&gt;"",IF(VLOOKUP($A123,Vocabulary!$A:$J,2,)="","",VLOOKUP($A123,Vocabulary!$A:$J,2,)),"")</f>
        <v>OutputType</v>
      </c>
      <c r="C123" s="11" t="str">
        <f>IF($A123&lt;&gt;"",IF(VLOOKUP($A123,Vocabulary!$A:$J,3,)="","",VLOOKUP($A123,Vocabulary!$A:$J,3,)),"")</f>
        <v>The type of the output.</v>
      </c>
      <c r="D123" s="11" t="str">
        <f>IF($A123&lt;&gt;"",IF(VLOOKUP($A123,Vocabulary!$A:$J,7,)="","",VLOOKUP($A123,Vocabulary!$A:$J,7,)),"")</f>
        <v/>
      </c>
      <c r="E123" s="11" t="str">
        <f>IF($A123&lt;&gt;"",VLOOKUP($A123,Vocabulary!$A:$J,4,),"")</f>
        <v>Organization</v>
      </c>
    </row>
    <row r="124" spans="1:5" x14ac:dyDescent="0.3">
      <c r="A124" s="8">
        <v>123</v>
      </c>
      <c r="B124" s="12" t="str">
        <f>IF($A124&lt;&gt;"",IF(VLOOKUP($A124,Vocabulary!$A:$J,2,)="","",VLOOKUP($A124,Vocabulary!$A:$J,2,)),"")</f>
        <v>Participation</v>
      </c>
      <c r="C124" s="11" t="str">
        <f>IF($A124&lt;&gt;"",IF(VLOOKUP($A124,Vocabulary!$A:$J,3,)="","",VLOOKUP($A124,Vocabulary!$A:$J,3,)),"")</f>
        <v/>
      </c>
      <c r="D124" s="11" t="str">
        <f>IF($A124&lt;&gt;"",IF(VLOOKUP($A124,Vocabulary!$A:$J,7,)="","",VLOOKUP($A124,Vocabulary!$A:$J,7,)),"")</f>
        <v/>
      </c>
      <c r="E124" s="11" t="str">
        <f>IF($A124&lt;&gt;"",VLOOKUP($A124,Vocabulary!$A:$J,4,),"")</f>
        <v>Other</v>
      </c>
    </row>
    <row r="125" spans="1:5" x14ac:dyDescent="0.3">
      <c r="A125" s="8">
        <v>124</v>
      </c>
      <c r="B125" s="12" t="str">
        <f>IF($A125&lt;&gt;"",IF(VLOOKUP($A125,Vocabulary!$A:$J,2,)="","",VLOOKUP($A125,Vocabulary!$A:$J,2,)),"")</f>
        <v>ParticipationIdentifier</v>
      </c>
      <c r="C125" s="11" t="str">
        <f>IF($A125&lt;&gt;"",IF(VLOOKUP($A125,Vocabulary!$A:$J,3,)="","",VLOOKUP($A125,Vocabulary!$A:$J,3,)),"")</f>
        <v>This property represents a formally-issued Identifier for the Participation.</v>
      </c>
      <c r="D125" s="11" t="str">
        <f>IF($A125&lt;&gt;"",IF(VLOOKUP($A125,Vocabulary!$A:$J,7,)="","",VLOOKUP($A125,Vocabulary!$A:$J,7,)),"")</f>
        <v/>
      </c>
      <c r="E125" s="11" t="str">
        <f>IF($A125&lt;&gt;"",VLOOKUP($A125,Vocabulary!$A:$J,4,),"")</f>
        <v>Other</v>
      </c>
    </row>
    <row r="126" spans="1:5" x14ac:dyDescent="0.3">
      <c r="A126" s="8">
        <v>125</v>
      </c>
      <c r="B126" s="12" t="str">
        <f>IF($A126&lt;&gt;"",IF(VLOOKUP($A126,Vocabulary!$A:$J,2,)="","",VLOOKUP($A126,Vocabulary!$A:$J,2,)),"")</f>
        <v>ParticipationDescription</v>
      </c>
      <c r="C126" s="11" t="str">
        <f>IF($A126&lt;&gt;"",IF(VLOOKUP($A126,Vocabulary!$A:$J,3,)="","",VLOOKUP($A126,Vocabulary!$A:$J,3,)),"")</f>
        <v>A free text description of the Participation.</v>
      </c>
      <c r="D126" s="11" t="str">
        <f>IF($A126&lt;&gt;"",IF(VLOOKUP($A126,Vocabulary!$A:$J,7,)="","",VLOOKUP($A126,Vocabulary!$A:$J,7,)),"")</f>
        <v/>
      </c>
      <c r="E126" s="11" t="str">
        <f>IF($A126&lt;&gt;"",VLOOKUP($A126,Vocabulary!$A:$J,4,),"")</f>
        <v>Other</v>
      </c>
    </row>
    <row r="127" spans="1:5" x14ac:dyDescent="0.3">
      <c r="A127" s="8">
        <v>126</v>
      </c>
      <c r="B127" s="12" t="str">
        <f>IF($A127&lt;&gt;"",IF(VLOOKUP($A127,Vocabulary!$A:$J,2,)="","",VLOOKUP($A127,Vocabulary!$A:$J,2,)),"")</f>
        <v>ParticipationTemporal</v>
      </c>
      <c r="C127" s="11" t="str">
        <f>IF($A127&lt;&gt;"",IF(VLOOKUP($A127,Vocabulary!$A:$J,3,)="","",VLOOKUP($A127,Vocabulary!$A:$J,3,)),"")</f>
        <v>Links to a Period of Time in which the Agent associated via the Plays Role property participates/participated. If the Period of Time has only a start date, then it can be inferred that the participation is still active.</v>
      </c>
      <c r="D127" s="11" t="str">
        <f>IF($A127&lt;&gt;"",IF(VLOOKUP($A127,Vocabulary!$A:$J,7,)="","",VLOOKUP($A127,Vocabulary!$A:$J,7,)),"")</f>
        <v/>
      </c>
      <c r="E127" s="11" t="str">
        <f>IF($A127&lt;&gt;"",VLOOKUP($A127,Vocabulary!$A:$J,4,),"")</f>
        <v>Other</v>
      </c>
    </row>
    <row r="128" spans="1:5" x14ac:dyDescent="0.3">
      <c r="A128" s="8">
        <v>127</v>
      </c>
      <c r="B128" s="12" t="str">
        <f>IF($A128&lt;&gt;"",IF(VLOOKUP($A128,Vocabulary!$A:$J,2,)="","",VLOOKUP($A128,Vocabulary!$A:$J,2,)),"")</f>
        <v>PeriodOfTime</v>
      </c>
      <c r="C128" s="11" t="str">
        <f>IF($A128&lt;&gt;"",IF(VLOOKUP($A128,Vocabulary!$A:$J,3,)="","",VLOOKUP($A128,Vocabulary!$A:$J,3,)),"")</f>
        <v>An interval of time that is named or defined by its start and end dates.</v>
      </c>
      <c r="D128" s="11" t="str">
        <f>IF($A128&lt;&gt;"",IF(VLOOKUP($A128,Vocabulary!$A:$J,7,)="","",VLOOKUP($A128,Vocabulary!$A:$J,7,)),"")</f>
        <v/>
      </c>
      <c r="E128" s="11" t="str">
        <f>IF($A128&lt;&gt;"",VLOOKUP($A128,Vocabulary!$A:$J,4,),"")</f>
        <v>Temporal</v>
      </c>
    </row>
    <row r="129" spans="1:5" x14ac:dyDescent="0.3">
      <c r="A129" s="8">
        <v>128</v>
      </c>
      <c r="B129" s="12" t="str">
        <f>IF($A129&lt;&gt;"",IF(VLOOKUP($A129,Vocabulary!$A:$J,2,)="","",VLOOKUP($A129,Vocabulary!$A:$J,2,)),"")</f>
        <v>PeriodOfTimeIdentifier</v>
      </c>
      <c r="C129" s="11" t="str">
        <f>IF($A129&lt;&gt;"",IF(VLOOKUP($A129,Vocabulary!$A:$J,3,)="","",VLOOKUP($A129,Vocabulary!$A:$J,3,)),"")</f>
        <v>This property represents a formally-issued Identifier for the Period of Time.</v>
      </c>
      <c r="D129" s="11" t="str">
        <f>IF($A129&lt;&gt;"",IF(VLOOKUP($A129,Vocabulary!$A:$J,7,)="","",VLOOKUP($A129,Vocabulary!$A:$J,7,)),"")</f>
        <v/>
      </c>
      <c r="E129" s="11" t="str">
        <f>IF($A129&lt;&gt;"",VLOOKUP($A129,Vocabulary!$A:$J,4,),"")</f>
        <v>Temporal</v>
      </c>
    </row>
    <row r="130" spans="1:5" x14ac:dyDescent="0.3">
      <c r="A130" s="8">
        <v>129</v>
      </c>
      <c r="B130" s="12" t="str">
        <f>IF($A130&lt;&gt;"",IF(VLOOKUP($A130,Vocabulary!$A:$J,2,)="","",VLOOKUP($A130,Vocabulary!$A:$J,2,)),"")</f>
        <v>PeriodOfTimeStartDate/Time</v>
      </c>
      <c r="C130" s="11" t="str">
        <f>IF($A130&lt;&gt;"",IF(VLOOKUP($A130,Vocabulary!$A:$J,3,)="","",VLOOKUP($A130,Vocabulary!$A:$J,3,)),"")</f>
        <v>This property represents the start of the period that the Public Service is available or active.</v>
      </c>
      <c r="D130" s="11" t="str">
        <f>IF($A130&lt;&gt;"",IF(VLOOKUP($A130,Vocabulary!$A:$J,7,)="","",VLOOKUP($A130,Vocabulary!$A:$J,7,)),"")</f>
        <v/>
      </c>
      <c r="E130" s="11" t="str">
        <f>IF($A130&lt;&gt;"",VLOOKUP($A130,Vocabulary!$A:$J,4,),"")</f>
        <v>Temporal</v>
      </c>
    </row>
    <row r="131" spans="1:5" x14ac:dyDescent="0.3">
      <c r="A131" s="8">
        <v>130</v>
      </c>
      <c r="B131" s="12" t="str">
        <f>IF($A131&lt;&gt;"",IF(VLOOKUP($A131,Vocabulary!$A:$J,2,)="","",VLOOKUP($A131,Vocabulary!$A:$J,2,)),"")</f>
        <v>PeriodOfTimeEndDate/Time</v>
      </c>
      <c r="C131" s="11" t="str">
        <f>IF($A131&lt;&gt;"",IF(VLOOKUP($A131,Vocabulary!$A:$J,3,)="","",VLOOKUP($A131,Vocabulary!$A:$J,3,)),"")</f>
        <v>This property represents the end of the period that the Public Service is available or active.</v>
      </c>
      <c r="D131" s="11" t="str">
        <f>IF($A131&lt;&gt;"",IF(VLOOKUP($A131,Vocabulary!$A:$J,7,)="","",VLOOKUP($A131,Vocabulary!$A:$J,7,)),"")</f>
        <v/>
      </c>
      <c r="E131" s="11" t="str">
        <f>IF($A131&lt;&gt;"",VLOOKUP($A131,Vocabulary!$A:$J,4,),"")</f>
        <v>Temporal</v>
      </c>
    </row>
    <row r="132" spans="1:5" x14ac:dyDescent="0.3">
      <c r="A132" s="8">
        <v>131</v>
      </c>
      <c r="B132" s="12" t="str">
        <f>IF($A132&lt;&gt;"",IF(VLOOKUP($A132,Vocabulary!$A:$J,2,)="","",VLOOKUP($A132,Vocabulary!$A:$J,2,)),"")</f>
        <v>Person</v>
      </c>
      <c r="C132" s="11" t="str">
        <f>IF($A132&lt;&gt;"",IF(VLOOKUP($A132,Vocabulary!$A:$J,3,)="","",VLOOKUP($A132,Vocabulary!$A:$J,3,)),"")</f>
        <v>A natural person.</v>
      </c>
      <c r="D132" s="11" t="str">
        <f>IF($A132&lt;&gt;"",IF(VLOOKUP($A132,Vocabulary!$A:$J,7,)="","",VLOOKUP($A132,Vocabulary!$A:$J,7,)),"")</f>
        <v/>
      </c>
      <c r="E132" s="11" t="str">
        <f>IF($A132&lt;&gt;"",VLOOKUP($A132,Vocabulary!$A:$J,4,),"")</f>
        <v>Person</v>
      </c>
    </row>
    <row r="133" spans="1:5" x14ac:dyDescent="0.3">
      <c r="A133" s="8">
        <v>132</v>
      </c>
      <c r="B133" s="12" t="str">
        <f>IF($A133&lt;&gt;"",IF(VLOOKUP($A133,Vocabulary!$A:$J,2,)="","",VLOOKUP($A133,Vocabulary!$A:$J,2,)),"")</f>
        <v>PersonIdentifier</v>
      </c>
      <c r="C133" s="11" t="str">
        <f>IF($A133&lt;&gt;"",IF(VLOOKUP($A133,Vocabulary!$A:$J,3,)="","",VLOOKUP($A133,Vocabulary!$A:$J,3,)),"")</f>
        <v>A formally-issued identifier for the person.</v>
      </c>
      <c r="D133" s="11" t="str">
        <f>IF($A133&lt;&gt;"",IF(VLOOKUP($A133,Vocabulary!$A:$J,7,)="","",VLOOKUP($A133,Vocabulary!$A:$J,7,)),"")</f>
        <v/>
      </c>
      <c r="E133" s="11" t="str">
        <f>IF($A133&lt;&gt;"",VLOOKUP($A133,Vocabulary!$A:$J,4,),"")</f>
        <v>Person</v>
      </c>
    </row>
    <row r="134" spans="1:5" x14ac:dyDescent="0.3">
      <c r="A134" s="8">
        <v>133</v>
      </c>
      <c r="B134" s="12" t="str">
        <f>IF($A134&lt;&gt;"",IF(VLOOKUP($A134,Vocabulary!$A:$J,2,)="","",VLOOKUP($A134,Vocabulary!$A:$J,2,)),"")</f>
        <v>PersonFullName</v>
      </c>
      <c r="C134" s="11" t="str">
        <f>IF($A134&lt;&gt;"",IF(VLOOKUP($A134,Vocabulary!$A:$J,3,)="","",VLOOKUP($A134,Vocabulary!$A:$J,3,)),"")</f>
        <v>The complete name of the person as one string.</v>
      </c>
      <c r="D134" s="11" t="str">
        <f>IF($A134&lt;&gt;"",IF(VLOOKUP($A134,Vocabulary!$A:$J,7,)="","",VLOOKUP($A134,Vocabulary!$A:$J,7,)),"")</f>
        <v/>
      </c>
      <c r="E134" s="11" t="str">
        <f>IF($A134&lt;&gt;"",VLOOKUP($A134,Vocabulary!$A:$J,4,),"")</f>
        <v>Person</v>
      </c>
    </row>
    <row r="135" spans="1:5" x14ac:dyDescent="0.3">
      <c r="A135" s="8">
        <v>134</v>
      </c>
      <c r="B135" s="12" t="str">
        <f>IF($A135&lt;&gt;"",IF(VLOOKUP($A135,Vocabulary!$A:$J,2,)="","",VLOOKUP($A135,Vocabulary!$A:$J,2,)),"")</f>
        <v>PersonGivenName</v>
      </c>
      <c r="C135" s="11" t="str">
        <f>IF($A135&lt;&gt;"",IF(VLOOKUP($A135,Vocabulary!$A:$J,3,)="","",VLOOKUP($A135,Vocabulary!$A:$J,3,)),"")</f>
        <v>The denominator(s) that identify the person within a family.</v>
      </c>
      <c r="D135" s="11" t="str">
        <f>IF($A135&lt;&gt;"",IF(VLOOKUP($A135,Vocabulary!$A:$J,7,)="","",VLOOKUP($A135,Vocabulary!$A:$J,7,)),"")</f>
        <v/>
      </c>
      <c r="E135" s="11" t="str">
        <f>IF($A135&lt;&gt;"",VLOOKUP($A135,Vocabulary!$A:$J,4,),"")</f>
        <v>Person</v>
      </c>
    </row>
    <row r="136" spans="1:5" x14ac:dyDescent="0.3">
      <c r="A136" s="8">
        <v>135</v>
      </c>
      <c r="B136" s="12" t="str">
        <f>IF($A136&lt;&gt;"",IF(VLOOKUP($A136,Vocabulary!$A:$J,2,)="","",VLOOKUP($A136,Vocabulary!$A:$J,2,)),"")</f>
        <v>PersonFamilyName</v>
      </c>
      <c r="C136" s="11" t="str">
        <f>IF($A136&lt;&gt;"",IF(VLOOKUP($A136,Vocabulary!$A:$J,3,)="","",VLOOKUP($A136,Vocabulary!$A:$J,3,)),"")</f>
        <v>A name that is usually shared by members of a family.</v>
      </c>
      <c r="D136" s="11" t="str">
        <f>IF($A136&lt;&gt;"",IF(VLOOKUP($A136,Vocabulary!$A:$J,7,)="","",VLOOKUP($A136,Vocabulary!$A:$J,7,)),"")</f>
        <v/>
      </c>
      <c r="E136" s="11" t="str">
        <f>IF($A136&lt;&gt;"",VLOOKUP($A136,Vocabulary!$A:$J,4,),"")</f>
        <v>Person</v>
      </c>
    </row>
    <row r="137" spans="1:5" x14ac:dyDescent="0.3">
      <c r="A137" s="8">
        <v>136</v>
      </c>
      <c r="B137" s="12" t="str">
        <f>IF($A137&lt;&gt;"",IF(VLOOKUP($A137,Vocabulary!$A:$J,2,)="","",VLOOKUP($A137,Vocabulary!$A:$J,2,)),"")</f>
        <v>PersonPatronymicName</v>
      </c>
      <c r="C137" s="11" t="str">
        <f>IF($A137&lt;&gt;"",IF(VLOOKUP($A137,Vocabulary!$A:$J,3,)="","",VLOOKUP($A137,Vocabulary!$A:$J,3,)),"")</f>
        <v>A name referring to the father's given name.</v>
      </c>
      <c r="D137" s="11" t="str">
        <f>IF($A137&lt;&gt;"",IF(VLOOKUP($A137,Vocabulary!$A:$J,7,)="","",VLOOKUP($A137,Vocabulary!$A:$J,7,)),"")</f>
        <v/>
      </c>
      <c r="E137" s="11" t="str">
        <f>IF($A137&lt;&gt;"",VLOOKUP($A137,Vocabulary!$A:$J,4,),"")</f>
        <v>Person</v>
      </c>
    </row>
    <row r="138" spans="1:5" x14ac:dyDescent="0.3">
      <c r="A138" s="8">
        <v>137</v>
      </c>
      <c r="B138" s="12" t="str">
        <f>IF($A138&lt;&gt;"",IF(VLOOKUP($A138,Vocabulary!$A:$J,2,)="","",VLOOKUP($A138,Vocabulary!$A:$J,2,)),"")</f>
        <v>PersonAlternativeName</v>
      </c>
      <c r="C138" s="11" t="str">
        <f>IF($A138&lt;&gt;"",IF(VLOOKUP($A138,Vocabulary!$A:$J,3,)="","",VLOOKUP($A138,Vocabulary!$A:$J,3,)),"")</f>
        <v>A name by which the person is known other than her given name and/or full name.</v>
      </c>
      <c r="D138" s="11" t="str">
        <f>IF($A138&lt;&gt;"",IF(VLOOKUP($A138,Vocabulary!$A:$J,7,)="","",VLOOKUP($A138,Vocabulary!$A:$J,7,)),"")</f>
        <v/>
      </c>
      <c r="E138" s="11" t="str">
        <f>IF($A138&lt;&gt;"",VLOOKUP($A138,Vocabulary!$A:$J,4,),"")</f>
        <v>Person</v>
      </c>
    </row>
    <row r="139" spans="1:5" x14ac:dyDescent="0.3">
      <c r="A139" s="8">
        <v>138</v>
      </c>
      <c r="B139" s="12" t="str">
        <f>IF($A139&lt;&gt;"",IF(VLOOKUP($A139,Vocabulary!$A:$J,2,)="","",VLOOKUP($A139,Vocabulary!$A:$J,2,)),"")</f>
        <v>PersonGender</v>
      </c>
      <c r="C139" s="11" t="str">
        <f>IF($A139&lt;&gt;"",IF(VLOOKUP($A139,Vocabulary!$A:$J,3,)="","",VLOOKUP($A139,Vocabulary!$A:$J,3,)),"")</f>
        <v>The gender of the person.</v>
      </c>
      <c r="D139" s="11" t="str">
        <f>IF($A139&lt;&gt;"",IF(VLOOKUP($A139,Vocabulary!$A:$J,7,)="","",VLOOKUP($A139,Vocabulary!$A:$J,7,)),"")</f>
        <v/>
      </c>
      <c r="E139" s="11" t="str">
        <f>IF($A139&lt;&gt;"",VLOOKUP($A139,Vocabulary!$A:$J,4,),"")</f>
        <v>Person</v>
      </c>
    </row>
    <row r="140" spans="1:5" x14ac:dyDescent="0.3">
      <c r="A140" s="8">
        <v>139</v>
      </c>
      <c r="B140" s="12" t="str">
        <f>IF($A140&lt;&gt;"",IF(VLOOKUP($A140,Vocabulary!$A:$J,2,)="","",VLOOKUP($A140,Vocabulary!$A:$J,2,)),"")</f>
        <v>PersonBirthName</v>
      </c>
      <c r="C140" s="11" t="str">
        <f>IF($A140&lt;&gt;"",IF(VLOOKUP($A140,Vocabulary!$A:$J,3,)="","",VLOOKUP($A140,Vocabulary!$A:$J,3,)),"")</f>
        <v>The full name of the person at the time of her birth, irrespective of any subsequent changes.</v>
      </c>
      <c r="D140" s="11" t="str">
        <f>IF($A140&lt;&gt;"",IF(VLOOKUP($A140,Vocabulary!$A:$J,7,)="","",VLOOKUP($A140,Vocabulary!$A:$J,7,)),"")</f>
        <v/>
      </c>
      <c r="E140" s="11" t="str">
        <f>IF($A140&lt;&gt;"",VLOOKUP($A140,Vocabulary!$A:$J,4,),"")</f>
        <v>Person</v>
      </c>
    </row>
    <row r="141" spans="1:5" x14ac:dyDescent="0.3">
      <c r="A141" s="8">
        <v>140</v>
      </c>
      <c r="B141" s="12" t="str">
        <f>IF($A141&lt;&gt;"",IF(VLOOKUP($A141,Vocabulary!$A:$J,2,)="","",VLOOKUP($A141,Vocabulary!$A:$J,2,)),"")</f>
        <v>PersonDateOfBirth</v>
      </c>
      <c r="C141" s="11" t="str">
        <f>IF($A141&lt;&gt;"",IF(VLOOKUP($A141,Vocabulary!$A:$J,3,)="","",VLOOKUP($A141,Vocabulary!$A:$J,3,)),"")</f>
        <v>The date on which the person was born.</v>
      </c>
      <c r="D141" s="11" t="str">
        <f>IF($A141&lt;&gt;"",IF(VLOOKUP($A141,Vocabulary!$A:$J,7,)="","",VLOOKUP($A141,Vocabulary!$A:$J,7,)),"")</f>
        <v/>
      </c>
      <c r="E141" s="11" t="str">
        <f>IF($A141&lt;&gt;"",VLOOKUP($A141,Vocabulary!$A:$J,4,),"")</f>
        <v>Person</v>
      </c>
    </row>
    <row r="142" spans="1:5" x14ac:dyDescent="0.3">
      <c r="A142" s="8">
        <v>141</v>
      </c>
      <c r="B142" s="12" t="str">
        <f>IF($A142&lt;&gt;"",IF(VLOOKUP($A142,Vocabulary!$A:$J,2,)="","",VLOOKUP($A142,Vocabulary!$A:$J,2,)),"")</f>
        <v>PersonDateOfDeath</v>
      </c>
      <c r="C142" s="11" t="str">
        <f>IF($A142&lt;&gt;"",IF(VLOOKUP($A142,Vocabulary!$A:$J,3,)="","",VLOOKUP($A142,Vocabulary!$A:$J,3,)),"")</f>
        <v>The date on which the person deceased.</v>
      </c>
      <c r="D142" s="11" t="str">
        <f>IF($A142&lt;&gt;"",IF(VLOOKUP($A142,Vocabulary!$A:$J,7,)="","",VLOOKUP($A142,Vocabulary!$A:$J,7,)),"")</f>
        <v/>
      </c>
      <c r="E142" s="11" t="str">
        <f>IF($A142&lt;&gt;"",VLOOKUP($A142,Vocabulary!$A:$J,4,),"")</f>
        <v>Person</v>
      </c>
    </row>
    <row r="143" spans="1:5" x14ac:dyDescent="0.3">
      <c r="A143" s="8">
        <v>142</v>
      </c>
      <c r="B143" s="12" t="str">
        <f>IF($A143&lt;&gt;"",IF(VLOOKUP($A143,Vocabulary!$A:$J,2,)="","",VLOOKUP($A143,Vocabulary!$A:$J,2,)),"")</f>
        <v>PersonCountryOfBirth</v>
      </c>
      <c r="C143" s="11" t="str">
        <f>IF($A143&lt;&gt;"",IF(VLOOKUP($A143,Vocabulary!$A:$J,3,)="","",VLOOKUP($A143,Vocabulary!$A:$J,3,)),"")</f>
        <v>The country where the person was born.</v>
      </c>
      <c r="D143" s="11" t="str">
        <f>IF($A143&lt;&gt;"",IF(VLOOKUP($A143,Vocabulary!$A:$J,7,)="","",VLOOKUP($A143,Vocabulary!$A:$J,7,)),"")</f>
        <v/>
      </c>
      <c r="E143" s="11" t="str">
        <f>IF($A143&lt;&gt;"",VLOOKUP($A143,Vocabulary!$A:$J,4,),"")</f>
        <v>Person</v>
      </c>
    </row>
    <row r="144" spans="1:5" x14ac:dyDescent="0.3">
      <c r="A144" s="8">
        <v>143</v>
      </c>
      <c r="B144" s="12" t="str">
        <f>IF($A144&lt;&gt;"",IF(VLOOKUP($A144,Vocabulary!$A:$J,2,)="","",VLOOKUP($A144,Vocabulary!$A:$J,2,)),"")</f>
        <v>PersonCountryOfDeath</v>
      </c>
      <c r="C144" s="11" t="str">
        <f>IF($A144&lt;&gt;"",IF(VLOOKUP($A144,Vocabulary!$A:$J,3,)="","",VLOOKUP($A144,Vocabulary!$A:$J,3,)),"")</f>
        <v>The country where the person deceased.</v>
      </c>
      <c r="D144" s="11" t="str">
        <f>IF($A144&lt;&gt;"",IF(VLOOKUP($A144,Vocabulary!$A:$J,7,)="","",VLOOKUP($A144,Vocabulary!$A:$J,7,)),"")</f>
        <v/>
      </c>
      <c r="E144" s="11" t="str">
        <f>IF($A144&lt;&gt;"",VLOOKUP($A144,Vocabulary!$A:$J,4,),"")</f>
        <v>Person</v>
      </c>
    </row>
    <row r="145" spans="1:5" x14ac:dyDescent="0.3">
      <c r="A145" s="8">
        <v>144</v>
      </c>
      <c r="B145" s="12" t="str">
        <f>IF($A145&lt;&gt;"",IF(VLOOKUP($A145,Vocabulary!$A:$J,2,)="","",VLOOKUP($A145,Vocabulary!$A:$J,2,)),"")</f>
        <v>PersonPlaceOfBirth</v>
      </c>
      <c r="C145" s="11" t="str">
        <f>IF($A145&lt;&gt;"",IF(VLOOKUP($A145,Vocabulary!$A:$J,3,)="","",VLOOKUP($A145,Vocabulary!$A:$J,3,)),"")</f>
        <v>The location where the person was born.</v>
      </c>
      <c r="D145" s="11" t="str">
        <f>IF($A145&lt;&gt;"",IF(VLOOKUP($A145,Vocabulary!$A:$J,7,)="","",VLOOKUP($A145,Vocabulary!$A:$J,7,)),"")</f>
        <v/>
      </c>
      <c r="E145" s="11" t="str">
        <f>IF($A145&lt;&gt;"",VLOOKUP($A145,Vocabulary!$A:$J,4,),"")</f>
        <v>Person</v>
      </c>
    </row>
    <row r="146" spans="1:5" x14ac:dyDescent="0.3">
      <c r="A146" s="8">
        <v>145</v>
      </c>
      <c r="B146" s="12" t="str">
        <f>IF($A146&lt;&gt;"",IF(VLOOKUP($A146,Vocabulary!$A:$J,2,)="","",VLOOKUP($A146,Vocabulary!$A:$J,2,)),"")</f>
        <v>PersonPlaceOfDeath</v>
      </c>
      <c r="C146" s="11" t="str">
        <f>IF($A146&lt;&gt;"",IF(VLOOKUP($A146,Vocabulary!$A:$J,3,)="","",VLOOKUP($A146,Vocabulary!$A:$J,3,)),"")</f>
        <v>The location where the person deceased.</v>
      </c>
      <c r="D146" s="11" t="str">
        <f>IF($A146&lt;&gt;"",IF(VLOOKUP($A146,Vocabulary!$A:$J,7,)="","",VLOOKUP($A146,Vocabulary!$A:$J,7,)),"")</f>
        <v/>
      </c>
      <c r="E146" s="11" t="str">
        <f>IF($A146&lt;&gt;"",VLOOKUP($A146,Vocabulary!$A:$J,4,),"")</f>
        <v>Person</v>
      </c>
    </row>
    <row r="147" spans="1:5" x14ac:dyDescent="0.3">
      <c r="A147" s="8">
        <v>146</v>
      </c>
      <c r="B147" s="12" t="str">
        <f>IF($A147&lt;&gt;"",IF(VLOOKUP($A147,Vocabulary!$A:$J,2,)="","",VLOOKUP($A147,Vocabulary!$A:$J,2,)),"")</f>
        <v>PersonCitizenship</v>
      </c>
      <c r="C147" s="11" t="str">
        <f>IF($A147&lt;&gt;"",IF(VLOOKUP($A147,Vocabulary!$A:$J,3,)="","",VLOOKUP($A147,Vocabulary!$A:$J,3,)),"")</f>
        <v>The jurisdiction that has conferred citizenship rights on the person.</v>
      </c>
      <c r="D147" s="11" t="str">
        <f>IF($A147&lt;&gt;"",IF(VLOOKUP($A147,Vocabulary!$A:$J,7,)="","",VLOOKUP($A147,Vocabulary!$A:$J,7,)),"")</f>
        <v/>
      </c>
      <c r="E147" s="11" t="str">
        <f>IF($A147&lt;&gt;"",VLOOKUP($A147,Vocabulary!$A:$J,4,),"")</f>
        <v>Person</v>
      </c>
    </row>
    <row r="148" spans="1:5" x14ac:dyDescent="0.3">
      <c r="A148" s="8">
        <v>147</v>
      </c>
      <c r="B148" s="12" t="str">
        <f>IF($A148&lt;&gt;"",IF(VLOOKUP($A148,Vocabulary!$A:$J,2,)="","",VLOOKUP($A148,Vocabulary!$A:$J,2,)),"")</f>
        <v>PersonResidency</v>
      </c>
      <c r="C148" s="11" t="str">
        <f>IF($A148&lt;&gt;"",IF(VLOOKUP($A148,Vocabulary!$A:$J,3,)="","",VLOOKUP($A148,Vocabulary!$A:$J,3,)),"")</f>
        <v>The jurisdiction in which the person resides, typically providing the person with a subset of the rights of a citizen.</v>
      </c>
      <c r="D148" s="11" t="str">
        <f>IF($A148&lt;&gt;"",IF(VLOOKUP($A148,Vocabulary!$A:$J,7,)="","",VLOOKUP($A148,Vocabulary!$A:$J,7,)),"")</f>
        <v/>
      </c>
      <c r="E148" s="11" t="str">
        <f>IF($A148&lt;&gt;"",VLOOKUP($A148,Vocabulary!$A:$J,4,),"")</f>
        <v>Person</v>
      </c>
    </row>
    <row r="149" spans="1:5" x14ac:dyDescent="0.3">
      <c r="A149" s="8">
        <v>148</v>
      </c>
      <c r="B149" s="12" t="str">
        <f>IF($A149&lt;&gt;"",IF(VLOOKUP($A149,Vocabulary!$A:$J,2,)="","",VLOOKUP($A149,Vocabulary!$A:$J,2,)),"")</f>
        <v>PersonAddress</v>
      </c>
      <c r="C149" s="11" t="str">
        <f>IF($A149&lt;&gt;"",IF(VLOOKUP($A149,Vocabulary!$A:$J,3,)="","",VLOOKUP($A149,Vocabulary!$A:$J,3,)),"")</f>
        <v>An address related to the person.</v>
      </c>
      <c r="D149" s="11" t="str">
        <f>IF($A149&lt;&gt;"",IF(VLOOKUP($A149,Vocabulary!$A:$J,7,)="","",VLOOKUP($A149,Vocabulary!$A:$J,7,)),"")</f>
        <v/>
      </c>
      <c r="E149" s="11" t="str">
        <f>IF($A149&lt;&gt;"",VLOOKUP($A149,Vocabulary!$A:$J,4,),"")</f>
        <v>Person</v>
      </c>
    </row>
    <row r="150" spans="1:5" x14ac:dyDescent="0.3">
      <c r="A150" s="8">
        <v>149</v>
      </c>
      <c r="B150" s="12" t="str">
        <f>IF($A150&lt;&gt;"",IF(VLOOKUP($A150,Vocabulary!$A:$J,2,)="","",VLOOKUP($A150,Vocabulary!$A:$J,2,)),"")</f>
        <v>ProcessingTime</v>
      </c>
      <c r="C150" s="11" t="str">
        <f>IF($A150&lt;&gt;"",IF(VLOOKUP($A150,Vocabulary!$A:$J,3,)="","",VLOOKUP($A150,Vocabulary!$A:$J,3,)),"")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D150" s="11" t="str">
        <f>IF($A150&lt;&gt;"",IF(VLOOKUP($A150,Vocabulary!$A:$J,7,)="","",VLOOKUP($A150,Vocabulary!$A:$J,7,)),"")</f>
        <v/>
      </c>
      <c r="E150" s="11" t="str">
        <f>IF($A150&lt;&gt;"",VLOOKUP($A150,Vocabulary!$A:$J,4,),"")</f>
        <v>Organization</v>
      </c>
    </row>
    <row r="151" spans="1:5" x14ac:dyDescent="0.3">
      <c r="A151" s="8">
        <v>150</v>
      </c>
      <c r="B151" s="12" t="str">
        <f>IF($A151&lt;&gt;"",IF(VLOOKUP($A151,Vocabulary!$A:$J,2,)="","",VLOOKUP($A151,Vocabulary!$A:$J,2,)),"")</f>
        <v>ProcessingTimeIdentifier</v>
      </c>
      <c r="C151" s="11" t="str">
        <f>IF($A151&lt;&gt;"",IF(VLOOKUP($A151,Vocabulary!$A:$J,3,)="","",VLOOKUP($A151,Vocabulary!$A:$J,3,)),"")</f>
        <v>This property represents a formally-issued Identifier for the Processing Time.</v>
      </c>
      <c r="D151" s="11" t="str">
        <f>IF($A151&lt;&gt;"",IF(VLOOKUP($A151,Vocabulary!$A:$J,7,)="","",VLOOKUP($A151,Vocabulary!$A:$J,7,)),"")</f>
        <v/>
      </c>
      <c r="E151" s="11" t="str">
        <f>IF($A151&lt;&gt;"",VLOOKUP($A151,Vocabulary!$A:$J,4,),"")</f>
        <v>Organization</v>
      </c>
    </row>
    <row r="152" spans="1:5" x14ac:dyDescent="0.3">
      <c r="A152" s="8">
        <v>151</v>
      </c>
      <c r="B152" s="12" t="str">
        <f>IF($A152&lt;&gt;"",IF(VLOOKUP($A152,Vocabulary!$A:$J,2,)="","",VLOOKUP($A152,Vocabulary!$A:$J,2,)),"")</f>
        <v>ProcessingTimeMeasurementUnit</v>
      </c>
      <c r="C152" s="11" t="str">
        <f>IF($A152&lt;&gt;"",IF(VLOOKUP($A152,Vocabulary!$A:$J,3,)="","",VLOOKUP($A152,Vocabulary!$A:$J,3,)),"")</f>
        <v>This property indicates the unit of time using a controlled list of values: Minutes, Hours, Days, Weeks, Months, Years.</v>
      </c>
      <c r="D152" s="11" t="str">
        <f>IF($A152&lt;&gt;"",IF(VLOOKUP($A152,Vocabulary!$A:$J,7,)="","",VLOOKUP($A152,Vocabulary!$A:$J,7,)),"")</f>
        <v/>
      </c>
      <c r="E152" s="11" t="str">
        <f>IF($A152&lt;&gt;"",VLOOKUP($A152,Vocabulary!$A:$J,4,),"")</f>
        <v>Organization</v>
      </c>
    </row>
    <row r="153" spans="1:5" x14ac:dyDescent="0.3">
      <c r="A153" s="8">
        <v>152</v>
      </c>
      <c r="B153" s="12" t="str">
        <f>IF($A153&lt;&gt;"",IF(VLOOKUP($A153,Vocabulary!$A:$J,2,)="","",VLOOKUP($A153,Vocabulary!$A:$J,2,)),"")</f>
        <v>ProcessingTimeQuantitativeValue</v>
      </c>
      <c r="C153" s="11" t="str">
        <f>IF($A153&lt;&gt;"",IF(VLOOKUP($A153,Vocabulary!$A:$J,3,)="","",VLOOKUP($A153,Vocabulary!$A:$J,3,)),"")</f>
        <v>This property provides the number of units.</v>
      </c>
      <c r="D153" s="11" t="str">
        <f>IF($A153&lt;&gt;"",IF(VLOOKUP($A153,Vocabulary!$A:$J,7,)="","",VLOOKUP($A153,Vocabulary!$A:$J,7,)),"")</f>
        <v/>
      </c>
      <c r="E153" s="11" t="str">
        <f>IF($A153&lt;&gt;"",VLOOKUP($A153,Vocabulary!$A:$J,4,),"")</f>
        <v>Organization</v>
      </c>
    </row>
    <row r="154" spans="1:5" x14ac:dyDescent="0.3">
      <c r="A154" s="8">
        <v>153</v>
      </c>
      <c r="B154" s="12" t="str">
        <f>IF($A154&lt;&gt;"",IF(VLOOKUP($A154,Vocabulary!$A:$J,2,)="","",VLOOKUP($A154,Vocabulary!$A:$J,2,)),"")</f>
        <v>ProcessingTimeOpeningHours</v>
      </c>
      <c r="C154" s="11" t="str">
        <f>IF($A154&lt;&gt;"",IF(VLOOKUP($A154,Vocabulary!$A:$J,3,)="","",VLOOKUP($A154,Vocabulary!$A:$J,3,)),"")</f>
        <v>The type property of the Processing Time class uses a controlled vocabulary to indicate  whether the indicated period is: exact, minimum, maximum or average.</v>
      </c>
      <c r="D154" s="11" t="str">
        <f>IF($A154&lt;&gt;"",IF(VLOOKUP($A154,Vocabulary!$A:$J,7,)="","",VLOOKUP($A154,Vocabulary!$A:$J,7,)),"")</f>
        <v/>
      </c>
      <c r="E154" s="11" t="str">
        <f>IF($A154&lt;&gt;"",VLOOKUP($A154,Vocabulary!$A:$J,4,),"")</f>
        <v>Organization</v>
      </c>
    </row>
    <row r="155" spans="1:5" x14ac:dyDescent="0.3">
      <c r="A155" s="8">
        <v>154</v>
      </c>
      <c r="B155" s="12" t="str">
        <f>IF($A155&lt;&gt;"",IF(VLOOKUP($A155,Vocabulary!$A:$J,2,)="","",VLOOKUP($A155,Vocabulary!$A:$J,2,)),"")</f>
        <v>PublicOrganization</v>
      </c>
      <c r="C155" s="11" t="str">
        <f>IF($A155&lt;&gt;"",IF(VLOOKUP($A155,Vocabulary!$A:$J,3,)="","",VLOOKUP($A155,Vocabulary!$A:$J,3,)),"")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D155" s="11" t="str">
        <f>IF($A155&lt;&gt;"",IF(VLOOKUP($A155,Vocabulary!$A:$J,7,)="","",VLOOKUP($A155,Vocabulary!$A:$J,7,)),"")</f>
        <v/>
      </c>
      <c r="E155" s="11" t="str">
        <f>IF($A155&lt;&gt;"",VLOOKUP($A155,Vocabulary!$A:$J,4,),"")</f>
        <v>Organization</v>
      </c>
    </row>
    <row r="156" spans="1:5" x14ac:dyDescent="0.3">
      <c r="A156" s="8">
        <v>155</v>
      </c>
      <c r="B156" s="12" t="str">
        <f>IF($A156&lt;&gt;"",IF(VLOOKUP($A156,Vocabulary!$A:$J,2,)="","",VLOOKUP($A156,Vocabulary!$A:$J,2,)),"")</f>
        <v>PublicOrganizationIdentifier</v>
      </c>
      <c r="C156" s="11" t="str">
        <f>IF($A156&lt;&gt;"",IF(VLOOKUP($A156,Vocabulary!$A:$J,3,)="","",VLOOKUP($A156,Vocabulary!$A:$J,3,)),"")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D156" s="11" t="str">
        <f>IF($A156&lt;&gt;"",IF(VLOOKUP($A156,Vocabulary!$A:$J,7,)="","",VLOOKUP($A156,Vocabulary!$A:$J,7,)),"")</f>
        <v/>
      </c>
      <c r="E156" s="11" t="str">
        <f>IF($A156&lt;&gt;"",VLOOKUP($A156,Vocabulary!$A:$J,4,),"")</f>
        <v>Organization</v>
      </c>
    </row>
    <row r="157" spans="1:5" x14ac:dyDescent="0.3">
      <c r="A157" s="8">
        <v>156</v>
      </c>
      <c r="B157" s="12" t="str">
        <f>IF($A157&lt;&gt;"",IF(VLOOKUP($A157,Vocabulary!$A:$J,2,)="","",VLOOKUP($A157,Vocabulary!$A:$J,2,)),"")</f>
        <v>PublicOrganizationPreferredLabel</v>
      </c>
      <c r="C157" s="11" t="str">
        <f>IF($A157&lt;&gt;"",IF(VLOOKUP($A157,Vocabulary!$A:$J,3,)="","",VLOOKUP($A157,Vocabulary!$A:$J,3,)),"")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D157" s="11" t="str">
        <f>IF($A157&lt;&gt;"",IF(VLOOKUP($A157,Vocabulary!$A:$J,7,)="","",VLOOKUP($A157,Vocabulary!$A:$J,7,)),"")</f>
        <v/>
      </c>
      <c r="E157" s="11" t="str">
        <f>IF($A157&lt;&gt;"",VLOOKUP($A157,Vocabulary!$A:$J,4,),"")</f>
        <v>Organization</v>
      </c>
    </row>
    <row r="158" spans="1:5" x14ac:dyDescent="0.3">
      <c r="A158" s="8">
        <v>157</v>
      </c>
      <c r="B158" s="12" t="str">
        <f>IF($A158&lt;&gt;"",IF(VLOOKUP($A158,Vocabulary!$A:$J,2,)="","",VLOOKUP($A158,Vocabulary!$A:$J,2,)),"")</f>
        <v>PublicOrganizationAlternativeLabel</v>
      </c>
      <c r="C158" s="11" t="str">
        <f>IF($A158&lt;&gt;"",IF(VLOOKUP($A158,Vocabulary!$A:$J,3,)="","",VLOOKUP($A158,Vocabulary!$A:$J,3,)),"")</f>
        <v>In line with ORG and SKOS itself, an organization may have any number of alternative
or informal names, irrespective of language.
In the RDF release of the CPOV, this property is bound to skos:altLabel</v>
      </c>
      <c r="D158" s="11" t="str">
        <f>IF($A158&lt;&gt;"",IF(VLOOKUP($A158,Vocabulary!$A:$J,7,)="","",VLOOKUP($A158,Vocabulary!$A:$J,7,)),"")</f>
        <v/>
      </c>
      <c r="E158" s="11" t="str">
        <f>IF($A158&lt;&gt;"",VLOOKUP($A158,Vocabulary!$A:$J,4,),"")</f>
        <v>Organization</v>
      </c>
    </row>
    <row r="159" spans="1:5" x14ac:dyDescent="0.3">
      <c r="A159" s="8">
        <v>158</v>
      </c>
      <c r="B159" s="12" t="str">
        <f>IF($A159&lt;&gt;"",IF(VLOOKUP($A159,Vocabulary!$A:$J,2,)="","",VLOOKUP($A159,Vocabulary!$A:$J,2,)),"")</f>
        <v>PublicOrganizationDescription</v>
      </c>
      <c r="C159" s="11" t="str">
        <f>IF($A159&lt;&gt;"",IF(VLOOKUP($A159,Vocabulary!$A:$J,3,)="","",VLOOKUP($A159,Vocabulary!$A:$J,3,)),"")</f>
        <v>This property provides a textual description of the organization.
In the RDF release of the CPOV, this property is bound to dcterms:description.</v>
      </c>
      <c r="D159" s="11" t="str">
        <f>IF($A159&lt;&gt;"",IF(VLOOKUP($A159,Vocabulary!$A:$J,7,)="","",VLOOKUP($A159,Vocabulary!$A:$J,7,)),"")</f>
        <v/>
      </c>
      <c r="E159" s="11" t="str">
        <f>IF($A159&lt;&gt;"",VLOOKUP($A159,Vocabulary!$A:$J,4,),"")</f>
        <v>Organization</v>
      </c>
    </row>
    <row r="160" spans="1:5" x14ac:dyDescent="0.3">
      <c r="A160" s="8">
        <v>159</v>
      </c>
      <c r="B160" s="12" t="str">
        <f>IF($A160&lt;&gt;"",IF(VLOOKUP($A160,Vocabulary!$A:$J,2,)="","",VLOOKUP($A160,Vocabulary!$A:$J,2,)),"")</f>
        <v>PublicOrganizationSpatial</v>
      </c>
      <c r="C160" s="11" t="str">
        <f>IF($A160&lt;&gt;"",IF(VLOOKUP($A160,Vocabulary!$A:$J,3,)="","",VLOOKUP($A160,Vocabulary!$A:$J,3,)),"")</f>
        <v>This property links an organization to the administrative region(s) that it covers. The value of the properly should be the URI of the region as defined in an authoritative list of regions.</v>
      </c>
      <c r="D160" s="11" t="str">
        <f>IF($A160&lt;&gt;"",IF(VLOOKUP($A160,Vocabulary!$A:$J,7,)="","",VLOOKUP($A160,Vocabulary!$A:$J,7,)),"")</f>
        <v/>
      </c>
      <c r="E160" s="11" t="str">
        <f>IF($A160&lt;&gt;"",VLOOKUP($A160,Vocabulary!$A:$J,4,),"")</f>
        <v>Organization</v>
      </c>
    </row>
    <row r="161" spans="1:5" x14ac:dyDescent="0.3">
      <c r="A161" s="8">
        <v>160</v>
      </c>
      <c r="B161" s="12" t="str">
        <f>IF($A161&lt;&gt;"",IF(VLOOKUP($A161,Vocabulary!$A:$J,2,)="","",VLOOKUP($A161,Vocabulary!$A:$J,2,)),"")</f>
        <v>PublicOrganizationPurpose</v>
      </c>
      <c r="C161" s="11" t="str">
        <f>IF($A161&lt;&gt;"",IF(VLOOKUP($A161,Vocabulary!$A:$J,3,)="","",VLOOKUP($A161,Vocabulary!$A:$J,3,)),"")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D161" s="11" t="str">
        <f>IF($A161&lt;&gt;"",IF(VLOOKUP($A161,Vocabulary!$A:$J,7,)="","",VLOOKUP($A161,Vocabulary!$A:$J,7,)),"")</f>
        <v/>
      </c>
      <c r="E161" s="11" t="str">
        <f>IF($A161&lt;&gt;"",VLOOKUP($A161,Vocabulary!$A:$J,4,),"")</f>
        <v>Organization</v>
      </c>
    </row>
    <row r="162" spans="1:5" x14ac:dyDescent="0.3">
      <c r="A162" s="8">
        <v>161</v>
      </c>
      <c r="B162" s="12" t="str">
        <f>IF($A162&lt;&gt;"",IF(VLOOKUP($A162,Vocabulary!$A:$J,2,)="","",VLOOKUP($A162,Vocabulary!$A:$J,2,)),"")</f>
        <v>PublicOrganizationClassification</v>
      </c>
      <c r="C162" s="11" t="str">
        <f>IF($A162&lt;&gt;"",IF(VLOOKUP($A162,Vocabulary!$A:$J,3,)="","",VLOOKUP($A162,Vocabulary!$A:$J,3,)),"")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D162" s="11" t="str">
        <f>IF($A162&lt;&gt;"",IF(VLOOKUP($A162,Vocabulary!$A:$J,7,)="","",VLOOKUP($A162,Vocabulary!$A:$J,7,)),"")</f>
        <v/>
      </c>
      <c r="E162" s="11" t="str">
        <f>IF($A162&lt;&gt;"",VLOOKUP($A162,Vocabulary!$A:$J,4,),"")</f>
        <v>Organization</v>
      </c>
    </row>
    <row r="163" spans="1:5" x14ac:dyDescent="0.3">
      <c r="A163" s="8">
        <v>162</v>
      </c>
      <c r="B163" s="12" t="str">
        <f>IF($A163&lt;&gt;"",IF(VLOOKUP($A163,Vocabulary!$A:$J,2,)="","",VLOOKUP($A163,Vocabulary!$A:$J,2,)),"")</f>
        <v>PublicOrganizationHomepage</v>
      </c>
      <c r="C163" s="11" t="str">
        <f>IF($A163&lt;&gt;"",IF(VLOOKUP($A163,Vocabulary!$A:$J,3,)="","",VLOOKUP($A163,Vocabulary!$A:$J,3,)),"")</f>
        <v>A property to link an organization to its website homepage. The value of this property
is a URL irrespective of the serialisation of the data.
In the RDF release of the CPOV, this property is bound to foaf:homepage.</v>
      </c>
      <c r="D163" s="11" t="str">
        <f>IF($A163&lt;&gt;"",IF(VLOOKUP($A163,Vocabulary!$A:$J,7,)="","",VLOOKUP($A163,Vocabulary!$A:$J,7,)),"")</f>
        <v/>
      </c>
      <c r="E163" s="11" t="str">
        <f>IF($A163&lt;&gt;"",VLOOKUP($A163,Vocabulary!$A:$J,4,),"")</f>
        <v>Organization</v>
      </c>
    </row>
    <row r="164" spans="1:5" x14ac:dyDescent="0.3">
      <c r="A164" s="8">
        <v>163</v>
      </c>
      <c r="B164" s="12" t="str">
        <f>IF($A164&lt;&gt;"",IF(VLOOKUP($A164,Vocabulary!$A:$J,2,)="","",VLOOKUP($A164,Vocabulary!$A:$J,2,)),"")</f>
        <v>PublicOrganizationLogo</v>
      </c>
      <c r="C164" s="11" t="str">
        <f>IF($A164&lt;&gt;"",IF(VLOOKUP($A164,Vocabulary!$A:$J,3,)="","",VLOOKUP($A164,Vocabulary!$A:$J,3,)),"")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D164" s="11" t="str">
        <f>IF($A164&lt;&gt;"",IF(VLOOKUP($A164,Vocabulary!$A:$J,7,)="","",VLOOKUP($A164,Vocabulary!$A:$J,7,)),"")</f>
        <v/>
      </c>
      <c r="E164" s="11" t="str">
        <f>IF($A164&lt;&gt;"",VLOOKUP($A164,Vocabulary!$A:$J,4,),"")</f>
        <v>Organization</v>
      </c>
    </row>
    <row r="165" spans="1:5" x14ac:dyDescent="0.3">
      <c r="A165" s="8">
        <v>164</v>
      </c>
      <c r="B165" s="12" t="str">
        <f>IF($A165&lt;&gt;"",IF(VLOOKUP($A165,Vocabulary!$A:$J,2,)="","",VLOOKUP($A165,Vocabulary!$A:$J,2,)),"")</f>
        <v>PublicOrganizationSubOrganisation</v>
      </c>
      <c r="C165" s="11" t="str">
        <f>IF($A165&lt;&gt;"",IF(VLOOKUP($A165,Vocabulary!$A:$J,3,)="","",VLOOKUP($A165,Vocabulary!$A:$J,3,)),"")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D165" s="11" t="str">
        <f>IF($A165&lt;&gt;"",IF(VLOOKUP($A165,Vocabulary!$A:$J,7,)="","",VLOOKUP($A165,Vocabulary!$A:$J,7,)),"")</f>
        <v/>
      </c>
      <c r="E165" s="11" t="str">
        <f>IF($A165&lt;&gt;"",VLOOKUP($A165,Vocabulary!$A:$J,4,),"")</f>
        <v>Organization</v>
      </c>
    </row>
    <row r="166" spans="1:5" x14ac:dyDescent="0.3">
      <c r="A166" s="8">
        <v>165</v>
      </c>
      <c r="B166" s="12" t="str">
        <f>IF($A166&lt;&gt;"",IF(VLOOKUP($A166,Vocabulary!$A:$J,2,)="","",VLOOKUP($A166,Vocabulary!$A:$J,2,)),"")</f>
        <v>PublicOrganizationSubOrganisationOf</v>
      </c>
      <c r="C166" s="11" t="str">
        <f>IF($A166&lt;&gt;"",IF(VLOOKUP($A166,Vocabulary!$A:$J,3,)="","",VLOOKUP($A166,Vocabulary!$A:$J,3,)),"")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D166" s="11" t="str">
        <f>IF($A166&lt;&gt;"",IF(VLOOKUP($A166,Vocabulary!$A:$J,7,)="","",VLOOKUP($A166,Vocabulary!$A:$J,7,)),"")</f>
        <v/>
      </c>
      <c r="E166" s="11" t="str">
        <f>IF($A166&lt;&gt;"",VLOOKUP($A166,Vocabulary!$A:$J,4,),"")</f>
        <v>Organization</v>
      </c>
    </row>
    <row r="167" spans="1:5" x14ac:dyDescent="0.3">
      <c r="A167" s="8">
        <v>166</v>
      </c>
      <c r="B167" s="12" t="str">
        <f>IF($A167&lt;&gt;"",IF(VLOOKUP($A167,Vocabulary!$A:$J,2,)="","",VLOOKUP($A167,Vocabulary!$A:$J,2,)),"")</f>
        <v>PublicOrganizationHasUnit</v>
      </c>
      <c r="C167" s="11" t="str">
        <f>IF($A167&lt;&gt;"",IF(VLOOKUP($A167,Vocabulary!$A:$J,3,)="","",VLOOKUP($A167,Vocabulary!$A:$J,3,)),"")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D167" s="11" t="str">
        <f>IF($A167&lt;&gt;"",IF(VLOOKUP($A167,Vocabulary!$A:$J,7,)="","",VLOOKUP($A167,Vocabulary!$A:$J,7,)),"")</f>
        <v/>
      </c>
      <c r="E167" s="11" t="str">
        <f>IF($A167&lt;&gt;"",VLOOKUP($A167,Vocabulary!$A:$J,4,),"")</f>
        <v>Organization</v>
      </c>
    </row>
    <row r="168" spans="1:5" x14ac:dyDescent="0.3">
      <c r="A168" s="8">
        <v>167</v>
      </c>
      <c r="B168" s="12" t="str">
        <f>IF($A168&lt;&gt;"",IF(VLOOKUP($A168,Vocabulary!$A:$J,2,)="","",VLOOKUP($A168,Vocabulary!$A:$J,2,)),"")</f>
        <v>PublicOrganizationUnitOf</v>
      </c>
      <c r="C168" s="11" t="str">
        <f>IF($A168&lt;&gt;"",IF(VLOOKUP($A168,Vocabulary!$A:$J,3,)="","",VLOOKUP($A168,Vocabulary!$A:$J,3,)),"")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D168" s="11" t="str">
        <f>IF($A168&lt;&gt;"",IF(VLOOKUP($A168,Vocabulary!$A:$J,7,)="","",VLOOKUP($A168,Vocabulary!$A:$J,7,)),"")</f>
        <v/>
      </c>
      <c r="E168" s="11" t="str">
        <f>IF($A168&lt;&gt;"",VLOOKUP($A168,Vocabulary!$A:$J,4,),"")</f>
        <v>Organization</v>
      </c>
    </row>
    <row r="169" spans="1:5" x14ac:dyDescent="0.3">
      <c r="A169" s="8">
        <v>168</v>
      </c>
      <c r="B169" s="12" t="str">
        <f>IF($A169&lt;&gt;"",IF(VLOOKUP($A169,Vocabulary!$A:$J,2,)="","",VLOOKUP($A169,Vocabulary!$A:$J,2,)),"")</f>
        <v>PublicOrganizationMemberOf</v>
      </c>
      <c r="C169" s="11" t="str">
        <f>IF($A169&lt;&gt;"",IF(VLOOKUP($A169,Vocabulary!$A:$J,3,)="","",VLOOKUP($A169,Vocabulary!$A:$J,3,)),"")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D169" s="11" t="str">
        <f>IF($A169&lt;&gt;"",IF(VLOOKUP($A169,Vocabulary!$A:$J,7,)="","",VLOOKUP($A169,Vocabulary!$A:$J,7,)),"")</f>
        <v/>
      </c>
      <c r="E169" s="11" t="str">
        <f>IF($A169&lt;&gt;"",VLOOKUP($A169,Vocabulary!$A:$J,4,),"")</f>
        <v>Organization</v>
      </c>
    </row>
    <row r="170" spans="1:5" x14ac:dyDescent="0.3">
      <c r="A170" s="8">
        <v>169</v>
      </c>
      <c r="B170" s="12" t="str">
        <f>IF($A170&lt;&gt;"",IF(VLOOKUP($A170,Vocabulary!$A:$J,2,)="","",VLOOKUP($A170,Vocabulary!$A:$J,2,)),"")</f>
        <v>PublicOrganizationHasMember</v>
      </c>
      <c r="C170" s="11" t="str">
        <f>IF($A170&lt;&gt;"",IF(VLOOKUP($A170,Vocabulary!$A:$J,3,)="","",VLOOKUP($A170,Vocabulary!$A:$J,3,)),"")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D170" s="11" t="str">
        <f>IF($A170&lt;&gt;"",IF(VLOOKUP($A170,Vocabulary!$A:$J,7,)="","",VLOOKUP($A170,Vocabulary!$A:$J,7,)),"")</f>
        <v/>
      </c>
      <c r="E170" s="11" t="str">
        <f>IF($A170&lt;&gt;"",VLOOKUP($A170,Vocabulary!$A:$J,4,),"")</f>
        <v>Organization</v>
      </c>
    </row>
    <row r="171" spans="1:5" x14ac:dyDescent="0.3">
      <c r="A171" s="8">
        <v>170</v>
      </c>
      <c r="B171" s="12" t="str">
        <f>IF($A171&lt;&gt;"",IF(VLOOKUP($A171,Vocabulary!$A:$J,2,)="","",VLOOKUP($A171,Vocabulary!$A:$J,2,)),"")</f>
        <v>PublicOrganizationContactPoint</v>
      </c>
      <c r="C171" s="11" t="str">
        <f>IF($A171&lt;&gt;"",IF(VLOOKUP($A171,Vocabulary!$A:$J,3,)="","",VLOOKUP($A171,Vocabulary!$A:$J,3,)),"")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D171" s="11" t="str">
        <f>IF($A171&lt;&gt;"",IF(VLOOKUP($A171,Vocabulary!$A:$J,7,)="","",VLOOKUP($A171,Vocabulary!$A:$J,7,)),"")</f>
        <v/>
      </c>
      <c r="E171" s="11" t="str">
        <f>IF($A171&lt;&gt;"",VLOOKUP($A171,Vocabulary!$A:$J,4,),"")</f>
        <v>Organization</v>
      </c>
    </row>
    <row r="172" spans="1:5" x14ac:dyDescent="0.3">
      <c r="A172" s="8">
        <v>171</v>
      </c>
      <c r="B172" s="12" t="str">
        <f>IF($A172&lt;&gt;"",IF(VLOOKUP($A172,Vocabulary!$A:$J,2,)="","",VLOOKUP($A172,Vocabulary!$A:$J,2,)),"")</f>
        <v>PublicOrganizationAddress</v>
      </c>
      <c r="C172" s="11" t="str">
        <f>IF($A172&lt;&gt;"",IF(VLOOKUP($A172,Vocabulary!$A:$J,3,)="","",VLOOKUP($A172,Vocabulary!$A:$J,3,)),"")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D172" s="11" t="str">
        <f>IF($A172&lt;&gt;"",IF(VLOOKUP($A172,Vocabulary!$A:$J,7,)="","",VLOOKUP($A172,Vocabulary!$A:$J,7,)),"")</f>
        <v/>
      </c>
      <c r="E172" s="11" t="str">
        <f>IF($A172&lt;&gt;"",VLOOKUP($A172,Vocabulary!$A:$J,4,),"")</f>
        <v>Organization</v>
      </c>
    </row>
    <row r="173" spans="1:5" x14ac:dyDescent="0.3">
      <c r="A173" s="8">
        <v>172</v>
      </c>
      <c r="B173" s="12" t="str">
        <f>IF($A173&lt;&gt;"",IF(VLOOKUP($A173,Vocabulary!$A:$J,2,)="","",VLOOKUP($A173,Vocabulary!$A:$J,2,)),"")</f>
        <v>PublicOrganizationPrev</v>
      </c>
      <c r="C173" s="11" t="str">
        <f>IF($A173&lt;&gt;"",IF(VLOOKUP($A173,Vocabulary!$A:$J,3,)="","",VLOOKUP($A173,Vocabulary!$A:$J,3,)),"")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D173" s="11" t="str">
        <f>IF($A173&lt;&gt;"",IF(VLOOKUP($A173,Vocabulary!$A:$J,7,)="","",VLOOKUP($A173,Vocabulary!$A:$J,7,)),"")</f>
        <v/>
      </c>
      <c r="E173" s="11" t="str">
        <f>IF($A173&lt;&gt;"",VLOOKUP($A173,Vocabulary!$A:$J,4,),"")</f>
        <v>Organization</v>
      </c>
    </row>
    <row r="174" spans="1:5" x14ac:dyDescent="0.3">
      <c r="A174" s="8">
        <v>173</v>
      </c>
      <c r="B174" s="12" t="str">
        <f>IF($A174&lt;&gt;"",IF(VLOOKUP($A174,Vocabulary!$A:$J,2,)="","",VLOOKUP($A174,Vocabulary!$A:$J,2,)),"")</f>
        <v>PublicOrganizationNext</v>
      </c>
      <c r="C174" s="11" t="str">
        <f>IF($A174&lt;&gt;"",IF(VLOOKUP($A174,Vocabulary!$A:$J,3,)="","",VLOOKUP($A174,Vocabulary!$A:$J,3,)),"")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D174" s="11" t="str">
        <f>IF($A174&lt;&gt;"",IF(VLOOKUP($A174,Vocabulary!$A:$J,7,)="","",VLOOKUP($A174,Vocabulary!$A:$J,7,)),"")</f>
        <v/>
      </c>
      <c r="E174" s="11" t="str">
        <f>IF($A174&lt;&gt;"",VLOOKUP($A174,Vocabulary!$A:$J,4,),"")</f>
        <v>Organization</v>
      </c>
    </row>
    <row r="175" spans="1:5" x14ac:dyDescent="0.3">
      <c r="A175" s="8">
        <v>174</v>
      </c>
      <c r="B175" s="12" t="str">
        <f>IF($A175&lt;&gt;"",IF(VLOOKUP($A175,Vocabulary!$A:$J,2,)="","",VLOOKUP($A175,Vocabulary!$A:$J,2,)),"")</f>
        <v>PublicOrganisationChangedBy</v>
      </c>
      <c r="C175" s="11" t="str">
        <f>IF($A175&lt;&gt;"",IF(VLOOKUP($A175,Vocabulary!$A:$J,3,)="","",VLOOKUP($A175,Vocabulary!$A:$J,3,)),"")</f>
        <v/>
      </c>
      <c r="D175" s="11" t="str">
        <f>IF($A175&lt;&gt;"",IF(VLOOKUP($A175,Vocabulary!$A:$J,7,)="","",VLOOKUP($A175,Vocabulary!$A:$J,7,)),"")</f>
        <v/>
      </c>
      <c r="E175" s="11" t="str">
        <f>IF($A175&lt;&gt;"",VLOOKUP($A175,Vocabulary!$A:$J,4,),"")</f>
        <v>Organization</v>
      </c>
    </row>
    <row r="176" spans="1:5" x14ac:dyDescent="0.3">
      <c r="A176" s="8">
        <v>175</v>
      </c>
      <c r="B176" s="12" t="str">
        <f>IF($A176&lt;&gt;"",IF(VLOOKUP($A176,Vocabulary!$A:$J,2,)="","",VLOOKUP($A176,Vocabulary!$A:$J,2,)),"")</f>
        <v>PublicOrganisationResultedFrom</v>
      </c>
      <c r="C176" s="11" t="str">
        <f>IF($A176&lt;&gt;"",IF(VLOOKUP($A176,Vocabulary!$A:$J,3,)="","",VLOOKUP($A176,Vocabulary!$A:$J,3,)),"")</f>
        <v/>
      </c>
      <c r="D176" s="11" t="str">
        <f>IF($A176&lt;&gt;"",IF(VLOOKUP($A176,Vocabulary!$A:$J,7,)="","",VLOOKUP($A176,Vocabulary!$A:$J,7,)),"")</f>
        <v/>
      </c>
      <c r="E176" s="11" t="str">
        <f>IF($A176&lt;&gt;"",VLOOKUP($A176,Vocabulary!$A:$J,4,),"")</f>
        <v>Organization</v>
      </c>
    </row>
    <row r="177" spans="1:5" x14ac:dyDescent="0.3">
      <c r="A177" s="8">
        <v>176</v>
      </c>
      <c r="B177" s="12" t="str">
        <f>IF($A177&lt;&gt;"",IF(VLOOKUP($A177,Vocabulary!$A:$J,2,)="","",VLOOKUP($A177,Vocabulary!$A:$J,2,)),"")</f>
        <v>PublicService</v>
      </c>
      <c r="C177" s="11" t="str">
        <f>IF($A177&lt;&gt;"",IF(VLOOKUP($A177,Vocabulary!$A:$J,3,)="","",VLOOKUP($A177,Vocabulary!$A:$J,3,)),"")</f>
        <v>A set of deeds and acts performed by or on behalf of a public agency for the benefit of a citizen, a business or another public agency.</v>
      </c>
      <c r="D177" s="11" t="str">
        <f>IF($A177&lt;&gt;"",IF(VLOOKUP($A177,Vocabulary!$A:$J,7,)="","",VLOOKUP($A177,Vocabulary!$A:$J,7,)),"")</f>
        <v/>
      </c>
      <c r="E177" s="11" t="str">
        <f>IF($A177&lt;&gt;"",VLOOKUP($A177,Vocabulary!$A:$J,4,),"")</f>
        <v>Organization</v>
      </c>
    </row>
    <row r="178" spans="1:5" x14ac:dyDescent="0.3">
      <c r="A178" s="8">
        <v>177</v>
      </c>
      <c r="B178" s="12" t="str">
        <f>IF($A178&lt;&gt;"",IF(VLOOKUP($A178,Vocabulary!$A:$J,2,)="","",VLOOKUP($A178,Vocabulary!$A:$J,2,)),"")</f>
        <v>PublicServiceIdentifier</v>
      </c>
      <c r="C178" s="11" t="str">
        <f>IF($A178&lt;&gt;"",IF(VLOOKUP($A178,Vocabulary!$A:$J,3,)="","",VLOOKUP($A178,Vocabulary!$A:$J,3,)),"")</f>
        <v>This property represents a formally-issued Identifier for the Public Service.</v>
      </c>
      <c r="D178" s="11" t="str">
        <f>IF($A178&lt;&gt;"",IF(VLOOKUP($A178,Vocabulary!$A:$J,7,)="","",VLOOKUP($A178,Vocabulary!$A:$J,7,)),"")</f>
        <v/>
      </c>
      <c r="E178" s="11" t="str">
        <f>IF($A178&lt;&gt;"",VLOOKUP($A178,Vocabulary!$A:$J,4,),"")</f>
        <v>Organization</v>
      </c>
    </row>
    <row r="179" spans="1:5" x14ac:dyDescent="0.3">
      <c r="A179" s="8">
        <v>178</v>
      </c>
      <c r="B179" s="12" t="str">
        <f>IF($A179&lt;&gt;"",IF(VLOOKUP($A179,Vocabulary!$A:$J,2,)="","",VLOOKUP($A179,Vocabulary!$A:$J,2,)),"")</f>
        <v>PublicServiceName</v>
      </c>
      <c r="C179" s="11" t="str">
        <f>IF($A179&lt;&gt;"",IF(VLOOKUP($A179,Vocabulary!$A:$J,3,)="","",VLOOKUP($A179,Vocabulary!$A:$J,3,)),"")</f>
        <v>The name of the service.</v>
      </c>
      <c r="D179" s="11" t="str">
        <f>IF($A179&lt;&gt;"",IF(VLOOKUP($A179,Vocabulary!$A:$J,7,)="","",VLOOKUP($A179,Vocabulary!$A:$J,7,)),"")</f>
        <v/>
      </c>
      <c r="E179" s="11" t="str">
        <f>IF($A179&lt;&gt;"",VLOOKUP($A179,Vocabulary!$A:$J,4,),"")</f>
        <v>Organization</v>
      </c>
    </row>
    <row r="180" spans="1:5" x14ac:dyDescent="0.3">
      <c r="A180" s="8">
        <v>179</v>
      </c>
      <c r="B180" s="12" t="str">
        <f>IF($A180&lt;&gt;"",IF(VLOOKUP($A180,Vocabulary!$A:$J,2,)="","",VLOOKUP($A180,Vocabulary!$A:$J,2,)),"")</f>
        <v>PublicServiceDescription</v>
      </c>
      <c r="C180" s="11" t="str">
        <f>IF($A180&lt;&gt;"",IF(VLOOKUP($A180,Vocabulary!$A:$J,3,)="","",VLOOKUP($A180,Vocabulary!$A:$J,3,)),"")</f>
        <v>A free text description of the service.</v>
      </c>
      <c r="D180" s="11" t="str">
        <f>IF($A180&lt;&gt;"",IF(VLOOKUP($A180,Vocabulary!$A:$J,7,)="","",VLOOKUP($A180,Vocabulary!$A:$J,7,)),"")</f>
        <v/>
      </c>
      <c r="E180" s="11" t="str">
        <f>IF($A180&lt;&gt;"",VLOOKUP($A180,Vocabulary!$A:$J,4,),"")</f>
        <v>Organization</v>
      </c>
    </row>
    <row r="181" spans="1:5" x14ac:dyDescent="0.3">
      <c r="A181" s="8">
        <v>180</v>
      </c>
      <c r="B181" s="12" t="str">
        <f>IF($A181&lt;&gt;"",IF(VLOOKUP($A181,Vocabulary!$A:$J,2,)="","",VLOOKUP($A181,Vocabulary!$A:$J,2,)),"")</f>
        <v>PublicServiceKeyword</v>
      </c>
      <c r="C181" s="11" t="str">
        <f>IF($A181&lt;&gt;"",IF(VLOOKUP($A181,Vocabulary!$A:$J,3,)="","",VLOOKUP($A181,Vocabulary!$A:$J,3,)),"")</f>
        <v>This property represents a keyword, term or phrase to describe the Public Service.</v>
      </c>
      <c r="D181" s="11" t="str">
        <f>IF($A181&lt;&gt;"",IF(VLOOKUP($A181,Vocabulary!$A:$J,7,)="","",VLOOKUP($A181,Vocabulary!$A:$J,7,)),"")</f>
        <v/>
      </c>
      <c r="E181" s="11" t="str">
        <f>IF($A181&lt;&gt;"",VLOOKUP($A181,Vocabulary!$A:$J,4,),"")</f>
        <v>Organization</v>
      </c>
    </row>
    <row r="182" spans="1:5" x14ac:dyDescent="0.3">
      <c r="A182" s="8">
        <v>181</v>
      </c>
      <c r="B182" s="12" t="str">
        <f>IF($A182&lt;&gt;"",IF(VLOOKUP($A182,Vocabulary!$A:$J,2,)="","",VLOOKUP($A182,Vocabulary!$A:$J,2,)),"")</f>
        <v>PublicServiceSector</v>
      </c>
      <c r="C182" s="11" t="str">
        <f>IF($A182&lt;&gt;"",IF(VLOOKUP($A182,Vocabulary!$A:$J,3,)="","",VLOOKUP($A182,Vocabulary!$A:$J,3,)),"")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D182" s="11" t="str">
        <f>IF($A182&lt;&gt;"",IF(VLOOKUP($A182,Vocabulary!$A:$J,7,)="","",VLOOKUP($A182,Vocabulary!$A:$J,7,)),"")</f>
        <v/>
      </c>
      <c r="E182" s="11" t="str">
        <f>IF($A182&lt;&gt;"",VLOOKUP($A182,Vocabulary!$A:$J,4,),"")</f>
        <v>Organization</v>
      </c>
    </row>
    <row r="183" spans="1:5" x14ac:dyDescent="0.3">
      <c r="A183" s="8">
        <v>182</v>
      </c>
      <c r="B183" s="12" t="str">
        <f>IF($A183&lt;&gt;"",IF(VLOOKUP($A183,Vocabulary!$A:$J,2,)="","",VLOOKUP($A183,Vocabulary!$A:$J,2,)),"")</f>
        <v>PublicServiceType</v>
      </c>
      <c r="C183" s="11" t="str">
        <f>IF($A183&lt;&gt;"",IF(VLOOKUP($A183,Vocabulary!$A:$J,3,)="","",VLOOKUP($A183,Vocabulary!$A:$J,3,)),"")</f>
        <v>The type of service.</v>
      </c>
      <c r="D183" s="11" t="str">
        <f>IF($A183&lt;&gt;"",IF(VLOOKUP($A183,Vocabulary!$A:$J,7,)="","",VLOOKUP($A183,Vocabulary!$A:$J,7,)),"")</f>
        <v/>
      </c>
      <c r="E183" s="11" t="str">
        <f>IF($A183&lt;&gt;"",VLOOKUP($A183,Vocabulary!$A:$J,4,),"")</f>
        <v>Organization</v>
      </c>
    </row>
    <row r="184" spans="1:5" x14ac:dyDescent="0.3">
      <c r="A184" s="8">
        <v>183</v>
      </c>
      <c r="B184" s="12" t="str">
        <f>IF($A184&lt;&gt;"",IF(VLOOKUP($A184,Vocabulary!$A:$J,2,)="","",VLOOKUP($A184,Vocabulary!$A:$J,2,)),"")</f>
        <v>PublicServiceLanguage</v>
      </c>
      <c r="C184" s="11" t="str">
        <f>IF($A184&lt;&gt;"",IF(VLOOKUP($A184,Vocabulary!$A:$J,3,)="","",VLOOKUP($A184,Vocabulary!$A:$J,3,)),"")</f>
        <v>The language(s) in which the service is available.</v>
      </c>
      <c r="D184" s="11" t="str">
        <f>IF($A184&lt;&gt;"",IF(VLOOKUP($A184,Vocabulary!$A:$J,7,)="","",VLOOKUP($A184,Vocabulary!$A:$J,7,)),"")</f>
        <v/>
      </c>
      <c r="E184" s="11" t="str">
        <f>IF($A184&lt;&gt;"",VLOOKUP($A184,Vocabulary!$A:$J,4,),"")</f>
        <v>Organization</v>
      </c>
    </row>
    <row r="185" spans="1:5" x14ac:dyDescent="0.3">
      <c r="A185" s="8">
        <v>184</v>
      </c>
      <c r="B185" s="12" t="str">
        <f>IF($A185&lt;&gt;"",IF(VLOOKUP($A185,Vocabulary!$A:$J,2,)="","",VLOOKUP($A185,Vocabulary!$A:$J,2,)),"")</f>
        <v>PublicServiceStatus</v>
      </c>
      <c r="C185" s="11" t="str">
        <f>IF($A185&lt;&gt;"",IF(VLOOKUP($A185,Vocabulary!$A:$J,3,)="","",VLOOKUP($A185,Vocabulary!$A:$J,3,)),"")</f>
        <v xml:space="preserve">See issue https://joinup.ec.europa.eu/asset/cpsv-ap/issue/additional-properties-related-public-service-portfolio-management
Indicates whether a Public Service is active, inactive, under development etc. according to a controlled vocabulary.
</v>
      </c>
      <c r="D185" s="11" t="str">
        <f>IF($A185&lt;&gt;"",IF(VLOOKUP($A185,Vocabulary!$A:$J,7,)="","",VLOOKUP($A185,Vocabulary!$A:$J,7,)),"")</f>
        <v/>
      </c>
      <c r="E185" s="11" t="str">
        <f>IF($A185&lt;&gt;"",VLOOKUP($A185,Vocabulary!$A:$J,4,),"")</f>
        <v>Organization</v>
      </c>
    </row>
    <row r="186" spans="1:5" x14ac:dyDescent="0.3">
      <c r="A186" s="8">
        <v>185</v>
      </c>
      <c r="B186" s="12" t="str">
        <f>IF($A186&lt;&gt;"",IF(VLOOKUP($A186,Vocabulary!$A:$J,2,)="","",VLOOKUP($A186,Vocabulary!$A:$J,2,)),"")</f>
        <v>PublicServiceHasContactPoint</v>
      </c>
      <c r="C186" s="11" t="str">
        <f>IF($A186&lt;&gt;"",IF(VLOOKUP($A186,Vocabulary!$A:$J,3,)="","",VLOOKUP($A186,Vocabulary!$A:$J,3,)),"")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D186" s="11" t="str">
        <f>IF($A186&lt;&gt;"",IF(VLOOKUP($A186,Vocabulary!$A:$J,7,)="","",VLOOKUP($A186,Vocabulary!$A:$J,7,)),"")</f>
        <v/>
      </c>
      <c r="E186" s="11" t="str">
        <f>IF($A186&lt;&gt;"",VLOOKUP($A186,Vocabulary!$A:$J,4,),"")</f>
        <v>Organization</v>
      </c>
    </row>
    <row r="187" spans="1:5" x14ac:dyDescent="0.3">
      <c r="A187" s="8">
        <v>186</v>
      </c>
      <c r="B187" s="12" t="str">
        <f>IF($A187&lt;&gt;"",IF(VLOOKUP($A187,Vocabulary!$A:$J,2,)="","",VLOOKUP($A187,Vocabulary!$A:$J,2,)),"")</f>
        <v>PublicServiceServiceProvider</v>
      </c>
      <c r="C187" s="11" t="str">
        <f>IF($A187&lt;&gt;"",IF(VLOOKUP($A187,Vocabulary!$A:$J,3,)="","",VLOOKUP($A187,Vocabulary!$A:$J,3,)),"")</f>
        <v>This property links a Public Service to an Agent who provides it. This is distinct from the role of Competent Authority and may be an external contractor.</v>
      </c>
      <c r="D187" s="11" t="str">
        <f>IF($A187&lt;&gt;"",IF(VLOOKUP($A187,Vocabulary!$A:$J,7,)="","",VLOOKUP($A187,Vocabulary!$A:$J,7,)),"")</f>
        <v/>
      </c>
      <c r="E187" s="11" t="str">
        <f>IF($A187&lt;&gt;"",VLOOKUP($A187,Vocabulary!$A:$J,4,),"")</f>
        <v>Organization</v>
      </c>
    </row>
    <row r="188" spans="1:5" x14ac:dyDescent="0.3">
      <c r="A188" s="8">
        <v>187</v>
      </c>
      <c r="B188" s="12" t="str">
        <f>IF($A188&lt;&gt;"",IF(VLOOKUP($A188,Vocabulary!$A:$J,2,)="","",VLOOKUP($A188,Vocabulary!$A:$J,2,)),"")</f>
        <v>PublicServiceServiceUser</v>
      </c>
      <c r="C188" s="11" t="str">
        <f>IF($A188&lt;&gt;"",IF(VLOOKUP($A188,Vocabulary!$A:$J,3,)="","",VLOOKUP($A188,Vocabulary!$A:$J,3,)),"")</f>
        <v>This property links a Public Service to an Agent who uses the service.</v>
      </c>
      <c r="D188" s="11" t="str">
        <f>IF($A188&lt;&gt;"",IF(VLOOKUP($A188,Vocabulary!$A:$J,7,)="","",VLOOKUP($A188,Vocabulary!$A:$J,7,)),"")</f>
        <v/>
      </c>
      <c r="E188" s="11" t="str">
        <f>IF($A188&lt;&gt;"",VLOOKUP($A188,Vocabulary!$A:$J,4,),"")</f>
        <v>Organization</v>
      </c>
    </row>
    <row r="189" spans="1:5" x14ac:dyDescent="0.3">
      <c r="A189" s="8">
        <v>188</v>
      </c>
      <c r="B189" s="12" t="str">
        <f>IF($A189&lt;&gt;"",IF(VLOOKUP($A189,Vocabulary!$A:$J,2,)="","",VLOOKUP($A189,Vocabulary!$A:$J,2,)),"")</f>
        <v>PublicServiceIsGroupedBy</v>
      </c>
      <c r="C189" s="11" t="str">
        <f>IF($A189&lt;&gt;"",IF(VLOOKUP($A189,Vocabulary!$A:$J,3,)="","",VLOOKUP($A189,Vocabulary!$A:$J,3,)),"")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D189" s="11" t="str">
        <f>IF($A189&lt;&gt;"",IF(VLOOKUP($A189,Vocabulary!$A:$J,7,)="","",VLOOKUP($A189,Vocabulary!$A:$J,7,)),"")</f>
        <v/>
      </c>
      <c r="E189" s="11" t="str">
        <f>IF($A189&lt;&gt;"",VLOOKUP($A189,Vocabulary!$A:$J,4,),"")</f>
        <v>Organization</v>
      </c>
    </row>
    <row r="190" spans="1:5" x14ac:dyDescent="0.3">
      <c r="A190" s="8">
        <v>189</v>
      </c>
      <c r="B190" s="12" t="str">
        <f>IF($A190&lt;&gt;"",IF(VLOOKUP($A190,Vocabulary!$A:$J,2,)="","",VLOOKUP($A190,Vocabulary!$A:$J,2,)),"")</f>
        <v>PublicServiceRequires</v>
      </c>
      <c r="C190" s="11" t="str">
        <f>IF($A190&lt;&gt;"",IF(VLOOKUP($A190,Vocabulary!$A:$J,3,)="","",VLOOKUP($A190,Vocabulary!$A:$J,3,)),"")</f>
        <v>Another public service required by this service.</v>
      </c>
      <c r="D190" s="11" t="str">
        <f>IF($A190&lt;&gt;"",IF(VLOOKUP($A190,Vocabulary!$A:$J,7,)="","",VLOOKUP($A190,Vocabulary!$A:$J,7,)),"")</f>
        <v/>
      </c>
      <c r="E190" s="11" t="str">
        <f>IF($A190&lt;&gt;"",VLOOKUP($A190,Vocabulary!$A:$J,4,),"")</f>
        <v>Organization</v>
      </c>
    </row>
    <row r="191" spans="1:5" x14ac:dyDescent="0.3">
      <c r="A191" s="8">
        <v>190</v>
      </c>
      <c r="B191" s="12" t="str">
        <f>IF($A191&lt;&gt;"",IF(VLOOKUP($A191,Vocabulary!$A:$J,2,)="","",VLOOKUP($A191,Vocabulary!$A:$J,2,)),"")</f>
        <v>PublicServiceRelated</v>
      </c>
      <c r="C191" s="11" t="str">
        <f>IF($A191&lt;&gt;"",IF(VLOOKUP($A191,Vocabulary!$A:$J,3,)="","",VLOOKUP($A191,Vocabulary!$A:$J,3,)),"")</f>
        <v>Another public service related to this service, without being required by this service.</v>
      </c>
      <c r="D191" s="11" t="str">
        <f>IF($A191&lt;&gt;"",IF(VLOOKUP($A191,Vocabulary!$A:$J,7,)="","",VLOOKUP($A191,Vocabulary!$A:$J,7,)),"")</f>
        <v/>
      </c>
      <c r="E191" s="11" t="str">
        <f>IF($A191&lt;&gt;"",VLOOKUP($A191,Vocabulary!$A:$J,4,),"")</f>
        <v>Organization</v>
      </c>
    </row>
    <row r="192" spans="1:5" x14ac:dyDescent="0.3">
      <c r="A192" s="8">
        <v>191</v>
      </c>
      <c r="B192" s="12" t="str">
        <f>IF($A192&lt;&gt;"",IF(VLOOKUP($A192,Vocabulary!$A:$J,2,)="","",VLOOKUP($A192,Vocabulary!$A:$J,2,)),"")</f>
        <v>PublicServiceHasCriterion</v>
      </c>
      <c r="C192" s="11" t="str">
        <f>IF($A192&lt;&gt;"",IF(VLOOKUP($A192,Vocabulary!$A:$J,3,)="","",VLOOKUP($A192,Vocabulary!$A:$J,3,)),"")</f>
        <v>Links a Public Service to a class that describes the criteria for needing or using the service.</v>
      </c>
      <c r="D192" s="11" t="str">
        <f>IF($A192&lt;&gt;"",IF(VLOOKUP($A192,Vocabulary!$A:$J,7,)="","",VLOOKUP($A192,Vocabulary!$A:$J,7,)),"")</f>
        <v/>
      </c>
      <c r="E192" s="11" t="str">
        <f>IF($A192&lt;&gt;"",VLOOKUP($A192,Vocabulary!$A:$J,4,),"")</f>
        <v>Organization</v>
      </c>
    </row>
    <row r="193" spans="1:5" x14ac:dyDescent="0.3">
      <c r="A193" s="8">
        <v>192</v>
      </c>
      <c r="B193" s="12" t="str">
        <f>IF($A193&lt;&gt;"",IF(VLOOKUP($A193,Vocabulary!$A:$J,2,)="","",VLOOKUP($A193,Vocabulary!$A:$J,2,)),"")</f>
        <v>PublicServiceHasCompetentAuthority</v>
      </c>
      <c r="C193" s="11" t="str">
        <f>IF($A193&lt;&gt;"",IF(VLOOKUP($A193,Vocabulary!$A:$J,3,)="","",VLOOKUP($A193,Vocabulary!$A:$J,3,)),"")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D193" s="11" t="str">
        <f>IF($A193&lt;&gt;"",IF(VLOOKUP($A193,Vocabulary!$A:$J,7,)="","",VLOOKUP($A193,Vocabulary!$A:$J,7,)),"")</f>
        <v/>
      </c>
      <c r="E193" s="11" t="str">
        <f>IF($A193&lt;&gt;"",VLOOKUP($A193,Vocabulary!$A:$J,4,),"")</f>
        <v>Organization</v>
      </c>
    </row>
    <row r="194" spans="1:5" x14ac:dyDescent="0.3">
      <c r="A194" s="8">
        <v>193</v>
      </c>
      <c r="B194" s="12" t="str">
        <f>IF($A194&lt;&gt;"",IF(VLOOKUP($A194,Vocabulary!$A:$J,2,)="","",VLOOKUP($A194,Vocabulary!$A:$J,2,)),"")</f>
        <v>PublicServiceHasParticipation</v>
      </c>
      <c r="C194" s="11" t="str">
        <f>IF($A194&lt;&gt;"",IF(VLOOKUP($A194,Vocabulary!$A:$J,3,)="","",VLOOKUP($A194,Vocabulary!$A:$J,3,)),"")</f>
        <v xml:space="preserve">Links a Public Service to a Participation, such as an external service provider </v>
      </c>
      <c r="D194" s="11" t="str">
        <f>IF($A194&lt;&gt;"",IF(VLOOKUP($A194,Vocabulary!$A:$J,7,)="","",VLOOKUP($A194,Vocabulary!$A:$J,7,)),"")</f>
        <v/>
      </c>
      <c r="E194" s="11" t="str">
        <f>IF($A194&lt;&gt;"",VLOOKUP($A194,Vocabulary!$A:$J,4,),"")</f>
        <v>Organization</v>
      </c>
    </row>
    <row r="195" spans="1:5" x14ac:dyDescent="0.3">
      <c r="A195" s="8">
        <v>194</v>
      </c>
      <c r="B195" s="12" t="str">
        <f>IF($A195&lt;&gt;"",IF(VLOOKUP($A195,Vocabulary!$A:$J,2,)="","",VLOOKUP($A195,Vocabulary!$A:$J,2,)),"")</f>
        <v>PublicServiceHasFormalFramework</v>
      </c>
      <c r="C195" s="11" t="str">
        <f>IF($A195&lt;&gt;"",IF(VLOOKUP($A195,Vocabulary!$A:$J,3,)="","",VLOOKUP($A195,Vocabulary!$A:$J,3,)),"")</f>
        <v>The Has Formal Framework property links a Public Service to a Formal Framework. It indicates the Formal Framework (e.g. legislation) to which the Public Service relates, operates or has its legal basis.</v>
      </c>
      <c r="D195" s="11" t="str">
        <f>IF($A195&lt;&gt;"",IF(VLOOKUP($A195,Vocabulary!$A:$J,7,)="","",VLOOKUP($A195,Vocabulary!$A:$J,7,)),"")</f>
        <v/>
      </c>
      <c r="E195" s="11" t="str">
        <f>IF($A195&lt;&gt;"",VLOOKUP($A195,Vocabulary!$A:$J,4,),"")</f>
        <v>Organization</v>
      </c>
    </row>
    <row r="196" spans="1:5" x14ac:dyDescent="0.3">
      <c r="A196" s="8">
        <v>195</v>
      </c>
      <c r="B196" s="12" t="str">
        <f>IF($A196&lt;&gt;"",IF(VLOOKUP($A196,Vocabulary!$A:$J,2,)="","",VLOOKUP($A196,Vocabulary!$A:$J,2,)),"")</f>
        <v>PublicServiceProduces</v>
      </c>
      <c r="C196" s="11" t="str">
        <f>IF($A196&lt;&gt;"",IF(VLOOKUP($A196,Vocabulary!$A:$J,3,)="","",VLOOKUP($A196,Vocabulary!$A:$J,3,)),"")</f>
        <v>A resource produced by the service.</v>
      </c>
      <c r="D196" s="11" t="str">
        <f>IF($A196&lt;&gt;"",IF(VLOOKUP($A196,Vocabulary!$A:$J,7,)="","",VLOOKUP($A196,Vocabulary!$A:$J,7,)),"")</f>
        <v/>
      </c>
      <c r="E196" s="11" t="str">
        <f>IF($A196&lt;&gt;"",VLOOKUP($A196,Vocabulary!$A:$J,4,),"")</f>
        <v>Organization</v>
      </c>
    </row>
    <row r="197" spans="1:5" x14ac:dyDescent="0.3">
      <c r="A197" s="8">
        <v>196</v>
      </c>
      <c r="B197" s="12" t="str">
        <f>IF($A197&lt;&gt;"",IF(VLOOKUP($A197,Vocabulary!$A:$J,2,)="","",VLOOKUP($A197,Vocabulary!$A:$J,2,)),"")</f>
        <v>PublicServiceFollows</v>
      </c>
      <c r="C197" s="11" t="str">
        <f>IF($A197&lt;&gt;"",IF(VLOOKUP($A197,Vocabulary!$A:$J,3,)="","",VLOOKUP($A197,Vocabulary!$A:$J,3,)),"")</f>
        <v>A rule under which the public service operates.</v>
      </c>
      <c r="D197" s="11" t="str">
        <f>IF($A197&lt;&gt;"",IF(VLOOKUP($A197,Vocabulary!$A:$J,7,)="","",VLOOKUP($A197,Vocabulary!$A:$J,7,)),"")</f>
        <v/>
      </c>
      <c r="E197" s="11" t="str">
        <f>IF($A197&lt;&gt;"",VLOOKUP($A197,Vocabulary!$A:$J,4,),"")</f>
        <v>Organization</v>
      </c>
    </row>
    <row r="198" spans="1:5" x14ac:dyDescent="0.3">
      <c r="A198" s="8">
        <v>197</v>
      </c>
      <c r="B198" s="12" t="str">
        <f>IF($A198&lt;&gt;"",IF(VLOOKUP($A198,Vocabulary!$A:$J,2,)="","",VLOOKUP($A198,Vocabulary!$A:$J,2,)),"")</f>
        <v>PublicServiceSpatial</v>
      </c>
      <c r="C198" s="11" t="str">
        <f>IF($A198&lt;&gt;"",IF(VLOOKUP($A198,Vocabulary!$A:$J,3,)="","",VLOOKUP($A198,Vocabulary!$A:$J,3,)),"")</f>
        <v>The area in which the service is available.</v>
      </c>
      <c r="D198" s="11" t="str">
        <f>IF($A198&lt;&gt;"",IF(VLOOKUP($A198,Vocabulary!$A:$J,7,)="","",VLOOKUP($A198,Vocabulary!$A:$J,7,)),"")</f>
        <v/>
      </c>
      <c r="E198" s="11" t="str">
        <f>IF($A198&lt;&gt;"",VLOOKUP($A198,Vocabulary!$A:$J,4,),"")</f>
        <v>Organization</v>
      </c>
    </row>
    <row r="199" spans="1:5" x14ac:dyDescent="0.3">
      <c r="A199" s="8">
        <v>198</v>
      </c>
      <c r="B199" s="12" t="str">
        <f>IF($A199&lt;&gt;"",IF(VLOOKUP($A199,Vocabulary!$A:$J,2,)="","",VLOOKUP($A199,Vocabulary!$A:$J,2,)),"")</f>
        <v>PublicServiceTemporal</v>
      </c>
      <c r="C199" s="11" t="str">
        <f>IF($A199&lt;&gt;"",IF(VLOOKUP($A199,Vocabulary!$A:$J,3,)="","",VLOOKUP($A199,Vocabulary!$A:$J,3,)),"")</f>
        <v>The time frame in which the service is available.</v>
      </c>
      <c r="D199" s="11" t="str">
        <f>IF($A199&lt;&gt;"",IF(VLOOKUP($A199,Vocabulary!$A:$J,7,)="","",VLOOKUP($A199,Vocabulary!$A:$J,7,)),"")</f>
        <v/>
      </c>
      <c r="E199" s="11" t="str">
        <f>IF($A199&lt;&gt;"",VLOOKUP($A199,Vocabulary!$A:$J,4,),"")</f>
        <v>Organization</v>
      </c>
    </row>
    <row r="200" spans="1:5" x14ac:dyDescent="0.3">
      <c r="A200" s="8">
        <v>199</v>
      </c>
      <c r="B200" s="12" t="str">
        <f>IF($A200&lt;&gt;"",IF(VLOOKUP($A200,Vocabulary!$A:$J,2,)="","",VLOOKUP($A200,Vocabulary!$A:$J,2,)),"")</f>
        <v>PublicServiceHasChannel</v>
      </c>
      <c r="C200" s="11" t="str">
        <f>IF($A200&lt;&gt;"",IF(VLOOKUP($A200,Vocabulary!$A:$J,3,)="","",VLOOKUP($A200,Vocabulary!$A:$J,3,)),"")</f>
        <v xml:space="preserve">This property links the Public Service to any Channel through which an Agent provides, uses or otherwise interacts with the Public Service, such as an online service, phone number or office. </v>
      </c>
      <c r="D200" s="11" t="str">
        <f>IF($A200&lt;&gt;"",IF(VLOOKUP($A200,Vocabulary!$A:$J,7,)="","",VLOOKUP($A200,Vocabulary!$A:$J,7,)),"")</f>
        <v/>
      </c>
      <c r="E200" s="11" t="str">
        <f>IF($A200&lt;&gt;"",VLOOKUP($A200,Vocabulary!$A:$J,4,),"")</f>
        <v>Organization</v>
      </c>
    </row>
    <row r="201" spans="1:5" x14ac:dyDescent="0.3">
      <c r="A201" s="8">
        <v>200</v>
      </c>
      <c r="B201" s="12" t="str">
        <f>IF($A201&lt;&gt;"",IF(VLOOKUP($A201,Vocabulary!$A:$J,2,)="","",VLOOKUP($A201,Vocabulary!$A:$J,2,)),"")</f>
        <v>PublicServiceProcessingTime</v>
      </c>
      <c r="C201" s="11" t="str">
        <f>IF($A201&lt;&gt;"",IF(VLOOKUP($A201,Vocabulary!$A:$J,3,)="","",VLOOKUP($A201,Vocabulary!$A:$J,3,)),"")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D201" s="11" t="str">
        <f>IF($A201&lt;&gt;"",IF(VLOOKUP($A201,Vocabulary!$A:$J,7,)="","",VLOOKUP($A201,Vocabulary!$A:$J,7,)),"")</f>
        <v/>
      </c>
      <c r="E201" s="11" t="str">
        <f>IF($A201&lt;&gt;"",VLOOKUP($A201,Vocabulary!$A:$J,4,),"")</f>
        <v>Organization</v>
      </c>
    </row>
    <row r="202" spans="1:5" x14ac:dyDescent="0.3">
      <c r="A202" s="8">
        <v>201</v>
      </c>
      <c r="B202" s="12" t="str">
        <f>IF($A202&lt;&gt;"",IF(VLOOKUP($A202,Vocabulary!$A:$J,2,)="","",VLOOKUP($A202,Vocabulary!$A:$J,2,)),"")</f>
        <v>PublicServiceHasCost</v>
      </c>
      <c r="C202" s="11" t="str">
        <f>IF($A202&lt;&gt;"",IF(VLOOKUP($A202,Vocabulary!$A:$J,3,)="","",VLOOKUP($A202,Vocabulary!$A:$J,3,)),"")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D202" s="11" t="str">
        <f>IF($A202&lt;&gt;"",IF(VLOOKUP($A202,Vocabulary!$A:$J,7,)="","",VLOOKUP($A202,Vocabulary!$A:$J,7,)),"")</f>
        <v/>
      </c>
      <c r="E202" s="11" t="str">
        <f>IF($A202&lt;&gt;"",VLOOKUP($A202,Vocabulary!$A:$J,4,),"")</f>
        <v>Organization</v>
      </c>
    </row>
    <row r="203" spans="1:5" x14ac:dyDescent="0.3">
      <c r="A203" s="8">
        <v>202</v>
      </c>
      <c r="B203" s="12" t="str">
        <f>IF($A203&lt;&gt;"",IF(VLOOKUP($A203,Vocabulary!$A:$J,2,)="","",VLOOKUP($A203,Vocabulary!$A:$J,2,)),"")</f>
        <v>RequirementGroup</v>
      </c>
      <c r="C203" s="11" t="str">
        <f>IF($A203&lt;&gt;"",IF(VLOOKUP($A203,Vocabulary!$A:$J,3,)="","",VLOOKUP($A203,Vocabulary!$A:$J,3,)),"")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D203" s="11" t="str">
        <f>IF($A203&lt;&gt;"",IF(VLOOKUP($A203,Vocabulary!$A:$J,7,)="","",VLOOKUP($A203,Vocabulary!$A:$J,7,)),"")</f>
        <v/>
      </c>
      <c r="E203" s="11" t="str">
        <f>IF($A203&lt;&gt;"",VLOOKUP($A203,Vocabulary!$A:$J,4,),"")</f>
        <v>Other</v>
      </c>
    </row>
    <row r="204" spans="1:5" x14ac:dyDescent="0.3">
      <c r="A204" s="8">
        <v>203</v>
      </c>
      <c r="B204" s="12" t="str">
        <f>IF($A204&lt;&gt;"",IF(VLOOKUP($A204,Vocabulary!$A:$J,2,)="","",VLOOKUP($A204,Vocabulary!$A:$J,2,)),"")</f>
        <v>RequirementGroupIdentifier</v>
      </c>
      <c r="C204" s="11" t="str">
        <f>IF($A204&lt;&gt;"",IF(VLOOKUP($A204,Vocabulary!$A:$J,3,)="","",VLOOKUP($A204,Vocabulary!$A:$J,3,)),"")</f>
        <v>A requirement group must be identified.</v>
      </c>
      <c r="D204" s="11" t="str">
        <f>IF($A204&lt;&gt;"",IF(VLOOKUP($A204,Vocabulary!$A:$J,7,)="","",VLOOKUP($A204,Vocabulary!$A:$J,7,)),"")</f>
        <v/>
      </c>
      <c r="E204" s="11" t="str">
        <f>IF($A204&lt;&gt;"",VLOOKUP($A204,Vocabulary!$A:$J,4,),"")</f>
        <v>Other</v>
      </c>
    </row>
    <row r="205" spans="1:5" x14ac:dyDescent="0.3">
      <c r="A205" s="8">
        <v>204</v>
      </c>
      <c r="B205" s="12" t="str">
        <f>IF($A205&lt;&gt;"",IF(VLOOKUP($A205,Vocabulary!$A:$J,2,)="","",VLOOKUP($A205,Vocabulary!$A:$J,2,)),"")</f>
        <v>RequirementGroupDescription</v>
      </c>
      <c r="C205" s="11" t="str">
        <f>IF($A205&lt;&gt;"",IF(VLOOKUP($A205,Vocabulary!$A:$J,3,)="","",VLOOKUP($A205,Vocabulary!$A:$J,3,)),"")</f>
        <v xml:space="preserve">A requirement group may be textually described using this property. The
description can be used to add details and explanation about the requirement
group. </v>
      </c>
      <c r="D205" s="11" t="str">
        <f>IF($A205&lt;&gt;"",IF(VLOOKUP($A205,Vocabulary!$A:$J,7,)="","",VLOOKUP($A205,Vocabulary!$A:$J,7,)),"")</f>
        <v/>
      </c>
      <c r="E205" s="11" t="str">
        <f>IF($A205&lt;&gt;"",VLOOKUP($A205,Vocabulary!$A:$J,4,),"")</f>
        <v>Other</v>
      </c>
    </row>
    <row r="206" spans="1:5" ht="28.8" x14ac:dyDescent="0.3">
      <c r="A206" s="8">
        <v>205</v>
      </c>
      <c r="B206" s="12" t="str">
        <f>IF($A206&lt;&gt;"",IF(VLOOKUP($A206,Vocabulary!$A:$J,2,)="","",VLOOKUP($A206,Vocabulary!$A:$J,2,)),"")</f>
        <v>RequirementGroupHasCriterionRequirement</v>
      </c>
      <c r="C206" s="11" t="str">
        <f>IF($A206&lt;&gt;"",IF(VLOOKUP($A206,Vocabulary!$A:$J,3,)="","",VLOOKUP($A206,Vocabulary!$A:$J,3,)),"")</f>
        <v>A requirement group is a collection of criterion requirements. At least, a
requirement group shall contain one criterion requirement.</v>
      </c>
      <c r="D206" s="11" t="str">
        <f>IF($A206&lt;&gt;"",IF(VLOOKUP($A206,Vocabulary!$A:$J,7,)="","",VLOOKUP($A206,Vocabulary!$A:$J,7,)),"")</f>
        <v/>
      </c>
      <c r="E206" s="11" t="str">
        <f>IF($A206&lt;&gt;"",VLOOKUP($A206,Vocabulary!$A:$J,4,),"")</f>
        <v>Other</v>
      </c>
    </row>
    <row r="207" spans="1:5" x14ac:dyDescent="0.3">
      <c r="A207" s="8">
        <v>206</v>
      </c>
      <c r="B207" s="12" t="str">
        <f>IF($A207&lt;&gt;"",IF(VLOOKUP($A207,Vocabulary!$A:$J,2,)="","",VLOOKUP($A207,Vocabulary!$A:$J,2,)),"")</f>
        <v>RequirementResponse</v>
      </c>
      <c r="C207" s="11" t="str">
        <f>IF($A207&lt;&gt;"",IF(VLOOKUP($A207,Vocabulary!$A:$J,3,)="","",VLOOKUP($A207,Vocabulary!$A:$J,3,)),"")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D207" s="11" t="str">
        <f>IF($A207&lt;&gt;"",IF(VLOOKUP($A207,Vocabulary!$A:$J,7,)="","",VLOOKUP($A207,Vocabulary!$A:$J,7,)),"")</f>
        <v/>
      </c>
      <c r="E207" s="11" t="str">
        <f>IF($A207&lt;&gt;"",VLOOKUP($A207,Vocabulary!$A:$J,4,),"")</f>
        <v>Other</v>
      </c>
    </row>
    <row r="208" spans="1:5" x14ac:dyDescent="0.3">
      <c r="A208" s="8">
        <v>207</v>
      </c>
      <c r="B208" s="12" t="str">
        <f>IF($A208&lt;&gt;"",IF(VLOOKUP($A208,Vocabulary!$A:$J,2,)="","",VLOOKUP($A208,Vocabulary!$A:$J,2,)),"")</f>
        <v>RequirementResponseIdentifier</v>
      </c>
      <c r="C208" s="11" t="str">
        <f>IF($A208&lt;&gt;"",IF(VLOOKUP($A208,Vocabulary!$A:$J,3,)="","",VLOOKUP($A208,Vocabulary!$A:$J,3,)),"")</f>
        <v>A Requirement Response must have an identifier</v>
      </c>
      <c r="D208" s="11" t="str">
        <f>IF($A208&lt;&gt;"",IF(VLOOKUP($A208,Vocabulary!$A:$J,7,)="","",VLOOKUP($A208,Vocabulary!$A:$J,7,)),"")</f>
        <v/>
      </c>
      <c r="E208" s="11" t="str">
        <f>IF($A208&lt;&gt;"",VLOOKUP($A208,Vocabulary!$A:$J,4,),"")</f>
        <v>Other</v>
      </c>
    </row>
    <row r="209" spans="1:8" x14ac:dyDescent="0.3">
      <c r="A209" s="8">
        <v>208</v>
      </c>
      <c r="B209" s="12" t="str">
        <f>IF($A209&lt;&gt;"",IF(VLOOKUP($A209,Vocabulary!$A:$J,2,)="","",VLOOKUP($A209,Vocabulary!$A:$J,2,)),"")</f>
        <v>RequirementResponseName</v>
      </c>
      <c r="C209" s="11" t="str">
        <f>IF($A209&lt;&gt;"",IF(VLOOKUP($A209,Vocabulary!$A:$J,3,)="","",VLOOKUP($A209,Vocabulary!$A:$J,3,)),"")</f>
        <v xml:space="preserve">A Requirement Response may have a name by which it is referred to. </v>
      </c>
      <c r="D209" s="11" t="str">
        <f>IF($A209&lt;&gt;"",IF(VLOOKUP($A209,Vocabulary!$A:$J,7,)="","",VLOOKUP($A209,Vocabulary!$A:$J,7,)),"")</f>
        <v/>
      </c>
      <c r="E209" s="11" t="str">
        <f>IF($A209&lt;&gt;"",VLOOKUP($A209,Vocabulary!$A:$J,4,),"")</f>
        <v>Other</v>
      </c>
    </row>
    <row r="210" spans="1:8" x14ac:dyDescent="0.3">
      <c r="A210" s="8">
        <v>209</v>
      </c>
      <c r="B210" s="12" t="str">
        <f>IF($A210&lt;&gt;"",IF(VLOOKUP($A210,Vocabulary!$A:$J,2,)="","",VLOOKUP($A210,Vocabulary!$A:$J,2,)),"")</f>
        <v>RequirementResponseDescription</v>
      </c>
      <c r="C210" s="11" t="str">
        <f>IF($A210&lt;&gt;"",IF(VLOOKUP($A210,Vocabulary!$A:$J,3,)="","",VLOOKUP($A210,Vocabulary!$A:$J,3,)),"")</f>
        <v>A Requirement Response may have an explanatory description.</v>
      </c>
      <c r="D210" s="11" t="str">
        <f>IF($A210&lt;&gt;"",IF(VLOOKUP($A210,Vocabulary!$A:$J,7,)="","",VLOOKUP($A210,Vocabulary!$A:$J,7,)),"")</f>
        <v/>
      </c>
      <c r="E210" s="11" t="str">
        <f>IF($A210&lt;&gt;"",VLOOKUP($A210,Vocabulary!$A:$J,4,),"")</f>
        <v>Other</v>
      </c>
    </row>
    <row r="211" spans="1:8" x14ac:dyDescent="0.3">
      <c r="A211" s="8">
        <v>210</v>
      </c>
      <c r="B211" s="12" t="str">
        <f>IF($A211&lt;&gt;"",IF(VLOOKUP($A211,Vocabulary!$A:$J,2,)="","",VLOOKUP($A211,Vocabulary!$A:$J,2,)),"")</f>
        <v>RequirementResponseValue</v>
      </c>
      <c r="C211" s="11" t="str">
        <f>IF($A211&lt;&gt;"",IF(VLOOKUP($A211,Vocabulary!$A:$J,3,)="","",VLOOKUP($A211,Vocabulary!$A:$J,3,)),"")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D211" s="11" t="str">
        <f>IF($A211&lt;&gt;"",IF(VLOOKUP($A211,Vocabulary!$A:$J,7,)="","",VLOOKUP($A211,Vocabulary!$A:$J,7,)),"")</f>
        <v/>
      </c>
      <c r="E211" s="11" t="str">
        <f>IF($A211&lt;&gt;"",VLOOKUP($A211,Vocabulary!$A:$J,4,),"")</f>
        <v>Other</v>
      </c>
    </row>
    <row r="212" spans="1:8" ht="28.8" x14ac:dyDescent="0.3">
      <c r="A212" s="8">
        <v>211</v>
      </c>
      <c r="B212" s="12" t="str">
        <f>IF($A212&lt;&gt;"",IF(VLOOKUP($A212,Vocabulary!$A:$J,2,)="","",VLOOKUP($A212,Vocabulary!$A:$J,2,)),"")</f>
        <v>RequirementResponseProvenByEvidence</v>
      </c>
      <c r="C212" s="11" t="str">
        <f>IF($A212&lt;&gt;"",IF(VLOOKUP($A212,Vocabulary!$A:$J,3,)="","",VLOOKUP($A212,Vocabulary!$A:$J,3,)),"")</f>
        <v xml:space="preserve">The Requirement Response may provide the evidence that proves the response,
and thus the criterion requirement. </v>
      </c>
      <c r="D212" s="11" t="str">
        <f>IF($A212&lt;&gt;"",IF(VLOOKUP($A212,Vocabulary!$A:$J,7,)="","",VLOOKUP($A212,Vocabulary!$A:$J,7,)),"")</f>
        <v/>
      </c>
      <c r="E212" s="11" t="str">
        <f>IF($A212&lt;&gt;"",VLOOKUP($A212,Vocabulary!$A:$J,4,),"")</f>
        <v>Other</v>
      </c>
    </row>
    <row r="213" spans="1:8" ht="28.8" x14ac:dyDescent="0.3">
      <c r="A213" s="8">
        <v>212</v>
      </c>
      <c r="B213" s="12" t="str">
        <f>IF($A213&lt;&gt;"",IF(VLOOKUP($A213,Vocabulary!$A:$J,2,)="","",VLOOKUP($A213,Vocabulary!$A:$J,2,)),"")</f>
        <v>RequirementResponseAppliesToPeriodOfTime</v>
      </c>
      <c r="C213" s="11" t="str">
        <f>IF($A213&lt;&gt;"",IF(VLOOKUP($A213,Vocabulary!$A:$J,3,)="","",VLOOKUP($A213,Vocabulary!$A:$J,3,)),"")</f>
        <v>A requirement response applies to a specific period of time</v>
      </c>
      <c r="D213" s="11" t="str">
        <f>IF($A213&lt;&gt;"",IF(VLOOKUP($A213,Vocabulary!$A:$J,7,)="","",VLOOKUP($A213,Vocabulary!$A:$J,7,)),"")</f>
        <v/>
      </c>
      <c r="E213" s="11" t="str">
        <f>IF($A213&lt;&gt;"",VLOOKUP($A213,Vocabulary!$A:$J,4,),"")</f>
        <v>Other</v>
      </c>
    </row>
    <row r="214" spans="1:8" ht="28.8" x14ac:dyDescent="0.3">
      <c r="A214" s="8">
        <v>213</v>
      </c>
      <c r="B214" s="12" t="str">
        <f>IF($A214&lt;&gt;"",IF(VLOOKUP($A214,Vocabulary!$A:$J,2,)="","",VLOOKUP($A214,Vocabulary!$A:$J,2,)),"")</f>
        <v>RequirementResponseValidatesCriterionRequirement</v>
      </c>
      <c r="C214" s="11" t="str">
        <f>IF($A214&lt;&gt;"",IF(VLOOKUP($A214,Vocabulary!$A:$J,3,)="","",VLOOKUP($A214,Vocabulary!$A:$J,3,)),"")</f>
        <v>The Requirement Response must refer to the Criterion Requirement it is actually
replying to.</v>
      </c>
      <c r="D214" s="11" t="str">
        <f>IF($A214&lt;&gt;"",IF(VLOOKUP($A214,Vocabulary!$A:$J,7,)="","",VLOOKUP($A214,Vocabulary!$A:$J,7,)),"")</f>
        <v/>
      </c>
      <c r="E214" s="11" t="str">
        <f>IF($A214&lt;&gt;"",VLOOKUP($A214,Vocabulary!$A:$J,4,),"")</f>
        <v>Other</v>
      </c>
    </row>
    <row r="215" spans="1:8" x14ac:dyDescent="0.3">
      <c r="A215" s="8">
        <v>214</v>
      </c>
      <c r="B215" s="12" t="str">
        <f>IF($A215&lt;&gt;"",IF(VLOOKUP($A215,Vocabulary!$A:$J,2,)="","",VLOOKUP($A215,Vocabulary!$A:$J,2,)),"")</f>
        <v>Rule</v>
      </c>
      <c r="C215" s="11" t="str">
        <f>IF($A215&lt;&gt;"",IF(VLOOKUP($A215,Vocabulary!$A:$J,3,)="","",VLOOKUP($A215,Vocabulary!$A:$J,3,)),"")</f>
        <v>A document that sets out the specific rules, guidelines, or procedures that a public service follows.</v>
      </c>
      <c r="D215" s="11" t="str">
        <f>IF($A215&lt;&gt;"",IF(VLOOKUP($A215,Vocabulary!$A:$J,7,)="","",VLOOKUP($A215,Vocabulary!$A:$J,7,)),"")</f>
        <v/>
      </c>
      <c r="E215" s="11" t="str">
        <f>IF($A215&lt;&gt;"",VLOOKUP($A215,Vocabulary!$A:$J,4,),"")</f>
        <v>Organization</v>
      </c>
    </row>
    <row r="216" spans="1:8" x14ac:dyDescent="0.3">
      <c r="A216" s="8">
        <v>215</v>
      </c>
      <c r="B216" s="12" t="str">
        <f>IF($A216&lt;&gt;"",IF(VLOOKUP($A216,Vocabulary!$A:$J,2,)="","",VLOOKUP($A216,Vocabulary!$A:$J,2,)),"")</f>
        <v>RuleIdentifier</v>
      </c>
      <c r="C216" s="11" t="str">
        <f>IF($A216&lt;&gt;"",IF(VLOOKUP($A216,Vocabulary!$A:$J,3,)="","",VLOOKUP($A216,Vocabulary!$A:$J,3,)),"")</f>
        <v>This property represents a formally-issued Identifier for the Rule.</v>
      </c>
      <c r="D216" s="11" t="str">
        <f>IF($A216&lt;&gt;"",IF(VLOOKUP($A216,Vocabulary!$A:$J,7,)="","",VLOOKUP($A216,Vocabulary!$A:$J,7,)),"")</f>
        <v/>
      </c>
      <c r="E216" s="11" t="str">
        <f>IF($A216&lt;&gt;"",VLOOKUP($A216,Vocabulary!$A:$J,4,),"")</f>
        <v>Organization</v>
      </c>
    </row>
    <row r="217" spans="1:8" x14ac:dyDescent="0.3">
      <c r="A217" s="8">
        <v>216</v>
      </c>
      <c r="B217" s="12" t="str">
        <f>IF($A217&lt;&gt;"",IF(VLOOKUP($A217,Vocabulary!$A:$J,2,)="","",VLOOKUP($A217,Vocabulary!$A:$J,2,)),"")</f>
        <v>RuleDescription</v>
      </c>
      <c r="C217" s="11" t="str">
        <f>IF($A217&lt;&gt;"",IF(VLOOKUP($A217,Vocabulary!$A:$J,3,)="","",VLOOKUP($A217,Vocabulary!$A:$J,3,)),"")</f>
        <v>This property represents a free text Description of the Rule.</v>
      </c>
      <c r="D217" s="11" t="str">
        <f>IF($A217&lt;&gt;"",IF(VLOOKUP($A217,Vocabulary!$A:$J,7,)="","",VLOOKUP($A217,Vocabulary!$A:$J,7,)),"")</f>
        <v/>
      </c>
      <c r="E217" s="11" t="str">
        <f>IF($A217&lt;&gt;"",VLOOKUP($A217,Vocabulary!$A:$J,4,),"")</f>
        <v>Organization</v>
      </c>
    </row>
    <row r="218" spans="1:8" x14ac:dyDescent="0.3">
      <c r="A218" s="8">
        <v>217</v>
      </c>
      <c r="B218" s="12" t="str">
        <f>IF($A218&lt;&gt;"",IF(VLOOKUP($A218,Vocabulary!$A:$J,2,)="","",VLOOKUP($A218,Vocabulary!$A:$J,2,)),"")</f>
        <v>RuleLanguage</v>
      </c>
      <c r="C218" s="11" t="str">
        <f>IF($A218&lt;&gt;"",IF(VLOOKUP($A218,Vocabulary!$A:$J,3,)="","",VLOOKUP($A218,Vocabulary!$A:$J,3,)),"")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D218" s="11" t="str">
        <f>IF($A218&lt;&gt;"",IF(VLOOKUP($A218,Vocabulary!$A:$J,7,)="","",VLOOKUP($A218,Vocabulary!$A:$J,7,)),"")</f>
        <v/>
      </c>
      <c r="E218" s="11" t="str">
        <f>IF($A218&lt;&gt;"",VLOOKUP($A218,Vocabulary!$A:$J,4,),"")</f>
        <v>Organization</v>
      </c>
    </row>
    <row r="219" spans="1:8" x14ac:dyDescent="0.3">
      <c r="A219" s="8">
        <v>218</v>
      </c>
      <c r="B219" s="12" t="str">
        <f>IF($A219&lt;&gt;"",IF(VLOOKUP($A219,Vocabulary!$A:$J,2,)="","",VLOOKUP($A219,Vocabulary!$A:$J,2,)),"")</f>
        <v>RuleName</v>
      </c>
      <c r="C219" s="11" t="str">
        <f>IF($A219&lt;&gt;"",IF(VLOOKUP($A219,Vocabulary!$A:$J,3,)="","",VLOOKUP($A219,Vocabulary!$A:$J,3,)),"")</f>
        <v>This property represents the name of the Rule.</v>
      </c>
      <c r="D219" s="11" t="str">
        <f>IF($A219&lt;&gt;"",IF(VLOOKUP($A219,Vocabulary!$A:$J,7,)="","",VLOOKUP($A219,Vocabulary!$A:$J,7,)),"")</f>
        <v/>
      </c>
      <c r="E219" s="11" t="str">
        <f>IF($A219&lt;&gt;"",VLOOKUP($A219,Vocabulary!$A:$J,4,),"")</f>
        <v>Organization</v>
      </c>
    </row>
    <row r="220" spans="1:8" x14ac:dyDescent="0.3">
      <c r="A220" s="8">
        <v>219</v>
      </c>
      <c r="B220" s="12" t="str">
        <f>IF($A220&lt;&gt;"",IF(VLOOKUP($A220,Vocabulary!$A:$J,2,)="","",VLOOKUP($A220,Vocabulary!$A:$J,2,)),"")</f>
        <v>RuleImplements</v>
      </c>
      <c r="C220" s="11" t="str">
        <f>IF($A220&lt;&gt;"",IF(VLOOKUP($A220,Vocabulary!$A:$J,3,)="","",VLOOKUP($A220,Vocabulary!$A:$J,3,)),"")</f>
        <v>The formal framework under which the rule is defined.</v>
      </c>
      <c r="D220" s="11" t="str">
        <f>IF($A220&lt;&gt;"",IF(VLOOKUP($A220,Vocabulary!$A:$J,7,)="","",VLOOKUP($A220,Vocabulary!$A:$J,7,)),"")</f>
        <v/>
      </c>
      <c r="E220" s="11" t="str">
        <f>IF($A220&lt;&gt;"",VLOOKUP($A220,Vocabulary!$A:$J,4,),"")</f>
        <v>Organization</v>
      </c>
    </row>
    <row r="221" spans="1:8" ht="86.4" x14ac:dyDescent="0.3">
      <c r="A221" s="8">
        <v>220</v>
      </c>
      <c r="B221" s="12" t="str">
        <f>IF($A221&lt;&gt;"",IF(VLOOKUP($A221,Vocabulary!$A:$J,2,)="","",VLOOKUP($A221,Vocabulary!$A:$J,2,)),"")</f>
        <v>OrganizationalUnit</v>
      </c>
      <c r="C221" s="11" t="str">
        <f>IF($A221&lt;&gt;"",IF(VLOOKUP($A221,Vocabulary!$A:$J,3,)="","",VLOOKUP($A221,Vocabulary!$A:$J,3,)),"")</f>
        <v xml:space="preserve">An Organization such as a department or support unit which is part of some larger Organization and only has full recognition within the context of that Organization. In particular the unit would not be regarded as a legal entity in its own right. </v>
      </c>
      <c r="D221" s="11" t="str">
        <f>IF($A221&lt;&gt;"",IF(VLOOKUP($A221,Vocabulary!$A:$J,7,)="","",VLOOKUP($A221,Vocabulary!$A:$J,7,)),"")</f>
        <v/>
      </c>
      <c r="E221" s="11" t="str">
        <f>IF($A221&lt;&gt;"",VLOOKUP($A221,Vocabulary!$A:$J,4,),"")</f>
        <v>Organization</v>
      </c>
      <c r="F221" s="8" t="s">
        <v>1262</v>
      </c>
      <c r="G221" s="23" t="s">
        <v>1621</v>
      </c>
    </row>
    <row r="222" spans="1:8" ht="100.8" x14ac:dyDescent="0.3">
      <c r="A222" s="8">
        <v>221</v>
      </c>
      <c r="B222" s="12" t="str">
        <f>IF($A222&lt;&gt;"",IF(VLOOKUP($A222,Vocabulary!$A:$J,2,)="","",VLOOKUP($A222,Vocabulary!$A:$J,2,)),"")</f>
        <v>Organization</v>
      </c>
      <c r="C222" s="11" t="str">
        <f>IF($A222&lt;&gt;"",IF(VLOOKUP($A222,Vocabulary!$A:$J,3,)="","",VLOOKUP($A222,Vocabulary!$A:$J,3,)),"")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D222" s="11" t="str">
        <f>IF($A222&lt;&gt;"",IF(VLOOKUP($A222,Vocabulary!$A:$J,7,)="","",VLOOKUP($A222,Vocabulary!$A:$J,7,)),"")</f>
        <v/>
      </c>
      <c r="E222" s="11" t="str">
        <f>IF($A222&lt;&gt;"",VLOOKUP($A222,Vocabulary!$A:$J,4,),"")</f>
        <v>Organization</v>
      </c>
      <c r="F222" s="8" t="s">
        <v>62</v>
      </c>
      <c r="G222" s="23" t="s">
        <v>1670</v>
      </c>
    </row>
    <row r="223" spans="1:8" ht="100.8" x14ac:dyDescent="0.3">
      <c r="A223" s="8">
        <v>222</v>
      </c>
      <c r="B223" s="12" t="str">
        <f>IF($A223&lt;&gt;"",IF(VLOOKUP($A223,Vocabulary!$A:$J,2,)="","",VLOOKUP($A223,Vocabulary!$A:$J,2,)),"")</f>
        <v>PublicOrganization</v>
      </c>
      <c r="C223" s="11" t="str">
        <f>IF($A223&lt;&gt;"",IF(VLOOKUP($A223,Vocabulary!$A:$J,3,)="","",VLOOKUP($A223,Vocabulary!$A:$J,3,)),"")</f>
        <v>The Public Organization class represents the organization. 
One organization may comprise several sub-organizations and any organization may have one or more organizational units. 
In some cases, albeit rare ones, a Public Organization may not be a legal entity.</v>
      </c>
      <c r="D223" s="11" t="str">
        <f>IF($A223&lt;&gt;"",IF(VLOOKUP($A223,Vocabulary!$A:$J,7,)="","",VLOOKUP($A223,Vocabulary!$A:$J,7,)),"")</f>
        <v/>
      </c>
      <c r="E223" s="11" t="str">
        <f>IF($A223&lt;&gt;"",VLOOKUP($A223,Vocabulary!$A:$J,4,),"")</f>
        <v>Organization</v>
      </c>
      <c r="F223" s="8" t="s">
        <v>1610</v>
      </c>
      <c r="G223" s="23" t="s">
        <v>1612</v>
      </c>
    </row>
    <row r="224" spans="1:8" x14ac:dyDescent="0.3">
      <c r="A224" s="8">
        <v>223</v>
      </c>
      <c r="B224" s="12" t="str">
        <f>IF($A224&lt;&gt;"",IF(VLOOKUP($A224,Vocabulary!$A:$J,2,)="","",VLOOKUP($A224,Vocabulary!$A:$J,2,)),"")</f>
        <v>abbreviatedName</v>
      </c>
      <c r="C224" s="11" t="str">
        <f>IF($A224&lt;&gt;"",IF(VLOOKUP($A224,Vocabulary!$A:$J,3,)="","",VLOOKUP($A224,Vocabulary!$A:$J,3,)),"")</f>
        <v>Abbreviated name of the thing.</v>
      </c>
      <c r="D224" s="11" t="str">
        <f>IF($A224&lt;&gt;"",IF(VLOOKUP($A224,Vocabulary!$A:$J,7,)="","",VLOOKUP($A224,Vocabulary!$A:$J,7,)),"")</f>
        <v>Abbreviated name of an organization or site.</v>
      </c>
      <c r="E224" s="11" t="str">
        <f>IF($A224&lt;&gt;"",VLOOKUP($A224,Vocabulary!$A:$J,4,),"")</f>
        <v>Organization</v>
      </c>
      <c r="F224" s="8" t="s">
        <v>274</v>
      </c>
      <c r="G224" s="8" t="s">
        <v>1763</v>
      </c>
      <c r="H224" s="8" t="s">
        <v>1713</v>
      </c>
    </row>
    <row r="225" spans="1:8" x14ac:dyDescent="0.3">
      <c r="A225" s="8">
        <v>224</v>
      </c>
      <c r="B225" s="12" t="str">
        <f>IF($A225&lt;&gt;"",IF(VLOOKUP($A225,Vocabulary!$A:$J,2,)="","",VLOOKUP($A225,Vocabulary!$A:$J,2,)),"")</f>
        <v>address</v>
      </c>
      <c r="C225" s="11" t="str">
        <f>IF($A225&lt;&gt;"",IF(VLOOKUP($A225,Vocabulary!$A:$J,3,)="","",VLOOKUP($A225,Vocabulary!$A:$J,3,)),"")</f>
        <v>Identification of a location.</v>
      </c>
      <c r="D225" s="11" t="str">
        <f>IF($A225&lt;&gt;"",IF(VLOOKUP($A225,Vocabulary!$A:$J,7,)="","",VLOOKUP($A225,Vocabulary!$A:$J,7,)),"")</f>
        <v/>
      </c>
      <c r="E225" s="11" t="str">
        <f>IF($A225&lt;&gt;"",VLOOKUP($A225,Vocabulary!$A:$J,4,),"")</f>
        <v>Location</v>
      </c>
      <c r="F225" s="8" t="s">
        <v>26</v>
      </c>
      <c r="G225" s="23" t="s">
        <v>1532</v>
      </c>
    </row>
    <row r="226" spans="1:8" x14ac:dyDescent="0.3">
      <c r="A226" s="8">
        <v>226</v>
      </c>
      <c r="B226" s="12" t="str">
        <f>IF($A226&lt;&gt;"",IF(VLOOKUP($A226,Vocabulary!$A:$J,2,)="","",VLOOKUP($A226,Vocabulary!$A:$J,2,)),"")</f>
        <v>commercialName</v>
      </c>
      <c r="C226" s="11" t="str">
        <f>IF($A226&lt;&gt;"",IF(VLOOKUP($A226,Vocabulary!$A:$J,3,)="","",VLOOKUP($A226,Vocabulary!$A:$J,3,)),"")</f>
        <v>Alternative label</v>
      </c>
      <c r="D226" s="11" t="str">
        <f>IF($A226&lt;&gt;"",IF(VLOOKUP($A226,Vocabulary!$A:$J,7,)="","",VLOOKUP($A226,Vocabulary!$A:$J,7,)),"")</f>
        <v>A recognized name other than the legal name.</v>
      </c>
      <c r="E226" s="11" t="str">
        <f>IF($A226&lt;&gt;"",VLOOKUP($A226,Vocabulary!$A:$J,4,),"")</f>
        <v>Organization</v>
      </c>
      <c r="F226" s="8" t="s">
        <v>237</v>
      </c>
      <c r="G226" s="8" t="s">
        <v>1758</v>
      </c>
      <c r="H226" s="23" t="s">
        <v>1732</v>
      </c>
    </row>
    <row r="227" spans="1:8" x14ac:dyDescent="0.3">
      <c r="A227" s="8">
        <v>227</v>
      </c>
      <c r="B227" s="12" t="str">
        <f>IF($A227&lt;&gt;"",IF(VLOOKUP($A227,Vocabulary!$A:$J,2,)="","",VLOOKUP($A227,Vocabulary!$A:$J,2,)),"")</f>
        <v>economicActivity</v>
      </c>
      <c r="C227" s="11" t="str">
        <f>IF($A227&lt;&gt;"",IF(VLOOKUP($A227,Vocabulary!$A:$J,3,)="","",VLOOKUP($A227,Vocabulary!$A:$J,3,)),"")</f>
        <v>The activity of the business.</v>
      </c>
      <c r="D227" s="11" t="str">
        <f>IF($A227&lt;&gt;"",IF(VLOOKUP($A227,Vocabulary!$A:$J,7,)="","",VLOOKUP($A227,Vocabulary!$A:$J,7,)),"")</f>
        <v>See rov:orgActivity (673)</v>
      </c>
      <c r="E227" s="11" t="str">
        <f>IF($A227&lt;&gt;"",VLOOKUP($A227,Vocabulary!$A:$J,4,),"")</f>
        <v>Organization</v>
      </c>
      <c r="F227" s="8" t="s">
        <v>72</v>
      </c>
      <c r="G227" s="23" t="s">
        <v>1730</v>
      </c>
      <c r="H227" s="23" t="s">
        <v>1861</v>
      </c>
    </row>
    <row r="228" spans="1:8" x14ac:dyDescent="0.3">
      <c r="A228" s="8">
        <v>228</v>
      </c>
      <c r="B228" s="12" t="str">
        <f>IF($A228&lt;&gt;"",IF(VLOOKUP($A228,Vocabulary!$A:$J,2,)="","",VLOOKUP($A228,Vocabulary!$A:$J,2,)),"")</f>
        <v>email</v>
      </c>
      <c r="C228" s="11" t="str">
        <f>IF($A228&lt;&gt;"",IF(VLOOKUP($A228,Vocabulary!$A:$J,3,)="","",VLOOKUP($A228,Vocabulary!$A:$J,3,)),"")</f>
        <v>E-mail address.</v>
      </c>
      <c r="D228" s="11" t="str">
        <f>IF($A228&lt;&gt;"",IF(VLOOKUP($A228,Vocabulary!$A:$J,7,)="","",VLOOKUP($A228,Vocabulary!$A:$J,7,)),"")</f>
        <v/>
      </c>
      <c r="E228" s="11" t="str">
        <f>IF($A228&lt;&gt;"",VLOOKUP($A228,Vocabulary!$A:$J,4,),"")</f>
        <v>Organization</v>
      </c>
      <c r="F228" s="8" t="s">
        <v>74</v>
      </c>
      <c r="G228" s="23" t="s">
        <v>1734</v>
      </c>
    </row>
    <row r="229" spans="1:8" ht="28.8" x14ac:dyDescent="0.3">
      <c r="A229" s="8">
        <v>230</v>
      </c>
      <c r="B229" s="12" t="str">
        <f>IF($A229&lt;&gt;"",IF(VLOOKUP($A229,Vocabulary!$A:$J,2,)="","",VLOOKUP($A229,Vocabulary!$A:$J,2,)),"")</f>
        <v>endReason</v>
      </c>
      <c r="C229" s="11" t="str">
        <f>IF($A229&lt;&gt;"",IF(VLOOKUP($A229,Vocabulary!$A:$J,3,)="","",VLOOKUP($A229,Vocabulary!$A:$J,3,)),"")</f>
        <v>Reason why an organization or one of its sites has been stopped.</v>
      </c>
      <c r="D229" s="11" t="str">
        <f>IF($A229&lt;&gt;"",IF(VLOOKUP($A229,Vocabulary!$A:$J,7,)="","",VLOOKUP($A229,Vocabulary!$A:$J,7,)),"")</f>
        <v/>
      </c>
      <c r="E229" s="11" t="str">
        <f>IF($A229&lt;&gt;"",VLOOKUP($A229,Vocabulary!$A:$J,4,),"")</f>
        <v>Organization</v>
      </c>
      <c r="F229" s="8" t="s">
        <v>1996</v>
      </c>
      <c r="G229" s="23" t="s">
        <v>1934</v>
      </c>
    </row>
    <row r="230" spans="1:8" ht="28.8" x14ac:dyDescent="0.3">
      <c r="A230" s="8">
        <v>231</v>
      </c>
      <c r="B230" s="12" t="str">
        <f>IF($A230&lt;&gt;"",IF(VLOOKUP($A230,Vocabulary!$A:$J,2,)="","",VLOOKUP($A230,Vocabulary!$A:$J,2,)),"")</f>
        <v>enterpriseNumber</v>
      </c>
      <c r="C230" s="11" t="str">
        <f>IF($A230&lt;&gt;"",IF(VLOOKUP($A230,Vocabulary!$A:$J,3,)="","",VLOOKUP($A230,Vocabulary!$A:$J,3,)),"")</f>
        <v>Identifier issued by CBE for a registered organization</v>
      </c>
      <c r="D230" s="11" t="str">
        <f>IF($A230&lt;&gt;"",IF(VLOOKUP($A230,Vocabulary!$A:$J,7,)="","",VLOOKUP($A230,Vocabulary!$A:$J,7,)),"")</f>
        <v>CBE = Crossroads Bank for Enterprises</v>
      </c>
      <c r="E230" s="11" t="str">
        <f>IF($A230&lt;&gt;"",VLOOKUP($A230,Vocabulary!$A:$J,4,),"")</f>
        <v>Organization</v>
      </c>
      <c r="F230" s="8" t="s">
        <v>70</v>
      </c>
      <c r="G230" s="23" t="s">
        <v>2086</v>
      </c>
      <c r="H230" s="23" t="s">
        <v>2083</v>
      </c>
    </row>
    <row r="231" spans="1:8" ht="28.8" x14ac:dyDescent="0.3">
      <c r="A231" s="8">
        <v>232</v>
      </c>
      <c r="B231" s="12" t="str">
        <f>IF($A231&lt;&gt;"",IF(VLOOKUP($A231,Vocabulary!$A:$J,2,)="","",VLOOKUP($A231,Vocabulary!$A:$J,2,)),"")</f>
        <v>establishmentUnitNumber</v>
      </c>
      <c r="C231" s="11" t="str">
        <f>IF($A231&lt;&gt;"",IF(VLOOKUP($A231,Vocabulary!$A:$J,3,)="","",VLOOKUP($A231,Vocabulary!$A:$J,3,)),"")</f>
        <v xml:space="preserve">Identifier issued by CBE for a site (establishment) of an organization </v>
      </c>
      <c r="D231" s="11" t="str">
        <f>IF($A231&lt;&gt;"",IF(VLOOKUP($A231,Vocabulary!$A:$J,7,)="","",VLOOKUP($A231,Vocabulary!$A:$J,7,)),"")</f>
        <v>CBE = Crossroads Bank for Enterprises</v>
      </c>
      <c r="E231" s="11" t="str">
        <f>IF($A231&lt;&gt;"",VLOOKUP($A231,Vocabulary!$A:$J,4,),"")</f>
        <v>Organization</v>
      </c>
      <c r="F231" s="8" t="s">
        <v>2052</v>
      </c>
      <c r="G231" s="23" t="s">
        <v>2089</v>
      </c>
      <c r="H231" s="23" t="s">
        <v>2083</v>
      </c>
    </row>
    <row r="232" spans="1:8" x14ac:dyDescent="0.3">
      <c r="A232" s="8">
        <v>233</v>
      </c>
      <c r="B232" s="12" t="str">
        <f>IF($A232&lt;&gt;"",IF(VLOOKUP($A232,Vocabulary!$A:$J,2,)="","",VLOOKUP($A232,Vocabulary!$A:$J,2,)),"")</f>
        <v>faxNumber</v>
      </c>
      <c r="C232" s="11" t="str">
        <f>IF($A232&lt;&gt;"",IF(VLOOKUP($A232,Vocabulary!$A:$J,3,)="","",VLOOKUP($A232,Vocabulary!$A:$J,3,)),"")</f>
        <v>Fax number.</v>
      </c>
      <c r="D232" s="11" t="str">
        <f>IF($A232&lt;&gt;"",IF(VLOOKUP($A232,Vocabulary!$A:$J,7,)="","",VLOOKUP($A232,Vocabulary!$A:$J,7,)),"")</f>
        <v/>
      </c>
      <c r="E232" s="11" t="str">
        <f>IF($A232&lt;&gt;"",VLOOKUP($A232,Vocabulary!$A:$J,4,),"")</f>
        <v>Organization</v>
      </c>
      <c r="F232" s="8" t="s">
        <v>75</v>
      </c>
      <c r="G232" s="23" t="s">
        <v>1736</v>
      </c>
    </row>
    <row r="233" spans="1:8" ht="43.2" x14ac:dyDescent="0.3">
      <c r="A233" s="8">
        <v>235</v>
      </c>
      <c r="B233" s="12" t="str">
        <f>IF($A233&lt;&gt;"",IF(VLOOKUP($A233,Vocabulary!$A:$J,2,)="","",VLOOKUP($A233,Vocabulary!$A:$J,2,)),"")</f>
        <v>function</v>
      </c>
      <c r="C233" s="11" t="str">
        <f>IF($A233&lt;&gt;"",IF(VLOOKUP($A233,Vocabulary!$A:$J,3,)="","",VLOOKUP($A233,Vocabulary!$A:$J,3,)),"")</f>
        <v>Role played by a person or an organization in a given organization.
E.g. founder, manager, member of the management committee, ...</v>
      </c>
      <c r="D233" s="11" t="str">
        <f>IF($A233&lt;&gt;"",IF(VLOOKUP($A233,Vocabulary!$A:$J,7,)="","",VLOOKUP($A233,Vocabulary!$A:$J,7,)),"")</f>
        <v/>
      </c>
      <c r="E233" s="11" t="str">
        <f>IF($A233&lt;&gt;"",VLOOKUP($A233,Vocabulary!$A:$J,4,),"")</f>
        <v>Organization</v>
      </c>
      <c r="F233" s="8" t="s">
        <v>251</v>
      </c>
      <c r="G233" s="23" t="s">
        <v>1738</v>
      </c>
    </row>
    <row r="234" spans="1:8" ht="57.6" x14ac:dyDescent="0.3">
      <c r="A234" s="8">
        <v>236</v>
      </c>
      <c r="B234" s="12" t="str">
        <f>IF($A234&lt;&gt;"",IF(VLOOKUP($A234,Vocabulary!$A:$J,2,)="","",VLOOKUP($A234,Vocabulary!$A:$J,2,)),"")</f>
        <v>hasEstablishmentUnit</v>
      </c>
      <c r="C234" s="11" t="str">
        <f>IF($A234&lt;&gt;"",IF(VLOOKUP($A234,Vocabulary!$A:$J,3,)="","",VLOOKUP($A234,Vocabulary!$A:$J,3,)),"")</f>
        <v>Organizations typically comprise many departments, units, teams ... 
'hasEstablishmentUnit' links the parent organization with the underlying unit.</v>
      </c>
      <c r="D234" s="11" t="str">
        <f>IF($A234&lt;&gt;"",IF(VLOOKUP($A234,Vocabulary!$A:$J,7,)="","",VLOOKUP($A234,Vocabulary!$A:$J,7,)),"")</f>
        <v/>
      </c>
      <c r="E234" s="11" t="str">
        <f>IF($A234&lt;&gt;"",VLOOKUP($A234,Vocabulary!$A:$J,4,),"")</f>
        <v>Organization</v>
      </c>
      <c r="F234" s="8" t="s">
        <v>1596</v>
      </c>
      <c r="G234" s="23" t="s">
        <v>2702</v>
      </c>
    </row>
    <row r="235" spans="1:8" ht="187.2" x14ac:dyDescent="0.3">
      <c r="A235" s="8">
        <v>237</v>
      </c>
      <c r="B235" s="12" t="str">
        <f>IF($A235&lt;&gt;"",IF(VLOOKUP($A235,Vocabulary!$A:$J,2,)="","",VLOOKUP($A235,Vocabulary!$A:$J,2,)),"")</f>
        <v>legalForm</v>
      </c>
      <c r="C235" s="11" t="str">
        <f>IF($A235&lt;&gt;"",IF(VLOOKUP($A235,Vocabulary!$A:$J,3,)="","",VLOOKUP($A235,Vocabulary!$A:$J,3,)),"")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D235" s="11" t="str">
        <f>IF($A235&lt;&gt;"",IF(VLOOKUP($A235,Vocabulary!$A:$J,7,)="","",VLOOKUP($A235,Vocabulary!$A:$J,7,)),"")</f>
        <v>Specialization of &lt;http://www.w3.org/ns/regorg#orgType&gt;.</v>
      </c>
      <c r="E235" s="11" t="str">
        <f>IF($A235&lt;&gt;"",VLOOKUP($A235,Vocabulary!$A:$J,4,),"")</f>
        <v>Organization</v>
      </c>
      <c r="F235" s="8" t="s">
        <v>76</v>
      </c>
      <c r="G235" s="23" t="s">
        <v>1928</v>
      </c>
      <c r="H235" s="23" t="s">
        <v>1924</v>
      </c>
    </row>
    <row r="236" spans="1:8" ht="43.2" x14ac:dyDescent="0.3">
      <c r="A236" s="8">
        <v>238</v>
      </c>
      <c r="B236" s="12" t="str">
        <f>IF($A236&lt;&gt;"",IF(VLOOKUP($A236,Vocabulary!$A:$J,2,)="","",VLOOKUP($A236,Vocabulary!$A:$J,2,)),"")</f>
        <v>legalName</v>
      </c>
      <c r="C236" s="11" t="str">
        <f>IF($A236&lt;&gt;"",IF(VLOOKUP($A236,Vocabulary!$A:$J,3,)="","",VLOOKUP($A236,Vocabulary!$A:$J,3,)),"")</f>
        <v>The legal name of the business.</v>
      </c>
      <c r="D236" s="11" t="str">
        <f>IF($A236&lt;&gt;"",IF(VLOOKUP($A236,Vocabulary!$A:$J,7,)="","",VLOOKUP($A236,Vocabulary!$A:$J,7,)),"")</f>
        <v>(CBE Oct 2018): there will no longer be spoken of social address, social name and social capital but of address, name and capital.</v>
      </c>
      <c r="E236" s="11" t="str">
        <f>IF($A236&lt;&gt;"",VLOOKUP($A236,Vocabulary!$A:$J,4,),"")</f>
        <v>Organization</v>
      </c>
      <c r="F236" s="8" t="s">
        <v>235</v>
      </c>
      <c r="G236" s="23" t="s">
        <v>1739</v>
      </c>
      <c r="H236" s="23" t="s">
        <v>1867</v>
      </c>
    </row>
    <row r="237" spans="1:8" ht="43.2" x14ac:dyDescent="0.3">
      <c r="A237" s="8">
        <v>239</v>
      </c>
      <c r="B237" s="12" t="str">
        <f>IF($A237&lt;&gt;"",IF(VLOOKUP($A237,Vocabulary!$A:$J,2,)="","",VLOOKUP($A237,Vocabulary!$A:$J,2,)),"")</f>
        <v>legalStatus</v>
      </c>
      <c r="C237" s="11" t="str">
        <f>IF($A237&lt;&gt;"",IF(VLOOKUP($A237,Vocabulary!$A:$J,3,)="","",VLOOKUP($A237,Vocabulary!$A:$J,3,)),"")</f>
        <v>The legal status of the registered organization.
E.g. normal situation, judicial agreement, opening bankruptcy etc.</v>
      </c>
      <c r="D237" s="11" t="str">
        <f>IF($A237&lt;&gt;"",IF(VLOOKUP($A237,Vocabulary!$A:$J,7,)="","",VLOOKUP($A237,Vocabulary!$A:$J,7,)),"")</f>
        <v/>
      </c>
      <c r="E237" s="11" t="str">
        <f>IF($A237&lt;&gt;"",VLOOKUP($A237,Vocabulary!$A:$J,4,),"")</f>
        <v>Organization</v>
      </c>
      <c r="F237" s="8" t="s">
        <v>78</v>
      </c>
      <c r="G237" s="23" t="s">
        <v>1741</v>
      </c>
    </row>
    <row r="238" spans="1:8" ht="57.6" x14ac:dyDescent="0.3">
      <c r="A238" s="8">
        <v>242</v>
      </c>
      <c r="B238" s="12" t="str">
        <f>IF($A238&lt;&gt;"",IF(VLOOKUP($A238,Vocabulary!$A:$J,2,)="","",VLOOKUP($A238,Vocabulary!$A:$J,2,)),"")</f>
        <v>organizationType</v>
      </c>
      <c r="C238" s="11" t="str">
        <f>IF($A238&lt;&gt;"",IF(VLOOKUP($A238,Vocabulary!$A:$J,3,)="","",VLOOKUP($A238,Vocabulary!$A:$J,3,)),"")</f>
        <v>Type of organization: 
-natural person or 
-legal entity/undertaking without legal personality.</v>
      </c>
      <c r="D238" s="11" t="str">
        <f>IF($A238&lt;&gt;"",IF(VLOOKUP($A238,Vocabulary!$A:$J,7,)="","",VLOOKUP($A238,Vocabulary!$A:$J,7,)),"")</f>
        <v/>
      </c>
      <c r="E238" s="11" t="str">
        <f>IF($A238&lt;&gt;"",VLOOKUP($A238,Vocabulary!$A:$J,4,),"")</f>
        <v>Organization</v>
      </c>
      <c r="F238" s="8" t="s">
        <v>2114</v>
      </c>
      <c r="G238" s="23" t="s">
        <v>2116</v>
      </c>
    </row>
    <row r="239" spans="1:8" ht="72" x14ac:dyDescent="0.3">
      <c r="A239" s="8">
        <v>243</v>
      </c>
      <c r="B239" s="12" t="str">
        <f>IF($A239&lt;&gt;"",IF(VLOOKUP($A239,Vocabulary!$A:$J,2,)="","",VLOOKUP($A239,Vocabulary!$A:$J,2,)),"")</f>
        <v>authorization</v>
      </c>
      <c r="C239" s="11" t="str">
        <f>IF($A239&lt;&gt;"",IF(VLOOKUP($A239,Vocabulary!$A:$J,3,)="","",VLOOKUP($A239,Vocabulary!$A:$J,3,)),"")</f>
        <v>Authorization allowed by an administration to the company.
By authorizations we mean approvals, permits, licenses, ... that can be issued with the intention of carrying out certain activities.</v>
      </c>
      <c r="D239" s="11" t="str">
        <f>IF($A239&lt;&gt;"",IF(VLOOKUP($A239,Vocabulary!$A:$J,7,)="","",VLOOKUP($A239,Vocabulary!$A:$J,7,)),"")</f>
        <v/>
      </c>
      <c r="E239" s="11" t="str">
        <f>IF($A239&lt;&gt;"",VLOOKUP($A239,Vocabulary!$A:$J,4,),"")</f>
        <v>Organization</v>
      </c>
      <c r="F239" s="8" t="s">
        <v>81</v>
      </c>
      <c r="G239" s="23" t="s">
        <v>1931</v>
      </c>
    </row>
    <row r="240" spans="1:8" x14ac:dyDescent="0.3">
      <c r="A240" s="8">
        <v>244</v>
      </c>
      <c r="B240" s="12" t="str">
        <f>IF($A240&lt;&gt;"",IF(VLOOKUP($A240,Vocabulary!$A:$J,2,)="","",VLOOKUP($A240,Vocabulary!$A:$J,2,)),"")</f>
        <v>naturalPerson</v>
      </c>
      <c r="C240" s="11" t="str">
        <f>IF($A240&lt;&gt;"",IF(VLOOKUP($A240,Vocabulary!$A:$J,3,)="","",VLOOKUP($A240,Vocabulary!$A:$J,3,)),"")</f>
        <v>Natural person.</v>
      </c>
      <c r="D240" s="11" t="str">
        <f>IF($A240&lt;&gt;"",IF(VLOOKUP($A240,Vocabulary!$A:$J,7,)="","",VLOOKUP($A240,Vocabulary!$A:$J,7,)),"")</f>
        <v/>
      </c>
      <c r="E240" s="11" t="str">
        <f>IF($A240&lt;&gt;"",VLOOKUP($A240,Vocabulary!$A:$J,4,),"")</f>
        <v>Organization</v>
      </c>
      <c r="F240" s="8" t="s">
        <v>10</v>
      </c>
      <c r="G240" s="8" t="s">
        <v>10</v>
      </c>
      <c r="H240" s="8"/>
    </row>
    <row r="241" spans="1:8" x14ac:dyDescent="0.3">
      <c r="A241" s="8">
        <v>245</v>
      </c>
      <c r="B241" s="12" t="str">
        <f>IF($A241&lt;&gt;"",IF(VLOOKUP($A241,Vocabulary!$A:$J,2,)="","",VLOOKUP($A241,Vocabulary!$A:$J,2,)),"")</f>
        <v>telephone</v>
      </c>
      <c r="C241" s="11" t="str">
        <f>IF($A241&lt;&gt;"",IF(VLOOKUP($A241,Vocabulary!$A:$J,3,)="","",VLOOKUP($A241,Vocabulary!$A:$J,3,)),"")</f>
        <v>Telephone number.</v>
      </c>
      <c r="D241" s="11" t="str">
        <f>IF($A241&lt;&gt;"",IF(VLOOKUP($A241,Vocabulary!$A:$J,7,)="","",VLOOKUP($A241,Vocabulary!$A:$J,7,)),"")</f>
        <v>Pattern: ^\+[1-9]\d{1,14}$</v>
      </c>
      <c r="E241" s="11" t="str">
        <f>IF($A241&lt;&gt;"",VLOOKUP($A241,Vocabulary!$A:$J,4,),"")</f>
        <v>Organization</v>
      </c>
      <c r="F241" s="8" t="s">
        <v>85</v>
      </c>
      <c r="G241" s="8" t="s">
        <v>85</v>
      </c>
      <c r="H241" s="4" t="s">
        <v>2794</v>
      </c>
    </row>
    <row r="242" spans="1:8" x14ac:dyDescent="0.3">
      <c r="A242" s="8">
        <v>248</v>
      </c>
      <c r="B242" s="12" t="str">
        <f>IF($A242&lt;&gt;"",IF(VLOOKUP($A242,Vocabulary!$A:$J,2,)="","",VLOOKUP($A242,Vocabulary!$A:$J,2,)),"")</f>
        <v>website</v>
      </c>
      <c r="C242" s="11" t="str">
        <f>IF($A242&lt;&gt;"",IF(VLOOKUP($A242,Vocabulary!$A:$J,3,)="","",VLOOKUP($A242,Vocabulary!$A:$J,3,)),"")</f>
        <v>Website.</v>
      </c>
      <c r="D242" s="11" t="str">
        <f>IF($A242&lt;&gt;"",IF(VLOOKUP($A242,Vocabulary!$A:$J,7,)="","",VLOOKUP($A242,Vocabulary!$A:$J,7,)),"")</f>
        <v/>
      </c>
      <c r="E242" s="11" t="str">
        <f>IF($A242&lt;&gt;"",VLOOKUP($A242,Vocabulary!$A:$J,4,),"")</f>
        <v>Organization</v>
      </c>
      <c r="F242" s="8" t="s">
        <v>80</v>
      </c>
      <c r="G242" s="8" t="s">
        <v>1386</v>
      </c>
      <c r="H242" s="8"/>
    </row>
    <row r="243" spans="1:8" ht="201.6" x14ac:dyDescent="0.3">
      <c r="A243" s="8">
        <v>249</v>
      </c>
      <c r="B243" s="12" t="str">
        <f>IF($A243&lt;&gt;"",IF(VLOOKUP($A243,Vocabulary!$A:$J,2,)="","",VLOOKUP($A243,Vocabulary!$A:$J,2,)),"")</f>
        <v>BelgianAddress</v>
      </c>
      <c r="C243" s="11" t="str">
        <f>IF($A243&lt;&gt;"",IF(VLOOKUP($A243,Vocabulary!$A:$J,3,)="","",VLOOKUP($A243,Vocabulary!$A:$J,3,)),"")</f>
        <v xml:space="preserve">An "address representation" as conceptually defined by the INSPIRE Address Representation data type. </v>
      </c>
      <c r="D243" s="11" t="str">
        <f>IF($A243&lt;&gt;"",IF(VLOOKUP($A243,Vocabulary!$A:$J,7,)="","",VLOOKUP($A243,Vocabulary!$A:$J,7,)),"")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E243" s="11" t="str">
        <f>IF($A243&lt;&gt;"",VLOOKUP($A243,Vocabulary!$A:$J,4,),"")</f>
        <v>Location</v>
      </c>
      <c r="F243" s="8" t="s">
        <v>1678</v>
      </c>
      <c r="G243" s="23" t="s">
        <v>1853</v>
      </c>
      <c r="H243" s="23" t="s">
        <v>1586</v>
      </c>
    </row>
    <row r="244" spans="1:8" ht="57.6" x14ac:dyDescent="0.3">
      <c r="A244" s="8">
        <v>250</v>
      </c>
      <c r="B244" s="12" t="str">
        <f>IF($A244&lt;&gt;"",IF(VLOOKUP($A244,Vocabulary!$A:$J,2,)="","",VLOOKUP($A244,Vocabulary!$A:$J,2,)),"")</f>
        <v>AddressableObject</v>
      </c>
      <c r="C244" s="11" t="str">
        <f>IF($A244&lt;&gt;"",IF(VLOOKUP($A244,Vocabulary!$A:$J,3,)="","",VLOOKUP($A244,Vocabulary!$A:$J,3,)),"")</f>
        <v>Geographical object that can be identified with an address.
Is abstract, ie the type of addressable object must always be specified (e.g. building unit, parcel, ..).</v>
      </c>
      <c r="D244" s="11" t="str">
        <f>IF($A244&lt;&gt;"",IF(VLOOKUP($A244,Vocabulary!$A:$J,7,)="","",VLOOKUP($A244,Vocabulary!$A:$J,7,)),"")</f>
        <v/>
      </c>
      <c r="E244" s="11" t="str">
        <f>IF($A244&lt;&gt;"",VLOOKUP($A244,Vocabulary!$A:$J,4,),"")</f>
        <v>Location</v>
      </c>
      <c r="F244" s="8" t="s">
        <v>174</v>
      </c>
      <c r="G244" s="23" t="s">
        <v>1745</v>
      </c>
    </row>
    <row r="245" spans="1:8" ht="129.6" x14ac:dyDescent="0.3">
      <c r="A245" s="8">
        <v>251</v>
      </c>
      <c r="B245" s="12" t="str">
        <f>IF($A245&lt;&gt;"",IF(VLOOKUP($A245,Vocabulary!$A:$J,2,)="","",VLOOKUP($A245,Vocabulary!$A:$J,2,)),"")</f>
        <v>Address</v>
      </c>
      <c r="C245" s="11" t="str">
        <f>IF($A245&lt;&gt;"",IF(VLOOKUP($A245,Vocabulary!$A:$J,3,)="","",VLOOKUP($A245,Vocabulary!$A:$J,3,)),"")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D245" s="11" t="str">
        <f>IF($A245&lt;&gt;"",IF(VLOOKUP($A245,Vocabulary!$A:$J,7,)="","",VLOOKUP($A245,Vocabulary!$A:$J,7,)),"")</f>
        <v>An "address representation" as conceptually defined by the INSPIRE Address Representation data type. 
https://github.com/INSPIRE-MIF/technical-guidelines/blob/main/data/ad/dataspecification_ad.pdf (§2.2) (§2.2)</v>
      </c>
      <c r="E245" s="11" t="str">
        <f>IF($A245&lt;&gt;"",VLOOKUP($A245,Vocabulary!$A:$J,4,),"")</f>
        <v>Location</v>
      </c>
      <c r="F245" s="8" t="s">
        <v>26</v>
      </c>
      <c r="G245" s="23" t="s">
        <v>2541</v>
      </c>
      <c r="H245" s="23" t="s">
        <v>2543</v>
      </c>
    </row>
    <row r="246" spans="1:8" ht="57.6" x14ac:dyDescent="0.3">
      <c r="A246" s="8">
        <v>252</v>
      </c>
      <c r="B246" s="12" t="str">
        <f>IF($A246&lt;&gt;"",IF(VLOOKUP($A246,Vocabulary!$A:$J,2,)="","",VLOOKUP($A246,Vocabulary!$A:$J,2,)),"")</f>
        <v>BuildingUnit</v>
      </c>
      <c r="C246" s="11" t="str">
        <f>IF($A246&lt;&gt;"",IF(VLOOKUP($A246,Vocabulary!$A:$J,3,)="","",VLOOKUP($A246,Vocabulary!$A:$J,3,)),"")</f>
        <v>The smallest unit within a building that is suitable for residential, commercial or recreational purposes and that can be accessed via its own lockable access from the public road, a yard or a common room.</v>
      </c>
      <c r="D246" s="11" t="str">
        <f>IF($A246&lt;&gt;"",IF(VLOOKUP($A246,Vocabulary!$A:$J,7,)="","",VLOOKUP($A246,Vocabulary!$A:$J,7,)),"")</f>
        <v/>
      </c>
      <c r="E246" s="11" t="str">
        <f>IF($A246&lt;&gt;"",VLOOKUP($A246,Vocabulary!$A:$J,4,),"")</f>
        <v>Location</v>
      </c>
      <c r="F246" s="8" t="s">
        <v>182</v>
      </c>
      <c r="G246" s="23" t="s">
        <v>1387</v>
      </c>
    </row>
    <row r="247" spans="1:8" x14ac:dyDescent="0.3">
      <c r="A247" s="8">
        <v>255</v>
      </c>
      <c r="B247" s="12" t="str">
        <f>IF($A247&lt;&gt;"",IF(VLOOKUP($A247,Vocabulary!$A:$J,2,)="","",VLOOKUP($A247,Vocabulary!$A:$J,2,)),"")</f>
        <v>GeographicPosition</v>
      </c>
      <c r="C247" s="11" t="str">
        <f>IF($A247&lt;&gt;"",IF(VLOOKUP($A247,Vocabulary!$A:$J,3,)="","",VLOOKUP($A247,Vocabulary!$A:$J,3,)),"")</f>
        <v>Geographic position indicated by a point.</v>
      </c>
      <c r="D247" s="11" t="str">
        <f>IF($A247&lt;&gt;"",IF(VLOOKUP($A247,Vocabulary!$A:$J,7,)="","",VLOOKUP($A247,Vocabulary!$A:$J,7,)),"")</f>
        <v/>
      </c>
      <c r="E247" s="11" t="str">
        <f>IF($A247&lt;&gt;"",VLOOKUP($A247,Vocabulary!$A:$J,4,),"")</f>
        <v>Location</v>
      </c>
      <c r="F247" s="8" t="s">
        <v>155</v>
      </c>
      <c r="G247" s="23" t="s">
        <v>747</v>
      </c>
    </row>
    <row r="248" spans="1:8" ht="259.2" x14ac:dyDescent="0.3">
      <c r="A248" s="8">
        <v>256</v>
      </c>
      <c r="B248" s="12" t="str">
        <f>IF($A248&lt;&gt;"",IF(VLOOKUP($A248,Vocabulary!$A:$J,2,)="","",VLOOKUP($A248,Vocabulary!$A:$J,2,)),"")</f>
        <v>Identifier</v>
      </c>
      <c r="C248" s="11" t="str">
        <f>IF($A248&lt;&gt;"",IF(VLOOKUP($A248,Vocabulary!$A:$J,3,)="","",VLOOKUP($A248,Vocabulary!$A:$J,3,)),"")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D248" s="11" t="str">
        <f>IF($A248&lt;&gt;"",IF(VLOOKUP($A248,Vocabulary!$A:$J,7,)="","",VLOOKUP($A248,Vocabulary!$A:$J,7,)),"")</f>
        <v/>
      </c>
      <c r="E248" s="11" t="str">
        <f>IF($A248&lt;&gt;"",VLOOKUP($A248,Vocabulary!$A:$J,4,),"")</f>
        <v>Generic</v>
      </c>
      <c r="F248" s="8" t="s">
        <v>1822</v>
      </c>
      <c r="G248" s="23" t="s">
        <v>1827</v>
      </c>
    </row>
    <row r="249" spans="1:8" ht="86.4" x14ac:dyDescent="0.3">
      <c r="A249" s="8">
        <v>257</v>
      </c>
      <c r="B249" s="12" t="str">
        <f>IF($A249&lt;&gt;"",IF(VLOOKUP($A249,Vocabulary!$A:$J,2,)="","",VLOOKUP($A249,Vocabulary!$A:$J,2,)),"")</f>
        <v>MooringPlace</v>
      </c>
      <c r="C249" s="11" t="str">
        <f>IF($A249&lt;&gt;"",IF(VLOOKUP($A249,Vocabulary!$A:$J,3,)="","",VLOOKUP($A249,Vocabulary!$A:$J,3,)),"")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D249" s="11" t="str">
        <f>IF($A249&lt;&gt;"",IF(VLOOKUP($A249,Vocabulary!$A:$J,7,)="","",VLOOKUP($A249,Vocabulary!$A:$J,7,)),"")</f>
        <v/>
      </c>
      <c r="E249" s="11" t="str">
        <f>IF($A249&lt;&gt;"",VLOOKUP($A249,Vocabulary!$A:$J,4,),"")</f>
        <v>Location</v>
      </c>
      <c r="F249" s="8" t="s">
        <v>187</v>
      </c>
      <c r="G249" s="23" t="s">
        <v>1391</v>
      </c>
    </row>
    <row r="250" spans="1:8" ht="57.6" x14ac:dyDescent="0.3">
      <c r="A250" s="8">
        <v>258</v>
      </c>
      <c r="B250" s="12" t="str">
        <f>IF($A250&lt;&gt;"",IF(VLOOKUP($A250,Vocabulary!$A:$J,2,)="","",VLOOKUP($A250,Vocabulary!$A:$J,2,)),"")</f>
        <v>Municipality</v>
      </c>
      <c r="C250" s="11" t="str">
        <f>IF($A250&lt;&gt;"",IF(VLOOKUP($A250,Vocabulary!$A:$J,3,)="","",VLOOKUP($A250,Vocabulary!$A:$J,3,)),"")</f>
        <v>Official administrative zone of the Belgian territory. The municipality is the smallest administrative part of the Belgian territory whose boundaries can only be changed by the legislator.</v>
      </c>
      <c r="D250" s="11" t="str">
        <f>IF($A250&lt;&gt;"",IF(VLOOKUP($A250,Vocabulary!$A:$J,7,)="","",VLOOKUP($A250,Vocabulary!$A:$J,7,)),"")</f>
        <v/>
      </c>
      <c r="E250" s="11" t="str">
        <f>IF($A250&lt;&gt;"",VLOOKUP($A250,Vocabulary!$A:$J,4,),"")</f>
        <v>Location</v>
      </c>
      <c r="F250" s="8" t="s">
        <v>38</v>
      </c>
      <c r="G250" s="23" t="s">
        <v>1394</v>
      </c>
    </row>
    <row r="251" spans="1:8" ht="28.8" x14ac:dyDescent="0.3">
      <c r="A251" s="8">
        <v>260</v>
      </c>
      <c r="B251" s="12" t="str">
        <f>IF($A251&lt;&gt;"",IF(VLOOKUP($A251,Vocabulary!$A:$J,2,)="","",VLOOKUP($A251,Vocabulary!$A:$J,2,)),"")</f>
        <v>Parcel</v>
      </c>
      <c r="C251" s="11" t="str">
        <f>IF($A251&lt;&gt;"",IF(VLOOKUP($A251,Vocabulary!$A:$J,3,)="","",VLOOKUP($A251,Vocabulary!$A:$J,3,)),"")</f>
        <v>A "parcel" is a part of the territory officially established with a cadastral or administrative purpose.</v>
      </c>
      <c r="D251" s="11" t="str">
        <f>IF($A251&lt;&gt;"",IF(VLOOKUP($A251,Vocabulary!$A:$J,7,)="","",VLOOKUP($A251,Vocabulary!$A:$J,7,)),"")</f>
        <v/>
      </c>
      <c r="E251" s="11" t="str">
        <f>IF($A251&lt;&gt;"",VLOOKUP($A251,Vocabulary!$A:$J,4,),"")</f>
        <v>Location</v>
      </c>
      <c r="F251" s="8" t="s">
        <v>184</v>
      </c>
      <c r="G251" s="23" t="s">
        <v>1399</v>
      </c>
    </row>
    <row r="252" spans="1:8" ht="43.2" x14ac:dyDescent="0.3">
      <c r="A252" s="8">
        <v>261</v>
      </c>
      <c r="B252" s="12" t="str">
        <f>IF($A252&lt;&gt;"",IF(VLOOKUP($A252,Vocabulary!$A:$J,2,)="","",VLOOKUP($A252,Vocabulary!$A:$J,2,)),"")</f>
        <v>PartOfMunicipality</v>
      </c>
      <c r="C252" s="11" t="str">
        <f>IF($A252&lt;&gt;"",IF(VLOOKUP($A252,Vocabulary!$A:$J,3,)="","",VLOOKUP($A252,Vocabulary!$A:$J,3,)),"")</f>
        <v>A part of a municipality, such as a former municipality (prior to the merger of the municipalities), or a neighborhood.</v>
      </c>
      <c r="D252" s="11" t="str">
        <f>IF($A252&lt;&gt;"",IF(VLOOKUP($A252,Vocabulary!$A:$J,7,)="","",VLOOKUP($A252,Vocabulary!$A:$J,7,)),"")</f>
        <v>Context BEST: Part of Municipality is a class defined by the Walloon region. It does not exist in Flanders nor in the Brussels region.</v>
      </c>
      <c r="E252" s="11" t="str">
        <f>IF($A252&lt;&gt;"",VLOOKUP($A252,Vocabulary!$A:$J,4,),"")</f>
        <v>Location</v>
      </c>
      <c r="F252" s="8" t="s">
        <v>135</v>
      </c>
      <c r="G252" s="23" t="s">
        <v>1402</v>
      </c>
      <c r="H252" s="23" t="s">
        <v>2200</v>
      </c>
    </row>
    <row r="253" spans="1:8" ht="57.6" x14ac:dyDescent="0.3">
      <c r="A253" s="8">
        <v>262</v>
      </c>
      <c r="B253" s="12" t="str">
        <f>IF($A253&lt;&gt;"",IF(VLOOKUP($A253,Vocabulary!$A:$J,2,)="","",VLOOKUP($A253,Vocabulary!$A:$J,2,)),"")</f>
        <v>PostalInfo</v>
      </c>
      <c r="C253" s="11" t="str">
        <f>IF($A253&lt;&gt;"",IF(VLOOKUP($A253,Vocabulary!$A:$J,3,)="","",VLOOKUP($A253,Vocabulary!$A:$J,3,)),"")</f>
        <v>Information given by the provider of the universal postal service for the identification of a grouping of addresses in a geographical area for postal purposes.</v>
      </c>
      <c r="D253" s="11" t="str">
        <f>IF($A253&lt;&gt;"",IF(VLOOKUP($A253,Vocabulary!$A:$J,7,)="","",VLOOKUP($A253,Vocabulary!$A:$J,7,)),"")</f>
        <v/>
      </c>
      <c r="E253" s="11" t="str">
        <f>IF($A253&lt;&gt;"",VLOOKUP($A253,Vocabulary!$A:$J,4,),"")</f>
        <v>Location</v>
      </c>
      <c r="F253" s="8" t="s">
        <v>132</v>
      </c>
      <c r="G253" s="23" t="s">
        <v>1405</v>
      </c>
    </row>
    <row r="254" spans="1:8" ht="86.4" x14ac:dyDescent="0.3">
      <c r="A254" s="8">
        <v>263</v>
      </c>
      <c r="B254" s="12" t="str">
        <f>IF($A254&lt;&gt;"",IF(VLOOKUP($A254,Vocabulary!$A:$J,2,)="","",VLOOKUP($A254,Vocabulary!$A:$J,2,)),"")</f>
        <v>Stand</v>
      </c>
      <c r="C254" s="11" t="str">
        <f>IF($A254&lt;&gt;"",IF(VLOOKUP($A254,Vocabulary!$A:$J,3,)="","",VLOOKUP($A254,Vocabulary!$A:$J,3,)),"")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D254" s="11" t="str">
        <f>IF($A254&lt;&gt;"",IF(VLOOKUP($A254,Vocabulary!$A:$J,7,)="","",VLOOKUP($A254,Vocabulary!$A:$J,7,)),"")</f>
        <v/>
      </c>
      <c r="E254" s="11" t="str">
        <f>IF($A254&lt;&gt;"",VLOOKUP($A254,Vocabulary!$A:$J,4,),"")</f>
        <v>Location</v>
      </c>
      <c r="F254" s="8" t="s">
        <v>186</v>
      </c>
      <c r="G254" s="23" t="s">
        <v>1408</v>
      </c>
    </row>
    <row r="255" spans="1:8" ht="43.2" x14ac:dyDescent="0.3">
      <c r="A255" s="8">
        <v>267</v>
      </c>
      <c r="B255" s="12" t="str">
        <f>IF($A255&lt;&gt;"",IF(VLOOKUP($A255,Vocabulary!$A:$J,2,)="","",VLOOKUP($A255,Vocabulary!$A:$J,2,)),"")</f>
        <v>addressPosition</v>
      </c>
      <c r="C255" s="11" t="str">
        <f>IF($A255&lt;&gt;"",IF(VLOOKUP($A255,Vocabulary!$A:$J,3,)="","",VLOOKUP($A255,Vocabulary!$A:$J,3,)),"")</f>
        <v>Position of a characteristic point that represents the position of the address according to a specific specification and includes information about the origin of the position.</v>
      </c>
      <c r="D255" s="11" t="str">
        <f>IF($A255&lt;&gt;"",IF(VLOOKUP($A255,Vocabulary!$A:$J,7,)="","",VLOOKUP($A255,Vocabulary!$A:$J,7,)),"")</f>
        <v/>
      </c>
      <c r="E255" s="11" t="str">
        <f>IF($A255&lt;&gt;"",VLOOKUP($A255,Vocabulary!$A:$J,4,),"")</f>
        <v>Location</v>
      </c>
      <c r="F255" s="8" t="s">
        <v>153</v>
      </c>
      <c r="G255" s="23" t="s">
        <v>1411</v>
      </c>
    </row>
    <row r="256" spans="1:8" ht="43.2" x14ac:dyDescent="0.3">
      <c r="A256" s="8">
        <v>268</v>
      </c>
      <c r="B256" s="12" t="str">
        <f>IF($A256&lt;&gt;"",IF(VLOOKUP($A256,Vocabulary!$A:$J,2,)="","",VLOOKUP($A256,Vocabulary!$A:$J,2,)),"")</f>
        <v>addressSortField</v>
      </c>
      <c r="C256" s="11" t="str">
        <f>IF($A256&lt;&gt;"",IF(VLOOKUP($A256,Vocabulary!$A:$J,3,)="","",VLOOKUP($A256,Vocabulary!$A:$J,3,)),"")</f>
        <v>Transformation of the original house number &amp; bus number (eg addition of leading zeros) so that this can be sorted.</v>
      </c>
      <c r="D256" s="11" t="str">
        <f>IF($A256&lt;&gt;"",IF(VLOOKUP($A256,Vocabulary!$A:$J,7,)="","",VLOOKUP($A256,Vocabulary!$A:$J,7,)),"")</f>
        <v/>
      </c>
      <c r="E256" s="11" t="str">
        <f>IF($A256&lt;&gt;"",VLOOKUP($A256,Vocabulary!$A:$J,4,),"")</f>
        <v>Location</v>
      </c>
      <c r="F256" s="8" t="s">
        <v>165</v>
      </c>
      <c r="G256" s="23" t="s">
        <v>1414</v>
      </c>
    </row>
    <row r="257" spans="1:8" x14ac:dyDescent="0.3">
      <c r="A257" s="8">
        <v>269</v>
      </c>
      <c r="B257" s="12" t="str">
        <f>IF($A257&lt;&gt;"",IF(VLOOKUP($A257,Vocabulary!$A:$J,2,)="","",VLOOKUP($A257,Vocabulary!$A:$J,2,)),"")</f>
        <v>addressStatus</v>
      </c>
      <c r="C257" s="11" t="str">
        <f>IF($A257&lt;&gt;"",IF(VLOOKUP($A257,Vocabulary!$A:$J,3,)="","",VLOOKUP($A257,Vocabulary!$A:$J,3,)),"")</f>
        <v>Current status of the address.</v>
      </c>
      <c r="D257" s="11" t="str">
        <f>IF($A257&lt;&gt;"",IF(VLOOKUP($A257,Vocabulary!$A:$J,7,)="","",VLOOKUP($A257,Vocabulary!$A:$J,7,)),"")</f>
        <v/>
      </c>
      <c r="E257" s="11" t="str">
        <f>IF($A257&lt;&gt;"",VLOOKUP($A257,Vocabulary!$A:$J,4,),"")</f>
        <v>Location</v>
      </c>
      <c r="F257" s="8" t="s">
        <v>168</v>
      </c>
      <c r="G257" s="23" t="s">
        <v>846</v>
      </c>
    </row>
    <row r="258" spans="1:8" ht="72" x14ac:dyDescent="0.3">
      <c r="A258" s="8">
        <v>272</v>
      </c>
      <c r="B258" s="12" t="str">
        <f>IF($A258&lt;&gt;"",IF(VLOOKUP($A258,Vocabulary!$A:$J,2,)="","",VLOOKUP($A258,Vocabulary!$A:$J,2,)),"")</f>
        <v>fullAddress</v>
      </c>
      <c r="C258" s="11" t="str">
        <f>IF($A258&lt;&gt;"",IF(VLOOKUP($A258,Vocabulary!$A:$J,3,)="","",VLOOKUP($A258,Vocabulary!$A:$J,3,)),"")</f>
        <v>The complete address in one string, whether or not formatted.
Avoids errors due to the splitting of the address in its parts. Displays the prescribed sequence of different parts</v>
      </c>
      <c r="D258" s="11" t="str">
        <f>IF($A258&lt;&gt;"",IF(VLOOKUP($A258,Vocabulary!$A:$J,7,)="","",VLOOKUP($A258,Vocabulary!$A:$J,7,)),"")</f>
        <v/>
      </c>
      <c r="E258" s="11" t="str">
        <f>IF($A258&lt;&gt;"",VLOOKUP($A258,Vocabulary!$A:$J,4,),"")</f>
        <v>Location</v>
      </c>
      <c r="F258" s="8" t="s">
        <v>32</v>
      </c>
      <c r="G258" s="23" t="s">
        <v>1419</v>
      </c>
    </row>
    <row r="259" spans="1:8" ht="43.2" x14ac:dyDescent="0.3">
      <c r="A259" s="8">
        <v>276</v>
      </c>
      <c r="B259" s="12" t="str">
        <f>IF($A259&lt;&gt;"",IF(VLOOKUP($A259,Vocabulary!$A:$J,2,)="","",VLOOKUP($A259,Vocabulary!$A:$J,2,)),"")</f>
        <v>hasComponent</v>
      </c>
      <c r="C259" s="11" t="str">
        <f>IF($A259&lt;&gt;"",IF(VLOOKUP($A259,Vocabulary!$A:$J,3,)="","",VLOOKUP($A259,Vocabulary!$A:$J,3,)),"")</f>
        <v>Refers to the various components of a Class.
E.g. Address (PostalInfo, Street, Municipality)</v>
      </c>
      <c r="D259" s="11" t="str">
        <f>IF($A259&lt;&gt;"",IF(VLOOKUP($A259,Vocabulary!$A:$J,7,)="","",VLOOKUP($A259,Vocabulary!$A:$J,7,)),"")</f>
        <v>BEST datamodel: hasComponent
alternative property names to be checked with BEST:
hasStreet, hasMunicipality, hasPartOfMunicipality, hasPostalInfo</v>
      </c>
      <c r="E259" s="11" t="str">
        <f>IF($A259&lt;&gt;"",VLOOKUP($A259,Vocabulary!$A:$J,4,),"")</f>
        <v>Location</v>
      </c>
      <c r="F259" s="8" t="s">
        <v>93</v>
      </c>
      <c r="G259" s="23" t="s">
        <v>1863</v>
      </c>
      <c r="H259" s="23" t="s">
        <v>1681</v>
      </c>
    </row>
    <row r="260" spans="1:8" ht="28.8" x14ac:dyDescent="0.3">
      <c r="A260" s="8">
        <v>277</v>
      </c>
      <c r="B260" s="12" t="str">
        <f>IF($A260&lt;&gt;"",IF(VLOOKUP($A260,Vocabulary!$A:$J,2,)="","",VLOOKUP($A260,Vocabulary!$A:$J,2,)),"")</f>
        <v>hasRepresentation</v>
      </c>
      <c r="C260" s="11" t="str">
        <f>IF($A260&lt;&gt;"",IF(VLOOKUP($A260,Vocabulary!$A:$J,3,)="","",VLOOKUP($A260,Vocabulary!$A:$J,3,)),"")</f>
        <v>An object is represented by another.
E.g. Address has an AddressRepresentation.</v>
      </c>
      <c r="D260" s="11" t="str">
        <f>IF($A260&lt;&gt;"",IF(VLOOKUP($A260,Vocabulary!$A:$J,7,)="","",VLOOKUP($A260,Vocabulary!$A:$J,7,)),"")</f>
        <v/>
      </c>
      <c r="E260" s="11" t="str">
        <f>IF($A260&lt;&gt;"",VLOOKUP($A260,Vocabulary!$A:$J,4,),"")</f>
        <v>Location</v>
      </c>
      <c r="F260" s="8" t="s">
        <v>145</v>
      </c>
      <c r="G260" s="23" t="s">
        <v>1748</v>
      </c>
    </row>
    <row r="261" spans="1:8" ht="43.2" x14ac:dyDescent="0.3">
      <c r="A261" s="8">
        <v>278</v>
      </c>
      <c r="B261" s="12" t="str">
        <f>IF($A261&lt;&gt;"",IF(VLOOKUP($A261,Vocabulary!$A:$J,2,)="","",VLOOKUP($A261,Vocabulary!$A:$J,2,)),"")</f>
        <v>homonymAddition</v>
      </c>
      <c r="C261" s="11" t="str">
        <f>IF($A261&lt;&gt;"",IF(VLOOKUP($A261,Vocabulary!$A:$J,3,)="","",VLOOKUP($A261,Vocabulary!$A:$J,3,)),"")</f>
        <v>Addition to distinguish double street names (street names with the same name but different location in the municipality and their own addresses).</v>
      </c>
      <c r="D261" s="11" t="str">
        <f>IF($A261&lt;&gt;"",IF(VLOOKUP($A261,Vocabulary!$A:$J,7,)="","",VLOOKUP($A261,Vocabulary!$A:$J,7,)),"")</f>
        <v>See https://github.com/belgif/fedvoc/wiki/Mapping-of-a-Belgian-(BEST)-address-on-an-international-address</v>
      </c>
      <c r="E261" s="11" t="str">
        <f>IF($A261&lt;&gt;"",VLOOKUP($A261,Vocabulary!$A:$J,4,),"")</f>
        <v>Location</v>
      </c>
      <c r="F261" s="8" t="s">
        <v>1696</v>
      </c>
      <c r="G261" s="23" t="s">
        <v>839</v>
      </c>
      <c r="H261" s="23" t="s">
        <v>2342</v>
      </c>
    </row>
    <row r="262" spans="1:8" x14ac:dyDescent="0.3">
      <c r="A262" s="8">
        <v>280</v>
      </c>
      <c r="B262" s="12" t="str">
        <f>IF($A262&lt;&gt;"",IF(VLOOKUP($A262,Vocabulary!$A:$J,2,)="","",VLOOKUP($A262,Vocabulary!$A:$J,2,)),"")</f>
        <v>assignedTo</v>
      </c>
      <c r="C262" s="11" t="str">
        <f>IF($A262&lt;&gt;"",IF(VLOOKUP($A262,Vocabulary!$A:$J,3,)="","",VLOOKUP($A262,Vocabulary!$A:$J,3,)),"")</f>
        <v>Addressable object to which the address has been assigned.</v>
      </c>
      <c r="D262" s="11" t="str">
        <f>IF($A262&lt;&gt;"",IF(VLOOKUP($A262,Vocabulary!$A:$J,7,)="","",VLOOKUP($A262,Vocabulary!$A:$J,7,)),"")</f>
        <v/>
      </c>
      <c r="E262" s="11" t="str">
        <f>IF($A262&lt;&gt;"",VLOOKUP($A262,Vocabulary!$A:$J,4,),"")</f>
        <v>Location</v>
      </c>
      <c r="F262" s="8" t="s">
        <v>176</v>
      </c>
      <c r="G262" s="23" t="s">
        <v>841</v>
      </c>
    </row>
    <row r="263" spans="1:8" ht="72" x14ac:dyDescent="0.3">
      <c r="A263" s="8">
        <v>283</v>
      </c>
      <c r="B263" s="12" t="str">
        <f>IF($A263&lt;&gt;"",IF(VLOOKUP($A263,Vocabulary!$A:$J,2,)="","",VLOOKUP($A263,Vocabulary!$A:$J,2,)),"")</f>
        <v>isOfficiallyAssigned</v>
      </c>
      <c r="C263" s="11" t="str">
        <f>IF($A263&lt;&gt;"",IF(VLOOKUP($A263,Vocabulary!$A:$J,3,)="","",VLOOKUP($A263,Vocabulary!$A:$J,3,)),"")</f>
        <v>Indicates whether the address has been officially assigned by the address manager.
An address is unofficial if its existence was not known from the administrative procedures, but only after it was actually established on the site.</v>
      </c>
      <c r="D263" s="11" t="str">
        <f>IF($A263&lt;&gt;"",IF(VLOOKUP($A263,Vocabulary!$A:$J,7,)="","",VLOOKUP($A263,Vocabulary!$A:$J,7,)),"")</f>
        <v/>
      </c>
      <c r="E263" s="11" t="str">
        <f>IF($A263&lt;&gt;"",VLOOKUP($A263,Vocabulary!$A:$J,4,),"")</f>
        <v>Location</v>
      </c>
      <c r="F263" s="8" t="s">
        <v>150</v>
      </c>
      <c r="G263" s="23" t="s">
        <v>1427</v>
      </c>
    </row>
    <row r="264" spans="1:8" ht="72" x14ac:dyDescent="0.3">
      <c r="A264" s="8">
        <v>285</v>
      </c>
      <c r="B264" s="12" t="str">
        <f>IF($A264&lt;&gt;"",IF(VLOOKUP($A264,Vocabulary!$A:$J,2,)="","",VLOOKUP($A264,Vocabulary!$A:$J,2,)),"")</f>
        <v>situatedIn</v>
      </c>
      <c r="C264" s="11" t="str">
        <f>IF($A264&lt;&gt;"",IF(VLOOKUP($A264,Vocabulary!$A:$J,3,)="","",VLOOKUP($A264,Vocabulary!$A:$J,3,)),"")</f>
        <v>Indicator that that says that a location is situated in another location.
E.g. 
an address can be situated in a part of a municipality, 
a part of a municipality is situated in a municipality</v>
      </c>
      <c r="D264" s="11" t="str">
        <f>IF($A264&lt;&gt;"",IF(VLOOKUP($A264,Vocabulary!$A:$J,7,)="","",VLOOKUP($A264,Vocabulary!$A:$J,7,)),"")</f>
        <v/>
      </c>
      <c r="E264" s="11" t="str">
        <f>IF($A264&lt;&gt;"",VLOOKUP($A264,Vocabulary!$A:$J,4,),"")</f>
        <v>Location</v>
      </c>
      <c r="F264" s="8" t="s">
        <v>147</v>
      </c>
      <c r="G264" s="23" t="s">
        <v>1524</v>
      </c>
    </row>
    <row r="265" spans="1:8" ht="28.8" x14ac:dyDescent="0.3">
      <c r="A265" s="8">
        <v>289</v>
      </c>
      <c r="B265" s="12" t="str">
        <f>IF($A265&lt;&gt;"",IF(VLOOKUP($A265,Vocabulary!$A:$J,2,)="","",VLOOKUP($A265,Vocabulary!$A:$J,2,)),"")</f>
        <v>municipalityName</v>
      </c>
      <c r="C265" s="11" t="str">
        <f>IF($A265&lt;&gt;"",IF(VLOOKUP($A265,Vocabulary!$A:$J,3,)="","",VLOOKUP($A265,Vocabulary!$A:$J,3,)),"")</f>
        <v>Name of the municipality</v>
      </c>
      <c r="D265" s="11" t="str">
        <f>IF($A265&lt;&gt;"",IF(VLOOKUP($A265,Vocabulary!$A:$J,7,)="","",VLOOKUP($A265,Vocabulary!$A:$J,7,)),"")</f>
        <v/>
      </c>
      <c r="E265" s="11" t="str">
        <f>IF($A265&lt;&gt;"",VLOOKUP($A265,Vocabulary!$A:$J,4,),"")</f>
        <v>Location</v>
      </c>
      <c r="F265" s="8" t="s">
        <v>139</v>
      </c>
      <c r="G265" s="23" t="s">
        <v>1750</v>
      </c>
      <c r="H265" s="23" t="s">
        <v>2342</v>
      </c>
    </row>
    <row r="266" spans="1:8" ht="72" x14ac:dyDescent="0.3">
      <c r="A266" s="8">
        <v>297</v>
      </c>
      <c r="B266" s="12" t="str">
        <f>IF($A266&lt;&gt;"",IF(VLOOKUP($A266,Vocabulary!$A:$J,2,)="","",VLOOKUP($A266,Vocabulary!$A:$J,2,)),"")</f>
        <v>partOfMunicipalityName</v>
      </c>
      <c r="C266" s="11" t="str">
        <f>IF($A266&lt;&gt;"",IF(VLOOKUP($A266,Vocabulary!$A:$J,3,)="","",VLOOKUP($A266,Vocabulary!$A:$J,3,)),"")</f>
        <v>Name of the part of the municipality</v>
      </c>
      <c r="D266" s="11" t="str">
        <f>IF($A266&lt;&gt;"",IF(VLOOKUP($A266,Vocabulary!$A:$J,7,)="","",VLOOKUP($A266,Vocabulary!$A:$J,7,)),"")</f>
        <v>Context BEST: Part of Municipality is a class defined by the Walloon region. It does not exist in Flanders nor in the Brussels region.
See https://github.com/belgif/fedvoc/wiki/Mapping-of-a-Belgian-(BEST)-address-on-an-international-address</v>
      </c>
      <c r="E266" s="11" t="str">
        <f>IF($A266&lt;&gt;"",VLOOKUP($A266,Vocabulary!$A:$J,4,),"")</f>
        <v>Location</v>
      </c>
      <c r="F266" s="8" t="s">
        <v>142</v>
      </c>
      <c r="G266" s="8" t="s">
        <v>2198</v>
      </c>
      <c r="H266" s="23" t="s">
        <v>2343</v>
      </c>
    </row>
    <row r="267" spans="1:8" ht="57.6" x14ac:dyDescent="0.3">
      <c r="A267" s="8">
        <v>298</v>
      </c>
      <c r="B267" s="12" t="str">
        <f>IF($A267&lt;&gt;"",IF(VLOOKUP($A267,Vocabulary!$A:$J,2,)="","",VLOOKUP($A267,Vocabulary!$A:$J,2,)),"")</f>
        <v>boxNumber</v>
      </c>
      <c r="C267" s="11" t="str">
        <f>IF($A267&lt;&gt;"",IF(VLOOKUP($A267,Vocabulary!$A:$J,3,)="","",VLOOKUP($A267,Vocabulary!$A:$J,3,)),"")</f>
        <v>An officially assigned alphanumeric code that is added to the house number to distinguish multiple building units, mooring places, stands or parcels that have the same house number.</v>
      </c>
      <c r="D267" s="11" t="str">
        <f>IF($A267&lt;&gt;"",IF(VLOOKUP($A267,Vocabulary!$A:$J,7,)="","",VLOOKUP($A267,Vocabulary!$A:$J,7,)),"")</f>
        <v>See https://github.com/belgif/fedvoc/wiki/Mapping-of-a-Belgian-(BEST)-address-on-an-international-address</v>
      </c>
      <c r="E267" s="11" t="str">
        <f>IF($A267&lt;&gt;"",VLOOKUP($A267,Vocabulary!$A:$J,4,),"")</f>
        <v>Location</v>
      </c>
      <c r="F267" s="8" t="s">
        <v>137</v>
      </c>
      <c r="G267" s="23" t="s">
        <v>2429</v>
      </c>
      <c r="H267" s="23" t="s">
        <v>2342</v>
      </c>
    </row>
    <row r="268" spans="1:8" x14ac:dyDescent="0.3">
      <c r="A268" s="8">
        <v>299</v>
      </c>
      <c r="B268" s="12" t="str">
        <f>IF($A268&lt;&gt;"",IF(VLOOKUP($A268,Vocabulary!$A:$J,2,)="","",VLOOKUP($A268,Vocabulary!$A:$J,2,)),"")</f>
        <v>pointGeometry</v>
      </c>
      <c r="C268" s="11" t="str">
        <f>IF($A268&lt;&gt;"",IF(VLOOKUP($A268,Vocabulary!$A:$J,3,)="","",VLOOKUP($A268,Vocabulary!$A:$J,3,)),"")</f>
        <v>The cartographic coordinates of the point.</v>
      </c>
      <c r="D268" s="11" t="str">
        <f>IF($A268&lt;&gt;"",IF(VLOOKUP($A268,Vocabulary!$A:$J,7,)="","",VLOOKUP($A268,Vocabulary!$A:$J,7,)),"")</f>
        <v/>
      </c>
      <c r="E268" s="11" t="str">
        <f>IF($A268&lt;&gt;"",VLOOKUP($A268,Vocabulary!$A:$J,4,),"")</f>
        <v>Location</v>
      </c>
      <c r="F268" s="8" t="s">
        <v>1701</v>
      </c>
      <c r="G268" s="23" t="s">
        <v>1432</v>
      </c>
    </row>
    <row r="269" spans="1:8" x14ac:dyDescent="0.3">
      <c r="A269" s="8">
        <v>300</v>
      </c>
      <c r="B269" s="12" t="str">
        <f>IF($A269&lt;&gt;"",IF(VLOOKUP($A269,Vocabulary!$A:$J,2,)="","",VLOOKUP($A269,Vocabulary!$A:$J,2,)),"")</f>
        <v>positionGeometryMethod</v>
      </c>
      <c r="C269" s="11" t="str">
        <f>IF($A269&lt;&gt;"",IF(VLOOKUP($A269,Vocabulary!$A:$J,3,)="","",VLOOKUP($A269,Vocabulary!$A:$J,3,)),"")</f>
        <v>The way the point was determined.</v>
      </c>
      <c r="D269" s="11" t="str">
        <f>IF($A269&lt;&gt;"",IF(VLOOKUP($A269,Vocabulary!$A:$J,7,)="","",VLOOKUP($A269,Vocabulary!$A:$J,7,)),"")</f>
        <v/>
      </c>
      <c r="E269" s="11" t="str">
        <f>IF($A269&lt;&gt;"",VLOOKUP($A269,Vocabulary!$A:$J,4,),"")</f>
        <v>Location</v>
      </c>
      <c r="F269" s="8" t="s">
        <v>161</v>
      </c>
      <c r="G269" s="33" t="s">
        <v>1435</v>
      </c>
    </row>
    <row r="270" spans="1:8" x14ac:dyDescent="0.3">
      <c r="A270" s="8">
        <v>301</v>
      </c>
      <c r="B270" s="12" t="str">
        <f>IF($A270&lt;&gt;"",IF(VLOOKUP($A270,Vocabulary!$A:$J,2,)="","",VLOOKUP($A270,Vocabulary!$A:$J,2,)),"")</f>
        <v>positionSpecification</v>
      </c>
      <c r="C270" s="11" t="str">
        <f>IF($A270&lt;&gt;"",IF(VLOOKUP($A270,Vocabulary!$A:$J,3,)="","",VLOOKUP($A270,Vocabulary!$A:$J,3,)),"")</f>
        <v>The object on which the point was determined.</v>
      </c>
      <c r="D270" s="11" t="str">
        <f>IF($A270&lt;&gt;"",IF(VLOOKUP($A270,Vocabulary!$A:$J,7,)="","",VLOOKUP($A270,Vocabulary!$A:$J,7,)),"")</f>
        <v/>
      </c>
      <c r="E270" s="11" t="str">
        <f>IF($A270&lt;&gt;"",VLOOKUP($A270,Vocabulary!$A:$J,4,),"")</f>
        <v>Location</v>
      </c>
      <c r="F270" s="8" t="s">
        <v>162</v>
      </c>
      <c r="G270" s="23" t="s">
        <v>1439</v>
      </c>
    </row>
    <row r="271" spans="1:8" ht="72" x14ac:dyDescent="0.3">
      <c r="A271" s="8">
        <v>303</v>
      </c>
      <c r="B271" s="12" t="str">
        <f>IF($A271&lt;&gt;"",IF(VLOOKUP($A271,Vocabulary!$A:$J,2,)="","",VLOOKUP($A271,Vocabulary!$A:$J,2,)),"")</f>
        <v>postCode</v>
      </c>
      <c r="C271" s="11" t="str">
        <f>IF($A271&lt;&gt;"",IF(VLOOKUP($A271,Vocabulary!$A:$J,3,)="","",VLOOKUP($A271,Vocabulary!$A:$J,3,)),"")</f>
        <v>The postcode (a.k.a. postal code, zip code etc.)
Post codes are common elements in many countries' postal address systems.
Code granted by the provider of the universal postal service for the identification of a grouping of addresses in a geographical area for postal purposes.</v>
      </c>
      <c r="D271" s="11" t="str">
        <f>IF($A271&lt;&gt;"",IF(VLOOKUP($A271,Vocabulary!$A:$J,7,)="","",VLOOKUP($A271,Vocabulary!$A:$J,7,)),"")</f>
        <v>Belgian postcodes are represented by the BelgianPostCode data type</v>
      </c>
      <c r="E271" s="11" t="str">
        <f>IF($A271&lt;&gt;"",VLOOKUP($A271,Vocabulary!$A:$J,4,),"")</f>
        <v>Location</v>
      </c>
      <c r="F271" s="8" t="s">
        <v>41</v>
      </c>
      <c r="G271" s="23" t="s">
        <v>2639</v>
      </c>
      <c r="H271" s="23" t="s">
        <v>2554</v>
      </c>
    </row>
    <row r="272" spans="1:8" ht="43.2" x14ac:dyDescent="0.3">
      <c r="A272" s="8">
        <v>314</v>
      </c>
      <c r="B272" s="12" t="str">
        <f>IF($A272&lt;&gt;"",IF(VLOOKUP($A272,Vocabulary!$A:$J,2,)="","",VLOOKUP($A272,Vocabulary!$A:$J,2,)),"")</f>
        <v>Cohabitation</v>
      </c>
      <c r="C272" s="11" t="str">
        <f>IF($A272&lt;&gt;"",IF(VLOOKUP($A272,Vocabulary!$A:$J,3,)="","",VLOOKUP($A272,Vocabulary!$A:$J,3,)),"")</f>
        <v>Arrangement whereby two people who are not married live together.
Can, just like a marriage, form the basis of a family.
Legally registered.</v>
      </c>
      <c r="D272" s="11" t="str">
        <f>IF($A272&lt;&gt;"",IF(VLOOKUP($A272,Vocabulary!$A:$J,7,)="","",VLOOKUP($A272,Vocabulary!$A:$J,7,)),"")</f>
        <v/>
      </c>
      <c r="E272" s="11" t="str">
        <f>IF($A272&lt;&gt;"",VLOOKUP($A272,Vocabulary!$A:$J,4,),"")</f>
        <v>Person</v>
      </c>
      <c r="F272" s="8" t="s">
        <v>279</v>
      </c>
      <c r="G272" s="23" t="s">
        <v>1447</v>
      </c>
    </row>
    <row r="273" spans="1:8" ht="86.4" x14ac:dyDescent="0.3">
      <c r="A273" s="8">
        <v>315</v>
      </c>
      <c r="B273" s="12" t="str">
        <f>IF($A273&lt;&gt;"",IF(VLOOKUP($A273,Vocabulary!$A:$J,2,)="","",VLOOKUP($A273,Vocabulary!$A:$J,2,)),"")</f>
        <v>Descent</v>
      </c>
      <c r="C273" s="11" t="str">
        <f>IF($A273&lt;&gt;"",IF(VLOOKUP($A273,Vocabulary!$A:$J,3,)="","",VLOOKUP($A273,Vocabulary!$A:$J,3,)),"")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D273" s="11" t="str">
        <f>IF($A273&lt;&gt;"",IF(VLOOKUP($A273,Vocabulary!$A:$J,7,)="","",VLOOKUP($A273,Vocabulary!$A:$J,7,)),"")</f>
        <v/>
      </c>
      <c r="E273" s="11" t="str">
        <f>IF($A273&lt;&gt;"",VLOOKUP($A273,Vocabulary!$A:$J,4,),"")</f>
        <v>Person</v>
      </c>
      <c r="F273" s="8" t="s">
        <v>104</v>
      </c>
      <c r="G273" s="23" t="s">
        <v>1449</v>
      </c>
    </row>
    <row r="274" spans="1:8" ht="86.4" x14ac:dyDescent="0.3">
      <c r="A274" s="8">
        <v>318</v>
      </c>
      <c r="B274" s="12" t="str">
        <f>IF($A274&lt;&gt;"",IF(VLOOKUP($A274,Vocabulary!$A:$J,2,)="","",VLOOKUP($A274,Vocabulary!$A:$J,2,)),"")</f>
        <v>Guardianship</v>
      </c>
      <c r="C274" s="11" t="str">
        <f>IF($A274&lt;&gt;"",IF(VLOOKUP($A274,Vocabulary!$A:$J,3,)="","",VLOOKUP($A274,Vocabulary!$A:$J,3,)),"")</f>
        <v>Situation where a person acting as guardian serves another person and in that capacity is responsible for this person and his goods.
This is the case, for example, for minors who have lost their parents or for adults who have lost their intellectual faculties.</v>
      </c>
      <c r="D274" s="11" t="str">
        <f>IF($A274&lt;&gt;"",IF(VLOOKUP($A274,Vocabulary!$A:$J,7,)="","",VLOOKUP($A274,Vocabulary!$A:$J,7,)),"")</f>
        <v/>
      </c>
      <c r="E274" s="11" t="str">
        <f>IF($A274&lt;&gt;"",VLOOKUP($A274,Vocabulary!$A:$J,4,),"")</f>
        <v>Person</v>
      </c>
      <c r="F274" s="8" t="s">
        <v>108</v>
      </c>
      <c r="G274" s="23" t="s">
        <v>1451</v>
      </c>
    </row>
    <row r="275" spans="1:8" ht="115.2" x14ac:dyDescent="0.3">
      <c r="A275" s="8">
        <v>319</v>
      </c>
      <c r="B275" s="12" t="str">
        <f>IF($A275&lt;&gt;"",IF(VLOOKUP($A275,Vocabulary!$A:$J,2,)="","",VLOOKUP($A275,Vocabulary!$A:$J,2,)),"")</f>
        <v>Household</v>
      </c>
      <c r="C275" s="11" t="str">
        <f>IF($A275&lt;&gt;"",IF(VLOOKUP($A275,Vocabulary!$A:$J,3,)="","",VLOOKUP($A275,Vocabulary!$A:$J,3,)),"")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D275" s="11" t="str">
        <f>IF($A275&lt;&gt;"",IF(VLOOKUP($A275,Vocabulary!$A:$J,7,)="","",VLOOKUP($A275,Vocabulary!$A:$J,7,)),"")</f>
        <v/>
      </c>
      <c r="E275" s="11" t="str">
        <f>IF($A275&lt;&gt;"",VLOOKUP($A275,Vocabulary!$A:$J,4,),"")</f>
        <v>Person</v>
      </c>
      <c r="F275" s="8" t="s">
        <v>106</v>
      </c>
      <c r="G275" s="23" t="s">
        <v>1454</v>
      </c>
    </row>
    <row r="276" spans="1:8" ht="28.8" x14ac:dyDescent="0.3">
      <c r="A276" s="8">
        <v>320</v>
      </c>
      <c r="B276" s="12" t="str">
        <f>IF($A276&lt;&gt;"",IF(VLOOKUP($A276,Vocabulary!$A:$J,2,)="","",VLOOKUP($A276,Vocabulary!$A:$J,2,)),"")</f>
        <v>HouseholdRelation</v>
      </c>
      <c r="C276" s="11" t="str">
        <f>IF($A276&lt;&gt;"",IF(VLOOKUP($A276,Vocabulary!$A:$J,3,)="","",VLOOKUP($A276,Vocabulary!$A:$J,3,)),"")</f>
        <v>Relationship between members of the same family.
Eg husband, son, mother-in-law.</v>
      </c>
      <c r="D276" s="11" t="str">
        <f>IF($A276&lt;&gt;"",IF(VLOOKUP($A276,Vocabulary!$A:$J,7,)="","",VLOOKUP($A276,Vocabulary!$A:$J,7,)),"")</f>
        <v/>
      </c>
      <c r="E276" s="11" t="str">
        <f>IF($A276&lt;&gt;"",VLOOKUP($A276,Vocabulary!$A:$J,4,),"")</f>
        <v>Person</v>
      </c>
      <c r="F276" s="8" t="s">
        <v>107</v>
      </c>
      <c r="G276" s="23" t="s">
        <v>1458</v>
      </c>
    </row>
    <row r="277" spans="1:8" ht="57.6" x14ac:dyDescent="0.3">
      <c r="A277" s="8">
        <v>321</v>
      </c>
      <c r="B277" s="12" t="str">
        <f>IF($A277&lt;&gt;"",IF(VLOOKUP($A277,Vocabulary!$A:$J,2,)="","",VLOOKUP($A277,Vocabulary!$A:$J,2,)),"")</f>
        <v>Marriage</v>
      </c>
      <c r="C277" s="11" t="str">
        <f>IF($A277&lt;&gt;"",IF(VLOOKUP($A277,Vocabulary!$A:$J,3,)="","",VLOOKUP($A277,Vocabulary!$A:$J,3,)),"")</f>
        <v>A form of cohabitation organized by civil or religious law of two persons.
Can, just like living together, form the basis of a family.</v>
      </c>
      <c r="D277" s="11" t="str">
        <f>IF($A277&lt;&gt;"",IF(VLOOKUP($A277,Vocabulary!$A:$J,7,)="","",VLOOKUP($A277,Vocabulary!$A:$J,7,)),"")</f>
        <v/>
      </c>
      <c r="E277" s="11" t="str">
        <f>IF($A277&lt;&gt;"",VLOOKUP($A277,Vocabulary!$A:$J,4,),"")</f>
        <v>Person</v>
      </c>
      <c r="F277" s="8" t="s">
        <v>109</v>
      </c>
      <c r="G277" s="23" t="s">
        <v>1460</v>
      </c>
    </row>
    <row r="278" spans="1:8" ht="72" x14ac:dyDescent="0.3">
      <c r="A278" s="8">
        <v>323</v>
      </c>
      <c r="B278" s="12" t="str">
        <f>IF($A278&lt;&gt;"",IF(VLOOKUP($A278,Vocabulary!$A:$J,2,)="","",VLOOKUP($A278,Vocabulary!$A:$J,2,)),"")</f>
        <v>Person</v>
      </c>
      <c r="C278" s="11" t="str">
        <f>IF($A278&lt;&gt;"",IF(VLOOKUP($A278,Vocabulary!$A:$J,3,)="","",VLOOKUP($A278,Vocabulary!$A:$J,3,)),"")</f>
        <v>An individual person who may be dead or alive, but not imaginary. It is that restriction that makes &lt;person:Person&gt; a sub class of both &lt;foaf:Person&gt; and &lt;schema:Person&gt; which both cover imaginary characters as well as real people.</v>
      </c>
      <c r="D278" s="11" t="str">
        <f>IF($A278&lt;&gt;"",IF(VLOOKUP($A278,Vocabulary!$A:$J,7,)="","",VLOOKUP($A278,Vocabulary!$A:$J,7,)),"")</f>
        <v/>
      </c>
      <c r="E278" s="11" t="str">
        <f>IF($A278&lt;&gt;"",VLOOKUP($A278,Vocabulary!$A:$J,4,),"")</f>
        <v>Person</v>
      </c>
      <c r="F278" s="8" t="s">
        <v>727</v>
      </c>
      <c r="G278" s="23" t="s">
        <v>1752</v>
      </c>
    </row>
    <row r="279" spans="1:8" ht="43.2" x14ac:dyDescent="0.3">
      <c r="A279" s="8">
        <v>324</v>
      </c>
      <c r="B279" s="12" t="str">
        <f>IF($A279&lt;&gt;"",IF(VLOOKUP($A279,Vocabulary!$A:$J,2,)="","",VLOOKUP($A279,Vocabulary!$A:$J,2,)),"")</f>
        <v>PersonRelation</v>
      </c>
      <c r="C279" s="11" t="str">
        <f>IF($A279&lt;&gt;"",IF(VLOOKUP($A279,Vocabulary!$A:$J,3,)="","",VLOOKUP($A279,Vocabulary!$A:$J,3,)),"")</f>
        <v>Relationship between two or more people.
Typically these are civil relations (see marital status) but not necessarily limited to this.</v>
      </c>
      <c r="D279" s="11" t="str">
        <f>IF($A279&lt;&gt;"",IF(VLOOKUP($A279,Vocabulary!$A:$J,7,)="","",VLOOKUP($A279,Vocabulary!$A:$J,7,)),"")</f>
        <v/>
      </c>
      <c r="E279" s="11" t="str">
        <f>IF($A279&lt;&gt;"",VLOOKUP($A279,Vocabulary!$A:$J,4,),"")</f>
        <v>Person</v>
      </c>
      <c r="F279" s="8" t="s">
        <v>110</v>
      </c>
      <c r="G279" s="23" t="s">
        <v>1463</v>
      </c>
    </row>
    <row r="280" spans="1:8" ht="43.2" x14ac:dyDescent="0.3">
      <c r="A280" s="8">
        <v>326</v>
      </c>
      <c r="B280" s="12" t="str">
        <f>IF($A280&lt;&gt;"",IF(VLOOKUP($A280,Vocabulary!$A:$J,2,)="","",VLOOKUP($A280,Vocabulary!$A:$J,2,)),"")</f>
        <v>Resident</v>
      </c>
      <c r="C280" s="11" t="str">
        <f>IF($A280&lt;&gt;"",IF(VLOOKUP($A280,Vocabulary!$A:$J,3,)="","",VLOOKUP($A280,Vocabulary!$A:$J,3,)),"")</f>
        <v>Person who lives in a certain place or country.
Place or country is represented here by the jurisdiction entity.</v>
      </c>
      <c r="D280" s="11" t="str">
        <f>IF($A280&lt;&gt;"",IF(VLOOKUP($A280,Vocabulary!$A:$J,7,)="","",VLOOKUP($A280,Vocabulary!$A:$J,7,)),"")</f>
        <v/>
      </c>
      <c r="E280" s="11" t="str">
        <f>IF($A280&lt;&gt;"",VLOOKUP($A280,Vocabulary!$A:$J,4,),"")</f>
        <v>Person</v>
      </c>
      <c r="F280" s="8" t="s">
        <v>47</v>
      </c>
      <c r="G280" s="23" t="s">
        <v>1444</v>
      </c>
    </row>
    <row r="281" spans="1:8" x14ac:dyDescent="0.3">
      <c r="A281" s="8">
        <v>329</v>
      </c>
      <c r="B281" s="12" t="str">
        <f>IF($A281&lt;&gt;"",IF(VLOOKUP($A281,Vocabulary!$A:$J,2,)="","",VLOOKUP($A281,Vocabulary!$A:$J,2,)),"")</f>
        <v>civilStatus</v>
      </c>
      <c r="C281" s="11" t="str">
        <f>IF($A281&lt;&gt;"",IF(VLOOKUP($A281,Vocabulary!$A:$J,3,)="","",VLOOKUP($A281,Vocabulary!$A:$J,3,)),"")</f>
        <v>Civil status of a person.</v>
      </c>
      <c r="D281" s="11" t="str">
        <f>IF($A281&lt;&gt;"",IF(VLOOKUP($A281,Vocabulary!$A:$J,7,)="","",VLOOKUP($A281,Vocabulary!$A:$J,7,)),"")</f>
        <v/>
      </c>
      <c r="E281" s="11" t="str">
        <f>IF($A281&lt;&gt;"",VLOOKUP($A281,Vocabulary!$A:$J,4,),"")</f>
        <v>Person</v>
      </c>
      <c r="F281" s="8" t="s">
        <v>17</v>
      </c>
      <c r="G281" s="23" t="s">
        <v>1467</v>
      </c>
    </row>
    <row r="282" spans="1:8" x14ac:dyDescent="0.3">
      <c r="A282" s="8">
        <v>330</v>
      </c>
      <c r="B282" s="12" t="str">
        <f>IF($A282&lt;&gt;"",IF(VLOOKUP($A282,Vocabulary!$A:$J,2,)="","",VLOOKUP($A282,Vocabulary!$A:$J,2,)),"")</f>
        <v>birthDate</v>
      </c>
      <c r="C282" s="11" t="str">
        <f>IF($A282&lt;&gt;"",IF(VLOOKUP($A282,Vocabulary!$A:$J,3,)="","",VLOOKUP($A282,Vocabulary!$A:$J,3,)),"")</f>
        <v>The date on which the person was born.</v>
      </c>
      <c r="D282" s="11" t="str">
        <f>IF($A282&lt;&gt;"",IF(VLOOKUP($A282,Vocabulary!$A:$J,7,)="","",VLOOKUP($A282,Vocabulary!$A:$J,7,)),"")</f>
        <v/>
      </c>
      <c r="E282" s="11" t="str">
        <f>IF($A282&lt;&gt;"",VLOOKUP($A282,Vocabulary!$A:$J,4,),"")</f>
        <v>Person</v>
      </c>
      <c r="F282" s="8" t="s">
        <v>19</v>
      </c>
      <c r="G282" s="23" t="s">
        <v>1468</v>
      </c>
    </row>
    <row r="283" spans="1:8" x14ac:dyDescent="0.3">
      <c r="A283" s="8">
        <v>331</v>
      </c>
      <c r="B283" s="12" t="str">
        <f>IF($A283&lt;&gt;"",IF(VLOOKUP($A283,Vocabulary!$A:$J,2,)="","",VLOOKUP($A283,Vocabulary!$A:$J,2,)),"")</f>
        <v>deathDate</v>
      </c>
      <c r="C283" s="11" t="str">
        <f>IF($A283&lt;&gt;"",IF(VLOOKUP($A283,Vocabulary!$A:$J,3,)="","",VLOOKUP($A283,Vocabulary!$A:$J,3,)),"")</f>
        <v>The date on which the person deceased.</v>
      </c>
      <c r="D283" s="11" t="str">
        <f>IF($A283&lt;&gt;"",IF(VLOOKUP($A283,Vocabulary!$A:$J,7,)="","",VLOOKUP($A283,Vocabulary!$A:$J,7,)),"")</f>
        <v/>
      </c>
      <c r="E283" s="11" t="str">
        <f>IF($A283&lt;&gt;"",VLOOKUP($A283,Vocabulary!$A:$J,4,),"")</f>
        <v>Person</v>
      </c>
      <c r="F283" s="8" t="s">
        <v>22</v>
      </c>
      <c r="G283" s="23" t="s">
        <v>1471</v>
      </c>
    </row>
    <row r="284" spans="1:8" ht="28.8" x14ac:dyDescent="0.3">
      <c r="A284" s="8">
        <v>332</v>
      </c>
      <c r="B284" s="12" t="str">
        <f>IF($A284&lt;&gt;"",IF(VLOOKUP($A284,Vocabulary!$A:$J,2,)="","",VLOOKUP($A284,Vocabulary!$A:$J,2,)),"")</f>
        <v>familyName</v>
      </c>
      <c r="C284" s="11" t="str">
        <f>IF($A284&lt;&gt;"",IF(VLOOKUP($A284,Vocabulary!$A:$J,3,)="","",VLOOKUP($A284,Vocabulary!$A:$J,3,)),"")</f>
        <v>A family name is usually shared by members of a family.</v>
      </c>
      <c r="D284" s="11" t="str">
        <f>IF($A284&lt;&gt;"",IF(VLOOKUP($A284,Vocabulary!$A:$J,7,)="","",VLOOKUP($A284,Vocabulary!$A:$J,7,)),"")</f>
        <v>Norm ISA2</v>
      </c>
      <c r="E284" s="11" t="str">
        <f>IF($A284&lt;&gt;"",VLOOKUP($A284,Vocabulary!$A:$J,4,),"")</f>
        <v>Person</v>
      </c>
      <c r="F284" s="8" t="s">
        <v>23</v>
      </c>
      <c r="G284" s="23" t="s">
        <v>1948</v>
      </c>
      <c r="H284" s="23" t="s">
        <v>1480</v>
      </c>
    </row>
    <row r="285" spans="1:8" x14ac:dyDescent="0.3">
      <c r="A285" s="8">
        <v>333</v>
      </c>
      <c r="B285" s="12" t="str">
        <f>IF($A285&lt;&gt;"",IF(VLOOKUP($A285,Vocabulary!$A:$J,2,)="","",VLOOKUP($A285,Vocabulary!$A:$J,2,)),"")</f>
        <v>givenName</v>
      </c>
      <c r="C285" s="11" t="str">
        <f>IF($A285&lt;&gt;"",IF(VLOOKUP($A285,Vocabulary!$A:$J,3,)="","",VLOOKUP($A285,Vocabulary!$A:$J,3,)),"")</f>
        <v>Most important of the given names of the person (given name aka first name).</v>
      </c>
      <c r="D285" s="11" t="str">
        <f>IF($A285&lt;&gt;"",IF(VLOOKUP($A285,Vocabulary!$A:$J,7,)="","",VLOOKUP($A285,Vocabulary!$A:$J,7,)),"")</f>
        <v/>
      </c>
      <c r="E285" s="11" t="str">
        <f>IF($A285&lt;&gt;"",VLOOKUP($A285,Vocabulary!$A:$J,4,),"")</f>
        <v>Person</v>
      </c>
      <c r="F285" s="8" t="s">
        <v>1376</v>
      </c>
      <c r="G285" s="23" t="s">
        <v>1060</v>
      </c>
    </row>
    <row r="286" spans="1:8" ht="28.8" x14ac:dyDescent="0.3">
      <c r="A286" s="8">
        <v>334</v>
      </c>
      <c r="B286" s="12" t="str">
        <f>IF($A286&lt;&gt;"",IF(VLOOKUP($A286,Vocabulary!$A:$J,2,)="","",VLOOKUP($A286,Vocabulary!$A:$J,2,)),"")</f>
        <v>fullName</v>
      </c>
      <c r="C286" s="11" t="str">
        <f>IF($A286&lt;&gt;"",IF(VLOOKUP($A286,Vocabulary!$A:$J,3,)="","",VLOOKUP($A286,Vocabulary!$A:$J,3,)),"")</f>
        <v>The full name of the person, usually the combination of given names and family name.</v>
      </c>
      <c r="D286" s="11" t="str">
        <f>IF($A286&lt;&gt;"",IF(VLOOKUP($A286,Vocabulary!$A:$J,7,)="","",VLOOKUP($A286,Vocabulary!$A:$J,7,)),"")</f>
        <v>Norm ISA2</v>
      </c>
      <c r="E286" s="11" t="str">
        <f>IF($A286&lt;&gt;"",VLOOKUP($A286,Vocabulary!$A:$J,4,),"")</f>
        <v>Person</v>
      </c>
      <c r="F286" s="8" t="s">
        <v>91</v>
      </c>
      <c r="G286" s="23" t="s">
        <v>1690</v>
      </c>
      <c r="H286" s="23" t="s">
        <v>1480</v>
      </c>
    </row>
    <row r="287" spans="1:8" x14ac:dyDescent="0.3">
      <c r="A287" s="8">
        <v>335</v>
      </c>
      <c r="B287" s="12" t="str">
        <f>IF($A287&lt;&gt;"",IF(VLOOKUP($A287,Vocabulary!$A:$J,2,)="","",VLOOKUP($A287,Vocabulary!$A:$J,2,)),"")</f>
        <v>gender</v>
      </c>
      <c r="C287" s="11" t="str">
        <f>IF($A287&lt;&gt;"",IF(VLOOKUP($A287,Vocabulary!$A:$J,3,)="","",VLOOKUP($A287,Vocabulary!$A:$J,3,)),"")</f>
        <v>The administrative gender of the person.</v>
      </c>
      <c r="D287" s="11" t="str">
        <f>IF($A287&lt;&gt;"",IF(VLOOKUP($A287,Vocabulary!$A:$J,7,)="","",VLOOKUP($A287,Vocabulary!$A:$J,7,)),"")</f>
        <v/>
      </c>
      <c r="E287" s="11" t="str">
        <f>IF($A287&lt;&gt;"",VLOOKUP($A287,Vocabulary!$A:$J,4,),"")</f>
        <v>Person</v>
      </c>
      <c r="F287" s="8" t="s">
        <v>12</v>
      </c>
      <c r="G287" s="23" t="s">
        <v>2054</v>
      </c>
    </row>
    <row r="288" spans="1:8" ht="28.8" x14ac:dyDescent="0.3">
      <c r="A288" s="8">
        <v>336</v>
      </c>
      <c r="B288" s="12" t="str">
        <f>IF($A288&lt;&gt;"",IF(VLOOKUP($A288,Vocabulary!$A:$J,2,)="","",VLOOKUP($A288,Vocabulary!$A:$J,2,)),"")</f>
        <v>givenNames</v>
      </c>
      <c r="C288" s="11" t="str">
        <f>IF($A288&lt;&gt;"",IF(VLOOKUP($A288,Vocabulary!$A:$J,3,)="","",VLOOKUP($A288,Vocabulary!$A:$J,3,)),"")</f>
        <v>Given names of the person (given names aka firstnames) concatenated into 1 string.</v>
      </c>
      <c r="D288" s="11" t="str">
        <f>IF($A288&lt;&gt;"",IF(VLOOKUP($A288,Vocabulary!$A:$J,7,)="","",VLOOKUP($A288,Vocabulary!$A:$J,7,)),"")</f>
        <v/>
      </c>
      <c r="E288" s="11" t="str">
        <f>IF($A288&lt;&gt;"",VLOOKUP($A288,Vocabulary!$A:$J,4,),"")</f>
        <v>Person</v>
      </c>
      <c r="F288" s="8" t="s">
        <v>247</v>
      </c>
      <c r="G288" s="23" t="s">
        <v>1693</v>
      </c>
    </row>
    <row r="289" spans="1:8" x14ac:dyDescent="0.3">
      <c r="A289" s="8">
        <v>337</v>
      </c>
      <c r="B289" s="12" t="str">
        <f>IF($A289&lt;&gt;"",IF(VLOOKUP($A289,Vocabulary!$A:$J,2,)="","",VLOOKUP($A289,Vocabulary!$A:$J,2,)),"")</f>
        <v>headOf</v>
      </c>
      <c r="C289" s="11" t="str">
        <f>IF($A289&lt;&gt;"",IF(VLOOKUP($A289,Vocabulary!$A:$J,3,)="","",VLOOKUP($A289,Vocabulary!$A:$J,3,)),"")</f>
        <v>Person who represents the household by default.</v>
      </c>
      <c r="D289" s="11" t="str">
        <f>IF($A289&lt;&gt;"",IF(VLOOKUP($A289,Vocabulary!$A:$J,7,)="","",VLOOKUP($A289,Vocabulary!$A:$J,7,)),"")</f>
        <v/>
      </c>
      <c r="E289" s="11" t="str">
        <f>IF($A289&lt;&gt;"",VLOOKUP($A289,Vocabulary!$A:$J,4,),"")</f>
        <v>Person</v>
      </c>
      <c r="F289" s="8" t="s">
        <v>121</v>
      </c>
      <c r="G289" s="23" t="s">
        <v>1072</v>
      </c>
    </row>
    <row r="290" spans="1:8" ht="72" x14ac:dyDescent="0.3">
      <c r="A290" s="8">
        <v>338</v>
      </c>
      <c r="B290" s="12" t="str">
        <f>IF($A290&lt;&gt;"",IF(VLOOKUP($A290,Vocabulary!$A:$J,2,)="","",VLOOKUP($A290,Vocabulary!$A:$J,2,)),"")</f>
        <v>householdRelation</v>
      </c>
      <c r="C290" s="11" t="str">
        <f>IF($A290&lt;&gt;"",IF(VLOOKUP($A290,Vocabulary!$A:$J,3,)="","",VLOOKUP($A290,Vocabulary!$A:$J,3,)),"")</f>
        <v>Nature of the relationship.
Is typically determined relative to the head of the family. For example, if the father is a head of the family and a family member is a son, then if the grandfather were the head of the household the same family member would be a grandson.</v>
      </c>
      <c r="D290" s="11" t="str">
        <f>IF($A290&lt;&gt;"",IF(VLOOKUP($A290,Vocabulary!$A:$J,7,)="","",VLOOKUP($A290,Vocabulary!$A:$J,7,)),"")</f>
        <v/>
      </c>
      <c r="E290" s="11" t="str">
        <f>IF($A290&lt;&gt;"",VLOOKUP($A290,Vocabulary!$A:$J,4,),"")</f>
        <v>Person</v>
      </c>
      <c r="F290" s="8" t="s">
        <v>107</v>
      </c>
      <c r="G290" s="23" t="s">
        <v>1474</v>
      </c>
    </row>
    <row r="291" spans="1:8" x14ac:dyDescent="0.3">
      <c r="A291" s="8">
        <v>339</v>
      </c>
      <c r="B291" s="12" t="str">
        <f>IF($A291&lt;&gt;"",IF(VLOOKUP($A291,Vocabulary!$A:$J,2,)="","",VLOOKUP($A291,Vocabulary!$A:$J,2,)),"")</f>
        <v>person1</v>
      </c>
      <c r="C291" s="11" t="str">
        <f>IF($A291&lt;&gt;"",IF(VLOOKUP($A291,Vocabulary!$A:$J,3,)="","",VLOOKUP($A291,Vocabulary!$A:$J,3,)),"")</f>
        <v>First person in a relation of 2 persons.</v>
      </c>
      <c r="D291" s="11" t="str">
        <f>IF($A291&lt;&gt;"",IF(VLOOKUP($A291,Vocabulary!$A:$J,7,)="","",VLOOKUP($A291,Vocabulary!$A:$J,7,)),"")</f>
        <v/>
      </c>
      <c r="E291" s="11" t="str">
        <f>IF($A291&lt;&gt;"",VLOOKUP($A291,Vocabulary!$A:$J,4,),"")</f>
        <v>Person</v>
      </c>
      <c r="F291" s="8" t="s">
        <v>1505</v>
      </c>
      <c r="G291" s="23" t="s">
        <v>1504</v>
      </c>
    </row>
    <row r="292" spans="1:8" x14ac:dyDescent="0.3">
      <c r="A292" s="8">
        <v>341</v>
      </c>
      <c r="B292" s="12" t="str">
        <f>IF($A292&lt;&gt;"",IF(VLOOKUP($A292,Vocabulary!$A:$J,2,)="","",VLOOKUP($A292,Vocabulary!$A:$J,2,)),"")</f>
        <v>memberOf</v>
      </c>
      <c r="C292" s="11" t="str">
        <f>IF($A292&lt;&gt;"",IF(VLOOKUP($A292,Vocabulary!$A:$J,3,)="","",VLOOKUP($A292,Vocabulary!$A:$J,3,)),"")</f>
        <v>Person who belongs to a household.</v>
      </c>
      <c r="D292" s="11" t="str">
        <f>IF($A292&lt;&gt;"",IF(VLOOKUP($A292,Vocabulary!$A:$J,7,)="","",VLOOKUP($A292,Vocabulary!$A:$J,7,)),"")</f>
        <v/>
      </c>
      <c r="E292" s="11" t="str">
        <f>IF($A292&lt;&gt;"",VLOOKUP($A292,Vocabulary!$A:$J,4,),"")</f>
        <v>Person</v>
      </c>
      <c r="F292" s="8" t="s">
        <v>122</v>
      </c>
      <c r="G292" s="23" t="s">
        <v>1073</v>
      </c>
    </row>
    <row r="293" spans="1:8" ht="187.2" x14ac:dyDescent="0.3">
      <c r="A293" s="8">
        <v>343</v>
      </c>
      <c r="B293" s="12" t="str">
        <f>IF($A293&lt;&gt;"",IF(VLOOKUP($A293,Vocabulary!$A:$J,2,)="","",VLOOKUP($A293,Vocabulary!$A:$J,2,)),"")</f>
        <v>nationality</v>
      </c>
      <c r="C293" s="11" t="str">
        <f>IF($A293&lt;&gt;"",IF(VLOOKUP($A293,Vocabulary!$A:$J,3,)="","",VLOOKUP($A293,Vocabulary!$A:$J,3,)),"")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D293" s="11" t="str">
        <f>IF($A293&lt;&gt;"",IF(VLOOKUP($A293,Vocabulary!$A:$J,7,)="","",VLOOKUP($A293,Vocabulary!$A:$J,7,)),"")</f>
        <v/>
      </c>
      <c r="E293" s="11" t="str">
        <f>IF($A293&lt;&gt;"",VLOOKUP($A293,Vocabulary!$A:$J,4,),"")</f>
        <v>Person</v>
      </c>
      <c r="F293" s="8" t="s">
        <v>52</v>
      </c>
      <c r="G293" s="23" t="s">
        <v>1396</v>
      </c>
    </row>
    <row r="294" spans="1:8" ht="72" x14ac:dyDescent="0.3">
      <c r="A294" s="8">
        <v>344</v>
      </c>
      <c r="B294" s="12" t="str">
        <f>IF($A294&lt;&gt;"",IF(VLOOKUP($A294,Vocabulary!$A:$J,2,)="","",VLOOKUP($A294,Vocabulary!$A:$J,2,)),"")</f>
        <v>nrn</v>
      </c>
      <c r="C294" s="11" t="str">
        <f>IF($A294&lt;&gt;"",IF(VLOOKUP($A294,Vocabulary!$A:$J,3,)="","",VLOOKUP($A294,Vocabulary!$A:$J,3,)),"")</f>
        <v>Recommended best practice is to identify the resource by means of a string conforming to a formal identification system. 
An unambiguous reference to the resource within a given context.</v>
      </c>
      <c r="D294" s="11" t="str">
        <f>IF($A294&lt;&gt;"",IF(VLOOKUP($A294,Vocabulary!$A:$J,7,)="","",VLOOKUP($A294,Vocabulary!$A:$J,7,)),"")</f>
        <v>Identification code of the person in the National Register (local identifier). The person can be radiated.
Special case of ssin number.
(ssin = social security identification number)</v>
      </c>
      <c r="E294" s="11" t="str">
        <f>IF($A294&lt;&gt;"",VLOOKUP($A294,Vocabulary!$A:$J,4,),"")</f>
        <v>Person</v>
      </c>
      <c r="F294" s="8" t="s">
        <v>46</v>
      </c>
      <c r="G294" s="23" t="s">
        <v>1830</v>
      </c>
      <c r="H294" s="23" t="s">
        <v>2056</v>
      </c>
    </row>
    <row r="295" spans="1:8" ht="28.8" x14ac:dyDescent="0.3">
      <c r="A295" s="8">
        <v>345</v>
      </c>
      <c r="B295" s="12" t="str">
        <f>IF($A295&lt;&gt;"",IF(VLOOKUP($A295,Vocabulary!$A:$J,2,)="","",VLOOKUP($A295,Vocabulary!$A:$J,2,)),"")</f>
        <v>placeOfBirth</v>
      </c>
      <c r="C295" s="11" t="str">
        <f>IF($A295&lt;&gt;"",IF(VLOOKUP($A295,Vocabulary!$A:$J,3,)="","",VLOOKUP($A295,Vocabulary!$A:$J,3,)),"")</f>
        <v>A person's place of birth (city).</v>
      </c>
      <c r="D295" s="11" t="str">
        <f>IF($A295&lt;&gt;"",IF(VLOOKUP($A295,Vocabulary!$A:$J,7,)="","",VLOOKUP($A295,Vocabulary!$A:$J,7,)),"")</f>
        <v>CBSS: country (NIS code) + municipality (string)
NR: NIS code municipality/country</v>
      </c>
      <c r="E295" s="11" t="str">
        <f>IF($A295&lt;&gt;"",VLOOKUP($A295,Vocabulary!$A:$J,4,),"")</f>
        <v>Person</v>
      </c>
      <c r="F295" s="8" t="s">
        <v>28</v>
      </c>
      <c r="G295" s="23" t="s">
        <v>1801</v>
      </c>
      <c r="H295" s="23" t="s">
        <v>1869</v>
      </c>
    </row>
    <row r="296" spans="1:8" ht="28.8" x14ac:dyDescent="0.3">
      <c r="A296" s="8">
        <v>346</v>
      </c>
      <c r="B296" s="12" t="str">
        <f>IF($A296&lt;&gt;"",IF(VLOOKUP($A296,Vocabulary!$A:$J,2,)="","",VLOOKUP($A296,Vocabulary!$A:$J,2,)),"")</f>
        <v>placeOfDeath</v>
      </c>
      <c r="C296" s="11" t="str">
        <f>IF($A296&lt;&gt;"",IF(VLOOKUP($A296,Vocabulary!$A:$J,3,)="","",VLOOKUP($A296,Vocabulary!$A:$J,3,)),"")</f>
        <v>A person's place of death (city).</v>
      </c>
      <c r="D296" s="11" t="str">
        <f>IF($A296&lt;&gt;"",IF(VLOOKUP($A296,Vocabulary!$A:$J,7,)="","",VLOOKUP($A296,Vocabulary!$A:$J,7,)),"")</f>
        <v>CBSS: country (NIS code) + municipality (string)
NR: NIS code municipality/country</v>
      </c>
      <c r="E296" s="11" t="str">
        <f>IF($A296&lt;&gt;"",VLOOKUP($A296,Vocabulary!$A:$J,4,),"")</f>
        <v>Person</v>
      </c>
      <c r="F296" s="8" t="s">
        <v>29</v>
      </c>
      <c r="G296" s="23" t="s">
        <v>1802</v>
      </c>
      <c r="H296" s="23" t="s">
        <v>1869</v>
      </c>
    </row>
    <row r="297" spans="1:8" x14ac:dyDescent="0.3">
      <c r="A297" s="8">
        <v>348</v>
      </c>
      <c r="B297" s="12" t="str">
        <f>IF($A297&lt;&gt;"",IF(VLOOKUP($A297,Vocabulary!$A:$J,2,)="","",VLOOKUP($A297,Vocabulary!$A:$J,2,)),"")</f>
        <v>residenceAddress</v>
      </c>
      <c r="C297" s="11" t="str">
        <f>IF($A297&lt;&gt;"",IF(VLOOKUP($A297,Vocabulary!$A:$J,3,)="","",VLOOKUP($A297,Vocabulary!$A:$J,3,)),"")</f>
        <v>Place where a person lives or stays temporarily.</v>
      </c>
      <c r="D297" s="11" t="str">
        <f>IF($A297&lt;&gt;"",IF(VLOOKUP($A297,Vocabulary!$A:$J,7,)="","",VLOOKUP($A297,Vocabulary!$A:$J,7,)),"")</f>
        <v/>
      </c>
      <c r="E297" s="11" t="str">
        <f>IF($A297&lt;&gt;"",VLOOKUP($A297,Vocabulary!$A:$J,4,),"")</f>
        <v>Person</v>
      </c>
      <c r="F297" s="8" t="s">
        <v>25</v>
      </c>
      <c r="G297" s="23" t="s">
        <v>1718</v>
      </c>
    </row>
    <row r="298" spans="1:8" ht="43.2" x14ac:dyDescent="0.3">
      <c r="A298" s="8">
        <v>349</v>
      </c>
      <c r="B298" s="12" t="str">
        <f>IF($A298&lt;&gt;"",IF(VLOOKUP($A298,Vocabulary!$A:$J,2,)="","",VLOOKUP($A298,Vocabulary!$A:$J,2,)),"")</f>
        <v>ssin</v>
      </c>
      <c r="C298" s="11" t="str">
        <f>IF($A298&lt;&gt;"",IF(VLOOKUP($A298,Vocabulary!$A:$J,3,)="","",VLOOKUP($A298,Vocabulary!$A:$J,3,)),"")</f>
        <v>Social Security Identification Number issued by the National Register or CBSS</v>
      </c>
      <c r="D298" s="11" t="str">
        <f>IF($A298&lt;&gt;"",IF(VLOOKUP($A298,Vocabulary!$A:$J,7,)="","",VLOOKUP($A298,Vocabulary!$A:$J,7,)),"")</f>
        <v>Either a national register number  or a BIS number (issued by CBSS)
(ssin = social security identification number)</v>
      </c>
      <c r="E298" s="11" t="str">
        <f>IF($A298&lt;&gt;"",VLOOKUP($A298,Vocabulary!$A:$J,4,),"")</f>
        <v>Person</v>
      </c>
      <c r="F298" s="8" t="s">
        <v>2068</v>
      </c>
      <c r="G298" s="23" t="s">
        <v>2071</v>
      </c>
      <c r="H298" s="23" t="s">
        <v>2074</v>
      </c>
    </row>
    <row r="299" spans="1:8" ht="28.8" x14ac:dyDescent="0.3">
      <c r="A299" s="8">
        <v>350</v>
      </c>
      <c r="B299" s="12" t="str">
        <f>IF($A299&lt;&gt;"",IF(VLOOKUP($A299,Vocabulary!$A:$J,2,)="","",VLOOKUP($A299,Vocabulary!$A:$J,2,)),"")</f>
        <v>Period</v>
      </c>
      <c r="C299" s="11" t="str">
        <f>IF($A299&lt;&gt;"",IF(VLOOKUP($A299,Vocabulary!$A:$J,3,)="","",VLOOKUP($A299,Vocabulary!$A:$J,3,)),"")</f>
        <v>A period of time composed by a start date and an optional end date</v>
      </c>
      <c r="D299" s="11" t="str">
        <f>IF($A299&lt;&gt;"",IF(VLOOKUP($A299,Vocabulary!$A:$J,7,)="","",VLOOKUP($A299,Vocabulary!$A:$J,7,)),"")</f>
        <v/>
      </c>
      <c r="E299" s="11" t="str">
        <f>IF($A299&lt;&gt;"",VLOOKUP($A299,Vocabulary!$A:$J,4,),"")</f>
        <v>Temporal</v>
      </c>
      <c r="F299" s="8" t="s">
        <v>277</v>
      </c>
      <c r="G299" s="23" t="s">
        <v>1482</v>
      </c>
    </row>
    <row r="300" spans="1:8" ht="28.8" x14ac:dyDescent="0.3">
      <c r="A300" s="8">
        <v>352</v>
      </c>
      <c r="B300" s="12" t="str">
        <f>IF($A300&lt;&gt;"",IF(VLOOKUP($A300,Vocabulary!$A:$J,2,)="","",VLOOKUP($A300,Vocabulary!$A:$J,2,)),"")</f>
        <v>endDate</v>
      </c>
      <c r="C300" s="11" t="str">
        <f>IF($A300&lt;&gt;"",IF(VLOOKUP($A300,Vocabulary!$A:$J,3,)="","",VLOOKUP($A300,Vocabulary!$A:$J,3,)),"")</f>
        <v>The end date and time of the item (in ISO 8601 date format).</v>
      </c>
      <c r="D300" s="11" t="str">
        <f>IF($A300&lt;&gt;"",IF(VLOOKUP($A300,Vocabulary!$A:$J,7,)="","",VLOOKUP($A300,Vocabulary!$A:$J,7,)),"")</f>
        <v/>
      </c>
      <c r="E300" s="11" t="str">
        <f>IF($A300&lt;&gt;"",VLOOKUP($A300,Vocabulary!$A:$J,4,),"")</f>
        <v>Temporal</v>
      </c>
      <c r="F300" s="8" t="s">
        <v>57</v>
      </c>
      <c r="G300" s="23" t="s">
        <v>1857</v>
      </c>
    </row>
    <row r="301" spans="1:8" ht="28.8" x14ac:dyDescent="0.3">
      <c r="A301" s="8">
        <v>355</v>
      </c>
      <c r="B301" s="12" t="str">
        <f>IF($A301&lt;&gt;"",IF(VLOOKUP($A301,Vocabulary!$A:$J,2,)="","",VLOOKUP($A301,Vocabulary!$A:$J,2,)),"")</f>
        <v>startDate</v>
      </c>
      <c r="C301" s="11" t="str">
        <f>IF($A301&lt;&gt;"",IF(VLOOKUP($A301,Vocabulary!$A:$J,3,)="","",VLOOKUP($A301,Vocabulary!$A:$J,3,)),"")</f>
        <v>The start date and time of the item (in ISO 8601 date format).</v>
      </c>
      <c r="D301" s="11" t="str">
        <f>IF($A301&lt;&gt;"",IF(VLOOKUP($A301,Vocabulary!$A:$J,7,)="","",VLOOKUP($A301,Vocabulary!$A:$J,7,)),"")</f>
        <v/>
      </c>
      <c r="E301" s="11" t="str">
        <f>IF($A301&lt;&gt;"",VLOOKUP($A301,Vocabulary!$A:$J,4,),"")</f>
        <v>Temporal</v>
      </c>
      <c r="F301" s="8" t="s">
        <v>56</v>
      </c>
      <c r="G301" s="23" t="s">
        <v>1858</v>
      </c>
    </row>
    <row r="302" spans="1:8" ht="43.2" x14ac:dyDescent="0.3">
      <c r="A302" s="8">
        <v>359</v>
      </c>
      <c r="B302" s="12" t="str">
        <f>IF($A302&lt;&gt;"",IF(VLOOKUP($A302,Vocabulary!$A:$J,2,)="","",VLOOKUP($A302,Vocabulary!$A:$J,2,)),"")</f>
        <v>GM_Point</v>
      </c>
      <c r="C302" s="11" t="str">
        <f>IF($A302&lt;&gt;"",IF(VLOOKUP($A302,Vocabulary!$A:$J,3,)="","",VLOOKUP($A302,Vocabulary!$A:$J,3,)),"")</f>
        <v>GM_Point is the basic data type for a geometric object consisting of one and only one point.</v>
      </c>
      <c r="D302" s="11" t="str">
        <f>IF($A302&lt;&gt;"",IF(VLOOKUP($A302,Vocabulary!$A:$J,7,)="","",VLOOKUP($A302,Vocabulary!$A:$J,7,)),"")</f>
        <v>http://inspire-regadmin.jrc.ec.europa.eu/dataspecification/ScopeObjectDetail.action?objectDetailId=11377</v>
      </c>
      <c r="E302" s="11" t="str">
        <f>IF($A302&lt;&gt;"",VLOOKUP($A302,Vocabulary!$A:$J,4,),"")</f>
        <v>Location</v>
      </c>
      <c r="F302" s="8" t="s">
        <v>160</v>
      </c>
      <c r="G302" s="23" t="s">
        <v>1894</v>
      </c>
      <c r="H302" s="23" t="s">
        <v>1685</v>
      </c>
    </row>
    <row r="303" spans="1:8" ht="28.8" x14ac:dyDescent="0.3">
      <c r="A303" s="8">
        <v>360</v>
      </c>
      <c r="B303" s="12" t="str">
        <f>IF($A303&lt;&gt;"",IF(VLOOKUP($A303,Vocabulary!$A:$J,2,)="","",VLOOKUP($A303,Vocabulary!$A:$J,2,)),"")</f>
        <v>AddressStatus</v>
      </c>
      <c r="C303" s="11" t="str">
        <f>IF($A303&lt;&gt;"",IF(VLOOKUP($A303,Vocabulary!$A:$J,3,)="","",VLOOKUP($A303,Vocabulary!$A:$J,3,)),"")</f>
        <v>Conceptscheme with possible status values for a BEST address.</v>
      </c>
      <c r="D303" s="11" t="str">
        <f>IF($A303&lt;&gt;"",IF(VLOOKUP($A303,Vocabulary!$A:$J,7,)="","",VLOOKUP($A303,Vocabulary!$A:$J,7,)),"")</f>
        <v/>
      </c>
      <c r="E303" s="11" t="str">
        <f>IF($A303&lt;&gt;"",VLOOKUP($A303,Vocabulary!$A:$J,4,),"")</f>
        <v>Location</v>
      </c>
      <c r="F303" s="8" t="s">
        <v>1673</v>
      </c>
      <c r="G303" s="23" t="s">
        <v>1885</v>
      </c>
    </row>
    <row r="304" spans="1:8" ht="28.8" x14ac:dyDescent="0.3">
      <c r="A304" s="8">
        <v>361</v>
      </c>
      <c r="B304" s="12" t="str">
        <f>IF($A304&lt;&gt;"",IF(VLOOKUP($A304,Vocabulary!$A:$J,2,)="","",VLOOKUP($A304,Vocabulary!$A:$J,2,)),"")</f>
        <v>AdministrativeStatus</v>
      </c>
      <c r="C304" s="11" t="str">
        <f>IF($A304&lt;&gt;"",IF(VLOOKUP($A304,Vocabulary!$A:$J,3,)="","",VLOOKUP($A304,Vocabulary!$A:$J,3,)),"")</f>
        <v>Conceptscheme with the values of an administrative status.</v>
      </c>
      <c r="D304" s="11" t="str">
        <f>IF($A304&lt;&gt;"",IF(VLOOKUP($A304,Vocabulary!$A:$J,7,)="","",VLOOKUP($A304,Vocabulary!$A:$J,7,)),"")</f>
        <v/>
      </c>
      <c r="E304" s="11" t="str">
        <f>IF($A304&lt;&gt;"",VLOOKUP($A304,Vocabulary!$A:$J,4,),"")</f>
        <v>Person</v>
      </c>
      <c r="F304" s="8" t="s">
        <v>101</v>
      </c>
      <c r="G304" s="23" t="s">
        <v>1958</v>
      </c>
    </row>
    <row r="305" spans="1:8" ht="43.2" x14ac:dyDescent="0.3">
      <c r="A305" s="8">
        <v>362</v>
      </c>
      <c r="B305" s="12" t="str">
        <f>IF($A305&lt;&gt;"",IF(VLOOKUP($A305,Vocabulary!$A:$J,2,)="","",VLOOKUP($A305,Vocabulary!$A:$J,2,)),"")</f>
        <v>CivilStatusType</v>
      </c>
      <c r="C305" s="11" t="str">
        <f>IF($A305&lt;&gt;"",IF(VLOOKUP($A305,Vocabulary!$A:$J,3,)="","",VLOOKUP($A305,Vocabulary!$A:$J,3,)),"")</f>
        <v>The type of civil status of a person represented by a code assigned by the National Register.</v>
      </c>
      <c r="D305" s="11" t="str">
        <f>IF($A305&lt;&gt;"",IF(VLOOKUP($A305,Vocabulary!$A:$J,7,)="","",VLOOKUP($A305,Vocabulary!$A:$J,7,)),"")</f>
        <v>Definition see https://www.ibz.rrn.fgov.be/fileadmin/user_upload/nl/rr/instructies/IT-lijst/IT120_Burgerlijke_Staat_20210106.pdf</v>
      </c>
      <c r="E305" s="11" t="str">
        <f>IF($A305&lt;&gt;"",VLOOKUP($A305,Vocabulary!$A:$J,4,),"")</f>
        <v>Person</v>
      </c>
      <c r="F305" s="8" t="s">
        <v>17</v>
      </c>
      <c r="G305" s="23" t="s">
        <v>2410</v>
      </c>
      <c r="H305" s="23" t="s">
        <v>2335</v>
      </c>
    </row>
    <row r="306" spans="1:8" ht="115.2" x14ac:dyDescent="0.3">
      <c r="A306" s="8">
        <v>363</v>
      </c>
      <c r="B306" s="12" t="str">
        <f>IF($A306&lt;&gt;"",IF(VLOOKUP($A306,Vocabulary!$A:$J,2,)="","",VLOOKUP($A306,Vocabulary!$A:$J,2,)),"")</f>
        <v>Descent</v>
      </c>
      <c r="C306" s="11" t="str">
        <f>IF($A306&lt;&gt;"",IF(VLOOKUP($A306,Vocabulary!$A:$J,3,)="","",VLOOKUP($A306,Vocabulary!$A:$J,3,)),"")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D306" s="11" t="str">
        <f>IF($A306&lt;&gt;"",IF(VLOOKUP($A306,Vocabulary!$A:$J,7,)="","",VLOOKUP($A306,Vocabulary!$A:$J,7,)),"")</f>
        <v>CONCEPTSCHEME  DEFINITION to be done</v>
      </c>
      <c r="E306" s="11" t="str">
        <f>IF($A306&lt;&gt;"",VLOOKUP($A306,Vocabulary!$A:$J,4,),"")</f>
        <v>Person</v>
      </c>
      <c r="F306" s="8" t="s">
        <v>104</v>
      </c>
      <c r="G306" s="23" t="s">
        <v>1950</v>
      </c>
      <c r="H306" s="23" t="s">
        <v>1870</v>
      </c>
    </row>
    <row r="307" spans="1:8" ht="129.6" x14ac:dyDescent="0.3">
      <c r="A307" s="8">
        <v>366</v>
      </c>
      <c r="B307" s="12" t="str">
        <f>IF($A307&lt;&gt;"",IF(VLOOKUP($A307,Vocabulary!$A:$J,2,)="","",VLOOKUP($A307,Vocabulary!$A:$J,2,)),"")</f>
        <v>HouseholdRelationType</v>
      </c>
      <c r="C307" s="11" t="str">
        <f>IF($A307&lt;&gt;"",IF(VLOOKUP($A307,Vocabulary!$A:$J,3,)="","",VLOOKUP($A307,Vocabulary!$A:$J,3,)),"")</f>
        <v>The type of relation of a household member to the household reference person, represented by a code assigned by the National Register.</v>
      </c>
      <c r="D307" s="11" t="str">
        <f>IF($A307&lt;&gt;"",IF(VLOOKUP($A307,Vocabulary!$A:$J,7,)="","",VLOOKUP($A307,Vocabulary!$A:$J,7,)),"")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E307" s="11" t="str">
        <f>IF($A307&lt;&gt;"",VLOOKUP($A307,Vocabulary!$A:$J,4,),"")</f>
        <v>Person</v>
      </c>
      <c r="F307" s="8" t="s">
        <v>116</v>
      </c>
      <c r="G307" s="23" t="s">
        <v>2412</v>
      </c>
      <c r="H307" s="23" t="s">
        <v>2414</v>
      </c>
    </row>
    <row r="308" spans="1:8" ht="129.6" x14ac:dyDescent="0.3">
      <c r="A308" s="8">
        <v>367</v>
      </c>
      <c r="B308" s="12" t="str">
        <f>IF($A308&lt;&gt;"",IF(VLOOKUP($A308,Vocabulary!$A:$J,2,)="","",VLOOKUP($A308,Vocabulary!$A:$J,2,)),"")</f>
        <v>Function</v>
      </c>
      <c r="C308" s="11" t="str">
        <f>IF($A308&lt;&gt;"",IF(VLOOKUP($A308,Vocabulary!$A:$J,3,)="","",VLOOKUP($A308,Vocabulary!$A:$J,3,)),"")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D308" s="11" t="str">
        <f>IF($A308&lt;&gt;"",IF(VLOOKUP($A308,Vocabulary!$A:$J,7,)="","",VLOOKUP($A308,Vocabulary!$A:$J,7,)),"")</f>
        <v>see https://economie.fgov.be/en/themes/enterprises/crossroads-bank-enterprises/services-administrations/tables-codes (KBO-codes-legal.xls tab Function)</v>
      </c>
      <c r="E308" s="11" t="str">
        <f>IF($A308&lt;&gt;"",VLOOKUP($A308,Vocabulary!$A:$J,4,),"")</f>
        <v>Organization</v>
      </c>
      <c r="F308" s="8" t="s">
        <v>251</v>
      </c>
      <c r="G308" s="23" t="s">
        <v>1909</v>
      </c>
      <c r="H308" s="23" t="s">
        <v>1871</v>
      </c>
    </row>
    <row r="309" spans="1:8" ht="57.6" x14ac:dyDescent="0.3">
      <c r="A309" s="8">
        <v>368</v>
      </c>
      <c r="B309" s="12" t="str">
        <f>IF($A309&lt;&gt;"",IF(VLOOKUP($A309,Vocabulary!$A:$J,2,)="","",VLOOKUP($A309,Vocabulary!$A:$J,2,)),"")</f>
        <v>GenderCode</v>
      </c>
      <c r="C309" s="11" t="str">
        <f>IF($A309&lt;&gt;"",IF(VLOOKUP($A309,Vocabulary!$A:$J,3,)="","",VLOOKUP($A309,Vocabulary!$A:$J,3,)),"")</f>
        <v>Gender of a person: 0 = unknown, 1 = male, 2 = female</v>
      </c>
      <c r="D309" s="11" t="str">
        <f>IF($A309&lt;&gt;"",IF(VLOOKUP($A309,Vocabulary!$A:$J,7,)="","",VLOOKUP($A309,Vocabulary!$A:$J,7,)),"")</f>
        <v>The definition is aligned with the National Register and with CBSS.
It focuses on the administrative gender, not on the biological sex.</v>
      </c>
      <c r="E309" s="11" t="str">
        <f>IF($A309&lt;&gt;"",VLOOKUP($A309,Vocabulary!$A:$J,4,),"")</f>
        <v>Person</v>
      </c>
      <c r="F309" s="8" t="s">
        <v>12</v>
      </c>
      <c r="G309" s="23" t="s">
        <v>2806</v>
      </c>
      <c r="H309" s="23" t="s">
        <v>2809</v>
      </c>
    </row>
    <row r="310" spans="1:8" ht="201.6" x14ac:dyDescent="0.3">
      <c r="A310" s="8">
        <v>372</v>
      </c>
      <c r="B310" s="12" t="str">
        <f>IF($A310&lt;&gt;"",IF(VLOOKUP($A310,Vocabulary!$A:$J,2,)="","",VLOOKUP($A310,Vocabulary!$A:$J,2,)),"")</f>
        <v>LegalForm</v>
      </c>
      <c r="C310" s="11" t="str">
        <f>IF($A310&lt;&gt;"",IF(VLOOKUP($A310,Vocabulary!$A:$J,3,)="","",VLOOKUP($A310,Vocabulary!$A:$J,3,)),"")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D310" s="11" t="str">
        <f>IF($A310&lt;&gt;"",IF(VLOOKUP($A310,Vocabulary!$A:$J,7,)="","",VLOOKUP($A310,Vocabulary!$A:$J,7,)),"")</f>
        <v>see https://economie.fgov.be/en/themes/enterprises/crossroads-bank-enterprises/services-administrations/tables-codes (KBO-codes-legal.xls tab JuridicalForm)</v>
      </c>
      <c r="E310" s="11" t="str">
        <f>IF($A310&lt;&gt;"",VLOOKUP($A310,Vocabulary!$A:$J,4,),"")</f>
        <v>Organization</v>
      </c>
      <c r="F310" s="8" t="s">
        <v>76</v>
      </c>
      <c r="G310" s="23" t="s">
        <v>1910</v>
      </c>
      <c r="H310" s="23" t="s">
        <v>1872</v>
      </c>
    </row>
    <row r="311" spans="1:8" ht="72" x14ac:dyDescent="0.3">
      <c r="A311" s="8">
        <v>373</v>
      </c>
      <c r="B311" s="12" t="str">
        <f>IF($A311&lt;&gt;"",IF(VLOOKUP($A311,Vocabulary!$A:$J,2,)="","",VLOOKUP($A311,Vocabulary!$A:$J,2,)),"")</f>
        <v>LegalStatus</v>
      </c>
      <c r="C311" s="11" t="str">
        <f>IF($A311&lt;&gt;"",IF(VLOOKUP($A311,Vocabulary!$A:$J,3,)="","",VLOOKUP($A311,Vocabulary!$A:$J,3,)),"")</f>
        <v>The conceptscheme "LegalStatus" indicates in which legal situation the company is at any moment in its life cycle.
Legal status of a company may change over time.</v>
      </c>
      <c r="D311" s="11" t="str">
        <f>IF($A311&lt;&gt;"",IF(VLOOKUP($A311,Vocabulary!$A:$J,7,)="","",VLOOKUP($A311,Vocabulary!$A:$J,7,)),"")</f>
        <v>see https://economie.fgov.be/en/themes/enterprises/crossroads-bank-enterprises/services-administrations/tables-codes (KBO-codes-legal.xls tab JuridicalSituation)</v>
      </c>
      <c r="E311" s="11" t="str">
        <f>IF($A311&lt;&gt;"",VLOOKUP($A311,Vocabulary!$A:$J,4,),"")</f>
        <v>Organization</v>
      </c>
      <c r="F311" s="8" t="s">
        <v>1899</v>
      </c>
      <c r="G311" s="23" t="s">
        <v>1911</v>
      </c>
      <c r="H311" s="23" t="s">
        <v>1873</v>
      </c>
    </row>
    <row r="312" spans="1:8" ht="72" x14ac:dyDescent="0.3">
      <c r="A312" s="8">
        <v>376</v>
      </c>
      <c r="B312" s="12" t="str">
        <f>IF($A312&lt;&gt;"",IF(VLOOKUP($A312,Vocabulary!$A:$J,2,)="","",VLOOKUP($A312,Vocabulary!$A:$J,2,)),"")</f>
        <v>OrganizationType</v>
      </c>
      <c r="C312" s="11" t="str">
        <f>IF($A312&lt;&gt;"",IF(VLOOKUP($A312,Vocabulary!$A:$J,3,)="","",VLOOKUP($A312,Vocabulary!$A:$J,3,)),"")</f>
        <v>The conceptscheme "OrganizationType" specifies whether the company is
- an enterprise natural person or
- a legal entity/undertaking without legal personality.</v>
      </c>
      <c r="D312" s="11" t="str">
        <f>IF($A312&lt;&gt;"",IF(VLOOKUP($A312,Vocabulary!$A:$J,7,)="","",VLOOKUP($A312,Vocabulary!$A:$J,7,)),"")</f>
        <v>see https://economie.fgov.be/en/themes/enterprises/crossroads-bank-enterprises/services-administrations/tables-codes (KBO-codes-legal.xls tab TypeOfEnterprise)</v>
      </c>
      <c r="E312" s="11" t="str">
        <f>IF($A312&lt;&gt;"",VLOOKUP($A312,Vocabulary!$A:$J,4,),"")</f>
        <v>Organization</v>
      </c>
      <c r="F312" s="8" t="s">
        <v>1901</v>
      </c>
      <c r="G312" s="23" t="s">
        <v>1912</v>
      </c>
      <c r="H312" s="23" t="s">
        <v>1874</v>
      </c>
    </row>
    <row r="313" spans="1:8" ht="86.4" x14ac:dyDescent="0.3">
      <c r="A313" s="8">
        <v>377</v>
      </c>
      <c r="B313" s="12" t="str">
        <f>IF($A313&lt;&gt;"",IF(VLOOKUP($A313,Vocabulary!$A:$J,2,)="","",VLOOKUP($A313,Vocabulary!$A:$J,2,)),"")</f>
        <v>Authorization</v>
      </c>
      <c r="C313" s="11" t="str">
        <f>IF($A313&lt;&gt;"",IF(VLOOKUP($A313,Vocabulary!$A:$J,3,)="","",VLOOKUP($A313,Vocabulary!$A:$J,3,)),"")</f>
        <v>The conceptscheme "Authorization" contains the various authorizations allowed by an administration to the company.
By authorizations we mean approvals, permits, licenses, ... that can be issued with the intention of carrying out certain activities.</v>
      </c>
      <c r="D313" s="11" t="str">
        <f>IF($A313&lt;&gt;"",IF(VLOOKUP($A313,Vocabulary!$A:$J,7,)="","",VLOOKUP($A313,Vocabulary!$A:$J,7,)),"")</f>
        <v>see https://economie.fgov.be/en/themes/enterprises/crossroads-bank-enterprises/services-administrations/tables-codes (KBO-codes-quality-aut-activities.xls tab 'Permission' )</v>
      </c>
      <c r="E313" s="11" t="str">
        <f>IF($A313&lt;&gt;"",VLOOKUP($A313,Vocabulary!$A:$J,4,),"")</f>
        <v>Organization</v>
      </c>
      <c r="F313" s="8" t="s">
        <v>81</v>
      </c>
      <c r="G313" s="23" t="s">
        <v>1913</v>
      </c>
      <c r="H313" s="23" t="s">
        <v>1875</v>
      </c>
    </row>
    <row r="314" spans="1:8" ht="28.8" x14ac:dyDescent="0.3">
      <c r="A314" s="8">
        <v>378</v>
      </c>
      <c r="B314" s="12" t="str">
        <f>IF($A314&lt;&gt;"",IF(VLOOKUP($A314,Vocabulary!$A:$J,2,)="","",VLOOKUP($A314,Vocabulary!$A:$J,2,)),"")</f>
        <v>PositionGeometryMethod</v>
      </c>
      <c r="C314" s="11" t="str">
        <f>IF($A314&lt;&gt;"",IF(VLOOKUP($A314,Vocabulary!$A:$J,3,)="","",VLOOKUP($A314,Vocabulary!$A:$J,3,)),"")</f>
        <v>Conceptscheme with Position geometry method values.</v>
      </c>
      <c r="D314" s="11" t="str">
        <f>IF($A314&lt;&gt;"",IF(VLOOKUP($A314,Vocabulary!$A:$J,7,)="","",VLOOKUP($A314,Vocabulary!$A:$J,7,)),"")</f>
        <v/>
      </c>
      <c r="E314" s="11" t="str">
        <f>IF($A314&lt;&gt;"",VLOOKUP($A314,Vocabulary!$A:$J,4,),"")</f>
        <v>Location</v>
      </c>
      <c r="F314" s="8" t="s">
        <v>1674</v>
      </c>
      <c r="G314" s="23" t="s">
        <v>1888</v>
      </c>
    </row>
    <row r="315" spans="1:8" x14ac:dyDescent="0.3">
      <c r="A315" s="8">
        <v>379</v>
      </c>
      <c r="B315" s="12" t="str">
        <f>IF($A315&lt;&gt;"",IF(VLOOKUP($A315,Vocabulary!$A:$J,2,)="","",VLOOKUP($A315,Vocabulary!$A:$J,2,)),"")</f>
        <v>PositionSpecification</v>
      </c>
      <c r="C315" s="11" t="str">
        <f>IF($A315&lt;&gt;"",IF(VLOOKUP($A315,Vocabulary!$A:$J,3,)="","",VLOOKUP($A315,Vocabulary!$A:$J,3,)),"")</f>
        <v>Conceptscheme with position specification values.</v>
      </c>
      <c r="D315" s="11" t="str">
        <f>IF($A315&lt;&gt;"",IF(VLOOKUP($A315,Vocabulary!$A:$J,7,)="","",VLOOKUP($A315,Vocabulary!$A:$J,7,)),"")</f>
        <v/>
      </c>
      <c r="E315" s="11" t="str">
        <f>IF($A315&lt;&gt;"",VLOOKUP($A315,Vocabulary!$A:$J,4,),"")</f>
        <v>Location</v>
      </c>
      <c r="F315" s="8" t="s">
        <v>1676</v>
      </c>
      <c r="G315" s="23" t="s">
        <v>1891</v>
      </c>
    </row>
    <row r="316" spans="1:8" ht="57.6" x14ac:dyDescent="0.3">
      <c r="A316" s="8">
        <v>380</v>
      </c>
      <c r="B316" s="12" t="str">
        <f>IF($A316&lt;&gt;"",IF(VLOOKUP($A316,Vocabulary!$A:$J,2,)="","",VLOOKUP($A316,Vocabulary!$A:$J,2,)),"")</f>
        <v>EndReason</v>
      </c>
      <c r="C316" s="11" t="str">
        <f>IF($A316&lt;&gt;"",IF(VLOOKUP($A316,Vocabulary!$A:$J,3,)="","",VLOOKUP($A316,Vocabulary!$A:$J,3,)),"")</f>
        <v>The conceptscheme "EndReason" gives the reason why an organization or one of its sites has been stopped.</v>
      </c>
      <c r="D316" s="11" t="str">
        <f>IF($A316&lt;&gt;"",IF(VLOOKUP($A316,Vocabulary!$A:$J,7,)="","",VLOOKUP($A316,Vocabulary!$A:$J,7,)),"")</f>
        <v>see https://economie.fgov.be/en/themes/enterprises/crossroads-bank-enterprises/services-administrations/tables-codes (KBO-codes-legal.xls tab StopReasonEnterprise)</v>
      </c>
      <c r="E316" s="11" t="str">
        <f>IF($A316&lt;&gt;"",VLOOKUP($A316,Vocabulary!$A:$J,4,),"")</f>
        <v>Organization</v>
      </c>
      <c r="F316" s="8" t="s">
        <v>1996</v>
      </c>
      <c r="G316" s="23" t="s">
        <v>1997</v>
      </c>
      <c r="H316" s="23" t="s">
        <v>1876</v>
      </c>
    </row>
    <row r="317" spans="1:8" ht="28.8" x14ac:dyDescent="0.3">
      <c r="A317" s="8">
        <v>384</v>
      </c>
      <c r="B317" s="12" t="str">
        <f>IF($A317&lt;&gt;"",IF(VLOOKUP($A317,Vocabulary!$A:$J,2,)="","",VLOOKUP($A317,Vocabulary!$A:$J,2,)),"")</f>
        <v>Gebeurtenisdatum</v>
      </c>
      <c r="C317" s="11" t="str">
        <f>IF($A317&lt;&gt;"",IF(VLOOKUP($A317,Vocabulary!$A:$J,3,)="","",VLOOKUP($A317,Vocabulary!$A:$J,3,)),"")</f>
        <v>Datum waarop een gebeurtenis plaatsvond evt op een alternatieve manier beschreven.</v>
      </c>
      <c r="D317" s="11" t="str">
        <f>IF($A317&lt;&gt;"",IF(VLOOKUP($A317,Vocabulary!$A:$J,7,)="","",VLOOKUP($A317,Vocabulary!$A:$J,7,)),"")</f>
        <v/>
      </c>
      <c r="E317" s="11" t="str">
        <f>IF($A317&lt;&gt;"",VLOOKUP($A317,Vocabulary!$A:$J,4,),"")</f>
        <v>Generic</v>
      </c>
      <c r="F317" s="8" t="s">
        <v>744</v>
      </c>
      <c r="G317" s="23" t="s">
        <v>746</v>
      </c>
    </row>
    <row r="318" spans="1:8" x14ac:dyDescent="0.3">
      <c r="A318" s="8">
        <v>385</v>
      </c>
      <c r="B318" s="12" t="str">
        <f>IF($A318&lt;&gt;"",IF(VLOOKUP($A318,Vocabulary!$A:$J,2,)="","",VLOOKUP($A318,Vocabulary!$A:$J,2,)),"")</f>
        <v>GeografischePositie</v>
      </c>
      <c r="C318" s="11" t="str">
        <f>IF($A318&lt;&gt;"",IF(VLOOKUP($A318,Vocabulary!$A:$J,3,)="","",VLOOKUP($A318,Vocabulary!$A:$J,3,)),"")</f>
        <v>Geografische positie aangegeven dmv een punt.</v>
      </c>
      <c r="D318" s="11" t="str">
        <f>IF($A318&lt;&gt;"",IF(VLOOKUP($A318,Vocabulary!$A:$J,7,)="","",VLOOKUP($A318,Vocabulary!$A:$J,7,)),"")</f>
        <v/>
      </c>
      <c r="E318" s="11" t="str">
        <f>IF($A318&lt;&gt;"",VLOOKUP($A318,Vocabulary!$A:$J,4,),"")</f>
        <v>Generic</v>
      </c>
      <c r="F318" s="8" t="s">
        <v>757</v>
      </c>
      <c r="G318" s="23" t="s">
        <v>747</v>
      </c>
    </row>
    <row r="319" spans="1:8" x14ac:dyDescent="0.3">
      <c r="A319" s="8">
        <v>386</v>
      </c>
      <c r="B319" s="12" t="str">
        <f>IF($A319&lt;&gt;"",IF(VLOOKUP($A319,Vocabulary!$A:$J,2,)="","",VLOOKUP($A319,Vocabulary!$A:$J,2,)),"")</f>
        <v>GestructureerdeIdentificator</v>
      </c>
      <c r="C319" s="11" t="str">
        <f>IF($A319&lt;&gt;"",IF(VLOOKUP($A319,Vocabulary!$A:$J,3,)="","",VLOOKUP($A319,Vocabulary!$A:$J,3,)),"")</f>
        <v>Identificator van een object opgesplitst in zijn onderdelen.</v>
      </c>
      <c r="D319" s="11" t="str">
        <f>IF($A319&lt;&gt;"",IF(VLOOKUP($A319,Vocabulary!$A:$J,7,)="","",VLOOKUP($A319,Vocabulary!$A:$J,7,)),"")</f>
        <v/>
      </c>
      <c r="E319" s="11" t="str">
        <f>IF($A319&lt;&gt;"",VLOOKUP($A319,Vocabulary!$A:$J,4,),"")</f>
        <v>Generic</v>
      </c>
      <c r="F319" s="8" t="s">
        <v>758</v>
      </c>
      <c r="G319" s="23" t="s">
        <v>748</v>
      </c>
    </row>
    <row r="320" spans="1:8" x14ac:dyDescent="0.3">
      <c r="A320" s="8">
        <v>387</v>
      </c>
      <c r="B320" s="12" t="str">
        <f>IF($A320&lt;&gt;"",IF(VLOOKUP($A320,Vocabulary!$A:$J,2,)="","",VLOOKUP($A320,Vocabulary!$A:$J,2,)),"")</f>
        <v>Gebeurtenisdatum.begin</v>
      </c>
      <c r="C320" s="11" t="str">
        <f>IF($A320&lt;&gt;"",IF(VLOOKUP($A320,Vocabulary!$A:$J,3,)="","",VLOOKUP($A320,Vocabulary!$A:$J,3,)),"")</f>
        <v>Datum en tijd waarop de gebeurtenis startte.</v>
      </c>
      <c r="D320" s="11" t="str">
        <f>IF($A320&lt;&gt;"",IF(VLOOKUP($A320,Vocabulary!$A:$J,7,)="","",VLOOKUP($A320,Vocabulary!$A:$J,7,)),"")</f>
        <v/>
      </c>
      <c r="E320" s="11" t="str">
        <f>IF($A320&lt;&gt;"",VLOOKUP($A320,Vocabulary!$A:$J,4,),"")</f>
        <v>Generic</v>
      </c>
      <c r="F320" s="8" t="s">
        <v>759</v>
      </c>
      <c r="G320" s="23" t="s">
        <v>749</v>
      </c>
    </row>
    <row r="321" spans="1:7" x14ac:dyDescent="0.3">
      <c r="A321" s="8">
        <v>388</v>
      </c>
      <c r="B321" s="12" t="str">
        <f>IF($A321&lt;&gt;"",IF(VLOOKUP($A321,Vocabulary!$A:$J,2,)="","",VLOOKUP($A321,Vocabulary!$A:$J,2,)),"")</f>
        <v>TijdsInterval.begin</v>
      </c>
      <c r="C321" s="11" t="str">
        <f>IF($A321&lt;&gt;"",IF(VLOOKUP($A321,Vocabulary!$A:$J,3,)="","",VLOOKUP($A321,Vocabulary!$A:$J,3,)),"")</f>
        <v>Moment waarop het tijdsinterval begint.</v>
      </c>
      <c r="D321" s="11" t="str">
        <f>IF($A321&lt;&gt;"",IF(VLOOKUP($A321,Vocabulary!$A:$J,7,)="","",VLOOKUP($A321,Vocabulary!$A:$J,7,)),"")</f>
        <v/>
      </c>
      <c r="E321" s="11" t="str">
        <f>IF($A321&lt;&gt;"",VLOOKUP($A321,Vocabulary!$A:$J,4,),"")</f>
        <v>Generic</v>
      </c>
      <c r="F321" s="8" t="s">
        <v>760</v>
      </c>
      <c r="G321" s="23" t="s">
        <v>750</v>
      </c>
    </row>
    <row r="322" spans="1:7" ht="100.8" x14ac:dyDescent="0.3">
      <c r="A322" s="8">
        <v>389</v>
      </c>
      <c r="B322" s="12" t="str">
        <f>IF($A322&lt;&gt;"",IF(VLOOKUP($A322,Vocabulary!$A:$J,2,)="","",VLOOKUP($A322,Vocabulary!$A:$J,2,)),"")</f>
        <v>bewerking</v>
      </c>
      <c r="C322" s="11" t="str">
        <f>IF($A322&lt;&gt;"",IF(VLOOKUP($A322,Vocabulary!$A:$J,3,)="","",VLOOKUP($A322,Vocabulary!$A:$J,3,)),"")</f>
        <v>Aard vd bewerking die ihkv de activiteit op de entiteit is uitgevoerd.
Gebruik
Bvb "correctie" als de entiteit een record is en bvb gegenereerd werd om het voorgaand record ve object te verbeteren.</v>
      </c>
      <c r="D322" s="11" t="str">
        <f>IF($A322&lt;&gt;"",IF(VLOOKUP($A322,Vocabulary!$A:$J,7,)="","",VLOOKUP($A322,Vocabulary!$A:$J,7,)),"")</f>
        <v/>
      </c>
      <c r="E322" s="11" t="str">
        <f>IF($A322&lt;&gt;"",VLOOKUP($A322,Vocabulary!$A:$J,4,),"")</f>
        <v>Generic</v>
      </c>
      <c r="F322" s="8" t="s">
        <v>761</v>
      </c>
      <c r="G322" s="23" t="s">
        <v>861</v>
      </c>
    </row>
    <row r="323" spans="1:7" ht="72" x14ac:dyDescent="0.3">
      <c r="A323" s="8">
        <v>390</v>
      </c>
      <c r="B323" s="12" t="str">
        <f>IF($A323&lt;&gt;"",IF(VLOOKUP($A323,Vocabulary!$A:$J,2,)="","",VLOOKUP($A323,Vocabulary!$A:$J,2,)),"")</f>
        <v>default</v>
      </c>
      <c r="C323" s="11" t="str">
        <f>IF($A323&lt;&gt;"",IF(VLOOKUP($A323,Vocabulary!$A:$J,3,)="","",VLOOKUP($A323,Vocabulary!$A:$J,3,)),"")</f>
        <v>Geeft aan of de positie een default positie is.
Gebruik
Hieronder wordt de positie verstaan die per default moet worden gebruikt als het object meerdere posities heeft.</v>
      </c>
      <c r="D323" s="11" t="str">
        <f>IF($A323&lt;&gt;"",IF(VLOOKUP($A323,Vocabulary!$A:$J,7,)="","",VLOOKUP($A323,Vocabulary!$A:$J,7,)),"")</f>
        <v/>
      </c>
      <c r="E323" s="11" t="str">
        <f>IF($A323&lt;&gt;"",VLOOKUP($A323,Vocabulary!$A:$J,4,),"")</f>
        <v>Generic</v>
      </c>
      <c r="F323" s="8" t="s">
        <v>762</v>
      </c>
      <c r="G323" s="23" t="s">
        <v>862</v>
      </c>
    </row>
    <row r="324" spans="1:7" x14ac:dyDescent="0.3">
      <c r="A324" s="8">
        <v>391</v>
      </c>
      <c r="B324" s="12" t="str">
        <f>IF($A324&lt;&gt;"",IF(VLOOKUP($A324,Vocabulary!$A:$J,2,)="","",VLOOKUP($A324,Vocabulary!$A:$J,2,)),"")</f>
        <v>Gebeurtenisdatum.einde</v>
      </c>
      <c r="C324" s="11" t="str">
        <f>IF($A324&lt;&gt;"",IF(VLOOKUP($A324,Vocabulary!$A:$J,3,)="","",VLOOKUP($A324,Vocabulary!$A:$J,3,)),"")</f>
        <v>Datum en tijd waarop de gebeurtenis eindigde.</v>
      </c>
      <c r="D324" s="11" t="str">
        <f>IF($A324&lt;&gt;"",IF(VLOOKUP($A324,Vocabulary!$A:$J,7,)="","",VLOOKUP($A324,Vocabulary!$A:$J,7,)),"")</f>
        <v/>
      </c>
      <c r="E324" s="11" t="str">
        <f>IF($A324&lt;&gt;"",VLOOKUP($A324,Vocabulary!$A:$J,4,),"")</f>
        <v>Generic</v>
      </c>
      <c r="F324" s="8" t="s">
        <v>763</v>
      </c>
      <c r="G324" s="23" t="s">
        <v>751</v>
      </c>
    </row>
    <row r="325" spans="1:7" x14ac:dyDescent="0.3">
      <c r="A325" s="8">
        <v>392</v>
      </c>
      <c r="B325" s="12" t="str">
        <f>IF($A325&lt;&gt;"",IF(VLOOKUP($A325,Vocabulary!$A:$J,2,)="","",VLOOKUP($A325,Vocabulary!$A:$J,2,)),"")</f>
        <v>TijdsInterval.einde</v>
      </c>
      <c r="C325" s="11" t="str">
        <f>IF($A325&lt;&gt;"",IF(VLOOKUP($A325,Vocabulary!$A:$J,3,)="","",VLOOKUP($A325,Vocabulary!$A:$J,3,)),"")</f>
        <v>Moment waarop het tijdsinterval eindigt</v>
      </c>
      <c r="D325" s="11" t="str">
        <f>IF($A325&lt;&gt;"",IF(VLOOKUP($A325,Vocabulary!$A:$J,7,)="","",VLOOKUP($A325,Vocabulary!$A:$J,7,)),"")</f>
        <v/>
      </c>
      <c r="E325" s="11" t="str">
        <f>IF($A325&lt;&gt;"",VLOOKUP($A325,Vocabulary!$A:$J,4,),"")</f>
        <v>Generic</v>
      </c>
      <c r="F325" s="8" t="s">
        <v>764</v>
      </c>
      <c r="G325" s="23" t="s">
        <v>752</v>
      </c>
    </row>
    <row r="326" spans="1:7" x14ac:dyDescent="0.3">
      <c r="A326" s="8">
        <v>393</v>
      </c>
      <c r="B326" s="12" t="str">
        <f>IF($A326&lt;&gt;"",IF(VLOOKUP($A326,Vocabulary!$A:$J,2,)="","",VLOOKUP($A326,Vocabulary!$A:$J,2,)),"")</f>
        <v>gestructureerdeIdentificator</v>
      </c>
      <c r="C326" s="11" t="str">
        <f>IF($A326&lt;&gt;"",IF(VLOOKUP($A326,Vocabulary!$A:$J,3,)="","",VLOOKUP($A326,Vocabulary!$A:$J,3,)),"")</f>
        <v>Identificator vh object opgesplitst in zijn onderdelen.</v>
      </c>
      <c r="D326" s="11" t="str">
        <f>IF($A326&lt;&gt;"",IF(VLOOKUP($A326,Vocabulary!$A:$J,7,)="","",VLOOKUP($A326,Vocabulary!$A:$J,7,)),"")</f>
        <v/>
      </c>
      <c r="E326" s="11" t="str">
        <f>IF($A326&lt;&gt;"",VLOOKUP($A326,Vocabulary!$A:$J,4,),"")</f>
        <v>Generic</v>
      </c>
      <c r="F326" s="8" t="s">
        <v>765</v>
      </c>
      <c r="G326" s="23" t="s">
        <v>753</v>
      </c>
    </row>
    <row r="327" spans="1:7" ht="115.2" x14ac:dyDescent="0.3">
      <c r="A327" s="8">
        <v>394</v>
      </c>
      <c r="B327" s="12" t="str">
        <f>IF($A327&lt;&gt;"",IF(VLOOKUP($A327,Vocabulary!$A:$J,2,)="","",VLOOKUP($A327,Vocabulary!$A:$J,2,)),"")</f>
        <v>handeldeInOpdrachtVan</v>
      </c>
      <c r="C327" s="11" t="str">
        <f>IF($A327&lt;&gt;"",IF(VLOOKUP($A327,Vocabulary!$A:$J,3,)="","",VLOOKUP($A327,Vocabulary!$A:$J,3,)),"")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D327" s="11" t="str">
        <f>IF($A327&lt;&gt;"",IF(VLOOKUP($A327,Vocabulary!$A:$J,7,)="","",VLOOKUP($A327,Vocabulary!$A:$J,7,)),"")</f>
        <v/>
      </c>
      <c r="E327" s="11" t="str">
        <f>IF($A327&lt;&gt;"",VLOOKUP($A327,Vocabulary!$A:$J,4,),"")</f>
        <v>Generic</v>
      </c>
      <c r="F327" s="8" t="s">
        <v>766</v>
      </c>
      <c r="G327" s="23" t="s">
        <v>863</v>
      </c>
    </row>
    <row r="328" spans="1:7" ht="28.8" x14ac:dyDescent="0.3">
      <c r="A328" s="8">
        <v>395</v>
      </c>
      <c r="B328" s="12" t="str">
        <f>IF($A328&lt;&gt;"",IF(VLOOKUP($A328,Vocabulary!$A:$J,2,)="","",VLOOKUP($A328,Vocabulary!$A:$J,2,)),"")</f>
        <v>lokaleIdentificator</v>
      </c>
      <c r="C328" s="11" t="str">
        <f>IF($A328&lt;&gt;"",IF(VLOOKUP($A328,Vocabulary!$A:$J,3,)="","",VLOOKUP($A328,Vocabulary!$A:$J,3,)),"")</f>
        <v>String gebruikt om het object uniek te identificeren binnen de naamruimte.</v>
      </c>
      <c r="D328" s="11" t="str">
        <f>IF($A328&lt;&gt;"",IF(VLOOKUP($A328,Vocabulary!$A:$J,7,)="","",VLOOKUP($A328,Vocabulary!$A:$J,7,)),"")</f>
        <v/>
      </c>
      <c r="E328" s="11" t="str">
        <f>IF($A328&lt;&gt;"",VLOOKUP($A328,Vocabulary!$A:$J,4,),"")</f>
        <v>Generic</v>
      </c>
      <c r="F328" s="8" t="s">
        <v>767</v>
      </c>
      <c r="G328" s="23" t="s">
        <v>754</v>
      </c>
    </row>
    <row r="329" spans="1:7" ht="72" x14ac:dyDescent="0.3">
      <c r="A329" s="8">
        <v>396</v>
      </c>
      <c r="B329" s="12" t="str">
        <f>IF($A329&lt;&gt;"",IF(VLOOKUP($A329,Vocabulary!$A:$J,2,)="","",VLOOKUP($A329,Vocabulary!$A:$J,2,)),"")</f>
        <v>methode</v>
      </c>
      <c r="C329" s="11" t="str">
        <f>IF($A329&lt;&gt;"",IF(VLOOKUP($A329,Vocabulary!$A:$J,3,)="","",VLOOKUP($A329,Vocabulary!$A:$J,3,)),"")</f>
        <v>De manier waarop het punt werd bepaald.
Gebruik
Bvb positie afgeleid ve bestaand object (bvb door berekening vd centroïde).</v>
      </c>
      <c r="D329" s="11" t="str">
        <f>IF($A329&lt;&gt;"",IF(VLOOKUP($A329,Vocabulary!$A:$J,7,)="","",VLOOKUP($A329,Vocabulary!$A:$J,7,)),"")</f>
        <v/>
      </c>
      <c r="E329" s="11" t="str">
        <f>IF($A329&lt;&gt;"",VLOOKUP($A329,Vocabulary!$A:$J,4,),"")</f>
        <v>Generic</v>
      </c>
      <c r="F329" s="8" t="s">
        <v>768</v>
      </c>
      <c r="G329" s="23" t="s">
        <v>864</v>
      </c>
    </row>
    <row r="330" spans="1:7" ht="144" x14ac:dyDescent="0.3">
      <c r="A330" s="8">
        <v>397</v>
      </c>
      <c r="B330" s="12" t="str">
        <f>IF($A330&lt;&gt;"",IF(VLOOKUP($A330,Vocabulary!$A:$J,2,)="","",VLOOKUP($A330,Vocabulary!$A:$J,2,)),"")</f>
        <v>naamruimte</v>
      </c>
      <c r="C330" s="11" t="str">
        <f>IF($A330&lt;&gt;"",IF(VLOOKUP($A330,Vocabulary!$A:$J,3,)="","",VLOOKUP($A330,Vocabulary!$A:$J,3,)),"")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D330" s="11" t="str">
        <f>IF($A330&lt;&gt;"",IF(VLOOKUP($A330,Vocabulary!$A:$J,7,)="","",VLOOKUP($A330,Vocabulary!$A:$J,7,)),"")</f>
        <v/>
      </c>
      <c r="E330" s="11" t="str">
        <f>IF($A330&lt;&gt;"",VLOOKUP($A330,Vocabulary!$A:$J,4,),"")</f>
        <v>Generic</v>
      </c>
      <c r="F330" s="8" t="s">
        <v>769</v>
      </c>
      <c r="G330" s="23" t="s">
        <v>865</v>
      </c>
    </row>
    <row r="331" spans="1:7" ht="57.6" x14ac:dyDescent="0.3">
      <c r="A331" s="8">
        <v>398</v>
      </c>
      <c r="B331" s="12" t="str">
        <f>IF($A331&lt;&gt;"",IF(VLOOKUP($A331,Vocabulary!$A:$J,2,)="","",VLOOKUP($A331,Vocabulary!$A:$J,2,)),"")</f>
        <v>plaats</v>
      </c>
      <c r="C331" s="11" t="str">
        <f>IF($A331&lt;&gt;"",IF(VLOOKUP($A331,Vocabulary!$A:$J,3,)="","",VLOOKUP($A331,Vocabulary!$A:$J,3,)),"")</f>
        <v>Plaatsnaam waarmee de Jurisdictie kan worden aangeduid.
Gebruik
Bv de naam ve land.</v>
      </c>
      <c r="D331" s="11" t="str">
        <f>IF($A331&lt;&gt;"",IF(VLOOKUP($A331,Vocabulary!$A:$J,7,)="","",VLOOKUP($A331,Vocabulary!$A:$J,7,)),"")</f>
        <v/>
      </c>
      <c r="E331" s="11" t="str">
        <f>IF($A331&lt;&gt;"",VLOOKUP($A331,Vocabulary!$A:$J,4,),"")</f>
        <v>Generic</v>
      </c>
      <c r="F331" s="8" t="s">
        <v>770</v>
      </c>
      <c r="G331" s="23" t="s">
        <v>866</v>
      </c>
    </row>
    <row r="332" spans="1:7" ht="57.6" x14ac:dyDescent="0.3">
      <c r="A332" s="8">
        <v>399</v>
      </c>
      <c r="B332" s="12" t="str">
        <f>IF($A332&lt;&gt;"",IF(VLOOKUP($A332,Vocabulary!$A:$J,2,)="","",VLOOKUP($A332,Vocabulary!$A:$J,2,)),"")</f>
        <v>specificatie</v>
      </c>
      <c r="C332" s="11" t="str">
        <f>IF($A332&lt;&gt;"",IF(VLOOKUP($A332,Vocabulary!$A:$J,3,)="","",VLOOKUP($A332,Vocabulary!$A:$J,3,)),"")</f>
        <v>Het type object op basis waarvan het punt werd bepaald.
Gebruik
Bvb perceel, gebouw...</v>
      </c>
      <c r="D332" s="11" t="str">
        <f>IF($A332&lt;&gt;"",IF(VLOOKUP($A332,Vocabulary!$A:$J,7,)="","",VLOOKUP($A332,Vocabulary!$A:$J,7,)),"")</f>
        <v/>
      </c>
      <c r="E332" s="11" t="str">
        <f>IF($A332&lt;&gt;"",VLOOKUP($A332,Vocabulary!$A:$J,4,),"")</f>
        <v>Generic</v>
      </c>
      <c r="F332" s="8" t="s">
        <v>771</v>
      </c>
      <c r="G332" s="23" t="s">
        <v>867</v>
      </c>
    </row>
    <row r="333" spans="1:7" x14ac:dyDescent="0.3">
      <c r="A333" s="8">
        <v>400</v>
      </c>
      <c r="B333" s="12" t="str">
        <f>IF($A333&lt;&gt;"",IF(VLOOKUP($A333,Vocabulary!$A:$J,2,)="","",VLOOKUP($A333,Vocabulary!$A:$J,2,)),"")</f>
        <v>tussentijdstip</v>
      </c>
      <c r="C333" s="11" t="str">
        <f>IF($A333&lt;&gt;"",IF(VLOOKUP($A333,Vocabulary!$A:$J,3,)="","",VLOOKUP($A333,Vocabulary!$A:$J,3,)),"")</f>
        <v>Datum en tijd van een moment tussen begin en einde.</v>
      </c>
      <c r="D333" s="11" t="str">
        <f>IF($A333&lt;&gt;"",IF(VLOOKUP($A333,Vocabulary!$A:$J,7,)="","",VLOOKUP($A333,Vocabulary!$A:$J,7,)),"")</f>
        <v/>
      </c>
      <c r="E333" s="11" t="str">
        <f>IF($A333&lt;&gt;"",VLOOKUP($A333,Vocabulary!$A:$J,4,),"")</f>
        <v>Generic</v>
      </c>
      <c r="F333" s="8" t="s">
        <v>772</v>
      </c>
      <c r="G333" s="23" t="s">
        <v>755</v>
      </c>
    </row>
    <row r="334" spans="1:7" x14ac:dyDescent="0.3">
      <c r="A334" s="8">
        <v>401</v>
      </c>
      <c r="B334" s="12" t="str">
        <f>IF($A334&lt;&gt;"",IF(VLOOKUP($A334,Vocabulary!$A:$J,2,)="","",VLOOKUP($A334,Vocabulary!$A:$J,2,)),"")</f>
        <v>versieIdentificator</v>
      </c>
      <c r="C334" s="11" t="str">
        <f>IF($A334&lt;&gt;"",IF(VLOOKUP($A334,Vocabulary!$A:$J,3,)="","",VLOOKUP($A334,Vocabulary!$A:$J,3,)),"")</f>
        <v>Identificator van de specifieke versie van een object.</v>
      </c>
      <c r="D334" s="11" t="str">
        <f>IF($A334&lt;&gt;"",IF(VLOOKUP($A334,Vocabulary!$A:$J,7,)="","",VLOOKUP($A334,Vocabulary!$A:$J,7,)),"")</f>
        <v/>
      </c>
      <c r="E334" s="11" t="str">
        <f>IF($A334&lt;&gt;"",VLOOKUP($A334,Vocabulary!$A:$J,4,),"")</f>
        <v>Generic</v>
      </c>
      <c r="F334" s="8" t="s">
        <v>773</v>
      </c>
      <c r="G334" s="23" t="s">
        <v>756</v>
      </c>
    </row>
    <row r="335" spans="1:7" ht="57.6" x14ac:dyDescent="0.3">
      <c r="A335" s="8">
        <v>402</v>
      </c>
      <c r="B335" s="12" t="str">
        <f>IF($A335&lt;&gt;"",IF(VLOOKUP($A335,Vocabulary!$A:$J,2,)="","",VLOOKUP($A335,Vocabulary!$A:$J,2,)),"")</f>
        <v>Adreslocator</v>
      </c>
      <c r="C335" s="11" t="str">
        <f>IF($A335&lt;&gt;"",IF(VLOOKUP($A335,Vocabulary!$A:$J,3,)="","",VLOOKUP($A335,Vocabulary!$A:$J,3,)),"")</f>
        <v>Menselijk leesbare aanduiding of naam die een gebruiker of applicatie toelaat om het adres te onderscheiden van naburige adressen in de straat, de administratieve eenheid etc waarin het adres ligt.</v>
      </c>
      <c r="D335" s="11" t="str">
        <f>IF($A335&lt;&gt;"",IF(VLOOKUP($A335,Vocabulary!$A:$J,7,)="","",VLOOKUP($A335,Vocabulary!$A:$J,7,)),"")</f>
        <v/>
      </c>
      <c r="E335" s="11" t="str">
        <f>IF($A335&lt;&gt;"",VLOOKUP($A335,Vocabulary!$A:$J,4,),"")</f>
        <v>Location</v>
      </c>
      <c r="F335" s="8" t="s">
        <v>774</v>
      </c>
      <c r="G335" s="23" t="s">
        <v>826</v>
      </c>
    </row>
    <row r="336" spans="1:7" ht="86.4" x14ac:dyDescent="0.3">
      <c r="A336" s="8">
        <v>403</v>
      </c>
      <c r="B336" s="12" t="str">
        <f>IF($A336&lt;&gt;"",IF(VLOOKUP($A336,Vocabulary!$A:$J,2,)="","",VLOOKUP($A336,Vocabulary!$A:$J,2,)),"")</f>
        <v>AdresseerbaarObject</v>
      </c>
      <c r="C336" s="11" t="str">
        <f>IF($A336&lt;&gt;"",IF(VLOOKUP($A336,Vocabulary!$A:$J,3,)="","",VLOOKUP($A336,Vocabulary!$A:$J,3,)),"")</f>
        <v>Geografisch object dat met een adres kan worden geïdentificeerd.
Gebruik
Is abstract, ttz het type adresseerbaar object moet altijd worden opgegeven (vb gebouweenheid, perceel).</v>
      </c>
      <c r="D336" s="11" t="str">
        <f>IF($A336&lt;&gt;"",IF(VLOOKUP($A336,Vocabulary!$A:$J,7,)="","",VLOOKUP($A336,Vocabulary!$A:$J,7,)),"")</f>
        <v/>
      </c>
      <c r="E336" s="11" t="str">
        <f>IF($A336&lt;&gt;"",VLOOKUP($A336,Vocabulary!$A:$J,4,),"")</f>
        <v>Location</v>
      </c>
      <c r="F336" s="8" t="s">
        <v>799</v>
      </c>
      <c r="G336" s="23" t="s">
        <v>860</v>
      </c>
    </row>
    <row r="337" spans="1:7" ht="72" x14ac:dyDescent="0.3">
      <c r="A337" s="8">
        <v>404</v>
      </c>
      <c r="B337" s="12" t="str">
        <f>IF($A337&lt;&gt;"",IF(VLOOKUP($A337,Vocabulary!$A:$J,2,)="","",VLOOKUP($A337,Vocabulary!$A:$J,2,)),"")</f>
        <v>Adresuitbreiding</v>
      </c>
      <c r="C337" s="11" t="str">
        <f>IF($A337&lt;&gt;"",IF(VLOOKUP($A337,Vocabulary!$A:$J,3,)="","",VLOOKUP($A337,Vocabulary!$A:$J,3,)),"")</f>
        <v>Bijkomende gegevens mbt het adres.
Gebruik
Gegevens die officieel geen deel uitmaken ve adres, bv de verdieping of de provincie</v>
      </c>
      <c r="D337" s="11" t="str">
        <f>IF($A337&lt;&gt;"",IF(VLOOKUP($A337,Vocabulary!$A:$J,7,)="","",VLOOKUP($A337,Vocabulary!$A:$J,7,)),"")</f>
        <v/>
      </c>
      <c r="E337" s="11" t="str">
        <f>IF($A337&lt;&gt;"",VLOOKUP($A337,Vocabulary!$A:$J,4,),"")</f>
        <v>Location</v>
      </c>
      <c r="F337" s="8" t="s">
        <v>775</v>
      </c>
      <c r="G337" s="23" t="s">
        <v>859</v>
      </c>
    </row>
    <row r="338" spans="1:7" ht="273.60000000000002" x14ac:dyDescent="0.3">
      <c r="A338" s="8">
        <v>405</v>
      </c>
      <c r="B338" s="12" t="str">
        <f>IF($A338&lt;&gt;"",IF(VLOOKUP($A338,Vocabulary!$A:$J,2,)="","",VLOOKUP($A338,Vocabulary!$A:$J,2,)),"")</f>
        <v>Adres</v>
      </c>
      <c r="C338" s="11" t="str">
        <f>IF($A338&lt;&gt;"",IF(VLOOKUP($A338,Vocabulary!$A:$J,3,)="","",VLOOKUP($A338,Vocabulary!$A:$J,3,)),"")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D338" s="11" t="str">
        <f>IF($A338&lt;&gt;"",IF(VLOOKUP($A338,Vocabulary!$A:$J,7,)="","",VLOOKUP($A338,Vocabulary!$A:$J,7,)),"")</f>
        <v/>
      </c>
      <c r="E338" s="11" t="str">
        <f>IF($A338&lt;&gt;"",VLOOKUP($A338,Vocabulary!$A:$J,4,),"")</f>
        <v>Location</v>
      </c>
      <c r="F338" s="8" t="s">
        <v>26</v>
      </c>
      <c r="G338" s="23" t="s">
        <v>858</v>
      </c>
    </row>
    <row r="339" spans="1:7" ht="57.6" x14ac:dyDescent="0.3">
      <c r="A339" s="8">
        <v>406</v>
      </c>
      <c r="B339" s="12" t="str">
        <f>IF($A339&lt;&gt;"",IF(VLOOKUP($A339,Vocabulary!$A:$J,2,)="","",VLOOKUP($A339,Vocabulary!$A:$J,2,)),"")</f>
        <v>Gemeentenaam</v>
      </c>
      <c r="C339" s="11" t="str">
        <f>IF($A339&lt;&gt;"",IF(VLOOKUP($A339,Vocabulary!$A:$J,3,)="","",VLOOKUP($A339,Vocabulary!$A:$J,3,)),"")</f>
        <v>Adrescomponent die verwijst naar de naam ve gemeente, ttz het kleinste administratieve deel van het Belgisch grondgebied waarvan de grenzen enkel door de wetgever kunnen worden gewijzigd.</v>
      </c>
      <c r="D339" s="11" t="str">
        <f>IF($A339&lt;&gt;"",IF(VLOOKUP($A339,Vocabulary!$A:$J,7,)="","",VLOOKUP($A339,Vocabulary!$A:$J,7,)),"")</f>
        <v/>
      </c>
      <c r="E339" s="11" t="str">
        <f>IF($A339&lt;&gt;"",VLOOKUP($A339,Vocabulary!$A:$J,4,),"")</f>
        <v>Location</v>
      </c>
      <c r="F339" s="8" t="s">
        <v>776</v>
      </c>
      <c r="G339" s="23" t="s">
        <v>827</v>
      </c>
    </row>
    <row r="340" spans="1:7" ht="28.8" x14ac:dyDescent="0.3">
      <c r="A340" s="8">
        <v>407</v>
      </c>
      <c r="B340" s="12" t="str">
        <f>IF($A340&lt;&gt;"",IF(VLOOKUP($A340,Vocabulary!$A:$J,2,)="","",VLOOKUP($A340,Vocabulary!$A:$J,2,)),"")</f>
        <v>Locatieaanduiding</v>
      </c>
      <c r="C340" s="11" t="str">
        <f>IF($A340&lt;&gt;"",IF(VLOOKUP($A340,Vocabulary!$A:$J,3,)="","",VLOOKUP($A340,Vocabulary!$A:$J,3,)),"")</f>
        <v>Alfanumerieke code die een adreslocator uniek identificeert binnen de straat, administratieve eenheid etc.</v>
      </c>
      <c r="D340" s="11" t="str">
        <f>IF($A340&lt;&gt;"",IF(VLOOKUP($A340,Vocabulary!$A:$J,7,)="","",VLOOKUP($A340,Vocabulary!$A:$J,7,)),"")</f>
        <v/>
      </c>
      <c r="E340" s="11" t="str">
        <f>IF($A340&lt;&gt;"",VLOOKUP($A340,Vocabulary!$A:$J,4,),"")</f>
        <v>Location</v>
      </c>
      <c r="F340" s="8" t="s">
        <v>777</v>
      </c>
      <c r="G340" s="23" t="s">
        <v>828</v>
      </c>
    </row>
    <row r="341" spans="1:7" ht="86.4" x14ac:dyDescent="0.3">
      <c r="A341" s="8">
        <v>408</v>
      </c>
      <c r="B341" s="12" t="str">
        <f>IF($A341&lt;&gt;"",IF(VLOOKUP($A341,Vocabulary!$A:$J,2,)="","",VLOOKUP($A341,Vocabulary!$A:$J,2,)),"")</f>
        <v>Locatienaam</v>
      </c>
      <c r="C341" s="11" t="str">
        <f>IF($A341&lt;&gt;"",IF(VLOOKUP($A341,Vocabulary!$A:$J,3,)="","",VLOOKUP($A341,Vocabulary!$A:$J,3,)),"")</f>
        <v>Naam of omschrijving vh het geografisch object dat een adreslocator aanduidt.
Gebruik
Bvb de naam ve gebouw of deel ve gebouw of de naam ve kamer in een gebouw.</v>
      </c>
      <c r="D341" s="11" t="str">
        <f>IF($A341&lt;&gt;"",IF(VLOOKUP($A341,Vocabulary!$A:$J,7,)="","",VLOOKUP($A341,Vocabulary!$A:$J,7,)),"")</f>
        <v/>
      </c>
      <c r="E341" s="11" t="str">
        <f>IF($A341&lt;&gt;"",VLOOKUP($A341,Vocabulary!$A:$J,4,),"")</f>
        <v>Location</v>
      </c>
      <c r="F341" s="8" t="s">
        <v>778</v>
      </c>
      <c r="G341" s="23" t="s">
        <v>857</v>
      </c>
    </row>
    <row r="342" spans="1:7" ht="57.6" x14ac:dyDescent="0.3">
      <c r="A342" s="8">
        <v>409</v>
      </c>
      <c r="B342" s="12" t="str">
        <f>IF($A342&lt;&gt;"",IF(VLOOKUP($A342,Vocabulary!$A:$J,2,)="","",VLOOKUP($A342,Vocabulary!$A:$J,2,)),"")</f>
        <v>Postinfo</v>
      </c>
      <c r="C342" s="11" t="str">
        <f>IF($A342&lt;&gt;"",IF(VLOOKUP($A342,Vocabulary!$A:$J,3,)="","",VLOOKUP($A342,Vocabulary!$A:$J,3,)),"")</f>
        <v>Adrescomponent die verwijst naar informatie toegekend door de aanbieder van de universele postdienst voor de identificatie van een groepering van adressen in een geografisch gebied voor postale doeleinden.</v>
      </c>
      <c r="D342" s="11" t="str">
        <f>IF($A342&lt;&gt;"",IF(VLOOKUP($A342,Vocabulary!$A:$J,7,)="","",VLOOKUP($A342,Vocabulary!$A:$J,7,)),"")</f>
        <v/>
      </c>
      <c r="E342" s="11" t="str">
        <f>IF($A342&lt;&gt;"",VLOOKUP($A342,Vocabulary!$A:$J,4,),"")</f>
        <v>Location</v>
      </c>
      <c r="F342" s="8" t="s">
        <v>779</v>
      </c>
      <c r="G342" s="23" t="s">
        <v>829</v>
      </c>
    </row>
    <row r="343" spans="1:7" ht="43.2" x14ac:dyDescent="0.3">
      <c r="A343" s="8">
        <v>410</v>
      </c>
      <c r="B343" s="12" t="str">
        <f>IF($A343&lt;&gt;"",IF(VLOOKUP($A343,Vocabulary!$A:$J,2,)="","",VLOOKUP($A343,Vocabulary!$A:$J,2,)),"")</f>
        <v>Straatnaam</v>
      </c>
      <c r="C343" s="11" t="str">
        <f>IF($A343&lt;&gt;"",IF(VLOOKUP($A343,Vocabulary!$A:$J,3,)="","",VLOOKUP($A343,Vocabulary!$A:$J,3,)),"")</f>
        <v>Adrescomponent met de naam die officieel werd toegekend aan een straat (baan, doorgang, plein) of aan een gehucht en waaraan adressen kunnen zijn gekoppeld.</v>
      </c>
      <c r="D343" s="11" t="str">
        <f>IF($A343&lt;&gt;"",IF(VLOOKUP($A343,Vocabulary!$A:$J,7,)="","",VLOOKUP($A343,Vocabulary!$A:$J,7,)),"")</f>
        <v/>
      </c>
      <c r="E343" s="11" t="str">
        <f>IF($A343&lt;&gt;"",VLOOKUP($A343,Vocabulary!$A:$J,4,),"")</f>
        <v>Location</v>
      </c>
      <c r="F343" s="8" t="s">
        <v>130</v>
      </c>
      <c r="G343" s="23" t="s">
        <v>830</v>
      </c>
    </row>
    <row r="344" spans="1:7" ht="28.8" x14ac:dyDescent="0.3">
      <c r="A344" s="8">
        <v>411</v>
      </c>
      <c r="B344" s="12" t="str">
        <f>IF($A344&lt;&gt;"",IF(VLOOKUP($A344,Vocabulary!$A:$J,2,)="","",VLOOKUP($A344,Vocabulary!$A:$J,2,)),"")</f>
        <v>aanduiding</v>
      </c>
      <c r="C344" s="11" t="str">
        <f>IF($A344&lt;&gt;"",IF(VLOOKUP($A344,Vocabulary!$A:$J,3,)="","",VLOOKUP($A344,Vocabulary!$A:$J,3,)),"")</f>
        <v>Alfanumerieke code die de locator uniek identificeert binnen de straat, administratieve eenheid etc.</v>
      </c>
      <c r="D344" s="11" t="str">
        <f>IF($A344&lt;&gt;"",IF(VLOOKUP($A344,Vocabulary!$A:$J,7,)="","",VLOOKUP($A344,Vocabulary!$A:$J,7,)),"")</f>
        <v/>
      </c>
      <c r="E344" s="11" t="str">
        <f>IF($A344&lt;&gt;"",VLOOKUP($A344,Vocabulary!$A:$J,4,),"")</f>
        <v>Location</v>
      </c>
      <c r="F344" s="8" t="s">
        <v>800</v>
      </c>
      <c r="G344" s="23" t="s">
        <v>831</v>
      </c>
    </row>
    <row r="345" spans="1:7" ht="28.8" x14ac:dyDescent="0.3">
      <c r="A345" s="8">
        <v>412</v>
      </c>
      <c r="B345" s="12" t="str">
        <f>IF($A345&lt;&gt;"",IF(VLOOKUP($A345,Vocabulary!$A:$J,2,)="","",VLOOKUP($A345,Vocabulary!$A:$J,2,)),"")</f>
        <v>Locatieaanduiding.aanduiding</v>
      </c>
      <c r="C345" s="11" t="str">
        <f>IF($A345&lt;&gt;"",IF(VLOOKUP($A345,Vocabulary!$A:$J,3,)="","",VLOOKUP($A345,Vocabulary!$A:$J,3,)),"")</f>
        <v>Alfanumerieke code waarmee het identificerend deel van een adreslocator wordt aangeduid.</v>
      </c>
      <c r="D345" s="11" t="str">
        <f>IF($A345&lt;&gt;"",IF(VLOOKUP($A345,Vocabulary!$A:$J,7,)="","",VLOOKUP($A345,Vocabulary!$A:$J,7,)),"")</f>
        <v/>
      </c>
      <c r="E345" s="11" t="str">
        <f>IF($A345&lt;&gt;"",VLOOKUP($A345,Vocabulary!$A:$J,4,),"")</f>
        <v>Location</v>
      </c>
      <c r="F345" s="8" t="s">
        <v>801</v>
      </c>
      <c r="G345" s="23" t="s">
        <v>832</v>
      </c>
    </row>
    <row r="346" spans="1:7" x14ac:dyDescent="0.3">
      <c r="A346" s="8">
        <v>413</v>
      </c>
      <c r="B346" s="12" t="str">
        <f>IF($A346&lt;&gt;"",IF(VLOOKUP($A346,Vocabulary!$A:$J,2,)="","",VLOOKUP($A346,Vocabulary!$A:$J,2,)),"")</f>
        <v>adreslocator</v>
      </c>
      <c r="C346" s="11" t="str">
        <f>IF($A346&lt;&gt;"",IF(VLOOKUP($A346,Vocabulary!$A:$J,3,)="","",VLOOKUP($A346,Vocabulary!$A:$J,3,)),"")</f>
        <v>Bijkomende adreslocator.</v>
      </c>
      <c r="D346" s="11" t="str">
        <f>IF($A346&lt;&gt;"",IF(VLOOKUP($A346,Vocabulary!$A:$J,7,)="","",VLOOKUP($A346,Vocabulary!$A:$J,7,)),"")</f>
        <v/>
      </c>
      <c r="E346" s="11" t="str">
        <f>IF($A346&lt;&gt;"",VLOOKUP($A346,Vocabulary!$A:$J,4,),"")</f>
        <v>Location</v>
      </c>
      <c r="F346" s="8" t="s">
        <v>802</v>
      </c>
      <c r="G346" s="23" t="s">
        <v>833</v>
      </c>
    </row>
    <row r="347" spans="1:7" ht="57.6" x14ac:dyDescent="0.3">
      <c r="A347" s="8">
        <v>414</v>
      </c>
      <c r="B347" s="12" t="str">
        <f>IF($A347&lt;&gt;"",IF(VLOOKUP($A347,Vocabulary!$A:$J,2,)="","",VLOOKUP($A347,Vocabulary!$A:$J,2,)),"")</f>
        <v>busnummer</v>
      </c>
      <c r="C347" s="11" t="str">
        <f>IF($A347&lt;&gt;"",IF(VLOOKUP($A347,Vocabulary!$A:$J,3,)="","",VLOOKUP($A347,Vocabulary!$A:$J,3,)),"")</f>
        <v>Officieel toegekende alfanumerieke code die wordt toegevoegd aan het huisnummer om meerdere gebouweenheden, standplaatsen, ligplaatsen of percelen te onderscheiden die eenzelfde huisnummer hebben.</v>
      </c>
      <c r="D347" s="11" t="str">
        <f>IF($A347&lt;&gt;"",IF(VLOOKUP($A347,Vocabulary!$A:$J,7,)="","",VLOOKUP($A347,Vocabulary!$A:$J,7,)),"")</f>
        <v/>
      </c>
      <c r="E347" s="11" t="str">
        <f>IF($A347&lt;&gt;"",VLOOKUP($A347,Vocabulary!$A:$J,4,),"")</f>
        <v>Location</v>
      </c>
      <c r="F347" s="8" t="s">
        <v>803</v>
      </c>
      <c r="G347" s="23" t="s">
        <v>834</v>
      </c>
    </row>
    <row r="348" spans="1:7" ht="115.2" x14ac:dyDescent="0.3">
      <c r="A348" s="8">
        <v>415</v>
      </c>
      <c r="B348" s="12" t="str">
        <f>IF($A348&lt;&gt;"",IF(VLOOKUP($A348,Vocabulary!$A:$J,2,)="","",VLOOKUP($A348,Vocabulary!$A:$J,2,)),"")</f>
        <v>Adresvoorstelling.busnummer</v>
      </c>
      <c r="C348" s="11" t="str">
        <f>IF($A348&lt;&gt;"",IF(VLOOKUP($A348,Vocabulary!$A:$J,3,)="","",VLOOKUP($A348,Vocabulary!$A:$J,3,)),"")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D348" s="11" t="str">
        <f>IF($A348&lt;&gt;"",IF(VLOOKUP($A348,Vocabulary!$A:$J,7,)="","",VLOOKUP($A348,Vocabulary!$A:$J,7,)),"")</f>
        <v/>
      </c>
      <c r="E348" s="11" t="str">
        <f>IF($A348&lt;&gt;"",VLOOKUP($A348,Vocabulary!$A:$J,4,),"")</f>
        <v>Location</v>
      </c>
      <c r="F348" s="8" t="s">
        <v>804</v>
      </c>
      <c r="G348" s="23" t="s">
        <v>856</v>
      </c>
    </row>
    <row r="349" spans="1:7" x14ac:dyDescent="0.3">
      <c r="A349" s="8">
        <v>416</v>
      </c>
      <c r="B349" s="12" t="str">
        <f>IF($A349&lt;&gt;"",IF(VLOOKUP($A349,Vocabulary!$A:$J,2,)="","",VLOOKUP($A349,Vocabulary!$A:$J,2,)),"")</f>
        <v>gemeentenaam</v>
      </c>
      <c r="C349" s="11" t="str">
        <f>IF($A349&lt;&gt;"",IF(VLOOKUP($A349,Vocabulary!$A:$J,3,)="","",VLOOKUP($A349,Vocabulary!$A:$J,3,)),"")</f>
        <v>Gemeentenaam vh adres.</v>
      </c>
      <c r="D349" s="11" t="str">
        <f>IF($A349&lt;&gt;"",IF(VLOOKUP($A349,Vocabulary!$A:$J,7,)="","",VLOOKUP($A349,Vocabulary!$A:$J,7,)),"")</f>
        <v/>
      </c>
      <c r="E349" s="11" t="str">
        <f>IF($A349&lt;&gt;"",VLOOKUP($A349,Vocabulary!$A:$J,4,),"")</f>
        <v>Location</v>
      </c>
      <c r="F349" s="8" t="s">
        <v>805</v>
      </c>
      <c r="G349" s="23" t="s">
        <v>835</v>
      </c>
    </row>
    <row r="350" spans="1:7" x14ac:dyDescent="0.3">
      <c r="A350" s="8">
        <v>417</v>
      </c>
      <c r="B350" s="12" t="str">
        <f>IF($A350&lt;&gt;"",IF(VLOOKUP($A350,Vocabulary!$A:$J,2,)="","",VLOOKUP($A350,Vocabulary!$A:$J,2,)),"")</f>
        <v>heeftGemeentenaam</v>
      </c>
      <c r="C350" s="11" t="str">
        <f>IF($A350&lt;&gt;"",IF(VLOOKUP($A350,Vocabulary!$A:$J,3,)="","",VLOOKUP($A350,Vocabulary!$A:$J,3,)),"")</f>
        <v>Gemeentenaamcomponent van het adres.</v>
      </c>
      <c r="D350" s="11" t="str">
        <f>IF($A350&lt;&gt;"",IF(VLOOKUP($A350,Vocabulary!$A:$J,7,)="","",VLOOKUP($A350,Vocabulary!$A:$J,7,)),"")</f>
        <v/>
      </c>
      <c r="E350" s="11" t="str">
        <f>IF($A350&lt;&gt;"",VLOOKUP($A350,Vocabulary!$A:$J,4,),"")</f>
        <v>Location</v>
      </c>
      <c r="F350" s="8" t="s">
        <v>806</v>
      </c>
      <c r="G350" s="23" t="s">
        <v>836</v>
      </c>
    </row>
    <row r="351" spans="1:7" x14ac:dyDescent="0.3">
      <c r="A351" s="8">
        <v>418</v>
      </c>
      <c r="B351" s="12" t="str">
        <f>IF($A351&lt;&gt;"",IF(VLOOKUP($A351,Vocabulary!$A:$J,2,)="","",VLOOKUP($A351,Vocabulary!$A:$J,2,)),"")</f>
        <v>heeftPostinfo</v>
      </c>
      <c r="C351" s="11" t="str">
        <f>IF($A351&lt;&gt;"",IF(VLOOKUP($A351,Vocabulary!$A:$J,3,)="","",VLOOKUP($A351,Vocabulary!$A:$J,3,)),"")</f>
        <v>Postinfocomponent van het adres.</v>
      </c>
      <c r="D351" s="11" t="str">
        <f>IF($A351&lt;&gt;"",IF(VLOOKUP($A351,Vocabulary!$A:$J,7,)="","",VLOOKUP($A351,Vocabulary!$A:$J,7,)),"")</f>
        <v/>
      </c>
      <c r="E351" s="11" t="str">
        <f>IF($A351&lt;&gt;"",VLOOKUP($A351,Vocabulary!$A:$J,4,),"")</f>
        <v>Location</v>
      </c>
      <c r="F351" s="8" t="s">
        <v>807</v>
      </c>
      <c r="G351" s="23" t="s">
        <v>837</v>
      </c>
    </row>
    <row r="352" spans="1:7" x14ac:dyDescent="0.3">
      <c r="A352" s="8">
        <v>419</v>
      </c>
      <c r="B352" s="12" t="str">
        <f>IF($A352&lt;&gt;"",IF(VLOOKUP($A352,Vocabulary!$A:$J,2,)="","",VLOOKUP($A352,Vocabulary!$A:$J,2,)),"")</f>
        <v>heeftStraatnaam</v>
      </c>
      <c r="C352" s="11" t="str">
        <f>IF($A352&lt;&gt;"",IF(VLOOKUP($A352,Vocabulary!$A:$J,3,)="","",VLOOKUP($A352,Vocabulary!$A:$J,3,)),"")</f>
        <v>Straatnaamcomponent van het adres.</v>
      </c>
      <c r="D352" s="11" t="str">
        <f>IF($A352&lt;&gt;"",IF(VLOOKUP($A352,Vocabulary!$A:$J,7,)="","",VLOOKUP($A352,Vocabulary!$A:$J,7,)),"")</f>
        <v/>
      </c>
      <c r="E352" s="11" t="str">
        <f>IF($A352&lt;&gt;"",VLOOKUP($A352,Vocabulary!$A:$J,4,),"")</f>
        <v>Location</v>
      </c>
      <c r="F352" s="8" t="s">
        <v>808</v>
      </c>
      <c r="G352" s="23" t="s">
        <v>838</v>
      </c>
    </row>
    <row r="353" spans="1:7" ht="43.2" x14ac:dyDescent="0.3">
      <c r="A353" s="8">
        <v>420</v>
      </c>
      <c r="B353" s="12" t="str">
        <f>IF($A353&lt;&gt;"",IF(VLOOKUP($A353,Vocabulary!$A:$J,2,)="","",VLOOKUP($A353,Vocabulary!$A:$J,2,)),"")</f>
        <v>homoniemToevoeging</v>
      </c>
      <c r="C353" s="11" t="str">
        <f>IF($A353&lt;&gt;"",IF(VLOOKUP($A353,Vocabulary!$A:$J,3,)="","",VLOOKUP($A353,Vocabulary!$A:$J,3,)),"")</f>
        <v>Toevoeging om dubbele straatnamen (straatnamen met dezelfde naam maar andere ligging in de gemeente en eigen adressen) van elkaar te onderscheiden.</v>
      </c>
      <c r="D353" s="11" t="str">
        <f>IF($A353&lt;&gt;"",IF(VLOOKUP($A353,Vocabulary!$A:$J,7,)="","",VLOOKUP($A353,Vocabulary!$A:$J,7,)),"")</f>
        <v/>
      </c>
      <c r="E353" s="11" t="str">
        <f>IF($A353&lt;&gt;"",VLOOKUP($A353,Vocabulary!$A:$J,4,),"")</f>
        <v>Location</v>
      </c>
      <c r="F353" s="8" t="s">
        <v>809</v>
      </c>
      <c r="G353" s="23" t="s">
        <v>839</v>
      </c>
    </row>
    <row r="354" spans="1:7" ht="86.4" x14ac:dyDescent="0.3">
      <c r="A354" s="8">
        <v>421</v>
      </c>
      <c r="B354" s="12" t="str">
        <f>IF($A354&lt;&gt;"",IF(VLOOKUP($A354,Vocabulary!$A:$J,2,)="","",VLOOKUP($A354,Vocabulary!$A:$J,2,)),"")</f>
        <v>Adresvoorstelling.huisnummer</v>
      </c>
      <c r="C354" s="11" t="str">
        <f>IF($A354&lt;&gt;"",IF(VLOOKUP($A354,Vocabulary!$A:$J,3,)="","",VLOOKUP($A354,Vocabulary!$A:$J,3,)),"")</f>
        <v>Alfanumerieke code officieel toegekend aan gebouweenheden, ligplaatsen, standplaatsen of percelen.
Gebruik
Specialisatie van Adresvoorstelling:locatieaanduiding tbv Belgische adressen.</v>
      </c>
      <c r="D354" s="11" t="str">
        <f>IF($A354&lt;&gt;"",IF(VLOOKUP($A354,Vocabulary!$A:$J,7,)="","",VLOOKUP($A354,Vocabulary!$A:$J,7,)),"")</f>
        <v/>
      </c>
      <c r="E354" s="11" t="str">
        <f>IF($A354&lt;&gt;"",VLOOKUP($A354,Vocabulary!$A:$J,4,),"")</f>
        <v>Location</v>
      </c>
      <c r="F354" s="8" t="s">
        <v>810</v>
      </c>
      <c r="G354" s="23" t="s">
        <v>855</v>
      </c>
    </row>
    <row r="355" spans="1:7" ht="28.8" x14ac:dyDescent="0.3">
      <c r="A355" s="8">
        <v>422</v>
      </c>
      <c r="B355" s="12" t="str">
        <f>IF($A355&lt;&gt;"",IF(VLOOKUP($A355,Vocabulary!$A:$J,2,)="","",VLOOKUP($A355,Vocabulary!$A:$J,2,)),"")</f>
        <v>huisnummer</v>
      </c>
      <c r="C355" s="11" t="str">
        <f>IF($A355&lt;&gt;"",IF(VLOOKUP($A355,Vocabulary!$A:$J,3,)="","",VLOOKUP($A355,Vocabulary!$A:$J,3,)),"")</f>
        <v>Alfanumerieke code officieel toegekend aan gebouweenheden, ligplaatsen, standplaatsen of percelen.</v>
      </c>
      <c r="D355" s="11" t="str">
        <f>IF($A355&lt;&gt;"",IF(VLOOKUP($A355,Vocabulary!$A:$J,7,)="","",VLOOKUP($A355,Vocabulary!$A:$J,7,)),"")</f>
        <v/>
      </c>
      <c r="E355" s="11" t="str">
        <f>IF($A355&lt;&gt;"",VLOOKUP($A355,Vocabulary!$A:$J,4,),"")</f>
        <v>Location</v>
      </c>
      <c r="F355" s="8" t="s">
        <v>811</v>
      </c>
      <c r="G355" s="23" t="s">
        <v>840</v>
      </c>
    </row>
    <row r="356" spans="1:7" x14ac:dyDescent="0.3">
      <c r="A356" s="8">
        <v>423</v>
      </c>
      <c r="B356" s="12" t="str">
        <f>IF($A356&lt;&gt;"",IF(VLOOKUP($A356,Vocabulary!$A:$J,2,)="","",VLOOKUP($A356,Vocabulary!$A:$J,2,)),"")</f>
        <v>isToegekendAan</v>
      </c>
      <c r="C356" s="11" t="str">
        <f>IF($A356&lt;&gt;"",IF(VLOOKUP($A356,Vocabulary!$A:$J,3,)="","",VLOOKUP($A356,Vocabulary!$A:$J,3,)),"")</f>
        <v>Adresseerbaar object waaraan het adres is toegekend.</v>
      </c>
      <c r="D356" s="11" t="str">
        <f>IF($A356&lt;&gt;"",IF(VLOOKUP($A356,Vocabulary!$A:$J,7,)="","",VLOOKUP($A356,Vocabulary!$A:$J,7,)),"")</f>
        <v/>
      </c>
      <c r="E356" s="11" t="str">
        <f>IF($A356&lt;&gt;"",VLOOKUP($A356,Vocabulary!$A:$J,4,),"")</f>
        <v>Location</v>
      </c>
      <c r="F356" s="8" t="s">
        <v>812</v>
      </c>
      <c r="G356" s="23" t="s">
        <v>841</v>
      </c>
    </row>
    <row r="357" spans="1:7" x14ac:dyDescent="0.3">
      <c r="A357" s="8">
        <v>424</v>
      </c>
      <c r="B357" s="12" t="str">
        <f>IF($A357&lt;&gt;"",IF(VLOOKUP($A357,Vocabulary!$A:$J,2,)="","",VLOOKUP($A357,Vocabulary!$A:$J,2,)),"")</f>
        <v>isVerrijktMet</v>
      </c>
      <c r="C357" s="11" t="str">
        <f>IF($A357&lt;&gt;"",IF(VLOOKUP($A357,Vocabulary!$A:$J,3,)="","",VLOOKUP($A357,Vocabulary!$A:$J,3,)),"")</f>
        <v>Verwijzing naar een adresuitbreiding.</v>
      </c>
      <c r="D357" s="11" t="str">
        <f>IF($A357&lt;&gt;"",IF(VLOOKUP($A357,Vocabulary!$A:$J,7,)="","",VLOOKUP($A357,Vocabulary!$A:$J,7,)),"")</f>
        <v/>
      </c>
      <c r="E357" s="11" t="str">
        <f>IF($A357&lt;&gt;"",VLOOKUP($A357,Vocabulary!$A:$J,4,),"")</f>
        <v>Location</v>
      </c>
      <c r="F357" s="8" t="s">
        <v>813</v>
      </c>
      <c r="G357" s="23" t="s">
        <v>842</v>
      </c>
    </row>
    <row r="358" spans="1:7" x14ac:dyDescent="0.3">
      <c r="A358" s="8">
        <v>425</v>
      </c>
      <c r="B358" s="12" t="str">
        <f>IF($A358&lt;&gt;"",IF(VLOOKUP($A358,Vocabulary!$A:$J,2,)="","",VLOOKUP($A358,Vocabulary!$A:$J,2,)),"")</f>
        <v>land</v>
      </c>
      <c r="C358" s="11" t="str">
        <f>IF($A358&lt;&gt;"",IF(VLOOKUP($A358,Vocabulary!$A:$J,3,)="","",VLOOKUP($A358,Vocabulary!$A:$J,3,)),"")</f>
        <v>Land waarin het adres gelegen is.</v>
      </c>
      <c r="D358" s="11" t="str">
        <f>IF($A358&lt;&gt;"",IF(VLOOKUP($A358,Vocabulary!$A:$J,7,)="","",VLOOKUP($A358,Vocabulary!$A:$J,7,)),"")</f>
        <v/>
      </c>
      <c r="E358" s="11" t="str">
        <f>IF($A358&lt;&gt;"",VLOOKUP($A358,Vocabulary!$A:$J,4,),"")</f>
        <v>Location</v>
      </c>
      <c r="F358" s="8" t="s">
        <v>814</v>
      </c>
      <c r="G358" s="23" t="s">
        <v>843</v>
      </c>
    </row>
    <row r="359" spans="1:7" ht="100.8" x14ac:dyDescent="0.3">
      <c r="A359" s="8">
        <v>426</v>
      </c>
      <c r="B359" s="12" t="str">
        <f>IF($A359&lt;&gt;"",IF(VLOOKUP($A359,Vocabulary!$A:$J,2,)="","",VLOOKUP($A359,Vocabulary!$A:$J,2,)),"")</f>
        <v>niveau</v>
      </c>
      <c r="C359" s="11" t="str">
        <f>IF($A359&lt;&gt;"",IF(VLOOKUP($A359,Vocabulary!$A:$J,3,)="","",VLOOKUP($A359,Vocabulary!$A:$J,3,)),"")</f>
        <v>Het niveau waarnaar de locator verwijst.
Gebruik
Waarbij het niveau staat voor de geografische granulariteit vd locator: zo verwijzen locators vh type huisnummer doorgaans naar het gebouw terwijl busnummers naar een deel vh gebouw verwijzen.</v>
      </c>
      <c r="D359" s="11" t="str">
        <f>IF($A359&lt;&gt;"",IF(VLOOKUP($A359,Vocabulary!$A:$J,7,)="","",VLOOKUP($A359,Vocabulary!$A:$J,7,)),"")</f>
        <v/>
      </c>
      <c r="E359" s="11" t="str">
        <f>IF($A359&lt;&gt;"",VLOOKUP($A359,Vocabulary!$A:$J,4,),"")</f>
        <v>Location</v>
      </c>
      <c r="F359" s="8" t="s">
        <v>815</v>
      </c>
      <c r="G359" s="23" t="s">
        <v>854</v>
      </c>
    </row>
    <row r="360" spans="1:7" ht="100.8" x14ac:dyDescent="0.3">
      <c r="A360" s="8">
        <v>427</v>
      </c>
      <c r="B360" s="12" t="str">
        <f>IF($A360&lt;&gt;"",IF(VLOOKUP($A360,Vocabulary!$A:$J,2,)="","",VLOOKUP($A360,Vocabulary!$A:$J,2,)),"")</f>
        <v>officieelToegekend</v>
      </c>
      <c r="C360" s="11" t="str">
        <f>IF($A360&lt;&gt;"",IF(VLOOKUP($A360,Vocabulary!$A:$J,3,)="","",VLOOKUP($A360,Vocabulary!$A:$J,3,)),"")</f>
        <v>Geeft aan of het adres officieel door de adresbeheerder is toegekend.
Gebruik
Een adres is niet-officieel wanneer het bestaan ervan niet gekend was vanuit de administratieve procedures, maar pas nadat nadat het feitelijk is vastgesteld op het terrein.</v>
      </c>
      <c r="D360" s="11" t="str">
        <f>IF($A360&lt;&gt;"",IF(VLOOKUP($A360,Vocabulary!$A:$J,7,)="","",VLOOKUP($A360,Vocabulary!$A:$J,7,)),"")</f>
        <v/>
      </c>
      <c r="E360" s="11" t="str">
        <f>IF($A360&lt;&gt;"",VLOOKUP($A360,Vocabulary!$A:$J,4,),"")</f>
        <v>Location</v>
      </c>
      <c r="F360" s="8" t="s">
        <v>816</v>
      </c>
      <c r="G360" s="23" t="s">
        <v>853</v>
      </c>
    </row>
    <row r="361" spans="1:7" ht="86.4" x14ac:dyDescent="0.3">
      <c r="A361" s="8">
        <v>428</v>
      </c>
      <c r="B361" s="12" t="str">
        <f>IF($A361&lt;&gt;"",IF(VLOOKUP($A361,Vocabulary!$A:$J,2,)="","",VLOOKUP($A361,Vocabulary!$A:$J,2,)),"")</f>
        <v>positie</v>
      </c>
      <c r="C361" s="11" t="str">
        <f>IF($A361&lt;&gt;"",IF(VLOOKUP($A361,Vocabulary!$A:$J,3,)="","",VLOOKUP($A361,Vocabulary!$A:$J,3,)),"")</f>
        <v>Positie van een karakeristiek punt dat de positie van het adres vertegenwoordigt volgens een bepaalde specificatie en inclusief informatie over de herkomst van de positie.
Gebruik
Moet een punt zijn.</v>
      </c>
      <c r="D361" s="11" t="str">
        <f>IF($A361&lt;&gt;"",IF(VLOOKUP($A361,Vocabulary!$A:$J,7,)="","",VLOOKUP($A361,Vocabulary!$A:$J,7,)),"")</f>
        <v/>
      </c>
      <c r="E361" s="11" t="str">
        <f>IF($A361&lt;&gt;"",VLOOKUP($A361,Vocabulary!$A:$J,4,),"")</f>
        <v>Location</v>
      </c>
      <c r="F361" s="8" t="s">
        <v>817</v>
      </c>
      <c r="G361" s="23" t="s">
        <v>852</v>
      </c>
    </row>
    <row r="362" spans="1:7" ht="28.8" x14ac:dyDescent="0.3">
      <c r="A362" s="8">
        <v>429</v>
      </c>
      <c r="B362" s="12" t="str">
        <f>IF($A362&lt;&gt;"",IF(VLOOKUP($A362,Vocabulary!$A:$J,2,)="","",VLOOKUP($A362,Vocabulary!$A:$J,2,)),"")</f>
        <v>postcode</v>
      </c>
      <c r="C362" s="11" t="str">
        <f>IF($A362&lt;&gt;"",IF(VLOOKUP($A362,Vocabulary!$A:$J,3,)="","",VLOOKUP($A362,Vocabulary!$A:$J,3,)),"")</f>
        <v>Code waarmee het geografisch gebied dat de adressen voor postale doeleinden groepeert aanduidt.</v>
      </c>
      <c r="D362" s="11" t="str">
        <f>IF($A362&lt;&gt;"",IF(VLOOKUP($A362,Vocabulary!$A:$J,7,)="","",VLOOKUP($A362,Vocabulary!$A:$J,7,)),"")</f>
        <v>external terminology:
http://www.w3.org/ns/locn#postCode</v>
      </c>
      <c r="E362" s="11" t="str">
        <f>IF($A362&lt;&gt;"",VLOOKUP($A362,Vocabulary!$A:$J,4,),"")</f>
        <v>Location</v>
      </c>
      <c r="F362" s="8" t="s">
        <v>818</v>
      </c>
      <c r="G362" s="23" t="s">
        <v>844</v>
      </c>
    </row>
    <row r="363" spans="1:7" ht="86.4" x14ac:dyDescent="0.3">
      <c r="A363" s="8">
        <v>430</v>
      </c>
      <c r="B363" s="12" t="str">
        <f>IF($A363&lt;&gt;"",IF(VLOOKUP($A363,Vocabulary!$A:$J,2,)="","",VLOOKUP($A363,Vocabulary!$A:$J,2,)),"")</f>
        <v>postnaam</v>
      </c>
      <c r="C363" s="11" t="str">
        <f>IF($A363&lt;&gt;"",IF(VLOOKUP($A363,Vocabulary!$A:$J,3,)="","",VLOOKUP($A363,Vocabulary!$A:$J,3,)),"")</f>
        <v>Naam waarmee het geografisch gebied dat de adressen voor postale doeleinden groepeert kan worden aangeduid.
Gebruik
Typisch de namen van vroegere gemeenten waarmee het gebied samenvalt.</v>
      </c>
      <c r="D363" s="11" t="str">
        <f>IF($A363&lt;&gt;"",IF(VLOOKUP($A363,Vocabulary!$A:$J,7,)="","",VLOOKUP($A363,Vocabulary!$A:$J,7,)),"")</f>
        <v>external terminology:
http://www.w3.org/ns/locn#postName</v>
      </c>
      <c r="E363" s="11" t="str">
        <f>IF($A363&lt;&gt;"",VLOOKUP($A363,Vocabulary!$A:$J,4,),"")</f>
        <v>Location</v>
      </c>
      <c r="F363" s="8" t="s">
        <v>819</v>
      </c>
      <c r="G363" s="23" t="s">
        <v>851</v>
      </c>
    </row>
    <row r="364" spans="1:7" x14ac:dyDescent="0.3">
      <c r="A364" s="8">
        <v>431</v>
      </c>
      <c r="B364" s="12" t="str">
        <f>IF($A364&lt;&gt;"",IF(VLOOKUP($A364,Vocabulary!$A:$J,2,)="","",VLOOKUP($A364,Vocabulary!$A:$J,2,)),"")</f>
        <v>Straatnaam.status</v>
      </c>
      <c r="C364" s="11" t="str">
        <f>IF($A364&lt;&gt;"",IF(VLOOKUP($A364,Vocabulary!$A:$J,3,)="","",VLOOKUP($A364,Vocabulary!$A:$J,3,)),"")</f>
        <v>Actuele toestand van de straatnaam.</v>
      </c>
      <c r="D364" s="11" t="str">
        <f>IF($A364&lt;&gt;"",IF(VLOOKUP($A364,Vocabulary!$A:$J,7,)="","",VLOOKUP($A364,Vocabulary!$A:$J,7,)),"")</f>
        <v/>
      </c>
      <c r="E364" s="11" t="str">
        <f>IF($A364&lt;&gt;"",VLOOKUP($A364,Vocabulary!$A:$J,4,),"")</f>
        <v>Location</v>
      </c>
      <c r="F364" s="8" t="s">
        <v>820</v>
      </c>
      <c r="G364" s="23" t="s">
        <v>845</v>
      </c>
    </row>
    <row r="365" spans="1:7" x14ac:dyDescent="0.3">
      <c r="A365" s="8">
        <v>432</v>
      </c>
      <c r="B365" s="12" t="str">
        <f>IF($A365&lt;&gt;"",IF(VLOOKUP($A365,Vocabulary!$A:$J,2,)="","",VLOOKUP($A365,Vocabulary!$A:$J,2,)),"")</f>
        <v>Adres.status</v>
      </c>
      <c r="C365" s="11" t="str">
        <f>IF($A365&lt;&gt;"",IF(VLOOKUP($A365,Vocabulary!$A:$J,3,)="","",VLOOKUP($A365,Vocabulary!$A:$J,3,)),"")</f>
        <v>Actuele toestand van het adres.</v>
      </c>
      <c r="D365" s="11" t="str">
        <f>IF($A365&lt;&gt;"",IF(VLOOKUP($A365,Vocabulary!$A:$J,7,)="","",VLOOKUP($A365,Vocabulary!$A:$J,7,)),"")</f>
        <v/>
      </c>
      <c r="E365" s="11" t="str">
        <f>IF($A365&lt;&gt;"",VLOOKUP($A365,Vocabulary!$A:$J,4,),"")</f>
        <v>Location</v>
      </c>
      <c r="F365" s="8" t="s">
        <v>821</v>
      </c>
      <c r="G365" s="23" t="s">
        <v>846</v>
      </c>
    </row>
    <row r="366" spans="1:7" x14ac:dyDescent="0.3">
      <c r="A366" s="8">
        <v>433</v>
      </c>
      <c r="B366" s="12" t="str">
        <f>IF($A366&lt;&gt;"",IF(VLOOKUP($A366,Vocabulary!$A:$J,2,)="","",VLOOKUP($A366,Vocabulary!$A:$J,2,)),"")</f>
        <v>Locatienaam.type</v>
      </c>
      <c r="C366" s="11" t="str">
        <f>IF($A366&lt;&gt;"",IF(VLOOKUP($A366,Vocabulary!$A:$J,3,)="","",VLOOKUP($A366,Vocabulary!$A:$J,3,)),"")</f>
        <v>Aard vh geografisch object.</v>
      </c>
      <c r="D366" s="11" t="str">
        <f>IF($A366&lt;&gt;"",IF(VLOOKUP($A366,Vocabulary!$A:$J,7,)="","",VLOOKUP($A366,Vocabulary!$A:$J,7,)),"")</f>
        <v/>
      </c>
      <c r="E366" s="11" t="str">
        <f>IF($A366&lt;&gt;"",VLOOKUP($A366,Vocabulary!$A:$J,4,),"")</f>
        <v>Location</v>
      </c>
      <c r="F366" s="8" t="s">
        <v>822</v>
      </c>
      <c r="G366" s="23" t="s">
        <v>847</v>
      </c>
    </row>
    <row r="367" spans="1:7" x14ac:dyDescent="0.3">
      <c r="A367" s="8">
        <v>434</v>
      </c>
      <c r="B367" s="12" t="str">
        <f>IF($A367&lt;&gt;"",IF(VLOOKUP($A367,Vocabulary!$A:$J,2,)="","",VLOOKUP($A367,Vocabulary!$A:$J,2,)),"")</f>
        <v>Locatieaanduiding.type</v>
      </c>
      <c r="C367" s="11" t="str">
        <f>IF($A367&lt;&gt;"",IF(VLOOKUP($A367,Vocabulary!$A:$J,3,)="","",VLOOKUP($A367,Vocabulary!$A:$J,3,)),"")</f>
        <v>Aard vd locatieaanduiding.</v>
      </c>
      <c r="D367" s="11" t="str">
        <f>IF($A367&lt;&gt;"",IF(VLOOKUP($A367,Vocabulary!$A:$J,7,)="","",VLOOKUP($A367,Vocabulary!$A:$J,7,)),"")</f>
        <v/>
      </c>
      <c r="E367" s="11" t="str">
        <f>IF($A367&lt;&gt;"",VLOOKUP($A367,Vocabulary!$A:$J,4,),"")</f>
        <v>Location</v>
      </c>
      <c r="F367" s="8" t="s">
        <v>823</v>
      </c>
      <c r="G367" s="23" t="s">
        <v>848</v>
      </c>
    </row>
    <row r="368" spans="1:7" ht="72" x14ac:dyDescent="0.3">
      <c r="A368" s="8">
        <v>435</v>
      </c>
      <c r="B368" s="12" t="str">
        <f>IF($A368&lt;&gt;"",IF(VLOOKUP($A368,Vocabulary!$A:$J,2,)="","",VLOOKUP($A368,Vocabulary!$A:$J,2,)),"")</f>
        <v>verwijstNaar</v>
      </c>
      <c r="C368" s="11" t="str">
        <f>IF($A368&lt;&gt;"",IF(VLOOKUP($A368,Vocabulary!$A:$J,3,)="","",VLOOKUP($A368,Vocabulary!$A:$J,3,)),"")</f>
        <v xml:space="preserve">Adres waarvan de adresvoorstelling is afgeleid. 
Gebruik
Dit kan enkel voor Belgische adressen aangezien onder adres een Belgisch adres wordt verstaan. </v>
      </c>
      <c r="D368" s="11" t="str">
        <f>IF($A368&lt;&gt;"",IF(VLOOKUP($A368,Vocabulary!$A:$J,7,)="","",VLOOKUP($A368,Vocabulary!$A:$J,7,)),"")</f>
        <v/>
      </c>
      <c r="E368" s="11" t="str">
        <f>IF($A368&lt;&gt;"",VLOOKUP($A368,Vocabulary!$A:$J,4,),"")</f>
        <v>Location</v>
      </c>
      <c r="F368" s="8" t="s">
        <v>824</v>
      </c>
      <c r="G368" s="23" t="s">
        <v>850</v>
      </c>
    </row>
    <row r="369" spans="1:7" ht="100.8" x14ac:dyDescent="0.3">
      <c r="A369" s="8">
        <v>436</v>
      </c>
      <c r="B369" s="12" t="str">
        <f>IF($A369&lt;&gt;"",IF(VLOOKUP($A369,Vocabulary!$A:$J,2,)="","",VLOOKUP($A369,Vocabulary!$A:$J,2,)),"")</f>
        <v>volledigAdres</v>
      </c>
      <c r="C369" s="11" t="str">
        <f>IF($A369&lt;&gt;"",IF(VLOOKUP($A369,Vocabulary!$A:$J,3,)="","",VLOOKUP($A369,Vocabulary!$A:$J,3,)),"")</f>
        <v xml:space="preserve">Het complete adres in één string, al dan niet geformatteerd. 
Gebruik
Vermijdt fouten tgv het opsplitsen ve adres in zijn onderdelen. Geeft de voorgeschreven volgorde vd verschillende onderdelen weer </v>
      </c>
      <c r="D369" s="11" t="str">
        <f>IF($A369&lt;&gt;"",IF(VLOOKUP($A369,Vocabulary!$A:$J,7,)="","",VLOOKUP($A369,Vocabulary!$A:$J,7,)),"")</f>
        <v>external terminology:
http://www.w3.org/ns/locn#fullAddress</v>
      </c>
      <c r="E369" s="11" t="str">
        <f>IF($A369&lt;&gt;"",VLOOKUP($A369,Vocabulary!$A:$J,4,),"")</f>
        <v>Location</v>
      </c>
      <c r="F369" s="8" t="s">
        <v>825</v>
      </c>
      <c r="G369" s="23" t="s">
        <v>849</v>
      </c>
    </row>
    <row r="370" spans="1:7" ht="115.2" x14ac:dyDescent="0.3">
      <c r="A370" s="8">
        <v>437</v>
      </c>
      <c r="B370" s="12" t="str">
        <f>IF($A370&lt;&gt;"",IF(VLOOKUP($A370,Vocabulary!$A:$J,2,)="","",VLOOKUP($A370,Vocabulary!$A:$J,2,)),"")</f>
        <v>Afstamming</v>
      </c>
      <c r="C370" s="11" t="str">
        <f>IF($A370&lt;&gt;"",IF(VLOOKUP($A370,Vocabulary!$A:$J,3,)="","",VLOOKUP($A370,Vocabulary!$A:$J,3,)),"")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D370" s="11" t="str">
        <f>IF($A370&lt;&gt;"",IF(VLOOKUP($A370,Vocabulary!$A:$J,7,)="","",VLOOKUP($A370,Vocabulary!$A:$J,7,)),"")</f>
        <v/>
      </c>
      <c r="E370" s="11" t="str">
        <f>IF($A370&lt;&gt;"",VLOOKUP($A370,Vocabulary!$A:$J,4,),"")</f>
        <v>Person</v>
      </c>
      <c r="F370" s="8" t="s">
        <v>104</v>
      </c>
      <c r="G370" s="23" t="s">
        <v>1033</v>
      </c>
    </row>
    <row r="371" spans="1:7" ht="86.4" x14ac:dyDescent="0.3">
      <c r="A371" s="8">
        <v>438</v>
      </c>
      <c r="B371" s="12" t="str">
        <f>IF($A371&lt;&gt;"",IF(VLOOKUP($A371,Vocabulary!$A:$J,2,)="","",VLOOKUP($A371,Vocabulary!$A:$J,2,)),"")</f>
        <v>BurgerlijkeStaat</v>
      </c>
      <c r="C371" s="11" t="str">
        <f>IF($A371&lt;&gt;"",IF(VLOOKUP($A371,Vocabulary!$A:$J,3,)="","",VLOOKUP($A371,Vocabulary!$A:$J,3,)),"")</f>
        <v xml:space="preserve">Burgerrechtelijke toestand van een persoon. 
Gebruik
 Slaat op huwelijk, partnerregistratie, afstamming, voogdij etc. Is maw de toestand van bepaalde verhoudingen tussen personen. </v>
      </c>
      <c r="D371" s="11" t="str">
        <f>IF($A371&lt;&gt;"",IF(VLOOKUP($A371,Vocabulary!$A:$J,7,)="","",VLOOKUP($A371,Vocabulary!$A:$J,7,)),"")</f>
        <v/>
      </c>
      <c r="E371" s="11" t="str">
        <f>IF($A371&lt;&gt;"",VLOOKUP($A371,Vocabulary!$A:$J,4,),"")</f>
        <v>Person</v>
      </c>
      <c r="F371" s="8" t="s">
        <v>1003</v>
      </c>
      <c r="G371" s="23" t="s">
        <v>1032</v>
      </c>
    </row>
    <row r="372" spans="1:7" ht="115.2" x14ac:dyDescent="0.3">
      <c r="A372" s="8">
        <v>439</v>
      </c>
      <c r="B372" s="12" t="str">
        <f>IF($A372&lt;&gt;"",IF(VLOOKUP($A372,Vocabulary!$A:$J,2,)="","",VLOOKUP($A372,Vocabulary!$A:$J,2,)),"")</f>
        <v>Domicilie</v>
      </c>
      <c r="C372" s="11" t="str">
        <f>IF($A372&lt;&gt;"",IF(VLOOKUP($A372,Vocabulary!$A:$J,3,)="","",VLOOKUP($A372,Vocabulary!$A:$J,3,)),"")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D372" s="11" t="str">
        <f>IF($A372&lt;&gt;"",IF(VLOOKUP($A372,Vocabulary!$A:$J,7,)="","",VLOOKUP($A372,Vocabulary!$A:$J,7,)),"")</f>
        <v/>
      </c>
      <c r="E372" s="11" t="str">
        <f>IF($A372&lt;&gt;"",VLOOKUP($A372,Vocabulary!$A:$J,4,),"")</f>
        <v>Person</v>
      </c>
      <c r="F372" s="8" t="s">
        <v>780</v>
      </c>
      <c r="G372" s="23" t="s">
        <v>1034</v>
      </c>
    </row>
    <row r="373" spans="1:7" x14ac:dyDescent="0.3">
      <c r="A373" s="8">
        <v>440</v>
      </c>
      <c r="B373" s="12" t="str">
        <f>IF($A373&lt;&gt;"",IF(VLOOKUP($A373,Vocabulary!$A:$J,2,)="","",VLOOKUP($A373,Vocabulary!$A:$J,2,)),"")</f>
        <v>Geboorte</v>
      </c>
      <c r="C373" s="11" t="str">
        <f>IF($A373&lt;&gt;"",IF(VLOOKUP($A373,Vocabulary!$A:$J,3,)="","",VLOOKUP($A373,Vocabulary!$A:$J,3,)),"")</f>
        <v>Het ter wereld komen vd persoon.</v>
      </c>
      <c r="D373" s="11" t="str">
        <f>IF($A373&lt;&gt;"",IF(VLOOKUP($A373,Vocabulary!$A:$J,7,)="","",VLOOKUP($A373,Vocabulary!$A:$J,7,)),"")</f>
        <v/>
      </c>
      <c r="E373" s="11" t="str">
        <f>IF($A373&lt;&gt;"",VLOOKUP($A373,Vocabulary!$A:$J,4,),"")</f>
        <v>Person</v>
      </c>
      <c r="F373" s="8" t="s">
        <v>781</v>
      </c>
      <c r="G373" s="23" t="s">
        <v>1035</v>
      </c>
    </row>
    <row r="374" spans="1:7" ht="72" x14ac:dyDescent="0.3">
      <c r="A374" s="8">
        <v>441</v>
      </c>
      <c r="B374" s="12" t="str">
        <f>IF($A374&lt;&gt;"",IF(VLOOKUP($A374,Vocabulary!$A:$J,2,)="","",VLOOKUP($A374,Vocabulary!$A:$J,2,)),"")</f>
        <v>GeenInwoner</v>
      </c>
      <c r="C374" s="11" t="str">
        <f>IF($A374&lt;&gt;"",IF(VLOOKUP($A374,Vocabulary!$A:$J,3,)="","",VLOOKUP($A374,Vocabulary!$A:$J,3,)),"")</f>
        <v xml:space="preserve">Persoon die niet in een bepaalde plaats of land woont. 
Gebruik
 Plaats of land wordt hier vertegenwoordigd door de entiteit jurisdictie. </v>
      </c>
      <c r="D374" s="11" t="str">
        <f>IF($A374&lt;&gt;"",IF(VLOOKUP($A374,Vocabulary!$A:$J,7,)="","",VLOOKUP($A374,Vocabulary!$A:$J,7,)),"")</f>
        <v/>
      </c>
      <c r="E374" s="11" t="str">
        <f>IF($A374&lt;&gt;"",VLOOKUP($A374,Vocabulary!$A:$J,4,),"")</f>
        <v>Person</v>
      </c>
      <c r="F374" s="8" t="s">
        <v>1004</v>
      </c>
      <c r="G374" s="23" t="s">
        <v>1036</v>
      </c>
    </row>
    <row r="375" spans="1:7" ht="187.2" x14ac:dyDescent="0.3">
      <c r="A375" s="8">
        <v>442</v>
      </c>
      <c r="B375" s="12" t="str">
        <f>IF($A375&lt;&gt;"",IF(VLOOKUP($A375,Vocabulary!$A:$J,2,)="","",VLOOKUP($A375,Vocabulary!$A:$J,2,)),"")</f>
        <v>GeregistreerdPersoon</v>
      </c>
      <c r="C375" s="11" t="str">
        <f>IF($A375&lt;&gt;"",IF(VLOOKUP($A375,Vocabulary!$A:$J,3,)="","",VLOOKUP($A375,Vocabulary!$A:$J,3,)),"")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D375" s="11" t="str">
        <f>IF($A375&lt;&gt;"",IF(VLOOKUP($A375,Vocabulary!$A:$J,7,)="","",VLOOKUP($A375,Vocabulary!$A:$J,7,)),"")</f>
        <v/>
      </c>
      <c r="E375" s="11" t="str">
        <f>IF($A375&lt;&gt;"",VLOOKUP($A375,Vocabulary!$A:$J,4,),"")</f>
        <v>Person</v>
      </c>
      <c r="F375" s="8" t="s">
        <v>1005</v>
      </c>
      <c r="G375" s="23" t="s">
        <v>1037</v>
      </c>
    </row>
    <row r="376" spans="1:7" ht="144" x14ac:dyDescent="0.3">
      <c r="A376" s="8">
        <v>443</v>
      </c>
      <c r="B376" s="12" t="str">
        <f>IF($A376&lt;&gt;"",IF(VLOOKUP($A376,Vocabulary!$A:$J,2,)="","",VLOOKUP($A376,Vocabulary!$A:$J,2,)),"")</f>
        <v>Gezin</v>
      </c>
      <c r="C376" s="11" t="str">
        <f>IF($A376&lt;&gt;"",IF(VLOOKUP($A376,Vocabulary!$A:$J,3,)="","",VLOOKUP($A376,Vocabulary!$A:$J,3,)),"")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D376" s="11" t="str">
        <f>IF($A376&lt;&gt;"",IF(VLOOKUP($A376,Vocabulary!$A:$J,7,)="","",VLOOKUP($A376,Vocabulary!$A:$J,7,)),"")</f>
        <v/>
      </c>
      <c r="E376" s="11" t="str">
        <f>IF($A376&lt;&gt;"",VLOOKUP($A376,Vocabulary!$A:$J,4,),"")</f>
        <v>Person</v>
      </c>
      <c r="F376" s="8" t="s">
        <v>106</v>
      </c>
      <c r="G376" s="23" t="s">
        <v>1038</v>
      </c>
    </row>
    <row r="377" spans="1:7" ht="57.6" x14ac:dyDescent="0.3">
      <c r="A377" s="8">
        <v>444</v>
      </c>
      <c r="B377" s="12" t="str">
        <f>IF($A377&lt;&gt;"",IF(VLOOKUP($A377,Vocabulary!$A:$J,2,)="","",VLOOKUP($A377,Vocabulary!$A:$J,2,)),"")</f>
        <v>Gezinsrelatie</v>
      </c>
      <c r="C377" s="11" t="str">
        <f>IF($A377&lt;&gt;"",IF(VLOOKUP($A377,Vocabulary!$A:$J,3,)="","",VLOOKUP($A377,Vocabulary!$A:$J,3,)),"")</f>
        <v xml:space="preserve">Relatie tussen leden van eenzelfde gezin. 
Gebruik
 Bv echtgenoot, zoon, schoonmoeder. </v>
      </c>
      <c r="D377" s="11" t="str">
        <f>IF($A377&lt;&gt;"",IF(VLOOKUP($A377,Vocabulary!$A:$J,7,)="","",VLOOKUP($A377,Vocabulary!$A:$J,7,)),"")</f>
        <v/>
      </c>
      <c r="E377" s="11" t="str">
        <f>IF($A377&lt;&gt;"",VLOOKUP($A377,Vocabulary!$A:$J,4,),"")</f>
        <v>Person</v>
      </c>
      <c r="F377" s="8" t="s">
        <v>107</v>
      </c>
      <c r="G377" s="23" t="s">
        <v>1039</v>
      </c>
    </row>
    <row r="378" spans="1:7" ht="86.4" x14ac:dyDescent="0.3">
      <c r="A378" s="8">
        <v>445</v>
      </c>
      <c r="B378" s="12" t="str">
        <f>IF($A378&lt;&gt;"",IF(VLOOKUP($A378,Vocabulary!$A:$J,2,)="","",VLOOKUP($A378,Vocabulary!$A:$J,2,)),"")</f>
        <v>Huwelijk</v>
      </c>
      <c r="C378" s="11" t="str">
        <f>IF($A378&lt;&gt;"",IF(VLOOKUP($A378,Vocabulary!$A:$J,3,)="","",VLOOKUP($A378,Vocabulary!$A:$J,3,)),"")</f>
        <v xml:space="preserve">Een door burgerlijk of religieus recht geregelde samenlevingsvorm van twee personen. 
Gebruik
 Kan, net als bv samenwonen, de basis vormen van een gezin. </v>
      </c>
      <c r="D378" s="11" t="str">
        <f>IF($A378&lt;&gt;"",IF(VLOOKUP($A378,Vocabulary!$A:$J,7,)="","",VLOOKUP($A378,Vocabulary!$A:$J,7,)),"")</f>
        <v/>
      </c>
      <c r="E378" s="11" t="str">
        <f>IF($A378&lt;&gt;"",VLOOKUP($A378,Vocabulary!$A:$J,4,),"")</f>
        <v>Person</v>
      </c>
      <c r="F378" s="8" t="s">
        <v>109</v>
      </c>
      <c r="G378" s="23" t="s">
        <v>1040</v>
      </c>
    </row>
    <row r="379" spans="1:7" ht="72" x14ac:dyDescent="0.3">
      <c r="A379" s="8">
        <v>446</v>
      </c>
      <c r="B379" s="12" t="str">
        <f>IF($A379&lt;&gt;"",IF(VLOOKUP($A379,Vocabulary!$A:$J,2,)="","",VLOOKUP($A379,Vocabulary!$A:$J,2,)),"")</f>
        <v>Inwoner</v>
      </c>
      <c r="C379" s="11" t="str">
        <f>IF($A379&lt;&gt;"",IF(VLOOKUP($A379,Vocabulary!$A:$J,3,)="","",VLOOKUP($A379,Vocabulary!$A:$J,3,)),"")</f>
        <v xml:space="preserve">Persoon die in een bepaalde plaats of land woont. 
Gebruik
 Plaats of land wordt hier vertegenwoordigd door de entiteit jurisdictie. </v>
      </c>
      <c r="D379" s="11" t="str">
        <f>IF($A379&lt;&gt;"",IF(VLOOKUP($A379,Vocabulary!$A:$J,7,)="","",VLOOKUP($A379,Vocabulary!$A:$J,7,)),"")</f>
        <v/>
      </c>
      <c r="E379" s="11" t="str">
        <f>IF($A379&lt;&gt;"",VLOOKUP($A379,Vocabulary!$A:$J,4,),"")</f>
        <v>Person</v>
      </c>
      <c r="F379" s="8" t="s">
        <v>782</v>
      </c>
      <c r="G379" s="23" t="s">
        <v>1041</v>
      </c>
    </row>
    <row r="380" spans="1:7" ht="28.8" x14ac:dyDescent="0.3">
      <c r="A380" s="8">
        <v>447</v>
      </c>
      <c r="B380" s="12" t="str">
        <f>IF($A380&lt;&gt;"",IF(VLOOKUP($A380,Vocabulary!$A:$J,2,)="","",VLOOKUP($A380,Vocabulary!$A:$J,2,)),"")</f>
        <v>Inwonerschap</v>
      </c>
      <c r="C380" s="11" t="str">
        <f>IF($A380&lt;&gt;"",IF(VLOOKUP($A380,Vocabulary!$A:$J,3,)="","",VLOOKUP($A380,Vocabulary!$A:$J,3,)),"")</f>
        <v>Het feit dat een persoon verblijf houdt in een plaats of land.</v>
      </c>
      <c r="D380" s="11" t="str">
        <f>IF($A380&lt;&gt;"",IF(VLOOKUP($A380,Vocabulary!$A:$J,7,)="","",VLOOKUP($A380,Vocabulary!$A:$J,7,)),"")</f>
        <v/>
      </c>
      <c r="E380" s="11" t="str">
        <f>IF($A380&lt;&gt;"",VLOOKUP($A380,Vocabulary!$A:$J,4,),"")</f>
        <v>Person</v>
      </c>
      <c r="F380" s="8" t="s">
        <v>783</v>
      </c>
      <c r="G380" s="23" t="s">
        <v>1042</v>
      </c>
    </row>
    <row r="381" spans="1:7" ht="201.6" x14ac:dyDescent="0.3">
      <c r="A381" s="8">
        <v>448</v>
      </c>
      <c r="B381" s="12" t="str">
        <f>IF($A381&lt;&gt;"",IF(VLOOKUP($A381,Vocabulary!$A:$J,2,)="","",VLOOKUP($A381,Vocabulary!$A:$J,2,)),"")</f>
        <v>Nationaliteit</v>
      </c>
      <c r="C381" s="11" t="str">
        <f>IF($A381&lt;&gt;"",IF(VLOOKUP($A381,Vocabulary!$A:$J,3,)="","",VLOOKUP($A381,Vocabulary!$A:$J,3,)),"")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D381" s="11" t="str">
        <f>IF($A381&lt;&gt;"",IF(VLOOKUP($A381,Vocabulary!$A:$J,7,)="","",VLOOKUP($A381,Vocabulary!$A:$J,7,)),"")</f>
        <v/>
      </c>
      <c r="E381" s="11" t="str">
        <f>IF($A381&lt;&gt;"",VLOOKUP($A381,Vocabulary!$A:$J,4,),"")</f>
        <v>Person</v>
      </c>
      <c r="F381" s="8" t="s">
        <v>52</v>
      </c>
      <c r="G381" s="23" t="s">
        <v>1043</v>
      </c>
    </row>
    <row r="382" spans="1:7" x14ac:dyDescent="0.3">
      <c r="A382" s="8">
        <v>449</v>
      </c>
      <c r="B382" s="12" t="str">
        <f>IF($A382&lt;&gt;"",IF(VLOOKUP($A382,Vocabulary!$A:$J,2,)="","",VLOOKUP($A382,Vocabulary!$A:$J,2,)),"")</f>
        <v>Overlijden</v>
      </c>
      <c r="C382" s="11" t="str">
        <f>IF($A382&lt;&gt;"",IF(VLOOKUP($A382,Vocabulary!$A:$J,3,)="","",VLOOKUP($A382,Vocabulary!$A:$J,3,)),"")</f>
        <v>Het doodgaan vd Persoon.</v>
      </c>
      <c r="D382" s="11" t="str">
        <f>IF($A382&lt;&gt;"",IF(VLOOKUP($A382,Vocabulary!$A:$J,7,)="","",VLOOKUP($A382,Vocabulary!$A:$J,7,)),"")</f>
        <v/>
      </c>
      <c r="E382" s="11" t="str">
        <f>IF($A382&lt;&gt;"",VLOOKUP($A382,Vocabulary!$A:$J,4,),"")</f>
        <v>Person</v>
      </c>
      <c r="F382" s="8" t="s">
        <v>784</v>
      </c>
      <c r="G382" s="23" t="s">
        <v>1044</v>
      </c>
    </row>
    <row r="383" spans="1:7" ht="86.4" x14ac:dyDescent="0.3">
      <c r="A383" s="8">
        <v>450</v>
      </c>
      <c r="B383" s="12" t="str">
        <f>IF($A383&lt;&gt;"",IF(VLOOKUP($A383,Vocabulary!$A:$J,2,)="","",VLOOKUP($A383,Vocabulary!$A:$J,2,)),"")</f>
        <v>PermanentInwoner</v>
      </c>
      <c r="C383" s="11" t="str">
        <f>IF($A383&lt;&gt;"",IF(VLOOKUP($A383,Vocabulary!$A:$J,3,)="","",VLOOKUP($A383,Vocabulary!$A:$J,3,)),"")</f>
        <v xml:space="preserve">Persoon die permanent in een bepaalde plaats of land woont. 
Gebruik
 Is een verblijfsrecht dat in principe officieel moet worden toegekend als de persoon geen staatsburger is. </v>
      </c>
      <c r="D383" s="11" t="str">
        <f>IF($A383&lt;&gt;"",IF(VLOOKUP($A383,Vocabulary!$A:$J,7,)="","",VLOOKUP($A383,Vocabulary!$A:$J,7,)),"")</f>
        <v/>
      </c>
      <c r="E383" s="11" t="str">
        <f>IF($A383&lt;&gt;"",VLOOKUP($A383,Vocabulary!$A:$J,4,),"")</f>
        <v>Person</v>
      </c>
      <c r="F383" s="8" t="s">
        <v>1006</v>
      </c>
      <c r="G383" s="23" t="s">
        <v>1045</v>
      </c>
    </row>
    <row r="384" spans="1:7" x14ac:dyDescent="0.3">
      <c r="A384" s="8">
        <v>451</v>
      </c>
      <c r="B384" s="12" t="str">
        <f>IF($A384&lt;&gt;"",IF(VLOOKUP($A384,Vocabulary!$A:$J,2,)="","",VLOOKUP($A384,Vocabulary!$A:$J,2,)),"")</f>
        <v>Persoonsgebeurtenis</v>
      </c>
      <c r="C384" s="11" t="str">
        <f>IF($A384&lt;&gt;"",IF(VLOOKUP($A384,Vocabulary!$A:$J,3,)="","",VLOOKUP($A384,Vocabulary!$A:$J,3,)),"")</f>
        <v>Belangrijke gebeurtenis ih leven ve persoon.</v>
      </c>
      <c r="D384" s="11" t="str">
        <f>IF($A384&lt;&gt;"",IF(VLOOKUP($A384,Vocabulary!$A:$J,7,)="","",VLOOKUP($A384,Vocabulary!$A:$J,7,)),"")</f>
        <v/>
      </c>
      <c r="E384" s="11" t="str">
        <f>IF($A384&lt;&gt;"",VLOOKUP($A384,Vocabulary!$A:$J,4,),"")</f>
        <v>Person</v>
      </c>
      <c r="F384" s="8" t="s">
        <v>785</v>
      </c>
      <c r="G384" s="23" t="s">
        <v>1046</v>
      </c>
    </row>
    <row r="385" spans="1:7" ht="72" x14ac:dyDescent="0.3">
      <c r="A385" s="8">
        <v>452</v>
      </c>
      <c r="B385" s="12" t="str">
        <f>IF($A385&lt;&gt;"",IF(VLOOKUP($A385,Vocabulary!$A:$J,2,)="","",VLOOKUP($A385,Vocabulary!$A:$J,2,)),"")</f>
        <v>Persoonsrelatie</v>
      </c>
      <c r="C385" s="11" t="str">
        <f>IF($A385&lt;&gt;"",IF(VLOOKUP($A385,Vocabulary!$A:$J,3,)="","",VLOOKUP($A385,Vocabulary!$A:$J,3,)),"")</f>
        <v xml:space="preserve">Relatie tussen twee of meer personen. 
Gebruik
 Typisch zijn dit burgerrechtelijke relaties (zie burgerlijke staat) maar niet noodzakelijk daartoe beperkt. </v>
      </c>
      <c r="D385" s="11" t="str">
        <f>IF($A385&lt;&gt;"",IF(VLOOKUP($A385,Vocabulary!$A:$J,7,)="","",VLOOKUP($A385,Vocabulary!$A:$J,7,)),"")</f>
        <v/>
      </c>
      <c r="E385" s="11" t="str">
        <f>IF($A385&lt;&gt;"",VLOOKUP($A385,Vocabulary!$A:$J,4,),"")</f>
        <v>Person</v>
      </c>
      <c r="F385" s="8" t="s">
        <v>110</v>
      </c>
      <c r="G385" s="23" t="s">
        <v>1047</v>
      </c>
    </row>
    <row r="386" spans="1:7" ht="86.4" x14ac:dyDescent="0.3">
      <c r="A386" s="8">
        <v>453</v>
      </c>
      <c r="B386" s="12" t="str">
        <f>IF($A386&lt;&gt;"",IF(VLOOKUP($A386,Vocabulary!$A:$J,2,)="","",VLOOKUP($A386,Vocabulary!$A:$J,2,)),"")</f>
        <v>Samenwonen</v>
      </c>
      <c r="C386" s="11" t="str">
        <f>IF($A386&lt;&gt;"",IF(VLOOKUP($A386,Vocabulary!$A:$J,3,)="","",VLOOKUP($A386,Vocabulary!$A:$J,3,)),"")</f>
        <v xml:space="preserve">Regeling waarbij twee personen die niet getrouwd zijn samenleven. 
Gebruik
 Kan, net als bv een huwelijk, de basis vormen van een gezin. </v>
      </c>
      <c r="D386" s="11" t="str">
        <f>IF($A386&lt;&gt;"",IF(VLOOKUP($A386,Vocabulary!$A:$J,7,)="","",VLOOKUP($A386,Vocabulary!$A:$J,7,)),"")</f>
        <v/>
      </c>
      <c r="E386" s="11" t="str">
        <f>IF($A386&lt;&gt;"",VLOOKUP($A386,Vocabulary!$A:$J,4,),"")</f>
        <v>Person</v>
      </c>
      <c r="F386" s="8" t="s">
        <v>786</v>
      </c>
      <c r="G386" s="23" t="s">
        <v>1048</v>
      </c>
    </row>
    <row r="387" spans="1:7" ht="115.2" x14ac:dyDescent="0.3">
      <c r="A387" s="8">
        <v>454</v>
      </c>
      <c r="B387" s="12" t="str">
        <f>IF($A387&lt;&gt;"",IF(VLOOKUP($A387,Vocabulary!$A:$J,2,)="","",VLOOKUP($A387,Vocabulary!$A:$J,2,)),"")</f>
        <v>Staatburgerschap</v>
      </c>
      <c r="C387" s="11" t="str">
        <f>IF($A387&lt;&gt;"",IF(VLOOKUP($A387,Vocabulary!$A:$J,3,)="","",VLOOKUP($A387,Vocabulary!$A:$J,3,)),"")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D387" s="11" t="str">
        <f>IF($A387&lt;&gt;"",IF(VLOOKUP($A387,Vocabulary!$A:$J,7,)="","",VLOOKUP($A387,Vocabulary!$A:$J,7,)),"")</f>
        <v/>
      </c>
      <c r="E387" s="11" t="str">
        <f>IF($A387&lt;&gt;"",VLOOKUP($A387,Vocabulary!$A:$J,4,),"")</f>
        <v>Person</v>
      </c>
      <c r="F387" s="8" t="s">
        <v>787</v>
      </c>
      <c r="G387" s="23" t="s">
        <v>1049</v>
      </c>
    </row>
    <row r="388" spans="1:7" x14ac:dyDescent="0.3">
      <c r="A388" s="8">
        <v>455</v>
      </c>
      <c r="B388" s="12" t="str">
        <f>IF($A388&lt;&gt;"",IF(VLOOKUP($A388,Vocabulary!$A:$J,2,)="","",VLOOKUP($A388,Vocabulary!$A:$J,2,)),"")</f>
        <v>Staatsburger</v>
      </c>
      <c r="C388" s="11" t="str">
        <f>IF($A388&lt;&gt;"",IF(VLOOKUP($A388,Vocabulary!$A:$J,3,)="","",VLOOKUP($A388,Vocabulary!$A:$J,3,)),"")</f>
        <v>Persoon die juridisch verbonden is met een staat.</v>
      </c>
      <c r="D388" s="11" t="str">
        <f>IF($A388&lt;&gt;"",IF(VLOOKUP($A388,Vocabulary!$A:$J,7,)="","",VLOOKUP($A388,Vocabulary!$A:$J,7,)),"")</f>
        <v/>
      </c>
      <c r="E388" s="11" t="str">
        <f>IF($A388&lt;&gt;"",VLOOKUP($A388,Vocabulary!$A:$J,4,),"")</f>
        <v>Person</v>
      </c>
      <c r="F388" s="8" t="s">
        <v>788</v>
      </c>
      <c r="G388" s="23" t="s">
        <v>1050</v>
      </c>
    </row>
    <row r="389" spans="1:7" ht="86.4" x14ac:dyDescent="0.3">
      <c r="A389" s="8">
        <v>456</v>
      </c>
      <c r="B389" s="12" t="str">
        <f>IF($A389&lt;&gt;"",IF(VLOOKUP($A389,Vocabulary!$A:$J,2,)="","",VLOOKUP($A389,Vocabulary!$A:$J,2,)),"")</f>
        <v>TijdelijkInwoner</v>
      </c>
      <c r="C389" s="11" t="str">
        <f>IF($A389&lt;&gt;"",IF(VLOOKUP($A389,Vocabulary!$A:$J,3,)="","",VLOOKUP($A389,Vocabulary!$A:$J,3,)),"")</f>
        <v xml:space="preserve">Persoon die tijdelijk in een plaats of land woont. 
Gebruik
 Is een verblijfsrecht dat in principe enkel wordt toegekend omwille ve zeer specifieke reden bv werken of studeren. Exclusief personen met kort verblijf, bv als toerist. </v>
      </c>
      <c r="D389" s="11" t="str">
        <f>IF($A389&lt;&gt;"",IF(VLOOKUP($A389,Vocabulary!$A:$J,7,)="","",VLOOKUP($A389,Vocabulary!$A:$J,7,)),"")</f>
        <v/>
      </c>
      <c r="E389" s="11" t="str">
        <f>IF($A389&lt;&gt;"",VLOOKUP($A389,Vocabulary!$A:$J,4,),"")</f>
        <v>Person</v>
      </c>
      <c r="F389" s="8" t="s">
        <v>1007</v>
      </c>
      <c r="G389" s="23" t="s">
        <v>1051</v>
      </c>
    </row>
    <row r="390" spans="1:7" ht="28.8" x14ac:dyDescent="0.3">
      <c r="A390" s="8">
        <v>457</v>
      </c>
      <c r="B390" s="12" t="str">
        <f>IF($A390&lt;&gt;"",IF(VLOOKUP($A390,Vocabulary!$A:$J,2,)="","",VLOOKUP($A390,Vocabulary!$A:$J,2,)),"")</f>
        <v>Verblijfplaats</v>
      </c>
      <c r="C390" s="11" t="str">
        <f>IF($A390&lt;&gt;"",IF(VLOOKUP($A390,Vocabulary!$A:$J,3,)="","",VLOOKUP($A390,Vocabulary!$A:$J,3,)),"")</f>
        <v>Plaats waar een persoon al dan niet tijdelijk woont of logeert.</v>
      </c>
      <c r="D390" s="11" t="str">
        <f>IF($A390&lt;&gt;"",IF(VLOOKUP($A390,Vocabulary!$A:$J,7,)="","",VLOOKUP($A390,Vocabulary!$A:$J,7,)),"")</f>
        <v/>
      </c>
      <c r="E390" s="11" t="str">
        <f>IF($A390&lt;&gt;"",VLOOKUP($A390,Vocabulary!$A:$J,4,),"")</f>
        <v>Person</v>
      </c>
      <c r="F390" s="8" t="s">
        <v>789</v>
      </c>
      <c r="G390" s="23" t="s">
        <v>1052</v>
      </c>
    </row>
    <row r="391" spans="1:7" ht="115.2" x14ac:dyDescent="0.3">
      <c r="A391" s="8">
        <v>458</v>
      </c>
      <c r="B391" s="12" t="str">
        <f>IF($A391&lt;&gt;"",IF(VLOOKUP($A391,Vocabulary!$A:$J,2,)="","",VLOOKUP($A391,Vocabulary!$A:$J,2,)),"")</f>
        <v>Voogdij</v>
      </c>
      <c r="C391" s="11" t="str">
        <f>IF($A391&lt;&gt;"",IF(VLOOKUP($A391,Vocabulary!$A:$J,3,)="","",VLOOKUP($A391,Vocabulary!$A:$J,3,)),"")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D391" s="11" t="str">
        <f>IF($A391&lt;&gt;"",IF(VLOOKUP($A391,Vocabulary!$A:$J,7,)="","",VLOOKUP($A391,Vocabulary!$A:$J,7,)),"")</f>
        <v/>
      </c>
      <c r="E391" s="11" t="str">
        <f>IF($A391&lt;&gt;"",VLOOKUP($A391,Vocabulary!$A:$J,4,),"")</f>
        <v>Person</v>
      </c>
      <c r="F391" s="8" t="s">
        <v>108</v>
      </c>
      <c r="G391" s="23" t="s">
        <v>1053</v>
      </c>
    </row>
    <row r="392" spans="1:7" ht="115.2" x14ac:dyDescent="0.3">
      <c r="A392" s="8">
        <v>459</v>
      </c>
      <c r="B392" s="12" t="str">
        <f>IF($A392&lt;&gt;"",IF(VLOOKUP($A392,Vocabulary!$A:$J,2,)="","",VLOOKUP($A392,Vocabulary!$A:$J,2,)),"")</f>
        <v>Vreemdeling</v>
      </c>
      <c r="C392" s="11" t="str">
        <f>IF($A392&lt;&gt;"",IF(VLOOKUP($A392,Vocabulary!$A:$J,3,)="","",VLOOKUP($A392,Vocabulary!$A:$J,3,)),"")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D392" s="11" t="str">
        <f>IF($A392&lt;&gt;"",IF(VLOOKUP($A392,Vocabulary!$A:$J,7,)="","",VLOOKUP($A392,Vocabulary!$A:$J,7,)),"")</f>
        <v/>
      </c>
      <c r="E392" s="11" t="str">
        <f>IF($A392&lt;&gt;"",VLOOKUP($A392,Vocabulary!$A:$J,4,),"")</f>
        <v>Person</v>
      </c>
      <c r="F392" s="8" t="s">
        <v>790</v>
      </c>
      <c r="G392" s="23" t="s">
        <v>1054</v>
      </c>
    </row>
    <row r="393" spans="1:7" ht="72" x14ac:dyDescent="0.3">
      <c r="A393" s="8">
        <v>460</v>
      </c>
      <c r="B393" s="12" t="str">
        <f>IF($A393&lt;&gt;"",IF(VLOOKUP($A393,Vocabulary!$A:$J,2,)="","",VLOOKUP($A393,Vocabulary!$A:$J,2,)),"")</f>
        <v>afstammingstype</v>
      </c>
      <c r="C393" s="11" t="str">
        <f>IF($A393&lt;&gt;"",IF(VLOOKUP($A393,Vocabulary!$A:$J,3,)="","",VLOOKUP($A393,Vocabulary!$A:$J,3,)),"")</f>
        <v xml:space="preserve">Aard vd afstamming. 
Gebruik
Bv geadopteerd, kind uit huwelijk, erkend door de vader etc. </v>
      </c>
      <c r="D393" s="11" t="str">
        <f>IF($A393&lt;&gt;"",IF(VLOOKUP($A393,Vocabulary!$A:$J,7,)="","",VLOOKUP($A393,Vocabulary!$A:$J,7,)),"")</f>
        <v/>
      </c>
      <c r="E393" s="11" t="str">
        <f>IF($A393&lt;&gt;"",VLOOKUP($A393,Vocabulary!$A:$J,4,),"")</f>
        <v>Person</v>
      </c>
      <c r="F393" s="8" t="s">
        <v>1008</v>
      </c>
      <c r="G393" s="23" t="s">
        <v>1055</v>
      </c>
    </row>
    <row r="394" spans="1:7" ht="28.8" x14ac:dyDescent="0.3">
      <c r="A394" s="8">
        <v>461</v>
      </c>
      <c r="B394" s="12" t="str">
        <f>IF($A394&lt;&gt;"",IF(VLOOKUP($A394,Vocabulary!$A:$J,2,)="","",VLOOKUP($A394,Vocabulary!$A:$J,2,)),"")</f>
        <v>Staatburgerschap.binnenJurisdictie</v>
      </c>
      <c r="C394" s="11" t="str">
        <f>IF($A394&lt;&gt;"",IF(VLOOKUP($A394,Vocabulary!$A:$J,3,)="","",VLOOKUP($A394,Vocabulary!$A:$J,3,)),"")</f>
        <v>Jurisdictie waarbinnen het staatsburgerschap (ve persoon) is gedefineerd.</v>
      </c>
      <c r="D394" s="11" t="str">
        <f>IF($A394&lt;&gt;"",IF(VLOOKUP($A394,Vocabulary!$A:$J,7,)="","",VLOOKUP($A394,Vocabulary!$A:$J,7,)),"")</f>
        <v/>
      </c>
      <c r="E394" s="11" t="str">
        <f>IF($A394&lt;&gt;"",VLOOKUP($A394,Vocabulary!$A:$J,4,),"")</f>
        <v>Person</v>
      </c>
      <c r="F394" s="8" t="s">
        <v>1009</v>
      </c>
      <c r="G394" s="23" t="s">
        <v>1056</v>
      </c>
    </row>
    <row r="395" spans="1:7" ht="28.8" x14ac:dyDescent="0.3">
      <c r="A395" s="8">
        <v>462</v>
      </c>
      <c r="B395" s="12" t="str">
        <f>IF($A395&lt;&gt;"",IF(VLOOKUP($A395,Vocabulary!$A:$J,2,)="","",VLOOKUP($A395,Vocabulary!$A:$J,2,)),"")</f>
        <v>Inwonerschap.binnenJurisdictie</v>
      </c>
      <c r="C395" s="11" t="str">
        <f>IF($A395&lt;&gt;"",IF(VLOOKUP($A395,Vocabulary!$A:$J,3,)="","",VLOOKUP($A395,Vocabulary!$A:$J,3,)),"")</f>
        <v>Jurisdictie waarbinnen het inwonerschap (ve persoon) is gedefineerd.</v>
      </c>
      <c r="D395" s="11" t="str">
        <f>IF($A395&lt;&gt;"",IF(VLOOKUP($A395,Vocabulary!$A:$J,7,)="","",VLOOKUP($A395,Vocabulary!$A:$J,7,)),"")</f>
        <v/>
      </c>
      <c r="E395" s="11" t="str">
        <f>IF($A395&lt;&gt;"",VLOOKUP($A395,Vocabulary!$A:$J,4,),"")</f>
        <v>Person</v>
      </c>
      <c r="F395" s="8" t="s">
        <v>1010</v>
      </c>
      <c r="G395" s="23" t="s">
        <v>1057</v>
      </c>
    </row>
    <row r="396" spans="1:7" x14ac:dyDescent="0.3">
      <c r="A396" s="8">
        <v>463</v>
      </c>
      <c r="B396" s="12" t="str">
        <f>IF($A396&lt;&gt;"",IF(VLOOKUP($A396,Vocabulary!$A:$J,2,)="","",VLOOKUP($A396,Vocabulary!$A:$J,2,)),"")</f>
        <v>datum</v>
      </c>
      <c r="C396" s="11" t="str">
        <f>IF($A396&lt;&gt;"",IF(VLOOKUP($A396,Vocabulary!$A:$J,3,)="","",VLOOKUP($A396,Vocabulary!$A:$J,3,)),"")</f>
        <v>Datum waarop de gebeurtenis plaatsvond.</v>
      </c>
      <c r="D396" s="11" t="str">
        <f>IF($A396&lt;&gt;"",IF(VLOOKUP($A396,Vocabulary!$A:$J,7,)="","",VLOOKUP($A396,Vocabulary!$A:$J,7,)),"")</f>
        <v/>
      </c>
      <c r="E396" s="11" t="str">
        <f>IF($A396&lt;&gt;"",VLOOKUP($A396,Vocabulary!$A:$J,4,),"")</f>
        <v>Person</v>
      </c>
      <c r="F396" s="8" t="s">
        <v>1011</v>
      </c>
      <c r="G396" s="23" t="s">
        <v>1058</v>
      </c>
    </row>
    <row r="397" spans="1:7" x14ac:dyDescent="0.3">
      <c r="A397" s="8">
        <v>464</v>
      </c>
      <c r="B397" s="12" t="str">
        <f>IF($A397&lt;&gt;"",IF(VLOOKUP($A397,Vocabulary!$A:$J,2,)="","",VLOOKUP($A397,Vocabulary!$A:$J,2,)),"")</f>
        <v>datumVanAfstamming</v>
      </c>
      <c r="C397" s="11" t="str">
        <f>IF($A397&lt;&gt;"",IF(VLOOKUP($A397,Vocabulary!$A:$J,3,)="","",VLOOKUP($A397,Vocabulary!$A:$J,3,)),"")</f>
        <v>De datum waarop de afstamming wordt vastgesteld.</v>
      </c>
      <c r="D397" s="11" t="str">
        <f>IF($A397&lt;&gt;"",IF(VLOOKUP($A397,Vocabulary!$A:$J,7,)="","",VLOOKUP($A397,Vocabulary!$A:$J,7,)),"")</f>
        <v/>
      </c>
      <c r="E397" s="11" t="str">
        <f>IF($A397&lt;&gt;"",VLOOKUP($A397,Vocabulary!$A:$J,4,),"")</f>
        <v>Person</v>
      </c>
      <c r="F397" s="8" t="s">
        <v>1012</v>
      </c>
      <c r="G397" s="23" t="s">
        <v>1059</v>
      </c>
    </row>
    <row r="398" spans="1:7" x14ac:dyDescent="0.3">
      <c r="A398" s="8">
        <v>465</v>
      </c>
      <c r="B398" s="12" t="str">
        <f>IF($A398&lt;&gt;"",IF(VLOOKUP($A398,Vocabulary!$A:$J,2,)="","",VLOOKUP($A398,Vocabulary!$A:$J,2,)),"")</f>
        <v>gebruikteVoornaam</v>
      </c>
      <c r="C398" s="11" t="str">
        <f>IF($A398&lt;&gt;"",IF(VLOOKUP($A398,Vocabulary!$A:$J,3,)="","",VLOOKUP($A398,Vocabulary!$A:$J,3,)),"")</f>
        <v>Belangrijkste vd voornamen ve persoon.</v>
      </c>
      <c r="D398" s="11" t="str">
        <f>IF($A398&lt;&gt;"",IF(VLOOKUP($A398,Vocabulary!$A:$J,7,)="","",VLOOKUP($A398,Vocabulary!$A:$J,7,)),"")</f>
        <v/>
      </c>
      <c r="E398" s="11" t="str">
        <f>IF($A398&lt;&gt;"",VLOOKUP($A398,Vocabulary!$A:$J,4,),"")</f>
        <v>Person</v>
      </c>
      <c r="F398" s="8" t="s">
        <v>1013</v>
      </c>
      <c r="G398" s="23" t="s">
        <v>1060</v>
      </c>
    </row>
    <row r="399" spans="1:7" x14ac:dyDescent="0.3">
      <c r="A399" s="8">
        <v>466</v>
      </c>
      <c r="B399" s="12" t="str">
        <f>IF($A399&lt;&gt;"",IF(VLOOKUP($A399,Vocabulary!$A:$J,2,)="","",VLOOKUP($A399,Vocabulary!$A:$J,2,)),"")</f>
        <v>geslacht</v>
      </c>
      <c r="C399" s="11" t="str">
        <f>IF($A399&lt;&gt;"",IF(VLOOKUP($A399,Vocabulary!$A:$J,3,)="","",VLOOKUP($A399,Vocabulary!$A:$J,3,)),"")</f>
        <v>Het feit of de persoon een man of een vrouw is.</v>
      </c>
      <c r="D399" s="11" t="str">
        <f>IF($A399&lt;&gt;"",IF(VLOOKUP($A399,Vocabulary!$A:$J,7,)="","",VLOOKUP($A399,Vocabulary!$A:$J,7,)),"")</f>
        <v/>
      </c>
      <c r="E399" s="11" t="str">
        <f>IF($A399&lt;&gt;"",VLOOKUP($A399,Vocabulary!$A:$J,4,),"")</f>
        <v>Person</v>
      </c>
      <c r="F399" s="8" t="s">
        <v>1014</v>
      </c>
      <c r="G399" s="23" t="s">
        <v>1061</v>
      </c>
    </row>
    <row r="400" spans="1:7" ht="72" x14ac:dyDescent="0.3">
      <c r="A400" s="8">
        <v>467</v>
      </c>
      <c r="B400" s="12" t="str">
        <f>IF($A400&lt;&gt;"",IF(VLOOKUP($A400,Vocabulary!$A:$J,2,)="","",VLOOKUP($A400,Vocabulary!$A:$J,2,)),"")</f>
        <v>gezinsadres</v>
      </c>
      <c r="C400" s="11" t="str">
        <f>IF($A400&lt;&gt;"",IF(VLOOKUP($A400,Vocabulary!$A:$J,3,)="","",VLOOKUP($A400,Vocabulary!$A:$J,3,)),"")</f>
        <v xml:space="preserve">Verblijfplaats vh gezin. 
Gebruik
Dikwijls een criterium om te bepalen of personen deel uitmaken van eenzelfde gezin. </v>
      </c>
      <c r="D400" s="11" t="str">
        <f>IF($A400&lt;&gt;"",IF(VLOOKUP($A400,Vocabulary!$A:$J,7,)="","",VLOOKUP($A400,Vocabulary!$A:$J,7,)),"")</f>
        <v/>
      </c>
      <c r="E400" s="11" t="str">
        <f>IF($A400&lt;&gt;"",VLOOKUP($A400,Vocabulary!$A:$J,4,),"")</f>
        <v>Person</v>
      </c>
      <c r="F400" s="8" t="s">
        <v>1015</v>
      </c>
      <c r="G400" s="23" t="s">
        <v>1062</v>
      </c>
    </row>
    <row r="401" spans="1:7" ht="100.8" x14ac:dyDescent="0.3">
      <c r="A401" s="8">
        <v>468</v>
      </c>
      <c r="B401" s="12" t="str">
        <f>IF($A401&lt;&gt;"",IF(VLOOKUP($A401,Vocabulary!$A:$J,2,)="","",VLOOKUP($A401,Vocabulary!$A:$J,2,)),"")</f>
        <v>gezinsrelatietype</v>
      </c>
      <c r="C401" s="11" t="str">
        <f>IF($A401&lt;&gt;"",IF(VLOOKUP($A401,Vocabulary!$A:$J,3,)="","",VLOOKUP($A401,Vocabulary!$A:$J,3,)),"")</f>
        <v xml:space="preserve">Aard vd relatie. 
Gebruik
Wordt typisch bepaald tov het gezinshoofd. Bv als de vader gezinshoofd is en een gezinslid is zoon, dan zou als de grootvader gezinshoofd was datzelfde gezinslid kleinzoon zijn. </v>
      </c>
      <c r="D401" s="11" t="str">
        <f>IF($A401&lt;&gt;"",IF(VLOOKUP($A401,Vocabulary!$A:$J,7,)="","",VLOOKUP($A401,Vocabulary!$A:$J,7,)),"")</f>
        <v/>
      </c>
      <c r="E401" s="11" t="str">
        <f>IF($A401&lt;&gt;"",VLOOKUP($A401,Vocabulary!$A:$J,4,),"")</f>
        <v>Person</v>
      </c>
      <c r="F401" s="8" t="s">
        <v>1016</v>
      </c>
      <c r="G401" s="23" t="s">
        <v>1063</v>
      </c>
    </row>
    <row r="402" spans="1:7" x14ac:dyDescent="0.3">
      <c r="A402" s="8">
        <v>469</v>
      </c>
      <c r="B402" s="12" t="str">
        <f>IF($A402&lt;&gt;"",IF(VLOOKUP($A402,Vocabulary!$A:$J,2,)="","",VLOOKUP($A402,Vocabulary!$A:$J,2,)),"")</f>
        <v>heeftBurgerlijkeStaat</v>
      </c>
      <c r="C402" s="11" t="str">
        <f>IF($A402&lt;&gt;"",IF(VLOOKUP($A402,Vocabulary!$A:$J,3,)="","",VLOOKUP($A402,Vocabulary!$A:$J,3,)),"")</f>
        <v>Burgerlijke staat vd Persoon.</v>
      </c>
      <c r="D402" s="11" t="str">
        <f>IF($A402&lt;&gt;"",IF(VLOOKUP($A402,Vocabulary!$A:$J,7,)="","",VLOOKUP($A402,Vocabulary!$A:$J,7,)),"")</f>
        <v/>
      </c>
      <c r="E402" s="11" t="str">
        <f>IF($A402&lt;&gt;"",VLOOKUP($A402,Vocabulary!$A:$J,4,),"")</f>
        <v>Person</v>
      </c>
      <c r="F402" s="8" t="s">
        <v>1017</v>
      </c>
      <c r="G402" s="23" t="s">
        <v>1064</v>
      </c>
    </row>
    <row r="403" spans="1:7" x14ac:dyDescent="0.3">
      <c r="A403" s="8">
        <v>470</v>
      </c>
      <c r="B403" s="12" t="str">
        <f>IF($A403&lt;&gt;"",IF(VLOOKUP($A403,Vocabulary!$A:$J,2,)="","",VLOOKUP($A403,Vocabulary!$A:$J,2,)),"")</f>
        <v>heeftGeboorte</v>
      </c>
      <c r="C403" s="11" t="str">
        <f>IF($A403&lt;&gt;"",IF(VLOOKUP($A403,Vocabulary!$A:$J,3,)="","",VLOOKUP($A403,Vocabulary!$A:$J,3,)),"")</f>
        <v>Verwijst naar de geboortegegevens vd persoon.</v>
      </c>
      <c r="D403" s="11" t="str">
        <f>IF($A403&lt;&gt;"",IF(VLOOKUP($A403,Vocabulary!$A:$J,7,)="","",VLOOKUP($A403,Vocabulary!$A:$J,7,)),"")</f>
        <v/>
      </c>
      <c r="E403" s="11" t="str">
        <f>IF($A403&lt;&gt;"",VLOOKUP($A403,Vocabulary!$A:$J,4,),"")</f>
        <v>Person</v>
      </c>
      <c r="F403" s="8" t="s">
        <v>1018</v>
      </c>
      <c r="G403" s="23" t="s">
        <v>1065</v>
      </c>
    </row>
    <row r="404" spans="1:7" ht="86.4" x14ac:dyDescent="0.3">
      <c r="A404" s="8">
        <v>471</v>
      </c>
      <c r="B404" s="12" t="str">
        <f>IF($A404&lt;&gt;"",IF(VLOOKUP($A404,Vocabulary!$A:$J,2,)="","",VLOOKUP($A404,Vocabulary!$A:$J,2,)),"")</f>
        <v>heeftInwonerschap</v>
      </c>
      <c r="C404" s="11" t="str">
        <f>IF($A404&lt;&gt;"",IF(VLOOKUP($A404,Vocabulary!$A:$J,3,)="","",VLOOKUP($A404,Vocabulary!$A:$J,3,)),"")</f>
        <v xml:space="preserve">Inwonerschap vd persoon. 
Gebruik
De entiteit inwonerschap beschrijft het inwonerschap in meer detail (oa de jurisdictie waarbinnen het gedefinieerd is). </v>
      </c>
      <c r="D404" s="11" t="str">
        <f>IF($A404&lt;&gt;"",IF(VLOOKUP($A404,Vocabulary!$A:$J,7,)="","",VLOOKUP($A404,Vocabulary!$A:$J,7,)),"")</f>
        <v/>
      </c>
      <c r="E404" s="11" t="str">
        <f>IF($A404&lt;&gt;"",VLOOKUP($A404,Vocabulary!$A:$J,4,),"")</f>
        <v>Person</v>
      </c>
      <c r="F404" s="8" t="s">
        <v>1019</v>
      </c>
      <c r="G404" s="23" t="s">
        <v>1066</v>
      </c>
    </row>
    <row r="405" spans="1:7" x14ac:dyDescent="0.3">
      <c r="A405" s="8">
        <v>472</v>
      </c>
      <c r="B405" s="12" t="str">
        <f>IF($A405&lt;&gt;"",IF(VLOOKUP($A405,Vocabulary!$A:$J,2,)="","",VLOOKUP($A405,Vocabulary!$A:$J,2,)),"")</f>
        <v>heeftNationaliteit</v>
      </c>
      <c r="C405" s="11" t="str">
        <f>IF($A405&lt;&gt;"",IF(VLOOKUP($A405,Vocabulary!$A:$J,3,)="","",VLOOKUP($A405,Vocabulary!$A:$J,3,)),"")</f>
        <v>Nationaliteit vd persoon.</v>
      </c>
      <c r="D405" s="11" t="str">
        <f>IF($A405&lt;&gt;"",IF(VLOOKUP($A405,Vocabulary!$A:$J,7,)="","",VLOOKUP($A405,Vocabulary!$A:$J,7,)),"")</f>
        <v/>
      </c>
      <c r="E405" s="11" t="str">
        <f>IF($A405&lt;&gt;"",VLOOKUP($A405,Vocabulary!$A:$J,4,),"")</f>
        <v>Person</v>
      </c>
      <c r="F405" s="8" t="s">
        <v>1020</v>
      </c>
      <c r="G405" s="23" t="s">
        <v>1067</v>
      </c>
    </row>
    <row r="406" spans="1:7" x14ac:dyDescent="0.3">
      <c r="A406" s="8">
        <v>473</v>
      </c>
      <c r="B406" s="12" t="str">
        <f>IF($A406&lt;&gt;"",IF(VLOOKUP($A406,Vocabulary!$A:$J,2,)="","",VLOOKUP($A406,Vocabulary!$A:$J,2,)),"")</f>
        <v>heeftOverlijden</v>
      </c>
      <c r="C406" s="11" t="str">
        <f>IF($A406&lt;&gt;"",IF(VLOOKUP($A406,Vocabulary!$A:$J,3,)="","",VLOOKUP($A406,Vocabulary!$A:$J,3,)),"")</f>
        <v>Verwijst naar de overlijdensgegevens vd persoon.</v>
      </c>
      <c r="D406" s="11" t="str">
        <f>IF($A406&lt;&gt;"",IF(VLOOKUP($A406,Vocabulary!$A:$J,7,)="","",VLOOKUP($A406,Vocabulary!$A:$J,7,)),"")</f>
        <v/>
      </c>
      <c r="E406" s="11" t="str">
        <f>IF($A406&lt;&gt;"",VLOOKUP($A406,Vocabulary!$A:$J,4,),"")</f>
        <v>Person</v>
      </c>
      <c r="F406" s="8" t="s">
        <v>1021</v>
      </c>
      <c r="G406" s="23" t="s">
        <v>1068</v>
      </c>
    </row>
    <row r="407" spans="1:7" x14ac:dyDescent="0.3">
      <c r="A407" s="8">
        <v>474</v>
      </c>
      <c r="B407" s="12" t="str">
        <f>IF($A407&lt;&gt;"",IF(VLOOKUP($A407,Vocabulary!$A:$J,2,)="","",VLOOKUP($A407,Vocabulary!$A:$J,2,)),"")</f>
        <v>heeftPersoonsrelatie</v>
      </c>
      <c r="C407" s="11" t="str">
        <f>IF($A407&lt;&gt;"",IF(VLOOKUP($A407,Vocabulary!$A:$J,3,)="","",VLOOKUP($A407,Vocabulary!$A:$J,3,)),"")</f>
        <v>Relatie van een persoon (met een ander persoon).</v>
      </c>
      <c r="D407" s="11" t="str">
        <f>IF($A407&lt;&gt;"",IF(VLOOKUP($A407,Vocabulary!$A:$J,7,)="","",VLOOKUP($A407,Vocabulary!$A:$J,7,)),"")</f>
        <v/>
      </c>
      <c r="E407" s="11" t="str">
        <f>IF($A407&lt;&gt;"",VLOOKUP($A407,Vocabulary!$A:$J,4,),"")</f>
        <v>Person</v>
      </c>
      <c r="F407" s="8" t="s">
        <v>1022</v>
      </c>
      <c r="G407" s="23" t="s">
        <v>1069</v>
      </c>
    </row>
    <row r="408" spans="1:7" ht="86.4" x14ac:dyDescent="0.3">
      <c r="A408" s="8">
        <v>475</v>
      </c>
      <c r="B408" s="12" t="str">
        <f>IF($A408&lt;&gt;"",IF(VLOOKUP($A408,Vocabulary!$A:$J,2,)="","",VLOOKUP($A408,Vocabulary!$A:$J,2,)),"")</f>
        <v>heeftStaatsburgerschap</v>
      </c>
      <c r="C408" s="11" t="str">
        <f>IF($A408&lt;&gt;"",IF(VLOOKUP($A408,Vocabulary!$A:$J,3,)="","",VLOOKUP($A408,Vocabulary!$A:$J,3,)),"")</f>
        <v xml:space="preserve">Staatsburgerschap vd persoon. 
Gebruik
De entiteit staatsburgerschap beschrijft het staatsburgerschap in meer detail (oa de jurisdictie waarbinnen het gedefinieerd is). </v>
      </c>
      <c r="D408" s="11" t="str">
        <f>IF($A408&lt;&gt;"",IF(VLOOKUP($A408,Vocabulary!$A:$J,7,)="","",VLOOKUP($A408,Vocabulary!$A:$J,7,)),"")</f>
        <v/>
      </c>
      <c r="E408" s="11" t="str">
        <f>IF($A408&lt;&gt;"",VLOOKUP($A408,Vocabulary!$A:$J,4,),"")</f>
        <v>Person</v>
      </c>
      <c r="F408" s="8" t="s">
        <v>1023</v>
      </c>
      <c r="G408" s="23" t="s">
        <v>1070</v>
      </c>
    </row>
    <row r="409" spans="1:7" x14ac:dyDescent="0.3">
      <c r="A409" s="8">
        <v>476</v>
      </c>
      <c r="B409" s="12" t="str">
        <f>IF($A409&lt;&gt;"",IF(VLOOKUP($A409,Vocabulary!$A:$J,2,)="","",VLOOKUP($A409,Vocabulary!$A:$J,2,)),"")</f>
        <v>heeftVerblijfplaats</v>
      </c>
      <c r="C409" s="11" t="str">
        <f>IF($A409&lt;&gt;"",IF(VLOOKUP($A409,Vocabulary!$A:$J,3,)="","",VLOOKUP($A409,Vocabulary!$A:$J,3,)),"")</f>
        <v>Plaats waar een persoon verblijft.</v>
      </c>
      <c r="D409" s="11" t="str">
        <f>IF($A409&lt;&gt;"",IF(VLOOKUP($A409,Vocabulary!$A:$J,7,)="","",VLOOKUP($A409,Vocabulary!$A:$J,7,)),"")</f>
        <v/>
      </c>
      <c r="E409" s="11" t="str">
        <f>IF($A409&lt;&gt;"",VLOOKUP($A409,Vocabulary!$A:$J,4,),"")</f>
        <v>Person</v>
      </c>
      <c r="F409" s="8" t="s">
        <v>1024</v>
      </c>
      <c r="G409" s="23" t="s">
        <v>1071</v>
      </c>
    </row>
    <row r="410" spans="1:7" x14ac:dyDescent="0.3">
      <c r="A410" s="8">
        <v>477</v>
      </c>
      <c r="B410" s="12" t="str">
        <f>IF($A410&lt;&gt;"",IF(VLOOKUP($A410,Vocabulary!$A:$J,2,)="","",VLOOKUP($A410,Vocabulary!$A:$J,2,)),"")</f>
        <v>isHoofdVan</v>
      </c>
      <c r="C410" s="11" t="str">
        <f>IF($A410&lt;&gt;"",IF(VLOOKUP($A410,Vocabulary!$A:$J,3,)="","",VLOOKUP($A410,Vocabulary!$A:$J,3,)),"")</f>
        <v>Persoon die standaard het gezin vertegenwoordigt.</v>
      </c>
      <c r="D410" s="11" t="str">
        <f>IF($A410&lt;&gt;"",IF(VLOOKUP($A410,Vocabulary!$A:$J,7,)="","",VLOOKUP($A410,Vocabulary!$A:$J,7,)),"")</f>
        <v/>
      </c>
      <c r="E410" s="11" t="str">
        <f>IF($A410&lt;&gt;"",VLOOKUP($A410,Vocabulary!$A:$J,4,),"")</f>
        <v>Person</v>
      </c>
      <c r="F410" s="8" t="s">
        <v>1025</v>
      </c>
      <c r="G410" s="23" t="s">
        <v>1072</v>
      </c>
    </row>
    <row r="411" spans="1:7" x14ac:dyDescent="0.3">
      <c r="A411" s="8">
        <v>478</v>
      </c>
      <c r="B411" s="12" t="str">
        <f>IF($A411&lt;&gt;"",IF(VLOOKUP($A411,Vocabulary!$A:$J,2,)="","",VLOOKUP($A411,Vocabulary!$A:$J,2,)),"")</f>
        <v>isLidVan</v>
      </c>
      <c r="C411" s="11" t="str">
        <f>IF($A411&lt;&gt;"",IF(VLOOKUP($A411,Vocabulary!$A:$J,3,)="","",VLOOKUP($A411,Vocabulary!$A:$J,3,)),"")</f>
        <v>Persoon die tot een gezin behoort.</v>
      </c>
      <c r="D411" s="11" t="str">
        <f>IF($A411&lt;&gt;"",IF(VLOOKUP($A411,Vocabulary!$A:$J,7,)="","",VLOOKUP($A411,Vocabulary!$A:$J,7,)),"")</f>
        <v/>
      </c>
      <c r="E411" s="11" t="str">
        <f>IF($A411&lt;&gt;"",VLOOKUP($A411,Vocabulary!$A:$J,4,),"")</f>
        <v>Person</v>
      </c>
      <c r="F411" s="8" t="s">
        <v>1026</v>
      </c>
      <c r="G411" s="23" t="s">
        <v>1073</v>
      </c>
    </row>
    <row r="412" spans="1:7" x14ac:dyDescent="0.3">
      <c r="A412" s="8">
        <v>479</v>
      </c>
      <c r="B412" s="12" t="str">
        <f>IF($A412&lt;&gt;"",IF(VLOOKUP($A412,Vocabulary!$A:$J,2,)="","",VLOOKUP($A412,Vocabulary!$A:$J,2,)),"")</f>
        <v>isRelatieMet</v>
      </c>
      <c r="C412" s="11" t="str">
        <f>IF($A412&lt;&gt;"",IF(VLOOKUP($A412,Vocabulary!$A:$J,3,)="","",VLOOKUP($A412,Vocabulary!$A:$J,3,)),"")</f>
        <v>Persoon waarmee de persoon gerelateerd is.</v>
      </c>
      <c r="D412" s="11" t="str">
        <f>IF($A412&lt;&gt;"",IF(VLOOKUP($A412,Vocabulary!$A:$J,7,)="","",VLOOKUP($A412,Vocabulary!$A:$J,7,)),"")</f>
        <v/>
      </c>
      <c r="E412" s="11" t="str">
        <f>IF($A412&lt;&gt;"",VLOOKUP($A412,Vocabulary!$A:$J,4,),"")</f>
        <v>Person</v>
      </c>
      <c r="F412" s="8" t="s">
        <v>1027</v>
      </c>
      <c r="G412" s="23" t="s">
        <v>1074</v>
      </c>
    </row>
    <row r="413" spans="1:7" x14ac:dyDescent="0.3">
      <c r="A413" s="8">
        <v>480</v>
      </c>
      <c r="B413" s="12" t="str">
        <f>IF($A413&lt;&gt;"",IF(VLOOKUP($A413,Vocabulary!$A:$J,2,)="","",VLOOKUP($A413,Vocabulary!$A:$J,2,)),"")</f>
        <v>nationaliteit</v>
      </c>
      <c r="C413" s="11" t="str">
        <f>IF($A413&lt;&gt;"",IF(VLOOKUP($A413,Vocabulary!$A:$J,3,)="","",VLOOKUP($A413,Vocabulary!$A:$J,3,)),"")</f>
        <v>De nationaliteit vd persoon.</v>
      </c>
      <c r="D413" s="11" t="str">
        <f>IF($A413&lt;&gt;"",IF(VLOOKUP($A413,Vocabulary!$A:$J,7,)="","",VLOOKUP($A413,Vocabulary!$A:$J,7,)),"")</f>
        <v/>
      </c>
      <c r="E413" s="11" t="str">
        <f>IF($A413&lt;&gt;"",VLOOKUP($A413,Vocabulary!$A:$J,4,),"")</f>
        <v>Person</v>
      </c>
      <c r="F413" s="8" t="s">
        <v>1028</v>
      </c>
      <c r="G413" s="23" t="s">
        <v>1075</v>
      </c>
    </row>
    <row r="414" spans="1:7" x14ac:dyDescent="0.3">
      <c r="A414" s="8">
        <v>481</v>
      </c>
      <c r="B414" s="12" t="str">
        <f>IF($A414&lt;&gt;"",IF(VLOOKUP($A414,Vocabulary!$A:$J,2,)="","",VLOOKUP($A414,Vocabulary!$A:$J,2,)),"")</f>
        <v>plaats</v>
      </c>
      <c r="C414" s="11" t="str">
        <f>IF($A414&lt;&gt;"",IF(VLOOKUP($A414,Vocabulary!$A:$J,3,)="","",VLOOKUP($A414,Vocabulary!$A:$J,3,)),"")</f>
        <v>Plaats waar de gebeurtenis plaatsvond.</v>
      </c>
      <c r="D414" s="11" t="str">
        <f>IF($A414&lt;&gt;"",IF(VLOOKUP($A414,Vocabulary!$A:$J,7,)="","",VLOOKUP($A414,Vocabulary!$A:$J,7,)),"")</f>
        <v/>
      </c>
      <c r="E414" s="11" t="str">
        <f>IF($A414&lt;&gt;"",VLOOKUP($A414,Vocabulary!$A:$J,4,),"")</f>
        <v>Person</v>
      </c>
      <c r="F414" s="8" t="s">
        <v>770</v>
      </c>
      <c r="G414" s="23" t="s">
        <v>1076</v>
      </c>
    </row>
    <row r="415" spans="1:7" x14ac:dyDescent="0.3">
      <c r="A415" s="8">
        <v>482</v>
      </c>
      <c r="B415" s="12" t="str">
        <f>IF($A415&lt;&gt;"",IF(VLOOKUP($A415,Vocabulary!$A:$J,2,)="","",VLOOKUP($A415,Vocabulary!$A:$J,2,)),"")</f>
        <v>registratie</v>
      </c>
      <c r="C415" s="11" t="str">
        <f>IF($A415&lt;&gt;"",IF(VLOOKUP($A415,Vocabulary!$A:$J,3,)="","",VLOOKUP($A415,Vocabulary!$A:$J,3,)),"")</f>
        <v>Identificatiecode vd persoon ih register.</v>
      </c>
      <c r="D415" s="11" t="str">
        <f>IF($A415&lt;&gt;"",IF(VLOOKUP($A415,Vocabulary!$A:$J,7,)="","",VLOOKUP($A415,Vocabulary!$A:$J,7,)),"")</f>
        <v/>
      </c>
      <c r="E415" s="11" t="str">
        <f>IF($A415&lt;&gt;"",VLOOKUP($A415,Vocabulary!$A:$J,4,),"")</f>
        <v>Person</v>
      </c>
      <c r="F415" s="8" t="s">
        <v>1029</v>
      </c>
      <c r="G415" s="23" t="s">
        <v>1077</v>
      </c>
    </row>
    <row r="416" spans="1:7" x14ac:dyDescent="0.3">
      <c r="A416" s="8">
        <v>483</v>
      </c>
      <c r="B416" s="12" t="str">
        <f>IF($A416&lt;&gt;"",IF(VLOOKUP($A416,Vocabulary!$A:$J,2,)="","",VLOOKUP($A416,Vocabulary!$A:$J,2,)),"")</f>
        <v>type</v>
      </c>
      <c r="C416" s="11" t="str">
        <f>IF($A416&lt;&gt;"",IF(VLOOKUP($A416,Vocabulary!$A:$J,3,)="","",VLOOKUP($A416,Vocabulary!$A:$J,3,)),"")</f>
        <v>Aard vd burgerlijke staat.</v>
      </c>
      <c r="D416" s="11" t="str">
        <f>IF($A416&lt;&gt;"",IF(VLOOKUP($A416,Vocabulary!$A:$J,7,)="","",VLOOKUP($A416,Vocabulary!$A:$J,7,)),"")</f>
        <v/>
      </c>
      <c r="E416" s="11" t="str">
        <f>IF($A416&lt;&gt;"",VLOOKUP($A416,Vocabulary!$A:$J,4,),"")</f>
        <v>Person</v>
      </c>
      <c r="F416" s="8" t="s">
        <v>7</v>
      </c>
      <c r="G416" s="23" t="s">
        <v>1078</v>
      </c>
    </row>
    <row r="417" spans="1:7" ht="28.8" x14ac:dyDescent="0.3">
      <c r="A417" s="8">
        <v>484</v>
      </c>
      <c r="B417" s="12" t="str">
        <f>IF($A417&lt;&gt;"",IF(VLOOKUP($A417,Vocabulary!$A:$J,2,)="","",VLOOKUP($A417,Vocabulary!$A:$J,2,)),"")</f>
        <v>verblijfsadres</v>
      </c>
      <c r="C417" s="11" t="str">
        <f>IF($A417&lt;&gt;"",IF(VLOOKUP($A417,Vocabulary!$A:$J,3,)="","",VLOOKUP($A417,Vocabulary!$A:$J,3,)),"")</f>
        <v>Plaats waar een persoon al dan niet tijdelijk woont of logeert.</v>
      </c>
      <c r="D417" s="11" t="str">
        <f>IF($A417&lt;&gt;"",IF(VLOOKUP($A417,Vocabulary!$A:$J,7,)="","",VLOOKUP($A417,Vocabulary!$A:$J,7,)),"")</f>
        <v/>
      </c>
      <c r="E417" s="11" t="str">
        <f>IF($A417&lt;&gt;"",VLOOKUP($A417,Vocabulary!$A:$J,4,),"")</f>
        <v>Person</v>
      </c>
      <c r="F417" s="8" t="s">
        <v>1030</v>
      </c>
      <c r="G417" s="23" t="s">
        <v>1052</v>
      </c>
    </row>
    <row r="418" spans="1:7" ht="28.8" x14ac:dyDescent="0.3">
      <c r="A418" s="8">
        <v>485</v>
      </c>
      <c r="B418" s="12" t="str">
        <f>IF($A418&lt;&gt;"",IF(VLOOKUP($A418,Vocabulary!$A:$J,2,)="","",VLOOKUP($A418,Vocabulary!$A:$J,2,)),"")</f>
        <v>volledigeNaam</v>
      </c>
      <c r="C418" s="11" t="str">
        <f>IF($A418&lt;&gt;"",IF(VLOOKUP($A418,Vocabulary!$A:$J,3,)="","",VLOOKUP($A418,Vocabulary!$A:$J,3,)),"")</f>
        <v>De volledige naam vd persoon, doorgaans de combinatie van voornamen en achternaam.</v>
      </c>
      <c r="D418" s="11" t="str">
        <f>IF($A418&lt;&gt;"",IF(VLOOKUP($A418,Vocabulary!$A:$J,7,)="","",VLOOKUP($A418,Vocabulary!$A:$J,7,)),"")</f>
        <v/>
      </c>
      <c r="E418" s="11" t="str">
        <f>IF($A418&lt;&gt;"",VLOOKUP($A418,Vocabulary!$A:$J,4,),"")</f>
        <v>Person</v>
      </c>
      <c r="F418" s="8" t="s">
        <v>1031</v>
      </c>
      <c r="G418" s="23" t="s">
        <v>1079</v>
      </c>
    </row>
    <row r="419" spans="1:7" ht="28.8" x14ac:dyDescent="0.3">
      <c r="A419" s="8">
        <v>486</v>
      </c>
      <c r="B419" s="12" t="str">
        <f>IF($A419&lt;&gt;"",IF(VLOOKUP($A419,Vocabulary!$A:$J,2,)="","",VLOOKUP($A419,Vocabulary!$A:$J,2,)),"")</f>
        <v>Fusie</v>
      </c>
      <c r="C419" s="11" t="str">
        <f>IF($A419&lt;&gt;"",IF(VLOOKUP($A419,Vocabulary!$A:$J,3,)="","",VLOOKUP($A419,Vocabulary!$A:$J,3,)),"")</f>
        <v>Gebeurtenis waarbij twee organisaties samen een nieuwe organisatie vormen.</v>
      </c>
      <c r="D419" s="11" t="str">
        <f>IF($A419&lt;&gt;"",IF(VLOOKUP($A419,Vocabulary!$A:$J,7,)="","",VLOOKUP($A419,Vocabulary!$A:$J,7,)),"")</f>
        <v/>
      </c>
      <c r="E419" s="11" t="str">
        <f>IF($A419&lt;&gt;"",VLOOKUP($A419,Vocabulary!$A:$J,4,),"")</f>
        <v>Organization</v>
      </c>
      <c r="F419" s="8" t="s">
        <v>791</v>
      </c>
      <c r="G419" s="23" t="s">
        <v>1086</v>
      </c>
    </row>
    <row r="420" spans="1:7" ht="86.4" x14ac:dyDescent="0.3">
      <c r="A420" s="8">
        <v>487</v>
      </c>
      <c r="B420" s="12" t="str">
        <f>IF($A420&lt;&gt;"",IF(VLOOKUP($A420,Vocabulary!$A:$J,2,)="","",VLOOKUP($A420,Vocabulary!$A:$J,2,)),"")</f>
        <v>Hoedanigheid</v>
      </c>
      <c r="C420" s="11" t="str">
        <f>IF($A420&lt;&gt;"",IF(VLOOKUP($A420,Vocabulary!$A:$J,3,)="","",VLOOKUP($A420,Vocabulary!$A:$J,3,)),"")</f>
        <v xml:space="preserve">Agent met een positie. 
Gebruik
 Laat een functie toe om te handelen,bv ihkv een dienstverlening (bv diversiteitsplan wordt opgemaakt door diversiteitsambtenaar). </v>
      </c>
      <c r="D420" s="11" t="str">
        <f>IF($A420&lt;&gt;"",IF(VLOOKUP($A420,Vocabulary!$A:$J,7,)="","",VLOOKUP($A420,Vocabulary!$A:$J,7,)),"")</f>
        <v/>
      </c>
      <c r="E420" s="11" t="str">
        <f>IF($A420&lt;&gt;"",VLOOKUP($A420,Vocabulary!$A:$J,4,),"")</f>
        <v>Organization</v>
      </c>
      <c r="F420" s="8" t="s">
        <v>792</v>
      </c>
      <c r="G420" s="23" t="s">
        <v>1087</v>
      </c>
    </row>
    <row r="421" spans="1:7" ht="28.8" x14ac:dyDescent="0.3">
      <c r="A421" s="8">
        <v>488</v>
      </c>
      <c r="B421" s="12" t="str">
        <f>IF($A421&lt;&gt;"",IF(VLOOKUP($A421,Vocabulary!$A:$J,2,)="","",VLOOKUP($A421,Vocabulary!$A:$J,2,)),"")</f>
        <v>Splitsing</v>
      </c>
      <c r="C421" s="11" t="str">
        <f>IF($A421&lt;&gt;"",IF(VLOOKUP($A421,Vocabulary!$A:$J,3,)="","",VLOOKUP($A421,Vocabulary!$A:$J,3,)),"")</f>
        <v>Gebeurtenis waarbij uit één organisatie twee organisaties worden gevormd.</v>
      </c>
      <c r="D421" s="11" t="str">
        <f>IF($A421&lt;&gt;"",IF(VLOOKUP($A421,Vocabulary!$A:$J,7,)="","",VLOOKUP($A421,Vocabulary!$A:$J,7,)),"")</f>
        <v/>
      </c>
      <c r="E421" s="11" t="str">
        <f>IF($A421&lt;&gt;"",VLOOKUP($A421,Vocabulary!$A:$J,4,),"")</f>
        <v>Organization</v>
      </c>
      <c r="F421" s="8" t="s">
        <v>793</v>
      </c>
      <c r="G421" s="23" t="s">
        <v>1088</v>
      </c>
    </row>
    <row r="422" spans="1:7" x14ac:dyDescent="0.3">
      <c r="A422" s="8">
        <v>489</v>
      </c>
      <c r="B422" s="12" t="str">
        <f>IF($A422&lt;&gt;"",IF(VLOOKUP($A422,Vocabulary!$A:$J,2,)="","",VLOOKUP($A422,Vocabulary!$A:$J,2,)),"")</f>
        <v>Stopzetting</v>
      </c>
      <c r="C422" s="11" t="str">
        <f>IF($A422&lt;&gt;"",IF(VLOOKUP($A422,Vocabulary!$A:$J,3,)="","",VLOOKUP($A422,Vocabulary!$A:$J,3,)),"")</f>
        <v>Gebeurtenis waarbij een organisatie is stopgezet.</v>
      </c>
      <c r="D422" s="11" t="str">
        <f>IF($A422&lt;&gt;"",IF(VLOOKUP($A422,Vocabulary!$A:$J,7,)="","",VLOOKUP($A422,Vocabulary!$A:$J,7,)),"")</f>
        <v/>
      </c>
      <c r="E422" s="11" t="str">
        <f>IF($A422&lt;&gt;"",VLOOKUP($A422,Vocabulary!$A:$J,4,),"")</f>
        <v>Organization</v>
      </c>
      <c r="F422" s="8" t="s">
        <v>794</v>
      </c>
      <c r="G422" s="23" t="s">
        <v>1089</v>
      </c>
    </row>
    <row r="423" spans="1:7" ht="72" x14ac:dyDescent="0.3">
      <c r="A423" s="8">
        <v>490</v>
      </c>
      <c r="B423" s="12" t="str">
        <f>IF($A423&lt;&gt;"",IF(VLOOKUP($A423,Vocabulary!$A:$J,2,)="","",VLOOKUP($A423,Vocabulary!$A:$J,2,)),"")</f>
        <v>Vervanging</v>
      </c>
      <c r="C423" s="11" t="str">
        <f>IF($A423&lt;&gt;"",IF(VLOOKUP($A423,Vocabulary!$A:$J,3,)="","",VLOOKUP($A423,Vocabulary!$A:$J,3,)),"")</f>
        <v xml:space="preserve">Gebeurtenis waarbij een organisatie wordt vervangen door een andere. 
Gebruik
 Bvb doorstart ve bedrijf na technisch faillissement. </v>
      </c>
      <c r="D423" s="11" t="str">
        <f>IF($A423&lt;&gt;"",IF(VLOOKUP($A423,Vocabulary!$A:$J,7,)="","",VLOOKUP($A423,Vocabulary!$A:$J,7,)),"")</f>
        <v/>
      </c>
      <c r="E423" s="11" t="str">
        <f>IF($A423&lt;&gt;"",VLOOKUP($A423,Vocabulary!$A:$J,4,),"")</f>
        <v>Organization</v>
      </c>
      <c r="F423" s="8" t="s">
        <v>795</v>
      </c>
      <c r="G423" s="23" t="s">
        <v>1090</v>
      </c>
    </row>
    <row r="424" spans="1:7" x14ac:dyDescent="0.3">
      <c r="A424" s="8">
        <v>491</v>
      </c>
      <c r="B424" s="12" t="str">
        <f>IF($A424&lt;&gt;"",IF(VLOOKUP($A424,Vocabulary!$A:$J,2,)="","",VLOOKUP($A424,Vocabulary!$A:$J,2,)),"")</f>
        <v>bestaatUit</v>
      </c>
      <c r="C424" s="11" t="str">
        <f>IF($A424&lt;&gt;"",IF(VLOOKUP($A424,Vocabulary!$A:$J,3,)="","",VLOOKUP($A424,Vocabulary!$A:$J,3,)),"")</f>
        <v>Adresseerbaar object dat met de vestiging overeenstemt.</v>
      </c>
      <c r="D424" s="11" t="str">
        <f>IF($A424&lt;&gt;"",IF(VLOOKUP($A424,Vocabulary!$A:$J,7,)="","",VLOOKUP($A424,Vocabulary!$A:$J,7,)),"")</f>
        <v/>
      </c>
      <c r="E424" s="11" t="str">
        <f>IF($A424&lt;&gt;"",VLOOKUP($A424,Vocabulary!$A:$J,4,),"")</f>
        <v>Organization</v>
      </c>
      <c r="F424" s="8" t="s">
        <v>1080</v>
      </c>
      <c r="G424" s="23" t="s">
        <v>1091</v>
      </c>
    </row>
    <row r="425" spans="1:7" ht="28.8" x14ac:dyDescent="0.3">
      <c r="A425" s="8">
        <v>492</v>
      </c>
      <c r="B425" s="12" t="str">
        <f>IF($A425&lt;&gt;"",IF(VLOOKUP($A425,Vocabulary!$A:$J,2,)="","",VLOOKUP($A425,Vocabulary!$A:$J,2,)),"")</f>
        <v>contactinfo</v>
      </c>
      <c r="C425" s="11" t="str">
        <f>IF($A425&lt;&gt;"",IF(VLOOKUP($A425,Vocabulary!$A:$J,3,)="","",VLOOKUP($A425,Vocabulary!$A:$J,3,)),"")</f>
        <v>Informatie zoals email, telefoon die toelaat de hoedanigheid te contacteren.</v>
      </c>
      <c r="D425" s="11" t="str">
        <f>IF($A425&lt;&gt;"",IF(VLOOKUP($A425,Vocabulary!$A:$J,7,)="","",VLOOKUP($A425,Vocabulary!$A:$J,7,)),"")</f>
        <v/>
      </c>
      <c r="E425" s="11" t="str">
        <f>IF($A425&lt;&gt;"",VLOOKUP($A425,Vocabulary!$A:$J,4,),"")</f>
        <v>Organization</v>
      </c>
      <c r="F425" s="8" t="s">
        <v>1081</v>
      </c>
      <c r="G425" s="23" t="s">
        <v>1092</v>
      </c>
    </row>
    <row r="426" spans="1:7" ht="201.6" x14ac:dyDescent="0.3">
      <c r="A426" s="8">
        <v>493</v>
      </c>
      <c r="B426" s="12" t="str">
        <f>IF($A426&lt;&gt;"",IF(VLOOKUP($A426,Vocabulary!$A:$J,2,)="","",VLOOKUP($A426,Vocabulary!$A:$J,2,)),"")</f>
        <v>rechtspersoonlijkheid</v>
      </c>
      <c r="C426" s="11" t="str">
        <f>IF($A426&lt;&gt;"",IF(VLOOKUP($A426,Vocabulary!$A:$J,3,)="","",VLOOKUP($A426,Vocabulary!$A:$J,3,)),"")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D426" s="11" t="str">
        <f>IF($A426&lt;&gt;"",IF(VLOOKUP($A426,Vocabulary!$A:$J,7,)="","",VLOOKUP($A426,Vocabulary!$A:$J,7,)),"")</f>
        <v/>
      </c>
      <c r="E426" s="11" t="str">
        <f>IF($A426&lt;&gt;"",VLOOKUP($A426,Vocabulary!$A:$J,4,),"")</f>
        <v>Organization</v>
      </c>
      <c r="F426" s="8" t="s">
        <v>1082</v>
      </c>
      <c r="G426" s="23" t="s">
        <v>1093</v>
      </c>
    </row>
    <row r="427" spans="1:7" ht="72" x14ac:dyDescent="0.3">
      <c r="A427" s="8">
        <v>494</v>
      </c>
      <c r="B427" s="12" t="str">
        <f>IF($A427&lt;&gt;"",IF(VLOOKUP($A427,Vocabulary!$A:$J,2,)="","",VLOOKUP($A427,Vocabulary!$A:$J,2,)),"")</f>
        <v>rechtstoestand</v>
      </c>
      <c r="C427" s="11" t="str">
        <f>IF($A427&lt;&gt;"",IF(VLOOKUP($A427,Vocabulary!$A:$J,3,)="","",VLOOKUP($A427,Vocabulary!$A:$J,3,)),"")</f>
        <v xml:space="preserve">Status van de geregistreerde organisatie. 
Gebruik
Stemt in de KBO overeen met rechtstoestand, bvb normale toestand, gerechtelijk akkoord, opening faillissement etc. </v>
      </c>
      <c r="D427" s="11" t="str">
        <f>IF($A427&lt;&gt;"",IF(VLOOKUP($A427,Vocabulary!$A:$J,7,)="","",VLOOKUP($A427,Vocabulary!$A:$J,7,)),"")</f>
        <v/>
      </c>
      <c r="E427" s="11" t="str">
        <f>IF($A427&lt;&gt;"",VLOOKUP($A427,Vocabulary!$A:$J,4,),"")</f>
        <v>Organization</v>
      </c>
      <c r="F427" s="8" t="s">
        <v>1083</v>
      </c>
      <c r="G427" s="23" t="s">
        <v>1094</v>
      </c>
    </row>
    <row r="428" spans="1:7" ht="72" x14ac:dyDescent="0.3">
      <c r="A428" s="8">
        <v>495</v>
      </c>
      <c r="B428" s="12" t="str">
        <f>IF($A428&lt;&gt;"",IF(VLOOKUP($A428,Vocabulary!$A:$J,2,)="","",VLOOKUP($A428,Vocabulary!$A:$J,2,)),"")</f>
        <v>rechtsvorm</v>
      </c>
      <c r="C428" s="11" t="str">
        <f>IF($A428&lt;&gt;"",IF(VLOOKUP($A428,Vocabulary!$A:$J,3,)="","",VLOOKUP($A428,Vocabulary!$A:$J,3,)),"")</f>
        <v xml:space="preserve">Juridisch statuut van de geregistreerde organisatie. 
Gebruik
Stemt in de KBO overeen met rechtsvorm, bvb NV, VZW, Stad/Gemeente, OCMW etc. </v>
      </c>
      <c r="D428" s="11" t="str">
        <f>IF($A428&lt;&gt;"",IF(VLOOKUP($A428,Vocabulary!$A:$J,7,)="","",VLOOKUP($A428,Vocabulary!$A:$J,7,)),"")</f>
        <v/>
      </c>
      <c r="E428" s="11" t="str">
        <f>IF($A428&lt;&gt;"",VLOOKUP($A428,Vocabulary!$A:$J,4,),"")</f>
        <v>Organization</v>
      </c>
      <c r="F428" s="8" t="s">
        <v>1084</v>
      </c>
      <c r="G428" s="23" t="s">
        <v>1095</v>
      </c>
    </row>
    <row r="429" spans="1:7" ht="57.6" x14ac:dyDescent="0.3">
      <c r="A429" s="8">
        <v>496</v>
      </c>
      <c r="B429" s="12" t="str">
        <f>IF($A429&lt;&gt;"",IF(VLOOKUP($A429,Vocabulary!$A:$J,2,)="","",VLOOKUP($A429,Vocabulary!$A:$J,2,)),"")</f>
        <v>redenStopzetting</v>
      </c>
      <c r="C429" s="11" t="str">
        <f>IF($A429&lt;&gt;"",IF(VLOOKUP($A429,Vocabulary!$A:$J,3,)="","",VLOOKUP($A429,Vocabulary!$A:$J,3,)),"")</f>
        <v xml:space="preserve">Reden waarom de organisatie is stopgezet. 
Gebruik
Bvb pensionering, faillissement </v>
      </c>
      <c r="D429" s="11" t="str">
        <f>IF($A429&lt;&gt;"",IF(VLOOKUP($A429,Vocabulary!$A:$J,7,)="","",VLOOKUP($A429,Vocabulary!$A:$J,7,)),"")</f>
        <v/>
      </c>
      <c r="E429" s="11" t="str">
        <f>IF($A429&lt;&gt;"",VLOOKUP($A429,Vocabulary!$A:$J,4,),"")</f>
        <v>Organization</v>
      </c>
      <c r="F429" s="8" t="s">
        <v>1085</v>
      </c>
      <c r="G429" s="23" t="s">
        <v>1096</v>
      </c>
    </row>
    <row r="430" spans="1:7" x14ac:dyDescent="0.3">
      <c r="A430" s="8">
        <v>497</v>
      </c>
      <c r="B430" s="12" t="str">
        <f>IF($A430&lt;&gt;"",IF(VLOOKUP($A430,Vocabulary!$A:$J,2,)="","",VLOOKUP($A430,Vocabulary!$A:$J,2,)),"")</f>
        <v>aanschrijfprefix</v>
      </c>
      <c r="C430" s="11" t="str">
        <f>IF($A430&lt;&gt;"",IF(VLOOKUP($A430,Vocabulary!$A:$J,3,)="","",VLOOKUP($A430,Vocabulary!$A:$J,3,)),"")</f>
        <v/>
      </c>
      <c r="D430" s="11" t="str">
        <f>IF($A430&lt;&gt;"",IF(VLOOKUP($A430,Vocabulary!$A:$J,7,)="","",VLOOKUP($A430,Vocabulary!$A:$J,7,)),"")</f>
        <v>external terminology:
http://ww.w3.org/2006/vcard/ns#honorific-prefix</v>
      </c>
      <c r="E430" s="11" t="str">
        <f>IF($A430&lt;&gt;"",VLOOKUP($A430,Vocabulary!$A:$J,4,),"")</f>
        <v>Generic</v>
      </c>
      <c r="F430" s="8" t="s">
        <v>1102</v>
      </c>
    </row>
    <row r="431" spans="1:7" x14ac:dyDescent="0.3">
      <c r="A431" s="8">
        <v>498</v>
      </c>
      <c r="B431" s="12" t="str">
        <f>IF($A431&lt;&gt;"",IF(VLOOKUP($A431,Vocabulary!$A:$J,2,)="","",VLOOKUP($A431,Vocabulary!$A:$J,2,)),"")</f>
        <v>Activiteit</v>
      </c>
      <c r="C431" s="11" t="str">
        <f>IF($A431&lt;&gt;"",IF(VLOOKUP($A431,Vocabulary!$A:$J,3,)="","",VLOOKUP($A431,Vocabulary!$A:$J,3,)),"")</f>
        <v/>
      </c>
      <c r="D431" s="11" t="str">
        <f>IF($A431&lt;&gt;"",IF(VLOOKUP($A431,Vocabulary!$A:$J,7,)="","",VLOOKUP($A431,Vocabulary!$A:$J,7,)),"")</f>
        <v>external terminology:
http://www.w3.org/ns/prov#Activity</v>
      </c>
      <c r="E431" s="11" t="str">
        <f>IF($A431&lt;&gt;"",VLOOKUP($A431,Vocabulary!$A:$J,4,),"")</f>
        <v>Generic</v>
      </c>
      <c r="F431" s="8" t="s">
        <v>1103</v>
      </c>
    </row>
    <row r="432" spans="1:7" x14ac:dyDescent="0.3">
      <c r="A432" s="8">
        <v>499</v>
      </c>
      <c r="B432" s="12" t="str">
        <f>IF($A432&lt;&gt;"",IF(VLOOKUP($A432,Vocabulary!$A:$J,2,)="","",VLOOKUP($A432,Vocabulary!$A:$J,2,)),"")</f>
        <v>activiteit</v>
      </c>
      <c r="C432" s="11" t="str">
        <f>IF($A432&lt;&gt;"",IF(VLOOKUP($A432,Vocabulary!$A:$J,3,)="","",VLOOKUP($A432,Vocabulary!$A:$J,3,)),"")</f>
        <v/>
      </c>
      <c r="D432" s="11" t="str">
        <f>IF($A432&lt;&gt;"",IF(VLOOKUP($A432,Vocabulary!$A:$J,7,)="","",VLOOKUP($A432,Vocabulary!$A:$J,7,)),"")</f>
        <v>external terminology:
http://www.w3.org/ns/prov#activity</v>
      </c>
      <c r="E432" s="11" t="str">
        <f>IF($A432&lt;&gt;"",VLOOKUP($A432,Vocabulary!$A:$J,4,),"")</f>
        <v>Generic</v>
      </c>
      <c r="F432" s="8" t="s">
        <v>1104</v>
      </c>
    </row>
    <row r="433" spans="1:7" x14ac:dyDescent="0.3">
      <c r="A433" s="8">
        <v>500</v>
      </c>
      <c r="B433" s="12" t="str">
        <f>IF($A433&lt;&gt;"",IF(VLOOKUP($A433,Vocabulary!$A:$J,2,)="","",VLOOKUP($A433,Vocabulary!$A:$J,2,)),"")</f>
        <v>adres</v>
      </c>
      <c r="C433" s="11" t="str">
        <f>IF($A433&lt;&gt;"",IF(VLOOKUP($A433,Vocabulary!$A:$J,3,)="","",VLOOKUP($A433,Vocabulary!$A:$J,3,)),"")</f>
        <v/>
      </c>
      <c r="D433" s="11" t="str">
        <f>IF($A433&lt;&gt;"",IF(VLOOKUP($A433,Vocabulary!$A:$J,7,)="","",VLOOKUP($A433,Vocabulary!$A:$J,7,)),"")</f>
        <v>external terminology:
http://www.w3.org/ns/locn#address</v>
      </c>
      <c r="E433" s="11" t="str">
        <f>IF($A433&lt;&gt;"",VLOOKUP($A433,Vocabulary!$A:$J,4,),"")</f>
        <v>Generic</v>
      </c>
      <c r="F433" s="8" t="s">
        <v>1105</v>
      </c>
    </row>
    <row r="434" spans="1:7" ht="43.2" x14ac:dyDescent="0.3">
      <c r="A434" s="8">
        <v>501</v>
      </c>
      <c r="B434" s="12" t="str">
        <f>IF($A434&lt;&gt;"",IF(VLOOKUP($A434,Vocabulary!$A:$J,2,)="","",VLOOKUP($A434,Vocabulary!$A:$J,2,)),"")</f>
        <v>Agent</v>
      </c>
      <c r="C434" s="11" t="str">
        <f>IF($A434&lt;&gt;"",IF(VLOOKUP($A434,Vocabulary!$A:$J,3,)="","",VLOOKUP($A434,Vocabulary!$A:$J,3,)),"")</f>
        <v>Examples of Agent include person, organization, and software agent.
A resource that acts or has the power to act.</v>
      </c>
      <c r="D434" s="11" t="str">
        <f>IF($A434&lt;&gt;"",IF(VLOOKUP($A434,Vocabulary!$A:$J,7,)="","",VLOOKUP($A434,Vocabulary!$A:$J,7,)),"")</f>
        <v>external terminology:
http://purl.org/dc/terms/Agent</v>
      </c>
      <c r="E434" s="11" t="str">
        <f>IF($A434&lt;&gt;"",VLOOKUP($A434,Vocabulary!$A:$J,4,),"")</f>
        <v>Generic</v>
      </c>
      <c r="F434" s="8" t="s">
        <v>292</v>
      </c>
      <c r="G434" s="23" t="s">
        <v>1334</v>
      </c>
    </row>
    <row r="435" spans="1:7" ht="43.2" x14ac:dyDescent="0.3">
      <c r="A435" s="8">
        <v>502</v>
      </c>
      <c r="B435" s="12" t="str">
        <f>IF($A435&lt;&gt;"",IF(VLOOKUP($A435,Vocabulary!$A:$J,2,)="","",VLOOKUP($A435,Vocabulary!$A:$J,2,)),"")</f>
        <v>Agent</v>
      </c>
      <c r="C435" s="11" t="str">
        <f>IF($A435&lt;&gt;"",IF(VLOOKUP($A435,Vocabulary!$A:$J,3,)="","",VLOOKUP($A435,Vocabulary!$A:$J,3,)),"")</f>
        <v>An agent is something that bears some form of responsibility for an activity taking place, for the existence of an entity, or for another agent's activity.</v>
      </c>
      <c r="D435" s="11" t="str">
        <f>IF($A435&lt;&gt;"",IF(VLOOKUP($A435,Vocabulary!$A:$J,7,)="","",VLOOKUP($A435,Vocabulary!$A:$J,7,)),"")</f>
        <v>external terminology:
http://www.w3.org/ns/prov#Agent</v>
      </c>
      <c r="E435" s="11" t="str">
        <f>IF($A435&lt;&gt;"",VLOOKUP($A435,Vocabulary!$A:$J,4,),"")</f>
        <v>Generic</v>
      </c>
      <c r="F435" s="8" t="s">
        <v>292</v>
      </c>
      <c r="G435" s="23" t="s">
        <v>1335</v>
      </c>
    </row>
    <row r="436" spans="1:7" x14ac:dyDescent="0.3">
      <c r="A436" s="8">
        <v>503</v>
      </c>
      <c r="B436" s="12" t="str">
        <f>IF($A436&lt;&gt;"",IF(VLOOKUP($A436,Vocabulary!$A:$J,2,)="","",VLOOKUP($A436,Vocabulary!$A:$J,2,)),"")</f>
        <v>alsGML</v>
      </c>
      <c r="C436" s="11" t="str">
        <f>IF($A436&lt;&gt;"",IF(VLOOKUP($A436,Vocabulary!$A:$J,3,)="","",VLOOKUP($A436,Vocabulary!$A:$J,3,)),"")</f>
        <v/>
      </c>
      <c r="D436" s="11" t="str">
        <f>IF($A436&lt;&gt;"",IF(VLOOKUP($A436,Vocabulary!$A:$J,7,)="","",VLOOKUP($A436,Vocabulary!$A:$J,7,)),"")</f>
        <v>external terminology:
http://www.opengis.net/ont/geosparql#asGML</v>
      </c>
      <c r="E436" s="11" t="str">
        <f>IF($A436&lt;&gt;"",VLOOKUP($A436,Vocabulary!$A:$J,4,),"")</f>
        <v>Generic</v>
      </c>
      <c r="F436" s="8" t="s">
        <v>1106</v>
      </c>
    </row>
    <row r="437" spans="1:7" x14ac:dyDescent="0.3">
      <c r="A437" s="8">
        <v>504</v>
      </c>
      <c r="B437" s="12" t="str">
        <f>IF($A437&lt;&gt;"",IF(VLOOKUP($A437,Vocabulary!$A:$J,2,)="","",VLOOKUP($A437,Vocabulary!$A:$J,2,)),"")</f>
        <v>alsWKT</v>
      </c>
      <c r="C437" s="11" t="str">
        <f>IF($A437&lt;&gt;"",IF(VLOOKUP($A437,Vocabulary!$A:$J,3,)="","",VLOOKUP($A437,Vocabulary!$A:$J,3,)),"")</f>
        <v/>
      </c>
      <c r="D437" s="11" t="str">
        <f>IF($A437&lt;&gt;"",IF(VLOOKUP($A437,Vocabulary!$A:$J,7,)="","",VLOOKUP($A437,Vocabulary!$A:$J,7,)),"")</f>
        <v>external terminology:
http://www.opengis.net/ont/geosparql#asWKT</v>
      </c>
      <c r="E437" s="11" t="str">
        <f>IF($A437&lt;&gt;"",VLOOKUP($A437,Vocabulary!$A:$J,4,),"")</f>
        <v>Generic</v>
      </c>
      <c r="F437" s="8" t="s">
        <v>1107</v>
      </c>
    </row>
    <row r="438" spans="1:7" x14ac:dyDescent="0.3">
      <c r="A438" s="8">
        <v>505</v>
      </c>
      <c r="B438" s="12" t="str">
        <f>IF($A438&lt;&gt;"",IF(VLOOKUP($A438,Vocabulary!$A:$J,2,)="","",VLOOKUP($A438,Vocabulary!$A:$J,2,)),"")</f>
        <v>beschrijving</v>
      </c>
      <c r="C438" s="11" t="str">
        <f>IF($A438&lt;&gt;"",IF(VLOOKUP($A438,Vocabulary!$A:$J,3,)="","",VLOOKUP($A438,Vocabulary!$A:$J,3,)),"")</f>
        <v/>
      </c>
      <c r="D438" s="11" t="str">
        <f>IF($A438&lt;&gt;"",IF(VLOOKUP($A438,Vocabulary!$A:$J,7,)="","",VLOOKUP($A438,Vocabulary!$A:$J,7,)),"")</f>
        <v>external terminology:
http://purl.org/dc/terms/description</v>
      </c>
      <c r="E438" s="11" t="str">
        <f>IF($A438&lt;&gt;"",VLOOKUP($A438,Vocabulary!$A:$J,4,),"")</f>
        <v>Generic</v>
      </c>
      <c r="F438" s="8" t="s">
        <v>1108</v>
      </c>
    </row>
    <row r="439" spans="1:7" x14ac:dyDescent="0.3">
      <c r="A439" s="8">
        <v>506</v>
      </c>
      <c r="B439" s="12" t="str">
        <f>IF($A439&lt;&gt;"",IF(VLOOKUP($A439,Vocabulary!$A:$J,2,)="","",VLOOKUP($A439,Vocabulary!$A:$J,2,)),"")</f>
        <v>Contactpunt</v>
      </c>
      <c r="C439" s="11" t="str">
        <f>IF($A439&lt;&gt;"",IF(VLOOKUP($A439,Vocabulary!$A:$J,3,)="","",VLOOKUP($A439,Vocabulary!$A:$J,3,)),"")</f>
        <v>A contact point for a person or organization.</v>
      </c>
      <c r="D439" s="11" t="str">
        <f>IF($A439&lt;&gt;"",IF(VLOOKUP($A439,Vocabulary!$A:$J,7,)="","",VLOOKUP($A439,Vocabulary!$A:$J,7,)),"")</f>
        <v>external terminology:
http://schema.org/ContactPoint</v>
      </c>
      <c r="E439" s="11" t="str">
        <f>IF($A439&lt;&gt;"",VLOOKUP($A439,Vocabulary!$A:$J,4,),"")</f>
        <v>Generic</v>
      </c>
      <c r="F439" s="8" t="s">
        <v>1109</v>
      </c>
      <c r="G439" s="23" t="s">
        <v>1345</v>
      </c>
    </row>
    <row r="440" spans="1:7" x14ac:dyDescent="0.3">
      <c r="A440" s="8">
        <v>507</v>
      </c>
      <c r="B440" s="12" t="str">
        <f>IF($A440&lt;&gt;"",IF(VLOOKUP($A440,Vocabulary!$A:$J,2,)="","",VLOOKUP($A440,Vocabulary!$A:$J,2,)),"")</f>
        <v>Document</v>
      </c>
      <c r="C440" s="11" t="str">
        <f>IF($A440&lt;&gt;"",IF(VLOOKUP($A440,Vocabulary!$A:$J,3,)="","",VLOOKUP($A440,Vocabulary!$A:$J,3,)),"")</f>
        <v/>
      </c>
      <c r="D440" s="11" t="str">
        <f>IF($A440&lt;&gt;"",IF(VLOOKUP($A440,Vocabulary!$A:$J,7,)="","",VLOOKUP($A440,Vocabulary!$A:$J,7,)),"")</f>
        <v>external terminology:
http://xmlns.com/foaf/0.1/Document</v>
      </c>
      <c r="E440" s="11" t="str">
        <f>IF($A440&lt;&gt;"",VLOOKUP($A440,Vocabulary!$A:$J,4,),"")</f>
        <v>Generic</v>
      </c>
      <c r="F440" s="8" t="s">
        <v>1110</v>
      </c>
    </row>
    <row r="441" spans="1:7" x14ac:dyDescent="0.3">
      <c r="A441" s="8">
        <v>508</v>
      </c>
      <c r="B441" s="12" t="str">
        <f>IF($A441&lt;&gt;"",IF(VLOOKUP($A441,Vocabulary!$A:$J,2,)="","",VLOOKUP($A441,Vocabulary!$A:$J,2,)),"")</f>
        <v>email</v>
      </c>
      <c r="C441" s="11" t="str">
        <f>IF($A441&lt;&gt;"",IF(VLOOKUP($A441,Vocabulary!$A:$J,3,)="","",VLOOKUP($A441,Vocabulary!$A:$J,3,)),"")</f>
        <v/>
      </c>
      <c r="D441" s="11" t="str">
        <f>IF($A441&lt;&gt;"",IF(VLOOKUP($A441,Vocabulary!$A:$J,7,)="","",VLOOKUP($A441,Vocabulary!$A:$J,7,)),"")</f>
        <v>external terminology:
http://schema.org/email</v>
      </c>
      <c r="E441" s="11" t="str">
        <f>IF($A441&lt;&gt;"",VLOOKUP($A441,Vocabulary!$A:$J,4,),"")</f>
        <v>Generic</v>
      </c>
      <c r="F441" s="8" t="s">
        <v>68</v>
      </c>
    </row>
    <row r="442" spans="1:7" x14ac:dyDescent="0.3">
      <c r="A442" s="8">
        <v>509</v>
      </c>
      <c r="B442" s="12" t="str">
        <f>IF($A442&lt;&gt;"",IF(VLOOKUP($A442,Vocabulary!$A:$J,2,)="","",VLOOKUP($A442,Vocabulary!$A:$J,2,)),"")</f>
        <v>Entiteit</v>
      </c>
      <c r="C442" s="11" t="str">
        <f>IF($A442&lt;&gt;"",IF(VLOOKUP($A442,Vocabulary!$A:$J,3,)="","",VLOOKUP($A442,Vocabulary!$A:$J,3,)),"")</f>
        <v/>
      </c>
      <c r="D442" s="11" t="str">
        <f>IF($A442&lt;&gt;"",IF(VLOOKUP($A442,Vocabulary!$A:$J,7,)="","",VLOOKUP($A442,Vocabulary!$A:$J,7,)),"")</f>
        <v>external terminology:
http://www.w3.org/ns/prov#Entity</v>
      </c>
      <c r="E442" s="11" t="str">
        <f>IF($A442&lt;&gt;"",VLOOKUP($A442,Vocabulary!$A:$J,4,),"")</f>
        <v>Generic</v>
      </c>
      <c r="F442" s="8" t="s">
        <v>1111</v>
      </c>
    </row>
    <row r="443" spans="1:7" x14ac:dyDescent="0.3">
      <c r="A443" s="8">
        <v>510</v>
      </c>
      <c r="B443" s="12" t="str">
        <f>IF($A443&lt;&gt;"",IF(VLOOKUP($A443,Vocabulary!$A:$J,2,)="","",VLOOKUP($A443,Vocabulary!$A:$J,2,)),"")</f>
        <v>faxnummer</v>
      </c>
      <c r="C443" s="11" t="str">
        <f>IF($A443&lt;&gt;"",IF(VLOOKUP($A443,Vocabulary!$A:$J,3,)="","",VLOOKUP($A443,Vocabulary!$A:$J,3,)),"")</f>
        <v/>
      </c>
      <c r="D443" s="11" t="str">
        <f>IF($A443&lt;&gt;"",IF(VLOOKUP($A443,Vocabulary!$A:$J,7,)="","",VLOOKUP($A443,Vocabulary!$A:$J,7,)),"")</f>
        <v>external terminology:
http://schema.org/faxNumber</v>
      </c>
      <c r="E443" s="11" t="str">
        <f>IF($A443&lt;&gt;"",VLOOKUP($A443,Vocabulary!$A:$J,4,),"")</f>
        <v>Generic</v>
      </c>
      <c r="F443" s="8" t="s">
        <v>1112</v>
      </c>
    </row>
    <row r="444" spans="1:7" ht="86.4" x14ac:dyDescent="0.3">
      <c r="A444" s="8">
        <v>511</v>
      </c>
      <c r="B444" s="12" t="str">
        <f>IF($A444&lt;&gt;"",IF(VLOOKUP($A444,Vocabulary!$A:$J,2,)="","",VLOOKUP($A444,Vocabulary!$A:$J,2,)),"")</f>
        <v>FormeelKader</v>
      </c>
      <c r="C444" s="11" t="str">
        <f>IF($A444&lt;&gt;"",IF(VLOOKUP($A444,Vocabulary!$A:$J,3,)="","",VLOOKUP($A444,Vocabulary!$A:$J,3,)),"")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D444" s="11" t="str">
        <f>IF($A444&lt;&gt;"",IF(VLOOKUP($A444,Vocabulary!$A:$J,7,)="","",VLOOKUP($A444,Vocabulary!$A:$J,7,)),"")</f>
        <v>external terminology:
http://purl.org/vocab/cpsv#FormalFramework</v>
      </c>
      <c r="E444" s="11" t="str">
        <f>IF($A444&lt;&gt;"",VLOOKUP($A444,Vocabulary!$A:$J,4,),"")</f>
        <v>Generic</v>
      </c>
      <c r="F444" s="8" t="s">
        <v>1113</v>
      </c>
      <c r="G444" s="23" t="s">
        <v>1342</v>
      </c>
    </row>
    <row r="445" spans="1:7" x14ac:dyDescent="0.3">
      <c r="A445" s="8">
        <v>512</v>
      </c>
      <c r="B445" s="12" t="str">
        <f>IF($A445&lt;&gt;"",IF(VLOOKUP($A445,Vocabulary!$A:$J,2,)="","",VLOOKUP($A445,Vocabulary!$A:$J,2,)),"")</f>
        <v>gebruikt</v>
      </c>
      <c r="C445" s="11" t="str">
        <f>IF($A445&lt;&gt;"",IF(VLOOKUP($A445,Vocabulary!$A:$J,3,)="","",VLOOKUP($A445,Vocabulary!$A:$J,3,)),"")</f>
        <v/>
      </c>
      <c r="D445" s="11" t="str">
        <f>IF($A445&lt;&gt;"",IF(VLOOKUP($A445,Vocabulary!$A:$J,7,)="","",VLOOKUP($A445,Vocabulary!$A:$J,7,)),"")</f>
        <v>external terminology:
http://www.w3.org/ns/prov#used</v>
      </c>
      <c r="E445" s="11" t="str">
        <f>IF($A445&lt;&gt;"",VLOOKUP($A445,Vocabulary!$A:$J,4,),"")</f>
        <v>Generic</v>
      </c>
      <c r="F445" s="8" t="s">
        <v>1114</v>
      </c>
    </row>
    <row r="446" spans="1:7" x14ac:dyDescent="0.3">
      <c r="A446" s="8">
        <v>513</v>
      </c>
      <c r="B446" s="12" t="str">
        <f>IF($A446&lt;&gt;"",IF(VLOOKUP($A446,Vocabulary!$A:$J,2,)="","",VLOOKUP($A446,Vocabulary!$A:$J,2,)),"")</f>
        <v>gekwalificeerdeGeneratie</v>
      </c>
      <c r="C446" s="11" t="str">
        <f>IF($A446&lt;&gt;"",IF(VLOOKUP($A446,Vocabulary!$A:$J,3,)="","",VLOOKUP($A446,Vocabulary!$A:$J,3,)),"")</f>
        <v/>
      </c>
      <c r="D446" s="11" t="str">
        <f>IF($A446&lt;&gt;"",IF(VLOOKUP($A446,Vocabulary!$A:$J,7,)="","",VLOOKUP($A446,Vocabulary!$A:$J,7,)),"")</f>
        <v>external terminology:
http://www.w3.org/ns/prov#qualifiedGeneration</v>
      </c>
      <c r="E446" s="11" t="str">
        <f>IF($A446&lt;&gt;"",VLOOKUP($A446,Vocabulary!$A:$J,4,),"")</f>
        <v>Generic</v>
      </c>
      <c r="F446" s="8" t="s">
        <v>1115</v>
      </c>
    </row>
    <row r="447" spans="1:7" x14ac:dyDescent="0.3">
      <c r="A447" s="8">
        <v>514</v>
      </c>
      <c r="B447" s="12" t="str">
        <f>IF($A447&lt;&gt;"",IF(VLOOKUP($A447,Vocabulary!$A:$J,2,)="","",VLOOKUP($A447,Vocabulary!$A:$J,2,)),"")</f>
        <v>gekwalificeerdeInvalidatie</v>
      </c>
      <c r="C447" s="11" t="str">
        <f>IF($A447&lt;&gt;"",IF(VLOOKUP($A447,Vocabulary!$A:$J,3,)="","",VLOOKUP($A447,Vocabulary!$A:$J,3,)),"")</f>
        <v/>
      </c>
      <c r="D447" s="11" t="str">
        <f>IF($A447&lt;&gt;"",IF(VLOOKUP($A447,Vocabulary!$A:$J,7,)="","",VLOOKUP($A447,Vocabulary!$A:$J,7,)),"")</f>
        <v>external terminology:
http://www.w3.org/ns/prov#qualifiedInvalidation</v>
      </c>
      <c r="E447" s="11" t="str">
        <f>IF($A447&lt;&gt;"",VLOOKUP($A447,Vocabulary!$A:$J,4,),"")</f>
        <v>Generic</v>
      </c>
      <c r="F447" s="8" t="s">
        <v>1116</v>
      </c>
    </row>
    <row r="448" spans="1:7" x14ac:dyDescent="0.3">
      <c r="A448" s="8">
        <v>515</v>
      </c>
      <c r="B448" s="12" t="str">
        <f>IF($A448&lt;&gt;"",IF(VLOOKUP($A448,Vocabulary!$A:$J,2,)="","",VLOOKUP($A448,Vocabulary!$A:$J,2,)),"")</f>
        <v>Generatie</v>
      </c>
      <c r="C448" s="11" t="str">
        <f>IF($A448&lt;&gt;"",IF(VLOOKUP($A448,Vocabulary!$A:$J,3,)="","",VLOOKUP($A448,Vocabulary!$A:$J,3,)),"")</f>
        <v/>
      </c>
      <c r="D448" s="11" t="str">
        <f>IF($A448&lt;&gt;"",IF(VLOOKUP($A448,Vocabulary!$A:$J,7,)="","",VLOOKUP($A448,Vocabulary!$A:$J,7,)),"")</f>
        <v>external terminology:
http://www.w3.org/ns/prov#Generation</v>
      </c>
      <c r="E448" s="11" t="str">
        <f>IF($A448&lt;&gt;"",VLOOKUP($A448,Vocabulary!$A:$J,4,),"")</f>
        <v>Generic</v>
      </c>
      <c r="F448" s="8" t="s">
        <v>1117</v>
      </c>
    </row>
    <row r="449" spans="1:7" ht="43.2" x14ac:dyDescent="0.3">
      <c r="A449" s="8">
        <v>516</v>
      </c>
      <c r="B449" s="12" t="str">
        <f>IF($A449&lt;&gt;"",IF(VLOOKUP($A449,Vocabulary!$A:$J,2,)="","",VLOOKUP($A449,Vocabulary!$A:$J,2,)),"")</f>
        <v>Geometrie</v>
      </c>
      <c r="C449" s="11" t="str">
        <f>IF($A449&lt;&gt;"",IF(VLOOKUP($A449,Vocabulary!$A:$J,3,)="","",VLOOKUP($A449,Vocabulary!$A:$J,3,)),"")</f>
        <v>The locn:Geometry class provides the means to identify a location as a point, line, polygon, etc. expressed using coordinates in some coordinate reference system.</v>
      </c>
      <c r="D449" s="11" t="str">
        <f>IF($A449&lt;&gt;"",IF(VLOOKUP($A449,Vocabulary!$A:$J,7,)="","",VLOOKUP($A449,Vocabulary!$A:$J,7,)),"")</f>
        <v>external terminology:
http://www.w3.org/ns/locn#Geometry</v>
      </c>
      <c r="E449" s="11" t="str">
        <f>IF($A449&lt;&gt;"",VLOOKUP($A449,Vocabulary!$A:$J,4,),"")</f>
        <v>Generic</v>
      </c>
      <c r="F449" s="8" t="s">
        <v>1118</v>
      </c>
      <c r="G449" s="23" t="s">
        <v>1346</v>
      </c>
    </row>
    <row r="450" spans="1:7" x14ac:dyDescent="0.3">
      <c r="A450" s="8">
        <v>517</v>
      </c>
      <c r="B450" s="12" t="str">
        <f>IF($A450&lt;&gt;"",IF(VLOOKUP($A450,Vocabulary!$A:$J,2,)="","",VLOOKUP($A450,Vocabulary!$A:$J,2,)),"")</f>
        <v>geometrie</v>
      </c>
      <c r="C450" s="11" t="str">
        <f>IF($A450&lt;&gt;"",IF(VLOOKUP($A450,Vocabulary!$A:$J,3,)="","",VLOOKUP($A450,Vocabulary!$A:$J,3,)),"")</f>
        <v/>
      </c>
      <c r="D450" s="11" t="str">
        <f>IF($A450&lt;&gt;"",IF(VLOOKUP($A450,Vocabulary!$A:$J,7,)="","",VLOOKUP($A450,Vocabulary!$A:$J,7,)),"")</f>
        <v>external terminology:
http://www.w3.org/ns/locn#geometry</v>
      </c>
      <c r="E450" s="11" t="str">
        <f>IF($A450&lt;&gt;"",VLOOKUP($A450,Vocabulary!$A:$J,4,),"")</f>
        <v>Generic</v>
      </c>
      <c r="F450" s="8" t="s">
        <v>1119</v>
      </c>
    </row>
    <row r="451" spans="1:7" x14ac:dyDescent="0.3">
      <c r="A451" s="8">
        <v>518</v>
      </c>
      <c r="B451" s="12" t="str">
        <f>IF($A451&lt;&gt;"",IF(VLOOKUP($A451,Vocabulary!$A:$J,2,)="","",VLOOKUP($A451,Vocabulary!$A:$J,2,)),"")</f>
        <v>Identificator</v>
      </c>
      <c r="C451" s="11" t="str">
        <f>IF($A451&lt;&gt;"",IF(VLOOKUP($A451,Vocabulary!$A:$J,3,)="","",VLOOKUP($A451,Vocabulary!$A:$J,3,)),"")</f>
        <v/>
      </c>
      <c r="D451" s="11" t="str">
        <f>IF($A451&lt;&gt;"",IF(VLOOKUP($A451,Vocabulary!$A:$J,7,)="","",VLOOKUP($A451,Vocabulary!$A:$J,7,)),"")</f>
        <v>external terminology:
http://www.w3.org/ns/adms#Identifier</v>
      </c>
      <c r="E451" s="11" t="str">
        <f>IF($A451&lt;&gt;"",VLOOKUP($A451,Vocabulary!$A:$J,4,),"")</f>
        <v>Generic</v>
      </c>
      <c r="F451" s="8" t="s">
        <v>129</v>
      </c>
    </row>
    <row r="452" spans="1:7" x14ac:dyDescent="0.3">
      <c r="A452" s="8">
        <v>519</v>
      </c>
      <c r="B452" s="12" t="str">
        <f>IF($A452&lt;&gt;"",IF(VLOOKUP($A452,Vocabulary!$A:$J,2,)="","",VLOOKUP($A452,Vocabulary!$A:$J,2,)),"")</f>
        <v>identificator</v>
      </c>
      <c r="C452" s="11" t="str">
        <f>IF($A452&lt;&gt;"",IF(VLOOKUP($A452,Vocabulary!$A:$J,3,)="","",VLOOKUP($A452,Vocabulary!$A:$J,3,)),"")</f>
        <v/>
      </c>
      <c r="D452" s="11" t="str">
        <f>IF($A452&lt;&gt;"",IF(VLOOKUP($A452,Vocabulary!$A:$J,7,)="","",VLOOKUP($A452,Vocabulary!$A:$J,7,)),"")</f>
        <v>external terminology:
http://www.w3.org/ns/adms#identifier</v>
      </c>
      <c r="E452" s="11" t="str">
        <f>IF($A452&lt;&gt;"",VLOOKUP($A452,Vocabulary!$A:$J,4,),"")</f>
        <v>Generic</v>
      </c>
      <c r="F452" s="8" t="s">
        <v>1120</v>
      </c>
    </row>
    <row r="453" spans="1:7" x14ac:dyDescent="0.3">
      <c r="A453" s="8">
        <v>520</v>
      </c>
      <c r="B453" s="12" t="str">
        <f>IF($A453&lt;&gt;"",IF(VLOOKUP($A453,Vocabulary!$A:$J,2,)="","",VLOOKUP($A453,Vocabulary!$A:$J,2,)),"")</f>
        <v>Invalidatie</v>
      </c>
      <c r="C453" s="11" t="str">
        <f>IF($A453&lt;&gt;"",IF(VLOOKUP($A453,Vocabulary!$A:$J,3,)="","",VLOOKUP($A453,Vocabulary!$A:$J,3,)),"")</f>
        <v/>
      </c>
      <c r="D453" s="11" t="str">
        <f>IF($A453&lt;&gt;"",IF(VLOOKUP($A453,Vocabulary!$A:$J,7,)="","",VLOOKUP($A453,Vocabulary!$A:$J,7,)),"")</f>
        <v>external terminology:
http://www.w3.org/ns/prov#Invalidation</v>
      </c>
      <c r="E453" s="11" t="str">
        <f>IF($A453&lt;&gt;"",VLOOKUP($A453,Vocabulary!$A:$J,4,),"")</f>
        <v>Generic</v>
      </c>
      <c r="F453" s="8" t="s">
        <v>1121</v>
      </c>
    </row>
    <row r="454" spans="1:7" x14ac:dyDescent="0.3">
      <c r="A454" s="8">
        <v>521</v>
      </c>
      <c r="B454" s="12" t="str">
        <f>IF($A454&lt;&gt;"",IF(VLOOKUP($A454,Vocabulary!$A:$J,2,)="","",VLOOKUP($A454,Vocabulary!$A:$J,2,)),"")</f>
        <v>isPrimairOnderwerpVan</v>
      </c>
      <c r="C454" s="11" t="str">
        <f>IF($A454&lt;&gt;"",IF(VLOOKUP($A454,Vocabulary!$A:$J,3,)="","",VLOOKUP($A454,Vocabulary!$A:$J,3,)),"")</f>
        <v/>
      </c>
      <c r="D454" s="11" t="str">
        <f>IF($A454&lt;&gt;"",IF(VLOOKUP($A454,Vocabulary!$A:$J,7,)="","",VLOOKUP($A454,Vocabulary!$A:$J,7,)),"")</f>
        <v>external terminology:
http://xmlns.com/foaf/0.1/isPrimaryTopicOf</v>
      </c>
      <c r="E454" s="11" t="str">
        <f>IF($A454&lt;&gt;"",VLOOKUP($A454,Vocabulary!$A:$J,4,),"")</f>
        <v>Generic</v>
      </c>
      <c r="F454" s="8" t="s">
        <v>1122</v>
      </c>
    </row>
    <row r="455" spans="1:7" x14ac:dyDescent="0.3">
      <c r="A455" s="8">
        <v>522</v>
      </c>
      <c r="B455" s="12" t="str">
        <f>IF($A455&lt;&gt;"",IF(VLOOKUP($A455,Vocabulary!$A:$J,2,)="","",VLOOKUP($A455,Vocabulary!$A:$J,2,)),"")</f>
        <v>Jurisdictie</v>
      </c>
      <c r="C455" s="11" t="str">
        <f>IF($A455&lt;&gt;"",IF(VLOOKUP($A455,Vocabulary!$A:$J,3,)="","",VLOOKUP($A455,Vocabulary!$A:$J,3,)),"")</f>
        <v/>
      </c>
      <c r="D455" s="11" t="str">
        <f>IF($A455&lt;&gt;"",IF(VLOOKUP($A455,Vocabulary!$A:$J,7,)="","",VLOOKUP($A455,Vocabulary!$A:$J,7,)),"")</f>
        <v>external terminology:
http://purl.org/dc/terms/Jurisdiction</v>
      </c>
      <c r="E455" s="11" t="str">
        <f>IF($A455&lt;&gt;"",VLOOKUP($A455,Vocabulary!$A:$J,4,),"")</f>
        <v>Generic</v>
      </c>
      <c r="F455" s="8" t="s">
        <v>1100</v>
      </c>
    </row>
    <row r="456" spans="1:7" x14ac:dyDescent="0.3">
      <c r="A456" s="8">
        <v>523</v>
      </c>
      <c r="B456" s="12" t="str">
        <f>IF($A456&lt;&gt;"",IF(VLOOKUP($A456,Vocabulary!$A:$J,2,)="","",VLOOKUP($A456,Vocabulary!$A:$J,2,)),"")</f>
        <v>label</v>
      </c>
      <c r="C456" s="11" t="str">
        <f>IF($A456&lt;&gt;"",IF(VLOOKUP($A456,Vocabulary!$A:$J,3,)="","",VLOOKUP($A456,Vocabulary!$A:$J,3,)),"")</f>
        <v/>
      </c>
      <c r="D456" s="11" t="str">
        <f>IF($A456&lt;&gt;"",IF(VLOOKUP($A456,Vocabulary!$A:$J,7,)="","",VLOOKUP($A456,Vocabulary!$A:$J,7,)),"")</f>
        <v>external terminology:
http://www.w3.org/2000/01/rdf-schema#label</v>
      </c>
      <c r="E456" s="11" t="str">
        <f>IF($A456&lt;&gt;"",VLOOKUP($A456,Vocabulary!$A:$J,4,),"")</f>
        <v>Generic</v>
      </c>
      <c r="F456" s="8" t="s">
        <v>1123</v>
      </c>
    </row>
    <row r="457" spans="1:7" x14ac:dyDescent="0.3">
      <c r="A457" s="8">
        <v>524</v>
      </c>
      <c r="B457" s="12" t="str">
        <f>IF($A457&lt;&gt;"",IF(VLOOKUP($A457,Vocabulary!$A:$J,2,)="","",VLOOKUP($A457,Vocabulary!$A:$J,2,)),"")</f>
        <v>Lijnstring</v>
      </c>
      <c r="C457" s="11" t="str">
        <f>IF($A457&lt;&gt;"",IF(VLOOKUP($A457,Vocabulary!$A:$J,3,)="","",VLOOKUP($A457,Vocabulary!$A:$J,3,)),"")</f>
        <v/>
      </c>
      <c r="D457" s="11" t="str">
        <f>IF($A457&lt;&gt;"",IF(VLOOKUP($A457,Vocabulary!$A:$J,7,)="","",VLOOKUP($A457,Vocabulary!$A:$J,7,)),"")</f>
        <v>external terminology:
http://www.opengis.net/ont/sf#LineString</v>
      </c>
      <c r="E457" s="11" t="str">
        <f>IF($A457&lt;&gt;"",VLOOKUP($A457,Vocabulary!$A:$J,4,),"")</f>
        <v>Generic</v>
      </c>
      <c r="F457" s="8" t="s">
        <v>1124</v>
      </c>
    </row>
    <row r="458" spans="1:7" x14ac:dyDescent="0.3">
      <c r="A458" s="8">
        <v>525</v>
      </c>
      <c r="B458" s="12" t="str">
        <f>IF($A458&lt;&gt;"",IF(VLOOKUP($A458,Vocabulary!$A:$J,2,)="","",VLOOKUP($A458,Vocabulary!$A:$J,2,)),"")</f>
        <v>maker</v>
      </c>
      <c r="C458" s="11" t="str">
        <f>IF($A458&lt;&gt;"",IF(VLOOKUP($A458,Vocabulary!$A:$J,3,)="","",VLOOKUP($A458,Vocabulary!$A:$J,3,)),"")</f>
        <v/>
      </c>
      <c r="D458" s="11" t="str">
        <f>IF($A458&lt;&gt;"",IF(VLOOKUP($A458,Vocabulary!$A:$J,7,)="","",VLOOKUP($A458,Vocabulary!$A:$J,7,)),"")</f>
        <v>external terminology:
http://purl.org/dc/terms/creator</v>
      </c>
      <c r="E458" s="11" t="str">
        <f>IF($A458&lt;&gt;"",VLOOKUP($A458,Vocabulary!$A:$J,4,),"")</f>
        <v>Generic</v>
      </c>
      <c r="F458" s="8" t="s">
        <v>1125</v>
      </c>
    </row>
    <row r="459" spans="1:7" x14ac:dyDescent="0.3">
      <c r="A459" s="8">
        <v>526</v>
      </c>
      <c r="B459" s="12" t="str">
        <f>IF($A459&lt;&gt;"",IF(VLOOKUP($A459,Vocabulary!$A:$J,2,)="","",VLOOKUP($A459,Vocabulary!$A:$J,2,)),"")</f>
        <v>naam</v>
      </c>
      <c r="C459" s="11" t="str">
        <f>IF($A459&lt;&gt;"",IF(VLOOKUP($A459,Vocabulary!$A:$J,3,)="","",VLOOKUP($A459,Vocabulary!$A:$J,3,)),"")</f>
        <v/>
      </c>
      <c r="D459" s="11" t="str">
        <f>IF($A459&lt;&gt;"",IF(VLOOKUP($A459,Vocabulary!$A:$J,7,)="","",VLOOKUP($A459,Vocabulary!$A:$J,7,)),"")</f>
        <v>external terminology:
http://xmlns.com/foaf/0.1/name</v>
      </c>
      <c r="E459" s="11" t="str">
        <f>IF($A459&lt;&gt;"",VLOOKUP($A459,Vocabulary!$A:$J,4,),"")</f>
        <v>Generic</v>
      </c>
      <c r="F459" s="8" t="s">
        <v>1126</v>
      </c>
    </row>
    <row r="460" spans="1:7" x14ac:dyDescent="0.3">
      <c r="A460" s="8">
        <v>527</v>
      </c>
      <c r="B460" s="12" t="str">
        <f>IF($A460&lt;&gt;"",IF(VLOOKUP($A460,Vocabulary!$A:$J,2,)="","",VLOOKUP($A460,Vocabulary!$A:$J,2,)),"")</f>
        <v>notatie</v>
      </c>
      <c r="C460" s="11" t="str">
        <f>IF($A460&lt;&gt;"",IF(VLOOKUP($A460,Vocabulary!$A:$J,3,)="","",VLOOKUP($A460,Vocabulary!$A:$J,3,)),"")</f>
        <v/>
      </c>
      <c r="D460" s="11" t="str">
        <f>IF($A460&lt;&gt;"",IF(VLOOKUP($A460,Vocabulary!$A:$J,7,)="","",VLOOKUP($A460,Vocabulary!$A:$J,7,)),"")</f>
        <v>external terminology:
http://www.w3.org/2004/02/skos/core#notation</v>
      </c>
      <c r="E460" s="11" t="str">
        <f>IF($A460&lt;&gt;"",VLOOKUP($A460,Vocabulary!$A:$J,4,),"")</f>
        <v>Generic</v>
      </c>
      <c r="F460" s="8" t="s">
        <v>1127</v>
      </c>
    </row>
    <row r="461" spans="1:7" x14ac:dyDescent="0.3">
      <c r="A461" s="8">
        <v>528</v>
      </c>
      <c r="B461" s="12" t="str">
        <f>IF($A461&lt;&gt;"",IF(VLOOKUP($A461,Vocabulary!$A:$J,2,)="","",VLOOKUP($A461,Vocabulary!$A:$J,2,)),"")</f>
        <v>onderwerp</v>
      </c>
      <c r="C461" s="11" t="str">
        <f>IF($A461&lt;&gt;"",IF(VLOOKUP($A461,Vocabulary!$A:$J,3,)="","",VLOOKUP($A461,Vocabulary!$A:$J,3,)),"")</f>
        <v/>
      </c>
      <c r="D461" s="11" t="str">
        <f>IF($A461&lt;&gt;"",IF(VLOOKUP($A461,Vocabulary!$A:$J,7,)="","",VLOOKUP($A461,Vocabulary!$A:$J,7,)),"")</f>
        <v>external terminology:
http://data.europa.eu/m8g/subject</v>
      </c>
      <c r="E461" s="11" t="str">
        <f>IF($A461&lt;&gt;"",VLOOKUP($A461,Vocabulary!$A:$J,4,),"")</f>
        <v>Generic</v>
      </c>
      <c r="F461" s="8" t="s">
        <v>1128</v>
      </c>
    </row>
    <row r="462" spans="1:7" x14ac:dyDescent="0.3">
      <c r="A462" s="8">
        <v>529</v>
      </c>
      <c r="B462" s="12" t="str">
        <f>IF($A462&lt;&gt;"",IF(VLOOKUP($A462,Vocabulary!$A:$J,2,)="","",VLOOKUP($A462,Vocabulary!$A:$J,2,)),"")</f>
        <v>opTijdstip</v>
      </c>
      <c r="C462" s="11" t="str">
        <f>IF($A462&lt;&gt;"",IF(VLOOKUP($A462,Vocabulary!$A:$J,3,)="","",VLOOKUP($A462,Vocabulary!$A:$J,3,)),"")</f>
        <v/>
      </c>
      <c r="D462" s="11" t="str">
        <f>IF($A462&lt;&gt;"",IF(VLOOKUP($A462,Vocabulary!$A:$J,7,)="","",VLOOKUP($A462,Vocabulary!$A:$J,7,)),"")</f>
        <v>external terminology:
http://www.w3.org/ns/prov#atTime</v>
      </c>
      <c r="E462" s="11" t="str">
        <f>IF($A462&lt;&gt;"",VLOOKUP($A462,Vocabulary!$A:$J,4,),"")</f>
        <v>Generic</v>
      </c>
      <c r="F462" s="8" t="s">
        <v>1194</v>
      </c>
    </row>
    <row r="463" spans="1:7" x14ac:dyDescent="0.3">
      <c r="A463" s="8">
        <v>530</v>
      </c>
      <c r="B463" s="12" t="str">
        <f>IF($A463&lt;&gt;"",IF(VLOOKUP($A463,Vocabulary!$A:$J,2,)="","",VLOOKUP($A463,Vocabulary!$A:$J,2,)),"")</f>
        <v>openingsuren</v>
      </c>
      <c r="C463" s="11" t="str">
        <f>IF($A463&lt;&gt;"",IF(VLOOKUP($A463,Vocabulary!$A:$J,3,)="","",VLOOKUP($A463,Vocabulary!$A:$J,3,)),"")</f>
        <v/>
      </c>
      <c r="D463" s="11" t="str">
        <f>IF($A463&lt;&gt;"",IF(VLOOKUP($A463,Vocabulary!$A:$J,7,)="","",VLOOKUP($A463,Vocabulary!$A:$J,7,)),"")</f>
        <v>external terminology:
http://schema.org/openingHours</v>
      </c>
      <c r="E463" s="11" t="str">
        <f>IF($A463&lt;&gt;"",VLOOKUP($A463,Vocabulary!$A:$J,4,),"")</f>
        <v>Generic</v>
      </c>
      <c r="F463" s="8" t="s">
        <v>1129</v>
      </c>
    </row>
    <row r="464" spans="1:7" x14ac:dyDescent="0.3">
      <c r="A464" s="8">
        <v>531</v>
      </c>
      <c r="B464" s="12" t="str">
        <f>IF($A464&lt;&gt;"",IF(VLOOKUP($A464,Vocabulary!$A:$J,2,)="","",VLOOKUP($A464,Vocabulary!$A:$J,2,)),"")</f>
        <v>pagina</v>
      </c>
      <c r="C464" s="11" t="str">
        <f>IF($A464&lt;&gt;"",IF(VLOOKUP($A464,Vocabulary!$A:$J,3,)="","",VLOOKUP($A464,Vocabulary!$A:$J,3,)),"")</f>
        <v/>
      </c>
      <c r="D464" s="11" t="str">
        <f>IF($A464&lt;&gt;"",IF(VLOOKUP($A464,Vocabulary!$A:$J,7,)="","",VLOOKUP($A464,Vocabulary!$A:$J,7,)),"")</f>
        <v>external terminology:
http://xmlns.com/foaf/0.1/page</v>
      </c>
      <c r="E464" s="11" t="str">
        <f>IF($A464&lt;&gt;"",VLOOKUP($A464,Vocabulary!$A:$J,4,),"")</f>
        <v>Generic</v>
      </c>
      <c r="F464" s="8" t="s">
        <v>1130</v>
      </c>
    </row>
    <row r="465" spans="1:7" x14ac:dyDescent="0.3">
      <c r="A465" s="8">
        <v>532</v>
      </c>
      <c r="B465" s="12" t="str">
        <f>IF($A465&lt;&gt;"",IF(VLOOKUP($A465,Vocabulary!$A:$J,2,)="","",VLOOKUP($A465,Vocabulary!$A:$J,2,)),"")</f>
        <v>Polygoon</v>
      </c>
      <c r="C465" s="11" t="str">
        <f>IF($A465&lt;&gt;"",IF(VLOOKUP($A465,Vocabulary!$A:$J,3,)="","",VLOOKUP($A465,Vocabulary!$A:$J,3,)),"")</f>
        <v/>
      </c>
      <c r="D465" s="11" t="str">
        <f>IF($A465&lt;&gt;"",IF(VLOOKUP($A465,Vocabulary!$A:$J,7,)="","",VLOOKUP($A465,Vocabulary!$A:$J,7,)),"")</f>
        <v>external terminology:
http://www.opengis.net/ont/sf#Polygon</v>
      </c>
      <c r="E465" s="11" t="str">
        <f>IF($A465&lt;&gt;"",VLOOKUP($A465,Vocabulary!$A:$J,4,),"")</f>
        <v>Generic</v>
      </c>
      <c r="F465" s="8" t="s">
        <v>1131</v>
      </c>
    </row>
    <row r="466" spans="1:7" x14ac:dyDescent="0.3">
      <c r="A466" s="8">
        <v>533</v>
      </c>
      <c r="B466" s="12" t="str">
        <f>IF($A466&lt;&gt;"",IF(VLOOKUP($A466,Vocabulary!$A:$J,2,)="","",VLOOKUP($A466,Vocabulary!$A:$J,2,)),"")</f>
        <v>Punt</v>
      </c>
      <c r="C466" s="11" t="str">
        <f>IF($A466&lt;&gt;"",IF(VLOOKUP($A466,Vocabulary!$A:$J,3,)="","",VLOOKUP($A466,Vocabulary!$A:$J,3,)),"")</f>
        <v/>
      </c>
      <c r="D466" s="11" t="str">
        <f>IF($A466&lt;&gt;"",IF(VLOOKUP($A466,Vocabulary!$A:$J,7,)="","",VLOOKUP($A466,Vocabulary!$A:$J,7,)),"")</f>
        <v>external terminology:
http://www.opengis.net/ont/sf#Point</v>
      </c>
      <c r="E466" s="11" t="str">
        <f>IF($A466&lt;&gt;"",VLOOKUP($A466,Vocabulary!$A:$J,4,),"")</f>
        <v>Generic</v>
      </c>
      <c r="F466" s="8" t="s">
        <v>1132</v>
      </c>
    </row>
    <row r="467" spans="1:7" x14ac:dyDescent="0.3">
      <c r="A467" s="8">
        <v>534</v>
      </c>
      <c r="B467" s="12" t="str">
        <f>IF($A467&lt;&gt;"",IF(VLOOKUP($A467,Vocabulary!$A:$J,2,)="","",VLOOKUP($A467,Vocabulary!$A:$J,2,)),"")</f>
        <v>relatie</v>
      </c>
      <c r="C467" s="11" t="str">
        <f>IF($A467&lt;&gt;"",IF(VLOOKUP($A467,Vocabulary!$A:$J,3,)="","",VLOOKUP($A467,Vocabulary!$A:$J,3,)),"")</f>
        <v/>
      </c>
      <c r="D467" s="11" t="str">
        <f>IF($A467&lt;&gt;"",IF(VLOOKUP($A467,Vocabulary!$A:$J,7,)="","",VLOOKUP($A467,Vocabulary!$A:$J,7,)),"")</f>
        <v>external terminology:
http://purl.org/dc/terms/relation</v>
      </c>
      <c r="E467" s="11" t="str">
        <f>IF($A467&lt;&gt;"",VLOOKUP($A467,Vocabulary!$A:$J,4,),"")</f>
        <v>Generic</v>
      </c>
      <c r="F467" s="8" t="s">
        <v>1133</v>
      </c>
    </row>
    <row r="468" spans="1:7" x14ac:dyDescent="0.3">
      <c r="A468" s="8">
        <v>535</v>
      </c>
      <c r="B468" s="12" t="str">
        <f>IF($A468&lt;&gt;"",IF(VLOOKUP($A468,Vocabulary!$A:$J,2,)="","",VLOOKUP($A468,Vocabulary!$A:$J,2,)),"")</f>
        <v>Resource</v>
      </c>
      <c r="C468" s="11" t="str">
        <f>IF($A468&lt;&gt;"",IF(VLOOKUP($A468,Vocabulary!$A:$J,3,)="","",VLOOKUP($A468,Vocabulary!$A:$J,3,)),"")</f>
        <v/>
      </c>
      <c r="D468" s="11" t="str">
        <f>IF($A468&lt;&gt;"",IF(VLOOKUP($A468,Vocabulary!$A:$J,7,)="","",VLOOKUP($A468,Vocabulary!$A:$J,7,)),"")</f>
        <v>external terminology:
http://www.w3.org/2000/01/rdf-schema#Resource</v>
      </c>
      <c r="E468" s="11" t="str">
        <f>IF($A468&lt;&gt;"",VLOOKUP($A468,Vocabulary!$A:$J,4,),"")</f>
        <v>Generic</v>
      </c>
      <c r="F468" s="8" t="s">
        <v>1134</v>
      </c>
    </row>
    <row r="469" spans="1:7" x14ac:dyDescent="0.3">
      <c r="A469" s="8">
        <v>536</v>
      </c>
      <c r="B469" s="12" t="str">
        <f>IF($A469&lt;&gt;"",IF(VLOOKUP($A469,Vocabulary!$A:$J,2,)="","",VLOOKUP($A469,Vocabulary!$A:$J,2,)),"")</f>
        <v>schemaAgentschap</v>
      </c>
      <c r="C469" s="11" t="str">
        <f>IF($A469&lt;&gt;"",IF(VLOOKUP($A469,Vocabulary!$A:$J,3,)="","",VLOOKUP($A469,Vocabulary!$A:$J,3,)),"")</f>
        <v/>
      </c>
      <c r="D469" s="11" t="str">
        <f>IF($A469&lt;&gt;"",IF(VLOOKUP($A469,Vocabulary!$A:$J,7,)="","",VLOOKUP($A469,Vocabulary!$A:$J,7,)),"")</f>
        <v>external terminology:
http://www.w3.org/ns/adms#schemaAgency</v>
      </c>
      <c r="E469" s="11" t="str">
        <f>IF($A469&lt;&gt;"",VLOOKUP($A469,Vocabulary!$A:$J,4,),"")</f>
        <v>Generic</v>
      </c>
      <c r="F469" s="8" t="s">
        <v>1135</v>
      </c>
    </row>
    <row r="470" spans="1:7" x14ac:dyDescent="0.3">
      <c r="A470" s="8">
        <v>537</v>
      </c>
      <c r="B470" s="12" t="str">
        <f>IF($A470&lt;&gt;"",IF(VLOOKUP($A470,Vocabulary!$A:$J,2,)="","",VLOOKUP($A470,Vocabulary!$A:$J,2,)),"")</f>
        <v>status</v>
      </c>
      <c r="C470" s="11" t="str">
        <f>IF($A470&lt;&gt;"",IF(VLOOKUP($A470,Vocabulary!$A:$J,3,)="","",VLOOKUP($A470,Vocabulary!$A:$J,3,)),"")</f>
        <v/>
      </c>
      <c r="D470" s="11" t="str">
        <f>IF($A470&lt;&gt;"",IF(VLOOKUP($A470,Vocabulary!$A:$J,7,)="","",VLOOKUP($A470,Vocabulary!$A:$J,7,)),"")</f>
        <v>external terminology:
http://www.w3.org/ns/adms#status</v>
      </c>
      <c r="E470" s="11" t="str">
        <f>IF($A470&lt;&gt;"",VLOOKUP($A470,Vocabulary!$A:$J,4,),"")</f>
        <v>Generic</v>
      </c>
      <c r="F470" s="8" t="s">
        <v>1136</v>
      </c>
    </row>
    <row r="471" spans="1:7" x14ac:dyDescent="0.3">
      <c r="A471" s="8">
        <v>538</v>
      </c>
      <c r="B471" s="12" t="str">
        <f>IF($A471&lt;&gt;"",IF(VLOOKUP($A471,Vocabulary!$A:$J,2,)="","",VLOOKUP($A471,Vocabulary!$A:$J,2,)),"")</f>
        <v>taal</v>
      </c>
      <c r="C471" s="11" t="str">
        <f>IF($A471&lt;&gt;"",IF(VLOOKUP($A471,Vocabulary!$A:$J,3,)="","",VLOOKUP($A471,Vocabulary!$A:$J,3,)),"")</f>
        <v/>
      </c>
      <c r="D471" s="11" t="str">
        <f>IF($A471&lt;&gt;"",IF(VLOOKUP($A471,Vocabulary!$A:$J,7,)="","",VLOOKUP($A471,Vocabulary!$A:$J,7,)),"")</f>
        <v>external terminology:
http://data.europa.eu/eli/ontology#language</v>
      </c>
      <c r="E471" s="11" t="str">
        <f>IF($A471&lt;&gt;"",VLOOKUP($A471,Vocabulary!$A:$J,4,),"")</f>
        <v>Generic</v>
      </c>
      <c r="F471" s="8" t="s">
        <v>1137</v>
      </c>
    </row>
    <row r="472" spans="1:7" x14ac:dyDescent="0.3">
      <c r="A472" s="8">
        <v>539</v>
      </c>
      <c r="B472" s="12" t="str">
        <f>IF($A472&lt;&gt;"",IF(VLOOKUP($A472,Vocabulary!$A:$J,2,)="","",VLOOKUP($A472,Vocabulary!$A:$J,2,)),"")</f>
        <v>telefoon</v>
      </c>
      <c r="C472" s="11" t="str">
        <f>IF($A472&lt;&gt;"",IF(VLOOKUP($A472,Vocabulary!$A:$J,3,)="","",VLOOKUP($A472,Vocabulary!$A:$J,3,)),"")</f>
        <v/>
      </c>
      <c r="D472" s="11" t="str">
        <f>IF($A472&lt;&gt;"",IF(VLOOKUP($A472,Vocabulary!$A:$J,7,)="","",VLOOKUP($A472,Vocabulary!$A:$J,7,)),"")</f>
        <v>external terminology:
http://schema.org/telephone</v>
      </c>
      <c r="E472" s="11" t="str">
        <f>IF($A472&lt;&gt;"",VLOOKUP($A472,Vocabulary!$A:$J,4,),"")</f>
        <v>Generic</v>
      </c>
      <c r="F472" s="8" t="s">
        <v>1138</v>
      </c>
    </row>
    <row r="473" spans="1:7" x14ac:dyDescent="0.3">
      <c r="A473" s="8">
        <v>540</v>
      </c>
      <c r="B473" s="12" t="str">
        <f>IF($A473&lt;&gt;"",IF(VLOOKUP($A473,Vocabulary!$A:$J,2,)="","",VLOOKUP($A473,Vocabulary!$A:$J,2,)),"")</f>
        <v>territorialeToepassing</v>
      </c>
      <c r="C473" s="11" t="str">
        <f>IF($A473&lt;&gt;"",IF(VLOOKUP($A473,Vocabulary!$A:$J,3,)="","",VLOOKUP($A473,Vocabulary!$A:$J,3,)),"")</f>
        <v/>
      </c>
      <c r="D473" s="11" t="str">
        <f>IF($A473&lt;&gt;"",IF(VLOOKUP($A473,Vocabulary!$A:$J,7,)="","",VLOOKUP($A473,Vocabulary!$A:$J,7,)),"")</f>
        <v>external terminology:
http://data.europa.eu/m8g/territorialApplication</v>
      </c>
      <c r="E473" s="11" t="str">
        <f>IF($A473&lt;&gt;"",VLOOKUP($A473,Vocabulary!$A:$J,4,),"")</f>
        <v>Generic</v>
      </c>
      <c r="F473" s="8" t="s">
        <v>1139</v>
      </c>
    </row>
    <row r="474" spans="1:7" x14ac:dyDescent="0.3">
      <c r="A474" s="8">
        <v>541</v>
      </c>
      <c r="B474" s="12" t="str">
        <f>IF($A474&lt;&gt;"",IF(VLOOKUP($A474,Vocabulary!$A:$J,2,)="","",VLOOKUP($A474,Vocabulary!$A:$J,2,)),"")</f>
        <v>TijdsInterval</v>
      </c>
      <c r="C474" s="11" t="str">
        <f>IF($A474&lt;&gt;"",IF(VLOOKUP($A474,Vocabulary!$A:$J,3,)="","",VLOOKUP($A474,Vocabulary!$A:$J,3,)),"")</f>
        <v/>
      </c>
      <c r="D474" s="11" t="str">
        <f>IF($A474&lt;&gt;"",IF(VLOOKUP($A474,Vocabulary!$A:$J,7,)="","",VLOOKUP($A474,Vocabulary!$A:$J,7,)),"")</f>
        <v>external terminology:
http://purl.org/dc/terms/PeriodOfTime</v>
      </c>
      <c r="E474" s="11" t="str">
        <f>IF($A474&lt;&gt;"",VLOOKUP($A474,Vocabulary!$A:$J,4,),"")</f>
        <v>Generic</v>
      </c>
      <c r="F474" s="8" t="s">
        <v>1140</v>
      </c>
    </row>
    <row r="475" spans="1:7" x14ac:dyDescent="0.3">
      <c r="A475" s="8">
        <v>542</v>
      </c>
      <c r="B475" s="12" t="str">
        <f>IF($A475&lt;&gt;"",IF(VLOOKUP($A475,Vocabulary!$A:$J,2,)="","",VLOOKUP($A475,Vocabulary!$A:$J,2,)),"")</f>
        <v>titel</v>
      </c>
      <c r="C475" s="11" t="str">
        <f>IF($A475&lt;&gt;"",IF(VLOOKUP($A475,Vocabulary!$A:$J,3,)="","",VLOOKUP($A475,Vocabulary!$A:$J,3,)),"")</f>
        <v/>
      </c>
      <c r="D475" s="11" t="str">
        <f>IF($A475&lt;&gt;"",IF(VLOOKUP($A475,Vocabulary!$A:$J,7,)="","",VLOOKUP($A475,Vocabulary!$A:$J,7,)),"")</f>
        <v>external terminology:
http://purl.org/dc/terms/title</v>
      </c>
      <c r="E475" s="11" t="str">
        <f>IF($A475&lt;&gt;"",VLOOKUP($A475,Vocabulary!$A:$J,4,),"")</f>
        <v>Generic</v>
      </c>
      <c r="F475" s="8" t="s">
        <v>1141</v>
      </c>
    </row>
    <row r="476" spans="1:7" x14ac:dyDescent="0.3">
      <c r="A476" s="8">
        <v>543</v>
      </c>
      <c r="B476" s="12" t="str">
        <f>IF($A476&lt;&gt;"",IF(VLOOKUP($A476,Vocabulary!$A:$J,2,)="","",VLOOKUP($A476,Vocabulary!$A:$J,2,)),"")</f>
        <v>type</v>
      </c>
      <c r="C476" s="11" t="str">
        <f>IF($A476&lt;&gt;"",IF(VLOOKUP($A476,Vocabulary!$A:$J,3,)="","",VLOOKUP($A476,Vocabulary!$A:$J,3,)),"")</f>
        <v/>
      </c>
      <c r="D476" s="11" t="str">
        <f>IF($A476&lt;&gt;"",IF(VLOOKUP($A476,Vocabulary!$A:$J,7,)="","",VLOOKUP($A476,Vocabulary!$A:$J,7,)),"")</f>
        <v>external terminology:
http://purl.org/dc/terms/type</v>
      </c>
      <c r="E476" s="11" t="str">
        <f>IF($A476&lt;&gt;"",VLOOKUP($A476,Vocabulary!$A:$J,4,),"")</f>
        <v>Generic</v>
      </c>
      <c r="F476" s="8" t="s">
        <v>7</v>
      </c>
    </row>
    <row r="477" spans="1:7" x14ac:dyDescent="0.3">
      <c r="A477" s="8">
        <v>544</v>
      </c>
      <c r="B477" s="12" t="str">
        <f>IF($A477&lt;&gt;"",IF(VLOOKUP($A477,Vocabulary!$A:$J,2,)="","",VLOOKUP($A477,Vocabulary!$A:$J,2,)),"")</f>
        <v>uitgegeven</v>
      </c>
      <c r="C477" s="11" t="str">
        <f>IF($A477&lt;&gt;"",IF(VLOOKUP($A477,Vocabulary!$A:$J,3,)="","",VLOOKUP($A477,Vocabulary!$A:$J,3,)),"")</f>
        <v/>
      </c>
      <c r="D477" s="11" t="str">
        <f>IF($A477&lt;&gt;"",IF(VLOOKUP($A477,Vocabulary!$A:$J,7,)="","",VLOOKUP($A477,Vocabulary!$A:$J,7,)),"")</f>
        <v>external terminology:
http://purl.org/dc/terms/issued</v>
      </c>
      <c r="E477" s="11" t="str">
        <f>IF($A477&lt;&gt;"",VLOOKUP($A477,Vocabulary!$A:$J,4,),"")</f>
        <v>Generic</v>
      </c>
      <c r="F477" s="8" t="s">
        <v>1142</v>
      </c>
    </row>
    <row r="478" spans="1:7" x14ac:dyDescent="0.3">
      <c r="A478" s="8">
        <v>545</v>
      </c>
      <c r="B478" s="12" t="str">
        <f>IF($A478&lt;&gt;"",IF(VLOOKUP($A478,Vocabulary!$A:$J,2,)="","",VLOOKUP($A478,Vocabulary!$A:$J,2,)),"")</f>
        <v>urenBeschikbaarheid</v>
      </c>
      <c r="C478" s="11" t="str">
        <f>IF($A478&lt;&gt;"",IF(VLOOKUP($A478,Vocabulary!$A:$J,3,)="","",VLOOKUP($A478,Vocabulary!$A:$J,3,)),"")</f>
        <v/>
      </c>
      <c r="D478" s="11" t="str">
        <f>IF($A478&lt;&gt;"",IF(VLOOKUP($A478,Vocabulary!$A:$J,7,)="","",VLOOKUP($A478,Vocabulary!$A:$J,7,)),"")</f>
        <v>external terminology:
http://schema.org/hoursAvailable</v>
      </c>
      <c r="E478" s="11" t="str">
        <f>IF($A478&lt;&gt;"",VLOOKUP($A478,Vocabulary!$A:$J,4,),"")</f>
        <v>Generic</v>
      </c>
      <c r="F478" s="8" t="s">
        <v>1143</v>
      </c>
    </row>
    <row r="479" spans="1:7" x14ac:dyDescent="0.3">
      <c r="A479" s="8">
        <v>546</v>
      </c>
      <c r="B479" s="12" t="str">
        <f>IF($A479&lt;&gt;"",IF(VLOOKUP($A479,Vocabulary!$A:$J,2,)="","",VLOOKUP($A479,Vocabulary!$A:$J,2,)),"")</f>
        <v>wasGeassocieerdMet</v>
      </c>
      <c r="C479" s="11" t="str">
        <f>IF($A479&lt;&gt;"",IF(VLOOKUP($A479,Vocabulary!$A:$J,3,)="","",VLOOKUP($A479,Vocabulary!$A:$J,3,)),"")</f>
        <v/>
      </c>
      <c r="D479" s="11" t="str">
        <f>IF($A479&lt;&gt;"",IF(VLOOKUP($A479,Vocabulary!$A:$J,7,)="","",VLOOKUP($A479,Vocabulary!$A:$J,7,)),"")</f>
        <v>external terminology:
http://www.w3.org/ns/prov#wasAssociatedWith</v>
      </c>
      <c r="E479" s="11" t="str">
        <f>IF($A479&lt;&gt;"",VLOOKUP($A479,Vocabulary!$A:$J,4,),"")</f>
        <v>Generic</v>
      </c>
      <c r="F479" s="8" t="s">
        <v>1144</v>
      </c>
    </row>
    <row r="480" spans="1:7" ht="28.8" x14ac:dyDescent="0.3">
      <c r="A480" s="8">
        <v>547</v>
      </c>
      <c r="B480" s="12" t="str">
        <f>IF($A480&lt;&gt;"",IF(VLOOKUP($A480,Vocabulary!$A:$J,2,)="","",VLOOKUP($A480,Vocabulary!$A:$J,2,)),"")</f>
        <v>administratieveEenheidNiveau1</v>
      </c>
      <c r="C480" s="11" t="str">
        <f>IF($A480&lt;&gt;"",IF(VLOOKUP($A480,Vocabulary!$A:$J,3,)="","",VLOOKUP($A480,Vocabulary!$A:$J,3,)),"")</f>
        <v>The uppermost administrative unit for the address, almost always a country.</v>
      </c>
      <c r="D480" s="11" t="str">
        <f>IF($A480&lt;&gt;"",IF(VLOOKUP($A480,Vocabulary!$A:$J,7,)="","",VLOOKUP($A480,Vocabulary!$A:$J,7,)),"")</f>
        <v>external terminology:
http://www.w3.org/ns/locn#adminUnitL1</v>
      </c>
      <c r="E480" s="11" t="str">
        <f>IF($A480&lt;&gt;"",VLOOKUP($A480,Vocabulary!$A:$J,4,),"")</f>
        <v>Location</v>
      </c>
      <c r="F480" s="8" t="s">
        <v>1195</v>
      </c>
      <c r="G480" s="23" t="s">
        <v>506</v>
      </c>
    </row>
    <row r="481" spans="1:7" ht="28.8" x14ac:dyDescent="0.3">
      <c r="A481" s="8">
        <v>548</v>
      </c>
      <c r="B481" s="12" t="str">
        <f>IF($A481&lt;&gt;"",IF(VLOOKUP($A481,Vocabulary!$A:$J,2,)="","",VLOOKUP($A481,Vocabulary!$A:$J,2,)),"")</f>
        <v>administratieveEenheidNiveau2</v>
      </c>
      <c r="C481" s="11" t="str">
        <f>IF($A481&lt;&gt;"",IF(VLOOKUP($A481,Vocabulary!$A:$J,3,)="","",VLOOKUP($A481,Vocabulary!$A:$J,3,)),"")</f>
        <v>The region of the address, usually a county, state or other such area that typically encompasses several localities.</v>
      </c>
      <c r="D481" s="11" t="str">
        <f>IF($A481&lt;&gt;"",IF(VLOOKUP($A481,Vocabulary!$A:$J,7,)="","",VLOOKUP($A481,Vocabulary!$A:$J,7,)),"")</f>
        <v>external terminology:
http://www.w3.org/ns/locn#adminUnitL2</v>
      </c>
      <c r="E481" s="11" t="str">
        <f>IF($A481&lt;&gt;"",VLOOKUP($A481,Vocabulary!$A:$J,4,),"")</f>
        <v>Location</v>
      </c>
      <c r="F481" s="8" t="s">
        <v>1196</v>
      </c>
      <c r="G481" s="23" t="s">
        <v>505</v>
      </c>
    </row>
    <row r="482" spans="1:7" x14ac:dyDescent="0.3">
      <c r="A482" s="8">
        <v>549</v>
      </c>
      <c r="B482" s="12" t="str">
        <f>IF($A482&lt;&gt;"",IF(VLOOKUP($A482,Vocabulary!$A:$J,2,)="","",VLOOKUP($A482,Vocabulary!$A:$J,2,)),"")</f>
        <v>adresgebied</v>
      </c>
      <c r="C482" s="11" t="str">
        <f>IF($A482&lt;&gt;"",IF(VLOOKUP($A482,Vocabulary!$A:$J,3,)="","",VLOOKUP($A482,Vocabulary!$A:$J,3,)),"")</f>
        <v/>
      </c>
      <c r="D482" s="11" t="str">
        <f>IF($A482&lt;&gt;"",IF(VLOOKUP($A482,Vocabulary!$A:$J,7,)="","",VLOOKUP($A482,Vocabulary!$A:$J,7,)),"")</f>
        <v>external terminology:
http://www.w3.org/ns/locn#addressArea</v>
      </c>
      <c r="E482" s="11" t="str">
        <f>IF($A482&lt;&gt;"",VLOOKUP($A482,Vocabulary!$A:$J,4,),"")</f>
        <v>Location</v>
      </c>
      <c r="F482" s="8" t="s">
        <v>1197</v>
      </c>
    </row>
    <row r="483" spans="1:7" x14ac:dyDescent="0.3">
      <c r="A483" s="8">
        <v>550</v>
      </c>
      <c r="B483" s="12" t="str">
        <f>IF($A483&lt;&gt;"",IF(VLOOKUP($A483,Vocabulary!$A:$J,2,)="","",VLOOKUP($A483,Vocabulary!$A:$J,2,)),"")</f>
        <v>Adresvoorstelling</v>
      </c>
      <c r="C483" s="11" t="str">
        <f>IF($A483&lt;&gt;"",IF(VLOOKUP($A483,Vocabulary!$A:$J,3,)="","",VLOOKUP($A483,Vocabulary!$A:$J,3,)),"")</f>
        <v/>
      </c>
      <c r="D483" s="11" t="str">
        <f>IF($A483&lt;&gt;"",IF(VLOOKUP($A483,Vocabulary!$A:$J,7,)="","",VLOOKUP($A483,Vocabulary!$A:$J,7,)),"")</f>
        <v>external terminology:
http://www.w3.org/ns/locn#Address</v>
      </c>
      <c r="E483" s="11" t="str">
        <f>IF($A483&lt;&gt;"",VLOOKUP($A483,Vocabulary!$A:$J,4,),"")</f>
        <v>Location</v>
      </c>
      <c r="F483" s="8" t="s">
        <v>134</v>
      </c>
    </row>
    <row r="484" spans="1:7" x14ac:dyDescent="0.3">
      <c r="A484" s="8">
        <v>551</v>
      </c>
      <c r="B484" s="12" t="str">
        <f>IF($A484&lt;&gt;"",IF(VLOOKUP($A484,Vocabulary!$A:$J,2,)="","",VLOOKUP($A484,Vocabulary!$A:$J,2,)),"")</f>
        <v>label</v>
      </c>
      <c r="C484" s="11" t="str">
        <f>IF($A484&lt;&gt;"",IF(VLOOKUP($A484,Vocabulary!$A:$J,3,)="","",VLOOKUP($A484,Vocabulary!$A:$J,3,)),"")</f>
        <v/>
      </c>
      <c r="D484" s="11" t="str">
        <f>IF($A484&lt;&gt;"",IF(VLOOKUP($A484,Vocabulary!$A:$J,7,)="","",VLOOKUP($A484,Vocabulary!$A:$J,7,)),"")</f>
        <v>external terminology:
http://www.w3.org/2000/01/rdf-schema#label</v>
      </c>
      <c r="E484" s="11" t="str">
        <f>IF($A484&lt;&gt;"",VLOOKUP($A484,Vocabulary!$A:$J,4,),"")</f>
        <v>Location</v>
      </c>
      <c r="F484" s="8" t="s">
        <v>1123</v>
      </c>
    </row>
    <row r="485" spans="1:7" x14ac:dyDescent="0.3">
      <c r="A485" s="8">
        <v>552</v>
      </c>
      <c r="B485" s="12" t="str">
        <f>IF($A485&lt;&gt;"",IF(VLOOKUP($A485,Vocabulary!$A:$J,2,)="","",VLOOKUP($A485,Vocabulary!$A:$J,2,)),"")</f>
        <v>locatieaanduiding</v>
      </c>
      <c r="C485" s="11" t="str">
        <f>IF($A485&lt;&gt;"",IF(VLOOKUP($A485,Vocabulary!$A:$J,3,)="","",VLOOKUP($A485,Vocabulary!$A:$J,3,)),"")</f>
        <v/>
      </c>
      <c r="D485" s="11" t="str">
        <f>IF($A485&lt;&gt;"",IF(VLOOKUP($A485,Vocabulary!$A:$J,7,)="","",VLOOKUP($A485,Vocabulary!$A:$J,7,)),"")</f>
        <v>external terminology:
http://www.w3.org/ns/locn#locatorDesignator</v>
      </c>
      <c r="E485" s="11" t="str">
        <f>IF($A485&lt;&gt;"",VLOOKUP($A485,Vocabulary!$A:$J,4,),"")</f>
        <v>Location</v>
      </c>
      <c r="F485" s="8" t="s">
        <v>1198</v>
      </c>
    </row>
    <row r="486" spans="1:7" ht="57.6" x14ac:dyDescent="0.3">
      <c r="A486" s="8">
        <v>553</v>
      </c>
      <c r="B486" s="12" t="str">
        <f>IF($A486&lt;&gt;"",IF(VLOOKUP($A486,Vocabulary!$A:$J,2,)="","",VLOOKUP($A486,Vocabulary!$A:$J,2,)),"")</f>
        <v>locatienaam</v>
      </c>
      <c r="C486" s="11" t="str">
        <f>IF($A486&lt;&gt;"",IF(VLOOKUP($A486,Vocabulary!$A:$J,3,)="","",VLOOKUP($A486,Vocabulary!$A:$J,3,)),"")</f>
        <v>Proper noun(s) applied to the real world entity identified by the locator. The locator name could be the name of the property or complex, of the building or part of the building, or it could be the name of a room inside a building.</v>
      </c>
      <c r="D486" s="11" t="str">
        <f>IF($A486&lt;&gt;"",IF(VLOOKUP($A486,Vocabulary!$A:$J,7,)="","",VLOOKUP($A486,Vocabulary!$A:$J,7,)),"")</f>
        <v>external terminology:
http://www.w3.org/ns/locn#locatorName</v>
      </c>
      <c r="E486" s="11" t="str">
        <f>IF($A486&lt;&gt;"",VLOOKUP($A486,Vocabulary!$A:$J,4,),"")</f>
        <v>Location</v>
      </c>
      <c r="F486" s="8" t="s">
        <v>1199</v>
      </c>
      <c r="G486" s="23" t="s">
        <v>1347</v>
      </c>
    </row>
    <row r="487" spans="1:7" x14ac:dyDescent="0.3">
      <c r="A487" s="8">
        <v>554</v>
      </c>
      <c r="B487" s="12" t="str">
        <f>IF($A487&lt;&gt;"",IF(VLOOKUP($A487,Vocabulary!$A:$J,2,)="","",VLOOKUP($A487,Vocabulary!$A:$J,2,)),"")</f>
        <v>postbus</v>
      </c>
      <c r="C487" s="11" t="str">
        <f>IF($A487&lt;&gt;"",IF(VLOOKUP($A487,Vocabulary!$A:$J,3,)="","",VLOOKUP($A487,Vocabulary!$A:$J,3,)),"")</f>
        <v/>
      </c>
      <c r="D487" s="11" t="str">
        <f>IF($A487&lt;&gt;"",IF(VLOOKUP($A487,Vocabulary!$A:$J,7,)="","",VLOOKUP($A487,Vocabulary!$A:$J,7,)),"")</f>
        <v>external terminology:
http://www.w3.org/ns/locn#poBox</v>
      </c>
      <c r="E487" s="11" t="str">
        <f>IF($A487&lt;&gt;"",VLOOKUP($A487,Vocabulary!$A:$J,4,),"")</f>
        <v>Location</v>
      </c>
      <c r="F487" s="8" t="s">
        <v>1200</v>
      </c>
    </row>
    <row r="488" spans="1:7" x14ac:dyDescent="0.3">
      <c r="A488" s="8">
        <v>557</v>
      </c>
      <c r="B488" s="12" t="str">
        <f>IF($A488&lt;&gt;"",IF(VLOOKUP($A488,Vocabulary!$A:$J,2,)="","",VLOOKUP($A488,Vocabulary!$A:$J,2,)),"")</f>
        <v>straatnaam</v>
      </c>
      <c r="C488" s="11" t="str">
        <f>IF($A488&lt;&gt;"",IF(VLOOKUP($A488,Vocabulary!$A:$J,3,)="","",VLOOKUP($A488,Vocabulary!$A:$J,3,)),"")</f>
        <v/>
      </c>
      <c r="D488" s="11" t="str">
        <f>IF($A488&lt;&gt;"",IF(VLOOKUP($A488,Vocabulary!$A:$J,7,)="","",VLOOKUP($A488,Vocabulary!$A:$J,7,)),"")</f>
        <v>external terminology:
http://www.w3.org/ns/locn#thoroughfare</v>
      </c>
      <c r="E488" s="11" t="str">
        <f>IF($A488&lt;&gt;"",VLOOKUP($A488,Vocabulary!$A:$J,4,),"")</f>
        <v>Location</v>
      </c>
      <c r="F488" s="8" t="s">
        <v>1201</v>
      </c>
    </row>
    <row r="489" spans="1:7" x14ac:dyDescent="0.3">
      <c r="A489" s="8">
        <v>559</v>
      </c>
      <c r="B489" s="12" t="str">
        <f>IF($A489&lt;&gt;"",IF(VLOOKUP($A489,Vocabulary!$A:$J,2,)="","",VLOOKUP($A489,Vocabulary!$A:$J,2,)),"")</f>
        <v>contactpunt</v>
      </c>
      <c r="C489" s="11" t="str">
        <f>IF($A489&lt;&gt;"",IF(VLOOKUP($A489,Vocabulary!$A:$J,3,)="","",VLOOKUP($A489,Vocabulary!$A:$J,3,)),"")</f>
        <v>A contact point for a person or organization.</v>
      </c>
      <c r="D489" s="11" t="str">
        <f>IF($A489&lt;&gt;"",IF(VLOOKUP($A489,Vocabulary!$A:$J,7,)="","",VLOOKUP($A489,Vocabulary!$A:$J,7,)),"")</f>
        <v>external terminology:
http://schema.org/contactPoint</v>
      </c>
      <c r="E489" s="11" t="str">
        <f>IF($A489&lt;&gt;"",VLOOKUP($A489,Vocabulary!$A:$J,4,),"")</f>
        <v>Person</v>
      </c>
      <c r="F489" s="8" t="s">
        <v>1214</v>
      </c>
      <c r="G489" s="23" t="s">
        <v>1345</v>
      </c>
    </row>
    <row r="490" spans="1:7" ht="86.4" x14ac:dyDescent="0.3">
      <c r="A490" s="8">
        <v>560</v>
      </c>
      <c r="B490" s="12" t="str">
        <f>IF($A490&lt;&gt;"",IF(VLOOKUP($A490,Vocabulary!$A:$J,2,)="","",VLOOKUP($A490,Vocabulary!$A:$J,2,)),"")</f>
        <v>familienaam</v>
      </c>
      <c r="C490" s="11" t="str">
        <f>IF($A490&lt;&gt;"",IF(VLOOKUP($A490,Vocabulary!$A:$J,3,)="","",VLOOKUP($A490,Vocabulary!$A:$J,3,)),"")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D490" s="11" t="str">
        <f>IF($A490&lt;&gt;"",IF(VLOOKUP($A490,Vocabulary!$A:$J,7,)="","",VLOOKUP($A490,Vocabulary!$A:$J,7,)),"")</f>
        <v>external terminology:
http://xmlns.com/foaf/0.1/familyName</v>
      </c>
      <c r="E490" s="11" t="str">
        <f>IF($A490&lt;&gt;"",VLOOKUP($A490,Vocabulary!$A:$J,4,),"")</f>
        <v>Person</v>
      </c>
      <c r="F490" s="8" t="s">
        <v>1215</v>
      </c>
      <c r="G490" s="23" t="s">
        <v>1348</v>
      </c>
    </row>
    <row r="491" spans="1:7" ht="144" x14ac:dyDescent="0.3">
      <c r="A491" s="8">
        <v>561</v>
      </c>
      <c r="B491" s="12" t="str">
        <f>IF($A491&lt;&gt;"",IF(VLOOKUP($A491,Vocabulary!$A:$J,2,)="","",VLOOKUP($A491,Vocabulary!$A:$J,2,)),"")</f>
        <v>geboortenaam</v>
      </c>
      <c r="C491" s="11" t="str">
        <f>IF($A491&lt;&gt;"",IF(VLOOKUP($A491,Vocabulary!$A:$J,3,)="","",VLOOKUP($A491,Vocabulary!$A:$J,3,)),"")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D491" s="11" t="str">
        <f>IF($A491&lt;&gt;"",IF(VLOOKUP($A491,Vocabulary!$A:$J,7,)="","",VLOOKUP($A491,Vocabulary!$A:$J,7,)),"")</f>
        <v>external terminology:
http://www.w3.org/ns/person#birthName</v>
      </c>
      <c r="E491" s="11" t="str">
        <f>IF($A491&lt;&gt;"",VLOOKUP($A491,Vocabulary!$A:$J,4,),"")</f>
        <v>Person</v>
      </c>
      <c r="F491" s="8" t="s">
        <v>1216</v>
      </c>
      <c r="G491" s="23" t="s">
        <v>1349</v>
      </c>
    </row>
    <row r="492" spans="1:7" ht="86.4" x14ac:dyDescent="0.3">
      <c r="A492" s="8">
        <v>562</v>
      </c>
      <c r="B492" s="12" t="str">
        <f>IF($A492&lt;&gt;"",IF(VLOOKUP($A492,Vocabulary!$A:$J,2,)="","",VLOOKUP($A492,Vocabulary!$A:$J,2,)),"")</f>
        <v>gegevenNaam</v>
      </c>
      <c r="C492" s="11" t="str">
        <f>IF($A492&lt;&gt;"",IF(VLOOKUP($A492,Vocabulary!$A:$J,3,)="","",VLOOKUP($A492,Vocabulary!$A:$J,3,)),"")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D492" s="11" t="str">
        <f>IF($A492&lt;&gt;"",IF(VLOOKUP($A492,Vocabulary!$A:$J,7,)="","",VLOOKUP($A492,Vocabulary!$A:$J,7,)),"")</f>
        <v>external terminology:
http://xmlns.com/foaf/0.1/givenName</v>
      </c>
      <c r="E492" s="11" t="str">
        <f>IF($A492&lt;&gt;"",VLOOKUP($A492,Vocabulary!$A:$J,4,),"")</f>
        <v>Person</v>
      </c>
      <c r="F492" s="8" t="s">
        <v>1217</v>
      </c>
      <c r="G492" s="23" t="s">
        <v>1350</v>
      </c>
    </row>
    <row r="493" spans="1:7" x14ac:dyDescent="0.3">
      <c r="A493" s="8">
        <v>563</v>
      </c>
      <c r="B493" s="12" t="str">
        <f>IF($A493&lt;&gt;"",IF(VLOOKUP($A493,Vocabulary!$A:$J,2,)="","",VLOOKUP($A493,Vocabulary!$A:$J,2,)),"")</f>
        <v>inwonerschap</v>
      </c>
      <c r="C493" s="11" t="str">
        <f>IF($A493&lt;&gt;"",IF(VLOOKUP($A493,Vocabulary!$A:$J,3,)="","",VLOOKUP($A493,Vocabulary!$A:$J,3,)),"")</f>
        <v/>
      </c>
      <c r="D493" s="11" t="str">
        <f>IF($A493&lt;&gt;"",IF(VLOOKUP($A493,Vocabulary!$A:$J,7,)="","",VLOOKUP($A493,Vocabulary!$A:$J,7,)),"")</f>
        <v>external terminology:
http://www.w3.org/ns/person#residency</v>
      </c>
      <c r="E493" s="11" t="str">
        <f>IF($A493&lt;&gt;"",VLOOKUP($A493,Vocabulary!$A:$J,4,),"")</f>
        <v>Person</v>
      </c>
      <c r="F493" s="8" t="s">
        <v>1218</v>
      </c>
    </row>
    <row r="494" spans="1:7" x14ac:dyDescent="0.3">
      <c r="A494" s="8">
        <v>564</v>
      </c>
      <c r="B494" s="12" t="str">
        <f>IF($A494&lt;&gt;"",IF(VLOOKUP($A494,Vocabulary!$A:$J,2,)="","",VLOOKUP($A494,Vocabulary!$A:$J,2,)),"")</f>
        <v>naam</v>
      </c>
      <c r="C494" s="11" t="str">
        <f>IF($A494&lt;&gt;"",IF(VLOOKUP($A494,Vocabulary!$A:$J,3,)="","",VLOOKUP($A494,Vocabulary!$A:$J,3,)),"")</f>
        <v/>
      </c>
      <c r="D494" s="11" t="str">
        <f>IF($A494&lt;&gt;"",IF(VLOOKUP($A494,Vocabulary!$A:$J,7,)="","",VLOOKUP($A494,Vocabulary!$A:$J,7,)),"")</f>
        <v>external terminology:
http://xmlns.com/foaf/0.1/name</v>
      </c>
      <c r="E494" s="11" t="str">
        <f>IF($A494&lt;&gt;"",VLOOKUP($A494,Vocabulary!$A:$J,4,),"")</f>
        <v>Person</v>
      </c>
      <c r="F494" s="8" t="s">
        <v>1126</v>
      </c>
    </row>
    <row r="495" spans="1:7" ht="100.8" x14ac:dyDescent="0.3">
      <c r="A495" s="8">
        <v>565</v>
      </c>
      <c r="B495" s="12" t="str">
        <f>IF($A495&lt;&gt;"",IF(VLOOKUP($A495,Vocabulary!$A:$J,2,)="","",VLOOKUP($A495,Vocabulary!$A:$J,2,)),"")</f>
        <v>patroniem</v>
      </c>
      <c r="C495" s="11" t="str">
        <f>IF($A495&lt;&gt;"",IF(VLOOKUP($A495,Vocabulary!$A:$J,3,)="","",VLOOKUP($A495,Vocabulary!$A:$J,3,)),"")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D495" s="11" t="str">
        <f>IF($A495&lt;&gt;"",IF(VLOOKUP($A495,Vocabulary!$A:$J,7,)="","",VLOOKUP($A495,Vocabulary!$A:$J,7,)),"")</f>
        <v>external terminology:
http://www.w3.org/ns/person#patronymicName</v>
      </c>
      <c r="E495" s="11" t="str">
        <f>IF($A495&lt;&gt;"",VLOOKUP($A495,Vocabulary!$A:$J,4,),"")</f>
        <v>Person</v>
      </c>
      <c r="F495" s="8" t="s">
        <v>1219</v>
      </c>
      <c r="G495" s="23" t="s">
        <v>1344</v>
      </c>
    </row>
    <row r="496" spans="1:7" ht="57.6" x14ac:dyDescent="0.3">
      <c r="A496" s="8">
        <v>566</v>
      </c>
      <c r="B496" s="12" t="str">
        <f>IF($A496&lt;&gt;"",IF(VLOOKUP($A496,Vocabulary!$A:$J,2,)="","",VLOOKUP($A496,Vocabulary!$A:$J,2,)),"")</f>
        <v>Persoon</v>
      </c>
      <c r="C496" s="11" t="str">
        <f>IF($A496&lt;&gt;"",IF(VLOOKUP($A496,Vocabulary!$A:$J,3,)="","",VLOOKUP($A496,Vocabulary!$A:$J,3,)),"")</f>
        <v>An individual person who may be dead or alive, but not imaginary. It is that restriction that makes person:Person a sub class of both foaf:Person and schema:Person which both cover imaginary characters as well as real people.</v>
      </c>
      <c r="D496" s="11" t="str">
        <f>IF($A496&lt;&gt;"",IF(VLOOKUP($A496,Vocabulary!$A:$J,7,)="","",VLOOKUP($A496,Vocabulary!$A:$J,7,)),"")</f>
        <v>external terminology:
http://www.w3.org/ns/person#Person</v>
      </c>
      <c r="E496" s="11" t="str">
        <f>IF($A496&lt;&gt;"",VLOOKUP($A496,Vocabulary!$A:$J,4,),"")</f>
        <v>Person</v>
      </c>
      <c r="F496" s="8" t="s">
        <v>727</v>
      </c>
      <c r="G496" s="23" t="s">
        <v>1343</v>
      </c>
    </row>
    <row r="497" spans="1:7" x14ac:dyDescent="0.3">
      <c r="A497" s="8">
        <v>567</v>
      </c>
      <c r="B497" s="12" t="str">
        <f>IF($A497&lt;&gt;"",IF(VLOOKUP($A497,Vocabulary!$A:$J,2,)="","",VLOOKUP($A497,Vocabulary!$A:$J,2,)),"")</f>
        <v>staatsburgerschap</v>
      </c>
      <c r="C497" s="11" t="str">
        <f>IF($A497&lt;&gt;"",IF(VLOOKUP($A497,Vocabulary!$A:$J,3,)="","",VLOOKUP($A497,Vocabulary!$A:$J,3,)),"")</f>
        <v/>
      </c>
      <c r="D497" s="11" t="str">
        <f>IF($A497&lt;&gt;"",IF(VLOOKUP($A497,Vocabulary!$A:$J,7,)="","",VLOOKUP($A497,Vocabulary!$A:$J,7,)),"")</f>
        <v>external terminology:
http://www.w3.org/ns/person#citizenship</v>
      </c>
      <c r="E497" s="11" t="str">
        <f>IF($A497&lt;&gt;"",VLOOKUP($A497,Vocabulary!$A:$J,4,),"")</f>
        <v>Person</v>
      </c>
      <c r="F497" s="8" t="s">
        <v>1220</v>
      </c>
    </row>
    <row r="498" spans="1:7" x14ac:dyDescent="0.3">
      <c r="A498" s="8">
        <v>568</v>
      </c>
      <c r="B498" s="12" t="str">
        <f>IF($A498&lt;&gt;"",IF(VLOOKUP($A498,Vocabulary!$A:$J,2,)="","",VLOOKUP($A498,Vocabulary!$A:$J,2,)),"")</f>
        <v>alternatieveLabel</v>
      </c>
      <c r="C498" s="11" t="str">
        <f>IF($A498&lt;&gt;"",IF(VLOOKUP($A498,Vocabulary!$A:$J,3,)="","",VLOOKUP($A498,Vocabulary!$A:$J,3,)),"")</f>
        <v/>
      </c>
      <c r="D498" s="11" t="str">
        <f>IF($A498&lt;&gt;"",IF(VLOOKUP($A498,Vocabulary!$A:$J,7,)="","",VLOOKUP($A498,Vocabulary!$A:$J,7,)),"")</f>
        <v>external terminology:
http://www.w3.org/2004/02/skos/core#altLabel</v>
      </c>
      <c r="E498" s="11" t="str">
        <f>IF($A498&lt;&gt;"",VLOOKUP($A498,Vocabulary!$A:$J,4,),"")</f>
        <v>Organization</v>
      </c>
      <c r="F498" s="8" t="s">
        <v>1232</v>
      </c>
    </row>
    <row r="499" spans="1:7" x14ac:dyDescent="0.3">
      <c r="A499" s="8">
        <v>569</v>
      </c>
      <c r="B499" s="12" t="str">
        <f>IF($A499&lt;&gt;"",IF(VLOOKUP($A499,Vocabulary!$A:$J,2,)="","",VLOOKUP($A499,Vocabulary!$A:$J,2,)),"")</f>
        <v>beschrijving</v>
      </c>
      <c r="C499" s="11" t="str">
        <f>IF($A499&lt;&gt;"",IF(VLOOKUP($A499,Vocabulary!$A:$J,3,)="","",VLOOKUP($A499,Vocabulary!$A:$J,3,)),"")</f>
        <v/>
      </c>
      <c r="D499" s="11" t="str">
        <f>IF($A499&lt;&gt;"",IF(VLOOKUP($A499,Vocabulary!$A:$J,7,)="","",VLOOKUP($A499,Vocabulary!$A:$J,7,)),"")</f>
        <v>external terminology:
http://purl.org/dc/terms/description</v>
      </c>
      <c r="E499" s="11" t="str">
        <f>IF($A499&lt;&gt;"",VLOOKUP($A499,Vocabulary!$A:$J,4,),"")</f>
        <v>Organization</v>
      </c>
      <c r="F499" s="8" t="s">
        <v>1108</v>
      </c>
    </row>
    <row r="500" spans="1:7" x14ac:dyDescent="0.3">
      <c r="A500" s="8">
        <v>570</v>
      </c>
      <c r="B500" s="12" t="str">
        <f>IF($A500&lt;&gt;"",IF(VLOOKUP($A500,Vocabulary!$A:$J,2,)="","",VLOOKUP($A500,Vocabulary!$A:$J,2,)),"")</f>
        <v>classificatie</v>
      </c>
      <c r="C500" s="11" t="str">
        <f>IF($A500&lt;&gt;"",IF(VLOOKUP($A500,Vocabulary!$A:$J,3,)="","",VLOOKUP($A500,Vocabulary!$A:$J,3,)),"")</f>
        <v/>
      </c>
      <c r="D500" s="11" t="str">
        <f>IF($A500&lt;&gt;"",IF(VLOOKUP($A500,Vocabulary!$A:$J,7,)="","",VLOOKUP($A500,Vocabulary!$A:$J,7,)),"")</f>
        <v>external terminology:
http://www.w3.org/ns/org#classification</v>
      </c>
      <c r="E500" s="11" t="str">
        <f>IF($A500&lt;&gt;"",VLOOKUP($A500,Vocabulary!$A:$J,4,),"")</f>
        <v>Organization</v>
      </c>
      <c r="F500" s="8" t="s">
        <v>1233</v>
      </c>
    </row>
    <row r="501" spans="1:7" x14ac:dyDescent="0.3">
      <c r="A501" s="8">
        <v>571</v>
      </c>
      <c r="B501" s="12" t="str">
        <f>IF($A501&lt;&gt;"",IF(VLOOKUP($A501,Vocabulary!$A:$J,2,)="","",VLOOKUP($A501,Vocabulary!$A:$J,2,)),"")</f>
        <v>contactpunt</v>
      </c>
      <c r="C501" s="11" t="str">
        <f>IF($A501&lt;&gt;"",IF(VLOOKUP($A501,Vocabulary!$A:$J,3,)="","",VLOOKUP($A501,Vocabulary!$A:$J,3,)),"")</f>
        <v>A contact point for a person or organization.</v>
      </c>
      <c r="D501" s="11" t="str">
        <f>IF($A501&lt;&gt;"",IF(VLOOKUP($A501,Vocabulary!$A:$J,7,)="","",VLOOKUP($A501,Vocabulary!$A:$J,7,)),"")</f>
        <v>external terminology:
http://schema.org/contactPoint</v>
      </c>
      <c r="E501" s="11" t="str">
        <f>IF($A501&lt;&gt;"",VLOOKUP($A501,Vocabulary!$A:$J,4,),"")</f>
        <v>Organization</v>
      </c>
      <c r="F501" s="8" t="s">
        <v>1214</v>
      </c>
      <c r="G501" s="23" t="s">
        <v>1345</v>
      </c>
    </row>
    <row r="502" spans="1:7" x14ac:dyDescent="0.3">
      <c r="A502" s="8">
        <v>572</v>
      </c>
      <c r="B502" s="12" t="str">
        <f>IF($A502&lt;&gt;"",IF(VLOOKUP($A502,Vocabulary!$A:$J,2,)="","",VLOOKUP($A502,Vocabulary!$A:$J,2,)),"")</f>
        <v>datum</v>
      </c>
      <c r="C502" s="11" t="str">
        <f>IF($A502&lt;&gt;"",IF(VLOOKUP($A502,Vocabulary!$A:$J,3,)="","",VLOOKUP($A502,Vocabulary!$A:$J,3,)),"")</f>
        <v/>
      </c>
      <c r="D502" s="11" t="str">
        <f>IF($A502&lt;&gt;"",IF(VLOOKUP($A502,Vocabulary!$A:$J,7,)="","",VLOOKUP($A502,Vocabulary!$A:$J,7,)),"")</f>
        <v>external terminology:
http://purl.org/dc/terms/date</v>
      </c>
      <c r="E502" s="11" t="str">
        <f>IF($A502&lt;&gt;"",VLOOKUP($A502,Vocabulary!$A:$J,4,),"")</f>
        <v>Organization</v>
      </c>
      <c r="F502" s="8" t="s">
        <v>1011</v>
      </c>
    </row>
    <row r="503" spans="1:7" x14ac:dyDescent="0.3">
      <c r="A503" s="8">
        <v>573</v>
      </c>
      <c r="B503" s="12" t="str">
        <f>IF($A503&lt;&gt;"",IF(VLOOKUP($A503,Vocabulary!$A:$J,2,)="","",VLOOKUP($A503,Vocabulary!$A:$J,2,)),"")</f>
        <v>doel</v>
      </c>
      <c r="C503" s="11" t="str">
        <f>IF($A503&lt;&gt;"",IF(VLOOKUP($A503,Vocabulary!$A:$J,3,)="","",VLOOKUP($A503,Vocabulary!$A:$J,3,)),"")</f>
        <v/>
      </c>
      <c r="D503" s="11" t="str">
        <f>IF($A503&lt;&gt;"",IF(VLOOKUP($A503,Vocabulary!$A:$J,7,)="","",VLOOKUP($A503,Vocabulary!$A:$J,7,)),"")</f>
        <v>external terminology:
http://www.w3.org/ns/org#purpose</v>
      </c>
      <c r="E503" s="11" t="str">
        <f>IF($A503&lt;&gt;"",VLOOKUP($A503,Vocabulary!$A:$J,4,),"")</f>
        <v>Organization</v>
      </c>
      <c r="F503" s="8" t="s">
        <v>1234</v>
      </c>
    </row>
    <row r="504" spans="1:7" x14ac:dyDescent="0.3">
      <c r="A504" s="8">
        <v>574</v>
      </c>
      <c r="B504" s="12" t="str">
        <f>IF($A504&lt;&gt;"",IF(VLOOKUP($A504,Vocabulary!$A:$J,2,)="","",VLOOKUP($A504,Vocabulary!$A:$J,2,)),"")</f>
        <v>eenheidVan</v>
      </c>
      <c r="C504" s="11" t="str">
        <f>IF($A504&lt;&gt;"",IF(VLOOKUP($A504,Vocabulary!$A:$J,3,)="","",VLOOKUP($A504,Vocabulary!$A:$J,3,)),"")</f>
        <v/>
      </c>
      <c r="D504" s="11" t="str">
        <f>IF($A504&lt;&gt;"",IF(VLOOKUP($A504,Vocabulary!$A:$J,7,)="","",VLOOKUP($A504,Vocabulary!$A:$J,7,)),"")</f>
        <v>external terminology:
http://www.w3.org/ns/org#unitOf</v>
      </c>
      <c r="E504" s="11" t="str">
        <f>IF($A504&lt;&gt;"",VLOOKUP($A504,Vocabulary!$A:$J,4,),"")</f>
        <v>Organization</v>
      </c>
      <c r="F504" s="8" t="s">
        <v>1235</v>
      </c>
    </row>
    <row r="505" spans="1:7" ht="100.8" x14ac:dyDescent="0.3">
      <c r="A505" s="8">
        <v>575</v>
      </c>
      <c r="B505" s="12" t="str">
        <f>IF($A505&lt;&gt;"",IF(VLOOKUP($A505,Vocabulary!$A:$J,2,)="","",VLOOKUP($A505,Vocabulary!$A:$J,2,)),"")</f>
        <v>FormeleOrganisatie</v>
      </c>
      <c r="C505" s="11" t="str">
        <f>IF($A505&lt;&gt;"",IF(VLOOKUP($A505,Vocabulary!$A:$J,3,)="","",VLOOKUP($A505,Vocabulary!$A:$J,3,)),"")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D505" s="11" t="str">
        <f>IF($A505&lt;&gt;"",IF(VLOOKUP($A505,Vocabulary!$A:$J,7,)="","",VLOOKUP($A505,Vocabulary!$A:$J,7,)),"")</f>
        <v>external terminology:
http://www.w3.org/ns/org#FormalOrganization</v>
      </c>
      <c r="E505" s="11" t="str">
        <f>IF($A505&lt;&gt;"",VLOOKUP($A505,Vocabulary!$A:$J,4,),"")</f>
        <v>Organization</v>
      </c>
      <c r="F505" s="8" t="s">
        <v>1236</v>
      </c>
      <c r="G505" s="23" t="s">
        <v>1336</v>
      </c>
    </row>
    <row r="506" spans="1:7" x14ac:dyDescent="0.3">
      <c r="A506" s="8">
        <v>576</v>
      </c>
      <c r="B506" s="12" t="str">
        <f>IF($A506&lt;&gt;"",IF(VLOOKUP($A506,Vocabulary!$A:$J,2,)="","",VLOOKUP($A506,Vocabulary!$A:$J,2,)),"")</f>
        <v>gelinktMet</v>
      </c>
      <c r="C506" s="11" t="str">
        <f>IF($A506&lt;&gt;"",IF(VLOOKUP($A506,Vocabulary!$A:$J,3,)="","",VLOOKUP($A506,Vocabulary!$A:$J,3,)),"")</f>
        <v/>
      </c>
      <c r="D506" s="11" t="str">
        <f>IF($A506&lt;&gt;"",IF(VLOOKUP($A506,Vocabulary!$A:$J,7,)="","",VLOOKUP($A506,Vocabulary!$A:$J,7,)),"")</f>
        <v>external terminology:
http://www.w3.org/ns/org#linkedTo</v>
      </c>
      <c r="E506" s="11" t="str">
        <f>IF($A506&lt;&gt;"",VLOOKUP($A506,Vocabulary!$A:$J,4,),"")</f>
        <v>Organization</v>
      </c>
      <c r="F506" s="8" t="s">
        <v>1237</v>
      </c>
    </row>
    <row r="507" spans="1:7" ht="345.6" x14ac:dyDescent="0.3">
      <c r="A507" s="8">
        <v>577</v>
      </c>
      <c r="B507" s="12" t="str">
        <f>IF($A507&lt;&gt;"",IF(VLOOKUP($A507,Vocabulary!$A:$J,2,)="","",VLOOKUP($A507,Vocabulary!$A:$J,2,)),"")</f>
        <v>GeregistreerdeOrganisatie</v>
      </c>
      <c r="C507" s="11" t="str">
        <f>IF($A507&lt;&gt;"",IF(VLOOKUP($A507,Vocabulary!$A:$J,3,)="","",VLOOKUP($A507,Vocabulary!$A:$J,3,)),"")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D507" s="11" t="str">
        <f>IF($A507&lt;&gt;"",IF(VLOOKUP($A507,Vocabulary!$A:$J,7,)="","",VLOOKUP($A507,Vocabulary!$A:$J,7,)),"")</f>
        <v>external terminology:
http://www.w3.org/ns/regorg#RegisteredOrganization</v>
      </c>
      <c r="E507" s="11" t="str">
        <f>IF($A507&lt;&gt;"",VLOOKUP($A507,Vocabulary!$A:$J,4,),"")</f>
        <v>Organization</v>
      </c>
      <c r="F507" s="8" t="s">
        <v>1238</v>
      </c>
      <c r="G507" s="23" t="s">
        <v>1337</v>
      </c>
    </row>
    <row r="508" spans="1:7" x14ac:dyDescent="0.3">
      <c r="A508" s="8">
        <v>578</v>
      </c>
      <c r="B508" s="12" t="str">
        <f>IF($A508&lt;&gt;"",IF(VLOOKUP($A508,Vocabulary!$A:$J,2,)="","",VLOOKUP($A508,Vocabulary!$A:$J,2,)),"")</f>
        <v>gevolgVan</v>
      </c>
      <c r="C508" s="11" t="str">
        <f>IF($A508&lt;&gt;"",IF(VLOOKUP($A508,Vocabulary!$A:$J,3,)="","",VLOOKUP($A508,Vocabulary!$A:$J,3,)),"")</f>
        <v/>
      </c>
      <c r="D508" s="11" t="str">
        <f>IF($A508&lt;&gt;"",IF(VLOOKUP($A508,Vocabulary!$A:$J,7,)="","",VLOOKUP($A508,Vocabulary!$A:$J,7,)),"")</f>
        <v>external terminology:
http://www.w3.org/ns/org#resultedFrom</v>
      </c>
      <c r="E508" s="11" t="str">
        <f>IF($A508&lt;&gt;"",VLOOKUP($A508,Vocabulary!$A:$J,4,),"")</f>
        <v>Organization</v>
      </c>
      <c r="F508" s="8" t="s">
        <v>1239</v>
      </c>
    </row>
    <row r="509" spans="1:7" x14ac:dyDescent="0.3">
      <c r="A509" s="8">
        <v>579</v>
      </c>
      <c r="B509" s="12" t="str">
        <f>IF($A509&lt;&gt;"",IF(VLOOKUP($A509,Vocabulary!$A:$J,2,)="","",VLOOKUP($A509,Vocabulary!$A:$J,2,)),"")</f>
        <v>heeft</v>
      </c>
      <c r="C509" s="11" t="str">
        <f>IF($A509&lt;&gt;"",IF(VLOOKUP($A509,Vocabulary!$A:$J,3,)="","",VLOOKUP($A509,Vocabulary!$A:$J,3,)),"")</f>
        <v/>
      </c>
      <c r="D509" s="11" t="str">
        <f>IF($A509&lt;&gt;"",IF(VLOOKUP($A509,Vocabulary!$A:$J,7,)="","",VLOOKUP($A509,Vocabulary!$A:$J,7,)),"")</f>
        <v>external terminology:
http://www.w3.org/ns/org#hasMembership</v>
      </c>
      <c r="E509" s="11" t="str">
        <f>IF($A509&lt;&gt;"",VLOOKUP($A509,Vocabulary!$A:$J,4,),"")</f>
        <v>Organization</v>
      </c>
      <c r="F509" s="8" t="s">
        <v>1240</v>
      </c>
    </row>
    <row r="510" spans="1:7" x14ac:dyDescent="0.3">
      <c r="A510" s="8">
        <v>580</v>
      </c>
      <c r="B510" s="12" t="str">
        <f>IF($A510&lt;&gt;"",IF(VLOOKUP($A510,Vocabulary!$A:$J,2,)="","",VLOOKUP($A510,Vocabulary!$A:$J,2,)),"")</f>
        <v>heeftEenheid</v>
      </c>
      <c r="C510" s="11" t="str">
        <f>IF($A510&lt;&gt;"",IF(VLOOKUP($A510,Vocabulary!$A:$J,3,)="","",VLOOKUP($A510,Vocabulary!$A:$J,3,)),"")</f>
        <v/>
      </c>
      <c r="D510" s="11" t="str">
        <f>IF($A510&lt;&gt;"",IF(VLOOKUP($A510,Vocabulary!$A:$J,7,)="","",VLOOKUP($A510,Vocabulary!$A:$J,7,)),"")</f>
        <v>external terminology:
http://www.w3.org/ns/org#hasUnit</v>
      </c>
      <c r="E510" s="11" t="str">
        <f>IF($A510&lt;&gt;"",VLOOKUP($A510,Vocabulary!$A:$J,4,),"")</f>
        <v>Organization</v>
      </c>
      <c r="F510" s="8" t="s">
        <v>1241</v>
      </c>
    </row>
    <row r="511" spans="1:7" x14ac:dyDescent="0.3">
      <c r="A511" s="8">
        <v>581</v>
      </c>
      <c r="B511" s="12" t="str">
        <f>IF($A511&lt;&gt;"",IF(VLOOKUP($A511,Vocabulary!$A:$J,2,)="","",VLOOKUP($A511,Vocabulary!$A:$J,2,)),"")</f>
        <v>heeftFormeelKader</v>
      </c>
      <c r="C511" s="11" t="str">
        <f>IF($A511&lt;&gt;"",IF(VLOOKUP($A511,Vocabulary!$A:$J,3,)="","",VLOOKUP($A511,Vocabulary!$A:$J,3,)),"")</f>
        <v/>
      </c>
      <c r="D511" s="11" t="str">
        <f>IF($A511&lt;&gt;"",IF(VLOOKUP($A511,Vocabulary!$A:$J,7,)="","",VLOOKUP($A511,Vocabulary!$A:$J,7,)),"")</f>
        <v>external terminology:
http://data.europa.eu/m8g/hasFormalFramework</v>
      </c>
      <c r="E511" s="11" t="str">
        <f>IF($A511&lt;&gt;"",VLOOKUP($A511,Vocabulary!$A:$J,4,),"")</f>
        <v>Organization</v>
      </c>
      <c r="F511" s="8" t="s">
        <v>1242</v>
      </c>
    </row>
    <row r="512" spans="1:7" x14ac:dyDescent="0.3">
      <c r="A512" s="8">
        <v>582</v>
      </c>
      <c r="B512" s="12" t="str">
        <f>IF($A512&lt;&gt;"",IF(VLOOKUP($A512,Vocabulary!$A:$J,2,)="","",VLOOKUP($A512,Vocabulary!$A:$J,2,)),"")</f>
        <v>heeftGeregistreerdeOrganisatie</v>
      </c>
      <c r="C512" s="11" t="str">
        <f>IF($A512&lt;&gt;"",IF(VLOOKUP($A512,Vocabulary!$A:$J,3,)="","",VLOOKUP($A512,Vocabulary!$A:$J,3,)),"")</f>
        <v/>
      </c>
      <c r="D512" s="11" t="str">
        <f>IF($A512&lt;&gt;"",IF(VLOOKUP($A512,Vocabulary!$A:$J,7,)="","",VLOOKUP($A512,Vocabulary!$A:$J,7,)),"")</f>
        <v>external terminology:
http://www.w3.org/ns/regorg#hasRegisteredOrganization</v>
      </c>
      <c r="E512" s="11" t="str">
        <f>IF($A512&lt;&gt;"",VLOOKUP($A512,Vocabulary!$A:$J,4,),"")</f>
        <v>Organization</v>
      </c>
      <c r="F512" s="8" t="s">
        <v>1243</v>
      </c>
    </row>
    <row r="513" spans="1:6" x14ac:dyDescent="0.3">
      <c r="A513" s="8">
        <v>583</v>
      </c>
      <c r="B513" s="12" t="str">
        <f>IF($A513&lt;&gt;"",IF(VLOOKUP($A513,Vocabulary!$A:$J,2,)="","",VLOOKUP($A513,Vocabulary!$A:$J,2,)),"")</f>
        <v>heeftGeregistreerdeVestiging</v>
      </c>
      <c r="C513" s="11" t="str">
        <f>IF($A513&lt;&gt;"",IF(VLOOKUP($A513,Vocabulary!$A:$J,3,)="","",VLOOKUP($A513,Vocabulary!$A:$J,3,)),"")</f>
        <v/>
      </c>
      <c r="D513" s="11" t="str">
        <f>IF($A513&lt;&gt;"",IF(VLOOKUP($A513,Vocabulary!$A:$J,7,)="","",VLOOKUP($A513,Vocabulary!$A:$J,7,)),"")</f>
        <v>external terminology:
http://www.w3.org/ns/org#hasRegisteredSite</v>
      </c>
      <c r="E513" s="11" t="str">
        <f>IF($A513&lt;&gt;"",VLOOKUP($A513,Vocabulary!$A:$J,4,),"")</f>
        <v>Organization</v>
      </c>
      <c r="F513" s="8" t="s">
        <v>1244</v>
      </c>
    </row>
    <row r="514" spans="1:6" x14ac:dyDescent="0.3">
      <c r="A514" s="8">
        <v>584</v>
      </c>
      <c r="B514" s="12" t="str">
        <f>IF($A514&lt;&gt;"",IF(VLOOKUP($A514,Vocabulary!$A:$J,2,)="","",VLOOKUP($A514,Vocabulary!$A:$J,2,)),"")</f>
        <v>heeftPositie</v>
      </c>
      <c r="C514" s="11" t="str">
        <f>IF($A514&lt;&gt;"",IF(VLOOKUP($A514,Vocabulary!$A:$J,3,)="","",VLOOKUP($A514,Vocabulary!$A:$J,3,)),"")</f>
        <v/>
      </c>
      <c r="D514" s="11" t="str">
        <f>IF($A514&lt;&gt;"",IF(VLOOKUP($A514,Vocabulary!$A:$J,7,)="","",VLOOKUP($A514,Vocabulary!$A:$J,7,)),"")</f>
        <v>external terminology:
http://www.w3.org/ns/org#hasPost</v>
      </c>
      <c r="E514" s="11" t="str">
        <f>IF($A514&lt;&gt;"",VLOOKUP($A514,Vocabulary!$A:$J,4,),"")</f>
        <v>Organization</v>
      </c>
      <c r="F514" s="8" t="s">
        <v>1245</v>
      </c>
    </row>
    <row r="515" spans="1:6" x14ac:dyDescent="0.3">
      <c r="A515" s="8">
        <v>585</v>
      </c>
      <c r="B515" s="12" t="str">
        <f>IF($A515&lt;&gt;"",IF(VLOOKUP($A515,Vocabulary!$A:$J,2,)="","",VLOOKUP($A515,Vocabulary!$A:$J,2,)),"")</f>
        <v>heeftPrimaireVestiging</v>
      </c>
      <c r="C515" s="11" t="str">
        <f>IF($A515&lt;&gt;"",IF(VLOOKUP($A515,Vocabulary!$A:$J,3,)="","",VLOOKUP($A515,Vocabulary!$A:$J,3,)),"")</f>
        <v/>
      </c>
      <c r="D515" s="11" t="str">
        <f>IF($A515&lt;&gt;"",IF(VLOOKUP($A515,Vocabulary!$A:$J,7,)="","",VLOOKUP($A515,Vocabulary!$A:$J,7,)),"")</f>
        <v>external terminology:
http://www.w3.org/ns/org#hasPrimarySite</v>
      </c>
      <c r="E515" s="11" t="str">
        <f>IF($A515&lt;&gt;"",VLOOKUP($A515,Vocabulary!$A:$J,4,),"")</f>
        <v>Organization</v>
      </c>
      <c r="F515" s="8" t="s">
        <v>1246</v>
      </c>
    </row>
    <row r="516" spans="1:6" x14ac:dyDescent="0.3">
      <c r="A516" s="8">
        <v>586</v>
      </c>
      <c r="B516" s="12" t="str">
        <f>IF($A516&lt;&gt;"",IF(VLOOKUP($A516,Vocabulary!$A:$J,2,)="","",VLOOKUP($A516,Vocabulary!$A:$J,2,)),"")</f>
        <v>heeftStandplaats</v>
      </c>
      <c r="C516" s="11" t="str">
        <f>IF($A516&lt;&gt;"",IF(VLOOKUP($A516,Vocabulary!$A:$J,3,)="","",VLOOKUP($A516,Vocabulary!$A:$J,3,)),"")</f>
        <v/>
      </c>
      <c r="D516" s="11" t="str">
        <f>IF($A516&lt;&gt;"",IF(VLOOKUP($A516,Vocabulary!$A:$J,7,)="","",VLOOKUP($A516,Vocabulary!$A:$J,7,)),"")</f>
        <v>external terminology:
http://www.w3.org/ns/org#basedAt</v>
      </c>
      <c r="E516" s="11" t="str">
        <f>IF($A516&lt;&gt;"",VLOOKUP($A516,Vocabulary!$A:$J,4,),"")</f>
        <v>Organization</v>
      </c>
      <c r="F516" s="8" t="s">
        <v>1247</v>
      </c>
    </row>
    <row r="517" spans="1:6" x14ac:dyDescent="0.3">
      <c r="A517" s="8">
        <v>587</v>
      </c>
      <c r="B517" s="12" t="str">
        <f>IF($A517&lt;&gt;"",IF(VLOOKUP($A517,Vocabulary!$A:$J,2,)="","",VLOOKUP($A517,Vocabulary!$A:$J,2,)),"")</f>
        <v>heeftSuborganisatie</v>
      </c>
      <c r="C517" s="11" t="str">
        <f>IF($A517&lt;&gt;"",IF(VLOOKUP($A517,Vocabulary!$A:$J,3,)="","",VLOOKUP($A517,Vocabulary!$A:$J,3,)),"")</f>
        <v/>
      </c>
      <c r="D517" s="11" t="str">
        <f>IF($A517&lt;&gt;"",IF(VLOOKUP($A517,Vocabulary!$A:$J,7,)="","",VLOOKUP($A517,Vocabulary!$A:$J,7,)),"")</f>
        <v>external terminology:
http://www.w3.org/ns/org#hasSubOrganization</v>
      </c>
      <c r="E517" s="11" t="str">
        <f>IF($A517&lt;&gt;"",VLOOKUP($A517,Vocabulary!$A:$J,4,),"")</f>
        <v>Organization</v>
      </c>
      <c r="F517" s="8" t="s">
        <v>1248</v>
      </c>
    </row>
    <row r="518" spans="1:6" x14ac:dyDescent="0.3">
      <c r="A518" s="8">
        <v>588</v>
      </c>
      <c r="B518" s="12" t="str">
        <f>IF($A518&lt;&gt;"",IF(VLOOKUP($A518,Vocabulary!$A:$J,2,)="","",VLOOKUP($A518,Vocabulary!$A:$J,2,)),"")</f>
        <v>heeftVestiging</v>
      </c>
      <c r="C518" s="11" t="str">
        <f>IF($A518&lt;&gt;"",IF(VLOOKUP($A518,Vocabulary!$A:$J,3,)="","",VLOOKUP($A518,Vocabulary!$A:$J,3,)),"")</f>
        <v/>
      </c>
      <c r="D518" s="11" t="str">
        <f>IF($A518&lt;&gt;"",IF(VLOOKUP($A518,Vocabulary!$A:$J,7,)="","",VLOOKUP($A518,Vocabulary!$A:$J,7,)),"")</f>
        <v>external terminology:
http://www.w3.org/ns/org#hasSite</v>
      </c>
      <c r="E518" s="11" t="str">
        <f>IF($A518&lt;&gt;"",VLOOKUP($A518,Vocabulary!$A:$J,4,),"")</f>
        <v>Organization</v>
      </c>
      <c r="F518" s="8" t="s">
        <v>1249</v>
      </c>
    </row>
    <row r="519" spans="1:6" x14ac:dyDescent="0.3">
      <c r="A519" s="8">
        <v>589</v>
      </c>
      <c r="B519" s="12" t="str">
        <f>IF($A519&lt;&gt;"",IF(VLOOKUP($A519,Vocabulary!$A:$J,2,)="","",VLOOKUP($A519,Vocabulary!$A:$J,2,)),"")</f>
        <v>homepage</v>
      </c>
      <c r="C519" s="11" t="str">
        <f>IF($A519&lt;&gt;"",IF(VLOOKUP($A519,Vocabulary!$A:$J,3,)="","",VLOOKUP($A519,Vocabulary!$A:$J,3,)),"")</f>
        <v/>
      </c>
      <c r="D519" s="11" t="str">
        <f>IF($A519&lt;&gt;"",IF(VLOOKUP($A519,Vocabulary!$A:$J,7,)="","",VLOOKUP($A519,Vocabulary!$A:$J,7,)),"")</f>
        <v>external terminology:
http://xmlns.com/foaf/0.1/homepage</v>
      </c>
      <c r="E519" s="11" t="str">
        <f>IF($A519&lt;&gt;"",VLOOKUP($A519,Vocabulary!$A:$J,4,),"")</f>
        <v>Organization</v>
      </c>
      <c r="F519" s="8" t="s">
        <v>1250</v>
      </c>
    </row>
    <row r="520" spans="1:6" x14ac:dyDescent="0.3">
      <c r="A520" s="8">
        <v>590</v>
      </c>
      <c r="B520" s="12" t="str">
        <f>IF($A520&lt;&gt;"",IF(VLOOKUP($A520,Vocabulary!$A:$J,2,)="","",VLOOKUP($A520,Vocabulary!$A:$J,2,)),"")</f>
        <v>hoofdVan</v>
      </c>
      <c r="C520" s="11" t="str">
        <f>IF($A520&lt;&gt;"",IF(VLOOKUP($A520,Vocabulary!$A:$J,3,)="","",VLOOKUP($A520,Vocabulary!$A:$J,3,)),"")</f>
        <v/>
      </c>
      <c r="D520" s="11" t="str">
        <f>IF($A520&lt;&gt;"",IF(VLOOKUP($A520,Vocabulary!$A:$J,7,)="","",VLOOKUP($A520,Vocabulary!$A:$J,7,)),"")</f>
        <v>external terminology:
http://www.w3.org/ns/org#headOf</v>
      </c>
      <c r="E520" s="11" t="str">
        <f>IF($A520&lt;&gt;"",VLOOKUP($A520,Vocabulary!$A:$J,4,),"")</f>
        <v>Organization</v>
      </c>
      <c r="F520" s="8" t="s">
        <v>1251</v>
      </c>
    </row>
    <row r="521" spans="1:6" x14ac:dyDescent="0.3">
      <c r="A521" s="8">
        <v>591</v>
      </c>
      <c r="B521" s="12" t="str">
        <f>IF($A521&lt;&gt;"",IF(VLOOKUP($A521,Vocabulary!$A:$J,2,)="","",VLOOKUP($A521,Vocabulary!$A:$J,2,)),"")</f>
        <v>houdt</v>
      </c>
      <c r="C521" s="11" t="str">
        <f>IF($A521&lt;&gt;"",IF(VLOOKUP($A521,Vocabulary!$A:$J,3,)="","",VLOOKUP($A521,Vocabulary!$A:$J,3,)),"")</f>
        <v/>
      </c>
      <c r="D521" s="11" t="str">
        <f>IF($A521&lt;&gt;"",IF(VLOOKUP($A521,Vocabulary!$A:$J,7,)="","",VLOOKUP($A521,Vocabulary!$A:$J,7,)),"")</f>
        <v>external terminology:
http://www.w3.org/ns/org#holds</v>
      </c>
      <c r="E521" s="11" t="str">
        <f>IF($A521&lt;&gt;"",VLOOKUP($A521,Vocabulary!$A:$J,4,),"")</f>
        <v>Organization</v>
      </c>
      <c r="F521" s="8" t="s">
        <v>1252</v>
      </c>
    </row>
    <row r="522" spans="1:6" x14ac:dyDescent="0.3">
      <c r="A522" s="8">
        <v>592</v>
      </c>
      <c r="B522" s="12" t="str">
        <f>IF($A522&lt;&gt;"",IF(VLOOKUP($A522,Vocabulary!$A:$J,2,)="","",VLOOKUP($A522,Vocabulary!$A:$J,2,)),"")</f>
        <v>ingevuldDoor</v>
      </c>
      <c r="C522" s="11" t="str">
        <f>IF($A522&lt;&gt;"",IF(VLOOKUP($A522,Vocabulary!$A:$J,3,)="","",VLOOKUP($A522,Vocabulary!$A:$J,3,)),"")</f>
        <v/>
      </c>
      <c r="D522" s="11" t="str">
        <f>IF($A522&lt;&gt;"",IF(VLOOKUP($A522,Vocabulary!$A:$J,7,)="","",VLOOKUP($A522,Vocabulary!$A:$J,7,)),"")</f>
        <v>external terminology:
http://www.w3.org/ns/org#heldBy</v>
      </c>
      <c r="E522" s="11" t="str">
        <f>IF($A522&lt;&gt;"",VLOOKUP($A522,Vocabulary!$A:$J,4,),"")</f>
        <v>Organization</v>
      </c>
      <c r="F522" s="8" t="s">
        <v>1253</v>
      </c>
    </row>
    <row r="523" spans="1:6" x14ac:dyDescent="0.3">
      <c r="A523" s="8">
        <v>593</v>
      </c>
      <c r="B523" s="12" t="str">
        <f>IF($A523&lt;&gt;"",IF(VLOOKUP($A523,Vocabulary!$A:$J,2,)="","",VLOOKUP($A523,Vocabulary!$A:$J,2,)),"")</f>
        <v>isLidmaatschapBij</v>
      </c>
      <c r="C523" s="11" t="str">
        <f>IF($A523&lt;&gt;"",IF(VLOOKUP($A523,Vocabulary!$A:$J,3,)="","",VLOOKUP($A523,Vocabulary!$A:$J,3,)),"")</f>
        <v/>
      </c>
      <c r="D523" s="11" t="str">
        <f>IF($A523&lt;&gt;"",IF(VLOOKUP($A523,Vocabulary!$A:$J,7,)="","",VLOOKUP($A523,Vocabulary!$A:$J,7,)),"")</f>
        <v>external terminology:
http://www.w3.org/ns/org#organization</v>
      </c>
      <c r="E523" s="11" t="str">
        <f>IF($A523&lt;&gt;"",VLOOKUP($A523,Vocabulary!$A:$J,4,),"")</f>
        <v>Organization</v>
      </c>
      <c r="F523" s="8" t="s">
        <v>1254</v>
      </c>
    </row>
    <row r="524" spans="1:6" x14ac:dyDescent="0.3">
      <c r="A524" s="8">
        <v>594</v>
      </c>
      <c r="B524" s="12" t="str">
        <f>IF($A524&lt;&gt;"",IF(VLOOKUP($A524,Vocabulary!$A:$J,2,)="","",VLOOKUP($A524,Vocabulary!$A:$J,2,)),"")</f>
        <v>lid</v>
      </c>
      <c r="C524" s="11" t="str">
        <f>IF($A524&lt;&gt;"",IF(VLOOKUP($A524,Vocabulary!$A:$J,3,)="","",VLOOKUP($A524,Vocabulary!$A:$J,3,)),"")</f>
        <v/>
      </c>
      <c r="D524" s="11" t="str">
        <f>IF($A524&lt;&gt;"",IF(VLOOKUP($A524,Vocabulary!$A:$J,7,)="","",VLOOKUP($A524,Vocabulary!$A:$J,7,)),"")</f>
        <v>external terminology:
http://www.w3.org/ns/org#member</v>
      </c>
      <c r="E524" s="11" t="str">
        <f>IF($A524&lt;&gt;"",VLOOKUP($A524,Vocabulary!$A:$J,4,),"")</f>
        <v>Organization</v>
      </c>
      <c r="F524" s="8" t="s">
        <v>1255</v>
      </c>
    </row>
    <row r="525" spans="1:6" x14ac:dyDescent="0.3">
      <c r="A525" s="8">
        <v>595</v>
      </c>
      <c r="B525" s="12" t="str">
        <f>IF($A525&lt;&gt;"",IF(VLOOKUP($A525,Vocabulary!$A:$J,2,)="","",VLOOKUP($A525,Vocabulary!$A:$J,2,)),"")</f>
        <v>lidGedurende</v>
      </c>
      <c r="C525" s="11" t="str">
        <f>IF($A525&lt;&gt;"",IF(VLOOKUP($A525,Vocabulary!$A:$J,3,)="","",VLOOKUP($A525,Vocabulary!$A:$J,3,)),"")</f>
        <v/>
      </c>
      <c r="D525" s="11" t="str">
        <f>IF($A525&lt;&gt;"",IF(VLOOKUP($A525,Vocabulary!$A:$J,7,)="","",VLOOKUP($A525,Vocabulary!$A:$J,7,)),"")</f>
        <v>external terminology:
http://www.w3.org/ns/org#memberDuring</v>
      </c>
      <c r="E525" s="11" t="str">
        <f>IF($A525&lt;&gt;"",VLOOKUP($A525,Vocabulary!$A:$J,4,),"")</f>
        <v>Organization</v>
      </c>
      <c r="F525" s="8" t="s">
        <v>1256</v>
      </c>
    </row>
    <row r="526" spans="1:6" x14ac:dyDescent="0.3">
      <c r="A526" s="8">
        <v>596</v>
      </c>
      <c r="B526" s="12" t="str">
        <f>IF($A526&lt;&gt;"",IF(VLOOKUP($A526,Vocabulary!$A:$J,2,)="","",VLOOKUP($A526,Vocabulary!$A:$J,2,)),"")</f>
        <v>lidVan</v>
      </c>
      <c r="C526" s="11" t="str">
        <f>IF($A526&lt;&gt;"",IF(VLOOKUP($A526,Vocabulary!$A:$J,3,)="","",VLOOKUP($A526,Vocabulary!$A:$J,3,)),"")</f>
        <v/>
      </c>
      <c r="D526" s="11" t="str">
        <f>IF($A526&lt;&gt;"",IF(VLOOKUP($A526,Vocabulary!$A:$J,7,)="","",VLOOKUP($A526,Vocabulary!$A:$J,7,)),"")</f>
        <v>external terminology:
http://www.w3.org/ns/org#memberOf</v>
      </c>
      <c r="E526" s="11" t="str">
        <f>IF($A526&lt;&gt;"",VLOOKUP($A526,Vocabulary!$A:$J,4,),"")</f>
        <v>Organization</v>
      </c>
      <c r="F526" s="8" t="s">
        <v>1257</v>
      </c>
    </row>
    <row r="527" spans="1:6" x14ac:dyDescent="0.3">
      <c r="A527" s="8">
        <v>597</v>
      </c>
      <c r="B527" s="12" t="str">
        <f>IF($A527&lt;&gt;"",IF(VLOOKUP($A527,Vocabulary!$A:$J,2,)="","",VLOOKUP($A527,Vocabulary!$A:$J,2,)),"")</f>
        <v>Lidmaatschap</v>
      </c>
      <c r="C527" s="11" t="str">
        <f>IF($A527&lt;&gt;"",IF(VLOOKUP($A527,Vocabulary!$A:$J,3,)="","",VLOOKUP($A527,Vocabulary!$A:$J,3,)),"")</f>
        <v/>
      </c>
      <c r="D527" s="11" t="str">
        <f>IF($A527&lt;&gt;"",IF(VLOOKUP($A527,Vocabulary!$A:$J,7,)="","",VLOOKUP($A527,Vocabulary!$A:$J,7,)),"")</f>
        <v>external terminology:
http://www.w3.org/ns/org#Membership</v>
      </c>
      <c r="E527" s="11" t="str">
        <f>IF($A527&lt;&gt;"",VLOOKUP($A527,Vocabulary!$A:$J,4,),"")</f>
        <v>Organization</v>
      </c>
      <c r="F527" s="8" t="s">
        <v>1258</v>
      </c>
    </row>
    <row r="528" spans="1:6" x14ac:dyDescent="0.3">
      <c r="A528" s="8">
        <v>598</v>
      </c>
      <c r="B528" s="12" t="str">
        <f>IF($A528&lt;&gt;"",IF(VLOOKUP($A528,Vocabulary!$A:$J,2,)="","",VLOOKUP($A528,Vocabulary!$A:$J,2,)),"")</f>
        <v>logo</v>
      </c>
      <c r="C528" s="11" t="str">
        <f>IF($A528&lt;&gt;"",IF(VLOOKUP($A528,Vocabulary!$A:$J,3,)="","",VLOOKUP($A528,Vocabulary!$A:$J,3,)),"")</f>
        <v/>
      </c>
      <c r="D528" s="11" t="str">
        <f>IF($A528&lt;&gt;"",IF(VLOOKUP($A528,Vocabulary!$A:$J,7,)="","",VLOOKUP($A528,Vocabulary!$A:$J,7,)),"")</f>
        <v>external terminology:
http://schema.org/logo</v>
      </c>
      <c r="E528" s="11" t="str">
        <f>IF($A528&lt;&gt;"",VLOOKUP($A528,Vocabulary!$A:$J,4,),"")</f>
        <v>Organization</v>
      </c>
      <c r="F528" s="8" t="s">
        <v>1259</v>
      </c>
    </row>
    <row r="529" spans="1:7" x14ac:dyDescent="0.3">
      <c r="A529" s="8">
        <v>599</v>
      </c>
      <c r="B529" s="12" t="str">
        <f>IF($A529&lt;&gt;"",IF(VLOOKUP($A529,Vocabulary!$A:$J,2,)="","",VLOOKUP($A529,Vocabulary!$A:$J,2,)),"")</f>
        <v>Oprichtingsgebeurtenis</v>
      </c>
      <c r="C529" s="11" t="str">
        <f>IF($A529&lt;&gt;"",IF(VLOOKUP($A529,Vocabulary!$A:$J,3,)="","",VLOOKUP($A529,Vocabulary!$A:$J,3,)),"")</f>
        <v/>
      </c>
      <c r="D529" s="11" t="str">
        <f>IF($A529&lt;&gt;"",IF(VLOOKUP($A529,Vocabulary!$A:$J,7,)="","",VLOOKUP($A529,Vocabulary!$A:$J,7,)),"")</f>
        <v>external terminology:
http://data.europa.eu/m8g/FoundationEvent</v>
      </c>
      <c r="E529" s="11" t="str">
        <f>IF($A529&lt;&gt;"",VLOOKUP($A529,Vocabulary!$A:$J,4,),"")</f>
        <v>Organization</v>
      </c>
      <c r="F529" s="8" t="s">
        <v>1260</v>
      </c>
    </row>
    <row r="530" spans="1:7" ht="86.4" x14ac:dyDescent="0.3">
      <c r="A530" s="8">
        <v>600</v>
      </c>
      <c r="B530" s="12" t="str">
        <f>IF($A530&lt;&gt;"",IF(VLOOKUP($A530,Vocabulary!$A:$J,2,)="","",VLOOKUP($A530,Vocabulary!$A:$J,2,)),"")</f>
        <v>Organisatie</v>
      </c>
      <c r="C530" s="11" t="str">
        <f>IF($A530&lt;&gt;"",IF(VLOOKUP($A530,Vocabulary!$A:$J,3,)="","",VLOOKUP($A530,Vocabulary!$A:$J,3,)),"")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D530" s="11" t="str">
        <f>IF($A530&lt;&gt;"",IF(VLOOKUP($A530,Vocabulary!$A:$J,7,)="","",VLOOKUP($A530,Vocabulary!$A:$J,7,)),"")</f>
        <v>external terminology:
http://www.w3.org/ns/org#Organization</v>
      </c>
      <c r="E530" s="11" t="str">
        <f>IF($A530&lt;&gt;"",VLOOKUP($A530,Vocabulary!$A:$J,4,),"")</f>
        <v>Organization</v>
      </c>
      <c r="F530" s="8" t="s">
        <v>62</v>
      </c>
      <c r="G530" s="23" t="s">
        <v>1338</v>
      </c>
    </row>
    <row r="531" spans="1:7" x14ac:dyDescent="0.3">
      <c r="A531" s="8">
        <v>601</v>
      </c>
      <c r="B531" s="12" t="str">
        <f>IF($A531&lt;&gt;"",IF(VLOOKUP($A531,Vocabulary!$A:$J,2,)="","",VLOOKUP($A531,Vocabulary!$A:$J,2,)),"")</f>
        <v>organisatieactiviteit</v>
      </c>
      <c r="C531" s="11" t="str">
        <f>IF($A531&lt;&gt;"",IF(VLOOKUP($A531,Vocabulary!$A:$J,3,)="","",VLOOKUP($A531,Vocabulary!$A:$J,3,)),"")</f>
        <v/>
      </c>
      <c r="D531" s="11" t="str">
        <f>IF($A531&lt;&gt;"",IF(VLOOKUP($A531,Vocabulary!$A:$J,7,)="","",VLOOKUP($A531,Vocabulary!$A:$J,7,)),"")</f>
        <v>external terminology:
http://www.w3.org/ns/regorg#orgActivity</v>
      </c>
      <c r="E531" s="11" t="str">
        <f>IF($A531&lt;&gt;"",VLOOKUP($A531,Vocabulary!$A:$J,4,),"")</f>
        <v>Organization</v>
      </c>
      <c r="F531" s="8" t="s">
        <v>1261</v>
      </c>
    </row>
    <row r="532" spans="1:7" ht="86.4" x14ac:dyDescent="0.3">
      <c r="A532" s="8">
        <v>602</v>
      </c>
      <c r="B532" s="12" t="str">
        <f>IF($A532&lt;&gt;"",IF(VLOOKUP($A532,Vocabulary!$A:$J,2,)="","",VLOOKUP($A532,Vocabulary!$A:$J,2,)),"")</f>
        <v>Organisatie-eenheid</v>
      </c>
      <c r="C532" s="11" t="str">
        <f>IF($A532&lt;&gt;"",IF(VLOOKUP($A532,Vocabulary!$A:$J,3,)="","",VLOOKUP($A532,Vocabulary!$A:$J,3,)),"")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D532" s="11" t="str">
        <f>IF($A532&lt;&gt;"",IF(VLOOKUP($A532,Vocabulary!$A:$J,7,)="","",VLOOKUP($A532,Vocabulary!$A:$J,7,)),"")</f>
        <v>external terminology:
http://www.w3.org/ns/org#OrganizationalUnit</v>
      </c>
      <c r="E532" s="11" t="str">
        <f>IF($A532&lt;&gt;"",VLOOKUP($A532,Vocabulary!$A:$J,4,),"")</f>
        <v>Organization</v>
      </c>
      <c r="F532" s="8" t="s">
        <v>1262</v>
      </c>
      <c r="G532" s="23" t="s">
        <v>1339</v>
      </c>
    </row>
    <row r="533" spans="1:7" x14ac:dyDescent="0.3">
      <c r="A533" s="8">
        <v>603</v>
      </c>
      <c r="B533" s="12" t="str">
        <f>IF($A533&lt;&gt;"",IF(VLOOKUP($A533,Vocabulary!$A:$J,2,)="","",VLOOKUP($A533,Vocabulary!$A:$J,2,)),"")</f>
        <v>organisatiestatus</v>
      </c>
      <c r="C533" s="11" t="str">
        <f>IF($A533&lt;&gt;"",IF(VLOOKUP($A533,Vocabulary!$A:$J,3,)="","",VLOOKUP($A533,Vocabulary!$A:$J,3,)),"")</f>
        <v/>
      </c>
      <c r="D533" s="11" t="str">
        <f>IF($A533&lt;&gt;"",IF(VLOOKUP($A533,Vocabulary!$A:$J,7,)="","",VLOOKUP($A533,Vocabulary!$A:$J,7,)),"")</f>
        <v>external terminology:
http://www.w3.org/ns/regorg#orgStatus</v>
      </c>
      <c r="E533" s="11" t="str">
        <f>IF($A533&lt;&gt;"",VLOOKUP($A533,Vocabulary!$A:$J,4,),"")</f>
        <v>Organization</v>
      </c>
      <c r="F533" s="8" t="s">
        <v>1263</v>
      </c>
    </row>
    <row r="534" spans="1:7" x14ac:dyDescent="0.3">
      <c r="A534" s="8">
        <v>604</v>
      </c>
      <c r="B534" s="12" t="str">
        <f>IF($A534&lt;&gt;"",IF(VLOOKUP($A534,Vocabulary!$A:$J,2,)="","",VLOOKUP($A534,Vocabulary!$A:$J,2,)),"")</f>
        <v>organisatietype</v>
      </c>
      <c r="C534" s="11" t="str">
        <f>IF($A534&lt;&gt;"",IF(VLOOKUP($A534,Vocabulary!$A:$J,3,)="","",VLOOKUP($A534,Vocabulary!$A:$J,3,)),"")</f>
        <v/>
      </c>
      <c r="D534" s="11" t="str">
        <f>IF($A534&lt;&gt;"",IF(VLOOKUP($A534,Vocabulary!$A:$J,7,)="","",VLOOKUP($A534,Vocabulary!$A:$J,7,)),"")</f>
        <v>external terminology:
http://www.w3.org/ns/regorg#orgType</v>
      </c>
      <c r="E534" s="11" t="str">
        <f>IF($A534&lt;&gt;"",VLOOKUP($A534,Vocabulary!$A:$J,4,),"")</f>
        <v>Organization</v>
      </c>
      <c r="F534" s="8" t="s">
        <v>1264</v>
      </c>
    </row>
    <row r="535" spans="1:7" x14ac:dyDescent="0.3">
      <c r="A535" s="8">
        <v>605</v>
      </c>
      <c r="B535" s="12" t="str">
        <f>IF($A535&lt;&gt;"",IF(VLOOKUP($A535,Vocabulary!$A:$J,2,)="","",VLOOKUP($A535,Vocabulary!$A:$J,2,)),"")</f>
        <v>origineleOrganisatie</v>
      </c>
      <c r="C535" s="11" t="str">
        <f>IF($A535&lt;&gt;"",IF(VLOOKUP($A535,Vocabulary!$A:$J,3,)="","",VLOOKUP($A535,Vocabulary!$A:$J,3,)),"")</f>
        <v/>
      </c>
      <c r="D535" s="11" t="str">
        <f>IF($A535&lt;&gt;"",IF(VLOOKUP($A535,Vocabulary!$A:$J,7,)="","",VLOOKUP($A535,Vocabulary!$A:$J,7,)),"")</f>
        <v>external terminology:
http://www.w3.org/ns/org#originalOrganization</v>
      </c>
      <c r="E535" s="11" t="str">
        <f>IF($A535&lt;&gt;"",VLOOKUP($A535,Vocabulary!$A:$J,4,),"")</f>
        <v>Organization</v>
      </c>
      <c r="F535" s="8" t="s">
        <v>1265</v>
      </c>
    </row>
    <row r="536" spans="1:7" x14ac:dyDescent="0.3">
      <c r="A536" s="8">
        <v>606</v>
      </c>
      <c r="B536" s="12" t="str">
        <f>IF($A536&lt;&gt;"",IF(VLOOKUP($A536,Vocabulary!$A:$J,2,)="","",VLOOKUP($A536,Vocabulary!$A:$J,2,)),"")</f>
        <v>Positie</v>
      </c>
      <c r="C536" s="11" t="str">
        <f>IF($A536&lt;&gt;"",IF(VLOOKUP($A536,Vocabulary!$A:$J,3,)="","",VLOOKUP($A536,Vocabulary!$A:$J,3,)),"")</f>
        <v/>
      </c>
      <c r="D536" s="11" t="str">
        <f>IF($A536&lt;&gt;"",IF(VLOOKUP($A536,Vocabulary!$A:$J,7,)="","",VLOOKUP($A536,Vocabulary!$A:$J,7,)),"")</f>
        <v>external terminology:
http://www.w3.org/ns/org#Post</v>
      </c>
      <c r="E536" s="11" t="str">
        <f>IF($A536&lt;&gt;"",VLOOKUP($A536,Vocabulary!$A:$J,4,),"")</f>
        <v>Organization</v>
      </c>
      <c r="F536" s="8" t="s">
        <v>153</v>
      </c>
    </row>
    <row r="537" spans="1:7" x14ac:dyDescent="0.3">
      <c r="A537" s="8">
        <v>607</v>
      </c>
      <c r="B537" s="12" t="str">
        <f>IF($A537&lt;&gt;"",IF(VLOOKUP($A537,Vocabulary!$A:$J,2,)="","",VLOOKUP($A537,Vocabulary!$A:$J,2,)),"")</f>
        <v>positieBij</v>
      </c>
      <c r="C537" s="11" t="str">
        <f>IF($A537&lt;&gt;"",IF(VLOOKUP($A537,Vocabulary!$A:$J,3,)="","",VLOOKUP($A537,Vocabulary!$A:$J,3,)),"")</f>
        <v/>
      </c>
      <c r="D537" s="11" t="str">
        <f>IF($A537&lt;&gt;"",IF(VLOOKUP($A537,Vocabulary!$A:$J,7,)="","",VLOOKUP($A537,Vocabulary!$A:$J,7,)),"")</f>
        <v>external terminology:
http://www.w3.org/ns/org#postIn</v>
      </c>
      <c r="E537" s="11" t="str">
        <f>IF($A537&lt;&gt;"",VLOOKUP($A537,Vocabulary!$A:$J,4,),"")</f>
        <v>Organization</v>
      </c>
      <c r="F537" s="8" t="s">
        <v>1266</v>
      </c>
    </row>
    <row r="538" spans="1:7" x14ac:dyDescent="0.3">
      <c r="A538" s="8">
        <v>608</v>
      </c>
      <c r="B538" s="12" t="str">
        <f>IF($A538&lt;&gt;"",IF(VLOOKUP($A538,Vocabulary!$A:$J,2,)="","",VLOOKUP($A538,Vocabulary!$A:$J,2,)),"")</f>
        <v>PubliekeOrganisatie</v>
      </c>
      <c r="C538" s="11" t="str">
        <f>IF($A538&lt;&gt;"",IF(VLOOKUP($A538,Vocabulary!$A:$J,3,)="","",VLOOKUP($A538,Vocabulary!$A:$J,3,)),"")</f>
        <v/>
      </c>
      <c r="D538" s="11" t="str">
        <f>IF($A538&lt;&gt;"",IF(VLOOKUP($A538,Vocabulary!$A:$J,7,)="","",VLOOKUP($A538,Vocabulary!$A:$J,7,)),"")</f>
        <v>external terminology:
http://data.europa.eu/m8g/PublicOrganisation</v>
      </c>
      <c r="E538" s="11" t="str">
        <f>IF($A538&lt;&gt;"",VLOOKUP($A538,Vocabulary!$A:$J,4,),"")</f>
        <v>Organization</v>
      </c>
      <c r="F538" s="8" t="s">
        <v>1267</v>
      </c>
    </row>
    <row r="539" spans="1:7" x14ac:dyDescent="0.3">
      <c r="A539" s="8">
        <v>609</v>
      </c>
      <c r="B539" s="12" t="str">
        <f>IF($A539&lt;&gt;"",IF(VLOOKUP($A539,Vocabulary!$A:$J,2,)="","",VLOOKUP($A539,Vocabulary!$A:$J,2,)),"")</f>
        <v>rapporteertAan</v>
      </c>
      <c r="C539" s="11" t="str">
        <f>IF($A539&lt;&gt;"",IF(VLOOKUP($A539,Vocabulary!$A:$J,3,)="","",VLOOKUP($A539,Vocabulary!$A:$J,3,)),"")</f>
        <v/>
      </c>
      <c r="D539" s="11" t="str">
        <f>IF($A539&lt;&gt;"",IF(VLOOKUP($A539,Vocabulary!$A:$J,7,)="","",VLOOKUP($A539,Vocabulary!$A:$J,7,)),"")</f>
        <v>external terminology:
http://www.w3.org/ns/org#reportsTo</v>
      </c>
      <c r="E539" s="11" t="str">
        <f>IF($A539&lt;&gt;"",VLOOKUP($A539,Vocabulary!$A:$J,4,),"")</f>
        <v>Organization</v>
      </c>
      <c r="F539" s="8" t="s">
        <v>1268</v>
      </c>
    </row>
    <row r="540" spans="1:7" x14ac:dyDescent="0.3">
      <c r="A540" s="8">
        <v>610</v>
      </c>
      <c r="B540" s="12" t="str">
        <f>IF($A540&lt;&gt;"",IF(VLOOKUP($A540,Vocabulary!$A:$J,2,)="","",VLOOKUP($A540,Vocabulary!$A:$J,2,)),"")</f>
        <v>registratie</v>
      </c>
      <c r="C540" s="11" t="str">
        <f>IF($A540&lt;&gt;"",IF(VLOOKUP($A540,Vocabulary!$A:$J,3,)="","",VLOOKUP($A540,Vocabulary!$A:$J,3,)),"")</f>
        <v/>
      </c>
      <c r="D540" s="11" t="str">
        <f>IF($A540&lt;&gt;"",IF(VLOOKUP($A540,Vocabulary!$A:$J,7,)="","",VLOOKUP($A540,Vocabulary!$A:$J,7,)),"")</f>
        <v>external terminology:
http://www.w3.org/ns/regorg#registration</v>
      </c>
      <c r="E540" s="11" t="str">
        <f>IF($A540&lt;&gt;"",VLOOKUP($A540,Vocabulary!$A:$J,4,),"")</f>
        <v>Organization</v>
      </c>
      <c r="F540" s="8" t="s">
        <v>1029</v>
      </c>
    </row>
    <row r="541" spans="1:7" x14ac:dyDescent="0.3">
      <c r="A541" s="8">
        <v>611</v>
      </c>
      <c r="B541" s="12" t="str">
        <f>IF($A541&lt;&gt;"",IF(VLOOKUP($A541,Vocabulary!$A:$J,2,)="","",VLOOKUP($A541,Vocabulary!$A:$J,2,)),"")</f>
        <v>resulterendeOrganisatie</v>
      </c>
      <c r="C541" s="11" t="str">
        <f>IF($A541&lt;&gt;"",IF(VLOOKUP($A541,Vocabulary!$A:$J,3,)="","",VLOOKUP($A541,Vocabulary!$A:$J,3,)),"")</f>
        <v/>
      </c>
      <c r="D541" s="11" t="str">
        <f>IF($A541&lt;&gt;"",IF(VLOOKUP($A541,Vocabulary!$A:$J,7,)="","",VLOOKUP($A541,Vocabulary!$A:$J,7,)),"")</f>
        <v>external terminology:
http://www.w3.org/ns/org#resultingOrganization</v>
      </c>
      <c r="E541" s="11" t="str">
        <f>IF($A541&lt;&gt;"",VLOOKUP($A541,Vocabulary!$A:$J,4,),"")</f>
        <v>Organization</v>
      </c>
      <c r="F541" s="8" t="s">
        <v>1269</v>
      </c>
    </row>
    <row r="542" spans="1:7" x14ac:dyDescent="0.3">
      <c r="A542" s="8">
        <v>612</v>
      </c>
      <c r="B542" s="12" t="str">
        <f>IF($A542&lt;&gt;"",IF(VLOOKUP($A542,Vocabulary!$A:$J,2,)="","",VLOOKUP($A542,Vocabulary!$A:$J,2,)),"")</f>
        <v>Rol</v>
      </c>
      <c r="C542" s="11" t="str">
        <f>IF($A542&lt;&gt;"",IF(VLOOKUP($A542,Vocabulary!$A:$J,3,)="","",VLOOKUP($A542,Vocabulary!$A:$J,3,)),"")</f>
        <v/>
      </c>
      <c r="D542" s="11" t="str">
        <f>IF($A542&lt;&gt;"",IF(VLOOKUP($A542,Vocabulary!$A:$J,7,)="","",VLOOKUP($A542,Vocabulary!$A:$J,7,)),"")</f>
        <v>external terminology:
http://www.w3.org/ns/org#Role</v>
      </c>
      <c r="E542" s="11" t="str">
        <f>IF($A542&lt;&gt;"",VLOOKUP($A542,Vocabulary!$A:$J,4,),"")</f>
        <v>Organization</v>
      </c>
      <c r="F542" s="8" t="s">
        <v>1270</v>
      </c>
    </row>
    <row r="543" spans="1:7" x14ac:dyDescent="0.3">
      <c r="A543" s="8">
        <v>613</v>
      </c>
      <c r="B543" s="12" t="str">
        <f>IF($A543&lt;&gt;"",IF(VLOOKUP($A543,Vocabulary!$A:$J,2,)="","",VLOOKUP($A543,Vocabulary!$A:$J,2,)),"")</f>
        <v>rol</v>
      </c>
      <c r="C543" s="11" t="str">
        <f>IF($A543&lt;&gt;"",IF(VLOOKUP($A543,Vocabulary!$A:$J,3,)="","",VLOOKUP($A543,Vocabulary!$A:$J,3,)),"")</f>
        <v/>
      </c>
      <c r="D543" s="11" t="str">
        <f>IF($A543&lt;&gt;"",IF(VLOOKUP($A543,Vocabulary!$A:$J,7,)="","",VLOOKUP($A543,Vocabulary!$A:$J,7,)),"")</f>
        <v>external terminology:
http://www.w3.org/ns/org#role</v>
      </c>
      <c r="E543" s="11" t="str">
        <f>IF($A543&lt;&gt;"",VLOOKUP($A543,Vocabulary!$A:$J,4,),"")</f>
        <v>Organization</v>
      </c>
      <c r="F543" s="8" t="s">
        <v>1271</v>
      </c>
    </row>
    <row r="544" spans="1:7" x14ac:dyDescent="0.3">
      <c r="A544" s="8">
        <v>614</v>
      </c>
      <c r="B544" s="12" t="str">
        <f>IF($A544&lt;&gt;"",IF(VLOOKUP($A544,Vocabulary!$A:$J,2,)="","",VLOOKUP($A544,Vocabulary!$A:$J,2,)),"")</f>
        <v>ruimtelijk</v>
      </c>
      <c r="C544" s="11" t="str">
        <f>IF($A544&lt;&gt;"",IF(VLOOKUP($A544,Vocabulary!$A:$J,3,)="","",VLOOKUP($A544,Vocabulary!$A:$J,3,)),"")</f>
        <v/>
      </c>
      <c r="D544" s="11" t="str">
        <f>IF($A544&lt;&gt;"",IF(VLOOKUP($A544,Vocabulary!$A:$J,7,)="","",VLOOKUP($A544,Vocabulary!$A:$J,7,)),"")</f>
        <v>external terminology:
http://purl.org/dc/terms/spatial</v>
      </c>
      <c r="E544" s="11" t="str">
        <f>IF($A544&lt;&gt;"",VLOOKUP($A544,Vocabulary!$A:$J,4,),"")</f>
        <v>Organization</v>
      </c>
      <c r="F544" s="8" t="s">
        <v>1272</v>
      </c>
    </row>
    <row r="545" spans="1:7" ht="144" x14ac:dyDescent="0.3">
      <c r="A545" s="8">
        <v>615</v>
      </c>
      <c r="B545" s="12" t="str">
        <f>IF($A545&lt;&gt;"",IF(VLOOKUP($A545,Vocabulary!$A:$J,2,)="","",VLOOKUP($A545,Vocabulary!$A:$J,2,)),"")</f>
        <v>SamenwerkingVanOrganisaties</v>
      </c>
      <c r="C545" s="11" t="str">
        <f>IF($A545&lt;&gt;"",IF(VLOOKUP($A545,Vocabulary!$A:$J,3,)="","",VLOOKUP($A545,Vocabulary!$A:$J,3,)),"")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D545" s="11" t="str">
        <f>IF($A545&lt;&gt;"",IF(VLOOKUP($A545,Vocabulary!$A:$J,7,)="","",VLOOKUP($A545,Vocabulary!$A:$J,7,)),"")</f>
        <v>external terminology:
http://www.w3.org/ns/org#OrganizationalCollaboration</v>
      </c>
      <c r="E545" s="11" t="str">
        <f>IF($A545&lt;&gt;"",VLOOKUP($A545,Vocabulary!$A:$J,4,),"")</f>
        <v>Organization</v>
      </c>
      <c r="F545" s="8" t="s">
        <v>1273</v>
      </c>
      <c r="G545" s="23" t="s">
        <v>1341</v>
      </c>
    </row>
    <row r="546" spans="1:7" x14ac:dyDescent="0.3">
      <c r="A546" s="8">
        <v>616</v>
      </c>
      <c r="B546" s="12" t="str">
        <f>IF($A546&lt;&gt;"",IF(VLOOKUP($A546,Vocabulary!$A:$J,2,)="","",VLOOKUP($A546,Vocabulary!$A:$J,2,)),"")</f>
        <v>suborganisatieVan</v>
      </c>
      <c r="C546" s="11" t="str">
        <f>IF($A546&lt;&gt;"",IF(VLOOKUP($A546,Vocabulary!$A:$J,3,)="","",VLOOKUP($A546,Vocabulary!$A:$J,3,)),"")</f>
        <v/>
      </c>
      <c r="D546" s="11" t="str">
        <f>IF($A546&lt;&gt;"",IF(VLOOKUP($A546,Vocabulary!$A:$J,7,)="","",VLOOKUP($A546,Vocabulary!$A:$J,7,)),"")</f>
        <v>external terminology:
http://www.w3.org/ns/org#subOrganizationOf</v>
      </c>
      <c r="E546" s="11" t="str">
        <f>IF($A546&lt;&gt;"",VLOOKUP($A546,Vocabulary!$A:$J,4,),"")</f>
        <v>Organization</v>
      </c>
      <c r="F546" s="8" t="s">
        <v>1274</v>
      </c>
    </row>
    <row r="547" spans="1:7" x14ac:dyDescent="0.3">
      <c r="A547" s="8">
        <v>617</v>
      </c>
      <c r="B547" s="12" t="str">
        <f>IF($A547&lt;&gt;"",IF(VLOOKUP($A547,Vocabulary!$A:$J,2,)="","",VLOOKUP($A547,Vocabulary!$A:$J,2,)),"")</f>
        <v>veranderdDoor</v>
      </c>
      <c r="C547" s="11" t="str">
        <f>IF($A547&lt;&gt;"",IF(VLOOKUP($A547,Vocabulary!$A:$J,3,)="","",VLOOKUP($A547,Vocabulary!$A:$J,3,)),"")</f>
        <v/>
      </c>
      <c r="D547" s="11" t="str">
        <f>IF($A547&lt;&gt;"",IF(VLOOKUP($A547,Vocabulary!$A:$J,7,)="","",VLOOKUP($A547,Vocabulary!$A:$J,7,)),"")</f>
        <v>external terminology:
http://www.w3.org/ns/org#changedBy</v>
      </c>
      <c r="E547" s="11" t="str">
        <f>IF($A547&lt;&gt;"",VLOOKUP($A547,Vocabulary!$A:$J,4,),"")</f>
        <v>Organization</v>
      </c>
      <c r="F547" s="8" t="s">
        <v>1275</v>
      </c>
    </row>
    <row r="548" spans="1:7" x14ac:dyDescent="0.3">
      <c r="A548" s="8">
        <v>618</v>
      </c>
      <c r="B548" s="12" t="str">
        <f>IF($A548&lt;&gt;"",IF(VLOOKUP($A548,Vocabulary!$A:$J,2,)="","",VLOOKUP($A548,Vocabulary!$A:$J,2,)),"")</f>
        <v>Veranderingsgebeurtenis</v>
      </c>
      <c r="C548" s="11" t="str">
        <f>IF($A548&lt;&gt;"",IF(VLOOKUP($A548,Vocabulary!$A:$J,3,)="","",VLOOKUP($A548,Vocabulary!$A:$J,3,)),"")</f>
        <v/>
      </c>
      <c r="D548" s="11" t="str">
        <f>IF($A548&lt;&gt;"",IF(VLOOKUP($A548,Vocabulary!$A:$J,7,)="","",VLOOKUP($A548,Vocabulary!$A:$J,7,)),"")</f>
        <v>external terminology:
http://www.w3.org/ns/org#ChangeEvent</v>
      </c>
      <c r="E548" s="11" t="str">
        <f>IF($A548&lt;&gt;"",VLOOKUP($A548,Vocabulary!$A:$J,4,),"")</f>
        <v>Organization</v>
      </c>
      <c r="F548" s="8" t="s">
        <v>1276</v>
      </c>
    </row>
    <row r="549" spans="1:7" ht="115.2" x14ac:dyDescent="0.3">
      <c r="A549" s="8">
        <v>619</v>
      </c>
      <c r="B549" s="12" t="str">
        <f>IF($A549&lt;&gt;"",IF(VLOOKUP($A549,Vocabulary!$A:$J,2,)="","",VLOOKUP($A549,Vocabulary!$A:$J,2,)),"")</f>
        <v>Vestiging</v>
      </c>
      <c r="C549" s="11" t="str">
        <f>IF($A549&lt;&gt;"",IF(VLOOKUP($A549,Vocabulary!$A:$J,3,)="","",VLOOKUP($A549,Vocabulary!$A:$J,3,)),"")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D549" s="11" t="str">
        <f>IF($A549&lt;&gt;"",IF(VLOOKUP($A549,Vocabulary!$A:$J,7,)="","",VLOOKUP($A549,Vocabulary!$A:$J,7,)),"")</f>
        <v>external terminology:
http://www.w3.org/ns/org#Site</v>
      </c>
      <c r="E549" s="11" t="str">
        <f>IF($A549&lt;&gt;"",VLOOKUP($A549,Vocabulary!$A:$J,4,),"")</f>
        <v>Organization</v>
      </c>
      <c r="F549" s="8" t="s">
        <v>1277</v>
      </c>
      <c r="G549" s="23" t="s">
        <v>1340</v>
      </c>
    </row>
    <row r="550" spans="1:7" x14ac:dyDescent="0.3">
      <c r="A550" s="8">
        <v>620</v>
      </c>
      <c r="B550" s="12" t="str">
        <f>IF($A550&lt;&gt;"",IF(VLOOKUP($A550,Vocabulary!$A:$J,2,)="","",VLOOKUP($A550,Vocabulary!$A:$J,2,)),"")</f>
        <v>vestigingsadres</v>
      </c>
      <c r="C550" s="11" t="str">
        <f>IF($A550&lt;&gt;"",IF(VLOOKUP($A550,Vocabulary!$A:$J,3,)="","",VLOOKUP($A550,Vocabulary!$A:$J,3,)),"")</f>
        <v/>
      </c>
      <c r="D550" s="11" t="str">
        <f>IF($A550&lt;&gt;"",IF(VLOOKUP($A550,Vocabulary!$A:$J,7,)="","",VLOOKUP($A550,Vocabulary!$A:$J,7,)),"")</f>
        <v>external terminology:
http://www.w3.org/ns/org#siteAddress</v>
      </c>
      <c r="E550" s="11" t="str">
        <f>IF($A550&lt;&gt;"",VLOOKUP($A550,Vocabulary!$A:$J,4,),"")</f>
        <v>Organization</v>
      </c>
      <c r="F550" s="8" t="s">
        <v>1278</v>
      </c>
    </row>
    <row r="551" spans="1:7" x14ac:dyDescent="0.3">
      <c r="A551" s="8">
        <v>621</v>
      </c>
      <c r="B551" s="12" t="str">
        <f>IF($A551&lt;&gt;"",IF(VLOOKUP($A551,Vocabulary!$A:$J,2,)="","",VLOOKUP($A551,Vocabulary!$A:$J,2,)),"")</f>
        <v>voorkeurslabel</v>
      </c>
      <c r="C551" s="11" t="str">
        <f>IF($A551&lt;&gt;"",IF(VLOOKUP($A551,Vocabulary!$A:$J,3,)="","",VLOOKUP($A551,Vocabulary!$A:$J,3,)),"")</f>
        <v/>
      </c>
      <c r="D551" s="11" t="str">
        <f>IF($A551&lt;&gt;"",IF(VLOOKUP($A551,Vocabulary!$A:$J,7,)="","",VLOOKUP($A551,Vocabulary!$A:$J,7,)),"")</f>
        <v>external terminology:
http://www.w3.org/2004/02/skos/core#prefLabel</v>
      </c>
      <c r="E551" s="11" t="str">
        <f>IF($A551&lt;&gt;"",VLOOKUP($A551,Vocabulary!$A:$J,4,),"")</f>
        <v>Organization</v>
      </c>
      <c r="F551" s="8" t="s">
        <v>1279</v>
      </c>
    </row>
    <row r="552" spans="1:7" x14ac:dyDescent="0.3">
      <c r="A552" s="8">
        <v>622</v>
      </c>
      <c r="B552" s="12" t="str">
        <f>IF($A552&lt;&gt;"",IF(VLOOKUP($A552,Vocabulary!$A:$J,2,)="","",VLOOKUP($A552,Vocabulary!$A:$J,2,)),"")</f>
        <v>wettelijkeNaam</v>
      </c>
      <c r="C552" s="11" t="str">
        <f>IF($A552&lt;&gt;"",IF(VLOOKUP($A552,Vocabulary!$A:$J,3,)="","",VLOOKUP($A552,Vocabulary!$A:$J,3,)),"")</f>
        <v/>
      </c>
      <c r="D552" s="11" t="str">
        <f>IF($A552&lt;&gt;"",IF(VLOOKUP($A552,Vocabulary!$A:$J,7,)="","",VLOOKUP($A552,Vocabulary!$A:$J,7,)),"")</f>
        <v>external terminology:
http://www.w3.org/ns/regorg#legalName</v>
      </c>
      <c r="E552" s="11" t="str">
        <f>IF($A552&lt;&gt;"",VLOOKUP($A552,Vocabulary!$A:$J,4,),"")</f>
        <v>Organization</v>
      </c>
      <c r="F552" s="8" t="s">
        <v>1280</v>
      </c>
    </row>
    <row r="553" spans="1:7" x14ac:dyDescent="0.3">
      <c r="A553" s="8">
        <v>623</v>
      </c>
      <c r="B553" s="12" t="str">
        <f>IF($A553&lt;&gt;"",IF(VLOOKUP($A553,Vocabulary!$A:$J,2,)="","",VLOOKUP($A553,Vocabulary!$A:$J,2,)),"")</f>
        <v>Object</v>
      </c>
      <c r="C553" s="11" t="str">
        <f>IF($A553&lt;&gt;"",IF(VLOOKUP($A553,Vocabulary!$A:$J,3,)="","",VLOOKUP($A553,Vocabulary!$A:$J,3,)),"")</f>
        <v/>
      </c>
      <c r="D553" s="11" t="str">
        <f>IF($A553&lt;&gt;"",IF(VLOOKUP($A553,Vocabulary!$A:$J,7,)="","",VLOOKUP($A553,Vocabulary!$A:$J,7,)),"")</f>
        <v/>
      </c>
      <c r="E553" s="11" t="str">
        <f>IF($A553&lt;&gt;"",VLOOKUP($A553,Vocabulary!$A:$J,4,),"")</f>
        <v>Generic</v>
      </c>
      <c r="F553" s="8" t="s">
        <v>1351</v>
      </c>
    </row>
    <row r="554" spans="1:7" x14ac:dyDescent="0.3">
      <c r="A554" s="8">
        <v>624</v>
      </c>
      <c r="B554" s="12" t="str">
        <f>IF($A554&lt;&gt;"",IF(VLOOKUP($A554,Vocabulary!$A:$J,2,)="","",VLOOKUP($A554,Vocabulary!$A:$J,2,)),"")</f>
        <v>ContactInfo</v>
      </c>
      <c r="C554" s="11" t="str">
        <f>IF($A554&lt;&gt;"",IF(VLOOKUP($A554,Vocabulary!$A:$J,3,)="","",VLOOKUP($A554,Vocabulary!$A:$J,3,)),"")</f>
        <v/>
      </c>
      <c r="D554" s="11" t="str">
        <f>IF($A554&lt;&gt;"",IF(VLOOKUP($A554,Vocabulary!$A:$J,7,)="","",VLOOKUP($A554,Vocabulary!$A:$J,7,)),"")</f>
        <v/>
      </c>
      <c r="E554" s="11" t="str">
        <f>IF($A554&lt;&gt;"",VLOOKUP($A554,Vocabulary!$A:$J,4,),"")</f>
        <v>Generic</v>
      </c>
      <c r="F554" s="8" t="s">
        <v>1352</v>
      </c>
    </row>
    <row r="555" spans="1:7" x14ac:dyDescent="0.3">
      <c r="A555" s="8">
        <v>625</v>
      </c>
      <c r="B555" s="12" t="str">
        <f>IF($A555&lt;&gt;"",IF(VLOOKUP($A555,Vocabulary!$A:$J,2,)="","",VLOOKUP($A555,Vocabulary!$A:$J,2,)),"")</f>
        <v>Perceel</v>
      </c>
      <c r="C555" s="11" t="str">
        <f>IF($A555&lt;&gt;"",IF(VLOOKUP($A555,Vocabulary!$A:$J,3,)="","",VLOOKUP($A555,Vocabulary!$A:$J,3,)),"")</f>
        <v/>
      </c>
      <c r="D555" s="11" t="str">
        <f>IF($A555&lt;&gt;"",IF(VLOOKUP($A555,Vocabulary!$A:$J,7,)="","",VLOOKUP($A555,Vocabulary!$A:$J,7,)),"")</f>
        <v/>
      </c>
      <c r="E555" s="11" t="str">
        <f>IF($A555&lt;&gt;"",VLOOKUP($A555,Vocabulary!$A:$J,4,),"")</f>
        <v>Location</v>
      </c>
      <c r="F555" s="8" t="s">
        <v>184</v>
      </c>
    </row>
    <row r="556" spans="1:7" x14ac:dyDescent="0.3">
      <c r="A556" s="8">
        <v>626</v>
      </c>
      <c r="B556" s="12" t="str">
        <f>IF($A556&lt;&gt;"",IF(VLOOKUP($A556,Vocabulary!$A:$J,2,)="","",VLOOKUP($A556,Vocabulary!$A:$J,2,)),"")</f>
        <v>Gebouw</v>
      </c>
      <c r="C556" s="11" t="str">
        <f>IF($A556&lt;&gt;"",IF(VLOOKUP($A556,Vocabulary!$A:$J,3,)="","",VLOOKUP($A556,Vocabulary!$A:$J,3,)),"")</f>
        <v/>
      </c>
      <c r="D556" s="11" t="str">
        <f>IF($A556&lt;&gt;"",IF(VLOOKUP($A556,Vocabulary!$A:$J,7,)="","",VLOOKUP($A556,Vocabulary!$A:$J,7,)),"")</f>
        <v/>
      </c>
      <c r="E556" s="11" t="str">
        <f>IF($A556&lt;&gt;"",VLOOKUP($A556,Vocabulary!$A:$J,4,),"")</f>
        <v>Location</v>
      </c>
      <c r="F556" s="8" t="s">
        <v>182</v>
      </c>
    </row>
    <row r="557" spans="1:7" x14ac:dyDescent="0.3">
      <c r="A557" s="8">
        <v>627</v>
      </c>
      <c r="B557" s="12" t="str">
        <f>IF($A557&lt;&gt;"",IF(VLOOKUP($A557,Vocabulary!$A:$J,2,)="","",VLOOKUP($A557,Vocabulary!$A:$J,2,)),"")</f>
        <v>Gebouweenheid</v>
      </c>
      <c r="C557" s="11" t="str">
        <f>IF($A557&lt;&gt;"",IF(VLOOKUP($A557,Vocabulary!$A:$J,3,)="","",VLOOKUP($A557,Vocabulary!$A:$J,3,)),"")</f>
        <v/>
      </c>
      <c r="D557" s="11" t="str">
        <f>IF($A557&lt;&gt;"",IF(VLOOKUP($A557,Vocabulary!$A:$J,7,)="","",VLOOKUP($A557,Vocabulary!$A:$J,7,)),"")</f>
        <v/>
      </c>
      <c r="E557" s="11" t="str">
        <f>IF($A557&lt;&gt;"",VLOOKUP($A557,Vocabulary!$A:$J,4,),"")</f>
        <v>Location</v>
      </c>
      <c r="F557" s="8" t="s">
        <v>218</v>
      </c>
    </row>
    <row r="558" spans="1:7" x14ac:dyDescent="0.3">
      <c r="A558" s="8">
        <v>628</v>
      </c>
      <c r="B558" s="12" t="str">
        <f>IF($A558&lt;&gt;"",IF(VLOOKUP($A558,Vocabulary!$A:$J,2,)="","",VLOOKUP($A558,Vocabulary!$A:$J,2,)),"")</f>
        <v>Standplaats</v>
      </c>
      <c r="C558" s="11" t="str">
        <f>IF($A558&lt;&gt;"",IF(VLOOKUP($A558,Vocabulary!$A:$J,3,)="","",VLOOKUP($A558,Vocabulary!$A:$J,3,)),"")</f>
        <v/>
      </c>
      <c r="D558" s="11" t="str">
        <f>IF($A558&lt;&gt;"",IF(VLOOKUP($A558,Vocabulary!$A:$J,7,)="","",VLOOKUP($A558,Vocabulary!$A:$J,7,)),"")</f>
        <v/>
      </c>
      <c r="E558" s="11" t="str">
        <f>IF($A558&lt;&gt;"",VLOOKUP($A558,Vocabulary!$A:$J,4,),"")</f>
        <v>Location</v>
      </c>
      <c r="F558" s="8" t="s">
        <v>186</v>
      </c>
    </row>
    <row r="559" spans="1:7" x14ac:dyDescent="0.3">
      <c r="A559" s="8">
        <v>629</v>
      </c>
      <c r="B559" s="12" t="str">
        <f>IF($A559&lt;&gt;"",IF(VLOOKUP($A559,Vocabulary!$A:$J,2,)="","",VLOOKUP($A559,Vocabulary!$A:$J,2,)),"")</f>
        <v>Ligplaats</v>
      </c>
      <c r="C559" s="11" t="str">
        <f>IF($A559&lt;&gt;"",IF(VLOOKUP($A559,Vocabulary!$A:$J,3,)="","",VLOOKUP($A559,Vocabulary!$A:$J,3,)),"")</f>
        <v/>
      </c>
      <c r="D559" s="11" t="str">
        <f>IF($A559&lt;&gt;"",IF(VLOOKUP($A559,Vocabulary!$A:$J,7,)="","",VLOOKUP($A559,Vocabulary!$A:$J,7,)),"")</f>
        <v/>
      </c>
      <c r="E559" s="11" t="str">
        <f>IF($A559&lt;&gt;"",VLOOKUP($A559,Vocabulary!$A:$J,4,),"")</f>
        <v>Location</v>
      </c>
      <c r="F559" s="8" t="s">
        <v>1353</v>
      </c>
    </row>
    <row r="560" spans="1:7" x14ac:dyDescent="0.3">
      <c r="A560" s="8">
        <v>630</v>
      </c>
      <c r="B560" s="12" t="str">
        <f>IF($A560&lt;&gt;"",IF(VLOOKUP($A560,Vocabulary!$A:$J,2,)="","",VLOOKUP($A560,Vocabulary!$A:$J,2,)),"")</f>
        <v>heeftRelatieMet</v>
      </c>
      <c r="C560" s="11" t="str">
        <f>IF($A560&lt;&gt;"",IF(VLOOKUP($A560,Vocabulary!$A:$J,3,)="","",VLOOKUP($A560,Vocabulary!$A:$J,3,)),"")</f>
        <v/>
      </c>
      <c r="D560" s="11" t="str">
        <f>IF($A560&lt;&gt;"",IF(VLOOKUP($A560,Vocabulary!$A:$J,7,)="","",VLOOKUP($A560,Vocabulary!$A:$J,7,)),"")</f>
        <v/>
      </c>
      <c r="E560" s="11" t="str">
        <f>IF($A560&lt;&gt;"",VLOOKUP($A560,Vocabulary!$A:$J,4,),"")</f>
        <v>Person</v>
      </c>
      <c r="F560" s="8" t="s">
        <v>1354</v>
      </c>
    </row>
    <row r="561" spans="1:8" x14ac:dyDescent="0.3">
      <c r="A561" s="8">
        <v>631</v>
      </c>
      <c r="B561" s="12" t="str">
        <f>IF($A561&lt;&gt;"",IF(VLOOKUP($A561,Vocabulary!$A:$J,2,)="","",VLOOKUP($A561,Vocabulary!$A:$J,2,)),"")</f>
        <v>alternatieveNaam</v>
      </c>
      <c r="C561" s="11" t="str">
        <f>IF($A561&lt;&gt;"",IF(VLOOKUP($A561,Vocabulary!$A:$J,3,)="","",VLOOKUP($A561,Vocabulary!$A:$J,3,)),"")</f>
        <v>alternative label</v>
      </c>
      <c r="D561" s="11" t="str">
        <f>IF($A561&lt;&gt;"",IF(VLOOKUP($A561,Vocabulary!$A:$J,7,)="","",VLOOKUP($A561,Vocabulary!$A:$J,7,)),"")</f>
        <v>&lt;skos:altLabel&gt;</v>
      </c>
      <c r="E561" s="11" t="str">
        <f>IF($A561&lt;&gt;"",VLOOKUP($A561,Vocabulary!$A:$J,4,),"")</f>
        <v>Organization</v>
      </c>
      <c r="F561" s="8" t="s">
        <v>1364</v>
      </c>
      <c r="G561" s="23" t="s">
        <v>1365</v>
      </c>
    </row>
    <row r="562" spans="1:8" x14ac:dyDescent="0.3">
      <c r="A562" s="8">
        <v>632</v>
      </c>
      <c r="B562" s="12" t="str">
        <f>IF($A562&lt;&gt;"",IF(VLOOKUP($A562,Vocabulary!$A:$J,2,)="","",VLOOKUP($A562,Vocabulary!$A:$J,2,)),"")</f>
        <v>website</v>
      </c>
      <c r="C562" s="11" t="str">
        <f>IF($A562&lt;&gt;"",IF(VLOOKUP($A562,Vocabulary!$A:$J,3,)="","",VLOOKUP($A562,Vocabulary!$A:$J,3,)),"")</f>
        <v/>
      </c>
      <c r="D562" s="11" t="str">
        <f>IF($A562&lt;&gt;"",IF(VLOOKUP($A562,Vocabulary!$A:$J,7,)="","",VLOOKUP($A562,Vocabulary!$A:$J,7,)),"")</f>
        <v/>
      </c>
      <c r="E562" s="11" t="str">
        <f>IF($A562&lt;&gt;"",VLOOKUP($A562,Vocabulary!$A:$J,4,),"")</f>
        <v>Generic</v>
      </c>
      <c r="F562" s="8" t="s">
        <v>67</v>
      </c>
    </row>
    <row r="563" spans="1:8" x14ac:dyDescent="0.3">
      <c r="A563" s="8">
        <v>633</v>
      </c>
      <c r="B563" s="12" t="str">
        <f>IF($A563&lt;&gt;"",IF(VLOOKUP($A563,Vocabulary!$A:$J,2,)="","",VLOOKUP($A563,Vocabulary!$A:$J,2,)),"")</f>
        <v>Rechtsvormtype</v>
      </c>
      <c r="C563" s="11" t="str">
        <f>IF($A563&lt;&gt;"",IF(VLOOKUP($A563,Vocabulary!$A:$J,3,)="","",VLOOKUP($A563,Vocabulary!$A:$J,3,)),"")</f>
        <v/>
      </c>
      <c r="D563" s="11" t="str">
        <f>IF($A563&lt;&gt;"",IF(VLOOKUP($A563,Vocabulary!$A:$J,7,)="","",VLOOKUP($A563,Vocabulary!$A:$J,7,)),"")</f>
        <v/>
      </c>
      <c r="E563" s="11" t="str">
        <f>IF($A563&lt;&gt;"",VLOOKUP($A563,Vocabulary!$A:$J,4,),"")</f>
        <v>Organization</v>
      </c>
      <c r="F563" s="8" t="s">
        <v>1371</v>
      </c>
    </row>
    <row r="564" spans="1:8" x14ac:dyDescent="0.3">
      <c r="A564" s="8">
        <v>634</v>
      </c>
      <c r="B564" s="12" t="str">
        <f>IF($A564&lt;&gt;"",IF(VLOOKUP($A564,Vocabulary!$A:$J,2,)="","",VLOOKUP($A564,Vocabulary!$A:$J,2,)),"")</f>
        <v>Rechtstoestandtype</v>
      </c>
      <c r="C564" s="11" t="str">
        <f>IF($A564&lt;&gt;"",IF(VLOOKUP($A564,Vocabulary!$A:$J,3,)="","",VLOOKUP($A564,Vocabulary!$A:$J,3,)),"")</f>
        <v/>
      </c>
      <c r="D564" s="11" t="str">
        <f>IF($A564&lt;&gt;"",IF(VLOOKUP($A564,Vocabulary!$A:$J,7,)="","",VLOOKUP($A564,Vocabulary!$A:$J,7,)),"")</f>
        <v/>
      </c>
      <c r="E564" s="11" t="str">
        <f>IF($A564&lt;&gt;"",VLOOKUP($A564,Vocabulary!$A:$J,4,),"")</f>
        <v>Organization</v>
      </c>
      <c r="F564" s="8" t="s">
        <v>1370</v>
      </c>
    </row>
    <row r="565" spans="1:8" ht="172.8" x14ac:dyDescent="0.3">
      <c r="A565" s="8">
        <v>635</v>
      </c>
      <c r="B565" s="12" t="str">
        <f>IF($A565&lt;&gt;"",IF(VLOOKUP($A565,Vocabulary!$A:$J,2,)="","",VLOOKUP($A565,Vocabulary!$A:$J,2,)),"")</f>
        <v>Rechtspersoonlijkheidtype</v>
      </c>
      <c r="C565" s="11" t="str">
        <f>IF($A565&lt;&gt;"",IF(VLOOKUP($A565,Vocabulary!$A:$J,3,)="","",VLOOKUP($A565,Vocabulary!$A:$J,3,)),"")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D565" s="11" t="str">
        <f>IF($A565&lt;&gt;"",IF(VLOOKUP($A565,Vocabulary!$A:$J,7,)="","",VLOOKUP($A565,Vocabulary!$A:$J,7,)),"")</f>
        <v/>
      </c>
      <c r="E565" s="11" t="str">
        <f>IF($A565&lt;&gt;"",VLOOKUP($A565,Vocabulary!$A:$J,4,),"")</f>
        <v>Organization</v>
      </c>
      <c r="F565" s="8" t="s">
        <v>1369</v>
      </c>
      <c r="G565" s="23" t="s">
        <v>1372</v>
      </c>
    </row>
    <row r="566" spans="1:8" x14ac:dyDescent="0.3">
      <c r="A566" s="8">
        <v>636</v>
      </c>
      <c r="B566" s="12" t="str">
        <f>IF($A566&lt;&gt;"",IF(VLOOKUP($A566,Vocabulary!$A:$J,2,)="","",VLOOKUP($A566,Vocabulary!$A:$J,2,)),"")</f>
        <v>Statuswaarde</v>
      </c>
      <c r="C566" s="11" t="str">
        <f>IF($A566&lt;&gt;"",IF(VLOOKUP($A566,Vocabulary!$A:$J,3,)="","",VLOOKUP($A566,Vocabulary!$A:$J,3,)),"")</f>
        <v/>
      </c>
      <c r="D566" s="11" t="str">
        <f>IF($A566&lt;&gt;"",IF(VLOOKUP($A566,Vocabulary!$A:$J,7,)="","",VLOOKUP($A566,Vocabulary!$A:$J,7,)),"")</f>
        <v/>
      </c>
      <c r="E566" s="11" t="str">
        <f>IF($A566&lt;&gt;"",VLOOKUP($A566,Vocabulary!$A:$J,4,),"")</f>
        <v>Location</v>
      </c>
      <c r="F566" s="8" t="s">
        <v>1373</v>
      </c>
    </row>
    <row r="567" spans="1:8" x14ac:dyDescent="0.3">
      <c r="A567" s="8">
        <v>637</v>
      </c>
      <c r="B567" s="12" t="str">
        <f>IF($A567&lt;&gt;"",IF(VLOOKUP($A567,Vocabulary!$A:$J,2,)="","",VLOOKUP($A567,Vocabulary!$A:$J,2,)),"")</f>
        <v>achternaam</v>
      </c>
      <c r="C567" s="11" t="str">
        <f>IF($A567&lt;&gt;"",IF(VLOOKUP($A567,Vocabulary!$A:$J,3,)="","",VLOOKUP($A567,Vocabulary!$A:$J,3,)),"")</f>
        <v/>
      </c>
      <c r="D567" s="11" t="str">
        <f>IF($A567&lt;&gt;"",IF(VLOOKUP($A567,Vocabulary!$A:$J,7,)="","",VLOOKUP($A567,Vocabulary!$A:$J,7,)),"")</f>
        <v/>
      </c>
      <c r="E567" s="11" t="str">
        <f>IF($A567&lt;&gt;"",VLOOKUP($A567,Vocabulary!$A:$J,4,),"")</f>
        <v>Person</v>
      </c>
      <c r="F567" s="8" t="s">
        <v>1374</v>
      </c>
    </row>
    <row r="568" spans="1:8" x14ac:dyDescent="0.3">
      <c r="A568" s="8">
        <v>638</v>
      </c>
      <c r="B568" s="12" t="str">
        <f>IF($A568&lt;&gt;"",IF(VLOOKUP($A568,Vocabulary!$A:$J,2,)="","",VLOOKUP($A568,Vocabulary!$A:$J,2,)),"")</f>
        <v>voornaam</v>
      </c>
      <c r="C568" s="11" t="str">
        <f>IF($A568&lt;&gt;"",IF(VLOOKUP($A568,Vocabulary!$A:$J,3,)="","",VLOOKUP($A568,Vocabulary!$A:$J,3,)),"")</f>
        <v/>
      </c>
      <c r="D568" s="11" t="str">
        <f>IF($A568&lt;&gt;"",IF(VLOOKUP($A568,Vocabulary!$A:$J,7,)="","",VLOOKUP($A568,Vocabulary!$A:$J,7,)),"")</f>
        <v/>
      </c>
      <c r="E568" s="11" t="str">
        <f>IF($A568&lt;&gt;"",VLOOKUP($A568,Vocabulary!$A:$J,4,),"")</f>
        <v>Person</v>
      </c>
      <c r="F568" s="8" t="s">
        <v>1375</v>
      </c>
    </row>
    <row r="569" spans="1:8" x14ac:dyDescent="0.3">
      <c r="A569" s="8">
        <v>639</v>
      </c>
      <c r="B569" s="12" t="str">
        <f>IF($A569&lt;&gt;"",IF(VLOOKUP($A569,Vocabulary!$A:$J,2,)="","",VLOOKUP($A569,Vocabulary!$A:$J,2,)),"")</f>
        <v>Geslacht</v>
      </c>
      <c r="C569" s="11" t="str">
        <f>IF($A569&lt;&gt;"",IF(VLOOKUP($A569,Vocabulary!$A:$J,3,)="","",VLOOKUP($A569,Vocabulary!$A:$J,3,)),"")</f>
        <v/>
      </c>
      <c r="D569" s="11" t="str">
        <f>IF($A569&lt;&gt;"",IF(VLOOKUP($A569,Vocabulary!$A:$J,7,)="","",VLOOKUP($A569,Vocabulary!$A:$J,7,)),"")</f>
        <v/>
      </c>
      <c r="E569" s="11" t="str">
        <f>IF($A569&lt;&gt;"",VLOOKUP($A569,Vocabulary!$A:$J,4,),"")</f>
        <v>Person</v>
      </c>
      <c r="F569" s="8" t="s">
        <v>12</v>
      </c>
    </row>
    <row r="570" spans="1:8" x14ac:dyDescent="0.3">
      <c r="A570" s="8">
        <v>640</v>
      </c>
      <c r="B570" s="12" t="str">
        <f>IF($A570&lt;&gt;"",IF(VLOOKUP($A570,Vocabulary!$A:$J,2,)="","",VLOOKUP($A570,Vocabulary!$A:$J,2,)),"")</f>
        <v>BurgerlijkeStaatType</v>
      </c>
      <c r="C570" s="11" t="str">
        <f>IF($A570&lt;&gt;"",IF(VLOOKUP($A570,Vocabulary!$A:$J,3,)="","",VLOOKUP($A570,Vocabulary!$A:$J,3,)),"")</f>
        <v/>
      </c>
      <c r="D570" s="11" t="str">
        <f>IF($A570&lt;&gt;"",IF(VLOOKUP($A570,Vocabulary!$A:$J,7,)="","",VLOOKUP($A570,Vocabulary!$A:$J,7,)),"")</f>
        <v/>
      </c>
      <c r="E570" s="11" t="str">
        <f>IF($A570&lt;&gt;"",VLOOKUP($A570,Vocabulary!$A:$J,4,),"")</f>
        <v>Person</v>
      </c>
      <c r="F570" s="8" t="s">
        <v>1377</v>
      </c>
    </row>
    <row r="571" spans="1:8" x14ac:dyDescent="0.3">
      <c r="A571" s="8">
        <v>641</v>
      </c>
      <c r="B571" s="12" t="str">
        <f>IF($A571&lt;&gt;"",IF(VLOOKUP($A571,Vocabulary!$A:$J,2,)="","",VLOOKUP($A571,Vocabulary!$A:$J,2,)),"")</f>
        <v>Afstammingstype</v>
      </c>
      <c r="C571" s="11" t="str">
        <f>IF($A571&lt;&gt;"",IF(VLOOKUP($A571,Vocabulary!$A:$J,3,)="","",VLOOKUP($A571,Vocabulary!$A:$J,3,)),"")</f>
        <v/>
      </c>
      <c r="D571" s="11" t="str">
        <f>IF($A571&lt;&gt;"",IF(VLOOKUP($A571,Vocabulary!$A:$J,7,)="","",VLOOKUP($A571,Vocabulary!$A:$J,7,)),"")</f>
        <v/>
      </c>
      <c r="E571" s="11" t="str">
        <f>IF($A571&lt;&gt;"",VLOOKUP($A571,Vocabulary!$A:$J,4,),"")</f>
        <v>Person</v>
      </c>
      <c r="F571" s="8" t="s">
        <v>105</v>
      </c>
    </row>
    <row r="572" spans="1:8" x14ac:dyDescent="0.3">
      <c r="A572" s="8">
        <v>642</v>
      </c>
      <c r="B572" s="12" t="str">
        <f>IF($A572&lt;&gt;"",IF(VLOOKUP($A572,Vocabulary!$A:$J,2,)="","",VLOOKUP($A572,Vocabulary!$A:$J,2,)),"")</f>
        <v>Gezinsrelatietype</v>
      </c>
      <c r="C572" s="11" t="str">
        <f>IF($A572&lt;&gt;"",IF(VLOOKUP($A572,Vocabulary!$A:$J,3,)="","",VLOOKUP($A572,Vocabulary!$A:$J,3,)),"")</f>
        <v/>
      </c>
      <c r="D572" s="11" t="str">
        <f>IF($A572&lt;&gt;"",IF(VLOOKUP($A572,Vocabulary!$A:$J,7,)="","",VLOOKUP($A572,Vocabulary!$A:$J,7,)),"")</f>
        <v/>
      </c>
      <c r="E572" s="11" t="str">
        <f>IF($A572&lt;&gt;"",VLOOKUP($A572,Vocabulary!$A:$J,4,),"")</f>
        <v>Person</v>
      </c>
      <c r="F572" s="8" t="s">
        <v>1378</v>
      </c>
    </row>
    <row r="573" spans="1:8" x14ac:dyDescent="0.3">
      <c r="A573" s="8">
        <v>643</v>
      </c>
      <c r="B573" s="12" t="str">
        <f>IF($A573&lt;&gt;"",IF(VLOOKUP($A573,Vocabulary!$A:$J,2,)="","",VLOOKUP($A573,Vocabulary!$A:$J,2,)),"")</f>
        <v>isHetResultaatVan</v>
      </c>
      <c r="C573" s="11" t="str">
        <f>IF($A573&lt;&gt;"",IF(VLOOKUP($A573,Vocabulary!$A:$J,3,)="","",VLOOKUP($A573,Vocabulary!$A:$J,3,)),"")</f>
        <v/>
      </c>
      <c r="D573" s="11" t="str">
        <f>IF($A573&lt;&gt;"",IF(VLOOKUP($A573,Vocabulary!$A:$J,7,)="","",VLOOKUP($A573,Vocabulary!$A:$J,7,)),"")</f>
        <v/>
      </c>
      <c r="E573" s="11" t="str">
        <f>IF($A573&lt;&gt;"",VLOOKUP($A573,Vocabulary!$A:$J,4,),"")</f>
        <v>Organization</v>
      </c>
      <c r="F573" s="8" t="s">
        <v>1380</v>
      </c>
    </row>
    <row r="574" spans="1:8" x14ac:dyDescent="0.3">
      <c r="A574" s="8">
        <v>644</v>
      </c>
      <c r="B574" s="12" t="str">
        <f>IF($A574&lt;&gt;"",IF(VLOOKUP($A574,Vocabulary!$A:$J,2,)="","",VLOOKUP($A574,Vocabulary!$A:$J,2,)),"")</f>
        <v>person2</v>
      </c>
      <c r="C574" s="11" t="str">
        <f>IF($A574&lt;&gt;"",IF(VLOOKUP($A574,Vocabulary!$A:$J,3,)="","",VLOOKUP($A574,Vocabulary!$A:$J,3,)),"")</f>
        <v>Second person in a relation of 2 persons.</v>
      </c>
      <c r="D574" s="11" t="str">
        <f>IF($A574&lt;&gt;"",IF(VLOOKUP($A574,Vocabulary!$A:$J,7,)="","",VLOOKUP($A574,Vocabulary!$A:$J,7,)),"")</f>
        <v/>
      </c>
      <c r="E574" s="11" t="str">
        <f>IF($A574&lt;&gt;"",VLOOKUP($A574,Vocabulary!$A:$J,4,),"")</f>
        <v>Person</v>
      </c>
      <c r="F574" s="8" t="s">
        <v>1506</v>
      </c>
      <c r="G574" s="23" t="s">
        <v>1507</v>
      </c>
    </row>
    <row r="575" spans="1:8" x14ac:dyDescent="0.3">
      <c r="A575" s="8">
        <v>645</v>
      </c>
      <c r="B575" s="12" t="str">
        <f>IF($A575&lt;&gt;"",IF(VLOOKUP($A575,Vocabulary!$A:$J,2,)="","",VLOOKUP($A575,Vocabulary!$A:$J,2,)),"")</f>
        <v>Location</v>
      </c>
      <c r="C575" s="11" t="str">
        <f>IF($A575&lt;&gt;"",IF(VLOOKUP($A575,Vocabulary!$A:$J,3,)="","",VLOOKUP($A575,Vocabulary!$A:$J,3,)),"")</f>
        <v>An identifiable geographic place.</v>
      </c>
      <c r="D575" s="11" t="str">
        <f>IF($A575&lt;&gt;"",IF(VLOOKUP($A575,Vocabulary!$A:$J,7,)="","",VLOOKUP($A575,Vocabulary!$A:$J,7,)),"")</f>
        <v/>
      </c>
      <c r="E575" s="11" t="str">
        <f>IF($A575&lt;&gt;"",VLOOKUP($A575,Vocabulary!$A:$J,4,),"")</f>
        <v>Location</v>
      </c>
      <c r="F575" s="8" t="s">
        <v>1526</v>
      </c>
      <c r="G575" s="8" t="s">
        <v>1530</v>
      </c>
      <c r="H575" s="8"/>
    </row>
    <row r="576" spans="1:8" ht="244.8" x14ac:dyDescent="0.3">
      <c r="A576" s="8">
        <v>649</v>
      </c>
      <c r="B576" s="12" t="str">
        <f>IF($A576&lt;&gt;"",IF(VLOOKUP($A576,Vocabulary!$A:$J,2,)="","",VLOOKUP($A576,Vocabulary!$A:$J,2,)),"")</f>
        <v>postName</v>
      </c>
      <c r="C576" s="11" t="str">
        <f>IF($A576&lt;&gt;"",IF(VLOOKUP($A576,Vocabulary!$A:$J,3,)="","",VLOOKUP($A576,Vocabulary!$A:$J,3,)),"")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D576" s="11" t="str">
        <f>IF($A576&lt;&gt;"",IF(VLOOKUP($A576,Vocabulary!$A:$J,7,)="","",VLOOKUP($A576,Vocabulary!$A:$J,7,)),"")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E576" s="11" t="str">
        <f>IF($A576&lt;&gt;"",VLOOKUP($A576,Vocabulary!$A:$J,4,),"")</f>
        <v>Location</v>
      </c>
      <c r="F576" s="8" t="s">
        <v>1560</v>
      </c>
      <c r="G576" s="23" t="s">
        <v>1683</v>
      </c>
      <c r="H576" s="23" t="s">
        <v>2344</v>
      </c>
    </row>
    <row r="577" spans="1:8" x14ac:dyDescent="0.3">
      <c r="A577" s="8">
        <v>650</v>
      </c>
      <c r="B577" s="12" t="str">
        <f>IF($A577&lt;&gt;"",IF(VLOOKUP($A577,Vocabulary!$A:$J,2,)="","",VLOOKUP($A577,Vocabulary!$A:$J,2,)),"")</f>
        <v>geographicName</v>
      </c>
      <c r="C577" s="11" t="str">
        <f>IF($A577&lt;&gt;"",IF(VLOOKUP($A577,Vocabulary!$A:$J,3,)="","",VLOOKUP($A577,Vocabulary!$A:$J,3,)),"")</f>
        <v>A proper noun applied to a spatial object.</v>
      </c>
      <c r="D577" s="11" t="str">
        <f>IF($A577&lt;&gt;"",IF(VLOOKUP($A577,Vocabulary!$A:$J,7,)="","",VLOOKUP($A577,Vocabulary!$A:$J,7,)),"")</f>
        <v/>
      </c>
      <c r="E577" s="11" t="str">
        <f>IF($A577&lt;&gt;"",VLOOKUP($A577,Vocabulary!$A:$J,4,),"")</f>
        <v>Location</v>
      </c>
      <c r="F577" s="8" t="s">
        <v>1563</v>
      </c>
      <c r="G577" s="23" t="s">
        <v>1564</v>
      </c>
    </row>
    <row r="578" spans="1:8" ht="28.8" x14ac:dyDescent="0.3">
      <c r="A578" s="8">
        <v>651</v>
      </c>
      <c r="B578" s="12" t="str">
        <f>IF($A578&lt;&gt;"",IF(VLOOKUP($A578,Vocabulary!$A:$J,2,)="","",VLOOKUP($A578,Vocabulary!$A:$J,2,)),"")</f>
        <v>adminUnitL1</v>
      </c>
      <c r="C578" s="11" t="str">
        <f>IF($A578&lt;&gt;"",IF(VLOOKUP($A578,Vocabulary!$A:$J,3,)="","",VLOOKUP($A578,Vocabulary!$A:$J,3,)),"")</f>
        <v>The uppermost administrative unit for the address, almost always a country.</v>
      </c>
      <c r="D578" s="11" t="str">
        <f>IF($A578&lt;&gt;"",IF(VLOOKUP($A578,Vocabulary!$A:$J,7,)="","",VLOOKUP($A578,Vocabulary!$A:$J,7,)),"")</f>
        <v/>
      </c>
      <c r="E578" s="11" t="str">
        <f>IF($A578&lt;&gt;"",VLOOKUP($A578,Vocabulary!$A:$J,4,),"")</f>
        <v>Location</v>
      </c>
      <c r="F578" s="8" t="s">
        <v>1572</v>
      </c>
      <c r="G578" s="23" t="s">
        <v>1574</v>
      </c>
    </row>
    <row r="579" spans="1:8" ht="43.2" x14ac:dyDescent="0.3">
      <c r="A579" s="8">
        <v>652</v>
      </c>
      <c r="B579" s="12" t="str">
        <f>IF($A579&lt;&gt;"",IF(VLOOKUP($A579,Vocabulary!$A:$J,2,)="","",VLOOKUP($A579,Vocabulary!$A:$J,2,)),"")</f>
        <v>adminUnitL2</v>
      </c>
      <c r="C579" s="11" t="str">
        <f>IF($A579&lt;&gt;"",IF(VLOOKUP($A579,Vocabulary!$A:$J,3,)="","",VLOOKUP($A579,Vocabulary!$A:$J,3,)),"")</f>
        <v>The region of the address, usually a county, state or other such area that typically encompasses several localities.</v>
      </c>
      <c r="D579" s="11" t="str">
        <f>IF($A579&lt;&gt;"",IF(VLOOKUP($A579,Vocabulary!$A:$J,7,)="","",VLOOKUP($A579,Vocabulary!$A:$J,7,)),"")</f>
        <v/>
      </c>
      <c r="E579" s="11" t="str">
        <f>IF($A579&lt;&gt;"",VLOOKUP($A579,Vocabulary!$A:$J,4,),"")</f>
        <v>Location</v>
      </c>
      <c r="F579" s="8" t="s">
        <v>1573</v>
      </c>
      <c r="G579" s="23" t="s">
        <v>1575</v>
      </c>
    </row>
    <row r="580" spans="1:8" ht="72" x14ac:dyDescent="0.3">
      <c r="A580" s="8">
        <v>653</v>
      </c>
      <c r="B580" s="12" t="str">
        <f>IF($A580&lt;&gt;"",IF(VLOOKUP($A580,Vocabulary!$A:$J,2,)="","",VLOOKUP($A580,Vocabulary!$A:$J,2,)),"")</f>
        <v>addressArea</v>
      </c>
      <c r="C580" s="11" t="str">
        <f>IF($A580&lt;&gt;"",IF(VLOOKUP($A580,Vocabulary!$A:$J,3,)="","",VLOOKUP($A580,Vocabulary!$A:$J,3,)),"")</f>
        <v xml:space="preserve">The name or names of a geographic area or locality that groups a number of addressable objects for addressing purposes, without being an administrative unit. This would typically be part of a city, a neighbourhood or village. </v>
      </c>
      <c r="D580" s="11" t="str">
        <f>IF($A580&lt;&gt;"",IF(VLOOKUP($A580,Vocabulary!$A:$J,7,)="","",VLOOKUP($A580,Vocabulary!$A:$J,7,)),"")</f>
        <v/>
      </c>
      <c r="E580" s="11" t="str">
        <f>IF($A580&lt;&gt;"",VLOOKUP($A580,Vocabulary!$A:$J,4,),"")</f>
        <v>Location</v>
      </c>
      <c r="F580" s="8" t="s">
        <v>1582</v>
      </c>
      <c r="G580" s="23" t="s">
        <v>1581</v>
      </c>
    </row>
    <row r="581" spans="1:8" ht="72" x14ac:dyDescent="0.3">
      <c r="A581" s="8">
        <v>654</v>
      </c>
      <c r="B581" s="12" t="str">
        <f>IF($A581&lt;&gt;"",IF(VLOOKUP($A581,Vocabulary!$A:$J,2,)="","",VLOOKUP($A581,Vocabulary!$A:$J,2,)),"")</f>
        <v>locatorName</v>
      </c>
      <c r="C581" s="11" t="str">
        <f>IF($A581&lt;&gt;"",IF(VLOOKUP($A581,Vocabulary!$A:$J,3,)="","",VLOOKUP($A581,Vocabulary!$A:$J,3,)),"")</f>
        <v>Proper noun(s) applied to the real world entity identified by the locator. The locator name could be the name of the property or complex, of the building or part of the building, or it could be the name of a room inside a building.</v>
      </c>
      <c r="D581" s="11" t="str">
        <f>IF($A581&lt;&gt;"",IF(VLOOKUP($A581,Vocabulary!$A:$J,7,)="","",VLOOKUP($A581,Vocabulary!$A:$J,7,)),"")</f>
        <v/>
      </c>
      <c r="E581" s="11" t="str">
        <f>IF($A581&lt;&gt;"",VLOOKUP($A581,Vocabulary!$A:$J,4,),"")</f>
        <v>Location</v>
      </c>
      <c r="F581" s="8" t="s">
        <v>778</v>
      </c>
      <c r="G581" s="23" t="s">
        <v>1590</v>
      </c>
    </row>
    <row r="582" spans="1:8" ht="43.2" x14ac:dyDescent="0.3">
      <c r="A582" s="8">
        <v>655</v>
      </c>
      <c r="B582" s="12" t="str">
        <f>IF($A582&lt;&gt;"",IF(VLOOKUP($A582,Vocabulary!$A:$J,2,)="","",VLOOKUP($A582,Vocabulary!$A:$J,2,)),"")</f>
        <v>establishmentUnitOf</v>
      </c>
      <c r="C582" s="11" t="str">
        <f>IF($A582&lt;&gt;"",IF(VLOOKUP($A582,Vocabulary!$A:$J,3,)="","",VLOOKUP($A582,Vocabulary!$A:$J,3,)),"")</f>
        <v>Indicates an Organization which has some presence at the given site. This is the inverse of `org:hasEstablishmentUnit`.</v>
      </c>
      <c r="D582" s="11" t="str">
        <f>IF($A582&lt;&gt;"",IF(VLOOKUP($A582,Vocabulary!$A:$J,7,)="","",VLOOKUP($A582,Vocabulary!$A:$J,7,)),"")</f>
        <v/>
      </c>
      <c r="E582" s="11" t="str">
        <f>IF($A582&lt;&gt;"",VLOOKUP($A582,Vocabulary!$A:$J,4,),"")</f>
        <v>Organization</v>
      </c>
      <c r="F582" s="8" t="s">
        <v>1597</v>
      </c>
      <c r="G582" s="23" t="s">
        <v>2706</v>
      </c>
    </row>
    <row r="583" spans="1:8" ht="57.6" x14ac:dyDescent="0.3">
      <c r="A583" s="8">
        <v>656</v>
      </c>
      <c r="B583" s="12" t="str">
        <f>IF($A583&lt;&gt;"",IF(VLOOKUP($A583,Vocabulary!$A:$J,2,)="","",VLOOKUP($A583,Vocabulary!$A:$J,2,)),"")</f>
        <v>subOrganizationOf</v>
      </c>
      <c r="C583" s="11" t="str">
        <f>IF($A583&lt;&gt;"",IF(VLOOKUP($A583,Vocabulary!$A:$J,3,)="","",VLOOKUP($A583,Vocabulary!$A:$J,3,)),"")</f>
        <v>Represents hierarchical containment of Organizations or OrganizationalUnits; indicates an Organization which contains this Organization. Inverse of `org:hasSubOrganization`.
(context: relation between mother and daughter companies)</v>
      </c>
      <c r="D583" s="11" t="str">
        <f>IF($A583&lt;&gt;"",IF(VLOOKUP($A583,Vocabulary!$A:$J,7,)="","",VLOOKUP($A583,Vocabulary!$A:$J,7,)),"")</f>
        <v/>
      </c>
      <c r="E583" s="11" t="str">
        <f>IF($A583&lt;&gt;"",VLOOKUP($A583,Vocabulary!$A:$J,4,),"")</f>
        <v>Organization</v>
      </c>
      <c r="F583" s="8" t="s">
        <v>1603</v>
      </c>
      <c r="G583" s="23" t="s">
        <v>1604</v>
      </c>
    </row>
    <row r="584" spans="1:8" ht="72" x14ac:dyDescent="0.3">
      <c r="A584" s="8">
        <v>657</v>
      </c>
      <c r="B584" s="12" t="str">
        <f>IF($A584&lt;&gt;"",IF(VLOOKUP($A584,Vocabulary!$A:$J,2,)="","",VLOOKUP($A584,Vocabulary!$A:$J,2,)),"")</f>
        <v>hasSubOrganization</v>
      </c>
      <c r="C584" s="11" t="str">
        <f>IF($A584&lt;&gt;"",IF(VLOOKUP($A584,Vocabulary!$A:$J,3,)="","",VLOOKUP($A584,Vocabulary!$A:$J,3,)),"")</f>
        <v>Represents hierarchical containment of Organizations or Organizational Units; indicates an organization which is a sub-part or child of this organization.  Inverse of `org:subOrganizationOf`.
(context: relation between mother and daughter companies)</v>
      </c>
      <c r="D584" s="11" t="str">
        <f>IF($A584&lt;&gt;"",IF(VLOOKUP($A584,Vocabulary!$A:$J,7,)="","",VLOOKUP($A584,Vocabulary!$A:$J,7,)),"")</f>
        <v/>
      </c>
      <c r="E584" s="11" t="str">
        <f>IF($A584&lt;&gt;"",VLOOKUP($A584,Vocabulary!$A:$J,4,),"")</f>
        <v>Organization</v>
      </c>
      <c r="F584" s="8" t="s">
        <v>1605</v>
      </c>
      <c r="G584" s="23" t="s">
        <v>1607</v>
      </c>
    </row>
    <row r="585" spans="1:8" ht="57.6" x14ac:dyDescent="0.3">
      <c r="A585" s="8">
        <v>658</v>
      </c>
      <c r="B585" s="12" t="str">
        <f>IF($A585&lt;&gt;"",IF(VLOOKUP($A585,Vocabulary!$A:$J,2,)="","",VLOOKUP($A585,Vocabulary!$A:$J,2,)),"")</f>
        <v>FormalOrganization</v>
      </c>
      <c r="C585" s="11" t="str">
        <f>IF($A585&lt;&gt;"",IF(VLOOKUP($A585,Vocabulary!$A:$J,3,)="","",VLOOKUP($A585,Vocabulary!$A:$J,3,)),"")</f>
        <v xml:space="preserve">An Organization which is recognized in the world at large, in particular in legal jurisdictions, with associated rights and responsibilities. Examples include a Corporation, Charity, Government or Church. </v>
      </c>
      <c r="D585" s="11" t="str">
        <f>IF($A585&lt;&gt;"",IF(VLOOKUP($A585,Vocabulary!$A:$J,7,)="","",VLOOKUP($A585,Vocabulary!$A:$J,7,)),"")</f>
        <v/>
      </c>
      <c r="E585" s="11" t="str">
        <f>IF($A585&lt;&gt;"",VLOOKUP($A585,Vocabulary!$A:$J,4,),"")</f>
        <v>Organization</v>
      </c>
      <c r="F585" s="8" t="s">
        <v>1615</v>
      </c>
      <c r="G585" s="23" t="s">
        <v>1616</v>
      </c>
    </row>
    <row r="586" spans="1:8" ht="57.6" x14ac:dyDescent="0.3">
      <c r="A586" s="8">
        <v>660</v>
      </c>
      <c r="B586" s="12" t="str">
        <f>IF($A586&lt;&gt;"",IF(VLOOKUP($A586,Vocabulary!$A:$J,2,)="","",VLOOKUP($A586,Vocabulary!$A:$J,2,)),"")</f>
        <v>hasUnit</v>
      </c>
      <c r="C586" s="11" t="str">
        <f>IF($A586&lt;&gt;"",IF(VLOOKUP($A586,Vocabulary!$A:$J,3,)="","",VLOOKUP($A586,Vocabulary!$A:$J,3,)),"")</f>
        <v>Indicates a unit which is part of this Organization, e.g. a Department within a larger FormalOrganization. 
Inverse of `org:unitOf`.</v>
      </c>
      <c r="D586" s="11" t="str">
        <f>IF($A586&lt;&gt;"",IF(VLOOKUP($A586,Vocabulary!$A:$J,7,)="","",VLOOKUP($A586,Vocabulary!$A:$J,7,)),"")</f>
        <v/>
      </c>
      <c r="E586" s="11" t="str">
        <f>IF($A586&lt;&gt;"",VLOOKUP($A586,Vocabulary!$A:$J,4,),"")</f>
        <v>Organization</v>
      </c>
      <c r="F586" s="8" t="s">
        <v>1631</v>
      </c>
      <c r="G586" s="23" t="s">
        <v>1628</v>
      </c>
    </row>
    <row r="587" spans="1:8" ht="57.6" x14ac:dyDescent="0.3">
      <c r="A587" s="8">
        <v>661</v>
      </c>
      <c r="B587" s="12" t="str">
        <f>IF($A587&lt;&gt;"",IF(VLOOKUP($A587,Vocabulary!$A:$J,2,)="","",VLOOKUP($A587,Vocabulary!$A:$J,2,)),"")</f>
        <v>unitOf</v>
      </c>
      <c r="C587" s="11" t="str">
        <f>IF($A587&lt;&gt;"",IF(VLOOKUP($A587,Vocabulary!$A:$J,3,)="","",VLOOKUP($A587,Vocabulary!$A:$J,3,)),"")</f>
        <v>Indicates an Organization of which this Unit is a part, e.g. a Department within a larger FormalOrganization. This is the inverse of `org:hasUnit`.</v>
      </c>
      <c r="D587" s="11" t="str">
        <f>IF($A587&lt;&gt;"",IF(VLOOKUP($A587,Vocabulary!$A:$J,7,)="","",VLOOKUP($A587,Vocabulary!$A:$J,7,)),"")</f>
        <v/>
      </c>
      <c r="E587" s="11" t="str">
        <f>IF($A587&lt;&gt;"",VLOOKUP($A587,Vocabulary!$A:$J,4,),"")</f>
        <v>Organization</v>
      </c>
      <c r="F587" s="8" t="s">
        <v>1632</v>
      </c>
      <c r="G587" s="23" t="s">
        <v>1633</v>
      </c>
    </row>
    <row r="588" spans="1:8" ht="72" x14ac:dyDescent="0.3">
      <c r="A588" s="8">
        <v>662</v>
      </c>
      <c r="B588" s="12" t="str">
        <f>IF($A588&lt;&gt;"",IF(VLOOKUP($A588,Vocabulary!$A:$J,2,)="","",VLOOKUP($A588,Vocabulary!$A:$J,2,)),"")</f>
        <v>StreetName</v>
      </c>
      <c r="C588" s="11" t="str">
        <f>IF($A588&lt;&gt;"",IF(VLOOKUP($A588,Vocabulary!$A:$J,3,)="","",VLOOKUP($A588,Vocabulary!$A:$J,3,)),"")</f>
        <v xml:space="preserve">An address component that represents the name of a passage or way through from one location to another. A thoroughfare is not necessarily a road, it might be a waterway or some other feature. </v>
      </c>
      <c r="D588" s="11" t="str">
        <f>IF($A588&lt;&gt;"",IF(VLOOKUP($A588,Vocabulary!$A:$J,7,)="","",VLOOKUP($A588,Vocabulary!$A:$J,7,)),"")</f>
        <v>BEST: Address component with the name officially assigned to a street (runway, passage, square) or to a hamlet and to which addresses can be linked.
BEST = Belgian standard for adresses.
(also see &lt;locn:Thoroughfare&gt;)</v>
      </c>
      <c r="E588" s="11" t="str">
        <f>IF($A588&lt;&gt;"",VLOOKUP($A588,Vocabulary!$A:$J,4,),"")</f>
        <v>Location</v>
      </c>
      <c r="F588" s="8" t="s">
        <v>130</v>
      </c>
      <c r="G588" s="23" t="s">
        <v>1846</v>
      </c>
      <c r="H588" s="23" t="s">
        <v>1974</v>
      </c>
    </row>
    <row r="589" spans="1:8" ht="57.6" x14ac:dyDescent="0.3">
      <c r="A589" s="8">
        <v>663</v>
      </c>
      <c r="B589" s="12" t="str">
        <f>IF($A589&lt;&gt;"",IF(VLOOKUP($A589,Vocabulary!$A:$J,2,)="","",VLOOKUP($A589,Vocabulary!$A:$J,2,)),"")</f>
        <v>houseNumber</v>
      </c>
      <c r="C589" s="11" t="str">
        <f>IF($A589&lt;&gt;"",IF(VLOOKUP($A589,Vocabulary!$A:$J,3,)="","",VLOOKUP($A589,Vocabulary!$A:$J,3,)),"")</f>
        <v>A number or a sequence of characters that uniquely identifies the locator within the relevant scope(s). The full identification of the locator could include one or more locator designators.</v>
      </c>
      <c r="D589" s="11" t="str">
        <f>IF($A589&lt;&gt;"",IF(VLOOKUP($A589,Vocabulary!$A:$J,7,)="","",VLOOKUP($A589,Vocabulary!$A:$J,7,)),"")</f>
        <v xml:space="preserve">
Alphanumeric code officially assigned to building units (house number), mooring places, stands or parcels.
See https://github.com/belgif/fedvoc/wiki/Mapping-of-a-Belgian-(BEST)-address-on-an-international-address</v>
      </c>
      <c r="E589" s="11" t="str">
        <f>IF($A589&lt;&gt;"",VLOOKUP($A589,Vocabulary!$A:$J,4,),"")</f>
        <v>Location</v>
      </c>
      <c r="F589" s="8" t="s">
        <v>36</v>
      </c>
      <c r="G589" s="23" t="s">
        <v>1850</v>
      </c>
      <c r="H589" s="23" t="s">
        <v>2345</v>
      </c>
    </row>
    <row r="590" spans="1:8" ht="72" x14ac:dyDescent="0.3">
      <c r="A590" s="8">
        <v>664</v>
      </c>
      <c r="B590" s="12" t="str">
        <f>IF($A590&lt;&gt;"",IF(VLOOKUP($A590,Vocabulary!$A:$J,2,)="","",VLOOKUP($A590,Vocabulary!$A:$J,2,)),"")</f>
        <v>streetName</v>
      </c>
      <c r="C590" s="11" t="str">
        <f>IF($A590&lt;&gt;"",IF(VLOOKUP($A590,Vocabulary!$A:$J,3,)="","",VLOOKUP($A590,Vocabulary!$A:$J,3,)),"")</f>
        <v>The name of a passage or way through from one location to another. A thoroughfare is not necessarily a road, it might be a waterway or some other feature. 
Name of the street  (in the sense of spelling, possibly in several languages).</v>
      </c>
      <c r="D590" s="11" t="str">
        <f>IF($A590&lt;&gt;"",IF(VLOOKUP($A590,Vocabulary!$A:$J,7,)="","",VLOOKUP($A590,Vocabulary!$A:$J,7,)),"")</f>
        <v>Name of the street  (in the sense of spelling, possibly in several languages).
See https://github.com/belgif/fedvoc/wiki/Mapping-of-a-Belgian-(BEST)-address-on-an-international-address</v>
      </c>
      <c r="E590" s="11" t="str">
        <f>IF($A590&lt;&gt;"",VLOOKUP($A590,Vocabulary!$A:$J,4,),"")</f>
        <v>Location</v>
      </c>
      <c r="F590" s="8" t="s">
        <v>130</v>
      </c>
      <c r="G590" s="23" t="s">
        <v>1705</v>
      </c>
      <c r="H590" s="23" t="s">
        <v>2351</v>
      </c>
    </row>
    <row r="591" spans="1:8" x14ac:dyDescent="0.3">
      <c r="A591" s="8">
        <v>666</v>
      </c>
      <c r="B591" s="12" t="str">
        <f>IF($A591&lt;&gt;"",IF(VLOOKUP($A591,Vocabulary!$A:$J,2,)="","",VLOOKUP($A591,Vocabulary!$A:$J,2,)),"")</f>
        <v>streetNameStatus</v>
      </c>
      <c r="C591" s="11" t="str">
        <f>IF($A591&lt;&gt;"",IF(VLOOKUP($A591,Vocabulary!$A:$J,3,)="","",VLOOKUP($A591,Vocabulary!$A:$J,3,)),"")</f>
        <v>Current state of the streetname.</v>
      </c>
      <c r="D591" s="11" t="str">
        <f>IF($A591&lt;&gt;"",IF(VLOOKUP($A591,Vocabulary!$A:$J,7,)="","",VLOOKUP($A591,Vocabulary!$A:$J,7,)),"")</f>
        <v/>
      </c>
      <c r="E591" s="11" t="str">
        <f>IF($A591&lt;&gt;"",VLOOKUP($A591,Vocabulary!$A:$J,4,),"")</f>
        <v>Location</v>
      </c>
      <c r="F591" s="8" t="s">
        <v>171</v>
      </c>
      <c r="G591" s="23" t="s">
        <v>845</v>
      </c>
    </row>
    <row r="592" spans="1:8" x14ac:dyDescent="0.3">
      <c r="A592" s="8">
        <v>667</v>
      </c>
      <c r="B592" s="12" t="str">
        <f>IF($A592&lt;&gt;"",IF(VLOOKUP($A592,Vocabulary!$A:$J,2,)="","",VLOOKUP($A592,Vocabulary!$A:$J,2,)),"")</f>
        <v>streetNameType</v>
      </c>
      <c r="C592" s="11" t="str">
        <f>IF($A592&lt;&gt;"",IF(VLOOKUP($A592,Vocabulary!$A:$J,3,)="","",VLOOKUP($A592,Vocabulary!$A:$J,3,)),"")</f>
        <v>Nature of the streetname (see code list).</v>
      </c>
      <c r="D592" s="11" t="str">
        <f>IF($A592&lt;&gt;"",IF(VLOOKUP($A592,Vocabulary!$A:$J,7,)="","",VLOOKUP($A592,Vocabulary!$A:$J,7,)),"")</f>
        <v/>
      </c>
      <c r="E592" s="11" t="str">
        <f>IF($A592&lt;&gt;"",VLOOKUP($A592,Vocabulary!$A:$J,4,),"")</f>
        <v>Location</v>
      </c>
      <c r="F592" s="8" t="s">
        <v>172</v>
      </c>
      <c r="G592" s="23" t="s">
        <v>1443</v>
      </c>
    </row>
    <row r="593" spans="1:8" x14ac:dyDescent="0.3">
      <c r="A593" s="8">
        <v>668</v>
      </c>
      <c r="B593" s="12" t="str">
        <f>IF($A593&lt;&gt;"",IF(VLOOKUP($A593,Vocabulary!$A:$J,2,)="","",VLOOKUP($A593,Vocabulary!$A:$J,2,)),"")</f>
        <v>StreetNameStatus</v>
      </c>
      <c r="C593" s="11" t="str">
        <f>IF($A593&lt;&gt;"",IF(VLOOKUP($A593,Vocabulary!$A:$J,3,)="","",VLOOKUP($A593,Vocabulary!$A:$J,3,)),"")</f>
        <v>Current state of the streetname.</v>
      </c>
      <c r="D593" s="11" t="str">
        <f>IF($A593&lt;&gt;"",IF(VLOOKUP($A593,Vocabulary!$A:$J,7,)="","",VLOOKUP($A593,Vocabulary!$A:$J,7,)),"")</f>
        <v/>
      </c>
      <c r="E593" s="11" t="str">
        <f>IF($A593&lt;&gt;"",VLOOKUP($A593,Vocabulary!$A:$J,4,),"")</f>
        <v>Location</v>
      </c>
      <c r="F593" s="8" t="s">
        <v>171</v>
      </c>
      <c r="G593" s="23" t="s">
        <v>845</v>
      </c>
    </row>
    <row r="594" spans="1:8" x14ac:dyDescent="0.3">
      <c r="A594" s="8">
        <v>669</v>
      </c>
      <c r="B594" s="12" t="str">
        <f>IF($A594&lt;&gt;"",IF(VLOOKUP($A594,Vocabulary!$A:$J,2,)="","",VLOOKUP($A594,Vocabulary!$A:$J,2,)),"")</f>
        <v>StreetNameType</v>
      </c>
      <c r="C594" s="11" t="str">
        <f>IF($A594&lt;&gt;"",IF(VLOOKUP($A594,Vocabulary!$A:$J,3,)="","",VLOOKUP($A594,Vocabulary!$A:$J,3,)),"")</f>
        <v>Nature of the streetname (see code list).</v>
      </c>
      <c r="D594" s="11" t="str">
        <f>IF($A594&lt;&gt;"",IF(VLOOKUP($A594,Vocabulary!$A:$J,7,)="","",VLOOKUP($A594,Vocabulary!$A:$J,7,)),"")</f>
        <v/>
      </c>
      <c r="E594" s="11" t="str">
        <f>IF($A594&lt;&gt;"",VLOOKUP($A594,Vocabulary!$A:$J,4,),"")</f>
        <v>Location</v>
      </c>
      <c r="F594" s="8" t="s">
        <v>172</v>
      </c>
      <c r="G594" s="23" t="s">
        <v>1443</v>
      </c>
    </row>
    <row r="595" spans="1:8" ht="28.8" x14ac:dyDescent="0.3">
      <c r="A595" s="8">
        <v>670</v>
      </c>
      <c r="B595" s="12" t="str">
        <f>IF($A595&lt;&gt;"",IF(VLOOKUP($A595,Vocabulary!$A:$J,2,)="","",VLOOKUP($A595,Vocabulary!$A:$J,2,)),"")</f>
        <v>Agent</v>
      </c>
      <c r="C595" s="11" t="str">
        <f>IF($A595&lt;&gt;"",IF(VLOOKUP($A595,Vocabulary!$A:$J,3,)="","",VLOOKUP($A595,Vocabulary!$A:$J,3,)),"")</f>
        <v>An entity that is able to carry out actions.
Typically either a natural person or an organization.</v>
      </c>
      <c r="D595" s="11" t="str">
        <f>IF($A595&lt;&gt;"",IF(VLOOKUP($A595,Vocabulary!$A:$J,7,)="","",VLOOKUP($A595,Vocabulary!$A:$J,7,)),"")</f>
        <v/>
      </c>
      <c r="E595" s="11" t="str">
        <f>IF($A595&lt;&gt;"",VLOOKUP($A595,Vocabulary!$A:$J,4,),"")</f>
        <v>Other</v>
      </c>
      <c r="F595" s="8" t="s">
        <v>292</v>
      </c>
      <c r="G595" s="23" t="s">
        <v>1723</v>
      </c>
    </row>
    <row r="596" spans="1:8" ht="28.8" x14ac:dyDescent="0.3">
      <c r="A596" s="8">
        <v>674</v>
      </c>
      <c r="B596" s="12" t="str">
        <f>IF($A596&lt;&gt;"",IF(VLOOKUP($A596,Vocabulary!$A:$J,2,)="","",VLOOKUP($A596,Vocabulary!$A:$J,2,)),"")</f>
        <v>residency</v>
      </c>
      <c r="C596" s="11" t="str">
        <f>IF($A596&lt;&gt;"",IF(VLOOKUP($A596,Vocabulary!$A:$J,3,)="","",VLOOKUP($A596,Vocabulary!$A:$J,3,)),"")</f>
        <v>Residency typically provides an individual with a subset of the rights of a citizen.</v>
      </c>
      <c r="D596" s="11" t="str">
        <f>IF($A596&lt;&gt;"",IF(VLOOKUP($A596,Vocabulary!$A:$J,7,)="","",VLOOKUP($A596,Vocabulary!$A:$J,7,)),"")</f>
        <v/>
      </c>
      <c r="E596" s="11" t="str">
        <f>IF($A596&lt;&gt;"",VLOOKUP($A596,Vocabulary!$A:$J,4,),"")</f>
        <v>Person</v>
      </c>
      <c r="F596" s="8" t="s">
        <v>1771</v>
      </c>
      <c r="G596" s="23" t="s">
        <v>1777</v>
      </c>
    </row>
    <row r="597" spans="1:8" ht="100.8" x14ac:dyDescent="0.3">
      <c r="A597" s="8">
        <v>675</v>
      </c>
      <c r="B597" s="12" t="str">
        <f>IF($A597&lt;&gt;"",IF(VLOOKUP($A597,Vocabulary!$A:$J,2,)="","",VLOOKUP($A597,Vocabulary!$A:$J,2,)),"")</f>
        <v>citizenship</v>
      </c>
      <c r="C597" s="11" t="str">
        <f>IF($A597&lt;&gt;"",IF(VLOOKUP($A597,Vocabulary!$A:$J,3,)="","",VLOOKUP($A597,Vocabulary!$A:$J,3,)),"")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D597" s="11" t="str">
        <f>IF($A597&lt;&gt;"",IF(VLOOKUP($A597,Vocabulary!$A:$J,7,)="","",VLOOKUP($A597,Vocabulary!$A:$J,7,)),"")</f>
        <v/>
      </c>
      <c r="E597" s="11" t="str">
        <f>IF($A597&lt;&gt;"",VLOOKUP($A597,Vocabulary!$A:$J,4,),"")</f>
        <v>Person</v>
      </c>
      <c r="F597" s="8" t="s">
        <v>1772</v>
      </c>
      <c r="G597" s="23" t="s">
        <v>1778</v>
      </c>
    </row>
    <row r="598" spans="1:8" ht="28.8" x14ac:dyDescent="0.3">
      <c r="A598" s="27">
        <v>676</v>
      </c>
      <c r="B598" s="31" t="str">
        <f>IF($A598&lt;&gt;"",IF(VLOOKUP($A598,Vocabulary!$A:$J,2,)="","",VLOOKUP($A598,Vocabulary!$A:$J,2,)),"")</f>
        <v>Jurisdiction</v>
      </c>
      <c r="C598" s="44" t="str">
        <f>IF($A598&lt;&gt;"",IF(VLOOKUP($A598,Vocabulary!$A:$J,3,)="","",VLOOKUP($A598,Vocabulary!$A:$J,3,)),"")</f>
        <v>The extent or range of judicial, law enforcement, or other authority.</v>
      </c>
      <c r="D598" s="44" t="str">
        <f>IF($A598&lt;&gt;"",IF(VLOOKUP($A598,Vocabulary!$A:$J,7,)="","",VLOOKUP($A598,Vocabulary!$A:$J,7,)),"")</f>
        <v/>
      </c>
      <c r="E598" s="44" t="str">
        <f>IF($A598&lt;&gt;"",VLOOKUP($A598,Vocabulary!$A:$J,4,),"")</f>
        <v>Person</v>
      </c>
      <c r="F598" s="27" t="s">
        <v>1100</v>
      </c>
      <c r="G598" s="33" t="s">
        <v>1780</v>
      </c>
      <c r="H598" s="33"/>
    </row>
    <row r="599" spans="1:8" ht="28.8" x14ac:dyDescent="0.3">
      <c r="A599" s="27">
        <v>677</v>
      </c>
      <c r="B599" s="31" t="str">
        <f>IF($A599&lt;&gt;"",IF(VLOOKUP($A599,Vocabulary!$A:$J,2,)="","",VLOOKUP($A599,Vocabulary!$A:$J,2,)),"")</f>
        <v>countryOfBirth</v>
      </c>
      <c r="C599" s="44" t="str">
        <f>IF($A599&lt;&gt;"",IF(VLOOKUP($A599,Vocabulary!$A:$J,3,)="","",VLOOKUP($A599,Vocabulary!$A:$J,3,)),"")</f>
        <v>The country in which a Person was born.</v>
      </c>
      <c r="D599" s="44" t="str">
        <f>IF($A599&lt;&gt;"",IF(VLOOKUP($A599,Vocabulary!$A:$J,7,)="","",VLOOKUP($A599,Vocabulary!$A:$J,7,)),"")</f>
        <v>CBSS: country (NIS code) + municipality (string)
NR: NIS code municipality/country</v>
      </c>
      <c r="E599" s="44" t="str">
        <f>IF($A599&lt;&gt;"",VLOOKUP($A599,Vocabulary!$A:$J,4,),"")</f>
        <v>Person</v>
      </c>
      <c r="F599" s="27" t="s">
        <v>1791</v>
      </c>
      <c r="G599" s="33" t="s">
        <v>1792</v>
      </c>
      <c r="H599" s="28" t="s">
        <v>1869</v>
      </c>
    </row>
    <row r="600" spans="1:8" ht="28.8" x14ac:dyDescent="0.3">
      <c r="A600" s="27">
        <v>678</v>
      </c>
      <c r="B600" s="31" t="str">
        <f>IF($A600&lt;&gt;"",IF(VLOOKUP($A600,Vocabulary!$A:$J,2,)="","",VLOOKUP($A600,Vocabulary!$A:$J,2,)),"")</f>
        <v>countryOfDeath</v>
      </c>
      <c r="C600" s="44" t="str">
        <f>IF($A600&lt;&gt;"",IF(VLOOKUP($A600,Vocabulary!$A:$J,3,)="","",VLOOKUP($A600,Vocabulary!$A:$J,3,)),"")</f>
        <v>The country in which a Person died.</v>
      </c>
      <c r="D600" s="44" t="str">
        <f>IF($A600&lt;&gt;"",IF(VLOOKUP($A600,Vocabulary!$A:$J,7,)="","",VLOOKUP($A600,Vocabulary!$A:$J,7,)),"")</f>
        <v>CBSS: country (NIS code) + municipality (string)
NR: NIS code municipality/country</v>
      </c>
      <c r="E600" s="44" t="str">
        <f>IF($A600&lt;&gt;"",VLOOKUP($A600,Vocabulary!$A:$J,4,),"")</f>
        <v>Person</v>
      </c>
      <c r="F600" s="27" t="s">
        <v>1800</v>
      </c>
      <c r="G600" s="33" t="s">
        <v>1793</v>
      </c>
      <c r="H600" s="28" t="s">
        <v>1869</v>
      </c>
    </row>
    <row r="601" spans="1:8" ht="100.8" x14ac:dyDescent="0.3">
      <c r="A601" s="27">
        <v>679</v>
      </c>
      <c r="B601" s="31" t="str">
        <f>IF($A601&lt;&gt;"",IF(VLOOKUP($A601,Vocabulary!$A:$J,2,)="","",VLOOKUP($A601,Vocabulary!$A:$J,2,)),"")</f>
        <v>identifier</v>
      </c>
      <c r="C601" s="44" t="str">
        <f>IF($A601&lt;&gt;"",IF(VLOOKUP($A601,Vocabulary!$A:$J,3,)="","",VLOOKUP($A601,Vocabulary!$A:$J,3,)),"")</f>
        <v>adms:identifier is used to link any resource to an instance of adms:Identifier which is its range. 
N.B. it is not appropriate to use dcterms:identifer to link to the Identifier class as its range is rdfs:Literal. ADMS uses this to provide any identifier for the Asset.</v>
      </c>
      <c r="D601" s="44" t="str">
        <f>IF($A601&lt;&gt;"",IF(VLOOKUP($A601,Vocabulary!$A:$J,7,)="","",VLOOKUP($A601,Vocabulary!$A:$J,7,)),"")</f>
        <v/>
      </c>
      <c r="E601" s="44" t="str">
        <f>IF($A601&lt;&gt;"",VLOOKUP($A601,Vocabulary!$A:$J,4,),"")</f>
        <v>Generic</v>
      </c>
      <c r="F601" s="27" t="s">
        <v>1822</v>
      </c>
      <c r="G601" s="33" t="s">
        <v>1826</v>
      </c>
      <c r="H601" s="33"/>
    </row>
    <row r="602" spans="1:8" ht="72" x14ac:dyDescent="0.3">
      <c r="A602" s="27">
        <v>680</v>
      </c>
      <c r="B602" s="31" t="str">
        <f>IF($A602&lt;&gt;"",IF(VLOOKUP($A602,Vocabulary!$A:$J,2,)="","",VLOOKUP($A602,Vocabulary!$A:$J,2,)),"")</f>
        <v>identifier</v>
      </c>
      <c r="C602" s="44" t="str">
        <f>IF($A602&lt;&gt;"",IF(VLOOKUP($A602,Vocabulary!$A:$J,3,)="","",VLOOKUP($A602,Vocabulary!$A:$J,3,)),"")</f>
        <v>Recommended best practice is to identify the resource by means of a string conforming to a formal identification system. 
An unambiguous reference to the resource within a given context.</v>
      </c>
      <c r="D602" s="44" t="str">
        <f>IF($A602&lt;&gt;"",IF(VLOOKUP($A602,Vocabulary!$A:$J,7,)="","",VLOOKUP($A602,Vocabulary!$A:$J,7,)),"")</f>
        <v/>
      </c>
      <c r="E602" s="44" t="str">
        <f>IF($A602&lt;&gt;"",VLOOKUP($A602,Vocabulary!$A:$J,4,),"")</f>
        <v>Generic</v>
      </c>
      <c r="F602" s="27" t="s">
        <v>1823</v>
      </c>
      <c r="G602" s="23" t="s">
        <v>1830</v>
      </c>
      <c r="H602" s="33"/>
    </row>
    <row r="603" spans="1:8" ht="100.8" x14ac:dyDescent="0.3">
      <c r="A603" s="27">
        <v>681</v>
      </c>
      <c r="B603" s="31" t="str">
        <f>IF($A603&lt;&gt;"",IF(VLOOKUP($A603,Vocabulary!$A:$J,2,)="","",VLOOKUP($A603,Vocabulary!$A:$J,2,)),"")</f>
        <v>Quality</v>
      </c>
      <c r="C603" s="44" t="str">
        <f>IF($A603&lt;&gt;"",IF(VLOOKUP($A603,Vocabulary!$A:$J,3,)="","",VLOOKUP($A603,Vocabulary!$A:$J,3,)),"")</f>
        <v>The conceptscheme "Quality" contains the different qualities allowed by the administration to an organization.
These are qualities that the organization is known to, such as VAT-liable, "Employer".
The quality can be in different stages: 'in application', 'refused', 'awarded', ...</v>
      </c>
      <c r="D603" s="44" t="str">
        <f>IF($A603&lt;&gt;"",IF(VLOOKUP($A603,Vocabulary!$A:$J,7,)="","",VLOOKUP($A603,Vocabulary!$A:$J,7,)),"")</f>
        <v>see https://economie.fgov.be/en/themes/enterprises/crossroads-bank-enterprises/services-administrations/tables-codes (KBO-codes-quality-aut-activities.xls, tab 'Quality' )</v>
      </c>
      <c r="E603" s="44" t="str">
        <f>IF($A603&lt;&gt;"",VLOOKUP($A603,Vocabulary!$A:$J,4,),"")</f>
        <v>Organization</v>
      </c>
      <c r="F603" s="27" t="s">
        <v>792</v>
      </c>
      <c r="G603" s="33" t="s">
        <v>1944</v>
      </c>
      <c r="H603" s="33" t="s">
        <v>1939</v>
      </c>
    </row>
    <row r="604" spans="1:8" ht="86.4" x14ac:dyDescent="0.3">
      <c r="A604" s="27">
        <v>682</v>
      </c>
      <c r="B604" s="12" t="str">
        <f>IF($A604&lt;&gt;"",IF(VLOOKUP($A604,Vocabulary!$A:$J,2,)="","",VLOOKUP($A604,Vocabulary!$A:$J,2,)),"")</f>
        <v>quality</v>
      </c>
      <c r="C604" s="11" t="str">
        <f>IF($A604&lt;&gt;"",IF(VLOOKUP($A604,Vocabulary!$A:$J,3,)="","",VLOOKUP($A604,Vocabulary!$A:$J,3,)),"")</f>
        <v>A qualities is allowed by the administration to a company.
A quality that the company is known to, can be VAT-liable, "Employer"...
The quality can be in different stages: 'in application', 'refused', 'awarded', ...</v>
      </c>
      <c r="D604" s="11" t="str">
        <f>IF($A604&lt;&gt;"",IF(VLOOKUP($A604,Vocabulary!$A:$J,7,)="","",VLOOKUP($A604,Vocabulary!$A:$J,7,)),"")</f>
        <v/>
      </c>
      <c r="E604" s="11" t="str">
        <f>IF($A604&lt;&gt;"",VLOOKUP($A604,Vocabulary!$A:$J,4,),"")</f>
        <v>Organization</v>
      </c>
      <c r="F604" s="8" t="s">
        <v>1938</v>
      </c>
      <c r="G604" s="23" t="s">
        <v>1943</v>
      </c>
    </row>
    <row r="605" spans="1:8" x14ac:dyDescent="0.3">
      <c r="A605" s="8">
        <v>683</v>
      </c>
      <c r="B605" s="12" t="str">
        <f>IF($A605&lt;&gt;"",IF(VLOOKUP($A605,Vocabulary!$A:$J,2,)="","",VLOOKUP($A605,Vocabulary!$A:$J,2,)),"")</f>
        <v>administrativeStatus</v>
      </c>
      <c r="C605" s="11" t="str">
        <f>IF($A605&lt;&gt;"",IF(VLOOKUP($A605,Vocabulary!$A:$J,3,)="","",VLOOKUP($A605,Vocabulary!$A:$J,3,)),"")</f>
        <v>Administrative status.</v>
      </c>
      <c r="D605" s="11" t="str">
        <f>IF($A605&lt;&gt;"",IF(VLOOKUP($A605,Vocabulary!$A:$J,7,)="","",VLOOKUP($A605,Vocabulary!$A:$J,7,)),"")</f>
        <v/>
      </c>
      <c r="E605" s="11" t="str">
        <f>IF($A605&lt;&gt;"",VLOOKUP($A605,Vocabulary!$A:$J,4,),"")</f>
        <v>Person</v>
      </c>
      <c r="F605" s="8" t="s">
        <v>1955</v>
      </c>
      <c r="G605" s="8" t="s">
        <v>1960</v>
      </c>
    </row>
    <row r="606" spans="1:8" ht="302.39999999999998" x14ac:dyDescent="0.3">
      <c r="A606" s="8">
        <v>684</v>
      </c>
      <c r="B606" s="12" t="str">
        <f>IF($A606&lt;&gt;"",IF(VLOOKUP($A606,Vocabulary!$A:$J,2,)="","",VLOOKUP($A606,Vocabulary!$A:$J,2,)),"")</f>
        <v>AddressComponent</v>
      </c>
      <c r="C606" s="11" t="str">
        <f>IF($A606&lt;&gt;"",IF(VLOOKUP($A606,Vocabulary!$A:$J,3,)="","",VLOOKUP($A606,Vocabulary!$A:$J,3,)),"")</f>
        <v>Identifier or geographic name of a specific geographic area, location, or other spatial object which defines the scope of an address.</v>
      </c>
      <c r="D606" s="11" t="str">
        <f>IF($A606&lt;&gt;"",IF(VLOOKUP($A606,Vocabulary!$A:$J,7,)="","",VLOOKUP($A606,Vocabulary!$A:$J,7,)),"")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E606" s="11" t="str">
        <f>IF($A606&lt;&gt;"",VLOOKUP($A606,Vocabulary!$A:$J,4,),"")</f>
        <v>Location</v>
      </c>
      <c r="F606" s="8" t="s">
        <v>1985</v>
      </c>
      <c r="G606" s="23" t="s">
        <v>1986</v>
      </c>
      <c r="H606" s="23" t="s">
        <v>1989</v>
      </c>
    </row>
    <row r="607" spans="1:8" ht="230.4" x14ac:dyDescent="0.3">
      <c r="A607" s="8">
        <v>685</v>
      </c>
      <c r="B607" s="12" t="str">
        <f>IF($A607&lt;&gt;"",IF(VLOOKUP($A607,Vocabulary!$A:$J,2,)="","",VLOOKUP($A607,Vocabulary!$A:$J,2,)),"")</f>
        <v>iban</v>
      </c>
      <c r="C607" s="11" t="str">
        <f>IF($A607&lt;&gt;"",IF(VLOOKUP($A607,Vocabulary!$A:$J,3,)="","",VLOOKUP($A607,Vocabulary!$A:$J,3,)),"")</f>
        <v>International Bank Account Number, as defined in ISO 13616:2007</v>
      </c>
      <c r="D607" s="11" t="str">
        <f>IF($A607&lt;&gt;"",IF(VLOOKUP($A607,Vocabulary!$A:$J,7,)="","",VLOOKUP($A607,Vocabulary!$A:$J,7,)),"")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E607" s="11" t="str">
        <f>IF($A607&lt;&gt;"",VLOOKUP($A607,Vocabulary!$A:$J,4,),"")</f>
        <v>Generic</v>
      </c>
      <c r="F607" s="8" t="s">
        <v>2016</v>
      </c>
      <c r="G607" s="23" t="s">
        <v>2093</v>
      </c>
      <c r="H607" s="23" t="s">
        <v>2094</v>
      </c>
    </row>
    <row r="608" spans="1:8" ht="57.6" x14ac:dyDescent="0.3">
      <c r="A608" s="27">
        <v>686</v>
      </c>
      <c r="B608" s="31" t="str">
        <f>IF($A608&lt;&gt;"",IF(VLOOKUP($A608,Vocabulary!$A:$J,2,)="","",VLOOKUP($A608,Vocabulary!$A:$J,2,)),"")</f>
        <v>municipalityCode</v>
      </c>
      <c r="C608" s="44" t="str">
        <f>IF($A608&lt;&gt;"",IF(VLOOKUP($A608,Vocabulary!$A:$J,3,)="","",VLOOKUP($A608,Vocabulary!$A:$J,3,)),"")</f>
        <v>Numeric code to identify a Belgian municipality.</v>
      </c>
      <c r="D608" s="44" t="str">
        <f>IF($A608&lt;&gt;"",IF(VLOOKUP($A608,Vocabulary!$A:$J,7,)="","",VLOOKUP($A608,Vocabulary!$A:$J,7,)),"")</f>
        <v>This code is part of the BEST identifier for a Belgian municipality.
Same value as the NIS municipality code from statbel.
5 digits long</v>
      </c>
      <c r="E608" s="44" t="str">
        <f>IF($A608&lt;&gt;"",VLOOKUP($A608,Vocabulary!$A:$J,4,),"")</f>
        <v>Location</v>
      </c>
      <c r="F608" s="28" t="s">
        <v>2147</v>
      </c>
      <c r="G608" s="33" t="s">
        <v>2019</v>
      </c>
      <c r="H608" s="33" t="s">
        <v>2148</v>
      </c>
    </row>
    <row r="609" spans="1:8" ht="288" x14ac:dyDescent="0.3">
      <c r="A609" s="27">
        <v>687</v>
      </c>
      <c r="B609" s="31" t="str">
        <f>IF($A609&lt;&gt;"",IF(VLOOKUP($A609,Vocabulary!$A:$J,2,)="","",VLOOKUP($A609,Vocabulary!$A:$J,2,)),"")</f>
        <v>bic</v>
      </c>
      <c r="C609" s="44" t="str">
        <f>IF($A609&lt;&gt;"",IF(VLOOKUP($A609,Vocabulary!$A:$J,3,)="","",VLOOKUP($A609,Vocabulary!$A:$J,3,)),"")</f>
        <v>Business Identifier Code, also known as Swift Code. International identifier for financial and non-financial institutions, commonly used for international bank transfers.</v>
      </c>
      <c r="D609" s="44" t="str">
        <f>IF($A609&lt;&gt;"",IF(VLOOKUP($A609,Vocabulary!$A:$J,7,)="","",VLOOKUP($A609,Vocabulary!$A:$J,7,)),"")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E609" s="44" t="str">
        <f>IF($A609&lt;&gt;"",VLOOKUP($A609,Vocabulary!$A:$J,4,),"")</f>
        <v>Generic</v>
      </c>
      <c r="F609" s="27" t="s">
        <v>2023</v>
      </c>
      <c r="G609" s="33" t="s">
        <v>2100</v>
      </c>
      <c r="H609" s="33" t="s">
        <v>2099</v>
      </c>
    </row>
    <row r="610" spans="1:8" ht="28.8" x14ac:dyDescent="0.3">
      <c r="A610" s="27">
        <v>691</v>
      </c>
      <c r="B610" s="31" t="str">
        <f>IF($A610&lt;&gt;"",IF(VLOOKUP($A610,Vocabulary!$A:$J,2,)="","",VLOOKUP($A610,Vocabulary!$A:$J,2,)),"")</f>
        <v>employerId</v>
      </c>
      <c r="C610" s="44" t="str">
        <f>IF($A610&lt;&gt;"",IF(VLOOKUP($A610,Vocabulary!$A:$J,3,)="","",VLOOKUP($A610,Vocabulary!$A:$J,3,)),"")</f>
        <v>Definitive or provisional NSSO number, assigned to each registered employer or local or provincial administration.</v>
      </c>
      <c r="D610" s="44" t="str">
        <f>IF($A610&lt;&gt;"",IF(VLOOKUP($A610,Vocabulary!$A:$J,7,)="","",VLOOKUP($A610,Vocabulary!$A:$J,7,)),"")</f>
        <v>It includes the nssoNumber, the pplNumber and the provisionalNssoNumber</v>
      </c>
      <c r="E610" s="44" t="str">
        <f>IF($A610&lt;&gt;"",VLOOKUP($A610,Vocabulary!$A:$J,4,),"")</f>
        <v>Organization</v>
      </c>
      <c r="F610" s="27" t="s">
        <v>2050</v>
      </c>
      <c r="G610" s="33" t="s">
        <v>2078</v>
      </c>
      <c r="H610" s="33" t="s">
        <v>2079</v>
      </c>
    </row>
    <row r="611" spans="1:8" ht="115.2" x14ac:dyDescent="0.3">
      <c r="A611" s="27">
        <v>692</v>
      </c>
      <c r="B611" s="31" t="str">
        <f>IF($A611&lt;&gt;"",IF(VLOOKUP($A611,Vocabulary!$A:$J,2,)="","",VLOOKUP($A611,Vocabulary!$A:$J,2,)),"")</f>
        <v>nssoNumber</v>
      </c>
      <c r="C611" s="44" t="str">
        <f>IF($A611&lt;&gt;"",IF(VLOOKUP($A611,Vocabulary!$A:$J,3,)="","",VLOOKUP($A611,Vocabulary!$A:$J,3,)),"")</f>
        <v>Recommended best practice is to identify the resource by means of a string conforming to a formal identification system. 
An unambiguous reference to the resource within a given context.</v>
      </c>
      <c r="D611" s="44" t="str">
        <f>IF($A611&lt;&gt;"",IF(VLOOKUP($A611,Vocabulary!$A:$J,7,)="","",VLOOKUP($A611,Vocabulary!$A:$J,7,)),"")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E611" s="44" t="str">
        <f>IF($A611&lt;&gt;"",VLOOKUP($A611,Vocabulary!$A:$J,4,),"")</f>
        <v>Organization</v>
      </c>
      <c r="F611" s="27" t="s">
        <v>2029</v>
      </c>
      <c r="G611" s="33" t="s">
        <v>1830</v>
      </c>
      <c r="H611" s="33" t="s">
        <v>2031</v>
      </c>
    </row>
    <row r="612" spans="1:8" ht="100.8" x14ac:dyDescent="0.3">
      <c r="A612" s="27">
        <v>694</v>
      </c>
      <c r="B612" s="31" t="str">
        <f>IF($A612&lt;&gt;"",IF(VLOOKUP($A612,Vocabulary!$A:$J,2,)="","",VLOOKUP($A612,Vocabulary!$A:$J,2,)),"")</f>
        <v>provisionalNssoNumber</v>
      </c>
      <c r="C612" s="44" t="str">
        <f>IF($A612&lt;&gt;"",IF(VLOOKUP($A612,Vocabulary!$A:$J,3,)="","",VLOOKUP($A612,Vocabulary!$A:$J,3,)),"")</f>
        <v>Recommended best practice is to identify the resource by means of a string conforming to a formal identification system. 
An unambiguous reference to the resource within a given context.</v>
      </c>
      <c r="D612" s="44" t="str">
        <f>IF($A612&lt;&gt;"",IF(VLOOKUP($A612,Vocabulary!$A:$J,7,)="","",VLOOKUP($A612,Vocabulary!$A:$J,7,)),"")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E612" s="44" t="str">
        <f>IF($A612&lt;&gt;"",VLOOKUP($A612,Vocabulary!$A:$J,4,),"")</f>
        <v>Organization</v>
      </c>
      <c r="F612" s="27" t="s">
        <v>2030</v>
      </c>
      <c r="G612" s="33" t="s">
        <v>1830</v>
      </c>
      <c r="H612" s="33" t="s">
        <v>2173</v>
      </c>
    </row>
    <row r="613" spans="1:8" ht="360" x14ac:dyDescent="0.3">
      <c r="A613" s="27">
        <v>695</v>
      </c>
      <c r="B613" s="31" t="str">
        <f>IF($A613&lt;&gt;"",IF(VLOOKUP($A613,Vocabulary!$A:$J,2,)="","",VLOOKUP($A613,Vocabulary!$A:$J,2,)),"")</f>
        <v>vatNumber</v>
      </c>
      <c r="C613" s="44" t="str">
        <f>IF($A613&lt;&gt;"",IF(VLOOKUP($A613,Vocabulary!$A:$J,3,)="","",VLOOKUP($A613,Vocabulary!$A:$J,3,)),"")</f>
        <v>Recommended best practice is to identify the resource by means of a string conforming to a formal identification system. 
An unambiguous reference to the resource within a given context.</v>
      </c>
      <c r="D613" s="44" t="str">
        <f>IF($A613&lt;&gt;"",IF(VLOOKUP($A613,Vocabulary!$A:$J,7,)="","",VLOOKUP($A613,Vocabulary!$A:$J,7,)),"")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E613" s="44" t="str">
        <f>IF($A613&lt;&gt;"",VLOOKUP($A613,Vocabulary!$A:$J,4,),"")</f>
        <v>Organization</v>
      </c>
      <c r="F613" s="8" t="s">
        <v>2036</v>
      </c>
      <c r="G613" s="23" t="s">
        <v>1830</v>
      </c>
      <c r="H613" s="23" t="s">
        <v>2502</v>
      </c>
    </row>
    <row r="614" spans="1:8" ht="72" x14ac:dyDescent="0.3">
      <c r="A614" s="27">
        <v>696</v>
      </c>
      <c r="B614" s="31" t="str">
        <f>IF($A614&lt;&gt;"",IF(VLOOKUP($A614,Vocabulary!$A:$J,2,)="","",VLOOKUP($A614,Vocabulary!$A:$J,2,)),"")</f>
        <v>plateNumber</v>
      </c>
      <c r="C614" s="44" t="str">
        <f>IF($A614&lt;&gt;"",IF(VLOOKUP($A614,Vocabulary!$A:$J,3,)="","",VLOOKUP($A614,Vocabulary!$A:$J,3,)),"")</f>
        <v>Recommended best practice is to identify the resource by means of a string conforming to a formal identification system. 
An unambiguous reference to the resource within a given context.</v>
      </c>
      <c r="D614" s="44" t="str">
        <f>IF($A614&lt;&gt;"",IF(VLOOKUP($A614,Vocabulary!$A:$J,7,)="","",VLOOKUP($A614,Vocabulary!$A:$J,7,)),"")</f>
        <v>The official set of numbers and letters shown on the front and back of a road vehicle</v>
      </c>
      <c r="E614" s="44" t="str">
        <f>IF($A614&lt;&gt;"",VLOOKUP($A614,Vocabulary!$A:$J,4,),"")</f>
        <v>Other</v>
      </c>
      <c r="F614" s="27" t="s">
        <v>2040</v>
      </c>
      <c r="G614" s="33" t="s">
        <v>1830</v>
      </c>
      <c r="H614" s="33" t="s">
        <v>2039</v>
      </c>
    </row>
    <row r="615" spans="1:8" ht="72" x14ac:dyDescent="0.3">
      <c r="A615" s="27">
        <v>697</v>
      </c>
      <c r="B615" s="31" t="str">
        <f>IF($A615&lt;&gt;"",IF(VLOOKUP($A615,Vocabulary!$A:$J,2,)="","",VLOOKUP($A615,Vocabulary!$A:$J,2,)),"")</f>
        <v>ipAddress</v>
      </c>
      <c r="C615" s="44" t="str">
        <f>IF($A615&lt;&gt;"",IF(VLOOKUP($A615,Vocabulary!$A:$J,3,)="","",VLOOKUP($A615,Vocabulary!$A:$J,3,)),"")</f>
        <v>Recommended best practice is to identify the resource by means of a string conforming to a formal identification system. 
An unambiguous reference to the resource within a given context.</v>
      </c>
      <c r="D615" s="44" t="str">
        <f>IF($A615&lt;&gt;"",IF(VLOOKUP($A615,Vocabulary!$A:$J,7,)="","",VLOOKUP($A615,Vocabulary!$A:$J,7,)),"")</f>
        <v>An Internet Protocol address (IP address) is a numerical label assigned to each device connected to a computer network that uses the Internet Protocol for communication.</v>
      </c>
      <c r="E615" s="44" t="str">
        <f>IF($A615&lt;&gt;"",VLOOKUP($A615,Vocabulary!$A:$J,4,),"")</f>
        <v>Other</v>
      </c>
      <c r="F615" s="27" t="s">
        <v>2045</v>
      </c>
      <c r="G615" s="33" t="s">
        <v>1830</v>
      </c>
      <c r="H615" s="33" t="s">
        <v>2046</v>
      </c>
    </row>
    <row r="616" spans="1:8" ht="28.8" x14ac:dyDescent="0.3">
      <c r="A616" s="27">
        <v>698</v>
      </c>
      <c r="B616" s="12" t="str">
        <f>IF($A616&lt;&gt;"",IF(VLOOKUP($A616,Vocabulary!$A:$J,2,)="","",VLOOKUP($A616,Vocabulary!$A:$J,2,)),"")</f>
        <v>region</v>
      </c>
      <c r="C616" s="11" t="str">
        <f>IF($A616&lt;&gt;"",IF(VLOOKUP($A616,Vocabulary!$A:$J,3,)="","",VLOOKUP($A616,Vocabulary!$A:$J,3,)),"")</f>
        <v>Concept corresponding to a region code in a country.</v>
      </c>
      <c r="D616" s="11" t="str">
        <f>IF($A616&lt;&gt;"",IF(VLOOKUP($A616,Vocabulary!$A:$J,7,)="","",VLOOKUP($A616,Vocabulary!$A:$J,7,)),"")</f>
        <v>See https://en.wikipedia.org/wiki/ISO_3166-2:BE
(BE-BRU, BE-VLG, BE-WAL)</v>
      </c>
      <c r="E616" s="11" t="str">
        <f>IF($A616&lt;&gt;"",VLOOKUP($A616,Vocabulary!$A:$J,4,),"")</f>
        <v>Location</v>
      </c>
      <c r="F616" s="8" t="s">
        <v>2354</v>
      </c>
      <c r="G616" s="23" t="s">
        <v>2128</v>
      </c>
      <c r="H616" s="23" t="s">
        <v>2167</v>
      </c>
    </row>
    <row r="617" spans="1:8" ht="28.8" x14ac:dyDescent="0.3">
      <c r="A617" s="27">
        <v>699</v>
      </c>
      <c r="B617" s="12" t="str">
        <f>IF($A617&lt;&gt;"",IF(VLOOKUP($A617,Vocabulary!$A:$J,2,)="","",VLOOKUP($A617,Vocabulary!$A:$J,2,)),"")</f>
        <v>RegionCode</v>
      </c>
      <c r="C617" s="11" t="str">
        <f>IF($A617&lt;&gt;"",IF(VLOOKUP($A617,Vocabulary!$A:$J,3,)="","",VLOOKUP($A617,Vocabulary!$A:$J,3,)),"")</f>
        <v>Conceptscheme for region codes in a country.</v>
      </c>
      <c r="D617" s="11" t="str">
        <f>IF($A617&lt;&gt;"",IF(VLOOKUP($A617,Vocabulary!$A:$J,7,)="","",VLOOKUP($A617,Vocabulary!$A:$J,7,)),"")</f>
        <v>See https://en.wikipedia.org/wiki/ISO_3166-2:BE
(BE-BRU, BE-VLG, BE-WAL)</v>
      </c>
      <c r="E617" s="11" t="str">
        <f>IF($A617&lt;&gt;"",VLOOKUP($A617,Vocabulary!$A:$J,4,),"")</f>
        <v>Location</v>
      </c>
      <c r="F617" s="8" t="s">
        <v>2060</v>
      </c>
      <c r="G617" s="23" t="s">
        <v>2129</v>
      </c>
      <c r="H617" s="23" t="s">
        <v>2167</v>
      </c>
    </row>
    <row r="618" spans="1:8" ht="28.8" x14ac:dyDescent="0.3">
      <c r="A618" s="27">
        <v>701</v>
      </c>
      <c r="B618" s="12" t="str">
        <f>IF($A618&lt;&gt;"",IF(VLOOKUP($A618,Vocabulary!$A:$J,2,)="","",VLOOKUP($A618,Vocabulary!$A:$J,2,)),"")</f>
        <v>CountryNisCode</v>
      </c>
      <c r="C618" s="11" t="str">
        <f>IF($A618&lt;&gt;"",IF(VLOOKUP($A618,Vocabulary!$A:$J,3,)="","",VLOOKUP($A618,Vocabulary!$A:$J,3,)),"")</f>
        <v>NIS code representing a country as defined by statbel.fgov.be</v>
      </c>
      <c r="D618" s="11" t="str">
        <f>IF($A618&lt;&gt;"",IF(VLOOKUP($A618,Vocabulary!$A:$J,7,)="","",VLOOKUP($A618,Vocabulary!$A:$J,7,)),"")</f>
        <v>Possible values are in range from 100 to 999</v>
      </c>
      <c r="E618" s="11" t="str">
        <f>IF($A618&lt;&gt;"",VLOOKUP($A618,Vocabulary!$A:$J,4,),"")</f>
        <v>Location</v>
      </c>
      <c r="F618" s="8" t="s">
        <v>2106</v>
      </c>
      <c r="G618" s="23" t="s">
        <v>2107</v>
      </c>
      <c r="H618" s="33" t="s">
        <v>2108</v>
      </c>
    </row>
    <row r="619" spans="1:8" ht="72" x14ac:dyDescent="0.3">
      <c r="A619" s="27">
        <v>702</v>
      </c>
      <c r="B619" s="12" t="str">
        <f>IF($A619&lt;&gt;"",IF(VLOOKUP($A619,Vocabulary!$A:$J,2,)="","",VLOOKUP($A619,Vocabulary!$A:$J,2,)),"")</f>
        <v>StreetRrnCode</v>
      </c>
      <c r="C619" s="11" t="str">
        <f>IF($A619&lt;&gt;"",IF(VLOOKUP($A619,Vocabulary!$A:$J,3,)="","",VLOOKUP($A619,Vocabulary!$A:$J,3,)),"")</f>
        <v>Street code assigned by National Registry</v>
      </c>
      <c r="D619" s="11" t="str">
        <f>IF($A619&lt;&gt;"",IF(VLOOKUP($A619,Vocabulary!$A:$J,7,)="","",VLOOKUP($A619,Vocabulary!$A:$J,7,)),"")</f>
        <v>4 digits long. Unique within a municipality.
(more info: https://www.ibz.rrn.fgov.be/fileadmin/user_upload/nl/rr/instructies/IST_Codificatie_straten.pdf)
Will be replaced by the BEST street identifier.</v>
      </c>
      <c r="E619" s="11" t="str">
        <f>IF($A619&lt;&gt;"",VLOOKUP($A619,Vocabulary!$A:$J,4,),"")</f>
        <v>Location</v>
      </c>
      <c r="F619" s="8" t="s">
        <v>2142</v>
      </c>
      <c r="G619" s="23" t="s">
        <v>2143</v>
      </c>
      <c r="H619" s="33" t="s">
        <v>2144</v>
      </c>
    </row>
    <row r="620" spans="1:8" ht="158.4" x14ac:dyDescent="0.3">
      <c r="A620" s="27">
        <v>703</v>
      </c>
      <c r="B620" s="12" t="str">
        <f>IF($A620&lt;&gt;"",IF(VLOOKUP($A620,Vocabulary!$A:$J,2,)="","",VLOOKUP($A620,Vocabulary!$A:$J,2,)),"")</f>
        <v>Mandate</v>
      </c>
      <c r="C620" s="11" t="str">
        <f>IF($A620&lt;&gt;"",IF(VLOOKUP($A620,Vocabulary!$A:$J,3,)="","",VLOOKUP($A620,Vocabulary!$A:$J,3,)),"")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D620" s="11" t="str">
        <f>IF($A620&lt;&gt;"",IF(VLOOKUP($A620,Vocabulary!$A:$J,7,)="","",VLOOKUP($A620,Vocabulary!$A:$J,7,)),"")</f>
        <v>see Class Agent</v>
      </c>
      <c r="E620" s="11" t="str">
        <f>IF($A620&lt;&gt;"",VLOOKUP($A620,Vocabulary!$A:$J,4,),"")</f>
        <v>Generic</v>
      </c>
      <c r="F620" s="8" t="s">
        <v>2133</v>
      </c>
      <c r="G620" s="23" t="s">
        <v>2257</v>
      </c>
      <c r="H620" s="23" t="s">
        <v>2195</v>
      </c>
    </row>
    <row r="621" spans="1:8" ht="43.2" x14ac:dyDescent="0.3">
      <c r="A621" s="27">
        <v>705</v>
      </c>
      <c r="B621" s="12" t="str">
        <f>IF($A621&lt;&gt;"",IF(VLOOKUP($A621,Vocabulary!$A:$J,2,)="","",VLOOKUP($A621,Vocabulary!$A:$J,2,)),"")</f>
        <v>mandatary</v>
      </c>
      <c r="C621" s="11" t="str">
        <f>IF($A621&lt;&gt;"",IF(VLOOKUP($A621,Vocabulary!$A:$J,3,)="","",VLOOKUP($A621,Vocabulary!$A:$J,3,)),"")</f>
        <v>The Agent that receives a mandate from another Agent. 
The mandatary must be unambiguously identified in an authentic source.</v>
      </c>
      <c r="D621" s="11" t="str">
        <f>IF($A621&lt;&gt;"",IF(VLOOKUP($A621,Vocabulary!$A:$J,7,)="","",VLOOKUP($A621,Vocabulary!$A:$J,7,)),"")</f>
        <v>see Class Agent</v>
      </c>
      <c r="E621" s="11" t="str">
        <f>IF($A621&lt;&gt;"",VLOOKUP($A621,Vocabulary!$A:$J,4,),"")</f>
        <v>Generic</v>
      </c>
      <c r="F621" s="8" t="s">
        <v>83</v>
      </c>
      <c r="G621" s="23" t="s">
        <v>2137</v>
      </c>
      <c r="H621" s="23" t="s">
        <v>2195</v>
      </c>
    </row>
    <row r="622" spans="1:8" ht="43.2" x14ac:dyDescent="0.3">
      <c r="A622" s="27">
        <v>706</v>
      </c>
      <c r="B622" s="12" t="str">
        <f>IF($A622&lt;&gt;"",IF(VLOOKUP($A622,Vocabulary!$A:$J,2,)="","",VLOOKUP($A622,Vocabulary!$A:$J,2,)),"")</f>
        <v>mandator</v>
      </c>
      <c r="C622" s="11" t="str">
        <f>IF($A622&lt;&gt;"",IF(VLOOKUP($A622,Vocabulary!$A:$J,3,)="","",VLOOKUP($A622,Vocabulary!$A:$J,3,)),"")</f>
        <v>The Agent that gives a mandate to another Agent. 
The mandator must be uniquely identified in an authentic source</v>
      </c>
      <c r="D622" s="11" t="str">
        <f>IF($A622&lt;&gt;"",IF(VLOOKUP($A622,Vocabulary!$A:$J,7,)="","",VLOOKUP($A622,Vocabulary!$A:$J,7,)),"")</f>
        <v>see Class Agent</v>
      </c>
      <c r="E622" s="11" t="str">
        <f>IF($A622&lt;&gt;"",VLOOKUP($A622,Vocabulary!$A:$J,4,),"")</f>
        <v>Generic</v>
      </c>
      <c r="F622" s="8" t="s">
        <v>2134</v>
      </c>
      <c r="G622" s="23" t="s">
        <v>2140</v>
      </c>
      <c r="H622" s="23" t="s">
        <v>2195</v>
      </c>
    </row>
    <row r="623" spans="1:8" ht="28.8" x14ac:dyDescent="0.3">
      <c r="A623" s="27">
        <v>707</v>
      </c>
      <c r="B623" s="12" t="str">
        <f>IF($A623&lt;&gt;"",IF(VLOOKUP($A623,Vocabulary!$A:$J,2,)="","",VLOOKUP($A623,Vocabulary!$A:$J,2,)),"")</f>
        <v>CountryIsoCode</v>
      </c>
      <c r="C623" s="11" t="str">
        <f>IF($A623&lt;&gt;"",IF(VLOOKUP($A623,Vocabulary!$A:$J,3,)="","",VLOOKUP($A623,Vocabulary!$A:$J,3,)),"")</f>
        <v>Representation of a country by an ISO 3166-1 alpha-2 code.</v>
      </c>
      <c r="D623" s="11" t="str">
        <f>IF($A623&lt;&gt;"",IF(VLOOKUP($A623,Vocabulary!$A:$J,7,)="","",VLOOKUP($A623,Vocabulary!$A:$J,7,)),"")</f>
        <v>pattern: "^[A-Z]{2}$"</v>
      </c>
      <c r="E623" s="11" t="str">
        <f>IF($A623&lt;&gt;"",VLOOKUP($A623,Vocabulary!$A:$J,4,),"")</f>
        <v>Location</v>
      </c>
      <c r="F623" s="8" t="s">
        <v>2181</v>
      </c>
      <c r="G623" s="23" t="s">
        <v>2473</v>
      </c>
      <c r="H623" s="4" t="s">
        <v>2474</v>
      </c>
    </row>
    <row r="624" spans="1:8" ht="28.8" x14ac:dyDescent="0.3">
      <c r="A624" s="27">
        <v>708</v>
      </c>
      <c r="B624" s="12" t="str">
        <f>IF($A624&lt;&gt;"",IF(VLOOKUP($A624,Vocabulary!$A:$J,2,)="","",VLOOKUP($A624,Vocabulary!$A:$J,2,)),"")</f>
        <v>CountryWithHistoricIsoCode</v>
      </c>
      <c r="C624" s="11" t="str">
        <f>IF($A624&lt;&gt;"",IF(VLOOKUP($A624,Vocabulary!$A:$J,3,)="","",VLOOKUP($A624,Vocabulary!$A:$J,3,)),"")</f>
        <v>Representation of a country by an ISO 3166-1 alpha-2 (current country) or ISO 3166-3 alpha-4 (former country) code.</v>
      </c>
      <c r="D624" s="11" t="str">
        <f>IF($A624&lt;&gt;"",IF(VLOOKUP($A624,Vocabulary!$A:$J,7,)="","",VLOOKUP($A624,Vocabulary!$A:$J,7,)),"")</f>
        <v>pattern: "^[A-Z]{2}([A-Z]{2})?$"</v>
      </c>
      <c r="E624" s="11" t="str">
        <f>IF($A624&lt;&gt;"",VLOOKUP($A624,Vocabulary!$A:$J,4,),"")</f>
        <v>Location</v>
      </c>
      <c r="F624" s="8" t="s">
        <v>2479</v>
      </c>
      <c r="G624" s="23" t="s">
        <v>2478</v>
      </c>
      <c r="H624" s="28" t="s">
        <v>2179</v>
      </c>
    </row>
    <row r="625" spans="1:8" ht="43.2" x14ac:dyDescent="0.3">
      <c r="A625" s="8">
        <v>710</v>
      </c>
      <c r="B625" s="12" t="str">
        <f>IF($A625&lt;&gt;"",IF(VLOOKUP($A625,Vocabulary!$A:$J,2,)="","",VLOOKUP($A625,Vocabulary!$A:$J,2,)),"")</f>
        <v>Country</v>
      </c>
      <c r="C625" s="11" t="str">
        <f>IF($A625&lt;&gt;"",IF(VLOOKUP($A625,Vocabulary!$A:$J,3,)="","",VLOOKUP($A625,Vocabulary!$A:$J,3,)),"")</f>
        <v>A country is a political state, nation, or territory which is controlled. It is often referred to as the land of an individual's birth, residence, or citizenship.</v>
      </c>
      <c r="D625" s="11" t="str">
        <f>IF($A625&lt;&gt;"",IF(VLOOKUP($A625,Vocabulary!$A:$J,7,)="","",VLOOKUP($A625,Vocabulary!$A:$J,7,)),"")</f>
        <v/>
      </c>
      <c r="E625" s="11" t="str">
        <f>IF($A625&lt;&gt;"",VLOOKUP($A625,Vocabulary!$A:$J,4,),"")</f>
        <v>Location</v>
      </c>
      <c r="F625" s="8" t="s">
        <v>2185</v>
      </c>
      <c r="G625" s="23" t="s">
        <v>2184</v>
      </c>
    </row>
    <row r="626" spans="1:8" ht="28.8" x14ac:dyDescent="0.3">
      <c r="A626" s="8">
        <v>713</v>
      </c>
      <c r="B626" s="12" t="str">
        <f>IF($A626&lt;&gt;"",IF(VLOOKUP($A626,Vocabulary!$A:$J,2,)="","",VLOOKUP($A626,Vocabulary!$A:$J,2,)),"")</f>
        <v>MunicipalityCode</v>
      </c>
      <c r="C626" s="11" t="str">
        <f>IF($A626&lt;&gt;"",IF(VLOOKUP($A626,Vocabulary!$A:$J,3,)="","",VLOOKUP($A626,Vocabulary!$A:$J,3,)),"")</f>
        <v>The conceptscheme "MunicipalityCode" contains municipalities represented by a NIS code.</v>
      </c>
      <c r="D626" s="11" t="str">
        <f>IF($A626&lt;&gt;"",IF(VLOOKUP($A626,Vocabulary!$A:$J,7,)="","",VLOOKUP($A626,Vocabulary!$A:$J,7,)),"")</f>
        <v/>
      </c>
      <c r="E626" s="11" t="str">
        <f>IF($A626&lt;&gt;"",VLOOKUP($A626,Vocabulary!$A:$J,4,),"")</f>
        <v>Location</v>
      </c>
      <c r="F626" s="8" t="s">
        <v>2192</v>
      </c>
      <c r="G626" s="23" t="s">
        <v>2193</v>
      </c>
      <c r="H626" s="33"/>
    </row>
    <row r="627" spans="1:8" ht="28.8" x14ac:dyDescent="0.3">
      <c r="A627" s="8">
        <v>716</v>
      </c>
      <c r="B627" s="12" t="str">
        <f>IF($A627&lt;&gt;"",IF(VLOOKUP($A627,Vocabulary!$A:$J,2,)="","",VLOOKUP($A627,Vocabulary!$A:$J,2,)),"")</f>
        <v>CountryIsoAlpha3Code</v>
      </c>
      <c r="C627" s="11" t="str">
        <f>IF($A627&lt;&gt;"",IF(VLOOKUP($A627,Vocabulary!$A:$J,3,)="","",VLOOKUP($A627,Vocabulary!$A:$J,3,)),"")</f>
        <v>Representation of a country by an ISO 3166-1 alpha-3 code.</v>
      </c>
      <c r="D627" s="11" t="str">
        <f>IF($A627&lt;&gt;"",IF(VLOOKUP($A627,Vocabulary!$A:$J,7,)="","",VLOOKUP($A627,Vocabulary!$A:$J,7,)),"")</f>
        <v>pattern: "^[A-Z]{3}$"</v>
      </c>
      <c r="E627" s="11" t="str">
        <f>IF($A627&lt;&gt;"",VLOOKUP($A627,Vocabulary!$A:$J,4,),"")</f>
        <v>Location</v>
      </c>
      <c r="F627" s="8" t="s">
        <v>2221</v>
      </c>
      <c r="G627" s="23" t="s">
        <v>2482</v>
      </c>
      <c r="H627" s="28" t="s">
        <v>2252</v>
      </c>
    </row>
    <row r="628" spans="1:8" ht="28.8" x14ac:dyDescent="0.3">
      <c r="A628" s="27">
        <v>718</v>
      </c>
      <c r="B628" s="31" t="str">
        <f>IF($A628&lt;&gt;"",IF(VLOOKUP($A628,Vocabulary!$A:$J,2,)="","",VLOOKUP($A628,Vocabulary!$A:$J,2,)),"")</f>
        <v>CountryIsoNum3Code</v>
      </c>
      <c r="C628" s="44" t="str">
        <f>IF($A628&lt;&gt;"",IF(VLOOKUP($A628,Vocabulary!$A:$J,3,)="","",VLOOKUP($A628,Vocabulary!$A:$J,3,)),"")</f>
        <v>Representation of a country by an ISO 3166-1 num-3 code.</v>
      </c>
      <c r="D628" s="44" t="str">
        <f>IF($A628&lt;&gt;"",IF(VLOOKUP($A628,Vocabulary!$A:$J,7,)="","",VLOOKUP($A628,Vocabulary!$A:$J,7,)),"")</f>
        <v>pattern: "^[0-9]{3}$"</v>
      </c>
      <c r="E628" s="44" t="str">
        <f>IF($A628&lt;&gt;"",VLOOKUP($A628,Vocabulary!$A:$J,4,),"")</f>
        <v>Location</v>
      </c>
      <c r="F628" s="8" t="s">
        <v>2222</v>
      </c>
      <c r="G628" s="23" t="s">
        <v>2485</v>
      </c>
      <c r="H628" s="28" t="s">
        <v>2253</v>
      </c>
    </row>
    <row r="629" spans="1:8" ht="172.8" x14ac:dyDescent="0.3">
      <c r="A629" s="27">
        <v>721</v>
      </c>
      <c r="B629" s="31" t="str">
        <f>IF($A629&lt;&gt;"",IF(VLOOKUP($A629,Vocabulary!$A:$J,2,)="","",VLOOKUP($A629,Vocabulary!$A:$J,2,)),"")</f>
        <v>EstablishmentUnit</v>
      </c>
      <c r="C629" s="44" t="str">
        <f>IF($A629&lt;&gt;"",IF(VLOOKUP($A629,Vocabulary!$A:$J,3,)="","",VLOOKUP($A629,Vocabulary!$A:$J,3,)),"")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D629" s="44" t="str">
        <f>IF($A629&lt;&gt;"",IF(VLOOKUP($A629,Vocabulary!$A:$J,7,)="","",VLOOKUP($A629,Vocabulary!$A:$J,7,)),"")</f>
        <v>EstablishmentUnit is a specialization of class Site.</v>
      </c>
      <c r="E629" s="44" t="str">
        <f>IF($A629&lt;&gt;"",VLOOKUP($A629,Vocabulary!$A:$J,4,),"")</f>
        <v>Organization</v>
      </c>
      <c r="F629" s="27" t="s">
        <v>2231</v>
      </c>
      <c r="G629" s="33" t="s">
        <v>2233</v>
      </c>
      <c r="H629" s="33" t="s">
        <v>2232</v>
      </c>
    </row>
    <row r="630" spans="1:8" ht="216" x14ac:dyDescent="0.3">
      <c r="A630" s="27">
        <v>722</v>
      </c>
      <c r="B630" s="12" t="str">
        <f>IF($A630&lt;&gt;"",IF(VLOOKUP($A630,Vocabulary!$A:$J,2,)="","",VLOOKUP($A630,Vocabulary!$A:$J,2,)),"")</f>
        <v>Currency</v>
      </c>
      <c r="C630" s="11" t="str">
        <f>IF($A630&lt;&gt;"",IF(VLOOKUP($A630,Vocabulary!$A:$J,3,)="","",VLOOKUP($A630,Vocabulary!$A:$J,3,)),"")</f>
        <v>A currency represented by its ISO 4217 alpha code.</v>
      </c>
      <c r="D630" s="11" t="str">
        <f>IF($A630&lt;&gt;"",IF(VLOOKUP($A630,Vocabulary!$A:$J,7,)="","",VLOOKUP($A630,Vocabulary!$A:$J,7,)),"")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E630" s="11" t="str">
        <f>IF($A630&lt;&gt;"",VLOOKUP($A630,Vocabulary!$A:$J,4,),"")</f>
        <v>Generic</v>
      </c>
      <c r="F630" s="8" t="s">
        <v>2300</v>
      </c>
      <c r="G630" s="23" t="s">
        <v>2404</v>
      </c>
      <c r="H630" s="23" t="s">
        <v>2301</v>
      </c>
    </row>
    <row r="631" spans="1:8" ht="28.8" x14ac:dyDescent="0.3">
      <c r="A631" s="27">
        <v>723</v>
      </c>
      <c r="B631" s="12" t="str">
        <f>IF($A631&lt;&gt;"",IF(VLOOKUP($A631,Vocabulary!$A:$J,2,)="","",VLOOKUP($A631,Vocabulary!$A:$J,2,)),"")</f>
        <v>currency</v>
      </c>
      <c r="C631" s="11" t="str">
        <f>IF($A631&lt;&gt;"",IF(VLOOKUP($A631,Vocabulary!$A:$J,3,)="","",VLOOKUP($A631,Vocabulary!$A:$J,3,)),"")</f>
        <v>The currency in which the monetary amount is expressed.</v>
      </c>
      <c r="D631" s="11" t="str">
        <f>IF($A631&lt;&gt;"",IF(VLOOKUP($A631,Vocabulary!$A:$J,7,)="","",VLOOKUP($A631,Vocabulary!$A:$J,7,)),"")</f>
        <v>Use of Currency ConceptScheme is recommended (ISO 4217 currency format).</v>
      </c>
      <c r="E631" s="11" t="str">
        <f>IF($A631&lt;&gt;"",VLOOKUP($A631,Vocabulary!$A:$J,4,),"")</f>
        <v>Generic</v>
      </c>
      <c r="F631" s="8" t="s">
        <v>2246</v>
      </c>
      <c r="G631" s="23" t="s">
        <v>2271</v>
      </c>
      <c r="H631" s="23" t="s">
        <v>2275</v>
      </c>
    </row>
    <row r="632" spans="1:8" ht="129.6" x14ac:dyDescent="0.3">
      <c r="A632" s="27">
        <v>724</v>
      </c>
      <c r="B632" s="12" t="str">
        <f>IF($A632&lt;&gt;"",IF(VLOOKUP($A632,Vocabulary!$A:$J,2,)="","",VLOOKUP($A632,Vocabulary!$A:$J,2,)),"")</f>
        <v>MonetaryAmount</v>
      </c>
      <c r="C632" s="11" t="str">
        <f>IF($A632&lt;&gt;"",IF(VLOOKUP($A632,Vocabulary!$A:$J,3,)="","",VLOOKUP($A632,Vocabulary!$A:$J,3,)),"")</f>
        <v>A monetary value in a specified currency.</v>
      </c>
      <c r="D632" s="11" t="str">
        <f>IF($A632&lt;&gt;"",IF(VLOOKUP($A632,Vocabulary!$A:$J,7,)="","",VLOOKUP($A632,Vocabulary!$A:$J,7,)),"")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E632" s="11" t="str">
        <f>IF($A632&lt;&gt;"",VLOOKUP($A632,Vocabulary!$A:$J,4,),"")</f>
        <v>Generic</v>
      </c>
      <c r="F632" s="8" t="s">
        <v>2247</v>
      </c>
      <c r="G632" s="23" t="s">
        <v>2407</v>
      </c>
      <c r="H632" s="23" t="s">
        <v>2406</v>
      </c>
    </row>
    <row r="633" spans="1:8" x14ac:dyDescent="0.3">
      <c r="A633" s="27">
        <v>725</v>
      </c>
      <c r="B633" s="12" t="str">
        <f>IF($A633&lt;&gt;"",IF(VLOOKUP($A633,Vocabulary!$A:$J,2,)="","",VLOOKUP($A633,Vocabulary!$A:$J,2,)),"")</f>
        <v>amount</v>
      </c>
      <c r="C633" s="11" t="str">
        <f>IF($A633&lt;&gt;"",IF(VLOOKUP($A633,Vocabulary!$A:$J,3,)="","",VLOOKUP($A633,Vocabulary!$A:$J,3,)),"")</f>
        <v>The amount of money.</v>
      </c>
      <c r="D633" s="11" t="str">
        <f>IF($A633&lt;&gt;"",IF(VLOOKUP($A633,Vocabulary!$A:$J,7,)="","",VLOOKUP($A633,Vocabulary!$A:$J,7,)),"")</f>
        <v>Recommended to express as MonetaryAmount.</v>
      </c>
      <c r="E633" s="11" t="str">
        <f>IF($A633&lt;&gt;"",VLOOKUP($A633,Vocabulary!$A:$J,4,),"")</f>
        <v>Generic</v>
      </c>
      <c r="F633" s="8" t="s">
        <v>2247</v>
      </c>
      <c r="G633" s="23" t="s">
        <v>2251</v>
      </c>
      <c r="H633" s="23" t="s">
        <v>2278</v>
      </c>
    </row>
    <row r="634" spans="1:8" ht="115.2" x14ac:dyDescent="0.3">
      <c r="A634" s="27">
        <v>726</v>
      </c>
      <c r="B634" s="31" t="str">
        <f>IF($A634&lt;&gt;"",IF(VLOOKUP($A634,Vocabulary!$A:$J,2,)="","",VLOOKUP($A634,Vocabulary!$A:$J,2,)),"")</f>
        <v>Employer</v>
      </c>
      <c r="C634" s="44" t="str">
        <f>IF($A634&lt;&gt;"",IF(VLOOKUP($A634,Vocabulary!$A:$J,3,)="","",VLOOKUP($A634,Vocabulary!$A:$J,3,)),"")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D634" s="44" t="str">
        <f>IF($A634&lt;&gt;"",IF(VLOOKUP($A634,Vocabulary!$A:$J,7,)="","",VLOOKUP($A634,Vocabulary!$A:$J,7,)),"")</f>
        <v>Belgian employers can be identified by an nssoNumber, a pplNumber or a provisionalNssoNumber.</v>
      </c>
      <c r="E634" s="44" t="str">
        <f>IF($A634&lt;&gt;"",VLOOKUP($A634,Vocabulary!$A:$J,4,),"")</f>
        <v>Organization</v>
      </c>
      <c r="F634" s="27" t="s">
        <v>2262</v>
      </c>
      <c r="G634" s="33" t="s">
        <v>2267</v>
      </c>
      <c r="H634" s="33" t="s">
        <v>2263</v>
      </c>
    </row>
    <row r="635" spans="1:8" ht="172.8" x14ac:dyDescent="0.3">
      <c r="A635" s="27">
        <v>727</v>
      </c>
      <c r="B635" s="31" t="str">
        <f>IF($A635&lt;&gt;"",IF(VLOOKUP($A635,Vocabulary!$A:$J,2,)="","",VLOOKUP($A635,Vocabulary!$A:$J,2,)),"")</f>
        <v>value</v>
      </c>
      <c r="C635" s="44" t="str">
        <f>IF($A635&lt;&gt;"",IF(VLOOKUP($A635,Vocabulary!$A:$J,3,)="","",VLOOKUP($A635,Vocabulary!$A:$J,3,)),"")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D635" s="44" t="str">
        <f>IF($A635&lt;&gt;"",IF(VLOOKUP($A635,Vocabulary!$A:$J,7,)="","",VLOOKUP($A635,Vocabulary!$A:$J,7,)),"")</f>
        <v>When used in MonetaryAmount, do not use any readability separators (spaces, commas).</v>
      </c>
      <c r="E635" s="44" t="str">
        <f>IF($A635&lt;&gt;"",VLOOKUP($A635,Vocabulary!$A:$J,4,),"")</f>
        <v>Generic</v>
      </c>
      <c r="F635" s="27" t="s">
        <v>2281</v>
      </c>
      <c r="G635" s="33" t="s">
        <v>2283</v>
      </c>
      <c r="H635" s="33" t="s">
        <v>2287</v>
      </c>
    </row>
    <row r="636" spans="1:8" x14ac:dyDescent="0.3">
      <c r="A636" s="27">
        <v>729</v>
      </c>
      <c r="B636" s="31" t="str">
        <f>IF($A636&lt;&gt;"",IF(VLOOKUP($A636,Vocabulary!$A:$J,2,)="","",VLOOKUP($A636,Vocabulary!$A:$J,2,)),"")</f>
        <v>country</v>
      </c>
      <c r="C636" s="44" t="str">
        <f>IF($A636&lt;&gt;"",IF(VLOOKUP($A636,Vocabulary!$A:$J,3,)="","",VLOOKUP($A636,Vocabulary!$A:$J,3,)),"")</f>
        <v>Country represented by a country code.</v>
      </c>
      <c r="D636" s="44" t="str">
        <f>IF($A636&lt;&gt;"",IF(VLOOKUP($A636,Vocabulary!$A:$J,7,)="","",VLOOKUP($A636,Vocabulary!$A:$J,7,)),"")</f>
        <v>See ConceptScheme Country.</v>
      </c>
      <c r="E636" s="44" t="str">
        <f>IF($A636&lt;&gt;"",VLOOKUP($A636,Vocabulary!$A:$J,4,),"")</f>
        <v>Location</v>
      </c>
      <c r="F636" s="27" t="s">
        <v>2185</v>
      </c>
      <c r="G636" s="33" t="s">
        <v>2358</v>
      </c>
      <c r="H636" s="33" t="s">
        <v>2469</v>
      </c>
    </row>
    <row r="637" spans="1:8" ht="187.2" x14ac:dyDescent="0.3">
      <c r="A637" s="27">
        <v>730</v>
      </c>
      <c r="B637" s="31" t="str">
        <f>IF($A637&lt;&gt;"",IF(VLOOKUP($A637,Vocabulary!$A:$J,2,)="","",VLOOKUP($A637,Vocabulary!$A:$J,2,)),"")</f>
        <v>Language</v>
      </c>
      <c r="C637" s="44" t="str">
        <f>IF($A637&lt;&gt;"",IF(VLOOKUP($A637,Vocabulary!$A:$J,3,)="","",VLOOKUP($A637,Vocabulary!$A:$J,3,)),"")</f>
        <v>Language listed in ISO 639-1</v>
      </c>
      <c r="D637" s="44" t="str">
        <f>IF($A637&lt;&gt;"",IF(VLOOKUP($A637,Vocabulary!$A:$J,7,)="","",VLOOKUP($A637,Vocabulary!$A:$J,7,)),"")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E637" s="44" t="str">
        <f>IF($A637&lt;&gt;"",VLOOKUP($A637,Vocabulary!$A:$J,4,),"")</f>
        <v>Generic</v>
      </c>
      <c r="F637" s="27" t="s">
        <v>2384</v>
      </c>
      <c r="G637" s="33" t="s">
        <v>2488</v>
      </c>
      <c r="H637" s="33" t="s">
        <v>2489</v>
      </c>
    </row>
    <row r="638" spans="1:8" ht="72" x14ac:dyDescent="0.3">
      <c r="A638" s="27">
        <v>731</v>
      </c>
      <c r="B638" s="31" t="str">
        <f>IF($A638&lt;&gt;"",IF(VLOOKUP($A638,Vocabulary!$A:$J,2,)="","",VLOOKUP($A638,Vocabulary!$A:$J,2,)),"")</f>
        <v>remittanceInformation</v>
      </c>
      <c r="C638" s="44" t="str">
        <f>IF($A638&lt;&gt;"",IF(VLOOKUP($A638,Vocabulary!$A:$J,3,)="","",VLOOKUP($A638,Vocabulary!$A:$J,3,)),"")</f>
        <v>Information provided with a bank transfer meant for its beneficiary.</v>
      </c>
      <c r="D638" s="44" t="str">
        <f>IF($A638&lt;&gt;"",IF(VLOOKUP($A638,Vocabulary!$A:$J,7,)="","",VLOOKUP($A638,Vocabulary!$A:$J,7,)),"")</f>
        <v>For Belgian remittances, either an unstructured remittance information of 140 characters, or a structured one of 12 digits is used. The latter one is commonly represented as +++ 3 digits / 4 digits / 5 digits +++ (example: +++010/8068/17183+++)</v>
      </c>
      <c r="E638" s="44" t="str">
        <f>IF($A638&lt;&gt;"",VLOOKUP($A638,Vocabulary!$A:$J,4,),"")</f>
        <v>Generic</v>
      </c>
      <c r="F638" s="27" t="s">
        <v>2425</v>
      </c>
      <c r="G638" s="33" t="s">
        <v>2420</v>
      </c>
      <c r="H638" s="33" t="s">
        <v>2421</v>
      </c>
    </row>
    <row r="639" spans="1:8" ht="100.8" x14ac:dyDescent="0.3">
      <c r="A639" s="27">
        <v>732</v>
      </c>
      <c r="B639" s="31" t="str">
        <f>IF($A639&lt;&gt;"",IF(VLOOKUP($A639,Vocabulary!$A:$J,2,)="","",VLOOKUP($A639,Vocabulary!$A:$J,2,)),"")</f>
        <v>Nationality</v>
      </c>
      <c r="C639" s="44" t="str">
        <f>IF($A639&lt;&gt;"",IF(VLOOKUP($A639,Vocabulary!$A:$J,3,)="","",VLOOKUP($A639,Vocabulary!$A:$J,3,)),"")</f>
        <v>Former or current nationalities  recognized by Belgium</v>
      </c>
      <c r="D639" s="44" t="str">
        <f>IF($A639&lt;&gt;"",IF(VLOOKUP($A639,Vocabulary!$A:$J,7,)="","",VLOOKUP($A639,Vocabulary!$A:$J,7,)),"")</f>
        <v>Reference: https://statbel.fgov.be/nl/over-statbel/methodologie/classificaties/landencodes (Nationalities). 
A nationality can be represented by multiple data types (see Tab "Datamodels"), of which CountryIsoCode and CountryWithHistoricIsoCode are recommended.</v>
      </c>
      <c r="E639" s="44" t="str">
        <f>IF($A639&lt;&gt;"",VLOOKUP($A639,Vocabulary!$A:$J,4,),"")</f>
        <v>Location</v>
      </c>
      <c r="F639" s="8" t="s">
        <v>52</v>
      </c>
      <c r="G639" s="33" t="s">
        <v>2494</v>
      </c>
      <c r="H639" s="33" t="s">
        <v>2498</v>
      </c>
    </row>
    <row r="640" spans="1:8" ht="43.2" x14ac:dyDescent="0.3">
      <c r="A640" s="8">
        <v>734</v>
      </c>
      <c r="B640" s="12" t="str">
        <f>IF($A640&lt;&gt;"",IF(VLOOKUP($A640,Vocabulary!$A:$J,2,)="","",VLOOKUP($A640,Vocabulary!$A:$J,2,)),"")</f>
        <v>NaceEuRev2</v>
      </c>
      <c r="C640" s="11" t="str">
        <f>IF($A640&lt;&gt;"",IF(VLOOKUP($A640,Vocabulary!$A:$J,3,)="","",VLOOKUP($A640,Vocabulary!$A:$J,3,)),"")</f>
        <v>ConceptScheme describing the statistical nomenclature of economic activities in the European Union (revision 2)</v>
      </c>
      <c r="D640" s="11" t="str">
        <f>IF($A640&lt;&gt;"",IF(VLOOKUP($A640,Vocabulary!$A:$J,7,)="","",VLOOKUP($A640,Vocabulary!$A:$J,7,)),"")</f>
        <v>See https://ec.europa.eu/eurostat/documents/3859598/5902521/KS-RA-07-015-EN.PDF</v>
      </c>
      <c r="E640" s="11" t="str">
        <f>IF($A640&lt;&gt;"",VLOOKUP($A640,Vocabulary!$A:$J,4,),"")</f>
        <v>Organization</v>
      </c>
      <c r="F640" s="8" t="s">
        <v>2504</v>
      </c>
      <c r="G640" s="23" t="s">
        <v>2518</v>
      </c>
      <c r="H640" s="23" t="s">
        <v>2512</v>
      </c>
    </row>
    <row r="641" spans="1:8" ht="43.2" x14ac:dyDescent="0.3">
      <c r="A641" s="8">
        <v>735</v>
      </c>
      <c r="B641" s="12" t="str">
        <f>IF($A641&lt;&gt;"",IF(VLOOKUP($A641,Vocabulary!$A:$J,2,)="","",VLOOKUP($A641,Vocabulary!$A:$J,2,)),"")</f>
        <v>NaceEuRev2_1</v>
      </c>
      <c r="C641" s="11" t="str">
        <f>IF($A641&lt;&gt;"",IF(VLOOKUP($A641,Vocabulary!$A:$J,3,)="","",VLOOKUP($A641,Vocabulary!$A:$J,3,)),"")</f>
        <v>ConceptScheme describing the statistical nomenclature of economic activities in the European Union (revision 2.1)</v>
      </c>
      <c r="D641" s="11" t="str">
        <f>IF($A641&lt;&gt;"",IF(VLOOKUP($A641,Vocabulary!$A:$J,7,)="","",VLOOKUP($A641,Vocabulary!$A:$J,7,)),"")</f>
        <v>See https://ec.europa.eu/eurostat/web/products-eurostat-news/w/wdn-20230210-1</v>
      </c>
      <c r="E641" s="11" t="str">
        <f>IF($A641&lt;&gt;"",VLOOKUP($A641,Vocabulary!$A:$J,4,),"")</f>
        <v>Organization</v>
      </c>
      <c r="F641" s="8" t="s">
        <v>2505</v>
      </c>
      <c r="G641" s="23" t="s">
        <v>2519</v>
      </c>
      <c r="H641" s="23" t="s">
        <v>2513</v>
      </c>
    </row>
    <row r="642" spans="1:8" ht="57.6" x14ac:dyDescent="0.3">
      <c r="A642" s="8">
        <v>736</v>
      </c>
      <c r="B642" s="12" t="str">
        <f>IF($A642&lt;&gt;"",IF(VLOOKUP($A642,Vocabulary!$A:$J,2,)="","",VLOOKUP($A642,Vocabulary!$A:$J,2,)),"")</f>
        <v>NaceBel2008</v>
      </c>
      <c r="C642" s="11" t="str">
        <f>IF($A642&lt;&gt;"",IF(VLOOKUP($A642,Vocabulary!$A:$J,3,)="","",VLOOKUP($A642,Vocabulary!$A:$J,3,)),"")</f>
        <v>ConceptScheme describing the statistical nomenclature of economic activities in the European Union (NaceEuRev2 extended with codes specific to Belgium)</v>
      </c>
      <c r="D642" s="11" t="str">
        <f>IF($A642&lt;&gt;"",IF(VLOOKUP($A642,Vocabulary!$A:$J,7,)="","",VLOOKUP($A642,Vocabulary!$A:$J,7,)),"")</f>
        <v>See https://statbel.fgov.be/nl/over-statbel/methodologie/classificaties/nace-bel-2008</v>
      </c>
      <c r="E642" s="11" t="str">
        <f>IF($A642&lt;&gt;"",VLOOKUP($A642,Vocabulary!$A:$J,4,),"")</f>
        <v>Organization</v>
      </c>
      <c r="F642" s="8" t="s">
        <v>2506</v>
      </c>
      <c r="G642" s="23" t="s">
        <v>2745</v>
      </c>
      <c r="H642" s="23" t="s">
        <v>2514</v>
      </c>
    </row>
    <row r="643" spans="1:8" ht="201.6" x14ac:dyDescent="0.3">
      <c r="A643" s="8">
        <v>737</v>
      </c>
      <c r="B643" s="12" t="str">
        <f>IF($A643&lt;&gt;"",IF(VLOOKUP($A643,Vocabulary!$A:$J,2,)="","",VLOOKUP($A643,Vocabulary!$A:$J,2,)),"")</f>
        <v>NaceRev2Code</v>
      </c>
      <c r="C643" s="11" t="str">
        <f>IF($A643&lt;&gt;"",IF(VLOOKUP($A643,Vocabulary!$A:$J,3,)="","",VLOOKUP($A643,Vocabulary!$A:$J,3,)),"")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D643" s="11" t="str">
        <f>IF($A643&lt;&gt;"",IF(VLOOKUP($A643,Vocabulary!$A:$J,7,)="","",VLOOKUP($A643,Vocabulary!$A:$J,7,)),"")</f>
        <v>type: string
pattern: '^([A-Z]{1}|\d{2}\d*)$'</v>
      </c>
      <c r="E643" s="11" t="str">
        <f>IF($A643&lt;&gt;"",VLOOKUP($A643,Vocabulary!$A:$J,4,),"")</f>
        <v>Organization</v>
      </c>
      <c r="F643" s="8" t="s">
        <v>2781</v>
      </c>
      <c r="G643" s="23" t="s">
        <v>2756</v>
      </c>
      <c r="H643" s="23" t="s">
        <v>2787</v>
      </c>
    </row>
    <row r="644" spans="1:8" ht="100.8" x14ac:dyDescent="0.3">
      <c r="A644" s="8">
        <v>738</v>
      </c>
      <c r="B644" s="12" t="str">
        <f>IF($A644&lt;&gt;"",IF(VLOOKUP($A644,Vocabulary!$A:$J,2,)="","",VLOOKUP($A644,Vocabulary!$A:$J,2,)),"")</f>
        <v>NaceBel2008Code</v>
      </c>
      <c r="C644" s="11" t="str">
        <f>IF($A644&lt;&gt;"",IF(VLOOKUP($A644,Vocabulary!$A:$J,3,)="","",VLOOKUP($A644,Vocabulary!$A:$J,3,)),"")</f>
        <v>Belgian NACE activity code (version 2008). Either a single capital letter, or numerical of 2 up to 7 digits long.
The meaning of the first four digits is standard across all countries, defined by NACE Revision 2.
The last 3 digits are defined in the Belgian NACE 2008 list.</v>
      </c>
      <c r="D644" s="11" t="str">
        <f>IF($A644&lt;&gt;"",IF(VLOOKUP($A644,Vocabulary!$A:$J,7,)="","",VLOOKUP($A644,Vocabulary!$A:$J,7,)),"")</f>
        <v>this is an extended version of the international Nace2Code data type
type: string
pattern: '^([A-Z]{1}|\d{2}\d{0,5})$'</v>
      </c>
      <c r="E644" s="11" t="str">
        <f>IF($A644&lt;&gt;"",VLOOKUP($A644,Vocabulary!$A:$J,4,),"")</f>
        <v>Organization</v>
      </c>
      <c r="F644" s="8" t="s">
        <v>2507</v>
      </c>
      <c r="G644" s="23" t="s">
        <v>2759</v>
      </c>
      <c r="H644" s="23" t="s">
        <v>2776</v>
      </c>
    </row>
    <row r="645" spans="1:8" ht="86.4" x14ac:dyDescent="0.3">
      <c r="A645" s="27">
        <v>739</v>
      </c>
      <c r="B645" s="31" t="str">
        <f>IF($A645&lt;&gt;"",IF(VLOOKUP($A645,Vocabulary!$A:$J,2,)="","",VLOOKUP($A645,Vocabulary!$A:$J,2,)),"")</f>
        <v>NaceBel2008Length5Code</v>
      </c>
      <c r="C645" s="44" t="str">
        <f>IF($A645&lt;&gt;"",IF(VLOOKUP($A645,Vocabulary!$A:$J,3,)="","",VLOOKUP($A645,Vocabulary!$A:$J,3,)),"")</f>
        <v>Belgian NACE activity code of 5 digits, as used for NSSO and for VAT purposes (version 2008). 
The meaning of the first four digits are standard across all countries, defined by NACE Revision 2. The last digit is defined in the Belgian NACE 2008 list.</v>
      </c>
      <c r="D645" s="44" t="str">
        <f>IF($A645&lt;&gt;"",IF(VLOOKUP($A645,Vocabulary!$A:$J,7,)="","",VLOOKUP($A645,Vocabulary!$A:$J,7,)),"")</f>
        <v>this is a more constrained version of the variable-length NaceBel2008Code data type
type: string
pattern: '^\d{5}$'</v>
      </c>
      <c r="E645" s="44" t="str">
        <f>IF($A645&lt;&gt;"",VLOOKUP($A645,Vocabulary!$A:$J,4,),"")</f>
        <v>Organization</v>
      </c>
      <c r="F645" s="27" t="s">
        <v>2508</v>
      </c>
      <c r="G645" s="33" t="s">
        <v>2762</v>
      </c>
      <c r="H645" s="33" t="s">
        <v>2525</v>
      </c>
    </row>
    <row r="646" spans="1:8" ht="86.4" x14ac:dyDescent="0.3">
      <c r="A646" s="27">
        <v>740</v>
      </c>
      <c r="B646" s="31" t="str">
        <f>IF($A646&lt;&gt;"",IF(VLOOKUP($A646,Vocabulary!$A:$J,2,)="","",VLOOKUP($A646,Vocabulary!$A:$J,2,)),"")</f>
        <v>nihdiNumber</v>
      </c>
      <c r="C646" s="44" t="str">
        <f>IF($A646&lt;&gt;"",IF(VLOOKUP($A646,Vocabulary!$A:$J,3,)="","",VLOOKUP($A646,Vocabulary!$A:$J,3,)),"")</f>
        <v>Recommended best practice is to identify the resource by means of a string conforming to a formal identification system. 
An unambiguous reference to the resource within a given context.</v>
      </c>
      <c r="D646" s="44" t="str">
        <f>IF($A646&lt;&gt;"",IF(VLOOKUP($A646,Vocabulary!$A:$J,7,)="","",VLOOKUP($A646,Vocabulary!$A:$J,7,)),"")</f>
        <v>Identification number granted to healthcare providers (natural person or organization) in Belgium within the framework of compulsory health insurance for a.o. the reimbursement of care provided to patients.
pattern: '^\d{8}$'</v>
      </c>
      <c r="E646" s="44" t="str">
        <f>IF($A646&lt;&gt;"",VLOOKUP($A646,Vocabulary!$A:$J,4,),"")</f>
        <v>Healthcare</v>
      </c>
      <c r="F646" s="27" t="s">
        <v>2522</v>
      </c>
      <c r="G646" s="33" t="s">
        <v>1830</v>
      </c>
      <c r="H646" s="33" t="s">
        <v>2529</v>
      </c>
    </row>
    <row r="647" spans="1:8" ht="86.4" x14ac:dyDescent="0.3">
      <c r="A647" s="27">
        <v>741</v>
      </c>
      <c r="B647" s="31" t="str">
        <f>IF($A647&lt;&gt;"",IF(VLOOKUP($A647,Vocabulary!$A:$J,2,)="","",VLOOKUP($A647,Vocabulary!$A:$J,2,)),"")</f>
        <v>bestIdentifier</v>
      </c>
      <c r="C647" s="44" t="str">
        <f>IF($A647&lt;&gt;"",IF(VLOOKUP($A647,Vocabulary!$A:$J,3,)="","",VLOOKUP($A647,Vocabulary!$A:$J,3,)),"")</f>
        <v>Identifier of a BEST address or a BEST address component.</v>
      </c>
      <c r="D647" s="44" t="str">
        <f>IF($A647&lt;&gt;"",IF(VLOOKUP($A647,Vocabulary!$A:$J,7,)="","",VLOOKUP($A647,Vocabulary!$A:$J,7,)),"")</f>
        <v>BEST = Belgian Streets and Addresses, a standard for Belgian addresses and address components.
Address component = Municipality, PostalInfo, PartOfMunicipality, Streetname
A BEST identifier consists of a namespace, an object identifier and a version.</v>
      </c>
      <c r="E647" s="44" t="str">
        <f>IF($A647&lt;&gt;"",VLOOKUP($A647,Vocabulary!$A:$J,4,),"")</f>
        <v>Location</v>
      </c>
      <c r="F647" s="27" t="s">
        <v>2533</v>
      </c>
      <c r="G647" s="33" t="s">
        <v>2534</v>
      </c>
      <c r="H647" s="33" t="s">
        <v>2536</v>
      </c>
    </row>
    <row r="648" spans="1:8" ht="72" x14ac:dyDescent="0.3">
      <c r="A648" s="27">
        <v>742</v>
      </c>
      <c r="B648" s="31" t="str">
        <f>IF($A648&lt;&gt;"",IF(VLOOKUP($A648,Vocabulary!$A:$J,2,)="","",VLOOKUP($A648,Vocabulary!$A:$J,2,)),"")</f>
        <v>BelgianPostCode</v>
      </c>
      <c r="C648" s="44" t="str">
        <f>IF($A648&lt;&gt;"",IF(VLOOKUP($A648,Vocabulary!$A:$J,3,)="","",VLOOKUP($A648,Vocabulary!$A:$J,3,)),"")</f>
        <v>Post code (aka postal code, zip code etc.) of a location in Belgium.</v>
      </c>
      <c r="D648" s="44" t="str">
        <f>IF($A648&lt;&gt;"",IF(VLOOKUP($A648,Vocabulary!$A:$J,7,)="","",VLOOKUP($A648,Vocabulary!$A:$J,7,)),"")</f>
        <v>Belgian post codes consist of four digits.
A list of Belgian postcodes is published by BPOST and is also available as open dataset.
See https://github.com/belgif/fedvoc/wiki/Mapping-of-a-Belgian-(BEST)-address-on-an-international-address</v>
      </c>
      <c r="E648" s="44" t="str">
        <f>IF($A648&lt;&gt;"",VLOOKUP($A648,Vocabulary!$A:$J,4,),"")</f>
        <v>Location</v>
      </c>
      <c r="F648" s="27" t="s">
        <v>2549</v>
      </c>
      <c r="G648" s="33" t="s">
        <v>2642</v>
      </c>
      <c r="H648" s="33" t="s">
        <v>2552</v>
      </c>
    </row>
    <row r="649" spans="1:8" ht="43.2" x14ac:dyDescent="0.3">
      <c r="A649" s="27">
        <v>743</v>
      </c>
      <c r="B649" s="31" t="str">
        <f>IF($A649&lt;&gt;"",IF(VLOOKUP($A649,Vocabulary!$A:$J,2,)="","",VLOOKUP($A649,Vocabulary!$A:$J,2,)),"")</f>
        <v xml:space="preserve">legalRepresentative </v>
      </c>
      <c r="C649" s="44" t="str">
        <f>IF($A649&lt;&gt;"",IF(VLOOKUP($A649,Vocabulary!$A:$J,3,)="","",VLOOKUP($A649,Vocabulary!$A:$J,3,)),"")</f>
        <v>The legal representative is a natural person who represents a company and is authorised to act on its behalf.</v>
      </c>
      <c r="D649" s="44" t="str">
        <f>IF($A649&lt;&gt;"",IF(VLOOKUP($A649,Vocabulary!$A:$J,7,)="","",VLOOKUP($A649,Vocabulary!$A:$J,7,)),"")</f>
        <v/>
      </c>
      <c r="E649" s="44" t="str">
        <f>IF($A649&lt;&gt;"",VLOOKUP($A649,Vocabulary!$A:$J,4,),"")</f>
        <v>Organization</v>
      </c>
      <c r="F649" s="27" t="s">
        <v>2562</v>
      </c>
      <c r="G649" s="33" t="s">
        <v>2561</v>
      </c>
      <c r="H649" s="33"/>
    </row>
    <row r="650" spans="1:8" ht="43.2" x14ac:dyDescent="0.3">
      <c r="A650" s="27">
        <v>744</v>
      </c>
      <c r="B650" s="12" t="str">
        <f>IF($A650&lt;&gt;"",IF(VLOOKUP($A650,Vocabulary!$A:$J,2,)="","",VLOOKUP($A650,Vocabulary!$A:$J,2,)),"")</f>
        <v>linguisticRegime</v>
      </c>
      <c r="C650" s="11" t="str">
        <f>IF($A650&lt;&gt;"",IF(VLOOKUP($A650,Vocabulary!$A:$J,3,)="","",VLOOKUP($A650,Vocabulary!$A:$J,3,)),"")</f>
        <v>Set of legal provisions that regulate language use within an entity (such as a country/region/city, institution, company, etc.).</v>
      </c>
      <c r="D650" s="11" t="str">
        <f>IF($A650&lt;&gt;"",IF(VLOOKUP($A650,Vocabulary!$A:$J,7,)="","",VLOOKUP($A650,Vocabulary!$A:$J,7,)),"")</f>
        <v/>
      </c>
      <c r="E650" s="11" t="str">
        <f>IF($A650&lt;&gt;"",VLOOKUP($A650,Vocabulary!$A:$J,4,),"")</f>
        <v>Other</v>
      </c>
      <c r="F650" s="8" t="s">
        <v>2570</v>
      </c>
      <c r="G650" s="23" t="s">
        <v>2569</v>
      </c>
    </row>
    <row r="651" spans="1:8" ht="28.8" x14ac:dyDescent="0.3">
      <c r="A651" s="27">
        <v>745</v>
      </c>
      <c r="B651" s="12" t="str">
        <f>IF($A651&lt;&gt;"",IF(VLOOKUP($A651,Vocabulary!$A:$J,2,)="","",VLOOKUP($A651,Vocabulary!$A:$J,2,)),"")</f>
        <v>preferredLanguage</v>
      </c>
      <c r="C651" s="11" t="str">
        <f>IF($A651&lt;&gt;"",IF(VLOOKUP($A651,Vocabulary!$A:$J,3,)="","",VLOOKUP($A651,Vocabulary!$A:$J,3,)),"")</f>
        <v>Language that an agent wants to use preferrably in his contacts with another agent.</v>
      </c>
      <c r="D651" s="11" t="str">
        <f>IF($A651&lt;&gt;"",IF(VLOOKUP($A651,Vocabulary!$A:$J,7,)="","",VLOOKUP($A651,Vocabulary!$A:$J,7,)),"")</f>
        <v/>
      </c>
      <c r="E651" s="11" t="str">
        <f>IF($A651&lt;&gt;"",VLOOKUP($A651,Vocabulary!$A:$J,4,),"")</f>
        <v>Other</v>
      </c>
      <c r="F651" s="8" t="s">
        <v>2571</v>
      </c>
      <c r="G651" s="23" t="s">
        <v>2572</v>
      </c>
    </row>
    <row r="652" spans="1:8" ht="28.8" x14ac:dyDescent="0.3">
      <c r="A652" s="27">
        <v>746</v>
      </c>
      <c r="B652" s="31" t="str">
        <f>IF($A652&lt;&gt;"",IF(VLOOKUP($A652,Vocabulary!$A:$J,2,)="","",VLOOKUP($A652,Vocabulary!$A:$J,2,)),"")</f>
        <v>NihdiCompetenceCode</v>
      </c>
      <c r="C652" s="44" t="str">
        <f>IF($A652&lt;&gt;"",IF(VLOOKUP($A652,Vocabulary!$A:$J,3,)="","",VLOOKUP($A652,Vocabulary!$A:$J,3,)),"")</f>
        <v>3-digit code assigned by NIHDI to identify the recognized profession of a healthcare provider.</v>
      </c>
      <c r="D652" s="44" t="str">
        <f>IF($A652&lt;&gt;"",IF(VLOOKUP($A652,Vocabulary!$A:$J,7,)="","",VLOOKUP($A652,Vocabulary!$A:$J,7,)),"")</f>
        <v xml:space="preserve">FR: https://www.inami.fgov.be/fr/professionnels/info-pour-tous/codes-de-competence 
NL: https://www.riziv.fgov.be/nl/professionals/info-voor-allen/bevoegdheidscodes </v>
      </c>
      <c r="E652" s="44" t="str">
        <f>IF($A652&lt;&gt;"",VLOOKUP($A652,Vocabulary!$A:$J,4,),"")</f>
        <v>Healthcare</v>
      </c>
      <c r="F652" s="27" t="s">
        <v>2585</v>
      </c>
      <c r="G652" s="33" t="s">
        <v>2584</v>
      </c>
      <c r="H652" s="28" t="s">
        <v>2791</v>
      </c>
    </row>
    <row r="653" spans="1:8" ht="57.6" x14ac:dyDescent="0.3">
      <c r="A653" s="27">
        <v>747</v>
      </c>
      <c r="B653" s="31" t="str">
        <f>IF($A653&lt;&gt;"",IF(VLOOKUP($A653,Vocabulary!$A:$J,2,)="","",VLOOKUP($A653,Vocabulary!$A:$J,2,)),"")</f>
        <v>CommunityCode</v>
      </c>
      <c r="C653" s="44" t="str">
        <f>IF($A653&lt;&gt;"",IF(VLOOKUP($A653,Vocabulary!$A:$J,3,)="","",VLOOKUP($A653,Vocabulary!$A:$J,3,)),"")</f>
        <v>Conceptscheme for community codes in Belgium.
Source:  http://publications.europa.eu/resource/authority/atu
atu = Administrative territorial unit</v>
      </c>
      <c r="D653" s="44" t="str">
        <f>IF($A653&lt;&gt;"",IF(VLOOKUP($A653,Vocabulary!$A:$J,7,)="","",VLOOKUP($A653,Vocabulary!$A:$J,7,)),"")</f>
        <v>BEL_CGG_DEU = German-speaking Community
BEL_CGG_VLA = Flemish Community
BEL_CGG_FRA = French Community</v>
      </c>
      <c r="E653" s="44" t="str">
        <f>IF($A653&lt;&gt;"",VLOOKUP($A653,Vocabulary!$A:$J,4,),"")</f>
        <v>Person</v>
      </c>
      <c r="F653" s="27" t="s">
        <v>2674</v>
      </c>
      <c r="G653" s="33" t="s">
        <v>2672</v>
      </c>
      <c r="H653" s="33" t="s">
        <v>2670</v>
      </c>
    </row>
    <row r="654" spans="1:8" ht="28.8" x14ac:dyDescent="0.3">
      <c r="A654" s="27">
        <v>748</v>
      </c>
      <c r="B654" s="31" t="str">
        <f>IF($A654&lt;&gt;"",IF(VLOOKUP($A654,Vocabulary!$A:$J,2,)="","",VLOOKUP($A654,Vocabulary!$A:$J,2,)),"")</f>
        <v>community</v>
      </c>
      <c r="C654" s="44" t="str">
        <f>IF($A654&lt;&gt;"",IF(VLOOKUP($A654,Vocabulary!$A:$J,3,)="","",VLOOKUP($A654,Vocabulary!$A:$J,3,)),"")</f>
        <v>Concept corresponding to a community code in Belgium.</v>
      </c>
      <c r="D654" s="44" t="str">
        <f>IF($A654&lt;&gt;"",IF(VLOOKUP($A654,Vocabulary!$A:$J,7,)="","",VLOOKUP($A654,Vocabulary!$A:$J,7,)),"")</f>
        <v>See CommunityCode</v>
      </c>
      <c r="E654" s="44" t="str">
        <f>IF($A654&lt;&gt;"",VLOOKUP($A654,Vocabulary!$A:$J,4,),"")</f>
        <v>Person</v>
      </c>
      <c r="F654" s="27" t="s">
        <v>2658</v>
      </c>
      <c r="G654" s="33" t="s">
        <v>2662</v>
      </c>
      <c r="H654" s="28" t="s">
        <v>2663</v>
      </c>
    </row>
    <row r="655" spans="1:8" ht="57.6" x14ac:dyDescent="0.3">
      <c r="A655" s="27">
        <v>749</v>
      </c>
      <c r="B655" s="31" t="str">
        <f>IF($A655&lt;&gt;"",IF(VLOOKUP($A655,Vocabulary!$A:$J,2,)="","",VLOOKUP($A655,Vocabulary!$A:$J,2,)),"")</f>
        <v>isCanceled</v>
      </c>
      <c r="C655" s="44" t="str">
        <f>IF($A655&lt;&gt;"",IF(VLOOKUP($A655,Vocabulary!$A:$J,3,)="","",VLOOKUP($A655,Vocabulary!$A:$J,3,)),"")</f>
        <v xml:space="preserve">A mistake was made during identification.
The identifier shouldn't have been created at the registration authority, and the identifier shouldn't be used anymore. </v>
      </c>
      <c r="D655" s="44" t="str">
        <f>IF($A655&lt;&gt;"",IF(VLOOKUP($A655,Vocabulary!$A:$J,7,)="","",VLOOKUP($A655,Vocabulary!$A:$J,7,)),"")</f>
        <v>Context: Replaced and canceled identifiers</v>
      </c>
      <c r="E655" s="44" t="str">
        <f>IF($A655&lt;&gt;"",VLOOKUP($A655,Vocabulary!$A:$J,4,),"")</f>
        <v>Generic</v>
      </c>
      <c r="F655" s="27" t="s">
        <v>2788</v>
      </c>
      <c r="G655" s="33" t="s">
        <v>2684</v>
      </c>
      <c r="H655" s="33" t="s">
        <v>2694</v>
      </c>
    </row>
    <row r="656" spans="1:8" ht="28.8" x14ac:dyDescent="0.3">
      <c r="A656" s="27">
        <v>750</v>
      </c>
      <c r="B656" s="31" t="str">
        <f>IF($A656&lt;&gt;"",IF(VLOOKUP($A656,Vocabulary!$A:$J,2,)="","",VLOOKUP($A656,Vocabulary!$A:$J,2,)),"")</f>
        <v>replacedBy</v>
      </c>
      <c r="C656" s="44" t="str">
        <f>IF($A656&lt;&gt;"",IF(VLOOKUP($A656,Vocabulary!$A:$J,3,)="","",VLOOKUP($A656,Vocabulary!$A:$J,3,)),"")</f>
        <v xml:space="preserve">An identifier A shouldn't be used anymore and is replaced by identifier B. </v>
      </c>
      <c r="D656" s="44" t="str">
        <f>IF($A656&lt;&gt;"",IF(VLOOKUP($A656,Vocabulary!$A:$J,7,)="","",VLOOKUP($A656,Vocabulary!$A:$J,7,)),"")</f>
        <v>Context: Replaced and canceled identifiers</v>
      </c>
      <c r="E656" s="44" t="str">
        <f>IF($A656&lt;&gt;"",VLOOKUP($A656,Vocabulary!$A:$J,4,),"")</f>
        <v>Generic</v>
      </c>
      <c r="F656" s="27" t="s">
        <v>2682</v>
      </c>
      <c r="G656" s="33" t="s">
        <v>2689</v>
      </c>
      <c r="H656" s="33" t="s">
        <v>2694</v>
      </c>
    </row>
    <row r="657" spans="1:9" x14ac:dyDescent="0.3">
      <c r="A657" s="27">
        <v>751</v>
      </c>
      <c r="B657" s="31" t="str">
        <f>IF($A657&lt;&gt;"",IF(VLOOKUP($A657,Vocabulary!$A:$J,2,)="","",VLOOKUP($A657,Vocabulary!$A:$J,2,)),"")</f>
        <v>replaces</v>
      </c>
      <c r="C657" s="44" t="str">
        <f>IF($A657&lt;&gt;"",IF(VLOOKUP($A657,Vocabulary!$A:$J,3,)="","",VLOOKUP($A657,Vocabulary!$A:$J,3,)),"")</f>
        <v xml:space="preserve">An identifier A replaces an identifier B. </v>
      </c>
      <c r="D657" s="44" t="str">
        <f>IF($A657&lt;&gt;"",IF(VLOOKUP($A657,Vocabulary!$A:$J,7,)="","",VLOOKUP($A657,Vocabulary!$A:$J,7,)),"")</f>
        <v>Context: Replaced and canceled identifiers</v>
      </c>
      <c r="E657" s="44" t="str">
        <f>IF($A657&lt;&gt;"",VLOOKUP($A657,Vocabulary!$A:$J,4,),"")</f>
        <v>Generic</v>
      </c>
      <c r="F657" s="27" t="s">
        <v>2683</v>
      </c>
      <c r="G657" s="33" t="s">
        <v>2690</v>
      </c>
      <c r="H657" s="33" t="s">
        <v>2694</v>
      </c>
    </row>
    <row r="658" spans="1:9" ht="57.6" x14ac:dyDescent="0.3">
      <c r="A658" s="27">
        <v>752</v>
      </c>
      <c r="B658" s="31" t="str">
        <f>IF($A658&lt;&gt;"",IF(VLOOKUP($A658,Vocabulary!$A:$J,2,)="","",VLOOKUP($A658,Vocabulary!$A:$J,2,)),"")</f>
        <v>NaceBel2025</v>
      </c>
      <c r="C658" s="44" t="str">
        <f>IF($A658&lt;&gt;"",IF(VLOOKUP($A658,Vocabulary!$A:$J,3,)="","",VLOOKUP($A658,Vocabulary!$A:$J,3,)),"")</f>
        <v>ConceptScheme describing the statistical nomenclature of economic activities in the European Union (NaceEuRev2_1 extended with codes specific to Belgium)</v>
      </c>
      <c r="D658" s="44" t="str">
        <f>IF($A658&lt;&gt;"",IF(VLOOKUP($A658,Vocabulary!$A:$J,7,)="","",VLOOKUP($A658,Vocabulary!$A:$J,7,)),"")</f>
        <v>See https://statbel.fgov.be/nl/over-statbel/methodologie/classificaties/nace-bel-2025</v>
      </c>
      <c r="E658" s="44" t="str">
        <f>IF($A658&lt;&gt;"",VLOOKUP($A658,Vocabulary!$A:$J,4,),"")</f>
        <v>Organization</v>
      </c>
      <c r="F658" s="27" t="s">
        <v>2784</v>
      </c>
      <c r="G658" s="33" t="s">
        <v>2747</v>
      </c>
      <c r="H658" s="33" t="s">
        <v>2753</v>
      </c>
    </row>
    <row r="659" spans="1:9" ht="187.2" x14ac:dyDescent="0.3">
      <c r="A659" s="27">
        <v>753</v>
      </c>
      <c r="B659" s="31" t="str">
        <f>IF($A659&lt;&gt;"",IF(VLOOKUP($A659,Vocabulary!$A:$J,2,)="","",VLOOKUP($A659,Vocabulary!$A:$J,2,)),"")</f>
        <v>NaceRev2_1Code</v>
      </c>
      <c r="C659" s="44" t="str">
        <f>IF($A659&lt;&gt;"",IF(VLOOKUP($A659,Vocabulary!$A:$J,3,)="","",VLOOKUP($A659,Vocabulary!$A:$J,3,)),"")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D659" s="44" t="str">
        <f>IF($A659&lt;&gt;"",IF(VLOOKUP($A659,Vocabulary!$A:$J,7,)="","",VLOOKUP($A659,Vocabulary!$A:$J,7,)),"")</f>
        <v>type: string
pattern: '^([A-Z]{1}|\d{2}\d*)$'</v>
      </c>
      <c r="E659" s="44" t="str">
        <f>IF($A659&lt;&gt;"",VLOOKUP($A659,Vocabulary!$A:$J,4,),"")</f>
        <v>Organization</v>
      </c>
      <c r="F659" s="27" t="s">
        <v>2780</v>
      </c>
      <c r="G659" s="33" t="s">
        <v>2764</v>
      </c>
      <c r="H659" s="4" t="s">
        <v>2787</v>
      </c>
    </row>
    <row r="660" spans="1:9" ht="100.8" x14ac:dyDescent="0.3">
      <c r="A660" s="27">
        <v>754</v>
      </c>
      <c r="B660" s="31" t="str">
        <f>IF($A660&lt;&gt;"",IF(VLOOKUP($A660,Vocabulary!$A:$J,2,)="","",VLOOKUP($A660,Vocabulary!$A:$J,2,)),"")</f>
        <v>NaceBel2025Code</v>
      </c>
      <c r="C660" s="44" t="str">
        <f>IF($A660&lt;&gt;"",IF(VLOOKUP($A660,Vocabulary!$A:$J,3,)="","",VLOOKUP($A660,Vocabulary!$A:$J,3,)),"")</f>
        <v>Belgian NACE activity  (version 2025).  Either a single capital letter, or numerical of 2 up to 7 digits long. 
The meaning of the first four digits is standard across all countries, defined by NACE Revision 2.1.
The last 3 digits are defined in the Belgian NACE 2025 list.</v>
      </c>
      <c r="D660" s="44" t="str">
        <f>IF($A660&lt;&gt;"",IF(VLOOKUP($A660,Vocabulary!$A:$J,7,)="","",VLOOKUP($A660,Vocabulary!$A:$J,7,)),"")</f>
        <v>this is an extended version of the international Nace2_1Code data type
type: string
pattern: '^([A-Z]{1}|\d{2}\d{0,5})$'</v>
      </c>
      <c r="E660" s="44" t="str">
        <f>IF($A660&lt;&gt;"",VLOOKUP($A660,Vocabulary!$A:$J,4,),"")</f>
        <v>Organization</v>
      </c>
      <c r="F660" s="27" t="s">
        <v>2785</v>
      </c>
      <c r="G660" s="33" t="s">
        <v>2767</v>
      </c>
      <c r="H660" s="4" t="s">
        <v>2773</v>
      </c>
    </row>
    <row r="661" spans="1:9" ht="86.4" x14ac:dyDescent="0.3">
      <c r="A661" s="27">
        <v>755</v>
      </c>
      <c r="B661" s="31" t="str">
        <f>IF($A661&lt;&gt;"",IF(VLOOKUP($A661,Vocabulary!$A:$J,2,)="","",VLOOKUP($A661,Vocabulary!$A:$J,2,)),"")</f>
        <v>NaceBel2025Length5Code</v>
      </c>
      <c r="C661" s="44" t="str">
        <f>IF($A661&lt;&gt;"",IF(VLOOKUP($A661,Vocabulary!$A:$J,3,)="","",VLOOKUP($A661,Vocabulary!$A:$J,3,)),"")</f>
        <v>Belgian NACE activity code of 5 digits, as used for NSSO and for VAT purposes (version 2025). 
The meaning of the first four digits are standard across all countries, defined by NACE Revision 2.1. The last digit is defined in the Belgian NACE 2025 list.</v>
      </c>
      <c r="D661" s="44" t="str">
        <f>IF($A661&lt;&gt;"",IF(VLOOKUP($A661,Vocabulary!$A:$J,7,)="","",VLOOKUP($A661,Vocabulary!$A:$J,7,)),"")</f>
        <v>this is a more constrained version of the variable-length NaceBel2025Code data type
type: string
pattern: '^\d{5}$'</v>
      </c>
      <c r="E661" s="44" t="str">
        <f>IF($A661&lt;&gt;"",VLOOKUP($A661,Vocabulary!$A:$J,4,),"")</f>
        <v>Organization</v>
      </c>
      <c r="F661" s="27" t="s">
        <v>2786</v>
      </c>
      <c r="G661" s="33" t="s">
        <v>2770</v>
      </c>
      <c r="H661" s="33" t="s">
        <v>2778</v>
      </c>
    </row>
    <row r="662" spans="1:9" ht="57.6" x14ac:dyDescent="0.3">
      <c r="A662" s="27">
        <v>756</v>
      </c>
      <c r="B662" s="73" t="str">
        <f>IF($A662&lt;&gt;"",IF(VLOOKUP($A662,Vocabulary!$A:$J,2,)="","",VLOOKUP($A662,Vocabulary!$A:$J,2,)),"")</f>
        <v>HealthCareProvider</v>
      </c>
      <c r="C662" s="74" t="str">
        <f>IF($A662&lt;&gt;"",IF(VLOOKUP($A662,Vocabulary!$A:$J,3,)="","",VLOOKUP($A662,Vocabulary!$A:$J,3,)),"")</f>
        <v>A health care provider is an individual health professional or a health facility organization licensed to provide health care diagnosis and treatment services including medication, surgery and medical devices.</v>
      </c>
      <c r="D662" s="74" t="str">
        <f>IF($A662&lt;&gt;"",IF(VLOOKUP($A662,Vocabulary!$A:$J,7,)="","",VLOOKUP($A662,Vocabulary!$A:$J,7,)),"")</f>
        <v>In Belgium, health care providers and their competences are registered at NIHDI and are identified by a NIHDI number.</v>
      </c>
      <c r="E662" s="44" t="str">
        <f>IF($A662&lt;&gt;"",VLOOKUP($A662,Vocabulary!$A:$J,4,),"")</f>
        <v>Healthcare</v>
      </c>
      <c r="F662" s="27" t="s">
        <v>2814</v>
      </c>
      <c r="G662" s="33" t="s">
        <v>2813</v>
      </c>
      <c r="H662" s="33" t="s">
        <v>2815</v>
      </c>
    </row>
    <row r="663" spans="1:9" x14ac:dyDescent="0.3">
      <c r="A663" s="25"/>
      <c r="B663" s="3"/>
      <c r="C663" s="25"/>
      <c r="D663" s="25"/>
      <c r="E663" s="25"/>
      <c r="F663" s="25"/>
      <c r="G663" s="26"/>
      <c r="H663" s="26"/>
      <c r="I663"/>
    </row>
    <row r="664" spans="1:9" x14ac:dyDescent="0.3">
      <c r="A664" s="25"/>
      <c r="B664" s="3"/>
      <c r="C664" s="25"/>
      <c r="D664" s="25"/>
      <c r="E664" s="25"/>
      <c r="F664" s="25"/>
      <c r="G664" s="26"/>
      <c r="H664" s="26"/>
      <c r="I664"/>
    </row>
    <row r="665" spans="1:9" x14ac:dyDescent="0.3">
      <c r="A665" s="25"/>
      <c r="B665" s="3"/>
      <c r="C665" s="25"/>
      <c r="D665" s="25"/>
      <c r="E665" s="25"/>
      <c r="F665" s="25"/>
      <c r="G665" s="26"/>
      <c r="H665" s="26"/>
      <c r="I665"/>
    </row>
    <row r="666" spans="1:9" x14ac:dyDescent="0.3">
      <c r="A666" s="25"/>
      <c r="B666" s="3"/>
      <c r="C666" s="25"/>
      <c r="D666" s="25"/>
      <c r="E666" s="25"/>
      <c r="F666" s="25"/>
      <c r="G666" s="26"/>
      <c r="H666" s="26"/>
      <c r="I666"/>
    </row>
    <row r="667" spans="1:9" x14ac:dyDescent="0.3">
      <c r="A667" s="25"/>
      <c r="B667" s="3"/>
      <c r="C667" s="25"/>
      <c r="D667" s="25"/>
      <c r="E667" s="25"/>
      <c r="F667" s="25"/>
      <c r="G667" s="26"/>
      <c r="H667" s="26"/>
      <c r="I667"/>
    </row>
    <row r="668" spans="1:9" x14ac:dyDescent="0.3">
      <c r="A668" s="25"/>
      <c r="B668" s="3"/>
      <c r="C668" s="25"/>
      <c r="D668" s="25"/>
      <c r="E668" s="25"/>
      <c r="F668" s="25"/>
      <c r="G668" s="26"/>
      <c r="H668" s="26"/>
      <c r="I668"/>
    </row>
    <row r="669" spans="1:9" x14ac:dyDescent="0.3">
      <c r="A669" s="25"/>
      <c r="B669" s="3"/>
      <c r="C669" s="25"/>
      <c r="D669" s="25"/>
      <c r="E669" s="25"/>
      <c r="F669" s="25"/>
      <c r="G669" s="26"/>
      <c r="H669" s="26"/>
      <c r="I669"/>
    </row>
    <row r="670" spans="1:9" x14ac:dyDescent="0.3">
      <c r="A670" s="25"/>
      <c r="B670" s="3"/>
      <c r="C670" s="25"/>
      <c r="D670" s="25"/>
      <c r="E670" s="25"/>
      <c r="F670" s="25"/>
      <c r="G670" s="26"/>
      <c r="H670" s="26"/>
      <c r="I670"/>
    </row>
    <row r="671" spans="1:9" x14ac:dyDescent="0.3">
      <c r="A671" s="25"/>
      <c r="B671" s="3"/>
      <c r="C671" s="25"/>
      <c r="D671" s="25"/>
      <c r="E671" s="25"/>
      <c r="F671" s="25"/>
      <c r="G671" s="26"/>
      <c r="H671" s="26"/>
      <c r="I671"/>
    </row>
    <row r="672" spans="1:9" x14ac:dyDescent="0.3">
      <c r="A672" s="25"/>
      <c r="B672" s="3"/>
      <c r="C672" s="25"/>
      <c r="D672" s="25"/>
      <c r="E672" s="25"/>
      <c r="F672" s="25"/>
      <c r="G672" s="26"/>
      <c r="H672" s="26"/>
      <c r="I672"/>
    </row>
    <row r="673" spans="1:9" x14ac:dyDescent="0.3">
      <c r="A673" s="25"/>
      <c r="B673" s="3"/>
      <c r="C673" s="25"/>
      <c r="D673" s="25"/>
      <c r="E673" s="25"/>
      <c r="F673" s="25"/>
      <c r="G673" s="26"/>
      <c r="H673" s="26"/>
      <c r="I673"/>
    </row>
    <row r="674" spans="1:9" x14ac:dyDescent="0.3">
      <c r="A674" s="25"/>
      <c r="B674" s="3"/>
      <c r="C674" s="25"/>
      <c r="D674" s="25"/>
      <c r="E674" s="25"/>
      <c r="F674" s="25"/>
      <c r="G674" s="26"/>
      <c r="H674" s="26"/>
      <c r="I674"/>
    </row>
    <row r="675" spans="1:9" x14ac:dyDescent="0.3">
      <c r="A675" s="25"/>
      <c r="B675" s="3"/>
      <c r="C675" s="25"/>
      <c r="D675" s="25"/>
      <c r="E675" s="25"/>
      <c r="F675" s="25"/>
      <c r="G675" s="26"/>
      <c r="H675" s="26"/>
      <c r="I675"/>
    </row>
    <row r="676" spans="1:9" x14ac:dyDescent="0.3">
      <c r="A676" s="25"/>
      <c r="B676" s="3"/>
      <c r="C676" s="25"/>
      <c r="D676" s="25"/>
      <c r="E676" s="25"/>
      <c r="F676" s="25"/>
      <c r="G676" s="26"/>
      <c r="H676" s="26"/>
      <c r="I676"/>
    </row>
    <row r="677" spans="1:9" x14ac:dyDescent="0.3">
      <c r="A677" s="25"/>
      <c r="B677" s="3"/>
      <c r="C677" s="25"/>
      <c r="D677" s="25"/>
      <c r="E677" s="25"/>
      <c r="F677" s="25"/>
      <c r="G677" s="26"/>
      <c r="H677" s="26"/>
      <c r="I677"/>
    </row>
    <row r="678" spans="1:9" x14ac:dyDescent="0.3">
      <c r="A678" s="25"/>
      <c r="B678" s="3"/>
      <c r="C678" s="25"/>
      <c r="D678" s="25"/>
      <c r="E678" s="25"/>
      <c r="F678" s="25"/>
      <c r="G678" s="26"/>
      <c r="H678" s="26"/>
      <c r="I678"/>
    </row>
    <row r="679" spans="1:9" x14ac:dyDescent="0.3">
      <c r="A679" s="25"/>
      <c r="B679" s="3"/>
      <c r="C679" s="25"/>
      <c r="D679" s="25"/>
      <c r="E679" s="25"/>
      <c r="F679" s="25"/>
      <c r="G679" s="26"/>
      <c r="H679" s="26"/>
      <c r="I679"/>
    </row>
    <row r="680" spans="1:9" x14ac:dyDescent="0.3">
      <c r="A680" s="25"/>
      <c r="B680" s="3"/>
      <c r="C680" s="25"/>
      <c r="D680" s="25"/>
      <c r="E680" s="25"/>
      <c r="F680" s="25"/>
      <c r="G680" s="26"/>
      <c r="H680" s="26"/>
      <c r="I680"/>
    </row>
    <row r="681" spans="1:9" x14ac:dyDescent="0.3">
      <c r="A681" s="25"/>
      <c r="B681" s="3"/>
      <c r="C681" s="25"/>
      <c r="D681" s="25"/>
      <c r="E681" s="25"/>
      <c r="F681" s="25"/>
      <c r="G681" s="26"/>
      <c r="H681" s="26"/>
      <c r="I681"/>
    </row>
    <row r="682" spans="1:9" x14ac:dyDescent="0.3">
      <c r="A682" s="25"/>
      <c r="B682" s="3"/>
      <c r="C682" s="25"/>
      <c r="D682" s="25"/>
      <c r="E682" s="25"/>
      <c r="F682" s="25"/>
      <c r="G682" s="26"/>
      <c r="H682" s="26"/>
      <c r="I682"/>
    </row>
    <row r="683" spans="1:9" x14ac:dyDescent="0.3">
      <c r="A683" s="25"/>
      <c r="B683" s="3"/>
      <c r="C683" s="25"/>
      <c r="D683" s="25"/>
      <c r="E683" s="25"/>
      <c r="F683" s="25"/>
      <c r="G683" s="26"/>
      <c r="H683" s="26"/>
      <c r="I683"/>
    </row>
    <row r="684" spans="1:9" x14ac:dyDescent="0.3">
      <c r="A684" s="25"/>
      <c r="B684" s="3"/>
      <c r="C684" s="25"/>
      <c r="D684" s="25"/>
      <c r="E684" s="25"/>
      <c r="F684" s="25"/>
      <c r="G684" s="26"/>
      <c r="H684" s="26"/>
      <c r="I684"/>
    </row>
    <row r="685" spans="1:9" x14ac:dyDescent="0.3">
      <c r="A685" s="25"/>
      <c r="B685" s="3"/>
      <c r="C685" s="25"/>
      <c r="D685" s="25"/>
      <c r="E685" s="25"/>
      <c r="F685" s="25"/>
      <c r="G685" s="26"/>
      <c r="H685" s="26"/>
      <c r="I685"/>
    </row>
    <row r="686" spans="1:9" x14ac:dyDescent="0.3">
      <c r="A686" s="25"/>
      <c r="B686" s="3"/>
      <c r="C686" s="25"/>
      <c r="D686" s="25"/>
      <c r="E686" s="25"/>
      <c r="F686" s="25"/>
      <c r="G686" s="26"/>
      <c r="H686" s="26"/>
      <c r="I686"/>
    </row>
    <row r="687" spans="1:9" x14ac:dyDescent="0.3">
      <c r="A687" s="25"/>
      <c r="B687" s="3"/>
      <c r="C687" s="25"/>
      <c r="D687" s="25"/>
      <c r="E687" s="25"/>
      <c r="F687" s="25"/>
      <c r="G687" s="26"/>
      <c r="H687" s="26"/>
      <c r="I687"/>
    </row>
    <row r="688" spans="1:9" x14ac:dyDescent="0.3">
      <c r="A688" s="25"/>
      <c r="B688" s="3"/>
      <c r="C688" s="25"/>
      <c r="D688" s="25"/>
      <c r="E688" s="25"/>
      <c r="F688" s="25"/>
      <c r="G688" s="26"/>
      <c r="H688" s="26"/>
      <c r="I688"/>
    </row>
    <row r="689" spans="1:9" x14ac:dyDescent="0.3">
      <c r="A689" s="25"/>
      <c r="B689" s="3"/>
      <c r="C689" s="25"/>
      <c r="D689" s="25"/>
      <c r="E689" s="25"/>
      <c r="F689" s="25"/>
      <c r="G689" s="26"/>
      <c r="H689" s="26"/>
      <c r="I689"/>
    </row>
    <row r="690" spans="1:9" x14ac:dyDescent="0.3">
      <c r="A690" s="25"/>
      <c r="B690" s="3"/>
      <c r="C690" s="25"/>
      <c r="D690" s="25"/>
      <c r="E690" s="25"/>
      <c r="F690" s="25"/>
      <c r="G690" s="26"/>
      <c r="H690" s="26"/>
      <c r="I690"/>
    </row>
    <row r="691" spans="1:9" x14ac:dyDescent="0.3">
      <c r="A691" s="25"/>
      <c r="B691" s="3"/>
      <c r="C691" s="25"/>
      <c r="D691" s="25"/>
      <c r="E691" s="25"/>
      <c r="F691" s="25"/>
      <c r="G691" s="26"/>
      <c r="H691" s="26"/>
      <c r="I691"/>
    </row>
    <row r="692" spans="1:9" x14ac:dyDescent="0.3">
      <c r="A692" s="25"/>
      <c r="B692" s="3"/>
      <c r="C692" s="25"/>
      <c r="D692" s="25"/>
      <c r="E692" s="25"/>
      <c r="F692" s="25"/>
      <c r="G692" s="26"/>
      <c r="H692" s="26"/>
      <c r="I692"/>
    </row>
    <row r="693" spans="1:9" x14ac:dyDescent="0.3">
      <c r="A693" s="25"/>
      <c r="B693" s="3"/>
      <c r="C693" s="25"/>
      <c r="D693" s="25"/>
      <c r="E693" s="25"/>
      <c r="F693" s="25"/>
      <c r="G693" s="26"/>
      <c r="H693" s="26"/>
      <c r="I693"/>
    </row>
    <row r="694" spans="1:9" x14ac:dyDescent="0.3">
      <c r="A694" s="25"/>
      <c r="B694" s="3"/>
      <c r="C694" s="25"/>
      <c r="D694" s="25"/>
      <c r="E694" s="25"/>
      <c r="F694" s="25"/>
      <c r="G694" s="26"/>
      <c r="H694" s="26"/>
      <c r="I694"/>
    </row>
    <row r="695" spans="1:9" x14ac:dyDescent="0.3">
      <c r="A695" s="25"/>
      <c r="B695" s="3"/>
      <c r="C695" s="25"/>
      <c r="D695" s="25"/>
      <c r="E695" s="25"/>
      <c r="F695" s="25"/>
      <c r="G695" s="26"/>
      <c r="H695" s="26"/>
      <c r="I695"/>
    </row>
    <row r="696" spans="1:9" x14ac:dyDescent="0.3">
      <c r="A696" s="25"/>
      <c r="B696" s="3"/>
      <c r="C696" s="25"/>
      <c r="D696" s="25"/>
      <c r="E696" s="25"/>
      <c r="F696" s="25"/>
      <c r="G696" s="26"/>
      <c r="H696" s="26"/>
      <c r="I696"/>
    </row>
    <row r="697" spans="1:9" x14ac:dyDescent="0.3">
      <c r="A697" s="25"/>
      <c r="B697" s="3"/>
      <c r="C697" s="25"/>
      <c r="D697" s="25"/>
      <c r="E697" s="25"/>
      <c r="F697" s="25"/>
      <c r="G697" s="26"/>
      <c r="H697" s="26"/>
      <c r="I697"/>
    </row>
    <row r="698" spans="1:9" x14ac:dyDescent="0.3">
      <c r="A698" s="25"/>
      <c r="B698" s="3"/>
      <c r="C698" s="25"/>
      <c r="D698" s="25"/>
      <c r="E698" s="25"/>
      <c r="F698" s="25"/>
      <c r="G698" s="26"/>
      <c r="H698" s="26"/>
      <c r="I698"/>
    </row>
    <row r="699" spans="1:9" x14ac:dyDescent="0.3">
      <c r="A699" s="25"/>
      <c r="B699" s="3"/>
      <c r="C699" s="25"/>
      <c r="D699" s="25"/>
      <c r="E699" s="25"/>
      <c r="F699" s="25"/>
      <c r="G699" s="26"/>
      <c r="H699" s="26"/>
      <c r="I699"/>
    </row>
    <row r="700" spans="1:9" x14ac:dyDescent="0.3">
      <c r="A700" s="25"/>
      <c r="B700" s="3"/>
      <c r="C700" s="25"/>
      <c r="D700" s="25"/>
      <c r="E700" s="25"/>
      <c r="F700" s="25"/>
      <c r="G700" s="26"/>
      <c r="H700" s="26"/>
      <c r="I700"/>
    </row>
    <row r="701" spans="1:9" x14ac:dyDescent="0.3">
      <c r="A701" s="25"/>
      <c r="B701" s="3"/>
      <c r="C701" s="25"/>
      <c r="D701" s="25"/>
      <c r="E701" s="25"/>
      <c r="F701" s="25"/>
      <c r="G701" s="26"/>
      <c r="H701" s="26"/>
      <c r="I701"/>
    </row>
    <row r="702" spans="1:9" x14ac:dyDescent="0.3">
      <c r="A702" s="25"/>
      <c r="B702" s="3"/>
      <c r="C702" s="25"/>
      <c r="D702" s="25"/>
      <c r="E702" s="25"/>
      <c r="F702" s="25"/>
      <c r="G702" s="26"/>
      <c r="H702" s="26"/>
      <c r="I702"/>
    </row>
    <row r="703" spans="1:9" x14ac:dyDescent="0.3">
      <c r="A703" s="25"/>
      <c r="B703" s="3"/>
      <c r="C703" s="25"/>
      <c r="D703" s="25"/>
      <c r="E703" s="25"/>
      <c r="F703" s="25"/>
      <c r="G703" s="26"/>
      <c r="H703" s="26"/>
      <c r="I703"/>
    </row>
    <row r="704" spans="1:9" x14ac:dyDescent="0.3">
      <c r="A704" s="25"/>
      <c r="B704" s="3"/>
      <c r="C704" s="25"/>
      <c r="D704" s="25"/>
      <c r="E704" s="25"/>
      <c r="F704" s="25"/>
      <c r="G704" s="26"/>
      <c r="H704" s="26"/>
      <c r="I704"/>
    </row>
    <row r="705" spans="1:9" x14ac:dyDescent="0.3">
      <c r="A705" s="25"/>
      <c r="B705" s="3"/>
      <c r="C705" s="25"/>
      <c r="D705" s="25"/>
      <c r="E705" s="25"/>
      <c r="F705" s="25"/>
      <c r="G705" s="26"/>
      <c r="H705" s="26"/>
      <c r="I705"/>
    </row>
    <row r="706" spans="1:9" x14ac:dyDescent="0.3">
      <c r="A706" s="25"/>
      <c r="B706" s="3"/>
      <c r="C706" s="25"/>
      <c r="D706" s="25"/>
      <c r="E706" s="25"/>
      <c r="F706" s="25"/>
      <c r="G706" s="26"/>
      <c r="H706" s="26"/>
      <c r="I706"/>
    </row>
    <row r="707" spans="1:9" x14ac:dyDescent="0.3">
      <c r="A707" s="25"/>
      <c r="B707" s="3"/>
      <c r="C707" s="25"/>
      <c r="D707" s="25"/>
      <c r="E707" s="25"/>
      <c r="F707" s="25"/>
      <c r="G707" s="26"/>
      <c r="H707" s="26"/>
      <c r="I707"/>
    </row>
    <row r="708" spans="1:9" x14ac:dyDescent="0.3">
      <c r="A708" s="25"/>
      <c r="B708" s="3"/>
      <c r="C708" s="25"/>
      <c r="D708" s="25"/>
      <c r="E708" s="25"/>
      <c r="F708" s="25"/>
      <c r="G708" s="26"/>
      <c r="H708" s="26"/>
      <c r="I708"/>
    </row>
    <row r="709" spans="1:9" x14ac:dyDescent="0.3">
      <c r="A709" s="25"/>
      <c r="B709" s="3"/>
      <c r="C709" s="25"/>
      <c r="D709" s="25"/>
      <c r="E709" s="25"/>
      <c r="F709" s="25"/>
      <c r="G709" s="26"/>
      <c r="H709" s="26"/>
      <c r="I709"/>
    </row>
    <row r="710" spans="1:9" x14ac:dyDescent="0.3">
      <c r="A710" s="25"/>
      <c r="B710" s="3"/>
      <c r="C710" s="25"/>
      <c r="D710" s="25"/>
      <c r="E710" s="25"/>
      <c r="F710" s="25"/>
      <c r="G710" s="26"/>
      <c r="H710" s="26"/>
      <c r="I710"/>
    </row>
    <row r="711" spans="1:9" x14ac:dyDescent="0.3">
      <c r="A711" s="25"/>
      <c r="B711" s="3"/>
      <c r="C711" s="25"/>
      <c r="D711" s="25"/>
      <c r="E711" s="25"/>
      <c r="F711" s="25"/>
      <c r="G711" s="26"/>
      <c r="H711" s="26"/>
      <c r="I711"/>
    </row>
    <row r="712" spans="1:9" x14ac:dyDescent="0.3">
      <c r="A712" s="25"/>
      <c r="B712" s="3"/>
      <c r="C712" s="25"/>
      <c r="D712" s="25"/>
      <c r="E712" s="25"/>
      <c r="F712" s="25"/>
      <c r="G712" s="26"/>
      <c r="H712" s="26"/>
      <c r="I712"/>
    </row>
    <row r="713" spans="1:9" x14ac:dyDescent="0.3">
      <c r="A713" s="25"/>
      <c r="B713" s="3"/>
      <c r="C713" s="25"/>
      <c r="D713" s="25"/>
      <c r="E713" s="25"/>
      <c r="F713" s="25"/>
      <c r="G713" s="26"/>
      <c r="H713" s="26"/>
      <c r="I713"/>
    </row>
    <row r="714" spans="1:9" x14ac:dyDescent="0.3">
      <c r="A714" s="25"/>
      <c r="B714" s="3"/>
      <c r="C714" s="25"/>
      <c r="D714" s="25"/>
      <c r="E714" s="25"/>
      <c r="F714" s="25"/>
      <c r="G714" s="26"/>
      <c r="H714" s="26"/>
      <c r="I714"/>
    </row>
    <row r="715" spans="1:9" x14ac:dyDescent="0.3">
      <c r="A715" s="25"/>
      <c r="B715" s="3"/>
      <c r="C715" s="25"/>
      <c r="D715" s="25"/>
      <c r="E715" s="25"/>
      <c r="F715" s="25"/>
      <c r="G715" s="26"/>
      <c r="H715" s="26"/>
      <c r="I715"/>
    </row>
    <row r="716" spans="1:9" x14ac:dyDescent="0.3">
      <c r="A716" s="25"/>
      <c r="B716" s="3"/>
      <c r="C716" s="25"/>
      <c r="D716" s="25"/>
      <c r="E716" s="25"/>
      <c r="F716" s="25"/>
      <c r="G716" s="26"/>
      <c r="H716" s="26"/>
      <c r="I716"/>
    </row>
    <row r="717" spans="1:9" x14ac:dyDescent="0.3">
      <c r="A717" s="25"/>
      <c r="B717" s="3"/>
      <c r="C717" s="25"/>
      <c r="D717" s="25"/>
      <c r="E717" s="25"/>
      <c r="F717" s="25"/>
      <c r="G717" s="26"/>
      <c r="H717" s="26"/>
      <c r="I717"/>
    </row>
    <row r="718" spans="1:9" x14ac:dyDescent="0.3">
      <c r="A718" s="25"/>
      <c r="B718" s="3"/>
      <c r="C718" s="25"/>
      <c r="D718" s="25"/>
      <c r="E718" s="25"/>
      <c r="F718" s="25"/>
      <c r="G718" s="26"/>
      <c r="H718" s="26"/>
      <c r="I718"/>
    </row>
    <row r="719" spans="1:9" x14ac:dyDescent="0.3">
      <c r="A719" s="25"/>
      <c r="B719" s="3"/>
      <c r="C719" s="25"/>
      <c r="D719" s="25"/>
      <c r="E719" s="25"/>
      <c r="F719" s="25"/>
      <c r="G719" s="26"/>
      <c r="H719" s="26"/>
      <c r="I719"/>
    </row>
    <row r="720" spans="1:9" x14ac:dyDescent="0.3">
      <c r="A720" s="25"/>
      <c r="B720" s="3"/>
      <c r="C720" s="25"/>
      <c r="D720" s="25"/>
      <c r="E720" s="25"/>
      <c r="F720" s="25"/>
      <c r="G720" s="26"/>
      <c r="H720" s="26"/>
      <c r="I720"/>
    </row>
    <row r="721" spans="1:9" x14ac:dyDescent="0.3">
      <c r="A721" s="25"/>
      <c r="B721" s="3"/>
      <c r="C721" s="25"/>
      <c r="D721" s="25"/>
      <c r="E721" s="25"/>
      <c r="F721" s="25"/>
      <c r="G721" s="26"/>
      <c r="H721" s="26"/>
      <c r="I721"/>
    </row>
    <row r="722" spans="1:9" x14ac:dyDescent="0.3">
      <c r="A722" s="25"/>
      <c r="B722" s="3"/>
      <c r="C722" s="25"/>
      <c r="D722" s="25"/>
      <c r="E722" s="25"/>
      <c r="F722" s="25"/>
      <c r="G722" s="26"/>
      <c r="H722" s="26"/>
      <c r="I722"/>
    </row>
    <row r="723" spans="1:9" x14ac:dyDescent="0.3">
      <c r="A723" s="25"/>
      <c r="B723" s="3"/>
      <c r="C723" s="25"/>
      <c r="D723" s="25"/>
      <c r="E723" s="25"/>
      <c r="F723" s="25"/>
      <c r="G723" s="26"/>
      <c r="H723" s="26"/>
      <c r="I723"/>
    </row>
    <row r="724" spans="1:9" x14ac:dyDescent="0.3">
      <c r="A724" s="25"/>
      <c r="B724" s="3"/>
      <c r="C724" s="25"/>
      <c r="D724" s="25"/>
      <c r="E724" s="25"/>
      <c r="F724" s="25"/>
      <c r="G724" s="26"/>
      <c r="H724" s="26"/>
      <c r="I724"/>
    </row>
    <row r="725" spans="1:9" x14ac:dyDescent="0.3">
      <c r="A725" s="25"/>
      <c r="B725" s="3"/>
      <c r="C725" s="25"/>
      <c r="D725" s="25"/>
      <c r="E725" s="25"/>
      <c r="F725" s="25"/>
      <c r="G725" s="26"/>
      <c r="H725" s="26"/>
      <c r="I725"/>
    </row>
    <row r="726" spans="1:9" x14ac:dyDescent="0.3">
      <c r="A726" s="25"/>
      <c r="B726" s="3"/>
      <c r="C726" s="25"/>
      <c r="D726" s="25"/>
      <c r="E726" s="25"/>
      <c r="F726" s="25"/>
      <c r="G726" s="26"/>
      <c r="H726" s="26"/>
      <c r="I726"/>
    </row>
    <row r="727" spans="1:9" x14ac:dyDescent="0.3">
      <c r="A727" s="25"/>
      <c r="B727" s="3"/>
      <c r="C727" s="25"/>
      <c r="D727" s="25"/>
      <c r="E727" s="25"/>
      <c r="F727" s="25"/>
      <c r="G727" s="26"/>
      <c r="H727" s="26"/>
      <c r="I727"/>
    </row>
    <row r="728" spans="1:9" x14ac:dyDescent="0.3">
      <c r="A728" s="25"/>
      <c r="B728" s="3"/>
      <c r="C728" s="25"/>
      <c r="D728" s="25"/>
      <c r="E728" s="25"/>
      <c r="F728" s="25"/>
      <c r="G728" s="26"/>
      <c r="H728" s="26"/>
      <c r="I728"/>
    </row>
    <row r="729" spans="1:9" x14ac:dyDescent="0.3">
      <c r="A729" s="25"/>
      <c r="B729" s="3"/>
      <c r="C729" s="25"/>
      <c r="D729" s="25"/>
      <c r="E729" s="25"/>
      <c r="F729" s="25"/>
      <c r="G729" s="26"/>
      <c r="H729" s="26"/>
      <c r="I729"/>
    </row>
    <row r="730" spans="1:9" x14ac:dyDescent="0.3">
      <c r="A730" s="25"/>
      <c r="B730" s="3"/>
      <c r="C730" s="25"/>
      <c r="D730" s="25"/>
      <c r="E730" s="25"/>
      <c r="F730" s="25"/>
      <c r="G730" s="26"/>
      <c r="H730" s="26"/>
      <c r="I730"/>
    </row>
    <row r="731" spans="1:9" x14ac:dyDescent="0.3">
      <c r="A731" s="25"/>
      <c r="B731" s="3"/>
      <c r="C731" s="25"/>
      <c r="D731" s="25"/>
      <c r="E731" s="25"/>
      <c r="F731" s="25"/>
      <c r="G731" s="26"/>
      <c r="H731" s="26"/>
      <c r="I731"/>
    </row>
    <row r="732" spans="1:9" x14ac:dyDescent="0.3">
      <c r="A732" s="25"/>
      <c r="B732" s="3"/>
      <c r="C732" s="25"/>
      <c r="D732" s="25"/>
      <c r="E732" s="25"/>
      <c r="F732" s="25"/>
      <c r="G732" s="26"/>
      <c r="H732" s="26"/>
      <c r="I732"/>
    </row>
    <row r="733" spans="1:9" x14ac:dyDescent="0.3">
      <c r="A733" s="25"/>
      <c r="B733" s="3"/>
      <c r="C733" s="25"/>
      <c r="D733" s="25"/>
      <c r="E733" s="25"/>
      <c r="F733" s="25"/>
      <c r="G733" s="26"/>
      <c r="H733" s="26"/>
      <c r="I733"/>
    </row>
    <row r="734" spans="1:9" x14ac:dyDescent="0.3">
      <c r="A734" s="25"/>
      <c r="B734" s="3"/>
      <c r="C734" s="25"/>
      <c r="D734" s="25"/>
      <c r="E734" s="25"/>
      <c r="F734" s="25"/>
      <c r="G734" s="26"/>
      <c r="H734" s="26"/>
      <c r="I734"/>
    </row>
    <row r="735" spans="1:9" x14ac:dyDescent="0.3">
      <c r="A735" s="25"/>
      <c r="B735" s="3"/>
      <c r="C735" s="25"/>
      <c r="D735" s="25"/>
      <c r="E735" s="25"/>
      <c r="F735" s="25"/>
      <c r="G735" s="26"/>
      <c r="H735" s="26"/>
      <c r="I735"/>
    </row>
    <row r="736" spans="1:9" x14ac:dyDescent="0.3">
      <c r="A736" s="25"/>
      <c r="B736" s="3"/>
      <c r="C736" s="25"/>
      <c r="D736" s="25"/>
      <c r="E736" s="25"/>
      <c r="F736" s="25"/>
      <c r="G736" s="26"/>
      <c r="H736" s="26"/>
      <c r="I736"/>
    </row>
    <row r="737" spans="1:9" x14ac:dyDescent="0.3">
      <c r="A737" s="25"/>
      <c r="B737" s="3"/>
      <c r="C737" s="25"/>
      <c r="D737" s="25"/>
      <c r="E737" s="25"/>
      <c r="F737" s="25"/>
      <c r="G737" s="26"/>
      <c r="H737" s="26"/>
      <c r="I737"/>
    </row>
    <row r="738" spans="1:9" x14ac:dyDescent="0.3">
      <c r="A738" s="25"/>
      <c r="B738" s="3"/>
      <c r="C738" s="25"/>
      <c r="D738" s="25"/>
      <c r="E738" s="25"/>
      <c r="F738" s="25"/>
      <c r="G738" s="26"/>
      <c r="H738" s="26"/>
      <c r="I738"/>
    </row>
    <row r="739" spans="1:9" x14ac:dyDescent="0.3">
      <c r="A739" s="25"/>
      <c r="B739" s="3"/>
      <c r="C739" s="25"/>
      <c r="D739" s="25"/>
      <c r="E739" s="25"/>
      <c r="F739" s="25"/>
      <c r="G739" s="26"/>
      <c r="H739" s="26"/>
      <c r="I739"/>
    </row>
    <row r="740" spans="1:9" x14ac:dyDescent="0.3">
      <c r="A740" s="25"/>
      <c r="B740" s="3"/>
      <c r="C740" s="25"/>
      <c r="D740" s="25"/>
      <c r="E740" s="25"/>
      <c r="F740" s="25"/>
      <c r="G740" s="26"/>
      <c r="H740" s="26"/>
      <c r="I740"/>
    </row>
    <row r="741" spans="1:9" x14ac:dyDescent="0.3">
      <c r="A741" s="25"/>
      <c r="B741" s="3"/>
      <c r="C741" s="25"/>
      <c r="D741" s="25"/>
      <c r="E741" s="25"/>
      <c r="F741" s="25"/>
      <c r="G741" s="26"/>
      <c r="H741" s="26"/>
      <c r="I741"/>
    </row>
    <row r="742" spans="1:9" x14ac:dyDescent="0.3">
      <c r="A742" s="25"/>
      <c r="B742" s="3"/>
      <c r="C742" s="25"/>
      <c r="D742" s="25"/>
      <c r="E742" s="25"/>
      <c r="F742" s="25"/>
      <c r="G742" s="26"/>
      <c r="H742" s="26"/>
      <c r="I742"/>
    </row>
    <row r="743" spans="1:9" x14ac:dyDescent="0.3">
      <c r="A743" s="25"/>
      <c r="B743" s="3"/>
      <c r="C743" s="25"/>
      <c r="D743" s="25"/>
      <c r="E743" s="25"/>
      <c r="F743" s="25"/>
      <c r="G743" s="26"/>
      <c r="H743" s="26"/>
      <c r="I743"/>
    </row>
    <row r="744" spans="1:9" x14ac:dyDescent="0.3">
      <c r="A744" s="25"/>
      <c r="B744" s="3"/>
      <c r="C744" s="25"/>
      <c r="D744" s="25"/>
      <c r="E744" s="25"/>
      <c r="F744" s="25"/>
      <c r="G744" s="26"/>
      <c r="H744" s="26"/>
      <c r="I744"/>
    </row>
    <row r="745" spans="1:9" x14ac:dyDescent="0.3">
      <c r="A745" s="25"/>
      <c r="B745" s="3"/>
      <c r="C745" s="25"/>
      <c r="D745" s="25"/>
      <c r="E745" s="25"/>
      <c r="F745" s="25"/>
      <c r="G745" s="26"/>
      <c r="H745" s="26"/>
      <c r="I745"/>
    </row>
    <row r="746" spans="1:9" x14ac:dyDescent="0.3">
      <c r="A746" s="25"/>
      <c r="B746" s="3"/>
      <c r="C746" s="25"/>
      <c r="D746" s="25"/>
      <c r="E746" s="25"/>
      <c r="F746" s="25"/>
      <c r="G746" s="26"/>
      <c r="H746" s="26"/>
      <c r="I746"/>
    </row>
    <row r="747" spans="1:9" x14ac:dyDescent="0.3">
      <c r="A747" s="25"/>
      <c r="B747" s="3"/>
      <c r="C747" s="25"/>
      <c r="D747" s="25"/>
      <c r="E747" s="25"/>
      <c r="F747" s="25"/>
      <c r="G747" s="26"/>
      <c r="H747" s="26"/>
      <c r="I747"/>
    </row>
    <row r="748" spans="1:9" x14ac:dyDescent="0.3">
      <c r="A748" s="25"/>
      <c r="B748" s="3"/>
      <c r="C748" s="25"/>
      <c r="D748" s="25"/>
      <c r="E748" s="25"/>
      <c r="F748" s="25"/>
      <c r="G748" s="26"/>
      <c r="H748" s="26"/>
      <c r="I748"/>
    </row>
    <row r="749" spans="1:9" x14ac:dyDescent="0.3">
      <c r="A749" s="25"/>
      <c r="B749" s="3"/>
      <c r="C749" s="25"/>
      <c r="D749" s="25"/>
      <c r="E749" s="25"/>
      <c r="F749" s="25"/>
      <c r="G749" s="26"/>
      <c r="H749" s="26"/>
      <c r="I749"/>
    </row>
    <row r="750" spans="1:9" x14ac:dyDescent="0.3">
      <c r="A750" s="25"/>
      <c r="B750" s="3"/>
      <c r="C750" s="25"/>
      <c r="D750" s="25"/>
      <c r="E750" s="25"/>
      <c r="F750" s="25"/>
      <c r="G750" s="26"/>
      <c r="H750" s="26"/>
      <c r="I750"/>
    </row>
    <row r="751" spans="1:9" x14ac:dyDescent="0.3">
      <c r="A751" s="25"/>
      <c r="B751" s="3"/>
      <c r="C751" s="25"/>
      <c r="D751" s="25"/>
      <c r="E751" s="25"/>
      <c r="F751" s="25"/>
      <c r="G751" s="26"/>
      <c r="H751" s="26"/>
      <c r="I751"/>
    </row>
    <row r="752" spans="1:9" x14ac:dyDescent="0.3">
      <c r="A752" s="25"/>
      <c r="B752" s="3"/>
      <c r="C752" s="25"/>
      <c r="D752" s="25"/>
      <c r="E752" s="25"/>
      <c r="F752" s="25"/>
      <c r="G752" s="26"/>
      <c r="H752" s="26"/>
      <c r="I752"/>
    </row>
    <row r="753" spans="1:9" x14ac:dyDescent="0.3">
      <c r="A753" s="25"/>
      <c r="B753" s="3"/>
      <c r="C753" s="25"/>
      <c r="D753" s="25"/>
      <c r="E753" s="25"/>
      <c r="F753" s="25"/>
      <c r="G753" s="26"/>
      <c r="H753" s="26"/>
      <c r="I753"/>
    </row>
    <row r="754" spans="1:9" x14ac:dyDescent="0.3">
      <c r="A754" s="25"/>
      <c r="B754" s="3"/>
      <c r="C754" s="25"/>
      <c r="D754" s="25"/>
      <c r="E754" s="25"/>
      <c r="F754" s="25"/>
      <c r="G754" s="26"/>
      <c r="H754" s="26"/>
      <c r="I754"/>
    </row>
    <row r="755" spans="1:9" x14ac:dyDescent="0.3">
      <c r="A755" s="25"/>
      <c r="B755" s="3"/>
      <c r="C755" s="25"/>
      <c r="D755" s="25"/>
      <c r="E755" s="25"/>
      <c r="F755" s="25"/>
      <c r="G755" s="26"/>
      <c r="H755" s="26"/>
      <c r="I755"/>
    </row>
    <row r="756" spans="1:9" x14ac:dyDescent="0.3">
      <c r="A756" s="25"/>
      <c r="B756" s="3"/>
      <c r="C756" s="25"/>
      <c r="D756" s="25"/>
      <c r="E756" s="25"/>
      <c r="F756" s="25"/>
      <c r="G756" s="26"/>
      <c r="H756" s="26"/>
      <c r="I756"/>
    </row>
    <row r="757" spans="1:9" x14ac:dyDescent="0.3">
      <c r="A757" s="25"/>
      <c r="B757" s="3"/>
      <c r="C757" s="25"/>
      <c r="D757" s="25"/>
      <c r="E757" s="25"/>
      <c r="F757" s="25"/>
      <c r="G757" s="26"/>
      <c r="H757" s="26"/>
      <c r="I757"/>
    </row>
    <row r="758" spans="1:9" x14ac:dyDescent="0.3">
      <c r="A758" s="25"/>
      <c r="B758" s="3"/>
      <c r="C758" s="25"/>
      <c r="D758" s="25"/>
      <c r="E758" s="25"/>
      <c r="F758" s="25"/>
      <c r="G758" s="26"/>
      <c r="H758" s="26"/>
      <c r="I758"/>
    </row>
    <row r="759" spans="1:9" x14ac:dyDescent="0.3">
      <c r="A759" s="25"/>
      <c r="B759" s="3"/>
      <c r="C759" s="25"/>
      <c r="D759" s="25"/>
      <c r="E759" s="25"/>
      <c r="F759" s="25"/>
      <c r="G759" s="26"/>
      <c r="H759" s="26"/>
      <c r="I759"/>
    </row>
    <row r="760" spans="1:9" x14ac:dyDescent="0.3">
      <c r="A760" s="25"/>
      <c r="B760" s="3"/>
      <c r="C760" s="25"/>
      <c r="D760" s="25"/>
      <c r="E760" s="25"/>
      <c r="F760" s="25"/>
      <c r="G760" s="26"/>
      <c r="H760" s="26"/>
      <c r="I760"/>
    </row>
    <row r="761" spans="1:9" x14ac:dyDescent="0.3">
      <c r="A761" s="25"/>
      <c r="B761" s="3"/>
      <c r="C761" s="25"/>
      <c r="D761" s="25"/>
      <c r="E761" s="25"/>
      <c r="F761" s="25"/>
      <c r="G761" s="26"/>
      <c r="H761" s="26"/>
      <c r="I761"/>
    </row>
    <row r="762" spans="1:9" x14ac:dyDescent="0.3">
      <c r="A762" s="25"/>
      <c r="B762" s="3"/>
      <c r="C762" s="25"/>
      <c r="D762" s="25"/>
      <c r="E762" s="25"/>
      <c r="F762" s="25"/>
      <c r="G762" s="26"/>
      <c r="H762" s="26"/>
      <c r="I762"/>
    </row>
    <row r="763" spans="1:9" x14ac:dyDescent="0.3">
      <c r="A763" s="25"/>
      <c r="B763" s="3"/>
      <c r="C763" s="25"/>
      <c r="D763" s="25"/>
      <c r="E763" s="25"/>
      <c r="F763" s="25"/>
      <c r="G763" s="26"/>
      <c r="H763" s="26"/>
      <c r="I763"/>
    </row>
    <row r="764" spans="1:9" x14ac:dyDescent="0.3">
      <c r="A764" s="25"/>
      <c r="B764" s="3"/>
      <c r="C764" s="25"/>
      <c r="D764" s="25"/>
      <c r="E764" s="25"/>
      <c r="F764" s="25"/>
      <c r="G764" s="26"/>
      <c r="H764" s="26"/>
      <c r="I764"/>
    </row>
    <row r="765" spans="1:9" x14ac:dyDescent="0.3">
      <c r="A765" s="25"/>
      <c r="B765" s="3"/>
      <c r="C765" s="25"/>
      <c r="D765" s="25"/>
      <c r="E765" s="25"/>
      <c r="F765" s="25"/>
      <c r="G765" s="26"/>
      <c r="H765" s="26"/>
      <c r="I765"/>
    </row>
    <row r="766" spans="1:9" x14ac:dyDescent="0.3">
      <c r="A766" s="25"/>
      <c r="B766" s="3"/>
      <c r="C766" s="25"/>
      <c r="D766" s="25"/>
      <c r="E766" s="25"/>
      <c r="F766" s="25"/>
      <c r="G766" s="26"/>
      <c r="H766" s="26"/>
      <c r="I766"/>
    </row>
    <row r="767" spans="1:9" x14ac:dyDescent="0.3">
      <c r="A767" s="25"/>
      <c r="B767" s="3"/>
      <c r="C767" s="25"/>
      <c r="D767" s="25"/>
      <c r="E767" s="25"/>
      <c r="F767" s="25"/>
      <c r="G767" s="26"/>
      <c r="H767" s="26"/>
      <c r="I767"/>
    </row>
    <row r="768" spans="1:9" x14ac:dyDescent="0.3">
      <c r="A768" s="25"/>
      <c r="B768" s="3"/>
      <c r="C768" s="25"/>
      <c r="D768" s="25"/>
      <c r="E768" s="25"/>
      <c r="F768" s="25"/>
      <c r="G768" s="26"/>
      <c r="H768" s="26"/>
      <c r="I768"/>
    </row>
    <row r="769" spans="1:9" x14ac:dyDescent="0.3">
      <c r="A769" s="25"/>
      <c r="B769" s="3"/>
      <c r="C769" s="25"/>
      <c r="D769" s="25"/>
      <c r="E769" s="25"/>
      <c r="F769" s="25"/>
      <c r="G769" s="26"/>
      <c r="H769" s="26"/>
      <c r="I769"/>
    </row>
    <row r="770" spans="1:9" x14ac:dyDescent="0.3">
      <c r="A770" s="25"/>
      <c r="B770" s="3"/>
      <c r="C770" s="25"/>
      <c r="D770" s="25"/>
      <c r="E770" s="25"/>
      <c r="F770" s="25"/>
      <c r="G770" s="26"/>
      <c r="H770" s="26"/>
      <c r="I770"/>
    </row>
    <row r="771" spans="1:9" x14ac:dyDescent="0.3">
      <c r="A771" s="25"/>
      <c r="B771" s="3"/>
      <c r="C771" s="25"/>
      <c r="D771" s="25"/>
      <c r="E771" s="25"/>
      <c r="F771" s="25"/>
      <c r="G771" s="26"/>
      <c r="H771" s="26"/>
      <c r="I771"/>
    </row>
    <row r="772" spans="1:9" x14ac:dyDescent="0.3">
      <c r="A772" s="25"/>
      <c r="B772" s="3"/>
      <c r="C772" s="25"/>
      <c r="D772" s="25"/>
      <c r="E772" s="25"/>
      <c r="F772" s="25"/>
      <c r="G772" s="26"/>
      <c r="H772" s="26"/>
      <c r="I772"/>
    </row>
    <row r="773" spans="1:9" x14ac:dyDescent="0.3">
      <c r="A773" s="25"/>
      <c r="B773" s="3"/>
      <c r="C773" s="25"/>
      <c r="D773" s="25"/>
      <c r="E773" s="25"/>
      <c r="F773" s="25"/>
      <c r="G773" s="26"/>
      <c r="H773" s="26"/>
      <c r="I773"/>
    </row>
    <row r="774" spans="1:9" x14ac:dyDescent="0.3">
      <c r="A774" s="25"/>
      <c r="B774" s="3"/>
      <c r="C774" s="25"/>
      <c r="D774" s="25"/>
      <c r="E774" s="25"/>
      <c r="F774" s="25"/>
      <c r="G774" s="26"/>
      <c r="H774" s="26"/>
      <c r="I774"/>
    </row>
    <row r="775" spans="1:9" x14ac:dyDescent="0.3">
      <c r="A775" s="25"/>
      <c r="B775" s="3"/>
      <c r="C775" s="25"/>
      <c r="D775" s="25"/>
      <c r="E775" s="25"/>
      <c r="F775" s="25"/>
      <c r="G775" s="26"/>
      <c r="H775" s="26"/>
      <c r="I775"/>
    </row>
    <row r="776" spans="1:9" x14ac:dyDescent="0.3">
      <c r="A776" s="25"/>
      <c r="B776" s="3"/>
      <c r="C776" s="25"/>
      <c r="D776" s="25"/>
      <c r="E776" s="25"/>
      <c r="F776" s="25"/>
      <c r="G776" s="26"/>
      <c r="H776" s="26"/>
      <c r="I776"/>
    </row>
    <row r="777" spans="1:9" x14ac:dyDescent="0.3">
      <c r="A777" s="25"/>
      <c r="B777" s="3"/>
      <c r="C777" s="25"/>
      <c r="D777" s="25"/>
      <c r="E777" s="25"/>
      <c r="F777" s="25"/>
      <c r="G777" s="26"/>
      <c r="H777" s="26"/>
      <c r="I777"/>
    </row>
    <row r="778" spans="1:9" x14ac:dyDescent="0.3">
      <c r="A778" s="25"/>
      <c r="B778" s="3"/>
      <c r="C778" s="25"/>
      <c r="D778" s="25"/>
      <c r="E778" s="25"/>
      <c r="F778" s="25"/>
      <c r="G778" s="26"/>
      <c r="H778" s="26"/>
      <c r="I778"/>
    </row>
    <row r="779" spans="1:9" x14ac:dyDescent="0.3">
      <c r="A779" s="25"/>
      <c r="B779" s="3"/>
      <c r="C779" s="25"/>
      <c r="D779" s="25"/>
      <c r="E779" s="25"/>
      <c r="F779" s="25"/>
      <c r="G779" s="26"/>
      <c r="H779" s="26"/>
      <c r="I779"/>
    </row>
    <row r="780" spans="1:9" x14ac:dyDescent="0.3">
      <c r="A780" s="25"/>
      <c r="B780" s="3"/>
      <c r="C780" s="25"/>
      <c r="D780" s="25"/>
      <c r="E780" s="25"/>
      <c r="F780" s="25"/>
      <c r="G780" s="26"/>
      <c r="H780" s="26"/>
      <c r="I780"/>
    </row>
    <row r="781" spans="1:9" x14ac:dyDescent="0.3">
      <c r="A781" s="25"/>
      <c r="B781" s="3"/>
      <c r="C781" s="25"/>
      <c r="D781" s="25"/>
      <c r="E781" s="25"/>
      <c r="F781" s="25"/>
      <c r="G781" s="26"/>
      <c r="H781" s="26"/>
      <c r="I781"/>
    </row>
    <row r="782" spans="1:9" x14ac:dyDescent="0.3">
      <c r="A782" s="25"/>
      <c r="B782" s="3"/>
      <c r="C782" s="25"/>
      <c r="D782" s="25"/>
      <c r="E782" s="25"/>
      <c r="F782" s="25"/>
      <c r="G782" s="26"/>
      <c r="H782" s="26"/>
      <c r="I782"/>
    </row>
    <row r="783" spans="1:9" x14ac:dyDescent="0.3">
      <c r="A783" s="25"/>
      <c r="B783" s="3"/>
      <c r="C783" s="25"/>
      <c r="D783" s="25"/>
      <c r="E783" s="25"/>
      <c r="F783" s="25"/>
      <c r="G783" s="26"/>
      <c r="H783" s="26"/>
      <c r="I783"/>
    </row>
    <row r="784" spans="1:9" x14ac:dyDescent="0.3">
      <c r="A784" s="25"/>
      <c r="B784" s="3"/>
      <c r="C784" s="25"/>
      <c r="D784" s="25"/>
      <c r="E784" s="25"/>
      <c r="F784" s="25"/>
      <c r="G784" s="26"/>
      <c r="H784" s="26"/>
      <c r="I784"/>
    </row>
    <row r="785" spans="1:9" x14ac:dyDescent="0.3">
      <c r="A785" s="25"/>
      <c r="B785" s="3"/>
      <c r="C785" s="25"/>
      <c r="D785" s="25"/>
      <c r="E785" s="25"/>
      <c r="F785" s="25"/>
      <c r="G785" s="26"/>
      <c r="H785" s="26"/>
      <c r="I785"/>
    </row>
    <row r="786" spans="1:9" x14ac:dyDescent="0.3">
      <c r="A786" s="25"/>
      <c r="B786" s="3"/>
      <c r="C786" s="25"/>
      <c r="D786" s="25"/>
      <c r="E786" s="25"/>
      <c r="F786" s="25"/>
      <c r="G786" s="26"/>
      <c r="H786" s="26"/>
      <c r="I786"/>
    </row>
    <row r="787" spans="1:9" x14ac:dyDescent="0.3">
      <c r="A787" s="25"/>
      <c r="B787" s="3"/>
      <c r="C787" s="25"/>
      <c r="D787" s="25"/>
      <c r="E787" s="25"/>
      <c r="F787" s="25"/>
      <c r="G787" s="26"/>
      <c r="H787" s="26"/>
      <c r="I787"/>
    </row>
    <row r="788" spans="1:9" x14ac:dyDescent="0.3">
      <c r="A788" s="25"/>
      <c r="B788" s="3"/>
      <c r="C788" s="25"/>
      <c r="D788" s="25"/>
      <c r="E788" s="25"/>
      <c r="F788" s="25"/>
      <c r="G788" s="26"/>
      <c r="H788" s="26"/>
      <c r="I788"/>
    </row>
    <row r="789" spans="1:9" x14ac:dyDescent="0.3">
      <c r="A789" s="25"/>
      <c r="B789" s="3"/>
      <c r="C789" s="25"/>
      <c r="D789" s="25"/>
      <c r="E789" s="25"/>
      <c r="F789" s="25"/>
      <c r="G789" s="26"/>
      <c r="H789" s="26"/>
      <c r="I789"/>
    </row>
    <row r="790" spans="1:9" x14ac:dyDescent="0.3">
      <c r="A790" s="25"/>
      <c r="B790" s="3"/>
      <c r="C790" s="25"/>
      <c r="D790" s="25"/>
      <c r="E790" s="25"/>
      <c r="F790" s="25"/>
      <c r="G790" s="26"/>
      <c r="H790" s="26"/>
      <c r="I790"/>
    </row>
    <row r="791" spans="1:9" x14ac:dyDescent="0.3">
      <c r="A791" s="25"/>
      <c r="B791" s="3"/>
      <c r="C791" s="25"/>
      <c r="D791" s="25"/>
      <c r="E791" s="25"/>
      <c r="F791" s="25"/>
      <c r="G791" s="26"/>
      <c r="H791" s="26"/>
      <c r="I791"/>
    </row>
    <row r="792" spans="1:9" x14ac:dyDescent="0.3">
      <c r="A792" s="25"/>
      <c r="B792" s="3"/>
      <c r="C792" s="25"/>
      <c r="D792" s="25"/>
      <c r="E792" s="25"/>
      <c r="F792" s="25"/>
      <c r="G792" s="26"/>
      <c r="H792" s="26"/>
      <c r="I792"/>
    </row>
    <row r="793" spans="1:9" x14ac:dyDescent="0.3">
      <c r="A793" s="25"/>
      <c r="B793" s="3"/>
      <c r="C793" s="25"/>
      <c r="D793" s="25"/>
      <c r="E793" s="25"/>
      <c r="F793" s="25"/>
      <c r="G793" s="26"/>
      <c r="H793" s="26"/>
      <c r="I793"/>
    </row>
    <row r="794" spans="1:9" x14ac:dyDescent="0.3">
      <c r="A794" s="25"/>
      <c r="B794" s="3"/>
      <c r="C794" s="25"/>
      <c r="D794" s="25"/>
      <c r="E794" s="25"/>
      <c r="F794" s="25"/>
      <c r="G794" s="26"/>
      <c r="H794" s="26"/>
      <c r="I794"/>
    </row>
    <row r="795" spans="1:9" x14ac:dyDescent="0.3">
      <c r="A795" s="25"/>
      <c r="B795" s="3"/>
      <c r="C795" s="25"/>
      <c r="D795" s="25"/>
      <c r="E795" s="25"/>
      <c r="F795" s="25"/>
      <c r="G795" s="26"/>
      <c r="H795" s="26"/>
      <c r="I795"/>
    </row>
    <row r="796" spans="1:9" x14ac:dyDescent="0.3">
      <c r="A796" s="25"/>
      <c r="B796" s="3"/>
      <c r="C796" s="25"/>
      <c r="D796" s="25"/>
      <c r="E796" s="25"/>
      <c r="F796" s="25"/>
      <c r="G796" s="26"/>
      <c r="H796" s="26"/>
      <c r="I796"/>
    </row>
    <row r="797" spans="1:9" x14ac:dyDescent="0.3">
      <c r="A797" s="25"/>
      <c r="B797" s="3"/>
      <c r="C797" s="25"/>
      <c r="D797" s="25"/>
      <c r="E797" s="25"/>
      <c r="F797" s="25"/>
      <c r="G797" s="26"/>
      <c r="H797" s="26"/>
      <c r="I797"/>
    </row>
    <row r="798" spans="1:9" x14ac:dyDescent="0.3">
      <c r="A798" s="25"/>
      <c r="B798" s="3"/>
      <c r="C798" s="25"/>
      <c r="D798" s="25"/>
      <c r="E798" s="25"/>
      <c r="F798" s="25"/>
      <c r="G798" s="26"/>
      <c r="H798" s="26"/>
      <c r="I798"/>
    </row>
    <row r="799" spans="1:9" x14ac:dyDescent="0.3">
      <c r="A799" s="25"/>
      <c r="B799" s="3"/>
      <c r="C799" s="25"/>
      <c r="D799" s="25"/>
      <c r="E799" s="25"/>
      <c r="F799" s="25"/>
      <c r="G799" s="26"/>
      <c r="H799" s="26"/>
      <c r="I799"/>
    </row>
    <row r="800" spans="1:9" x14ac:dyDescent="0.3">
      <c r="A800" s="25"/>
      <c r="B800" s="3"/>
      <c r="C800" s="25"/>
      <c r="D800" s="25"/>
      <c r="E800" s="25"/>
      <c r="F800" s="25"/>
      <c r="G800" s="26"/>
      <c r="H800" s="26"/>
      <c r="I800"/>
    </row>
    <row r="801" spans="1:9" x14ac:dyDescent="0.3">
      <c r="A801" s="25"/>
      <c r="B801" s="3"/>
      <c r="C801" s="25"/>
      <c r="D801" s="25"/>
      <c r="E801" s="25"/>
      <c r="F801" s="25"/>
      <c r="G801" s="26"/>
      <c r="H801" s="26"/>
      <c r="I801"/>
    </row>
    <row r="802" spans="1:9" x14ac:dyDescent="0.3">
      <c r="A802" s="25"/>
      <c r="B802" s="3"/>
      <c r="C802" s="25"/>
      <c r="D802" s="25"/>
      <c r="E802" s="25"/>
      <c r="F802" s="25"/>
      <c r="G802" s="26"/>
      <c r="H802" s="26"/>
      <c r="I802"/>
    </row>
    <row r="803" spans="1:9" x14ac:dyDescent="0.3">
      <c r="A803" s="25"/>
      <c r="B803" s="3"/>
      <c r="C803" s="25"/>
      <c r="D803" s="25"/>
      <c r="E803" s="25"/>
      <c r="F803" s="25"/>
      <c r="G803" s="26"/>
      <c r="H803" s="26"/>
      <c r="I803"/>
    </row>
    <row r="804" spans="1:9" x14ac:dyDescent="0.3">
      <c r="A804" s="25"/>
      <c r="B804" s="3"/>
      <c r="C804" s="25"/>
      <c r="D804" s="25"/>
      <c r="E804" s="25"/>
      <c r="F804" s="25"/>
      <c r="G804" s="26"/>
      <c r="H804" s="26"/>
      <c r="I804"/>
    </row>
    <row r="805" spans="1:9" x14ac:dyDescent="0.3">
      <c r="A805" s="25"/>
      <c r="B805" s="3"/>
      <c r="C805" s="25"/>
      <c r="D805" s="25"/>
      <c r="E805" s="25"/>
      <c r="F805" s="25"/>
      <c r="G805" s="26"/>
      <c r="H805" s="26"/>
      <c r="I805"/>
    </row>
    <row r="806" spans="1:9" x14ac:dyDescent="0.3">
      <c r="A806" s="25"/>
      <c r="B806" s="3"/>
      <c r="C806" s="25"/>
      <c r="D806" s="25"/>
      <c r="E806" s="25"/>
      <c r="F806" s="25"/>
      <c r="G806" s="26"/>
      <c r="H806" s="26"/>
      <c r="I806"/>
    </row>
    <row r="807" spans="1:9" x14ac:dyDescent="0.3">
      <c r="A807" s="25"/>
      <c r="B807" s="3"/>
      <c r="C807" s="25"/>
      <c r="D807" s="25"/>
      <c r="E807" s="25"/>
      <c r="F807" s="25"/>
      <c r="G807" s="26"/>
      <c r="H807" s="26"/>
      <c r="I807"/>
    </row>
    <row r="808" spans="1:9" x14ac:dyDescent="0.3">
      <c r="A808" s="25"/>
      <c r="B808" s="3"/>
      <c r="C808" s="25"/>
      <c r="D808" s="25"/>
      <c r="E808" s="25"/>
      <c r="F808" s="25"/>
      <c r="G808" s="26"/>
      <c r="H808" s="26"/>
      <c r="I808"/>
    </row>
    <row r="809" spans="1:9" x14ac:dyDescent="0.3">
      <c r="A809" s="25"/>
      <c r="B809" s="3"/>
      <c r="C809" s="25"/>
      <c r="D809" s="25"/>
      <c r="E809" s="25"/>
      <c r="F809" s="25"/>
      <c r="G809" s="26"/>
      <c r="H809" s="26"/>
      <c r="I809"/>
    </row>
    <row r="810" spans="1:9" x14ac:dyDescent="0.3">
      <c r="A810" s="25"/>
      <c r="B810" s="3"/>
      <c r="C810" s="25"/>
      <c r="D810" s="25"/>
      <c r="E810" s="25"/>
      <c r="F810" s="25"/>
      <c r="G810" s="26"/>
      <c r="H810" s="26"/>
      <c r="I810"/>
    </row>
    <row r="811" spans="1:9" x14ac:dyDescent="0.3">
      <c r="A811" s="25"/>
      <c r="B811" s="3"/>
      <c r="C811" s="25"/>
      <c r="D811" s="25"/>
      <c r="E811" s="25"/>
      <c r="F811" s="25"/>
      <c r="G811" s="26"/>
      <c r="H811" s="26"/>
      <c r="I811"/>
    </row>
    <row r="812" spans="1:9" x14ac:dyDescent="0.3">
      <c r="A812" s="25"/>
      <c r="B812" s="3"/>
      <c r="C812" s="25"/>
      <c r="D812" s="25"/>
      <c r="E812" s="25"/>
      <c r="F812" s="25"/>
      <c r="G812" s="26"/>
      <c r="H812" s="26"/>
      <c r="I812"/>
    </row>
    <row r="813" spans="1:9" x14ac:dyDescent="0.3">
      <c r="A813" s="25"/>
      <c r="B813" s="3"/>
      <c r="C813" s="25"/>
      <c r="D813" s="25"/>
      <c r="E813" s="25"/>
      <c r="F813" s="25"/>
      <c r="G813" s="26"/>
      <c r="H813" s="26"/>
      <c r="I813"/>
    </row>
    <row r="814" spans="1:9" x14ac:dyDescent="0.3">
      <c r="A814" s="25"/>
      <c r="B814" s="3"/>
      <c r="C814" s="25"/>
      <c r="D814" s="25"/>
      <c r="E814" s="25"/>
      <c r="F814" s="25"/>
      <c r="G814" s="26"/>
      <c r="H814" s="26"/>
      <c r="I814"/>
    </row>
    <row r="815" spans="1:9" x14ac:dyDescent="0.3">
      <c r="A815" s="25"/>
      <c r="B815" s="3"/>
      <c r="C815" s="25"/>
      <c r="D815" s="25"/>
      <c r="E815" s="25"/>
      <c r="F815" s="25"/>
      <c r="G815" s="26"/>
      <c r="H815" s="26"/>
      <c r="I815"/>
    </row>
    <row r="816" spans="1:9" x14ac:dyDescent="0.3">
      <c r="A816" s="25"/>
      <c r="B816" s="3"/>
      <c r="C816" s="25"/>
      <c r="D816" s="25"/>
      <c r="E816" s="25"/>
      <c r="F816" s="25"/>
      <c r="G816" s="26"/>
      <c r="H816" s="26"/>
      <c r="I816"/>
    </row>
    <row r="817" spans="1:9" x14ac:dyDescent="0.3">
      <c r="A817" s="25"/>
      <c r="B817" s="3"/>
      <c r="C817" s="25"/>
      <c r="D817" s="25"/>
      <c r="E817" s="25"/>
      <c r="F817" s="25"/>
      <c r="G817" s="26"/>
      <c r="H817" s="26"/>
      <c r="I817"/>
    </row>
    <row r="818" spans="1:9" x14ac:dyDescent="0.3">
      <c r="A818" s="25"/>
      <c r="B818" s="3"/>
      <c r="C818" s="25"/>
      <c r="D818" s="25"/>
      <c r="E818" s="25"/>
      <c r="F818" s="25"/>
      <c r="G818" s="26"/>
      <c r="H818" s="26"/>
      <c r="I818"/>
    </row>
    <row r="819" spans="1:9" x14ac:dyDescent="0.3">
      <c r="A819" s="25"/>
      <c r="B819" s="3"/>
      <c r="C819" s="25"/>
      <c r="D819" s="25"/>
      <c r="E819" s="25"/>
      <c r="F819" s="25"/>
      <c r="G819" s="26"/>
      <c r="H819" s="26"/>
      <c r="I819"/>
    </row>
    <row r="820" spans="1:9" x14ac:dyDescent="0.3">
      <c r="A820" s="25"/>
      <c r="B820" s="3"/>
      <c r="C820" s="25"/>
      <c r="D820" s="25"/>
      <c r="E820" s="25"/>
      <c r="F820" s="25"/>
      <c r="G820" s="26"/>
      <c r="H820" s="26"/>
      <c r="I820"/>
    </row>
    <row r="821" spans="1:9" x14ac:dyDescent="0.3">
      <c r="A821" s="25"/>
      <c r="B821" s="3"/>
      <c r="C821" s="25"/>
      <c r="D821" s="25"/>
      <c r="E821" s="25"/>
      <c r="F821" s="25"/>
      <c r="G821" s="26"/>
      <c r="H821" s="26"/>
      <c r="I821"/>
    </row>
    <row r="822" spans="1:9" x14ac:dyDescent="0.3">
      <c r="A822" s="25"/>
      <c r="B822" s="3"/>
      <c r="C822" s="25"/>
      <c r="D822" s="25"/>
      <c r="E822" s="25"/>
      <c r="F822" s="25"/>
      <c r="G822" s="26"/>
      <c r="H822" s="26"/>
      <c r="I822"/>
    </row>
    <row r="823" spans="1:9" x14ac:dyDescent="0.3">
      <c r="A823" s="25"/>
      <c r="B823" s="3"/>
      <c r="C823" s="25"/>
      <c r="D823" s="25"/>
      <c r="E823" s="25"/>
      <c r="F823" s="25"/>
      <c r="G823" s="26"/>
      <c r="H823" s="26"/>
      <c r="I823"/>
    </row>
    <row r="824" spans="1:9" x14ac:dyDescent="0.3">
      <c r="A824" s="25"/>
      <c r="B824" s="3"/>
      <c r="C824" s="25"/>
      <c r="D824" s="25"/>
      <c r="E824" s="25"/>
      <c r="F824" s="25"/>
      <c r="G824" s="26"/>
      <c r="H824" s="26"/>
      <c r="I824"/>
    </row>
    <row r="825" spans="1:9" x14ac:dyDescent="0.3">
      <c r="A825" s="25"/>
      <c r="B825" s="3"/>
      <c r="C825" s="25"/>
      <c r="D825" s="25"/>
      <c r="E825" s="25"/>
      <c r="F825" s="25"/>
      <c r="G825" s="26"/>
      <c r="H825" s="26"/>
      <c r="I825"/>
    </row>
    <row r="826" spans="1:9" x14ac:dyDescent="0.3">
      <c r="A826" s="25"/>
      <c r="B826" s="3"/>
      <c r="C826" s="25"/>
      <c r="D826" s="25"/>
      <c r="E826" s="25"/>
      <c r="F826" s="25"/>
      <c r="G826" s="26"/>
      <c r="H826" s="26"/>
      <c r="I826"/>
    </row>
    <row r="827" spans="1:9" x14ac:dyDescent="0.3">
      <c r="A827" s="25"/>
      <c r="B827" s="3"/>
      <c r="C827" s="25"/>
      <c r="D827" s="25"/>
      <c r="E827" s="25"/>
      <c r="F827" s="25"/>
      <c r="G827" s="26"/>
      <c r="H827" s="26"/>
      <c r="I827"/>
    </row>
    <row r="828" spans="1:9" x14ac:dyDescent="0.3">
      <c r="A828" s="25"/>
      <c r="B828" s="3"/>
      <c r="C828" s="25"/>
      <c r="D828" s="25"/>
      <c r="E828" s="25"/>
      <c r="F828" s="25"/>
      <c r="G828" s="26"/>
      <c r="H828" s="26"/>
      <c r="I828"/>
    </row>
    <row r="829" spans="1:9" x14ac:dyDescent="0.3">
      <c r="A829" s="25"/>
      <c r="B829" s="3"/>
      <c r="C829" s="25"/>
      <c r="D829" s="25"/>
      <c r="E829" s="25"/>
      <c r="F829" s="25"/>
      <c r="G829" s="26"/>
      <c r="H829" s="26"/>
      <c r="I829"/>
    </row>
    <row r="830" spans="1:9" x14ac:dyDescent="0.3">
      <c r="A830" s="25"/>
      <c r="B830" s="3"/>
      <c r="C830" s="25"/>
      <c r="D830" s="25"/>
      <c r="E830" s="25"/>
      <c r="F830" s="25"/>
      <c r="G830" s="26"/>
      <c r="H830" s="26"/>
      <c r="I830"/>
    </row>
    <row r="831" spans="1:9" x14ac:dyDescent="0.3">
      <c r="A831" s="25"/>
      <c r="B831" s="3"/>
      <c r="C831" s="25"/>
      <c r="D831" s="25"/>
      <c r="E831" s="25"/>
      <c r="F831" s="25"/>
      <c r="G831" s="26"/>
      <c r="H831" s="26"/>
      <c r="I831"/>
    </row>
    <row r="832" spans="1:9" x14ac:dyDescent="0.3">
      <c r="A832" s="25"/>
      <c r="B832" s="3"/>
      <c r="C832" s="25"/>
      <c r="D832" s="25"/>
      <c r="E832" s="25"/>
      <c r="F832" s="25"/>
      <c r="G832" s="26"/>
      <c r="H832" s="26"/>
      <c r="I832"/>
    </row>
    <row r="833" spans="1:9" x14ac:dyDescent="0.3">
      <c r="A833" s="25"/>
      <c r="B833" s="3"/>
      <c r="C833" s="25"/>
      <c r="D833" s="25"/>
      <c r="E833" s="25"/>
      <c r="F833" s="25"/>
      <c r="G833" s="26"/>
      <c r="H833" s="26"/>
      <c r="I833"/>
    </row>
    <row r="834" spans="1:9" x14ac:dyDescent="0.3">
      <c r="A834" s="25"/>
      <c r="B834" s="3"/>
      <c r="C834" s="25"/>
      <c r="D834" s="25"/>
      <c r="E834" s="25"/>
      <c r="F834" s="25"/>
      <c r="G834" s="26"/>
      <c r="H834" s="26"/>
      <c r="I834"/>
    </row>
    <row r="835" spans="1:9" x14ac:dyDescent="0.3">
      <c r="A835" s="25"/>
      <c r="B835" s="3"/>
      <c r="C835" s="25"/>
      <c r="D835" s="25"/>
      <c r="E835" s="25"/>
      <c r="F835" s="25"/>
      <c r="G835" s="26"/>
      <c r="H835" s="26"/>
      <c r="I835"/>
    </row>
    <row r="836" spans="1:9" x14ac:dyDescent="0.3">
      <c r="A836" s="25"/>
      <c r="B836" s="3"/>
      <c r="C836" s="25"/>
      <c r="D836" s="25"/>
      <c r="E836" s="25"/>
      <c r="F836" s="25"/>
      <c r="G836" s="26"/>
      <c r="H836" s="26"/>
      <c r="I836"/>
    </row>
    <row r="837" spans="1:9" x14ac:dyDescent="0.3">
      <c r="A837" s="25"/>
      <c r="B837" s="3"/>
      <c r="C837" s="25"/>
      <c r="D837" s="25"/>
      <c r="E837" s="25"/>
      <c r="F837" s="25"/>
      <c r="G837" s="26"/>
      <c r="H837" s="26"/>
      <c r="I837"/>
    </row>
    <row r="838" spans="1:9" x14ac:dyDescent="0.3">
      <c r="A838" s="25"/>
      <c r="B838" s="3"/>
      <c r="C838" s="25"/>
      <c r="D838" s="25"/>
      <c r="E838" s="25"/>
      <c r="F838" s="25"/>
      <c r="G838" s="26"/>
      <c r="H838" s="26"/>
      <c r="I838"/>
    </row>
    <row r="839" spans="1:9" x14ac:dyDescent="0.3">
      <c r="A839" s="25"/>
      <c r="B839" s="3"/>
      <c r="C839" s="25"/>
      <c r="D839" s="25"/>
      <c r="E839" s="25"/>
      <c r="F839" s="25"/>
      <c r="G839" s="26"/>
      <c r="H839" s="26"/>
      <c r="I839"/>
    </row>
    <row r="840" spans="1:9" x14ac:dyDescent="0.3">
      <c r="A840" s="25"/>
      <c r="B840" s="3"/>
      <c r="C840" s="25"/>
      <c r="D840" s="25"/>
      <c r="E840" s="25"/>
      <c r="F840" s="25"/>
      <c r="G840" s="26"/>
      <c r="H840" s="26"/>
      <c r="I840"/>
    </row>
    <row r="841" spans="1:9" x14ac:dyDescent="0.3">
      <c r="A841" s="25"/>
      <c r="B841" s="3"/>
      <c r="C841" s="25"/>
      <c r="D841" s="25"/>
      <c r="E841" s="25"/>
      <c r="F841" s="25"/>
      <c r="G841" s="26"/>
      <c r="H841" s="26"/>
      <c r="I841"/>
    </row>
    <row r="842" spans="1:9" x14ac:dyDescent="0.3">
      <c r="A842" s="25"/>
      <c r="B842" s="3"/>
      <c r="C842" s="25"/>
      <c r="D842" s="25"/>
      <c r="E842" s="25"/>
      <c r="F842" s="25"/>
      <c r="G842" s="26"/>
      <c r="H842" s="26"/>
      <c r="I842"/>
    </row>
    <row r="843" spans="1:9" x14ac:dyDescent="0.3">
      <c r="A843" s="25"/>
      <c r="B843" s="3"/>
      <c r="C843" s="25"/>
      <c r="D843" s="25"/>
      <c r="E843" s="25"/>
      <c r="F843" s="25"/>
      <c r="G843" s="26"/>
      <c r="H843" s="26"/>
      <c r="I843"/>
    </row>
    <row r="844" spans="1:9" x14ac:dyDescent="0.3">
      <c r="A844" s="25"/>
      <c r="B844" s="3"/>
      <c r="C844" s="25"/>
      <c r="D844" s="25"/>
      <c r="E844" s="25"/>
      <c r="F844" s="25"/>
      <c r="G844" s="26"/>
      <c r="H844" s="26"/>
      <c r="I844"/>
    </row>
    <row r="845" spans="1:9" x14ac:dyDescent="0.3">
      <c r="A845" s="25"/>
      <c r="B845" s="3"/>
      <c r="C845" s="25"/>
      <c r="D845" s="25"/>
      <c r="E845" s="25"/>
      <c r="F845" s="25"/>
      <c r="G845" s="26"/>
      <c r="H845" s="26"/>
      <c r="I845"/>
    </row>
    <row r="846" spans="1:9" x14ac:dyDescent="0.3">
      <c r="A846" s="25"/>
      <c r="B846" s="3"/>
      <c r="C846" s="25"/>
      <c r="D846" s="25"/>
      <c r="E846" s="25"/>
      <c r="F846" s="25"/>
      <c r="G846" s="26"/>
      <c r="H846" s="26"/>
      <c r="I846"/>
    </row>
    <row r="847" spans="1:9" x14ac:dyDescent="0.3">
      <c r="A847" s="25"/>
      <c r="B847" s="3"/>
      <c r="C847" s="25"/>
      <c r="D847" s="25"/>
      <c r="E847" s="25"/>
      <c r="F847" s="25"/>
      <c r="G847" s="26"/>
      <c r="H847" s="26"/>
      <c r="I847"/>
    </row>
    <row r="848" spans="1:9" x14ac:dyDescent="0.3">
      <c r="A848" s="25"/>
      <c r="B848" s="3"/>
      <c r="C848" s="25"/>
      <c r="D848" s="25"/>
      <c r="E848" s="25"/>
      <c r="F848" s="25"/>
      <c r="G848" s="26"/>
      <c r="H848" s="26"/>
      <c r="I848"/>
    </row>
    <row r="849" spans="1:9" x14ac:dyDescent="0.3">
      <c r="A849" s="25"/>
      <c r="B849" s="3"/>
      <c r="C849" s="25"/>
      <c r="D849" s="25"/>
      <c r="E849" s="25"/>
      <c r="F849" s="25"/>
      <c r="G849" s="26"/>
      <c r="H849" s="26"/>
      <c r="I849"/>
    </row>
    <row r="850" spans="1:9" x14ac:dyDescent="0.3">
      <c r="A850" s="25"/>
      <c r="B850" s="3"/>
      <c r="C850" s="25"/>
      <c r="D850" s="25"/>
      <c r="E850" s="25"/>
      <c r="F850" s="25"/>
      <c r="G850" s="26"/>
      <c r="H850" s="26"/>
      <c r="I850"/>
    </row>
    <row r="851" spans="1:9" x14ac:dyDescent="0.3">
      <c r="A851" s="25"/>
      <c r="B851" s="3"/>
      <c r="C851" s="25"/>
      <c r="D851" s="25"/>
      <c r="E851" s="25"/>
      <c r="F851" s="25"/>
      <c r="G851" s="26"/>
      <c r="H851" s="26"/>
      <c r="I851"/>
    </row>
    <row r="852" spans="1:9" x14ac:dyDescent="0.3">
      <c r="A852" s="25"/>
      <c r="B852" s="3"/>
      <c r="C852" s="25"/>
      <c r="D852" s="25"/>
      <c r="E852" s="25"/>
      <c r="F852" s="25"/>
      <c r="G852" s="26"/>
      <c r="H852" s="26"/>
      <c r="I852"/>
    </row>
    <row r="853" spans="1:9" x14ac:dyDescent="0.3">
      <c r="A853" s="25"/>
      <c r="B853" s="3"/>
      <c r="C853" s="25"/>
      <c r="D853" s="25"/>
      <c r="E853" s="25"/>
      <c r="F853" s="25"/>
      <c r="G853" s="26"/>
      <c r="H853" s="26"/>
      <c r="I853"/>
    </row>
    <row r="854" spans="1:9" x14ac:dyDescent="0.3">
      <c r="A854" s="25"/>
      <c r="B854" s="3"/>
      <c r="C854" s="25"/>
      <c r="D854" s="25"/>
      <c r="E854" s="25"/>
      <c r="F854" s="25"/>
      <c r="G854" s="26"/>
      <c r="H854" s="26"/>
      <c r="I854"/>
    </row>
    <row r="855" spans="1:9" x14ac:dyDescent="0.3">
      <c r="A855" s="25"/>
      <c r="B855" s="3"/>
      <c r="C855" s="25"/>
      <c r="D855" s="25"/>
      <c r="E855" s="25"/>
      <c r="F855" s="25"/>
      <c r="G855" s="26"/>
      <c r="H855" s="26"/>
      <c r="I855"/>
    </row>
    <row r="856" spans="1:9" x14ac:dyDescent="0.3">
      <c r="A856" s="25"/>
      <c r="B856" s="3"/>
      <c r="C856" s="25"/>
      <c r="D856" s="25"/>
      <c r="E856" s="25"/>
      <c r="F856" s="25"/>
      <c r="G856" s="26"/>
      <c r="H856" s="26"/>
      <c r="I856"/>
    </row>
    <row r="857" spans="1:9" x14ac:dyDescent="0.3">
      <c r="A857" s="25"/>
      <c r="B857" s="3"/>
      <c r="C857" s="25"/>
      <c r="D857" s="25"/>
      <c r="E857" s="25"/>
      <c r="F857" s="25"/>
      <c r="G857" s="26"/>
      <c r="H857" s="26"/>
      <c r="I857"/>
    </row>
    <row r="858" spans="1:9" x14ac:dyDescent="0.3">
      <c r="A858" s="25"/>
      <c r="B858" s="3"/>
      <c r="C858" s="25"/>
      <c r="D858" s="25"/>
      <c r="E858" s="25"/>
      <c r="F858" s="25"/>
      <c r="G858" s="26"/>
      <c r="H858" s="26"/>
      <c r="I858"/>
    </row>
    <row r="859" spans="1:9" x14ac:dyDescent="0.3">
      <c r="A859" s="25"/>
      <c r="B859" s="3"/>
      <c r="C859" s="25"/>
      <c r="D859" s="25"/>
      <c r="E859" s="25"/>
      <c r="F859" s="25"/>
      <c r="G859" s="26"/>
      <c r="H859" s="26"/>
      <c r="I859"/>
    </row>
    <row r="860" spans="1:9" x14ac:dyDescent="0.3">
      <c r="A860" s="25"/>
      <c r="B860" s="3"/>
      <c r="C860" s="25"/>
      <c r="D860" s="25"/>
      <c r="E860" s="25"/>
      <c r="F860" s="25"/>
      <c r="G860" s="26"/>
      <c r="H860" s="26"/>
      <c r="I860"/>
    </row>
    <row r="861" spans="1:9" x14ac:dyDescent="0.3">
      <c r="A861" s="25"/>
      <c r="B861" s="3"/>
      <c r="C861" s="25"/>
      <c r="D861" s="25"/>
      <c r="E861" s="25"/>
      <c r="F861" s="25"/>
      <c r="G861" s="26"/>
      <c r="H861" s="26"/>
      <c r="I861"/>
    </row>
    <row r="862" spans="1:9" x14ac:dyDescent="0.3">
      <c r="A862" s="25"/>
      <c r="B862" s="3"/>
      <c r="C862" s="25"/>
      <c r="D862" s="25"/>
      <c r="E862" s="25"/>
      <c r="F862" s="25"/>
      <c r="G862" s="26"/>
      <c r="H862" s="26"/>
      <c r="I862"/>
    </row>
    <row r="863" spans="1:9" x14ac:dyDescent="0.3">
      <c r="A863" s="25"/>
      <c r="B863" s="3"/>
      <c r="C863" s="25"/>
      <c r="D863" s="25"/>
      <c r="E863" s="25"/>
      <c r="F863" s="25"/>
      <c r="G863" s="26"/>
      <c r="H863" s="26"/>
      <c r="I863"/>
    </row>
    <row r="864" spans="1:9" x14ac:dyDescent="0.3">
      <c r="A864" s="25"/>
      <c r="B864" s="3"/>
      <c r="C864" s="25"/>
      <c r="D864" s="25"/>
      <c r="E864" s="25"/>
      <c r="F864" s="25"/>
      <c r="G864" s="26"/>
      <c r="H864" s="26"/>
      <c r="I864"/>
    </row>
    <row r="865" spans="1:9" x14ac:dyDescent="0.3">
      <c r="A865" s="25"/>
      <c r="B865" s="3"/>
      <c r="C865" s="25"/>
      <c r="D865" s="25"/>
      <c r="E865" s="25"/>
      <c r="F865" s="25"/>
      <c r="G865" s="26"/>
      <c r="H865" s="26"/>
      <c r="I865"/>
    </row>
    <row r="866" spans="1:9" x14ac:dyDescent="0.3">
      <c r="A866" s="25"/>
      <c r="B866" s="3"/>
      <c r="C866" s="25"/>
      <c r="D866" s="25"/>
      <c r="E866" s="25"/>
      <c r="F866" s="25"/>
      <c r="G866" s="26"/>
      <c r="H866" s="26"/>
      <c r="I866"/>
    </row>
    <row r="867" spans="1:9" x14ac:dyDescent="0.3">
      <c r="A867" s="25"/>
      <c r="B867" s="3"/>
      <c r="C867" s="25"/>
      <c r="D867" s="25"/>
      <c r="E867" s="25"/>
      <c r="F867" s="25"/>
      <c r="G867" s="26"/>
      <c r="H867" s="26"/>
      <c r="I867"/>
    </row>
    <row r="868" spans="1:9" x14ac:dyDescent="0.3">
      <c r="A868" s="25"/>
      <c r="B868" s="3"/>
      <c r="C868" s="25"/>
      <c r="D868" s="25"/>
      <c r="E868" s="25"/>
      <c r="F868" s="25"/>
      <c r="G868" s="26"/>
      <c r="H868" s="26"/>
      <c r="I868"/>
    </row>
    <row r="869" spans="1:9" x14ac:dyDescent="0.3">
      <c r="A869" s="25"/>
      <c r="B869" s="3"/>
      <c r="C869" s="25"/>
      <c r="D869" s="25"/>
      <c r="E869" s="25"/>
      <c r="F869" s="25"/>
      <c r="G869" s="26"/>
      <c r="H869" s="26"/>
      <c r="I869"/>
    </row>
    <row r="870" spans="1:9" x14ac:dyDescent="0.3">
      <c r="A870" s="25"/>
      <c r="B870" s="3"/>
      <c r="C870" s="25"/>
      <c r="D870" s="25"/>
      <c r="E870" s="25"/>
      <c r="F870" s="25"/>
      <c r="G870" s="26"/>
      <c r="H870" s="26"/>
      <c r="I870"/>
    </row>
    <row r="871" spans="1:9" x14ac:dyDescent="0.3">
      <c r="A871" s="25"/>
      <c r="B871" s="3"/>
      <c r="C871" s="25"/>
      <c r="D871" s="25"/>
      <c r="E871" s="25"/>
      <c r="F871" s="25"/>
      <c r="G871" s="26"/>
      <c r="H871" s="26"/>
      <c r="I871"/>
    </row>
    <row r="872" spans="1:9" x14ac:dyDescent="0.3">
      <c r="A872" s="25"/>
      <c r="B872" s="3"/>
      <c r="C872" s="25"/>
      <c r="D872" s="25"/>
      <c r="E872" s="25"/>
      <c r="F872" s="25"/>
      <c r="G872" s="26"/>
      <c r="H872" s="26"/>
      <c r="I872"/>
    </row>
    <row r="873" spans="1:9" x14ac:dyDescent="0.3">
      <c r="A873" s="25"/>
      <c r="B873" s="3"/>
      <c r="C873" s="25"/>
      <c r="D873" s="25"/>
      <c r="E873" s="25"/>
      <c r="F873" s="25"/>
      <c r="G873" s="26"/>
      <c r="H873" s="26"/>
      <c r="I873"/>
    </row>
    <row r="874" spans="1:9" x14ac:dyDescent="0.3">
      <c r="A874" s="25"/>
      <c r="B874" s="3"/>
      <c r="C874" s="25"/>
      <c r="D874" s="25"/>
      <c r="E874" s="25"/>
      <c r="F874" s="25"/>
      <c r="G874" s="26"/>
      <c r="H874" s="26"/>
      <c r="I874"/>
    </row>
    <row r="875" spans="1:9" x14ac:dyDescent="0.3">
      <c r="A875" s="25"/>
      <c r="B875" s="3"/>
      <c r="C875" s="25"/>
      <c r="D875" s="25"/>
      <c r="E875" s="25"/>
      <c r="F875" s="25"/>
      <c r="G875" s="26"/>
      <c r="H875" s="26"/>
      <c r="I875"/>
    </row>
    <row r="876" spans="1:9" x14ac:dyDescent="0.3">
      <c r="A876" s="25"/>
      <c r="B876" s="3"/>
      <c r="C876" s="25"/>
      <c r="D876" s="25"/>
      <c r="E876" s="25"/>
      <c r="F876" s="25"/>
      <c r="G876" s="26"/>
      <c r="H876" s="26"/>
      <c r="I876"/>
    </row>
    <row r="877" spans="1:9" x14ac:dyDescent="0.3">
      <c r="A877" s="25"/>
      <c r="B877" s="3"/>
      <c r="C877" s="25"/>
      <c r="D877" s="25"/>
      <c r="E877" s="25"/>
      <c r="F877" s="25"/>
      <c r="G877" s="26"/>
      <c r="H877" s="26"/>
      <c r="I877"/>
    </row>
    <row r="878" spans="1:9" x14ac:dyDescent="0.3">
      <c r="A878" s="25"/>
      <c r="B878" s="3"/>
      <c r="C878" s="25"/>
      <c r="D878" s="25"/>
      <c r="E878" s="25"/>
      <c r="F878" s="25"/>
      <c r="G878" s="26"/>
      <c r="H878" s="26"/>
      <c r="I878"/>
    </row>
    <row r="879" spans="1:9" x14ac:dyDescent="0.3">
      <c r="A879" s="25"/>
      <c r="B879" s="3"/>
      <c r="C879" s="25"/>
      <c r="D879" s="25"/>
      <c r="E879" s="25"/>
      <c r="F879" s="25"/>
      <c r="G879" s="26"/>
      <c r="H879" s="26"/>
      <c r="I879"/>
    </row>
    <row r="880" spans="1:9" x14ac:dyDescent="0.3">
      <c r="A880" s="25"/>
      <c r="B880" s="3"/>
      <c r="C880" s="25"/>
      <c r="D880" s="25"/>
      <c r="E880" s="25"/>
      <c r="F880" s="25"/>
      <c r="G880" s="26"/>
      <c r="H880" s="26"/>
      <c r="I880"/>
    </row>
    <row r="881" spans="1:9" x14ac:dyDescent="0.3">
      <c r="A881" s="25"/>
      <c r="B881" s="3"/>
      <c r="C881" s="25"/>
      <c r="D881" s="25"/>
      <c r="E881" s="25"/>
      <c r="F881" s="25"/>
      <c r="G881" s="26"/>
      <c r="H881" s="26"/>
      <c r="I881"/>
    </row>
    <row r="882" spans="1:9" x14ac:dyDescent="0.3">
      <c r="A882" s="25"/>
      <c r="B882" s="3"/>
      <c r="C882" s="25"/>
      <c r="D882" s="25"/>
      <c r="E882" s="25"/>
      <c r="F882" s="25"/>
      <c r="G882" s="26"/>
      <c r="H882" s="26"/>
      <c r="I882"/>
    </row>
    <row r="883" spans="1:9" x14ac:dyDescent="0.3">
      <c r="A883" s="25"/>
      <c r="B883" s="3"/>
      <c r="C883" s="25"/>
      <c r="D883" s="25"/>
      <c r="E883" s="25"/>
      <c r="F883" s="25"/>
      <c r="G883" s="26"/>
      <c r="H883" s="26"/>
      <c r="I883"/>
    </row>
    <row r="884" spans="1:9" x14ac:dyDescent="0.3">
      <c r="A884" s="25"/>
      <c r="B884" s="3"/>
      <c r="C884" s="25"/>
      <c r="D884" s="25"/>
      <c r="E884" s="25"/>
      <c r="F884" s="25"/>
      <c r="G884" s="26"/>
      <c r="H884" s="26"/>
      <c r="I884"/>
    </row>
    <row r="885" spans="1:9" x14ac:dyDescent="0.3">
      <c r="A885" s="25"/>
      <c r="B885" s="3"/>
      <c r="C885" s="25"/>
      <c r="D885" s="25"/>
      <c r="E885" s="25"/>
      <c r="F885" s="25"/>
      <c r="G885" s="26"/>
      <c r="H885" s="26"/>
      <c r="I885"/>
    </row>
    <row r="886" spans="1:9" x14ac:dyDescent="0.3">
      <c r="A886" s="25"/>
      <c r="B886" s="3"/>
      <c r="C886" s="25"/>
      <c r="D886" s="25"/>
      <c r="E886" s="25"/>
      <c r="F886" s="25"/>
      <c r="G886" s="26"/>
      <c r="H886" s="26"/>
      <c r="I886"/>
    </row>
    <row r="887" spans="1:9" x14ac:dyDescent="0.3">
      <c r="A887" s="25"/>
      <c r="B887" s="3"/>
      <c r="C887" s="25"/>
      <c r="D887" s="25"/>
      <c r="E887" s="25"/>
      <c r="F887" s="25"/>
      <c r="G887" s="26"/>
      <c r="H887" s="26"/>
      <c r="I887"/>
    </row>
    <row r="888" spans="1:9" x14ac:dyDescent="0.3">
      <c r="A888" s="25"/>
      <c r="B888" s="3"/>
      <c r="C888" s="25"/>
      <c r="D888" s="25"/>
      <c r="E888" s="25"/>
      <c r="F888" s="25"/>
      <c r="G888" s="26"/>
      <c r="H888" s="26"/>
      <c r="I888"/>
    </row>
    <row r="889" spans="1:9" x14ac:dyDescent="0.3">
      <c r="A889" s="25"/>
      <c r="B889" s="3"/>
      <c r="C889" s="25"/>
      <c r="D889" s="25"/>
      <c r="E889" s="25"/>
      <c r="F889" s="25"/>
      <c r="G889" s="26"/>
      <c r="H889" s="26"/>
      <c r="I889"/>
    </row>
    <row r="890" spans="1:9" x14ac:dyDescent="0.3">
      <c r="A890" s="25"/>
      <c r="B890" s="3"/>
      <c r="C890" s="25"/>
      <c r="D890" s="25"/>
      <c r="E890" s="25"/>
      <c r="F890" s="25"/>
      <c r="G890" s="26"/>
      <c r="H890" s="26"/>
      <c r="I890"/>
    </row>
    <row r="891" spans="1:9" x14ac:dyDescent="0.3">
      <c r="A891" s="25"/>
      <c r="B891" s="3"/>
      <c r="C891" s="25"/>
      <c r="D891" s="25"/>
      <c r="E891" s="25"/>
      <c r="F891" s="25"/>
      <c r="G891" s="26"/>
      <c r="H891" s="26"/>
      <c r="I891"/>
    </row>
    <row r="892" spans="1:9" x14ac:dyDescent="0.3">
      <c r="A892" s="25"/>
      <c r="B892" s="3"/>
      <c r="C892" s="25"/>
      <c r="D892" s="25"/>
      <c r="E892" s="25"/>
      <c r="F892" s="25"/>
      <c r="G892" s="26"/>
      <c r="H892" s="26"/>
      <c r="I892"/>
    </row>
    <row r="893" spans="1:9" x14ac:dyDescent="0.3">
      <c r="A893" s="25"/>
      <c r="B893" s="3"/>
      <c r="C893" s="25"/>
      <c r="D893" s="25"/>
      <c r="E893" s="25"/>
      <c r="F893" s="25"/>
      <c r="G893" s="26"/>
      <c r="H893" s="26"/>
      <c r="I893"/>
    </row>
    <row r="894" spans="1:9" x14ac:dyDescent="0.3">
      <c r="A894" s="25"/>
      <c r="B894" s="3"/>
      <c r="C894" s="25"/>
      <c r="D894" s="25"/>
      <c r="E894" s="25"/>
      <c r="F894" s="25"/>
      <c r="G894" s="26"/>
      <c r="H894" s="26"/>
      <c r="I894"/>
    </row>
    <row r="895" spans="1:9" x14ac:dyDescent="0.3">
      <c r="A895" s="25"/>
      <c r="B895" s="3"/>
      <c r="C895" s="25"/>
      <c r="D895" s="25"/>
      <c r="E895" s="25"/>
      <c r="F895" s="25"/>
      <c r="G895" s="26"/>
      <c r="H895" s="26"/>
      <c r="I895"/>
    </row>
    <row r="896" spans="1:9" x14ac:dyDescent="0.3">
      <c r="A896" s="25"/>
      <c r="B896" s="3"/>
      <c r="C896" s="25"/>
      <c r="D896" s="25"/>
      <c r="E896" s="25"/>
      <c r="F896" s="25"/>
      <c r="G896" s="26"/>
      <c r="H896" s="26"/>
      <c r="I896"/>
    </row>
    <row r="897" spans="1:9" x14ac:dyDescent="0.3">
      <c r="A897" s="25"/>
      <c r="B897" s="3"/>
      <c r="C897" s="25"/>
      <c r="D897" s="25"/>
      <c r="E897" s="25"/>
      <c r="F897" s="25"/>
      <c r="G897" s="26"/>
      <c r="H897" s="26"/>
      <c r="I897"/>
    </row>
    <row r="898" spans="1:9" x14ac:dyDescent="0.3">
      <c r="A898" s="25"/>
      <c r="B898" s="3"/>
      <c r="C898" s="25"/>
      <c r="D898" s="25"/>
      <c r="E898" s="25"/>
      <c r="F898" s="25"/>
      <c r="G898" s="26"/>
      <c r="H898" s="26"/>
      <c r="I898"/>
    </row>
    <row r="899" spans="1:9" x14ac:dyDescent="0.3">
      <c r="A899" s="25"/>
      <c r="B899" s="3"/>
      <c r="C899" s="25"/>
      <c r="D899" s="25"/>
      <c r="E899" s="25"/>
      <c r="F899" s="25"/>
      <c r="G899" s="26"/>
      <c r="H899" s="26"/>
      <c r="I899"/>
    </row>
    <row r="900" spans="1:9" x14ac:dyDescent="0.3">
      <c r="A900" s="25"/>
      <c r="B900" s="3"/>
      <c r="C900" s="25"/>
      <c r="D900" s="25"/>
      <c r="E900" s="25"/>
      <c r="F900" s="25"/>
      <c r="G900" s="26"/>
      <c r="H900" s="26"/>
      <c r="I900"/>
    </row>
    <row r="901" spans="1:9" x14ac:dyDescent="0.3">
      <c r="A901" s="25"/>
      <c r="B901" s="3"/>
      <c r="C901" s="25"/>
      <c r="D901" s="25"/>
      <c r="E901" s="25"/>
      <c r="F901" s="25"/>
      <c r="G901" s="26"/>
      <c r="H901" s="26"/>
      <c r="I901"/>
    </row>
    <row r="902" spans="1:9" x14ac:dyDescent="0.3">
      <c r="A902" s="25"/>
      <c r="B902" s="3"/>
      <c r="C902" s="25"/>
      <c r="D902" s="25"/>
      <c r="E902" s="25"/>
      <c r="F902" s="25"/>
      <c r="G902" s="26"/>
      <c r="H902" s="26"/>
      <c r="I902"/>
    </row>
    <row r="903" spans="1:9" x14ac:dyDescent="0.3">
      <c r="A903" s="25"/>
      <c r="B903" s="3"/>
      <c r="C903" s="25"/>
      <c r="D903" s="25"/>
      <c r="E903" s="25"/>
      <c r="F903" s="25"/>
      <c r="G903" s="26"/>
      <c r="H903" s="26"/>
      <c r="I903"/>
    </row>
    <row r="904" spans="1:9" x14ac:dyDescent="0.3">
      <c r="A904" s="25"/>
      <c r="B904" s="3"/>
      <c r="C904" s="25"/>
      <c r="D904" s="25"/>
      <c r="E904" s="25"/>
      <c r="F904" s="25"/>
      <c r="G904" s="26"/>
      <c r="H904" s="26"/>
      <c r="I904"/>
    </row>
    <row r="905" spans="1:9" x14ac:dyDescent="0.3">
      <c r="A905" s="25"/>
      <c r="B905" s="3"/>
      <c r="C905" s="25"/>
      <c r="D905" s="25"/>
      <c r="E905" s="25"/>
      <c r="F905" s="25"/>
      <c r="G905" s="26"/>
      <c r="H905" s="26"/>
      <c r="I905"/>
    </row>
    <row r="906" spans="1:9" x14ac:dyDescent="0.3">
      <c r="A906" s="25"/>
      <c r="B906" s="3"/>
      <c r="C906" s="25"/>
      <c r="D906" s="25"/>
      <c r="E906" s="25"/>
      <c r="F906" s="25"/>
      <c r="G906" s="26"/>
      <c r="H906" s="26"/>
      <c r="I906"/>
    </row>
    <row r="907" spans="1:9" x14ac:dyDescent="0.3">
      <c r="A907" s="25"/>
      <c r="B907" s="3"/>
      <c r="C907" s="25"/>
      <c r="D907" s="25"/>
      <c r="E907" s="25"/>
      <c r="F907" s="25"/>
      <c r="G907" s="26"/>
      <c r="H907" s="26"/>
      <c r="I907"/>
    </row>
    <row r="908" spans="1:9" x14ac:dyDescent="0.3">
      <c r="A908" s="25"/>
      <c r="B908" s="3"/>
      <c r="C908" s="25"/>
      <c r="D908" s="25"/>
      <c r="E908" s="25"/>
      <c r="F908" s="25"/>
      <c r="G908" s="26"/>
      <c r="H908" s="26"/>
      <c r="I908"/>
    </row>
    <row r="909" spans="1:9" x14ac:dyDescent="0.3">
      <c r="A909" s="25"/>
      <c r="B909" s="3"/>
      <c r="C909" s="25"/>
      <c r="D909" s="25"/>
      <c r="E909" s="25"/>
      <c r="F909" s="25"/>
      <c r="G909" s="26"/>
      <c r="H909" s="26"/>
      <c r="I909"/>
    </row>
    <row r="910" spans="1:9" x14ac:dyDescent="0.3">
      <c r="A910" s="25"/>
      <c r="B910" s="3"/>
      <c r="C910" s="25"/>
      <c r="D910" s="25"/>
      <c r="E910" s="25"/>
      <c r="F910" s="25"/>
      <c r="G910" s="26"/>
      <c r="H910" s="26"/>
      <c r="I910"/>
    </row>
    <row r="911" spans="1:9" x14ac:dyDescent="0.3">
      <c r="A911" s="25"/>
      <c r="B911" s="3"/>
      <c r="C911" s="25"/>
      <c r="D911" s="25"/>
      <c r="E911" s="25"/>
      <c r="F911" s="25"/>
      <c r="G911" s="26"/>
      <c r="H911" s="26"/>
      <c r="I911"/>
    </row>
    <row r="912" spans="1:9" x14ac:dyDescent="0.3">
      <c r="A912" s="25"/>
      <c r="B912" s="3"/>
      <c r="C912" s="25"/>
      <c r="D912" s="25"/>
      <c r="E912" s="25"/>
      <c r="F912" s="25"/>
      <c r="G912" s="26"/>
      <c r="H912" s="26"/>
      <c r="I912"/>
    </row>
    <row r="913" spans="1:9" x14ac:dyDescent="0.3">
      <c r="A913" s="25"/>
      <c r="B913" s="3"/>
      <c r="C913" s="25"/>
      <c r="D913" s="25"/>
      <c r="E913" s="25"/>
      <c r="F913" s="25"/>
      <c r="G913" s="26"/>
      <c r="H913" s="26"/>
      <c r="I913"/>
    </row>
    <row r="914" spans="1:9" x14ac:dyDescent="0.3">
      <c r="A914" s="25"/>
      <c r="B914" s="3"/>
      <c r="C914" s="25"/>
      <c r="D914" s="25"/>
      <c r="E914" s="25"/>
      <c r="F914" s="25"/>
      <c r="G914" s="26"/>
      <c r="H914" s="26"/>
      <c r="I914"/>
    </row>
    <row r="915" spans="1:9" x14ac:dyDescent="0.3">
      <c r="A915" s="25"/>
      <c r="B915" s="3"/>
      <c r="C915" s="25"/>
      <c r="D915" s="25"/>
      <c r="E915" s="25"/>
      <c r="F915" s="25"/>
      <c r="G915" s="26"/>
      <c r="H915" s="26"/>
      <c r="I915"/>
    </row>
    <row r="916" spans="1:9" x14ac:dyDescent="0.3">
      <c r="A916" s="25"/>
      <c r="B916" s="3"/>
      <c r="C916" s="25"/>
      <c r="D916" s="25"/>
      <c r="E916" s="25"/>
      <c r="F916" s="25"/>
      <c r="G916" s="26"/>
      <c r="H916" s="26"/>
      <c r="I916"/>
    </row>
    <row r="917" spans="1:9" x14ac:dyDescent="0.3">
      <c r="A917" s="25"/>
      <c r="B917" s="3"/>
      <c r="C917" s="25"/>
      <c r="D917" s="25"/>
      <c r="E917" s="25"/>
      <c r="F917" s="25"/>
      <c r="G917" s="26"/>
      <c r="H917" s="26"/>
      <c r="I917"/>
    </row>
    <row r="918" spans="1:9" x14ac:dyDescent="0.3">
      <c r="A918" s="25"/>
      <c r="B918" s="3"/>
      <c r="C918" s="25"/>
      <c r="D918" s="25"/>
      <c r="E918" s="25"/>
      <c r="F918" s="25"/>
      <c r="G918" s="26"/>
      <c r="H918" s="26"/>
      <c r="I918"/>
    </row>
    <row r="919" spans="1:9" x14ac:dyDescent="0.3">
      <c r="A919" s="25"/>
      <c r="B919" s="3"/>
      <c r="C919" s="25"/>
      <c r="D919" s="25"/>
      <c r="E919" s="25"/>
      <c r="F919" s="25"/>
      <c r="G919" s="26"/>
      <c r="H919" s="26"/>
      <c r="I919"/>
    </row>
    <row r="920" spans="1:9" x14ac:dyDescent="0.3">
      <c r="A920" s="25"/>
      <c r="B920" s="3"/>
      <c r="C920" s="25"/>
      <c r="D920" s="25"/>
      <c r="E920" s="25"/>
      <c r="F920" s="25"/>
      <c r="G920" s="26"/>
      <c r="H920" s="26"/>
      <c r="I920"/>
    </row>
    <row r="921" spans="1:9" x14ac:dyDescent="0.3">
      <c r="A921" s="25"/>
      <c r="B921" s="3"/>
      <c r="C921" s="25"/>
      <c r="D921" s="25"/>
      <c r="E921" s="25"/>
      <c r="F921" s="25"/>
      <c r="G921" s="26"/>
      <c r="H921" s="26"/>
      <c r="I921"/>
    </row>
    <row r="922" spans="1:9" x14ac:dyDescent="0.3">
      <c r="A922" s="25"/>
      <c r="B922" s="3"/>
      <c r="C922" s="25"/>
      <c r="D922" s="25"/>
      <c r="E922" s="25"/>
      <c r="F922" s="25"/>
      <c r="G922" s="26"/>
      <c r="H922" s="26"/>
      <c r="I922"/>
    </row>
    <row r="923" spans="1:9" x14ac:dyDescent="0.3">
      <c r="A923" s="25"/>
      <c r="B923" s="3"/>
      <c r="C923" s="25"/>
      <c r="D923" s="25"/>
      <c r="E923" s="25"/>
      <c r="F923" s="25"/>
      <c r="G923" s="26"/>
      <c r="H923" s="26"/>
      <c r="I923"/>
    </row>
    <row r="924" spans="1:9" x14ac:dyDescent="0.3">
      <c r="A924" s="25"/>
      <c r="B924" s="3"/>
      <c r="C924" s="25"/>
      <c r="D924" s="25"/>
      <c r="E924" s="25"/>
      <c r="F924" s="25"/>
      <c r="G924" s="26"/>
      <c r="H924" s="26"/>
      <c r="I924"/>
    </row>
    <row r="925" spans="1:9" x14ac:dyDescent="0.3">
      <c r="A925" s="25"/>
      <c r="B925" s="3"/>
      <c r="C925" s="25"/>
      <c r="D925" s="25"/>
      <c r="E925" s="25"/>
      <c r="F925" s="25"/>
      <c r="G925" s="26"/>
      <c r="H925" s="26"/>
      <c r="I925"/>
    </row>
    <row r="926" spans="1:9" x14ac:dyDescent="0.3">
      <c r="A926" s="25"/>
      <c r="B926" s="3"/>
      <c r="C926" s="25"/>
      <c r="D926" s="25"/>
      <c r="E926" s="25"/>
      <c r="F926" s="25"/>
      <c r="G926" s="26"/>
      <c r="H926" s="26"/>
      <c r="I926"/>
    </row>
    <row r="927" spans="1:9" x14ac:dyDescent="0.3">
      <c r="A927" s="25"/>
      <c r="B927" s="3"/>
      <c r="C927" s="25"/>
      <c r="D927" s="25"/>
      <c r="E927" s="25"/>
      <c r="F927" s="25"/>
      <c r="G927" s="26"/>
      <c r="H927" s="26"/>
      <c r="I927"/>
    </row>
    <row r="928" spans="1:9" x14ac:dyDescent="0.3">
      <c r="A928" s="25"/>
      <c r="B928" s="3"/>
      <c r="C928" s="25"/>
      <c r="D928" s="25"/>
      <c r="E928" s="25"/>
      <c r="F928" s="25"/>
      <c r="G928" s="26"/>
      <c r="H928" s="26"/>
      <c r="I928"/>
    </row>
    <row r="929" spans="1:9" x14ac:dyDescent="0.3">
      <c r="A929" s="25"/>
      <c r="B929" s="3"/>
      <c r="C929" s="25"/>
      <c r="D929" s="25"/>
      <c r="E929" s="25"/>
      <c r="F929" s="25"/>
      <c r="G929" s="26"/>
      <c r="H929" s="26"/>
      <c r="I929"/>
    </row>
    <row r="930" spans="1:9" x14ac:dyDescent="0.3">
      <c r="A930" s="25"/>
      <c r="B930" s="3"/>
      <c r="C930" s="25"/>
      <c r="D930" s="25"/>
      <c r="E930" s="25"/>
      <c r="F930" s="25"/>
      <c r="G930" s="26"/>
      <c r="H930" s="26"/>
      <c r="I930"/>
    </row>
    <row r="931" spans="1:9" x14ac:dyDescent="0.3">
      <c r="A931" s="25"/>
      <c r="B931" s="3"/>
      <c r="C931" s="25"/>
      <c r="D931" s="25"/>
      <c r="E931" s="25"/>
      <c r="F931" s="25"/>
      <c r="G931" s="26"/>
      <c r="H931" s="26"/>
      <c r="I931"/>
    </row>
    <row r="932" spans="1:9" x14ac:dyDescent="0.3">
      <c r="A932" s="25"/>
      <c r="B932" s="3"/>
      <c r="C932" s="25"/>
      <c r="D932" s="25"/>
      <c r="E932" s="25"/>
      <c r="F932" s="25"/>
      <c r="G932" s="26"/>
      <c r="H932" s="26"/>
      <c r="I932"/>
    </row>
    <row r="933" spans="1:9" x14ac:dyDescent="0.3">
      <c r="A933" s="25"/>
      <c r="B933" s="3"/>
      <c r="C933" s="25"/>
      <c r="D933" s="25"/>
      <c r="E933" s="25"/>
      <c r="F933" s="25"/>
      <c r="G933" s="26"/>
      <c r="H933" s="26"/>
      <c r="I933"/>
    </row>
    <row r="934" spans="1:9" x14ac:dyDescent="0.3">
      <c r="A934" s="25"/>
      <c r="B934" s="3"/>
      <c r="C934" s="25"/>
      <c r="D934" s="25"/>
      <c r="E934" s="25"/>
      <c r="F934" s="25"/>
      <c r="G934" s="26"/>
      <c r="H934" s="26"/>
      <c r="I934"/>
    </row>
    <row r="935" spans="1:9" x14ac:dyDescent="0.3">
      <c r="A935" s="25"/>
      <c r="B935" s="3"/>
      <c r="C935" s="25"/>
      <c r="D935" s="25"/>
      <c r="E935" s="25"/>
      <c r="F935" s="25"/>
      <c r="G935" s="26"/>
      <c r="H935" s="26"/>
      <c r="I935"/>
    </row>
    <row r="936" spans="1:9" x14ac:dyDescent="0.3">
      <c r="A936" s="25"/>
      <c r="B936" s="3"/>
      <c r="C936" s="25"/>
      <c r="D936" s="25"/>
      <c r="E936" s="25"/>
      <c r="F936" s="25"/>
      <c r="G936" s="26"/>
      <c r="H936" s="26"/>
      <c r="I936"/>
    </row>
    <row r="937" spans="1:9" x14ac:dyDescent="0.3">
      <c r="A937" s="25"/>
      <c r="B937" s="3"/>
      <c r="C937" s="25"/>
      <c r="D937" s="25"/>
      <c r="E937" s="25"/>
      <c r="F937" s="25"/>
      <c r="G937" s="26"/>
      <c r="H937" s="26"/>
      <c r="I937"/>
    </row>
    <row r="938" spans="1:9" x14ac:dyDescent="0.3">
      <c r="A938" s="25"/>
      <c r="B938" s="3"/>
      <c r="C938" s="25"/>
      <c r="D938" s="25"/>
      <c r="E938" s="25"/>
      <c r="F938" s="25"/>
      <c r="G938" s="26"/>
      <c r="H938" s="26"/>
      <c r="I938"/>
    </row>
    <row r="939" spans="1:9" x14ac:dyDescent="0.3">
      <c r="A939" s="25"/>
      <c r="B939" s="3"/>
      <c r="C939" s="25"/>
      <c r="D939" s="25"/>
      <c r="E939" s="25"/>
      <c r="F939" s="25"/>
      <c r="G939" s="26"/>
      <c r="H939" s="26"/>
      <c r="I939"/>
    </row>
    <row r="940" spans="1:9" x14ac:dyDescent="0.3">
      <c r="A940" s="25"/>
      <c r="B940" s="3"/>
      <c r="C940" s="25"/>
      <c r="D940" s="25"/>
      <c r="E940" s="25"/>
      <c r="F940" s="25"/>
      <c r="G940" s="26"/>
      <c r="H940" s="26"/>
      <c r="I940"/>
    </row>
    <row r="941" spans="1:9" x14ac:dyDescent="0.3">
      <c r="A941" s="25"/>
      <c r="B941" s="3"/>
      <c r="C941" s="25"/>
      <c r="D941" s="25"/>
      <c r="E941" s="25"/>
      <c r="F941" s="25"/>
      <c r="G941" s="26"/>
      <c r="H941" s="26"/>
      <c r="I941"/>
    </row>
    <row r="942" spans="1:9" x14ac:dyDescent="0.3">
      <c r="A942" s="25"/>
      <c r="B942" s="3"/>
      <c r="C942" s="25"/>
      <c r="D942" s="25"/>
      <c r="E942" s="25"/>
      <c r="F942" s="25"/>
      <c r="G942" s="26"/>
      <c r="H942" s="26"/>
      <c r="I942"/>
    </row>
    <row r="943" spans="1:9" x14ac:dyDescent="0.3">
      <c r="A943" s="25"/>
      <c r="B943" s="3"/>
      <c r="C943" s="25"/>
      <c r="D943" s="25"/>
      <c r="E943" s="25"/>
      <c r="F943" s="25"/>
      <c r="G943" s="26"/>
      <c r="H943" s="26"/>
      <c r="I943"/>
    </row>
    <row r="944" spans="1:9" x14ac:dyDescent="0.3">
      <c r="A944" s="25"/>
      <c r="B944" s="3"/>
      <c r="C944" s="25"/>
      <c r="D944" s="25"/>
      <c r="E944" s="25"/>
      <c r="F944" s="25"/>
      <c r="G944" s="26"/>
      <c r="H944" s="26"/>
      <c r="I944"/>
    </row>
    <row r="945" spans="1:8" x14ac:dyDescent="0.3">
      <c r="A945" s="25"/>
      <c r="B945" s="3"/>
      <c r="C945" s="25"/>
      <c r="D945" s="25"/>
      <c r="E945" s="25"/>
      <c r="F945" s="25"/>
      <c r="G945" s="26"/>
      <c r="H945" s="26"/>
    </row>
    <row r="946" spans="1:8" x14ac:dyDescent="0.3">
      <c r="A946" s="25"/>
      <c r="B946" s="3"/>
      <c r="C946" s="25"/>
      <c r="D946" s="25"/>
      <c r="E946" s="25"/>
      <c r="F946" s="25"/>
      <c r="G946" s="26"/>
      <c r="H946" s="26"/>
    </row>
    <row r="947" spans="1:8" x14ac:dyDescent="0.3">
      <c r="A947" s="25"/>
      <c r="B947" s="3"/>
      <c r="C947" s="25"/>
      <c r="D947" s="25"/>
      <c r="E947" s="25"/>
      <c r="F947" s="25"/>
      <c r="G947" s="26"/>
      <c r="H947" s="26"/>
    </row>
    <row r="948" spans="1:8" x14ac:dyDescent="0.3">
      <c r="A948" s="25"/>
      <c r="B948" s="3"/>
      <c r="C948" s="25"/>
      <c r="D948" s="25"/>
      <c r="E948" s="25"/>
      <c r="F948" s="25"/>
      <c r="G948" s="26"/>
      <c r="H948" s="26"/>
    </row>
    <row r="949" spans="1:8" x14ac:dyDescent="0.3">
      <c r="A949" s="25"/>
      <c r="B949" s="3"/>
      <c r="C949" s="25"/>
      <c r="D949" s="25"/>
      <c r="E949" s="25"/>
      <c r="F949" s="25"/>
      <c r="G949" s="26"/>
      <c r="H949" s="26"/>
    </row>
    <row r="950" spans="1:8" x14ac:dyDescent="0.3">
      <c r="A950" s="25"/>
      <c r="B950" s="3"/>
      <c r="C950" s="25"/>
      <c r="D950" s="25"/>
      <c r="E950" s="25"/>
      <c r="F950" s="25"/>
      <c r="G950" s="26"/>
      <c r="H950" s="26"/>
    </row>
    <row r="951" spans="1:8" x14ac:dyDescent="0.3">
      <c r="A951" s="25"/>
      <c r="B951" s="3"/>
      <c r="C951" s="25"/>
      <c r="D951" s="25"/>
      <c r="E951" s="25"/>
      <c r="F951" s="25"/>
      <c r="G951" s="26"/>
      <c r="H951" s="26"/>
    </row>
    <row r="952" spans="1:8" x14ac:dyDescent="0.3">
      <c r="A952" s="25"/>
      <c r="B952" s="3"/>
      <c r="C952" s="25"/>
      <c r="D952" s="25"/>
      <c r="E952" s="25"/>
      <c r="F952" s="25"/>
      <c r="G952" s="26"/>
      <c r="H952" s="26"/>
    </row>
    <row r="953" spans="1:8" x14ac:dyDescent="0.3">
      <c r="A953" s="25"/>
      <c r="B953" s="3"/>
      <c r="C953" s="25"/>
      <c r="D953" s="25"/>
      <c r="E953" s="25"/>
      <c r="F953" s="25"/>
      <c r="G953" s="26"/>
      <c r="H953" s="26"/>
    </row>
    <row r="954" spans="1:8" x14ac:dyDescent="0.3">
      <c r="A954" s="25"/>
      <c r="B954" s="3"/>
      <c r="C954" s="25"/>
      <c r="D954" s="25"/>
      <c r="E954" s="25"/>
      <c r="F954" s="25"/>
      <c r="G954" s="26"/>
      <c r="H954" s="26"/>
    </row>
    <row r="955" spans="1:8" x14ac:dyDescent="0.3">
      <c r="A955" s="25"/>
      <c r="B955" s="3"/>
      <c r="C955" s="25"/>
      <c r="D955" s="25"/>
      <c r="E955" s="25"/>
      <c r="F955" s="25"/>
      <c r="G955" s="26"/>
      <c r="H955" s="26"/>
    </row>
    <row r="956" spans="1:8" x14ac:dyDescent="0.3">
      <c r="A956" s="25"/>
      <c r="B956" s="3"/>
      <c r="C956" s="25"/>
      <c r="D956" s="25"/>
      <c r="E956" s="25"/>
      <c r="F956" s="25"/>
      <c r="G956" s="26"/>
      <c r="H956" s="26"/>
    </row>
    <row r="957" spans="1:8" x14ac:dyDescent="0.3">
      <c r="A957" s="25"/>
      <c r="B957" s="3"/>
      <c r="C957" s="25"/>
      <c r="D957" s="25"/>
      <c r="E957" s="25"/>
      <c r="F957" s="25"/>
      <c r="G957" s="26"/>
      <c r="H957" s="26"/>
    </row>
    <row r="958" spans="1:8" x14ac:dyDescent="0.3">
      <c r="A958" s="25"/>
      <c r="B958" s="3"/>
      <c r="C958" s="25"/>
      <c r="D958" s="25"/>
      <c r="E958" s="25"/>
      <c r="F958" s="25"/>
      <c r="G958" s="26"/>
      <c r="H958" s="26"/>
    </row>
    <row r="959" spans="1:8" x14ac:dyDescent="0.3">
      <c r="A959" s="25"/>
      <c r="B959" s="3"/>
      <c r="C959" s="25"/>
      <c r="D959" s="25"/>
      <c r="E959" s="25"/>
      <c r="F959" s="25"/>
      <c r="G959" s="26"/>
      <c r="H959" s="26"/>
    </row>
    <row r="960" spans="1:8" x14ac:dyDescent="0.3">
      <c r="A960" s="25"/>
      <c r="B960" s="3"/>
      <c r="C960" s="25"/>
      <c r="D960" s="25"/>
      <c r="E960" s="25"/>
      <c r="F960" s="25"/>
      <c r="G960" s="26"/>
      <c r="H960" s="26"/>
    </row>
    <row r="961" spans="1:8" x14ac:dyDescent="0.3">
      <c r="A961" s="25"/>
      <c r="B961" s="3"/>
      <c r="C961" s="25"/>
      <c r="D961" s="25"/>
      <c r="E961" s="25"/>
      <c r="F961" s="25"/>
      <c r="G961" s="26"/>
      <c r="H961" s="26"/>
    </row>
    <row r="962" spans="1:8" x14ac:dyDescent="0.3">
      <c r="A962" s="25"/>
      <c r="B962" s="3"/>
      <c r="C962" s="25"/>
      <c r="D962" s="25"/>
      <c r="E962" s="25"/>
      <c r="F962" s="25"/>
      <c r="G962" s="26"/>
      <c r="H962" s="26"/>
    </row>
    <row r="963" spans="1:8" x14ac:dyDescent="0.3">
      <c r="A963" s="25"/>
      <c r="B963" s="3"/>
      <c r="C963" s="25"/>
      <c r="D963" s="25"/>
      <c r="E963" s="25"/>
      <c r="F963" s="25"/>
      <c r="G963" s="26"/>
      <c r="H963" s="26"/>
    </row>
    <row r="964" spans="1:8" x14ac:dyDescent="0.3">
      <c r="A964" s="25"/>
      <c r="B964" s="3"/>
      <c r="C964" s="25"/>
      <c r="D964" s="25"/>
      <c r="E964" s="25"/>
      <c r="F964" s="25"/>
      <c r="G964" s="26"/>
      <c r="H964" s="26"/>
    </row>
    <row r="965" spans="1:8" x14ac:dyDescent="0.3">
      <c r="A965" s="25"/>
      <c r="B965" s="3"/>
      <c r="C965" s="25"/>
      <c r="D965" s="25"/>
      <c r="E965" s="25"/>
      <c r="F965" s="25"/>
      <c r="G965" s="26"/>
      <c r="H965" s="26"/>
    </row>
    <row r="966" spans="1:8" x14ac:dyDescent="0.3">
      <c r="A966" s="25"/>
      <c r="B966" s="3"/>
      <c r="C966" s="25"/>
      <c r="D966" s="25"/>
      <c r="E966" s="25"/>
      <c r="F966" s="25"/>
      <c r="G966" s="26"/>
      <c r="H966" s="26"/>
    </row>
  </sheetData>
  <sortState xmlns:xlrd2="http://schemas.microsoft.com/office/spreadsheetml/2017/richdata2" ref="A2:G590">
    <sortCondition ref="A2:A590"/>
  </sortState>
  <conditionalFormatting sqref="L3">
    <cfRule type="cellIs" dxfId="20" priority="1" operator="equal">
      <formula>"ok"</formula>
    </cfRule>
    <cfRule type="cellIs" dxfId="19" priority="2" operator="equal">
      <formula>"nok"</formula>
    </cfRule>
  </conditionalFormatting>
  <pageMargins left="0.23622047244094491" right="0.23622047244094491" top="0.74803149606299213" bottom="0.74803149606299213" header="0.31496062992125984" footer="0.31496062992125984"/>
  <pageSetup scale="55" fitToHeight="99" orientation="portrait" r:id="rId1"/>
  <headerFooter>
    <oddHeader>&amp;L&amp;"-,Bold"&amp;14VOCABULARY - NL</oddHeader>
    <oddFooter>&amp;L&amp;F - &amp;A&amp;C&amp;P/&amp;N&amp;R&amp;D</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L956"/>
  <sheetViews>
    <sheetView zoomScale="130" zoomScaleNormal="130" workbookViewId="0">
      <pane ySplit="1" topLeftCell="A2" activePane="bottomLeft" state="frozen"/>
      <selection activeCell="K663" sqref="K663"/>
      <selection pane="bottomLeft" activeCell="K663" sqref="K663"/>
    </sheetView>
  </sheetViews>
  <sheetFormatPr defaultRowHeight="14.4" x14ac:dyDescent="0.3"/>
  <cols>
    <col min="1" max="1" width="9.109375" style="8"/>
    <col min="2" max="2" width="37.6640625" style="11" customWidth="1"/>
    <col min="3" max="3" width="29.88671875" style="11" customWidth="1"/>
    <col min="4" max="4" width="28" style="11" customWidth="1"/>
    <col min="5" max="5" width="20.109375" style="11" bestFit="1" customWidth="1"/>
    <col min="6" max="6" width="34.88671875" style="8" customWidth="1"/>
    <col min="7" max="7" width="46.33203125" style="4" customWidth="1"/>
    <col min="8" max="8" width="56.109375" style="4" customWidth="1"/>
    <col min="9" max="9" width="3.5546875" style="2" customWidth="1"/>
  </cols>
  <sheetData>
    <row r="1" spans="1:12" s="1" customFormat="1" x14ac:dyDescent="0.3">
      <c r="A1" s="1" t="s">
        <v>708</v>
      </c>
      <c r="B1" s="1" t="s">
        <v>511</v>
      </c>
      <c r="C1" s="1" t="s">
        <v>496</v>
      </c>
      <c r="D1" s="1" t="s">
        <v>716</v>
      </c>
      <c r="E1" s="1" t="s">
        <v>9</v>
      </c>
      <c r="F1" s="1" t="s">
        <v>713</v>
      </c>
      <c r="G1" s="6" t="s">
        <v>712</v>
      </c>
      <c r="H1" s="6" t="s">
        <v>1840</v>
      </c>
    </row>
    <row r="2" spans="1:12" x14ac:dyDescent="0.3">
      <c r="A2" s="8">
        <v>1</v>
      </c>
      <c r="B2" s="11" t="str">
        <f>IF($A2&lt;&gt;"",IF(VLOOKUP($A2,Vocabulary!$A:$J,2,)="","",VLOOKUP($A2,Vocabulary!$A:$J,2,)),"")</f>
        <v>Address</v>
      </c>
      <c r="C2" s="11" t="str">
        <f>IF($A2&lt;&gt;"",IF(VLOOKUP($A2,Vocabulary!$A:$J,3,)="","",VLOOKUP($A2,Vocabulary!$A:$J,3,)),"")</f>
        <v>An address representing a location.</v>
      </c>
      <c r="D2" s="11" t="str">
        <f>IF($A2&lt;&gt;"",IF(VLOOKUP($A2,Vocabulary!$A:$J,7,)="","",VLOOKUP($A2,Vocabulary!$A:$J,7,)),"")</f>
        <v/>
      </c>
      <c r="E2" s="11" t="str">
        <f>IF($A2&lt;&gt;"",VLOOKUP($A2,Vocabulary!$A:$J,4,),"")</f>
        <v>Location</v>
      </c>
      <c r="F2" s="4"/>
      <c r="J2" t="s">
        <v>723</v>
      </c>
      <c r="K2" s="7">
        <f>MAX(A:A)+1</f>
        <v>757</v>
      </c>
    </row>
    <row r="3" spans="1:12" x14ac:dyDescent="0.3">
      <c r="A3" s="8">
        <v>2</v>
      </c>
      <c r="B3" s="11" t="str">
        <f>IF($A3&lt;&gt;"",IF(VLOOKUP($A3,Vocabulary!$A:$J,2,)="","",VLOOKUP($A3,Vocabulary!$A:$J,2,)),"")</f>
        <v>AddressFullAddress</v>
      </c>
      <c r="C3" s="11" t="str">
        <f>IF($A3&lt;&gt;"",IF(VLOOKUP($A3,Vocabulary!$A:$J,3,)="","",VLOOKUP($A3,Vocabulary!$A:$J,3,)),"")</f>
        <v>The complete address with or without formatting.</v>
      </c>
      <c r="D3" s="11" t="str">
        <f>IF($A3&lt;&gt;"",IF(VLOOKUP($A3,Vocabulary!$A:$J,7,)="","",VLOOKUP($A3,Vocabulary!$A:$J,7,)),"")</f>
        <v/>
      </c>
      <c r="E3" s="11" t="str">
        <f>IF($A3&lt;&gt;"",VLOOKUP($A3,Vocabulary!$A:$J,4,),"")</f>
        <v>Location</v>
      </c>
      <c r="J3" t="s">
        <v>728</v>
      </c>
      <c r="K3" s="7">
        <f>SUM(A2:A662)</f>
        <v>247016</v>
      </c>
      <c r="L3" t="str">
        <f>IF(K3&lt;&gt;Vocabulary!O3,"nok","ok")</f>
        <v>ok</v>
      </c>
    </row>
    <row r="4" spans="1:12" x14ac:dyDescent="0.3">
      <c r="A4" s="8">
        <v>3</v>
      </c>
      <c r="B4" s="11" t="str">
        <f>IF($A4&lt;&gt;"",IF(VLOOKUP($A4,Vocabulary!$A:$J,2,)="","",VLOOKUP($A4,Vocabulary!$A:$J,2,)),"")</f>
        <v>AddressPOBox</v>
      </c>
      <c r="C4" s="11" t="str">
        <f>IF($A4&lt;&gt;"",IF(VLOOKUP($A4,Vocabulary!$A:$J,3,)="","",VLOOKUP($A4,Vocabulary!$A:$J,3,)),"")</f>
        <v>The Post Office Box number.</v>
      </c>
      <c r="D4" s="11" t="str">
        <f>IF($A4&lt;&gt;"",IF(VLOOKUP($A4,Vocabulary!$A:$J,7,)="","",VLOOKUP($A4,Vocabulary!$A:$J,7,)),"")</f>
        <v/>
      </c>
      <c r="E4" s="11" t="str">
        <f>IF($A4&lt;&gt;"",VLOOKUP($A4,Vocabulary!$A:$J,4,),"")</f>
        <v>Location</v>
      </c>
    </row>
    <row r="5" spans="1:12" x14ac:dyDescent="0.3">
      <c r="A5" s="8">
        <v>4</v>
      </c>
      <c r="B5" s="11" t="str">
        <f>IF($A5&lt;&gt;"",IF(VLOOKUP($A5,Vocabulary!$A:$J,2,)="","",VLOOKUP($A5,Vocabulary!$A:$J,2,)),"")</f>
        <v>AddressThoroughfare</v>
      </c>
      <c r="C5" s="11" t="str">
        <f>IF($A5&lt;&gt;"",IF(VLOOKUP($A5,Vocabulary!$A:$J,3,)="","",VLOOKUP($A5,Vocabulary!$A:$J,3,)),"")</f>
        <v>The name of a passage or way through from one location to another.</v>
      </c>
      <c r="D5" s="11" t="str">
        <f>IF($A5&lt;&gt;"",IF(VLOOKUP($A5,Vocabulary!$A:$J,7,)="","",VLOOKUP($A5,Vocabulary!$A:$J,7,)),"")</f>
        <v/>
      </c>
      <c r="E5" s="11" t="str">
        <f>IF($A5&lt;&gt;"",VLOOKUP($A5,Vocabulary!$A:$J,4,),"")</f>
        <v>Location</v>
      </c>
    </row>
    <row r="6" spans="1:12" x14ac:dyDescent="0.3">
      <c r="A6" s="8">
        <v>5</v>
      </c>
      <c r="B6" s="11" t="str">
        <f>IF($A6&lt;&gt;"",IF(VLOOKUP($A6,Vocabulary!$A:$J,2,)="","",VLOOKUP($A6,Vocabulary!$A:$J,2,)),"")</f>
        <v>AddressLocatorDesignator</v>
      </c>
      <c r="C6" s="11" t="str">
        <f>IF($A6&lt;&gt;"",IF(VLOOKUP($A6,Vocabulary!$A:$J,3,)="","",VLOOKUP($A6,Vocabulary!$A:$J,3,)),"")</f>
        <v>A number or a sequence of characters that uniquely identifies the locator within the relevant scope.</v>
      </c>
      <c r="D6" s="11" t="str">
        <f>IF($A6&lt;&gt;"",IF(VLOOKUP($A6,Vocabulary!$A:$J,7,)="","",VLOOKUP($A6,Vocabulary!$A:$J,7,)),"")</f>
        <v/>
      </c>
      <c r="E6" s="11" t="str">
        <f>IF($A6&lt;&gt;"",VLOOKUP($A6,Vocabulary!$A:$J,4,),"")</f>
        <v>Location</v>
      </c>
    </row>
    <row r="7" spans="1:12" x14ac:dyDescent="0.3">
      <c r="A7" s="8">
        <v>6</v>
      </c>
      <c r="B7" s="11" t="str">
        <f>IF($A7&lt;&gt;"",IF(VLOOKUP($A7,Vocabulary!$A:$J,2,)="","",VLOOKUP($A7,Vocabulary!$A:$J,2,)),"")</f>
        <v>AddressLocatorName</v>
      </c>
      <c r="C7" s="11" t="str">
        <f>IF($A7&lt;&gt;"",IF(VLOOKUP($A7,Vocabulary!$A:$J,3,)="","",VLOOKUP($A7,Vocabulary!$A:$J,3,)),"")</f>
        <v>A proper noun applied to the real world entity identified by the address.</v>
      </c>
      <c r="D7" s="11" t="str">
        <f>IF($A7&lt;&gt;"",IF(VLOOKUP($A7,Vocabulary!$A:$J,7,)="","",VLOOKUP($A7,Vocabulary!$A:$J,7,)),"")</f>
        <v/>
      </c>
      <c r="E7" s="11" t="str">
        <f>IF($A7&lt;&gt;"",VLOOKUP($A7,Vocabulary!$A:$J,4,),"")</f>
        <v>Location</v>
      </c>
    </row>
    <row r="8" spans="1:12" x14ac:dyDescent="0.3">
      <c r="A8" s="8">
        <v>7</v>
      </c>
      <c r="B8" s="11" t="str">
        <f>IF($A8&lt;&gt;"",IF(VLOOKUP($A8,Vocabulary!$A:$J,2,)="","",VLOOKUP($A8,Vocabulary!$A:$J,2,)),"")</f>
        <v>AddressAddressArea</v>
      </c>
      <c r="C8" s="11" t="str">
        <f>IF($A8&lt;&gt;"",IF(VLOOKUP($A8,Vocabulary!$A:$J,3,)="","",VLOOKUP($A8,Vocabulary!$A:$J,3,)),"")</f>
        <v>The name of a geographic area or locality that groups a number of addressable objects for addressing purposes, without being an administrative unit.</v>
      </c>
      <c r="D8" s="11" t="str">
        <f>IF($A8&lt;&gt;"",IF(VLOOKUP($A8,Vocabulary!$A:$J,7,)="","",VLOOKUP($A8,Vocabulary!$A:$J,7,)),"")</f>
        <v/>
      </c>
      <c r="E8" s="11" t="str">
        <f>IF($A8&lt;&gt;"",VLOOKUP($A8,Vocabulary!$A:$J,4,),"")</f>
        <v>Location</v>
      </c>
    </row>
    <row r="9" spans="1:12" x14ac:dyDescent="0.3">
      <c r="A9" s="8">
        <v>8</v>
      </c>
      <c r="B9" s="11" t="str">
        <f>IF($A9&lt;&gt;"",IF(VLOOKUP($A9,Vocabulary!$A:$J,2,)="","",VLOOKUP($A9,Vocabulary!$A:$J,2,)),"")</f>
        <v>AddressPostName</v>
      </c>
      <c r="C9" s="11" t="str">
        <f>IF($A9&lt;&gt;"",IF(VLOOKUP($A9,Vocabulary!$A:$J,3,)="","",VLOOKUP($A9,Vocabulary!$A:$J,3,)),"")</f>
        <v>The key postal division of the address, usually the city.</v>
      </c>
      <c r="D9" s="11" t="str">
        <f>IF($A9&lt;&gt;"",IF(VLOOKUP($A9,Vocabulary!$A:$J,7,)="","",VLOOKUP($A9,Vocabulary!$A:$J,7,)),"")</f>
        <v/>
      </c>
      <c r="E9" s="11" t="str">
        <f>IF($A9&lt;&gt;"",VLOOKUP($A9,Vocabulary!$A:$J,4,),"")</f>
        <v>Location</v>
      </c>
    </row>
    <row r="10" spans="1:12" x14ac:dyDescent="0.3">
      <c r="A10" s="8">
        <v>9</v>
      </c>
      <c r="B10" s="11" t="str">
        <f>IF($A10&lt;&gt;"",IF(VLOOKUP($A10,Vocabulary!$A:$J,2,)="","",VLOOKUP($A10,Vocabulary!$A:$J,2,)),"")</f>
        <v>AddressAdminUnitL2</v>
      </c>
      <c r="C10" s="11" t="str">
        <f>IF($A10&lt;&gt;"",IF(VLOOKUP($A10,Vocabulary!$A:$J,3,)="","",VLOOKUP($A10,Vocabulary!$A:$J,3,)),"")</f>
        <v>The region of the address, usually a county, state or other such area that typically encompasses several localities.</v>
      </c>
      <c r="D10" s="11" t="str">
        <f>IF($A10&lt;&gt;"",IF(VLOOKUP($A10,Vocabulary!$A:$J,7,)="","",VLOOKUP($A10,Vocabulary!$A:$J,7,)),"")</f>
        <v/>
      </c>
      <c r="E10" s="11" t="str">
        <f>IF($A10&lt;&gt;"",VLOOKUP($A10,Vocabulary!$A:$J,4,),"")</f>
        <v>Location</v>
      </c>
    </row>
    <row r="11" spans="1:12" x14ac:dyDescent="0.3">
      <c r="A11" s="8">
        <v>10</v>
      </c>
      <c r="B11" s="11" t="str">
        <f>IF($A11&lt;&gt;"",IF(VLOOKUP($A11,Vocabulary!$A:$J,2,)="","",VLOOKUP($A11,Vocabulary!$A:$J,2,)),"")</f>
        <v>AddressAdminUnitL1</v>
      </c>
      <c r="C11" s="11" t="str">
        <f>IF($A11&lt;&gt;"",IF(VLOOKUP($A11,Vocabulary!$A:$J,3,)="","",VLOOKUP($A11,Vocabulary!$A:$J,3,)),"")</f>
        <v>The uppermost administrative unit for the address, almost always a country.</v>
      </c>
      <c r="D11" s="11" t="str">
        <f>IF($A11&lt;&gt;"",IF(VLOOKUP($A11,Vocabulary!$A:$J,7,)="","",VLOOKUP($A11,Vocabulary!$A:$J,7,)),"")</f>
        <v/>
      </c>
      <c r="E11" s="11" t="str">
        <f>IF($A11&lt;&gt;"",VLOOKUP($A11,Vocabulary!$A:$J,4,),"")</f>
        <v>Location</v>
      </c>
    </row>
    <row r="12" spans="1:12" x14ac:dyDescent="0.3">
      <c r="A12" s="8">
        <v>11</v>
      </c>
      <c r="B12" s="11" t="str">
        <f>IF($A12&lt;&gt;"",IF(VLOOKUP($A12,Vocabulary!$A:$J,2,)="","",VLOOKUP($A12,Vocabulary!$A:$J,2,)),"")</f>
        <v>AddressPostCode</v>
      </c>
      <c r="C12" s="11" t="str">
        <f>IF($A12&lt;&gt;"",IF(VLOOKUP($A12,Vocabulary!$A:$J,3,)="","",VLOOKUP($A12,Vocabulary!$A:$J,3,)),"")</f>
        <v>The post code, a.k.a. postal code, ZIP code, etc.</v>
      </c>
      <c r="D12" s="11" t="str">
        <f>IF($A12&lt;&gt;"",IF(VLOOKUP($A12,Vocabulary!$A:$J,7,)="","",VLOOKUP($A12,Vocabulary!$A:$J,7,)),"")</f>
        <v/>
      </c>
      <c r="E12" s="11" t="str">
        <f>IF($A12&lt;&gt;"",VLOOKUP($A12,Vocabulary!$A:$J,4,),"")</f>
        <v>Location</v>
      </c>
    </row>
    <row r="13" spans="1:12" x14ac:dyDescent="0.3">
      <c r="A13" s="8">
        <v>12</v>
      </c>
      <c r="B13" s="11" t="str">
        <f>IF($A13&lt;&gt;"",IF(VLOOKUP($A13,Vocabulary!$A:$J,2,)="","",VLOOKUP($A13,Vocabulary!$A:$J,2,)),"")</f>
        <v>AddressAddressID</v>
      </c>
      <c r="C13" s="11" t="str">
        <f>IF($A13&lt;&gt;"",IF(VLOOKUP($A13,Vocabulary!$A:$J,3,)="","",VLOOKUP($A13,Vocabulary!$A:$J,3,)),"")</f>
        <v>A globally unique identifier for this instance of the address.</v>
      </c>
      <c r="D13" s="11" t="str">
        <f>IF($A13&lt;&gt;"",IF(VLOOKUP($A13,Vocabulary!$A:$J,7,)="","",VLOOKUP($A13,Vocabulary!$A:$J,7,)),"")</f>
        <v/>
      </c>
      <c r="E13" s="11" t="str">
        <f>IF($A13&lt;&gt;"",VLOOKUP($A13,Vocabulary!$A:$J,4,),"")</f>
        <v>Location</v>
      </c>
    </row>
    <row r="14" spans="1:12" x14ac:dyDescent="0.3">
      <c r="A14" s="8">
        <v>13</v>
      </c>
      <c r="B14" s="11" t="str">
        <f>IF($A14&lt;&gt;"",IF(VLOOKUP($A14,Vocabulary!$A:$J,2,)="","",VLOOKUP($A14,Vocabulary!$A:$J,2,)),"")</f>
        <v>Agent</v>
      </c>
      <c r="C14" s="11" t="str">
        <f>IF($A14&lt;&gt;"",IF(VLOOKUP($A14,Vocabulary!$A:$J,3,)="","",VLOOKUP($A14,Vocabulary!$A:$J,3,)),"")</f>
        <v>An entity that is able to carry out actions.</v>
      </c>
      <c r="D14" s="11" t="str">
        <f>IF($A14&lt;&gt;"",IF(VLOOKUP($A14,Vocabulary!$A:$J,7,)="","",VLOOKUP($A14,Vocabulary!$A:$J,7,)),"")</f>
        <v/>
      </c>
      <c r="E14" s="11" t="str">
        <f>IF($A14&lt;&gt;"",VLOOKUP($A14,Vocabulary!$A:$J,4,),"")</f>
        <v>Other</v>
      </c>
    </row>
    <row r="15" spans="1:12" x14ac:dyDescent="0.3">
      <c r="A15" s="8">
        <v>14</v>
      </c>
      <c r="B15" s="11" t="str">
        <f>IF($A15&lt;&gt;"",IF(VLOOKUP($A15,Vocabulary!$A:$J,2,)="","",VLOOKUP($A15,Vocabulary!$A:$J,2,)),"")</f>
        <v>AgentIdentifier</v>
      </c>
      <c r="C15" s="11" t="str">
        <f>IF($A15&lt;&gt;"",IF(VLOOKUP($A15,Vocabulary!$A:$J,3,)="","",VLOOKUP($A15,Vocabulary!$A:$J,3,)),"")</f>
        <v>This property represents a formally-issued Identifier for the Agent.</v>
      </c>
      <c r="D15" s="11" t="str">
        <f>IF($A15&lt;&gt;"",IF(VLOOKUP($A15,Vocabulary!$A:$J,7,)="","",VLOOKUP($A15,Vocabulary!$A:$J,7,)),"")</f>
        <v/>
      </c>
      <c r="E15" s="11" t="str">
        <f>IF($A15&lt;&gt;"",VLOOKUP($A15,Vocabulary!$A:$J,4,),"")</f>
        <v>Other</v>
      </c>
    </row>
    <row r="16" spans="1:12" x14ac:dyDescent="0.3">
      <c r="A16" s="8">
        <v>15</v>
      </c>
      <c r="B16" s="11" t="str">
        <f>IF($A16&lt;&gt;"",IF(VLOOKUP($A16,Vocabulary!$A:$J,2,)="","",VLOOKUP($A16,Vocabulary!$A:$J,2,)),"")</f>
        <v>AgentName</v>
      </c>
      <c r="C16" s="11" t="str">
        <f>IF($A16&lt;&gt;"",IF(VLOOKUP($A16,Vocabulary!$A:$J,3,)="","",VLOOKUP($A16,Vocabulary!$A:$J,3,)),"")</f>
        <v xml:space="preserve">This property represents the Name of the Agent. </v>
      </c>
      <c r="D16" s="11" t="str">
        <f>IF($A16&lt;&gt;"",IF(VLOOKUP($A16,Vocabulary!$A:$J,7,)="","",VLOOKUP($A16,Vocabulary!$A:$J,7,)),"")</f>
        <v/>
      </c>
      <c r="E16" s="11" t="str">
        <f>IF($A16&lt;&gt;"",VLOOKUP($A16,Vocabulary!$A:$J,4,),"")</f>
        <v>Other</v>
      </c>
    </row>
    <row r="17" spans="1:5" x14ac:dyDescent="0.3">
      <c r="A17" s="8">
        <v>16</v>
      </c>
      <c r="B17" s="11" t="str">
        <f>IF($A17&lt;&gt;"",IF(VLOOKUP($A17,Vocabulary!$A:$J,2,)="","",VLOOKUP($A17,Vocabulary!$A:$J,2,)),"")</f>
        <v>AgentType</v>
      </c>
      <c r="C17" s="11" t="str">
        <f>IF($A17&lt;&gt;"",IF(VLOOKUP($A17,Vocabulary!$A:$J,3,)="","",VLOOKUP($A17,Vocabulary!$A:$J,3,)),"")</f>
        <v xml:space="preserve">This property represents the Type of an Agent as described in a controlled vocabulary. In the context of CPSV-AP an Agent can be a Public Organization or a Person. </v>
      </c>
      <c r="D17" s="11" t="str">
        <f>IF($A17&lt;&gt;"",IF(VLOOKUP($A17,Vocabulary!$A:$J,7,)="","",VLOOKUP($A17,Vocabulary!$A:$J,7,)),"")</f>
        <v/>
      </c>
      <c r="E17" s="11" t="str">
        <f>IF($A17&lt;&gt;"",VLOOKUP($A17,Vocabulary!$A:$J,4,),"")</f>
        <v>Other</v>
      </c>
    </row>
    <row r="18" spans="1:5" x14ac:dyDescent="0.3">
      <c r="A18" s="8">
        <v>17</v>
      </c>
      <c r="B18" s="11" t="str">
        <f>IF($A18&lt;&gt;"",IF(VLOOKUP($A18,Vocabulary!$A:$J,2,)="","",VLOOKUP($A18,Vocabulary!$A:$J,2,)),"")</f>
        <v>AgentPlaysRole</v>
      </c>
      <c r="C18" s="11" t="str">
        <f>IF($A18&lt;&gt;"",IF(VLOOKUP($A18,Vocabulary!$A:$J,3,)="","",VLOOKUP($A18,Vocabulary!$A:$J,3,)),"")</f>
        <v>A public service in which the agent plays a role.</v>
      </c>
      <c r="D18" s="11" t="str">
        <f>IF($A18&lt;&gt;"",IF(VLOOKUP($A18,Vocabulary!$A:$J,7,)="","",VLOOKUP($A18,Vocabulary!$A:$J,7,)),"")</f>
        <v/>
      </c>
      <c r="E18" s="11" t="str">
        <f>IF($A18&lt;&gt;"",VLOOKUP($A18,Vocabulary!$A:$J,4,),"")</f>
        <v>Other</v>
      </c>
    </row>
    <row r="19" spans="1:5" x14ac:dyDescent="0.3">
      <c r="A19" s="8">
        <v>18</v>
      </c>
      <c r="B19" s="11" t="str">
        <f>IF($A19&lt;&gt;"",IF(VLOOKUP($A19,Vocabulary!$A:$J,2,)="","",VLOOKUP($A19,Vocabulary!$A:$J,2,)),"")</f>
        <v>AgentUses</v>
      </c>
      <c r="C19" s="11" t="str">
        <f>IF($A19&lt;&gt;"",IF(VLOOKUP($A19,Vocabulary!$A:$J,3,)="","",VLOOKUP($A19,Vocabulary!$A:$J,3,)),"")</f>
        <v>A public service used by the agent.</v>
      </c>
      <c r="D19" s="11" t="str">
        <f>IF($A19&lt;&gt;"",IF(VLOOKUP($A19,Vocabulary!$A:$J,7,)="","",VLOOKUP($A19,Vocabulary!$A:$J,7,)),"")</f>
        <v/>
      </c>
      <c r="E19" s="11" t="str">
        <f>IF($A19&lt;&gt;"",VLOOKUP($A19,Vocabulary!$A:$J,4,),"")</f>
        <v>Other</v>
      </c>
    </row>
    <row r="20" spans="1:5" x14ac:dyDescent="0.3">
      <c r="A20" s="8">
        <v>19</v>
      </c>
      <c r="B20" s="11" t="str">
        <f>IF($A20&lt;&gt;"",IF(VLOOKUP($A20,Vocabulary!$A:$J,2,)="","",VLOOKUP($A20,Vocabulary!$A:$J,2,)),"")</f>
        <v>AgentHasAddress</v>
      </c>
      <c r="C20" s="11" t="str">
        <f>IF($A20&lt;&gt;"",IF(VLOOKUP($A20,Vocabulary!$A:$J,3,)="","",VLOOKUP($A20,Vocabulary!$A:$J,3,)),"")</f>
        <v>This property represents an Address related to an Agent. Asserting the address relationship implies that the Agent has an Address.</v>
      </c>
      <c r="D20" s="11" t="str">
        <f>IF($A20&lt;&gt;"",IF(VLOOKUP($A20,Vocabulary!$A:$J,7,)="","",VLOOKUP($A20,Vocabulary!$A:$J,7,)),"")</f>
        <v/>
      </c>
      <c r="E20" s="11" t="str">
        <f>IF($A20&lt;&gt;"",VLOOKUP($A20,Vocabulary!$A:$J,4,),"")</f>
        <v>Other</v>
      </c>
    </row>
    <row r="21" spans="1:5" x14ac:dyDescent="0.3">
      <c r="A21" s="8">
        <v>20</v>
      </c>
      <c r="B21" s="11" t="str">
        <f>IF($A21&lt;&gt;"",IF(VLOOKUP($A21,Vocabulary!$A:$J,2,)="","",VLOOKUP($A21,Vocabulary!$A:$J,2,)),"")</f>
        <v>AgentSatisfiesCriterion</v>
      </c>
      <c r="C21" s="11" t="str">
        <f>IF($A21&lt;&gt;"",IF(VLOOKUP($A21,Vocabulary!$A:$J,3,)="","",VLOOKUP($A21,Vocabulary!$A:$J,3,)),"")</f>
        <v/>
      </c>
      <c r="D21" s="11" t="str">
        <f>IF($A21&lt;&gt;"",IF(VLOOKUP($A21,Vocabulary!$A:$J,7,)="","",VLOOKUP($A21,Vocabulary!$A:$J,7,)),"")</f>
        <v/>
      </c>
      <c r="E21" s="11" t="str">
        <f>IF($A21&lt;&gt;"",VLOOKUP($A21,Vocabulary!$A:$J,4,),"")</f>
        <v>Other</v>
      </c>
    </row>
    <row r="22" spans="1:5" x14ac:dyDescent="0.3">
      <c r="A22" s="8">
        <v>21</v>
      </c>
      <c r="B22" s="11" t="str">
        <f>IF($A22&lt;&gt;"",IF(VLOOKUP($A22,Vocabulary!$A:$J,2,)="","",VLOOKUP($A22,Vocabulary!$A:$J,2,)),"")</f>
        <v>AgentProvidesRequirementResponse</v>
      </c>
      <c r="C22" s="11" t="str">
        <f>IF($A22&lt;&gt;"",IF(VLOOKUP($A22,Vocabulary!$A:$J,3,)="","",VLOOKUP($A22,Vocabulary!$A:$J,3,)),"")</f>
        <v/>
      </c>
      <c r="D22" s="11" t="str">
        <f>IF($A22&lt;&gt;"",IF(VLOOKUP($A22,Vocabulary!$A:$J,7,)="","",VLOOKUP($A22,Vocabulary!$A:$J,7,)),"")</f>
        <v/>
      </c>
      <c r="E22" s="11" t="str">
        <f>IF($A22&lt;&gt;"",VLOOKUP($A22,Vocabulary!$A:$J,4,),"")</f>
        <v>Other</v>
      </c>
    </row>
    <row r="23" spans="1:5" x14ac:dyDescent="0.3">
      <c r="A23" s="8">
        <v>22</v>
      </c>
      <c r="B23" s="11" t="str">
        <f>IF($A23&lt;&gt;"",IF(VLOOKUP($A23,Vocabulary!$A:$J,2,)="","",VLOOKUP($A23,Vocabulary!$A:$J,2,)),"")</f>
        <v>BusinessEvent</v>
      </c>
      <c r="C23" s="11" t="str">
        <f>IF($A23&lt;&gt;"",IF(VLOOKUP($A23,Vocabulary!$A:$J,3,)="","",VLOOKUP($A23,Vocabulary!$A:$J,3,)),"")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D23" s="11" t="str">
        <f>IF($A23&lt;&gt;"",IF(VLOOKUP($A23,Vocabulary!$A:$J,7,)="","",VLOOKUP($A23,Vocabulary!$A:$J,7,)),"")</f>
        <v/>
      </c>
      <c r="E23" s="11" t="str">
        <f>IF($A23&lt;&gt;"",VLOOKUP($A23,Vocabulary!$A:$J,4,),"")</f>
        <v>Organization</v>
      </c>
    </row>
    <row r="24" spans="1:5" x14ac:dyDescent="0.3">
      <c r="A24" s="8">
        <v>23</v>
      </c>
      <c r="B24" s="11" t="str">
        <f>IF($A24&lt;&gt;"",IF(VLOOKUP($A24,Vocabulary!$A:$J,2,)="","",VLOOKUP($A24,Vocabulary!$A:$J,2,)),"")</f>
        <v>ChangeEvent</v>
      </c>
      <c r="C24" s="11" t="str">
        <f>IF($A24&lt;&gt;"",IF(VLOOKUP($A24,Vocabulary!$A:$J,3,)="","",VLOOKUP($A24,Vocabulary!$A:$J,3,)),"")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D24" s="11" t="str">
        <f>IF($A24&lt;&gt;"",IF(VLOOKUP($A24,Vocabulary!$A:$J,7,)="","",VLOOKUP($A24,Vocabulary!$A:$J,7,)),"")</f>
        <v/>
      </c>
      <c r="E24" s="11" t="str">
        <f>IF($A24&lt;&gt;"",VLOOKUP($A24,Vocabulary!$A:$J,4,),"")</f>
        <v>Organization</v>
      </c>
    </row>
    <row r="25" spans="1:5" x14ac:dyDescent="0.3">
      <c r="A25" s="8">
        <v>24</v>
      </c>
      <c r="B25" s="11" t="str">
        <f>IF($A25&lt;&gt;"",IF(VLOOKUP($A25,Vocabulary!$A:$J,2,)="","",VLOOKUP($A25,Vocabulary!$A:$J,2,)),"")</f>
        <v>ChangeEventHasFormalFramework</v>
      </c>
      <c r="C25" s="11" t="str">
        <f>IF($A25&lt;&gt;"",IF(VLOOKUP($A25,Vocabulary!$A:$J,3,)="","",VLOOKUP($A25,Vocabulary!$A:$J,3,)),"")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D25" s="11" t="str">
        <f>IF($A25&lt;&gt;"",IF(VLOOKUP($A25,Vocabulary!$A:$J,7,)="","",VLOOKUP($A25,Vocabulary!$A:$J,7,)),"")</f>
        <v/>
      </c>
      <c r="E25" s="11" t="str">
        <f>IF($A25&lt;&gt;"",VLOOKUP($A25,Vocabulary!$A:$J,4,),"")</f>
        <v>Organization</v>
      </c>
    </row>
    <row r="26" spans="1:5" x14ac:dyDescent="0.3">
      <c r="A26" s="8">
        <v>25</v>
      </c>
      <c r="B26" s="11" t="str">
        <f>IF($A26&lt;&gt;"",IF(VLOOKUP($A26,Vocabulary!$A:$J,2,)="","",VLOOKUP($A26,Vocabulary!$A:$J,2,)),"")</f>
        <v>ChangeEventOriginalOrganisation</v>
      </c>
      <c r="C26" s="11" t="str">
        <f>IF($A26&lt;&gt;"",IF(VLOOKUP($A26,Vocabulary!$A:$J,3,)="","",VLOOKUP($A26,Vocabulary!$A:$J,3,)),"")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D26" s="11" t="str">
        <f>IF($A26&lt;&gt;"",IF(VLOOKUP($A26,Vocabulary!$A:$J,7,)="","",VLOOKUP($A26,Vocabulary!$A:$J,7,)),"")</f>
        <v/>
      </c>
      <c r="E26" s="11" t="str">
        <f>IF($A26&lt;&gt;"",VLOOKUP($A26,Vocabulary!$A:$J,4,),"")</f>
        <v>Organization</v>
      </c>
    </row>
    <row r="27" spans="1:5" x14ac:dyDescent="0.3">
      <c r="A27" s="8">
        <v>26</v>
      </c>
      <c r="B27" s="11" t="str">
        <f>IF($A27&lt;&gt;"",IF(VLOOKUP($A27,Vocabulary!$A:$J,2,)="","",VLOOKUP($A27,Vocabulary!$A:$J,2,)),"")</f>
        <v>ChangeEventResultingOrganisation</v>
      </c>
      <c r="C27" s="11" t="str">
        <f>IF($A27&lt;&gt;"",IF(VLOOKUP($A27,Vocabulary!$A:$J,3,)="","",VLOOKUP($A27,Vocabulary!$A:$J,3,)),"")</f>
        <v xml:space="preserve">This property links a Change Event or a Foundation Event to the organization that
resulted from it.
In the RDF release of the CPOV, these properties are bound to
org:resultingOrganization and org:resultedFrom.
</v>
      </c>
      <c r="D27" s="11" t="str">
        <f>IF($A27&lt;&gt;"",IF(VLOOKUP($A27,Vocabulary!$A:$J,7,)="","",VLOOKUP($A27,Vocabulary!$A:$J,7,)),"")</f>
        <v/>
      </c>
      <c r="E27" s="11" t="str">
        <f>IF($A27&lt;&gt;"",VLOOKUP($A27,Vocabulary!$A:$J,4,),"")</f>
        <v>Organization</v>
      </c>
    </row>
    <row r="28" spans="1:5" x14ac:dyDescent="0.3">
      <c r="A28" s="8">
        <v>27</v>
      </c>
      <c r="B28" s="11" t="str">
        <f>IF($A28&lt;&gt;"",IF(VLOOKUP($A28,Vocabulary!$A:$J,2,)="","",VLOOKUP($A28,Vocabulary!$A:$J,2,)),"")</f>
        <v>Channel</v>
      </c>
      <c r="C28" s="11" t="str">
        <f>IF($A28&lt;&gt;"",IF(VLOOKUP($A28,Vocabulary!$A:$J,3,)="","",VLOOKUP($A28,Vocabulary!$A:$J,3,)),"")</f>
        <v>A medium through which an agent provides, uses or otherwise interacts with a resource.</v>
      </c>
      <c r="D28" s="11" t="str">
        <f>IF($A28&lt;&gt;"",IF(VLOOKUP($A28,Vocabulary!$A:$J,7,)="","",VLOOKUP($A28,Vocabulary!$A:$J,7,)),"")</f>
        <v/>
      </c>
      <c r="E28" s="11" t="str">
        <f>IF($A28&lt;&gt;"",VLOOKUP($A28,Vocabulary!$A:$J,4,),"")</f>
        <v>Organization</v>
      </c>
    </row>
    <row r="29" spans="1:5" x14ac:dyDescent="0.3">
      <c r="A29" s="8">
        <v>28</v>
      </c>
      <c r="B29" s="11" t="str">
        <f>IF($A29&lt;&gt;"",IF(VLOOKUP($A29,Vocabulary!$A:$J,2,)="","",VLOOKUP($A29,Vocabulary!$A:$J,2,)),"")</f>
        <v>ChannelIdentifier</v>
      </c>
      <c r="C29" s="11" t="str">
        <f>IF($A29&lt;&gt;"",IF(VLOOKUP($A29,Vocabulary!$A:$J,3,)="","",VLOOKUP($A29,Vocabulary!$A:$J,3,)),"")</f>
        <v>This property represents a formally-issued Identifier for the Channel.</v>
      </c>
      <c r="D29" s="11" t="str">
        <f>IF($A29&lt;&gt;"",IF(VLOOKUP($A29,Vocabulary!$A:$J,7,)="","",VLOOKUP($A29,Vocabulary!$A:$J,7,)),"")</f>
        <v/>
      </c>
      <c r="E29" s="11" t="str">
        <f>IF($A29&lt;&gt;"",VLOOKUP($A29,Vocabulary!$A:$J,4,),"")</f>
        <v>Organization</v>
      </c>
    </row>
    <row r="30" spans="1:5" x14ac:dyDescent="0.3">
      <c r="A30" s="8">
        <v>29</v>
      </c>
      <c r="B30" s="11" t="str">
        <f>IF($A30&lt;&gt;"",IF(VLOOKUP($A30,Vocabulary!$A:$J,2,)="","",VLOOKUP($A30,Vocabulary!$A:$J,2,)),"")</f>
        <v>ChannelType</v>
      </c>
      <c r="C30" s="11" t="str">
        <f>IF($A30&lt;&gt;"",IF(VLOOKUP($A30,Vocabulary!$A:$J,3,)="","",VLOOKUP($A30,Vocabulary!$A:$J,3,)),"")</f>
        <v>This property represents the type of Channel as defined in a controlled vocabulary.  Currently several ways of delivering the Public Service have been identified and thus defined as subclasses of the Channel class, for instance E-mail, Homepage, Fax, Assistant, Telephone.</v>
      </c>
      <c r="D30" s="11" t="str">
        <f>IF($A30&lt;&gt;"",IF(VLOOKUP($A30,Vocabulary!$A:$J,7,)="","",VLOOKUP($A30,Vocabulary!$A:$J,7,)),"")</f>
        <v/>
      </c>
      <c r="E30" s="11" t="str">
        <f>IF($A30&lt;&gt;"",VLOOKUP($A30,Vocabulary!$A:$J,4,),"")</f>
        <v>Organization</v>
      </c>
    </row>
    <row r="31" spans="1:5" x14ac:dyDescent="0.3">
      <c r="A31" s="8">
        <v>30</v>
      </c>
      <c r="B31" s="11" t="str">
        <f>IF($A31&lt;&gt;"",IF(VLOOKUP($A31,Vocabulary!$A:$J,2,)="","",VLOOKUP($A31,Vocabulary!$A:$J,2,)),"")</f>
        <v>ChannelHasContactPoint</v>
      </c>
      <c r="C31" s="11" t="str">
        <f>IF($A31&lt;&gt;"",IF(VLOOKUP($A31,Vocabulary!$A:$J,3,)="","",VLOOKUP($A31,Vocabulary!$A:$J,3,)),"")</f>
        <v>Links a channel to a method of contact. The actual method of contact is provided using the Contact class from the Core public Organization Vocabulary which in turn uses VCard to provide information such as phone number, homepage etc.</v>
      </c>
      <c r="D31" s="11" t="str">
        <f>IF($A31&lt;&gt;"",IF(VLOOKUP($A31,Vocabulary!$A:$J,7,)="","",VLOOKUP($A31,Vocabulary!$A:$J,7,)),"")</f>
        <v/>
      </c>
      <c r="E31" s="11" t="str">
        <f>IF($A31&lt;&gt;"",VLOOKUP($A31,Vocabulary!$A:$J,4,),"")</f>
        <v>Organization</v>
      </c>
    </row>
    <row r="32" spans="1:5" x14ac:dyDescent="0.3">
      <c r="A32" s="8">
        <v>31</v>
      </c>
      <c r="B32" s="11" t="str">
        <f>IF($A32&lt;&gt;"",IF(VLOOKUP($A32,Vocabulary!$A:$J,2,)="","",VLOOKUP($A32,Vocabulary!$A:$J,2,)),"")</f>
        <v>ChannelIsOwnedBy</v>
      </c>
      <c r="C32" s="11" t="str">
        <f>IF($A32&lt;&gt;"",IF(VLOOKUP($A32,Vocabulary!$A:$J,3,)="","",VLOOKUP($A32,Vocabulary!$A:$J,3,)),"")</f>
        <v>This property links the Channel class with one or more instances of the Public Organization class. This property indicates the owner of a specific Channel through which a Public Service is being delivered.</v>
      </c>
      <c r="D32" s="11" t="str">
        <f>IF($A32&lt;&gt;"",IF(VLOOKUP($A32,Vocabulary!$A:$J,7,)="","",VLOOKUP($A32,Vocabulary!$A:$J,7,)),"")</f>
        <v/>
      </c>
      <c r="E32" s="11" t="str">
        <f>IF($A32&lt;&gt;"",VLOOKUP($A32,Vocabulary!$A:$J,4,),"")</f>
        <v>Organization</v>
      </c>
    </row>
    <row r="33" spans="1:5" x14ac:dyDescent="0.3">
      <c r="A33" s="8">
        <v>32</v>
      </c>
      <c r="B33" s="11" t="str">
        <f>IF($A33&lt;&gt;"",IF(VLOOKUP($A33,Vocabulary!$A:$J,2,)="","",VLOOKUP($A33,Vocabulary!$A:$J,2,)),"")</f>
        <v>ChannelAvailability</v>
      </c>
      <c r="C33" s="11" t="str">
        <f>IF($A33&lt;&gt;"",IF(VLOOKUP($A33,Vocabulary!$A:$J,3,)="","",VLOOKUP($A33,Vocabulary!$A:$J,3,)),"")</f>
        <v xml:space="preserve">Links a channel to information about when the channel is available, such as the opening hours of an office or telephone service. This is provided using the Period of Time class </v>
      </c>
      <c r="D33" s="11" t="str">
        <f>IF($A33&lt;&gt;"",IF(VLOOKUP($A33,Vocabulary!$A:$J,7,)="","",VLOOKUP($A33,Vocabulary!$A:$J,7,)),"")</f>
        <v/>
      </c>
      <c r="E33" s="11" t="str">
        <f>IF($A33&lt;&gt;"",VLOOKUP($A33,Vocabulary!$A:$J,4,),"")</f>
        <v>Organization</v>
      </c>
    </row>
    <row r="34" spans="1:5" x14ac:dyDescent="0.3">
      <c r="A34" s="8">
        <v>33</v>
      </c>
      <c r="B34" s="11" t="str">
        <f>IF($A34&lt;&gt;"",IF(VLOOKUP($A34,Vocabulary!$A:$J,2,)="","",VLOOKUP($A34,Vocabulary!$A:$J,2,)),"")</f>
        <v>ChannelProcessingTime</v>
      </c>
      <c r="C34" s="11" t="str">
        <f>IF($A34&lt;&gt;"",IF(VLOOKUP($A34,Vocabulary!$A:$J,3,)="","",VLOOKUP($A34,Vocabulary!$A:$J,3,)),"")</f>
        <v xml:space="preserve">If the processing time for a Public Service varies according to which channel is used, then it should be applied at the channel level and not at the Public Service level. Either way, the actual information is provided using the Processing Time class </v>
      </c>
      <c r="D34" s="11" t="str">
        <f>IF($A34&lt;&gt;"",IF(VLOOKUP($A34,Vocabulary!$A:$J,7,)="","",VLOOKUP($A34,Vocabulary!$A:$J,7,)),"")</f>
        <v/>
      </c>
      <c r="E34" s="11" t="str">
        <f>IF($A34&lt;&gt;"",VLOOKUP($A34,Vocabulary!$A:$J,4,),"")</f>
        <v>Organization</v>
      </c>
    </row>
    <row r="35" spans="1:5" x14ac:dyDescent="0.3">
      <c r="A35" s="8">
        <v>34</v>
      </c>
      <c r="B35" s="11" t="str">
        <f>IF($A35&lt;&gt;"",IF(VLOOKUP($A35,Vocabulary!$A:$J,2,)="","",VLOOKUP($A35,Vocabulary!$A:$J,2,)),"")</f>
        <v>ChannelHasCost</v>
      </c>
      <c r="C35" s="11" t="str">
        <f>IF($A35&lt;&gt;"",IF(VLOOKUP($A35,Vocabulary!$A:$J,3,)="","",VLOOKUP($A35,Vocabulary!$A:$J,3,)),"")</f>
        <v xml:space="preserve">If the cost of a Public Service varies according to which channel is used, then should be applied at the channel level and not at the Public Service level. Either way, the actual information is provided by the Cost class </v>
      </c>
      <c r="D35" s="11" t="str">
        <f>IF($A35&lt;&gt;"",IF(VLOOKUP($A35,Vocabulary!$A:$J,7,)="","",VLOOKUP($A35,Vocabulary!$A:$J,7,)),"")</f>
        <v/>
      </c>
      <c r="E35" s="11" t="str">
        <f>IF($A35&lt;&gt;"",VLOOKUP($A35,Vocabulary!$A:$J,4,),"")</f>
        <v>Organization</v>
      </c>
    </row>
    <row r="36" spans="1:5" x14ac:dyDescent="0.3">
      <c r="A36" s="8">
        <v>35</v>
      </c>
      <c r="B36" s="11" t="str">
        <f>IF($A36&lt;&gt;"",IF(VLOOKUP($A36,Vocabulary!$A:$J,2,)="","",VLOOKUP($A36,Vocabulary!$A:$J,2,)),"")</f>
        <v>Cost</v>
      </c>
      <c r="C36" s="11" t="str">
        <f>IF($A36&lt;&gt;"",IF(VLOOKUP($A36,Vocabulary!$A:$J,3,)="","",VLOOKUP($A36,Vocabulary!$A:$J,3,)),"")</f>
        <v>The Cost class represents any costs related to the execution of a Public Service that the Agent consuming it needs to pay.</v>
      </c>
      <c r="D36" s="11" t="str">
        <f>IF($A36&lt;&gt;"",IF(VLOOKUP($A36,Vocabulary!$A:$J,7,)="","",VLOOKUP($A36,Vocabulary!$A:$J,7,)),"")</f>
        <v/>
      </c>
      <c r="E36" s="11" t="str">
        <f>IF($A36&lt;&gt;"",VLOOKUP($A36,Vocabulary!$A:$J,4,),"")</f>
        <v>Organization</v>
      </c>
    </row>
    <row r="37" spans="1:5" x14ac:dyDescent="0.3">
      <c r="A37" s="8">
        <v>36</v>
      </c>
      <c r="B37" s="11" t="str">
        <f>IF($A37&lt;&gt;"",IF(VLOOKUP($A37,Vocabulary!$A:$J,2,)="","",VLOOKUP($A37,Vocabulary!$A:$J,2,)),"")</f>
        <v>CostIdentifier</v>
      </c>
      <c r="C37" s="11" t="str">
        <f>IF($A37&lt;&gt;"",IF(VLOOKUP($A37,Vocabulary!$A:$J,3,)="","",VLOOKUP($A37,Vocabulary!$A:$J,3,)),"")</f>
        <v>This property represents a formally-issued Identifier for the Cost.</v>
      </c>
      <c r="D37" s="11" t="str">
        <f>IF($A37&lt;&gt;"",IF(VLOOKUP($A37,Vocabulary!$A:$J,7,)="","",VLOOKUP($A37,Vocabulary!$A:$J,7,)),"")</f>
        <v/>
      </c>
      <c r="E37" s="11" t="str">
        <f>IF($A37&lt;&gt;"",VLOOKUP($A37,Vocabulary!$A:$J,4,),"")</f>
        <v>Organization</v>
      </c>
    </row>
    <row r="38" spans="1:5" x14ac:dyDescent="0.3">
      <c r="A38" s="8">
        <v>37</v>
      </c>
      <c r="B38" s="11" t="str">
        <f>IF($A38&lt;&gt;"",IF(VLOOKUP($A38,Vocabulary!$A:$J,2,)="","",VLOOKUP($A38,Vocabulary!$A:$J,2,)),"")</f>
        <v>CostValue</v>
      </c>
      <c r="C38" s="11" t="str">
        <f>IF($A38&lt;&gt;"",IF(VLOOKUP($A38,Vocabulary!$A:$J,3,)="","",VLOOKUP($A38,Vocabulary!$A:$J,3,)),"")</f>
        <v>This property represents a numeric value indicating the amount of the Cost.</v>
      </c>
      <c r="D38" s="11" t="str">
        <f>IF($A38&lt;&gt;"",IF(VLOOKUP($A38,Vocabulary!$A:$J,7,)="","",VLOOKUP($A38,Vocabulary!$A:$J,7,)),"")</f>
        <v/>
      </c>
      <c r="E38" s="11" t="str">
        <f>IF($A38&lt;&gt;"",VLOOKUP($A38,Vocabulary!$A:$J,4,),"")</f>
        <v>Organization</v>
      </c>
    </row>
    <row r="39" spans="1:5" x14ac:dyDescent="0.3">
      <c r="A39" s="8">
        <v>38</v>
      </c>
      <c r="B39" s="11" t="str">
        <f>IF($A39&lt;&gt;"",IF(VLOOKUP($A39,Vocabulary!$A:$J,2,)="","",VLOOKUP($A39,Vocabulary!$A:$J,2,)),"")</f>
        <v>costCurrency</v>
      </c>
      <c r="C39" s="11" t="str">
        <f>IF($A39&lt;&gt;"",IF(VLOOKUP($A39,Vocabulary!$A:$J,3,)="","",VLOOKUP($A39,Vocabulary!$A:$J,3,)),"")</f>
        <v xml:space="preserve">This property represents the currency in which the Cost needs to be paid and the value of the Cost is expressed. The possible values for this property are described in a controlled vocabulary. </v>
      </c>
      <c r="D39" s="11" t="str">
        <f>IF($A39&lt;&gt;"",IF(VLOOKUP($A39,Vocabulary!$A:$J,7,)="","",VLOOKUP($A39,Vocabulary!$A:$J,7,)),"")</f>
        <v/>
      </c>
      <c r="E39" s="11" t="str">
        <f>IF($A39&lt;&gt;"",VLOOKUP($A39,Vocabulary!$A:$J,4,),"")</f>
        <v>Organization</v>
      </c>
    </row>
    <row r="40" spans="1:5" x14ac:dyDescent="0.3">
      <c r="A40" s="8">
        <v>39</v>
      </c>
      <c r="B40" s="11" t="str">
        <f>IF($A40&lt;&gt;"",IF(VLOOKUP($A40,Vocabulary!$A:$J,2,)="","",VLOOKUP($A40,Vocabulary!$A:$J,2,)),"")</f>
        <v>CostDescription</v>
      </c>
      <c r="C40" s="11" t="str">
        <f>IF($A40&lt;&gt;"",IF(VLOOKUP($A40,Vocabulary!$A:$J,3,)="","",VLOOKUP($A40,Vocabulary!$A:$J,3,)),"")</f>
        <v>This property represents a free text description of the Cost.</v>
      </c>
      <c r="D40" s="11" t="str">
        <f>IF($A40&lt;&gt;"",IF(VLOOKUP($A40,Vocabulary!$A:$J,7,)="","",VLOOKUP($A40,Vocabulary!$A:$J,7,)),"")</f>
        <v/>
      </c>
      <c r="E40" s="11" t="str">
        <f>IF($A40&lt;&gt;"",VLOOKUP($A40,Vocabulary!$A:$J,4,),"")</f>
        <v>Organization</v>
      </c>
    </row>
    <row r="41" spans="1:5" x14ac:dyDescent="0.3">
      <c r="A41" s="8">
        <v>40</v>
      </c>
      <c r="B41" s="11" t="str">
        <f>IF($A41&lt;&gt;"",IF(VLOOKUP($A41,Vocabulary!$A:$J,2,)="","",VLOOKUP($A41,Vocabulary!$A:$J,2,)),"")</f>
        <v>OutputIsDefinedBy</v>
      </c>
      <c r="C41" s="11" t="str">
        <f>IF($A41&lt;&gt;"",IF(VLOOKUP($A41,Vocabulary!$A:$J,3,)="","",VLOOKUP($A41,Vocabulary!$A:$J,3,)),"")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D41" s="11" t="str">
        <f>IF($A41&lt;&gt;"",IF(VLOOKUP($A41,Vocabulary!$A:$J,7,)="","",VLOOKUP($A41,Vocabulary!$A:$J,7,)),"")</f>
        <v/>
      </c>
      <c r="E41" s="11" t="str">
        <f>IF($A41&lt;&gt;"",VLOOKUP($A41,Vocabulary!$A:$J,4,),"")</f>
        <v>Organization</v>
      </c>
    </row>
    <row r="42" spans="1:5" x14ac:dyDescent="0.3">
      <c r="A42" s="8">
        <v>41</v>
      </c>
      <c r="B42" s="11" t="str">
        <f>IF($A42&lt;&gt;"",IF(VLOOKUP($A42,Vocabulary!$A:$J,2,)="","",VLOOKUP($A42,Vocabulary!$A:$J,2,)),"")</f>
        <v>Criterion</v>
      </c>
      <c r="C42" s="11" t="str">
        <f>IF($A42&lt;&gt;"",IF(VLOOKUP($A42,Vocabulary!$A:$J,3,)="","",VLOOKUP($A42,Vocabulary!$A:$J,3,)),"")</f>
        <v xml:space="preserve">The Criterion class represents the rule or principle used to judge, evaluate or assess
something. </v>
      </c>
      <c r="D42" s="11" t="str">
        <f>IF($A42&lt;&gt;"",IF(VLOOKUP($A42,Vocabulary!$A:$J,7,)="","",VLOOKUP($A42,Vocabulary!$A:$J,7,)),"")</f>
        <v/>
      </c>
      <c r="E42" s="11" t="str">
        <f>IF($A42&lt;&gt;"",VLOOKUP($A42,Vocabulary!$A:$J,4,),"")</f>
        <v>Other</v>
      </c>
    </row>
    <row r="43" spans="1:5" x14ac:dyDescent="0.3">
      <c r="A43" s="8">
        <v>42</v>
      </c>
      <c r="B43" s="11" t="str">
        <f>IF($A43&lt;&gt;"",IF(VLOOKUP($A43,Vocabulary!$A:$J,2,)="","",VLOOKUP($A43,Vocabulary!$A:$J,2,)),"")</f>
        <v>CriterionIdentifier</v>
      </c>
      <c r="C43" s="11" t="str">
        <f>IF($A43&lt;&gt;"",IF(VLOOKUP($A43,Vocabulary!$A:$J,3,)="","",VLOOKUP($A43,Vocabulary!$A:$J,3,)),"")</f>
        <v>This property provides a formally issued identifier for the criterion. A criterion must
have an identifier.</v>
      </c>
      <c r="D43" s="11" t="str">
        <f>IF($A43&lt;&gt;"",IF(VLOOKUP($A43,Vocabulary!$A:$J,7,)="","",VLOOKUP($A43,Vocabulary!$A:$J,7,)),"")</f>
        <v/>
      </c>
      <c r="E43" s="11" t="str">
        <f>IF($A43&lt;&gt;"",VLOOKUP($A43,Vocabulary!$A:$J,4,),"")</f>
        <v>Other</v>
      </c>
    </row>
    <row r="44" spans="1:5" x14ac:dyDescent="0.3">
      <c r="A44" s="8">
        <v>43</v>
      </c>
      <c r="B44" s="11" t="str">
        <f>IF($A44&lt;&gt;"",IF(VLOOKUP($A44,Vocabulary!$A:$J,2,)="","",VLOOKUP($A44,Vocabulary!$A:$J,2,)),"")</f>
        <v>CriterionCriterionType</v>
      </c>
      <c r="C44" s="11" t="str">
        <f>IF($A44&lt;&gt;"",IF(VLOOKUP($A44,Vocabulary!$A:$J,3,)="","",VLOOKUP($A44,Vocabulary!$A:$J,3,)),"")</f>
        <v>A criterion must be defined in terms of a coded type in order to allow for
classification and automatic translation. The types of criterion shall be based on
controlled vocabularies.</v>
      </c>
      <c r="D44" s="11" t="str">
        <f>IF($A44&lt;&gt;"",IF(VLOOKUP($A44,Vocabulary!$A:$J,7,)="","",VLOOKUP($A44,Vocabulary!$A:$J,7,)),"")</f>
        <v/>
      </c>
      <c r="E44" s="11" t="str">
        <f>IF($A44&lt;&gt;"",VLOOKUP($A44,Vocabulary!$A:$J,4,),"")</f>
        <v>Other</v>
      </c>
    </row>
    <row r="45" spans="1:5" x14ac:dyDescent="0.3">
      <c r="A45" s="8">
        <v>44</v>
      </c>
      <c r="B45" s="11" t="str">
        <f>IF($A45&lt;&gt;"",IF(VLOOKUP($A45,Vocabulary!$A:$J,2,)="","",VLOOKUP($A45,Vocabulary!$A:$J,2,)),"")</f>
        <v>CriterionName</v>
      </c>
      <c r="C45" s="11" t="str">
        <f>IF($A45&lt;&gt;"",IF(VLOOKUP($A45,Vocabulary!$A:$J,3,)="","",VLOOKUP($A45,Vocabulary!$A:$J,3,)),"")</f>
        <v>A criterion must have a name. It can be used as a short descriptive text.</v>
      </c>
      <c r="D45" s="11" t="str">
        <f>IF($A45&lt;&gt;"",IF(VLOOKUP($A45,Vocabulary!$A:$J,7,)="","",VLOOKUP($A45,Vocabulary!$A:$J,7,)),"")</f>
        <v/>
      </c>
      <c r="E45" s="11" t="str">
        <f>IF($A45&lt;&gt;"",VLOOKUP($A45,Vocabulary!$A:$J,4,),"")</f>
        <v>Other</v>
      </c>
    </row>
    <row r="46" spans="1:5" x14ac:dyDescent="0.3">
      <c r="A46" s="8">
        <v>45</v>
      </c>
      <c r="B46" s="11" t="str">
        <f>IF($A46&lt;&gt;"",IF(VLOOKUP($A46,Vocabulary!$A:$J,2,)="","",VLOOKUP($A46,Vocabulary!$A:$J,2,)),"")</f>
        <v>CriterionDescription</v>
      </c>
      <c r="C46" s="11" t="str">
        <f>IF($A46&lt;&gt;"",IF(VLOOKUP($A46,Vocabulary!$A:$J,3,)="","",VLOOKUP($A46,Vocabulary!$A:$J,3,)),"")</f>
        <v xml:space="preserve">A criterion may be textually described using this property. The description can be
used to add details and explanation about the criterion. </v>
      </c>
      <c r="D46" s="11" t="str">
        <f>IF($A46&lt;&gt;"",IF(VLOOKUP($A46,Vocabulary!$A:$J,7,)="","",VLOOKUP($A46,Vocabulary!$A:$J,7,)),"")</f>
        <v/>
      </c>
      <c r="E46" s="11" t="str">
        <f>IF($A46&lt;&gt;"",VLOOKUP($A46,Vocabulary!$A:$J,4,),"")</f>
        <v>Other</v>
      </c>
    </row>
    <row r="47" spans="1:5" x14ac:dyDescent="0.3">
      <c r="A47" s="8">
        <v>46</v>
      </c>
      <c r="B47" s="11" t="str">
        <f>IF($A47&lt;&gt;"",IF(VLOOKUP($A47,Vocabulary!$A:$J,2,)="","",VLOOKUP($A47,Vocabulary!$A:$J,2,)),"")</f>
        <v>CriterionFulfilledIndicator</v>
      </c>
      <c r="C47" s="11" t="str">
        <f>IF($A47&lt;&gt;"",IF(VLOOKUP($A47,Vocabulary!$A:$J,3,)="","",VLOOKUP($A47,Vocabulary!$A:$J,3,)),"")</f>
        <v>This property is used when the criterion class is informed as a response and the
submitter wants to specify whether the criterion is fulfilled (true) or not (false).</v>
      </c>
      <c r="D47" s="11" t="str">
        <f>IF($A47&lt;&gt;"",IF(VLOOKUP($A47,Vocabulary!$A:$J,7,)="","",VLOOKUP($A47,Vocabulary!$A:$J,7,)),"")</f>
        <v/>
      </c>
      <c r="E47" s="11" t="str">
        <f>IF($A47&lt;&gt;"",VLOOKUP($A47,Vocabulary!$A:$J,4,),"")</f>
        <v>Other</v>
      </c>
    </row>
    <row r="48" spans="1:5" x14ac:dyDescent="0.3">
      <c r="A48" s="8">
        <v>47</v>
      </c>
      <c r="B48" s="11" t="str">
        <f>IF($A48&lt;&gt;"",IF(VLOOKUP($A48,Vocabulary!$A:$J,2,)="","",VLOOKUP($A48,Vocabulary!$A:$J,2,)),"")</f>
        <v>CriterionWeight</v>
      </c>
      <c r="C48" s="11" t="str">
        <f>IF($A48&lt;&gt;"",IF(VLOOKUP($A48,Vocabulary!$A:$J,3,)="","",VLOOKUP($A48,Vocabulary!$A:$J,3,)),"")</f>
        <v>A criterion may have a weight to provide for automatic scoring of the criterion
responses. It implies that there are multiple criteria, and the weight represents the
importance of one criterion among the whole set of criteria.</v>
      </c>
      <c r="D48" s="11" t="str">
        <f>IF($A48&lt;&gt;"",IF(VLOOKUP($A48,Vocabulary!$A:$J,7,)="","",VLOOKUP($A48,Vocabulary!$A:$J,7,)),"")</f>
        <v/>
      </c>
      <c r="E48" s="11" t="str">
        <f>IF($A48&lt;&gt;"",VLOOKUP($A48,Vocabulary!$A:$J,4,),"")</f>
        <v>Other</v>
      </c>
    </row>
    <row r="49" spans="1:5" x14ac:dyDescent="0.3">
      <c r="A49" s="8">
        <v>48</v>
      </c>
      <c r="B49" s="11" t="str">
        <f>IF($A49&lt;&gt;"",IF(VLOOKUP($A49,Vocabulary!$A:$J,2,)="","",VLOOKUP($A49,Vocabulary!$A:$J,2,)),"")</f>
        <v>CriterionFulfilledbyRequirementGroup</v>
      </c>
      <c r="C49" s="11" t="str">
        <f>IF($A49&lt;&gt;"",IF(VLOOKUP($A49,Vocabulary!$A:$J,3,)="","",VLOOKUP($A49,Vocabulary!$A:$J,3,)),"")</f>
        <v xml:space="preserve">A criterion shall be fulfilled by means of one or more groups of options. Each one of
these options is defined as a requirements group. </v>
      </c>
      <c r="D49" s="11" t="str">
        <f>IF($A49&lt;&gt;"",IF(VLOOKUP($A49,Vocabulary!$A:$J,7,)="","",VLOOKUP($A49,Vocabulary!$A:$J,7,)),"")</f>
        <v/>
      </c>
      <c r="E49" s="11" t="str">
        <f>IF($A49&lt;&gt;"",VLOOKUP($A49,Vocabulary!$A:$J,4,),"")</f>
        <v>Other</v>
      </c>
    </row>
    <row r="50" spans="1:5" x14ac:dyDescent="0.3">
      <c r="A50" s="8">
        <v>49</v>
      </c>
      <c r="B50" s="11" t="str">
        <f>IF($A50&lt;&gt;"",IF(VLOOKUP($A50,Vocabulary!$A:$J,2,)="","",VLOOKUP($A50,Vocabulary!$A:$J,2,)),"")</f>
        <v>CriterionIsDefinedInFormalFramework</v>
      </c>
      <c r="C50" s="11" t="str">
        <f>IF($A50&lt;&gt;"",IF(VLOOKUP($A50,Vocabulary!$A:$J,3,)="","",VLOOKUP($A50,Vocabulary!$A:$J,3,)),"")</f>
        <v xml:space="preserve">A legal text or any other formal framework may define the legal basis of the criterion. </v>
      </c>
      <c r="D50" s="11" t="str">
        <f>IF($A50&lt;&gt;"",IF(VLOOKUP($A50,Vocabulary!$A:$J,7,)="","",VLOOKUP($A50,Vocabulary!$A:$J,7,)),"")</f>
        <v/>
      </c>
      <c r="E50" s="11" t="str">
        <f>IF($A50&lt;&gt;"",VLOOKUP($A50,Vocabulary!$A:$J,4,),"")</f>
        <v>Other</v>
      </c>
    </row>
    <row r="51" spans="1:5" x14ac:dyDescent="0.3">
      <c r="A51" s="8">
        <v>50</v>
      </c>
      <c r="B51" s="11" t="str">
        <f>IF($A51&lt;&gt;"",IF(VLOOKUP($A51,Vocabulary!$A:$J,2,)="","",VLOOKUP($A51,Vocabulary!$A:$J,2,)),"")</f>
        <v>CriterionRequirement</v>
      </c>
      <c r="C51" s="11" t="str">
        <f>IF($A51&lt;&gt;"",IF(VLOOKUP($A51,Vocabulary!$A:$J,3,)="","",VLOOKUP($A51,Vocabulary!$A:$J,3,)),"")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D51" s="11" t="str">
        <f>IF($A51&lt;&gt;"",IF(VLOOKUP($A51,Vocabulary!$A:$J,7,)="","",VLOOKUP($A51,Vocabulary!$A:$J,7,)),"")</f>
        <v/>
      </c>
      <c r="E51" s="11" t="str">
        <f>IF($A51&lt;&gt;"",VLOOKUP($A51,Vocabulary!$A:$J,4,),"")</f>
        <v>Other</v>
      </c>
    </row>
    <row r="52" spans="1:5" x14ac:dyDescent="0.3">
      <c r="A52" s="8">
        <v>51</v>
      </c>
      <c r="B52" s="11" t="str">
        <f>IF($A52&lt;&gt;"",IF(VLOOKUP($A52,Vocabulary!$A:$J,2,)="","",VLOOKUP($A52,Vocabulary!$A:$J,2,)),"")</f>
        <v>CriterionRequirementIdentifier</v>
      </c>
      <c r="C52" s="11" t="str">
        <f>IF($A52&lt;&gt;"",IF(VLOOKUP($A52,Vocabulary!$A:$J,3,)="","",VLOOKUP($A52,Vocabulary!$A:$J,3,)),"")</f>
        <v>A Criterion Requirement must have a requirement identifier.</v>
      </c>
      <c r="D52" s="11" t="str">
        <f>IF($A52&lt;&gt;"",IF(VLOOKUP($A52,Vocabulary!$A:$J,7,)="","",VLOOKUP($A52,Vocabulary!$A:$J,7,)),"")</f>
        <v/>
      </c>
      <c r="E52" s="11" t="str">
        <f>IF($A52&lt;&gt;"",VLOOKUP($A52,Vocabulary!$A:$J,4,),"")</f>
        <v>Other</v>
      </c>
    </row>
    <row r="53" spans="1:5" x14ac:dyDescent="0.3">
      <c r="A53" s="8">
        <v>52</v>
      </c>
      <c r="B53" s="11" t="str">
        <f>IF($A53&lt;&gt;"",IF(VLOOKUP($A53,Vocabulary!$A:$J,2,)="","",VLOOKUP($A53,Vocabulary!$A:$J,2,)),"")</f>
        <v>CriterionRequirementName</v>
      </c>
      <c r="C53" s="11" t="str">
        <f>IF($A53&lt;&gt;"",IF(VLOOKUP($A53,Vocabulary!$A:$J,3,)="","",VLOOKUP($A53,Vocabulary!$A:$J,3,)),"")</f>
        <v>A Criterion Requirement may have a name by which it can be referred to.</v>
      </c>
      <c r="D53" s="11" t="str">
        <f>IF($A53&lt;&gt;"",IF(VLOOKUP($A53,Vocabulary!$A:$J,7,)="","",VLOOKUP($A53,Vocabulary!$A:$J,7,)),"")</f>
        <v/>
      </c>
      <c r="E53" s="11" t="str">
        <f>IF($A53&lt;&gt;"",VLOOKUP($A53,Vocabulary!$A:$J,4,),"")</f>
        <v>Other</v>
      </c>
    </row>
    <row r="54" spans="1:5" x14ac:dyDescent="0.3">
      <c r="A54" s="8">
        <v>53</v>
      </c>
      <c r="B54" s="11" t="str">
        <f>IF($A54&lt;&gt;"",IF(VLOOKUP($A54,Vocabulary!$A:$J,2,)="","",VLOOKUP($A54,Vocabulary!$A:$J,2,)),"")</f>
        <v>CriterionRequirementDescription</v>
      </c>
      <c r="C54" s="11" t="str">
        <f>IF($A54&lt;&gt;"",IF(VLOOKUP($A54,Vocabulary!$A:$J,3,)="","",VLOOKUP($A54,Vocabulary!$A:$J,3,)),"")</f>
        <v>A Criterion Requirement may have an explanatory description.</v>
      </c>
      <c r="D54" s="11" t="str">
        <f>IF($A54&lt;&gt;"",IF(VLOOKUP($A54,Vocabulary!$A:$J,7,)="","",VLOOKUP($A54,Vocabulary!$A:$J,7,)),"")</f>
        <v/>
      </c>
      <c r="E54" s="11" t="str">
        <f>IF($A54&lt;&gt;"",VLOOKUP($A54,Vocabulary!$A:$J,4,),"")</f>
        <v>Other</v>
      </c>
    </row>
    <row r="55" spans="1:5" x14ac:dyDescent="0.3">
      <c r="A55" s="8">
        <v>54</v>
      </c>
      <c r="B55" s="11" t="str">
        <f>IF($A55&lt;&gt;"",IF(VLOOKUP($A55,Vocabulary!$A:$J,2,)="","",VLOOKUP($A55,Vocabulary!$A:$J,2,)),"")</f>
        <v>CriterionRequirementExpectedDataType</v>
      </c>
      <c r="C55" s="11" t="str">
        <f>IF($A55&lt;&gt;"",IF(VLOOKUP($A55,Vocabulary!$A:$J,3,)="","",VLOOKUP($A55,Vocabulary!$A:$J,3,)),"")</f>
        <v>Each Criterion Requirement shall describe the expected data type that the response
has to provide.</v>
      </c>
      <c r="D55" s="11" t="str">
        <f>IF($A55&lt;&gt;"",IF(VLOOKUP($A55,Vocabulary!$A:$J,7,)="","",VLOOKUP($A55,Vocabulary!$A:$J,7,)),"")</f>
        <v/>
      </c>
      <c r="E55" s="11" t="str">
        <f>IF($A55&lt;&gt;"",VLOOKUP($A55,Vocabulary!$A:$J,4,),"")</f>
        <v>Other</v>
      </c>
    </row>
    <row r="56" spans="1:5" x14ac:dyDescent="0.3">
      <c r="A56" s="8">
        <v>55</v>
      </c>
      <c r="B56" s="11" t="str">
        <f>IF($A56&lt;&gt;"",IF(VLOOKUP($A56,Vocabulary!$A:$J,2,)="","",VLOOKUP($A56,Vocabulary!$A:$J,2,)),"")</f>
        <v>CriterionRequirementExpeectedValue</v>
      </c>
      <c r="C56" s="11" t="str">
        <f>IF($A56&lt;&gt;"",IF(VLOOKUP($A56,Vocabulary!$A:$J,3,)="","",VLOOKUP($A56,Vocabulary!$A:$J,3,)),"")</f>
        <v>This property is used to define the expected value that the responder has to
provide in the criterion response.</v>
      </c>
      <c r="D56" s="11" t="str">
        <f>IF($A56&lt;&gt;"",IF(VLOOKUP($A56,Vocabulary!$A:$J,7,)="","",VLOOKUP($A56,Vocabulary!$A:$J,7,)),"")</f>
        <v/>
      </c>
      <c r="E56" s="11" t="str">
        <f>IF($A56&lt;&gt;"",VLOOKUP($A56,Vocabulary!$A:$J,4,),"")</f>
        <v>Other</v>
      </c>
    </row>
    <row r="57" spans="1:5" x14ac:dyDescent="0.3">
      <c r="A57" s="8">
        <v>56</v>
      </c>
      <c r="B57" s="11" t="str">
        <f>IF($A57&lt;&gt;"",IF(VLOOKUP($A57,Vocabulary!$A:$J,2,)="","",VLOOKUP($A57,Vocabulary!$A:$J,2,)),"")</f>
        <v>CriterionRequirementMaximumValue</v>
      </c>
      <c r="C57" s="11" t="str">
        <f>IF($A57&lt;&gt;"",IF(VLOOKUP($A57,Vocabulary!$A:$J,3,)="","",VLOOKUP($A57,Vocabulary!$A:$J,3,)),"")</f>
        <v>When the value of the criterion response must fall into a range or it shall be lesser
than a threshold, this property is used to define the maximum expected value.</v>
      </c>
      <c r="D57" s="11" t="str">
        <f>IF($A57&lt;&gt;"",IF(VLOOKUP($A57,Vocabulary!$A:$J,7,)="","",VLOOKUP($A57,Vocabulary!$A:$J,7,)),"")</f>
        <v/>
      </c>
      <c r="E57" s="11" t="str">
        <f>IF($A57&lt;&gt;"",VLOOKUP($A57,Vocabulary!$A:$J,4,),"")</f>
        <v>Other</v>
      </c>
    </row>
    <row r="58" spans="1:5" x14ac:dyDescent="0.3">
      <c r="A58" s="8">
        <v>57</v>
      </c>
      <c r="B58" s="11" t="str">
        <f>IF($A58&lt;&gt;"",IF(VLOOKUP($A58,Vocabulary!$A:$J,2,)="","",VLOOKUP($A58,Vocabulary!$A:$J,2,)),"")</f>
        <v>CriterionRequirementMinimumValue</v>
      </c>
      <c r="C58" s="11" t="str">
        <f>IF($A58&lt;&gt;"",IF(VLOOKUP($A58,Vocabulary!$A:$J,3,)="","",VLOOKUP($A58,Vocabulary!$A:$J,3,)),"")</f>
        <v>When the value of the criterion response must fall into a range or it shall be larger
than a specific threshold, this property is used to define the minimum expected
value.</v>
      </c>
      <c r="D58" s="11" t="str">
        <f>IF($A58&lt;&gt;"",IF(VLOOKUP($A58,Vocabulary!$A:$J,7,)="","",VLOOKUP($A58,Vocabulary!$A:$J,7,)),"")</f>
        <v/>
      </c>
      <c r="E58" s="11" t="str">
        <f>IF($A58&lt;&gt;"",VLOOKUP($A58,Vocabulary!$A:$J,4,),"")</f>
        <v>Other</v>
      </c>
    </row>
    <row r="59" spans="1:5" x14ac:dyDescent="0.3">
      <c r="A59" s="8">
        <v>58</v>
      </c>
      <c r="B59" s="11" t="str">
        <f>IF($A59&lt;&gt;"",IF(VLOOKUP($A59,Vocabulary!$A:$J,2,)="","",VLOOKUP($A59,Vocabulary!$A:$J,2,)),"")</f>
        <v>CriterionRequirementTypeofTranslation</v>
      </c>
      <c r="C59" s="11" t="str">
        <f>IF($A59&lt;&gt;"",IF(VLOOKUP($A59,Vocabulary!$A:$J,3,)="","",VLOOKUP($A59,Vocabulary!$A:$J,3,)),"")</f>
        <v>A criterion requirement may specify whether the evidence proving that this criterion
requirement shall be translated and what type of translation shall apply, for
instance, certified translation</v>
      </c>
      <c r="D59" s="11" t="str">
        <f>IF($A59&lt;&gt;"",IF(VLOOKUP($A59,Vocabulary!$A:$J,7,)="","",VLOOKUP($A59,Vocabulary!$A:$J,7,)),"")</f>
        <v/>
      </c>
      <c r="E59" s="11" t="str">
        <f>IF($A59&lt;&gt;"",VLOOKUP($A59,Vocabulary!$A:$J,4,),"")</f>
        <v>Other</v>
      </c>
    </row>
    <row r="60" spans="1:5" x14ac:dyDescent="0.3">
      <c r="A60" s="8">
        <v>59</v>
      </c>
      <c r="B60" s="11" t="str">
        <f>IF($A60&lt;&gt;"",IF(VLOOKUP($A60,Vocabulary!$A:$J,2,)="","",VLOOKUP($A60,Vocabulary!$A:$J,2,)),"")</f>
        <v>CriterionRequirementLevelofCertification</v>
      </c>
      <c r="C60" s="11" t="str">
        <f>IF($A60&lt;&gt;"",IF(VLOOKUP($A60,Vocabulary!$A:$J,3,)="","",VLOOKUP($A60,Vocabulary!$A:$J,3,)),"")</f>
        <v>A criterion requirement may specify whether the evidence proving this criterion
requirement shall belong to a specific level of certification, for instance, legalisation.</v>
      </c>
      <c r="D60" s="11" t="str">
        <f>IF($A60&lt;&gt;"",IF(VLOOKUP($A60,Vocabulary!$A:$J,7,)="","",VLOOKUP($A60,Vocabulary!$A:$J,7,)),"")</f>
        <v/>
      </c>
      <c r="E60" s="11" t="str">
        <f>IF($A60&lt;&gt;"",VLOOKUP($A60,Vocabulary!$A:$J,4,),"")</f>
        <v>Other</v>
      </c>
    </row>
    <row r="61" spans="1:5" x14ac:dyDescent="0.3">
      <c r="A61" s="8">
        <v>60</v>
      </c>
      <c r="B61" s="11" t="str">
        <f>IF($A61&lt;&gt;"",IF(VLOOKUP($A61,Vocabulary!$A:$J,2,)="","",VLOOKUP($A61,Vocabulary!$A:$J,2,)),"")</f>
        <v>CriterionRequirementTypeofCopyQuality</v>
      </c>
      <c r="C61" s="11" t="str">
        <f>IF($A61&lt;&gt;"",IF(VLOOKUP($A61,Vocabulary!$A:$J,3,)="","",VLOOKUP($A61,Vocabulary!$A:$J,3,)),"")</f>
        <v>A criterion requirement may specify whether the evidence proving this criterion
requirement shall be of a specific type of copy, for instance, certified copy.</v>
      </c>
      <c r="D61" s="11" t="str">
        <f>IF($A61&lt;&gt;"",IF(VLOOKUP($A61,Vocabulary!$A:$J,7,)="","",VLOOKUP($A61,Vocabulary!$A:$J,7,)),"")</f>
        <v/>
      </c>
      <c r="E61" s="11" t="str">
        <f>IF($A61&lt;&gt;"",VLOOKUP($A61,Vocabulary!$A:$J,4,),"")</f>
        <v>Other</v>
      </c>
    </row>
    <row r="62" spans="1:5" x14ac:dyDescent="0.3">
      <c r="A62" s="8">
        <v>61</v>
      </c>
      <c r="B62" s="11" t="str">
        <f>IF($A62&lt;&gt;"",IF(VLOOKUP($A62,Vocabulary!$A:$J,2,)="","",VLOOKUP($A62,Vocabulary!$A:$J,2,)),"")</f>
        <v>CriterionRequirementApplicableinPeriodOfTime</v>
      </c>
      <c r="C62" s="11" t="str">
        <f>IF($A62&lt;&gt;"",IF(VLOOKUP($A62,Vocabulary!$A:$J,3,)="","",VLOOKUP($A62,Vocabulary!$A:$J,3,)),"")</f>
        <v>If the Criterion Requirement shall apply to a specific time period, this class is used
to describe it.</v>
      </c>
      <c r="D62" s="11" t="str">
        <f>IF($A62&lt;&gt;"",IF(VLOOKUP($A62,Vocabulary!$A:$J,7,)="","",VLOOKUP($A62,Vocabulary!$A:$J,7,)),"")</f>
        <v/>
      </c>
      <c r="E62" s="11" t="str">
        <f>IF($A62&lt;&gt;"",VLOOKUP($A62,Vocabulary!$A:$J,4,),"")</f>
        <v>Other</v>
      </c>
    </row>
    <row r="63" spans="1:5" x14ac:dyDescent="0.3">
      <c r="A63" s="8">
        <v>62</v>
      </c>
      <c r="B63" s="11" t="str">
        <f>IF($A63&lt;&gt;"",IF(VLOOKUP($A63,Vocabulary!$A:$J,2,)="","",VLOOKUP($A63,Vocabulary!$A:$J,2,)),"")</f>
        <v>CriterionRequirementMetByEvidence</v>
      </c>
      <c r="C63" s="11" t="str">
        <f>IF($A63&lt;&gt;"",IF(VLOOKUP($A63,Vocabulary!$A:$J,3,)="","",VLOOKUP($A63,Vocabulary!$A:$J,3,)),"")</f>
        <v>A Criterion Requirement may point to a list of candidate evidences that can be used
by the responder to prove the criterion requirement is fulfilled.</v>
      </c>
      <c r="D63" s="11" t="str">
        <f>IF($A63&lt;&gt;"",IF(VLOOKUP($A63,Vocabulary!$A:$J,7,)="","",VLOOKUP($A63,Vocabulary!$A:$J,7,)),"")</f>
        <v/>
      </c>
      <c r="E63" s="11" t="str">
        <f>IF($A63&lt;&gt;"",VLOOKUP($A63,Vocabulary!$A:$J,4,),"")</f>
        <v>Other</v>
      </c>
    </row>
    <row r="64" spans="1:5" x14ac:dyDescent="0.3">
      <c r="A64" s="8">
        <v>63</v>
      </c>
      <c r="B64" s="11" t="str">
        <f>IF($A64&lt;&gt;"",IF(VLOOKUP($A64,Vocabulary!$A:$J,2,)="","",VLOOKUP($A64,Vocabulary!$A:$J,2,)),"")</f>
        <v>DocumentReference</v>
      </c>
      <c r="C64" s="11" t="str">
        <f>IF($A64&lt;&gt;"",IF(VLOOKUP($A64,Vocabulary!$A:$J,3,)="","",VLOOKUP($A64,Vocabulary!$A:$J,3,)),"")</f>
        <v>A reference to the document, attestation or data, usually provided by a party
different from the one providing the response, that proves the response.</v>
      </c>
      <c r="D64" s="11" t="str">
        <f>IF($A64&lt;&gt;"",IF(VLOOKUP($A64,Vocabulary!$A:$J,7,)="","",VLOOKUP($A64,Vocabulary!$A:$J,7,)),"")</f>
        <v/>
      </c>
      <c r="E64" s="11" t="str">
        <f>IF($A64&lt;&gt;"",VLOOKUP($A64,Vocabulary!$A:$J,4,),"")</f>
        <v>Other</v>
      </c>
    </row>
    <row r="65" spans="1:5" x14ac:dyDescent="0.3">
      <c r="A65" s="8">
        <v>64</v>
      </c>
      <c r="B65" s="11" t="str">
        <f>IF($A65&lt;&gt;"",IF(VLOOKUP($A65,Vocabulary!$A:$J,2,)="","",VLOOKUP($A65,Vocabulary!$A:$J,2,)),"")</f>
        <v>DocumentReferenceIdentifier</v>
      </c>
      <c r="C65" s="11" t="str">
        <f>IF($A65&lt;&gt;"",IF(VLOOKUP($A65,Vocabulary!$A:$J,3,)="","",VLOOKUP($A65,Vocabulary!$A:$J,3,)),"")</f>
        <v>A Document Reference shall contain an identifier.</v>
      </c>
      <c r="D65" s="11" t="str">
        <f>IF($A65&lt;&gt;"",IF(VLOOKUP($A65,Vocabulary!$A:$J,7,)="","",VLOOKUP($A65,Vocabulary!$A:$J,7,)),"")</f>
        <v/>
      </c>
      <c r="E65" s="11" t="str">
        <f>IF($A65&lt;&gt;"",VLOOKUP($A65,Vocabulary!$A:$J,4,),"")</f>
        <v>Other</v>
      </c>
    </row>
    <row r="66" spans="1:5" x14ac:dyDescent="0.3">
      <c r="A66" s="8">
        <v>65</v>
      </c>
      <c r="B66" s="11" t="str">
        <f>IF($A66&lt;&gt;"",IF(VLOOKUP($A66,Vocabulary!$A:$J,2,)="","",VLOOKUP($A66,Vocabulary!$A:$J,2,)),"")</f>
        <v>DocumentReferenceURL</v>
      </c>
      <c r="C66" s="11" t="str">
        <f>IF($A66&lt;&gt;"",IF(VLOOKUP($A66,Vocabulary!$A:$J,3,)="","",VLOOKUP($A66,Vocabulary!$A:$J,3,)),"")</f>
        <v>A Uniform Resource Locator where the document or attestation can be found.</v>
      </c>
      <c r="D66" s="11" t="str">
        <f>IF($A66&lt;&gt;"",IF(VLOOKUP($A66,Vocabulary!$A:$J,7,)="","",VLOOKUP($A66,Vocabulary!$A:$J,7,)),"")</f>
        <v/>
      </c>
      <c r="E66" s="11" t="str">
        <f>IF($A66&lt;&gt;"",VLOOKUP($A66,Vocabulary!$A:$J,4,),"")</f>
        <v>Other</v>
      </c>
    </row>
    <row r="67" spans="1:5" x14ac:dyDescent="0.3">
      <c r="A67" s="8">
        <v>66</v>
      </c>
      <c r="B67" s="11" t="str">
        <f>IF($A67&lt;&gt;"",IF(VLOOKUP($A67,Vocabulary!$A:$J,2,)="","",VLOOKUP($A67,Vocabulary!$A:$J,2,)),"")</f>
        <v>DocumentReferenceDescription</v>
      </c>
      <c r="C67" s="11" t="str">
        <f>IF($A67&lt;&gt;"",IF(VLOOKUP($A67,Vocabulary!$A:$J,3,)="","",VLOOKUP($A67,Vocabulary!$A:$J,3,)),"")</f>
        <v>A document reference may contain the description of the attestation or evidentiary
document.</v>
      </c>
      <c r="D67" s="11" t="str">
        <f>IF($A67&lt;&gt;"",IF(VLOOKUP($A67,Vocabulary!$A:$J,7,)="","",VLOOKUP($A67,Vocabulary!$A:$J,7,)),"")</f>
        <v/>
      </c>
      <c r="E67" s="11" t="str">
        <f>IF($A67&lt;&gt;"",VLOOKUP($A67,Vocabulary!$A:$J,4,),"")</f>
        <v>Other</v>
      </c>
    </row>
    <row r="68" spans="1:5" x14ac:dyDescent="0.3">
      <c r="A68" s="8">
        <v>67</v>
      </c>
      <c r="B68" s="11" t="str">
        <f>IF($A68&lt;&gt;"",IF(VLOOKUP($A68,Vocabulary!$A:$J,2,)="","",VLOOKUP($A68,Vocabulary!$A:$J,2,)),"")</f>
        <v>DocumentReferenceType</v>
      </c>
      <c r="C68" s="11" t="str">
        <f>IF($A68&lt;&gt;"",IF(VLOOKUP($A68,Vocabulary!$A:$J,3,)="","",VLOOKUP($A68,Vocabulary!$A:$J,3,)),"")</f>
        <v>The document reference may contain the type that categorizes the attestation or
evidentiary document.</v>
      </c>
      <c r="D68" s="11" t="str">
        <f>IF($A68&lt;&gt;"",IF(VLOOKUP($A68,Vocabulary!$A:$J,7,)="","",VLOOKUP($A68,Vocabulary!$A:$J,7,)),"")</f>
        <v/>
      </c>
      <c r="E68" s="11" t="str">
        <f>IF($A68&lt;&gt;"",VLOOKUP($A68,Vocabulary!$A:$J,4,),"")</f>
        <v>Other</v>
      </c>
    </row>
    <row r="69" spans="1:5" x14ac:dyDescent="0.3">
      <c r="A69" s="8">
        <v>68</v>
      </c>
      <c r="B69" s="11" t="str">
        <f>IF($A69&lt;&gt;"",IF(VLOOKUP($A69,Vocabulary!$A:$J,2,)="","",VLOOKUP($A69,Vocabulary!$A:$J,2,)),"")</f>
        <v>Event</v>
      </c>
      <c r="C69" s="11" t="str">
        <f>IF($A69&lt;&gt;"",IF(VLOOKUP($A69,Vocabulary!$A:$J,3,)="","",VLOOKUP($A69,Vocabulary!$A:$J,3,)),"")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D69" s="11" t="str">
        <f>IF($A69&lt;&gt;"",IF(VLOOKUP($A69,Vocabulary!$A:$J,7,)="","",VLOOKUP($A69,Vocabulary!$A:$J,7,)),"")</f>
        <v/>
      </c>
      <c r="E69" s="11" t="str">
        <f>IF($A69&lt;&gt;"",VLOOKUP($A69,Vocabulary!$A:$J,4,),"")</f>
        <v>Other</v>
      </c>
    </row>
    <row r="70" spans="1:5" x14ac:dyDescent="0.3">
      <c r="A70" s="8">
        <v>69</v>
      </c>
      <c r="B70" s="11" t="str">
        <f>IF($A70&lt;&gt;"",IF(VLOOKUP($A70,Vocabulary!$A:$J,2,)="","",VLOOKUP($A70,Vocabulary!$A:$J,2,)),"")</f>
        <v>EventIdentifier</v>
      </c>
      <c r="C70" s="11" t="str">
        <f>IF($A70&lt;&gt;"",IF(VLOOKUP($A70,Vocabulary!$A:$J,3,)="","",VLOOKUP($A70,Vocabulary!$A:$J,3,)),"")</f>
        <v>This property represents a formally-issued Identifier for the Event.</v>
      </c>
      <c r="D70" s="11" t="str">
        <f>IF($A70&lt;&gt;"",IF(VLOOKUP($A70,Vocabulary!$A:$J,7,)="","",VLOOKUP($A70,Vocabulary!$A:$J,7,)),"")</f>
        <v/>
      </c>
      <c r="E70" s="11" t="str">
        <f>IF($A70&lt;&gt;"",VLOOKUP($A70,Vocabulary!$A:$J,4,),"")</f>
        <v>Other</v>
      </c>
    </row>
    <row r="71" spans="1:5" x14ac:dyDescent="0.3">
      <c r="A71" s="8">
        <v>70</v>
      </c>
      <c r="B71" s="11" t="str">
        <f>IF($A71&lt;&gt;"",IF(VLOOKUP($A71,Vocabulary!$A:$J,2,)="","",VLOOKUP($A71,Vocabulary!$A:$J,2,)),"")</f>
        <v>EventName</v>
      </c>
      <c r="C71" s="11" t="str">
        <f>IF($A71&lt;&gt;"",IF(VLOOKUP($A71,Vocabulary!$A:$J,3,)="","",VLOOKUP($A71,Vocabulary!$A:$J,3,)),"")</f>
        <v>This property represents the Name of the Event.</v>
      </c>
      <c r="D71" s="11" t="str">
        <f>IF($A71&lt;&gt;"",IF(VLOOKUP($A71,Vocabulary!$A:$J,7,)="","",VLOOKUP($A71,Vocabulary!$A:$J,7,)),"")</f>
        <v/>
      </c>
      <c r="E71" s="11" t="str">
        <f>IF($A71&lt;&gt;"",VLOOKUP($A71,Vocabulary!$A:$J,4,),"")</f>
        <v>Other</v>
      </c>
    </row>
    <row r="72" spans="1:5" x14ac:dyDescent="0.3">
      <c r="A72" s="8">
        <v>71</v>
      </c>
      <c r="B72" s="11" t="str">
        <f>IF($A72&lt;&gt;"",IF(VLOOKUP($A72,Vocabulary!$A:$J,2,)="","",VLOOKUP($A72,Vocabulary!$A:$J,2,)),"")</f>
        <v>EventDescription</v>
      </c>
      <c r="C72" s="11" t="str">
        <f>IF($A72&lt;&gt;"",IF(VLOOKUP($A72,Vocabulary!$A:$J,3,)="","",VLOOKUP($A72,Vocabulary!$A:$J,3,)),"")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D72" s="11" t="str">
        <f>IF($A72&lt;&gt;"",IF(VLOOKUP($A72,Vocabulary!$A:$J,7,)="","",VLOOKUP($A72,Vocabulary!$A:$J,7,)),"")</f>
        <v/>
      </c>
      <c r="E72" s="11" t="str">
        <f>IF($A72&lt;&gt;"",VLOOKUP($A72,Vocabulary!$A:$J,4,),"")</f>
        <v>Other</v>
      </c>
    </row>
    <row r="73" spans="1:5" x14ac:dyDescent="0.3">
      <c r="A73" s="8">
        <v>72</v>
      </c>
      <c r="B73" s="11" t="str">
        <f>IF($A73&lt;&gt;"",IF(VLOOKUP($A73,Vocabulary!$A:$J,2,)="","",VLOOKUP($A73,Vocabulary!$A:$J,2,)),"")</f>
        <v>EventType</v>
      </c>
      <c r="C73" s="11" t="str">
        <f>IF($A73&lt;&gt;"",IF(VLOOKUP($A73,Vocabulary!$A:$J,3,)="","",VLOOKUP($A73,Vocabulary!$A:$J,3,)),"")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D73" s="11" t="str">
        <f>IF($A73&lt;&gt;"",IF(VLOOKUP($A73,Vocabulary!$A:$J,7,)="","",VLOOKUP($A73,Vocabulary!$A:$J,7,)),"")</f>
        <v/>
      </c>
      <c r="E73" s="11" t="str">
        <f>IF($A73&lt;&gt;"",VLOOKUP($A73,Vocabulary!$A:$J,4,),"")</f>
        <v>Other</v>
      </c>
    </row>
    <row r="74" spans="1:5" x14ac:dyDescent="0.3">
      <c r="A74" s="8">
        <v>73</v>
      </c>
      <c r="B74" s="11" t="str">
        <f>IF($A74&lt;&gt;"",IF(VLOOKUP($A74,Vocabulary!$A:$J,2,)="","",VLOOKUP($A74,Vocabulary!$A:$J,2,)),"")</f>
        <v>EventRelatedService</v>
      </c>
      <c r="C74" s="11" t="str">
        <f>IF($A74&lt;&gt;"",IF(VLOOKUP($A74,Vocabulary!$A:$J,3,)="","",VLOOKUP($A74,Vocabulary!$A:$J,3,)),"")</f>
        <v xml:space="preserve">This property links an event directly to a public service that is related to it. </v>
      </c>
      <c r="D74" s="11" t="str">
        <f>IF($A74&lt;&gt;"",IF(VLOOKUP($A74,Vocabulary!$A:$J,7,)="","",VLOOKUP($A74,Vocabulary!$A:$J,7,)),"")</f>
        <v/>
      </c>
      <c r="E74" s="11" t="str">
        <f>IF($A74&lt;&gt;"",VLOOKUP($A74,Vocabulary!$A:$J,4,),"")</f>
        <v>Other</v>
      </c>
    </row>
    <row r="75" spans="1:5" x14ac:dyDescent="0.3">
      <c r="A75" s="8">
        <v>74</v>
      </c>
      <c r="B75" s="11" t="str">
        <f>IF($A75&lt;&gt;"",IF(VLOOKUP($A75,Vocabulary!$A:$J,2,)="","",VLOOKUP($A75,Vocabulary!$A:$J,2,)),"")</f>
        <v>Evidence</v>
      </c>
      <c r="C75" s="11" t="str">
        <f>IF($A75&lt;&gt;"",IF(VLOOKUP($A75,Vocabulary!$A:$J,3,)="","",VLOOKUP($A75,Vocabulary!$A:$J,3,)),"")</f>
        <v>Evidence is any resource that can document or support a criterion response.
The Evidence class contains information that proves that a criterion requirement
exists or is true, in particular evidences are used to prove that a specific criterion is
met.</v>
      </c>
      <c r="D75" s="11" t="str">
        <f>IF($A75&lt;&gt;"",IF(VLOOKUP($A75,Vocabulary!$A:$J,7,)="","",VLOOKUP($A75,Vocabulary!$A:$J,7,)),"")</f>
        <v/>
      </c>
      <c r="E75" s="11" t="str">
        <f>IF($A75&lt;&gt;"",VLOOKUP($A75,Vocabulary!$A:$J,4,),"")</f>
        <v>Other</v>
      </c>
    </row>
    <row r="76" spans="1:5" x14ac:dyDescent="0.3">
      <c r="A76" s="8">
        <v>75</v>
      </c>
      <c r="B76" s="11" t="str">
        <f>IF($A76&lt;&gt;"",IF(VLOOKUP($A76,Vocabulary!$A:$J,2,)="","",VLOOKUP($A76,Vocabulary!$A:$J,2,)),"")</f>
        <v>EvidenceIdentifier</v>
      </c>
      <c r="C76" s="11" t="str">
        <f>IF($A76&lt;&gt;"",IF(VLOOKUP($A76,Vocabulary!$A:$J,3,)="","",VLOOKUP($A76,Vocabulary!$A:$J,3,)),"")</f>
        <v>An Evidence must have an identifier.</v>
      </c>
      <c r="D76" s="11" t="str">
        <f>IF($A76&lt;&gt;"",IF(VLOOKUP($A76,Vocabulary!$A:$J,7,)="","",VLOOKUP($A76,Vocabulary!$A:$J,7,)),"")</f>
        <v/>
      </c>
      <c r="E76" s="11" t="str">
        <f>IF($A76&lt;&gt;"",VLOOKUP($A76,Vocabulary!$A:$J,4,),"")</f>
        <v>Other</v>
      </c>
    </row>
    <row r="77" spans="1:5" x14ac:dyDescent="0.3">
      <c r="A77" s="8">
        <v>76</v>
      </c>
      <c r="B77" s="11" t="str">
        <f>IF($A77&lt;&gt;"",IF(VLOOKUP($A77,Vocabulary!$A:$J,2,)="","",VLOOKUP($A77,Vocabulary!$A:$J,2,)),"")</f>
        <v>EvidenceEvidenceType</v>
      </c>
      <c r="C77" s="11" t="str">
        <f>IF($A77&lt;&gt;"",IF(VLOOKUP($A77,Vocabulary!$A:$J,3,)="","",VLOOKUP($A77,Vocabulary!$A:$J,3,)),"")</f>
        <v>The Evidences contain a property type to categorize evidences and to allow for the
creation of controlled vocabularies that can facilitate automatic translation.</v>
      </c>
      <c r="D77" s="11" t="str">
        <f>IF($A77&lt;&gt;"",IF(VLOOKUP($A77,Vocabulary!$A:$J,7,)="","",VLOOKUP($A77,Vocabulary!$A:$J,7,)),"")</f>
        <v/>
      </c>
      <c r="E77" s="11" t="str">
        <f>IF($A77&lt;&gt;"",VLOOKUP($A77,Vocabulary!$A:$J,4,),"")</f>
        <v>Other</v>
      </c>
    </row>
    <row r="78" spans="1:5" x14ac:dyDescent="0.3">
      <c r="A78" s="8">
        <v>77</v>
      </c>
      <c r="B78" s="11" t="str">
        <f>IF($A78&lt;&gt;"",IF(VLOOKUP($A78,Vocabulary!$A:$J,2,)="","",VLOOKUP($A78,Vocabulary!$A:$J,2,)),"")</f>
        <v>EvidenceName</v>
      </c>
      <c r="C78" s="11" t="str">
        <f>IF($A78&lt;&gt;"",IF(VLOOKUP($A78,Vocabulary!$A:$J,3,)="","",VLOOKUP($A78,Vocabulary!$A:$J,3,)),"")</f>
        <v xml:space="preserve">An Evidence may have a name by which it is referred to. </v>
      </c>
      <c r="D78" s="11" t="str">
        <f>IF($A78&lt;&gt;"",IF(VLOOKUP($A78,Vocabulary!$A:$J,7,)="","",VLOOKUP($A78,Vocabulary!$A:$J,7,)),"")</f>
        <v/>
      </c>
      <c r="E78" s="11" t="str">
        <f>IF($A78&lt;&gt;"",VLOOKUP($A78,Vocabulary!$A:$J,4,),"")</f>
        <v>Other</v>
      </c>
    </row>
    <row r="79" spans="1:5" x14ac:dyDescent="0.3">
      <c r="A79" s="8">
        <v>78</v>
      </c>
      <c r="B79" s="11" t="str">
        <f>IF($A79&lt;&gt;"",IF(VLOOKUP($A79,Vocabulary!$A:$J,2,)="","",VLOOKUP($A79,Vocabulary!$A:$J,2,)),"")</f>
        <v>EvidenceDescription</v>
      </c>
      <c r="C79" s="11" t="str">
        <f>IF($A79&lt;&gt;"",IF(VLOOKUP($A79,Vocabulary!$A:$J,3,)="","",VLOOKUP($A79,Vocabulary!$A:$J,3,)),"")</f>
        <v xml:space="preserve">An Evidence may have an explanatory description. </v>
      </c>
      <c r="D79" s="11" t="str">
        <f>IF($A79&lt;&gt;"",IF(VLOOKUP($A79,Vocabulary!$A:$J,7,)="","",VLOOKUP($A79,Vocabulary!$A:$J,7,)),"")</f>
        <v/>
      </c>
      <c r="E79" s="11" t="str">
        <f>IF($A79&lt;&gt;"",VLOOKUP($A79,Vocabulary!$A:$J,4,),"")</f>
        <v>Other</v>
      </c>
    </row>
    <row r="80" spans="1:5" x14ac:dyDescent="0.3">
      <c r="A80" s="8">
        <v>79</v>
      </c>
      <c r="B80" s="11" t="str">
        <f>IF($A80&lt;&gt;"",IF(VLOOKUP($A80,Vocabulary!$A:$J,2,)="","",VLOOKUP($A80,Vocabulary!$A:$J,2,)),"")</f>
        <v>EvidenceLanguage</v>
      </c>
      <c r="C80" s="11" t="str">
        <f>IF($A80&lt;&gt;"",IF(VLOOKUP($A80,Vocabulary!$A:$J,3,)="","",VLOOKUP($A80,Vocabulary!$A:$J,3,)),"")</f>
        <v>An Evidence may define the language the attestation of evidentiary document is
written in.</v>
      </c>
      <c r="D80" s="11" t="str">
        <f>IF($A80&lt;&gt;"",IF(VLOOKUP($A80,Vocabulary!$A:$J,7,)="","",VLOOKUP($A80,Vocabulary!$A:$J,7,)),"")</f>
        <v/>
      </c>
      <c r="E80" s="11" t="str">
        <f>IF($A80&lt;&gt;"",VLOOKUP($A80,Vocabulary!$A:$J,4,),"")</f>
        <v>Other</v>
      </c>
    </row>
    <row r="81" spans="1:5" x14ac:dyDescent="0.3">
      <c r="A81" s="8">
        <v>80</v>
      </c>
      <c r="B81" s="11" t="str">
        <f>IF($A81&lt;&gt;"",IF(VLOOKUP($A81,Vocabulary!$A:$J,2,)="","",VLOOKUP($A81,Vocabulary!$A:$J,2,)),"")</f>
        <v>EvidenceBelongsToAgent</v>
      </c>
      <c r="C81" s="11" t="str">
        <f>IF($A81&lt;&gt;"",IF(VLOOKUP($A81,Vocabulary!$A:$J,3,)="","",VLOOKUP($A81,Vocabulary!$A:$J,3,)),"")</f>
        <v>an evidence belongs to an agent (new entry)</v>
      </c>
      <c r="D81" s="11" t="str">
        <f>IF($A81&lt;&gt;"",IF(VLOOKUP($A81,Vocabulary!$A:$J,7,)="","",VLOOKUP($A81,Vocabulary!$A:$J,7,)),"")</f>
        <v/>
      </c>
      <c r="E81" s="11" t="str">
        <f>IF($A81&lt;&gt;"",VLOOKUP($A81,Vocabulary!$A:$J,4,),"")</f>
        <v>Other</v>
      </c>
    </row>
    <row r="82" spans="1:5" x14ac:dyDescent="0.3">
      <c r="A82" s="8">
        <v>81</v>
      </c>
      <c r="B82" s="11" t="str">
        <f>IF($A82&lt;&gt;"",IF(VLOOKUP($A82,Vocabulary!$A:$J,2,)="","",VLOOKUP($A82,Vocabulary!$A:$J,2,)),"")</f>
        <v>EvidenceIssuedByOrganisation</v>
      </c>
      <c r="C82" s="11" t="str">
        <f>IF($A82&lt;&gt;"",IF(VLOOKUP($A82,Vocabulary!$A:$J,3,)="","",VLOOKUP($A82,Vocabulary!$A:$J,3,)),"")</f>
        <v>An Evidence may refer to the organisation that issued the attestation or evidentiary
document. (https://www.w3.org/TR/vocab-org/)</v>
      </c>
      <c r="D82" s="11" t="str">
        <f>IF($A82&lt;&gt;"",IF(VLOOKUP($A82,Vocabulary!$A:$J,7,)="","",VLOOKUP($A82,Vocabulary!$A:$J,7,)),"")</f>
        <v/>
      </c>
      <c r="E82" s="11" t="str">
        <f>IF($A82&lt;&gt;"",VLOOKUP($A82,Vocabulary!$A:$J,4,),"")</f>
        <v>Other</v>
      </c>
    </row>
    <row r="83" spans="1:5" x14ac:dyDescent="0.3">
      <c r="A83" s="8">
        <v>82</v>
      </c>
      <c r="B83" s="11" t="str">
        <f>IF($A83&lt;&gt;"",IF(VLOOKUP($A83,Vocabulary!$A:$J,2,)="","",VLOOKUP($A83,Vocabulary!$A:$J,2,)),"")</f>
        <v>EvidenceIsSupportedByDocumentReference</v>
      </c>
      <c r="C83" s="11" t="str">
        <f>IF($A83&lt;&gt;"",IF(VLOOKUP($A83,Vocabulary!$A:$J,3,)="","",VLOOKUP($A83,Vocabulary!$A:$J,3,)),"")</f>
        <v>An Evidence may refer to the attestation, to the evidentiary document or to the URL
where the proof from a third party can be found.</v>
      </c>
      <c r="D83" s="11" t="str">
        <f>IF($A83&lt;&gt;"",IF(VLOOKUP($A83,Vocabulary!$A:$J,7,)="","",VLOOKUP($A83,Vocabulary!$A:$J,7,)),"")</f>
        <v/>
      </c>
      <c r="E83" s="11" t="str">
        <f>IF($A83&lt;&gt;"",VLOOKUP($A83,Vocabulary!$A:$J,4,),"")</f>
        <v>Other</v>
      </c>
    </row>
    <row r="84" spans="1:5" x14ac:dyDescent="0.3">
      <c r="A84" s="8">
        <v>83</v>
      </c>
      <c r="B84" s="11" t="str">
        <f>IF($A84&lt;&gt;"",IF(VLOOKUP($A84,Vocabulary!$A:$J,2,)="","",VLOOKUP($A84,Vocabulary!$A:$J,2,)),"")</f>
        <v>FormalFramework</v>
      </c>
      <c r="C84" s="11" t="str">
        <f>IF($A84&lt;&gt;"",IF(VLOOKUP($A84,Vocabulary!$A:$J,3,)="","",VLOOKUP($A84,Vocabulary!$A:$J,3,)),"")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D84" s="11" t="str">
        <f>IF($A84&lt;&gt;"",IF(VLOOKUP($A84,Vocabulary!$A:$J,7,)="","",VLOOKUP($A84,Vocabulary!$A:$J,7,)),"")</f>
        <v/>
      </c>
      <c r="E84" s="11" t="str">
        <f>IF($A84&lt;&gt;"",VLOOKUP($A84,Vocabulary!$A:$J,4,),"")</f>
        <v>Other</v>
      </c>
    </row>
    <row r="85" spans="1:5" x14ac:dyDescent="0.3">
      <c r="A85" s="8">
        <v>84</v>
      </c>
      <c r="B85" s="11" t="str">
        <f>IF($A85&lt;&gt;"",IF(VLOOKUP($A85,Vocabulary!$A:$J,2,)="","",VLOOKUP($A85,Vocabulary!$A:$J,2,)),"")</f>
        <v>FormalFrameworkIdentifier</v>
      </c>
      <c r="C85" s="11" t="str">
        <f>IF($A85&lt;&gt;"",IF(VLOOKUP($A85,Vocabulary!$A:$J,3,)="","",VLOOKUP($A85,Vocabulary!$A:$J,3,)),"")</f>
        <v>This property represents a formally-issued Identifier for the Formal Framework. Similarly as in ELI, this can be a Local Identifier, which is the unique identifier used in a local reference system. Also this can be a URI following the URI-path as defined in ELI.</v>
      </c>
      <c r="D85" s="11" t="str">
        <f>IF($A85&lt;&gt;"",IF(VLOOKUP($A85,Vocabulary!$A:$J,7,)="","",VLOOKUP($A85,Vocabulary!$A:$J,7,)),"")</f>
        <v/>
      </c>
      <c r="E85" s="11" t="str">
        <f>IF($A85&lt;&gt;"",VLOOKUP($A85,Vocabulary!$A:$J,4,),"")</f>
        <v>Other</v>
      </c>
    </row>
    <row r="86" spans="1:5" x14ac:dyDescent="0.3">
      <c r="A86" s="8">
        <v>85</v>
      </c>
      <c r="B86" s="11" t="str">
        <f>IF($A86&lt;&gt;"",IF(VLOOKUP($A86,Vocabulary!$A:$J,2,)="","",VLOOKUP($A86,Vocabulary!$A:$J,2,)),"")</f>
        <v>FormalFrameworkName</v>
      </c>
      <c r="C86" s="11" t="str">
        <f>IF($A86&lt;&gt;"",IF(VLOOKUP($A86,Vocabulary!$A:$J,3,)="","",VLOOKUP($A86,Vocabulary!$A:$J,3,)),"")</f>
        <v>This property represents the Name of the Formal Framework.</v>
      </c>
      <c r="D86" s="11" t="str">
        <f>IF($A86&lt;&gt;"",IF(VLOOKUP($A86,Vocabulary!$A:$J,7,)="","",VLOOKUP($A86,Vocabulary!$A:$J,7,)),"")</f>
        <v/>
      </c>
      <c r="E86" s="11" t="str">
        <f>IF($A86&lt;&gt;"",VLOOKUP($A86,Vocabulary!$A:$J,4,),"")</f>
        <v>Other</v>
      </c>
    </row>
    <row r="87" spans="1:5" x14ac:dyDescent="0.3">
      <c r="A87" s="8">
        <v>86</v>
      </c>
      <c r="B87" s="11" t="str">
        <f>IF($A87&lt;&gt;"",IF(VLOOKUP($A87,Vocabulary!$A:$J,2,)="","",VLOOKUP($A87,Vocabulary!$A:$J,2,)),"")</f>
        <v>FormalFrameworkDescription</v>
      </c>
      <c r="C87" s="11" t="str">
        <f>IF($A87&lt;&gt;"",IF(VLOOKUP($A87,Vocabulary!$A:$J,3,)="","",VLOOKUP($A87,Vocabulary!$A:$J,3,)),"")</f>
        <v>This property represents a free text Description of the Formal Framework.</v>
      </c>
      <c r="D87" s="11" t="str">
        <f>IF($A87&lt;&gt;"",IF(VLOOKUP($A87,Vocabulary!$A:$J,7,)="","",VLOOKUP($A87,Vocabulary!$A:$J,7,)),"")</f>
        <v/>
      </c>
      <c r="E87" s="11" t="str">
        <f>IF($A87&lt;&gt;"",VLOOKUP($A87,Vocabulary!$A:$J,4,),"")</f>
        <v>Other</v>
      </c>
    </row>
    <row r="88" spans="1:5" x14ac:dyDescent="0.3">
      <c r="A88" s="8">
        <v>87</v>
      </c>
      <c r="B88" s="11" t="str">
        <f>IF($A88&lt;&gt;"",IF(VLOOKUP($A88,Vocabulary!$A:$J,2,)="","",VLOOKUP($A88,Vocabulary!$A:$J,2,)),"")</f>
        <v>FormalFrameworkLanguage</v>
      </c>
      <c r="C88" s="11" t="str">
        <f>IF($A88&lt;&gt;"",IF(VLOOKUP($A88,Vocabulary!$A:$J,3,)="","",VLOOKUP($A88,Vocabulary!$A:$J,3,)),"")</f>
        <v xml:space="preserve">This property represents the Language(s) in which the Formal Framework is available. The possible values for this property are described in a controlled vocabulary. </v>
      </c>
      <c r="D88" s="11" t="str">
        <f>IF($A88&lt;&gt;"",IF(VLOOKUP($A88,Vocabulary!$A:$J,7,)="","",VLOOKUP($A88,Vocabulary!$A:$J,7,)),"")</f>
        <v/>
      </c>
      <c r="E88" s="11" t="str">
        <f>IF($A88&lt;&gt;"",VLOOKUP($A88,Vocabulary!$A:$J,4,),"")</f>
        <v>Other</v>
      </c>
    </row>
    <row r="89" spans="1:5" x14ac:dyDescent="0.3">
      <c r="A89" s="8">
        <v>88</v>
      </c>
      <c r="B89" s="11" t="str">
        <f>IF($A89&lt;&gt;"",IF(VLOOKUP($A89,Vocabulary!$A:$J,2,)="","",VLOOKUP($A89,Vocabulary!$A:$J,2,)),"")</f>
        <v>FormalFrameworkStatus</v>
      </c>
      <c r="C89" s="11" t="str">
        <f>IF($A89&lt;&gt;"",IF(VLOOKUP($A89,Vocabulary!$A:$J,3,)="","",VLOOKUP($A89,Vocabulary!$A:$J,3,)),"")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D89" s="11" t="str">
        <f>IF($A89&lt;&gt;"",IF(VLOOKUP($A89,Vocabulary!$A:$J,7,)="","",VLOOKUP($A89,Vocabulary!$A:$J,7,)),"")</f>
        <v/>
      </c>
      <c r="E89" s="11" t="str">
        <f>IF($A89&lt;&gt;"",VLOOKUP($A89,Vocabulary!$A:$J,4,),"")</f>
        <v>Other</v>
      </c>
    </row>
    <row r="90" spans="1:5" x14ac:dyDescent="0.3">
      <c r="A90" s="8">
        <v>89</v>
      </c>
      <c r="B90" s="11" t="str">
        <f>IF($A90&lt;&gt;"",IF(VLOOKUP($A90,Vocabulary!$A:$J,2,)="","",VLOOKUP($A90,Vocabulary!$A:$J,2,)),"")</f>
        <v>FormalFrameworkSubject</v>
      </c>
      <c r="C90" s="11" t="str">
        <f>IF($A90&lt;&gt;"",IF(VLOOKUP($A90,Vocabulary!$A:$J,3,)="","",VLOOKUP($A90,Vocabulary!$A:$J,3,)),"")</f>
        <v>This property represents the Subject of this Formal Framework. The possible values for this property are described in a controlled vocabulary.</v>
      </c>
      <c r="D90" s="11" t="str">
        <f>IF($A90&lt;&gt;"",IF(VLOOKUP($A90,Vocabulary!$A:$J,7,)="","",VLOOKUP($A90,Vocabulary!$A:$J,7,)),"")</f>
        <v/>
      </c>
      <c r="E90" s="11" t="str">
        <f>IF($A90&lt;&gt;"",VLOOKUP($A90,Vocabulary!$A:$J,4,),"")</f>
        <v>Other</v>
      </c>
    </row>
    <row r="91" spans="1:5" x14ac:dyDescent="0.3">
      <c r="A91" s="8">
        <v>90</v>
      </c>
      <c r="B91" s="11" t="str">
        <f>IF($A91&lt;&gt;"",IF(VLOOKUP($A91,Vocabulary!$A:$J,2,)="","",VLOOKUP($A91,Vocabulary!$A:$J,2,)),"")</f>
        <v>FormalFrameworkTerritorialApplication</v>
      </c>
      <c r="C91" s="11" t="str">
        <f>IF($A91&lt;&gt;"",IF(VLOOKUP($A91,Vocabulary!$A:$J,3,)="","",VLOOKUP($A91,Vocabulary!$A:$J,3,)),"")</f>
        <v xml:space="preserve">This property represents the geographical scope of where the Formal Framework is applicable, for instance EU, country/Member State, region…
The values of this property come from a controlled vocabulary, for instance NUTS. </v>
      </c>
      <c r="D91" s="11" t="str">
        <f>IF($A91&lt;&gt;"",IF(VLOOKUP($A91,Vocabulary!$A:$J,7,)="","",VLOOKUP($A91,Vocabulary!$A:$J,7,)),"")</f>
        <v/>
      </c>
      <c r="E91" s="11" t="str">
        <f>IF($A91&lt;&gt;"",VLOOKUP($A91,Vocabulary!$A:$J,4,),"")</f>
        <v>Other</v>
      </c>
    </row>
    <row r="92" spans="1:5" x14ac:dyDescent="0.3">
      <c r="A92" s="8">
        <v>91</v>
      </c>
      <c r="B92" s="11" t="str">
        <f>IF($A92&lt;&gt;"",IF(VLOOKUP($A92,Vocabulary!$A:$J,2,)="","",VLOOKUP($A92,Vocabulary!$A:$J,2,)),"")</f>
        <v>FormalFrameworkType</v>
      </c>
      <c r="C92" s="11" t="str">
        <f>IF($A92&lt;&gt;"",IF(VLOOKUP($A92,Vocabulary!$A:$J,3,)="","",VLOOKUP($A92,Vocabulary!$A:$J,3,)),"")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D92" s="11" t="str">
        <f>IF($A92&lt;&gt;"",IF(VLOOKUP($A92,Vocabulary!$A:$J,7,)="","",VLOOKUP($A92,Vocabulary!$A:$J,7,)),"")</f>
        <v/>
      </c>
      <c r="E92" s="11" t="str">
        <f>IF($A92&lt;&gt;"",VLOOKUP($A92,Vocabulary!$A:$J,4,),"")</f>
        <v>Other</v>
      </c>
    </row>
    <row r="93" spans="1:5" x14ac:dyDescent="0.3">
      <c r="A93" s="8">
        <v>92</v>
      </c>
      <c r="B93" s="11" t="str">
        <f>IF($A93&lt;&gt;"",IF(VLOOKUP($A93,Vocabulary!$A:$J,2,)="","",VLOOKUP($A93,Vocabulary!$A:$J,2,)),"")</f>
        <v>FormalFrameworkRelated</v>
      </c>
      <c r="C93" s="11" t="str">
        <f>IF($A93&lt;&gt;"",IF(VLOOKUP($A93,Vocabulary!$A:$J,3,)="","",VLOOKUP($A93,Vocabulary!$A:$J,3,)),"")</f>
        <v>A formal framework related to this framework.</v>
      </c>
      <c r="D93" s="11" t="str">
        <f>IF($A93&lt;&gt;"",IF(VLOOKUP($A93,Vocabulary!$A:$J,7,)="","",VLOOKUP($A93,Vocabulary!$A:$J,7,)),"")</f>
        <v/>
      </c>
      <c r="E93" s="11" t="str">
        <f>IF($A93&lt;&gt;"",VLOOKUP($A93,Vocabulary!$A:$J,4,),"")</f>
        <v>Other</v>
      </c>
    </row>
    <row r="94" spans="1:5" x14ac:dyDescent="0.3">
      <c r="A94" s="8">
        <v>93</v>
      </c>
      <c r="B94" s="11" t="str">
        <f>IF($A94&lt;&gt;"",IF(VLOOKUP($A94,Vocabulary!$A:$J,2,)="","",VLOOKUP($A94,Vocabulary!$A:$J,2,)),"")</f>
        <v>FoundationEvent</v>
      </c>
      <c r="C94" s="11" t="str">
        <f>IF($A94&lt;&gt;"",IF(VLOOKUP($A94,Vocabulary!$A:$J,3,)="","",VLOOKUP($A94,Vocabulary!$A:$J,3,)),"")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D94" s="11" t="str">
        <f>IF($A94&lt;&gt;"",IF(VLOOKUP($A94,Vocabulary!$A:$J,7,)="","",VLOOKUP($A94,Vocabulary!$A:$J,7,)),"")</f>
        <v/>
      </c>
      <c r="E94" s="11" t="str">
        <f>IF($A94&lt;&gt;"",VLOOKUP($A94,Vocabulary!$A:$J,4,),"")</f>
        <v>Organization</v>
      </c>
    </row>
    <row r="95" spans="1:5" x14ac:dyDescent="0.3">
      <c r="A95" s="8">
        <v>94</v>
      </c>
      <c r="B95" s="11" t="str">
        <f>IF($A95&lt;&gt;"",IF(VLOOKUP($A95,Vocabulary!$A:$J,2,)="","",VLOOKUP($A95,Vocabulary!$A:$J,2,)),"")</f>
        <v>Geometry</v>
      </c>
      <c r="C95" s="11" t="str">
        <f>IF($A95&lt;&gt;"",IF(VLOOKUP($A95,Vocabulary!$A:$J,3,)="","",VLOOKUP($A95,Vocabulary!$A:$J,3,)),"")</f>
        <v>A geometry representing a location.</v>
      </c>
      <c r="D95" s="11" t="str">
        <f>IF($A95&lt;&gt;"",IF(VLOOKUP($A95,Vocabulary!$A:$J,7,)="","",VLOOKUP($A95,Vocabulary!$A:$J,7,)),"")</f>
        <v/>
      </c>
      <c r="E95" s="11" t="str">
        <f>IF($A95&lt;&gt;"",VLOOKUP($A95,Vocabulary!$A:$J,4,),"")</f>
        <v>Location</v>
      </c>
    </row>
    <row r="96" spans="1:5" x14ac:dyDescent="0.3">
      <c r="A96" s="8">
        <v>95</v>
      </c>
      <c r="B96" s="11" t="str">
        <f>IF($A96&lt;&gt;"",IF(VLOOKUP($A96,Vocabulary!$A:$J,2,)="","",VLOOKUP($A96,Vocabulary!$A:$J,2,)),"")</f>
        <v>GeometryCoordinates</v>
      </c>
      <c r="C96" s="11" t="str">
        <f>IF($A96&lt;&gt;"",IF(VLOOKUP($A96,Vocabulary!$A:$J,3,)="","",VLOOKUP($A96,Vocabulary!$A:$J,3,)),"")</f>
        <v>The ordered list of coordinates of the geometry.</v>
      </c>
      <c r="D96" s="11" t="str">
        <f>IF($A96&lt;&gt;"",IF(VLOOKUP($A96,Vocabulary!$A:$J,7,)="","",VLOOKUP($A96,Vocabulary!$A:$J,7,)),"")</f>
        <v/>
      </c>
      <c r="E96" s="11" t="str">
        <f>IF($A96&lt;&gt;"",VLOOKUP($A96,Vocabulary!$A:$J,4,),"")</f>
        <v>Location</v>
      </c>
    </row>
    <row r="97" spans="1:8" x14ac:dyDescent="0.3">
      <c r="A97" s="8">
        <v>96</v>
      </c>
      <c r="B97" s="11" t="str">
        <f>IF($A97&lt;&gt;"",IF(VLOOKUP($A97,Vocabulary!$A:$J,2,)="","",VLOOKUP($A97,Vocabulary!$A:$J,2,)),"")</f>
        <v>GeometryCRS</v>
      </c>
      <c r="C97" s="11" t="str">
        <f>IF($A97&lt;&gt;"",IF(VLOOKUP($A97,Vocabulary!$A:$J,3,)="","",VLOOKUP($A97,Vocabulary!$A:$J,3,)),"")</f>
        <v>The Coordinate Reference System (CRS) used to encode the coordinates.</v>
      </c>
      <c r="D97" s="11" t="str">
        <f>IF($A97&lt;&gt;"",IF(VLOOKUP($A97,Vocabulary!$A:$J,7,)="","",VLOOKUP($A97,Vocabulary!$A:$J,7,)),"")</f>
        <v/>
      </c>
      <c r="E97" s="11" t="str">
        <f>IF($A97&lt;&gt;"",VLOOKUP($A97,Vocabulary!$A:$J,4,),"")</f>
        <v>Location</v>
      </c>
    </row>
    <row r="98" spans="1:8" x14ac:dyDescent="0.3">
      <c r="A98" s="8">
        <v>97</v>
      </c>
      <c r="B98" s="11" t="str">
        <f>IF($A98&lt;&gt;"",IF(VLOOKUP($A98,Vocabulary!$A:$J,2,)="","",VLOOKUP($A98,Vocabulary!$A:$J,2,)),"")</f>
        <v>GeometryType</v>
      </c>
      <c r="C98" s="11" t="str">
        <f>IF($A98&lt;&gt;"",IF(VLOOKUP($A98,Vocabulary!$A:$J,3,)="","",VLOOKUP($A98,Vocabulary!$A:$J,3,)),"")</f>
        <v>The type of the geometry.</v>
      </c>
      <c r="D98" s="11" t="str">
        <f>IF($A98&lt;&gt;"",IF(VLOOKUP($A98,Vocabulary!$A:$J,7,)="","",VLOOKUP($A98,Vocabulary!$A:$J,7,)),"")</f>
        <v/>
      </c>
      <c r="E98" s="11" t="str">
        <f>IF($A98&lt;&gt;"",VLOOKUP($A98,Vocabulary!$A:$J,4,),"")</f>
        <v>Location</v>
      </c>
    </row>
    <row r="99" spans="1:8" x14ac:dyDescent="0.3">
      <c r="A99" s="8">
        <v>98</v>
      </c>
      <c r="B99" s="11" t="str">
        <f>IF($A99&lt;&gt;"",IF(VLOOKUP($A99,Vocabulary!$A:$J,2,)="","",VLOOKUP($A99,Vocabulary!$A:$J,2,)),"")</f>
        <v>Jurisdiction</v>
      </c>
      <c r="C99" s="11" t="str">
        <f>IF($A99&lt;&gt;"",IF(VLOOKUP($A99,Vocabulary!$A:$J,3,)="","",VLOOKUP($A99,Vocabulary!$A:$J,3,)),"")</f>
        <v>A jurisdiction, typically a country, dealing with and making pronouncements on legal matters.</v>
      </c>
      <c r="D99" s="11" t="str">
        <f>IF($A99&lt;&gt;"",IF(VLOOKUP($A99,Vocabulary!$A:$J,7,)="","",VLOOKUP($A99,Vocabulary!$A:$J,7,)),"")</f>
        <v/>
      </c>
      <c r="E99" s="11" t="str">
        <f>IF($A99&lt;&gt;"",VLOOKUP($A99,Vocabulary!$A:$J,4,),"")</f>
        <v>Location</v>
      </c>
    </row>
    <row r="100" spans="1:8" x14ac:dyDescent="0.3">
      <c r="A100" s="8">
        <v>99</v>
      </c>
      <c r="B100" s="11" t="str">
        <f>IF($A100&lt;&gt;"",IF(VLOOKUP($A100,Vocabulary!$A:$J,2,)="","",VLOOKUP($A100,Vocabulary!$A:$J,2,)),"")</f>
        <v>JurisdictionName</v>
      </c>
      <c r="C100" s="11" t="str">
        <f>IF($A100&lt;&gt;"",IF(VLOOKUP($A100,Vocabulary!$A:$J,3,)="","",VLOOKUP($A100,Vocabulary!$A:$J,3,)),"")</f>
        <v>The name of the jurisdiction.</v>
      </c>
      <c r="D100" s="11" t="str">
        <f>IF($A100&lt;&gt;"",IF(VLOOKUP($A100,Vocabulary!$A:$J,7,)="","",VLOOKUP($A100,Vocabulary!$A:$J,7,)),"")</f>
        <v/>
      </c>
      <c r="E100" s="11" t="str">
        <f>IF($A100&lt;&gt;"",VLOOKUP($A100,Vocabulary!$A:$J,4,),"")</f>
        <v>Location</v>
      </c>
    </row>
    <row r="101" spans="1:8" x14ac:dyDescent="0.3">
      <c r="A101" s="8">
        <v>100</v>
      </c>
      <c r="B101" s="11" t="str">
        <f>IF($A101&lt;&gt;"",IF(VLOOKUP($A101,Vocabulary!$A:$J,2,)="","",VLOOKUP($A101,Vocabulary!$A:$J,2,)),"")</f>
        <v>JurisdictionIdentifier</v>
      </c>
      <c r="C101" s="11" t="str">
        <f>IF($A101&lt;&gt;"",IF(VLOOKUP($A101,Vocabulary!$A:$J,3,)="","",VLOOKUP($A101,Vocabulary!$A:$J,3,)),"")</f>
        <v>The URI for the jurisdiction.</v>
      </c>
      <c r="D101" s="11" t="str">
        <f>IF($A101&lt;&gt;"",IF(VLOOKUP($A101,Vocabulary!$A:$J,7,)="","",VLOOKUP($A101,Vocabulary!$A:$J,7,)),"")</f>
        <v/>
      </c>
      <c r="E101" s="11" t="str">
        <f>IF($A101&lt;&gt;"",VLOOKUP($A101,Vocabulary!$A:$J,4,),"")</f>
        <v>Location</v>
      </c>
    </row>
    <row r="102" spans="1:8" ht="244.8" x14ac:dyDescent="0.3">
      <c r="A102" s="8">
        <v>101</v>
      </c>
      <c r="B102" s="11" t="str">
        <f>IF($A102&lt;&gt;"",IF(VLOOKUP($A102,Vocabulary!$A:$J,2,)="","",VLOOKUP($A102,Vocabulary!$A:$J,2,)),"")</f>
        <v>LegalEntity</v>
      </c>
      <c r="C102" s="11" t="str">
        <f>IF($A102&lt;&gt;"",IF(VLOOKUP($A102,Vocabulary!$A:$J,3,)="","",VLOOKUP($A102,Vocabulary!$A:$J,3,)),"")</f>
        <v>A self-employed person, company, or organization that has legal rights and obligations.</v>
      </c>
      <c r="D102" s="11" t="str">
        <f>IF($A102&lt;&gt;"",IF(VLOOKUP($A102,Vocabulary!$A:$J,7,)="","",VLOOKUP($A102,Vocabulary!$A:$J,7,)),"")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E102" s="11" t="str">
        <f>IF($A102&lt;&gt;"",VLOOKUP($A102,Vocabulary!$A:$J,4,),"")</f>
        <v>Organization</v>
      </c>
      <c r="F102" s="8" t="s">
        <v>2650</v>
      </c>
      <c r="G102" s="4" t="s">
        <v>2649</v>
      </c>
      <c r="H102" s="4" t="s">
        <v>2697</v>
      </c>
    </row>
    <row r="103" spans="1:8" x14ac:dyDescent="0.3">
      <c r="A103" s="8">
        <v>102</v>
      </c>
      <c r="B103" s="11" t="str">
        <f>IF($A103&lt;&gt;"",IF(VLOOKUP($A103,Vocabulary!$A:$J,2,)="","",VLOOKUP($A103,Vocabulary!$A:$J,2,)),"")</f>
        <v>LegalEntityLegalIdentifier</v>
      </c>
      <c r="C103" s="11" t="str">
        <f>IF($A103&lt;&gt;"",IF(VLOOKUP($A103,Vocabulary!$A:$J,3,)="","",VLOOKUP($A103,Vocabulary!$A:$J,3,)),"")</f>
        <v>The identifier given to the legal entity by the authority with which it is registered.</v>
      </c>
      <c r="D103" s="11" t="str">
        <f>IF($A103&lt;&gt;"",IF(VLOOKUP($A103,Vocabulary!$A:$J,7,)="","",VLOOKUP($A103,Vocabulary!$A:$J,7,)),"")</f>
        <v/>
      </c>
      <c r="E103" s="11" t="str">
        <f>IF($A103&lt;&gt;"",VLOOKUP($A103,Vocabulary!$A:$J,4,),"")</f>
        <v>Organization</v>
      </c>
    </row>
    <row r="104" spans="1:8" x14ac:dyDescent="0.3">
      <c r="A104" s="8">
        <v>103</v>
      </c>
      <c r="B104" s="11" t="str">
        <f>IF($A104&lt;&gt;"",IF(VLOOKUP($A104,Vocabulary!$A:$J,2,)="","",VLOOKUP($A104,Vocabulary!$A:$J,2,)),"")</f>
        <v>LegalEntityIdentifier</v>
      </c>
      <c r="C104" s="11" t="str">
        <f>IF($A104&lt;&gt;"",IF(VLOOKUP($A104,Vocabulary!$A:$J,3,)="","",VLOOKUP($A104,Vocabulary!$A:$J,3,)),"")</f>
        <v>A formally-issued identifier for the legal entity, other than the one that confers legal status upon it.</v>
      </c>
      <c r="D104" s="11" t="str">
        <f>IF($A104&lt;&gt;"",IF(VLOOKUP($A104,Vocabulary!$A:$J,7,)="","",VLOOKUP($A104,Vocabulary!$A:$J,7,)),"")</f>
        <v/>
      </c>
      <c r="E104" s="11" t="str">
        <f>IF($A104&lt;&gt;"",VLOOKUP($A104,Vocabulary!$A:$J,4,),"")</f>
        <v>Organization</v>
      </c>
    </row>
    <row r="105" spans="1:8" x14ac:dyDescent="0.3">
      <c r="A105" s="8">
        <v>104</v>
      </c>
      <c r="B105" s="11" t="str">
        <f>IF($A105&lt;&gt;"",IF(VLOOKUP($A105,Vocabulary!$A:$J,2,)="","",VLOOKUP($A105,Vocabulary!$A:$J,2,)),"")</f>
        <v>LegalEntityLegalName</v>
      </c>
      <c r="C105" s="11" t="str">
        <f>IF($A105&lt;&gt;"",IF(VLOOKUP($A105,Vocabulary!$A:$J,3,)="","",VLOOKUP($A105,Vocabulary!$A:$J,3,)),"")</f>
        <v>The legal name of the business.</v>
      </c>
      <c r="D105" s="11" t="str">
        <f>IF($A105&lt;&gt;"",IF(VLOOKUP($A105,Vocabulary!$A:$J,7,)="","",VLOOKUP($A105,Vocabulary!$A:$J,7,)),"")</f>
        <v/>
      </c>
      <c r="E105" s="11" t="str">
        <f>IF($A105&lt;&gt;"",VLOOKUP($A105,Vocabulary!$A:$J,4,),"")</f>
        <v>Organization</v>
      </c>
    </row>
    <row r="106" spans="1:8" x14ac:dyDescent="0.3">
      <c r="A106" s="8">
        <v>105</v>
      </c>
      <c r="B106" s="11" t="str">
        <f>IF($A106&lt;&gt;"",IF(VLOOKUP($A106,Vocabulary!$A:$J,2,)="","",VLOOKUP($A106,Vocabulary!$A:$J,2,)),"")</f>
        <v>LegalEntityAlternativeName</v>
      </c>
      <c r="C106" s="11" t="str">
        <f>IF($A106&lt;&gt;"",IF(VLOOKUP($A106,Vocabulary!$A:$J,3,)="","",VLOOKUP($A106,Vocabulary!$A:$J,3,)),"")</f>
        <v>A recognized name other than the legal name.</v>
      </c>
      <c r="D106" s="11" t="str">
        <f>IF($A106&lt;&gt;"",IF(VLOOKUP($A106,Vocabulary!$A:$J,7,)="","",VLOOKUP($A106,Vocabulary!$A:$J,7,)),"")</f>
        <v/>
      </c>
      <c r="E106" s="11" t="str">
        <f>IF($A106&lt;&gt;"",VLOOKUP($A106,Vocabulary!$A:$J,4,),"")</f>
        <v>Organization</v>
      </c>
    </row>
    <row r="107" spans="1:8" x14ac:dyDescent="0.3">
      <c r="A107" s="8">
        <v>106</v>
      </c>
      <c r="B107" s="11" t="str">
        <f>IF($A107&lt;&gt;"",IF(VLOOKUP($A107,Vocabulary!$A:$J,2,)="","",VLOOKUP($A107,Vocabulary!$A:$J,2,)),"")</f>
        <v>LegalEntityCompanyType</v>
      </c>
      <c r="C107" s="11" t="str">
        <f>IF($A107&lt;&gt;"",IF(VLOOKUP($A107,Vocabulary!$A:$J,3,)="","",VLOOKUP($A107,Vocabulary!$A:$J,3,)),"")</f>
        <v>The type of the business.</v>
      </c>
      <c r="D107" s="11" t="str">
        <f>IF($A107&lt;&gt;"",IF(VLOOKUP($A107,Vocabulary!$A:$J,7,)="","",VLOOKUP($A107,Vocabulary!$A:$J,7,)),"")</f>
        <v/>
      </c>
      <c r="E107" s="11" t="str">
        <f>IF($A107&lt;&gt;"",VLOOKUP($A107,Vocabulary!$A:$J,4,),"")</f>
        <v>Organization</v>
      </c>
    </row>
    <row r="108" spans="1:8" x14ac:dyDescent="0.3">
      <c r="A108" s="8">
        <v>107</v>
      </c>
      <c r="B108" s="11" t="str">
        <f>IF($A108&lt;&gt;"",IF(VLOOKUP($A108,Vocabulary!$A:$J,2,)="","",VLOOKUP($A108,Vocabulary!$A:$J,2,)),"")</f>
        <v>LegalEntityCompanyStatus</v>
      </c>
      <c r="C108" s="11" t="str">
        <f>IF($A108&lt;&gt;"",IF(VLOOKUP($A108,Vocabulary!$A:$J,3,)="","",VLOOKUP($A108,Vocabulary!$A:$J,3,)),"")</f>
        <v>The status of the business.</v>
      </c>
      <c r="D108" s="11" t="str">
        <f>IF($A108&lt;&gt;"",IF(VLOOKUP($A108,Vocabulary!$A:$J,7,)="","",VLOOKUP($A108,Vocabulary!$A:$J,7,)),"")</f>
        <v/>
      </c>
      <c r="E108" s="11" t="str">
        <f>IF($A108&lt;&gt;"",VLOOKUP($A108,Vocabulary!$A:$J,4,),"")</f>
        <v>Organization</v>
      </c>
    </row>
    <row r="109" spans="1:8" x14ac:dyDescent="0.3">
      <c r="A109" s="8">
        <v>108</v>
      </c>
      <c r="B109" s="11" t="str">
        <f>IF($A109&lt;&gt;"",IF(VLOOKUP($A109,Vocabulary!$A:$J,2,)="","",VLOOKUP($A109,Vocabulary!$A:$J,2,)),"")</f>
        <v>LegalEntityCompanyActivity</v>
      </c>
      <c r="C109" s="11" t="str">
        <f>IF($A109&lt;&gt;"",IF(VLOOKUP($A109,Vocabulary!$A:$J,3,)="","",VLOOKUP($A109,Vocabulary!$A:$J,3,)),"")</f>
        <v>The activity of the business.</v>
      </c>
      <c r="D109" s="11" t="str">
        <f>IF($A109&lt;&gt;"",IF(VLOOKUP($A109,Vocabulary!$A:$J,7,)="","",VLOOKUP($A109,Vocabulary!$A:$J,7,)),"")</f>
        <v/>
      </c>
      <c r="E109" s="11" t="str">
        <f>IF($A109&lt;&gt;"",VLOOKUP($A109,Vocabulary!$A:$J,4,),"")</f>
        <v>Organization</v>
      </c>
    </row>
    <row r="110" spans="1:8" x14ac:dyDescent="0.3">
      <c r="A110" s="8">
        <v>109</v>
      </c>
      <c r="B110" s="11" t="str">
        <f>IF($A110&lt;&gt;"",IF(VLOOKUP($A110,Vocabulary!$A:$J,2,)="","",VLOOKUP($A110,Vocabulary!$A:$J,2,)),"")</f>
        <v>LegalEntityRegisteredAddress</v>
      </c>
      <c r="C110" s="11" t="str">
        <f>IF($A110&lt;&gt;"",IF(VLOOKUP($A110,Vocabulary!$A:$J,3,)="","",VLOOKUP($A110,Vocabulary!$A:$J,3,)),"")</f>
        <v>The registered address of the business.</v>
      </c>
      <c r="D110" s="11" t="str">
        <f>IF($A110&lt;&gt;"",IF(VLOOKUP($A110,Vocabulary!$A:$J,7,)="","",VLOOKUP($A110,Vocabulary!$A:$J,7,)),"")</f>
        <v/>
      </c>
      <c r="E110" s="11" t="str">
        <f>IF($A110&lt;&gt;"",VLOOKUP($A110,Vocabulary!$A:$J,4,),"")</f>
        <v>Organization</v>
      </c>
    </row>
    <row r="111" spans="1:8" x14ac:dyDescent="0.3">
      <c r="A111" s="8">
        <v>110</v>
      </c>
      <c r="B111" s="11" t="str">
        <f>IF($A111&lt;&gt;"",IF(VLOOKUP($A111,Vocabulary!$A:$J,2,)="","",VLOOKUP($A111,Vocabulary!$A:$J,2,)),"")</f>
        <v>LegalEntityAddress</v>
      </c>
      <c r="C111" s="11" t="str">
        <f>IF($A111&lt;&gt;"",IF(VLOOKUP($A111,Vocabulary!$A:$J,3,)="","",VLOOKUP($A111,Vocabulary!$A:$J,3,)),"")</f>
        <v>An address related to the business, other than the registered address.</v>
      </c>
      <c r="D111" s="11" t="str">
        <f>IF($A111&lt;&gt;"",IF(VLOOKUP($A111,Vocabulary!$A:$J,7,)="","",VLOOKUP($A111,Vocabulary!$A:$J,7,)),"")</f>
        <v/>
      </c>
      <c r="E111" s="11" t="str">
        <f>IF($A111&lt;&gt;"",VLOOKUP($A111,Vocabulary!$A:$J,4,),"")</f>
        <v>Organization</v>
      </c>
    </row>
    <row r="112" spans="1:8" x14ac:dyDescent="0.3">
      <c r="A112" s="8">
        <v>111</v>
      </c>
      <c r="B112" s="11" t="str">
        <f>IF($A112&lt;&gt;"",IF(VLOOKUP($A112,Vocabulary!$A:$J,2,)="","",VLOOKUP($A112,Vocabulary!$A:$J,2,)),"")</f>
        <v>LegalEntityLocation</v>
      </c>
      <c r="C112" s="11" t="str">
        <f>IF($A112&lt;&gt;"",IF(VLOOKUP($A112,Vocabulary!$A:$J,3,)="","",VLOOKUP($A112,Vocabulary!$A:$J,3,)),"")</f>
        <v>A location related to the business.</v>
      </c>
      <c r="D112" s="11" t="str">
        <f>IF($A112&lt;&gt;"",IF(VLOOKUP($A112,Vocabulary!$A:$J,7,)="","",VLOOKUP($A112,Vocabulary!$A:$J,7,)),"")</f>
        <v/>
      </c>
      <c r="E112" s="11" t="str">
        <f>IF($A112&lt;&gt;"",VLOOKUP($A112,Vocabulary!$A:$J,4,),"")</f>
        <v>Organization</v>
      </c>
    </row>
    <row r="113" spans="1:5" x14ac:dyDescent="0.3">
      <c r="A113" s="8">
        <v>112</v>
      </c>
      <c r="B113" s="11" t="str">
        <f>IF($A113&lt;&gt;"",IF(VLOOKUP($A113,Vocabulary!$A:$J,2,)="","",VLOOKUP($A113,Vocabulary!$A:$J,2,)),"")</f>
        <v>LifeEvent</v>
      </c>
      <c r="C113" s="11" t="str">
        <f>IF($A113&lt;&gt;"",IF(VLOOKUP($A113,Vocabulary!$A:$J,3,)="","",VLOOKUP($A113,Vocabulary!$A:$J,3,)),"")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D113" s="11" t="str">
        <f>IF($A113&lt;&gt;"",IF(VLOOKUP($A113,Vocabulary!$A:$J,7,)="","",VLOOKUP($A113,Vocabulary!$A:$J,7,)),"")</f>
        <v/>
      </c>
      <c r="E113" s="11" t="str">
        <f>IF($A113&lt;&gt;"",VLOOKUP($A113,Vocabulary!$A:$J,4,),"")</f>
        <v>Person</v>
      </c>
    </row>
    <row r="114" spans="1:5" x14ac:dyDescent="0.3">
      <c r="A114" s="8">
        <v>113</v>
      </c>
      <c r="B114" s="11" t="str">
        <f>IF($A114&lt;&gt;"",IF(VLOOKUP($A114,Vocabulary!$A:$J,2,)="","",VLOOKUP($A114,Vocabulary!$A:$J,2,)),"")</f>
        <v>Location</v>
      </c>
      <c r="C114" s="11" t="str">
        <f>IF($A114&lt;&gt;"",IF(VLOOKUP($A114,Vocabulary!$A:$J,3,)="","",VLOOKUP($A114,Vocabulary!$A:$J,3,)),"")</f>
        <v>An identifiable geographic place.</v>
      </c>
      <c r="D114" s="11" t="str">
        <f>IF($A114&lt;&gt;"",IF(VLOOKUP($A114,Vocabulary!$A:$J,7,)="","",VLOOKUP($A114,Vocabulary!$A:$J,7,)),"")</f>
        <v/>
      </c>
      <c r="E114" s="11" t="str">
        <f>IF($A114&lt;&gt;"",VLOOKUP($A114,Vocabulary!$A:$J,4,),"")</f>
        <v>Location</v>
      </c>
    </row>
    <row r="115" spans="1:5" x14ac:dyDescent="0.3">
      <c r="A115" s="8">
        <v>114</v>
      </c>
      <c r="B115" s="11" t="str">
        <f>IF($A115&lt;&gt;"",IF(VLOOKUP($A115,Vocabulary!$A:$J,2,)="","",VLOOKUP($A115,Vocabulary!$A:$J,2,)),"")</f>
        <v>LocationGeographicName</v>
      </c>
      <c r="C115" s="11" t="str">
        <f>IF($A115&lt;&gt;"",IF(VLOOKUP($A115,Vocabulary!$A:$J,3,)="","",VLOOKUP($A115,Vocabulary!$A:$J,3,)),"")</f>
        <v>A proper noun applied to a spatial object.</v>
      </c>
      <c r="D115" s="11" t="str">
        <f>IF($A115&lt;&gt;"",IF(VLOOKUP($A115,Vocabulary!$A:$J,7,)="","",VLOOKUP($A115,Vocabulary!$A:$J,7,)),"")</f>
        <v/>
      </c>
      <c r="E115" s="11" t="str">
        <f>IF($A115&lt;&gt;"",VLOOKUP($A115,Vocabulary!$A:$J,4,),"")</f>
        <v>Location</v>
      </c>
    </row>
    <row r="116" spans="1:5" x14ac:dyDescent="0.3">
      <c r="A116" s="8">
        <v>115</v>
      </c>
      <c r="B116" s="11" t="str">
        <f>IF($A116&lt;&gt;"",IF(VLOOKUP($A116,Vocabulary!$A:$J,2,)="","",VLOOKUP($A116,Vocabulary!$A:$J,2,)),"")</f>
        <v>LocationGeographicIdentifier</v>
      </c>
      <c r="C116" s="11" t="str">
        <f>IF($A116&lt;&gt;"",IF(VLOOKUP($A116,Vocabulary!$A:$J,3,)="","",VLOOKUP($A116,Vocabulary!$A:$J,3,)),"")</f>
        <v>A URI that identifies the location.</v>
      </c>
      <c r="D116" s="11" t="str">
        <f>IF($A116&lt;&gt;"",IF(VLOOKUP($A116,Vocabulary!$A:$J,7,)="","",VLOOKUP($A116,Vocabulary!$A:$J,7,)),"")</f>
        <v/>
      </c>
      <c r="E116" s="11" t="str">
        <f>IF($A116&lt;&gt;"",VLOOKUP($A116,Vocabulary!$A:$J,4,),"")</f>
        <v>Location</v>
      </c>
    </row>
    <row r="117" spans="1:5" x14ac:dyDescent="0.3">
      <c r="A117" s="8">
        <v>116</v>
      </c>
      <c r="B117" s="11" t="str">
        <f>IF($A117&lt;&gt;"",IF(VLOOKUP($A117,Vocabulary!$A:$J,2,)="","",VLOOKUP($A117,Vocabulary!$A:$J,2,)),"")</f>
        <v>LocationAddress</v>
      </c>
      <c r="C117" s="11" t="str">
        <f>IF($A117&lt;&gt;"",IF(VLOOKUP($A117,Vocabulary!$A:$J,3,)="","",VLOOKUP($A117,Vocabulary!$A:$J,3,)),"")</f>
        <v>An address representing the location.</v>
      </c>
      <c r="D117" s="11" t="str">
        <f>IF($A117&lt;&gt;"",IF(VLOOKUP($A117,Vocabulary!$A:$J,7,)="","",VLOOKUP($A117,Vocabulary!$A:$J,7,)),"")</f>
        <v/>
      </c>
      <c r="E117" s="11" t="str">
        <f>IF($A117&lt;&gt;"",VLOOKUP($A117,Vocabulary!$A:$J,4,),"")</f>
        <v>Location</v>
      </c>
    </row>
    <row r="118" spans="1:5" x14ac:dyDescent="0.3">
      <c r="A118" s="8">
        <v>117</v>
      </c>
      <c r="B118" s="11" t="str">
        <f>IF($A118&lt;&gt;"",IF(VLOOKUP($A118,Vocabulary!$A:$J,2,)="","",VLOOKUP($A118,Vocabulary!$A:$J,2,)),"")</f>
        <v>LocationGeometry</v>
      </c>
      <c r="C118" s="11" t="str">
        <f>IF($A118&lt;&gt;"",IF(VLOOKUP($A118,Vocabulary!$A:$J,3,)="","",VLOOKUP($A118,Vocabulary!$A:$J,3,)),"")</f>
        <v>A geometry representing the location.</v>
      </c>
      <c r="D118" s="11" t="str">
        <f>IF($A118&lt;&gt;"",IF(VLOOKUP($A118,Vocabulary!$A:$J,7,)="","",VLOOKUP($A118,Vocabulary!$A:$J,7,)),"")</f>
        <v/>
      </c>
      <c r="E118" s="11" t="str">
        <f>IF($A118&lt;&gt;"",VLOOKUP($A118,Vocabulary!$A:$J,4,),"")</f>
        <v>Location</v>
      </c>
    </row>
    <row r="119" spans="1:5" x14ac:dyDescent="0.3">
      <c r="A119" s="8">
        <v>118</v>
      </c>
      <c r="B119" s="11" t="str">
        <f>IF($A119&lt;&gt;"",IF(VLOOKUP($A119,Vocabulary!$A:$J,2,)="","",VLOOKUP($A119,Vocabulary!$A:$J,2,)),"")</f>
        <v>Output</v>
      </c>
      <c r="C119" s="11" t="str">
        <f>IF($A119&lt;&gt;"",IF(VLOOKUP($A119,Vocabulary!$A:$J,3,)="","",VLOOKUP($A119,Vocabulary!$A:$J,3,)),"")</f>
        <v>An intended result whose required inputs and processes are entirely within the control of the planning organisation.</v>
      </c>
      <c r="D119" s="11" t="str">
        <f>IF($A119&lt;&gt;"",IF(VLOOKUP($A119,Vocabulary!$A:$J,7,)="","",VLOOKUP($A119,Vocabulary!$A:$J,7,)),"")</f>
        <v/>
      </c>
      <c r="E119" s="11" t="str">
        <f>IF($A119&lt;&gt;"",VLOOKUP($A119,Vocabulary!$A:$J,4,),"")</f>
        <v>Organization</v>
      </c>
    </row>
    <row r="120" spans="1:5" x14ac:dyDescent="0.3">
      <c r="A120" s="8">
        <v>119</v>
      </c>
      <c r="B120" s="11" t="str">
        <f>IF($A120&lt;&gt;"",IF(VLOOKUP($A120,Vocabulary!$A:$J,2,)="","",VLOOKUP($A120,Vocabulary!$A:$J,2,)),"")</f>
        <v>OutputIdentifier</v>
      </c>
      <c r="C120" s="11" t="str">
        <f>IF($A120&lt;&gt;"",IF(VLOOKUP($A120,Vocabulary!$A:$J,3,)="","",VLOOKUP($A120,Vocabulary!$A:$J,3,)),"")</f>
        <v>This property represents a formally-issued Identifier for the Cost.</v>
      </c>
      <c r="D120" s="11" t="str">
        <f>IF($A120&lt;&gt;"",IF(VLOOKUP($A120,Vocabulary!$A:$J,7,)="","",VLOOKUP($A120,Vocabulary!$A:$J,7,)),"")</f>
        <v/>
      </c>
      <c r="E120" s="11" t="str">
        <f>IF($A120&lt;&gt;"",VLOOKUP($A120,Vocabulary!$A:$J,4,),"")</f>
        <v>Organization</v>
      </c>
    </row>
    <row r="121" spans="1:5" x14ac:dyDescent="0.3">
      <c r="A121" s="8">
        <v>120</v>
      </c>
      <c r="B121" s="11" t="str">
        <f>IF($A121&lt;&gt;"",IF(VLOOKUP($A121,Vocabulary!$A:$J,2,)="","",VLOOKUP($A121,Vocabulary!$A:$J,2,)),"")</f>
        <v>OutputName</v>
      </c>
      <c r="C121" s="11" t="str">
        <f>IF($A121&lt;&gt;"",IF(VLOOKUP($A121,Vocabulary!$A:$J,3,)="","",VLOOKUP($A121,Vocabulary!$A:$J,3,)),"")</f>
        <v>The name of the output.</v>
      </c>
      <c r="D121" s="11" t="str">
        <f>IF($A121&lt;&gt;"",IF(VLOOKUP($A121,Vocabulary!$A:$J,7,)="","",VLOOKUP($A121,Vocabulary!$A:$J,7,)),"")</f>
        <v/>
      </c>
      <c r="E121" s="11" t="str">
        <f>IF($A121&lt;&gt;"",VLOOKUP($A121,Vocabulary!$A:$J,4,),"")</f>
        <v>Organization</v>
      </c>
    </row>
    <row r="122" spans="1:5" x14ac:dyDescent="0.3">
      <c r="A122" s="8">
        <v>121</v>
      </c>
      <c r="B122" s="11" t="str">
        <f>IF($A122&lt;&gt;"",IF(VLOOKUP($A122,Vocabulary!$A:$J,2,)="","",VLOOKUP($A122,Vocabulary!$A:$J,2,)),"")</f>
        <v>OutputDescription</v>
      </c>
      <c r="C122" s="11" t="str">
        <f>IF($A122&lt;&gt;"",IF(VLOOKUP($A122,Vocabulary!$A:$J,3,)="","",VLOOKUP($A122,Vocabulary!$A:$J,3,)),"")</f>
        <v>A free text description of the output.</v>
      </c>
      <c r="D122" s="11" t="str">
        <f>IF($A122&lt;&gt;"",IF(VLOOKUP($A122,Vocabulary!$A:$J,7,)="","",VLOOKUP($A122,Vocabulary!$A:$J,7,)),"")</f>
        <v/>
      </c>
      <c r="E122" s="11" t="str">
        <f>IF($A122&lt;&gt;"",VLOOKUP($A122,Vocabulary!$A:$J,4,),"")</f>
        <v>Organization</v>
      </c>
    </row>
    <row r="123" spans="1:5" x14ac:dyDescent="0.3">
      <c r="A123" s="8">
        <v>122</v>
      </c>
      <c r="B123" s="11" t="str">
        <f>IF($A123&lt;&gt;"",IF(VLOOKUP($A123,Vocabulary!$A:$J,2,)="","",VLOOKUP($A123,Vocabulary!$A:$J,2,)),"")</f>
        <v>OutputType</v>
      </c>
      <c r="C123" s="11" t="str">
        <f>IF($A123&lt;&gt;"",IF(VLOOKUP($A123,Vocabulary!$A:$J,3,)="","",VLOOKUP($A123,Vocabulary!$A:$J,3,)),"")</f>
        <v>The type of the output.</v>
      </c>
      <c r="D123" s="11" t="str">
        <f>IF($A123&lt;&gt;"",IF(VLOOKUP($A123,Vocabulary!$A:$J,7,)="","",VLOOKUP($A123,Vocabulary!$A:$J,7,)),"")</f>
        <v/>
      </c>
      <c r="E123" s="11" t="str">
        <f>IF($A123&lt;&gt;"",VLOOKUP($A123,Vocabulary!$A:$J,4,),"")</f>
        <v>Organization</v>
      </c>
    </row>
    <row r="124" spans="1:5" x14ac:dyDescent="0.3">
      <c r="A124" s="8">
        <v>123</v>
      </c>
      <c r="B124" s="11" t="str">
        <f>IF($A124&lt;&gt;"",IF(VLOOKUP($A124,Vocabulary!$A:$J,2,)="","",VLOOKUP($A124,Vocabulary!$A:$J,2,)),"")</f>
        <v>Participation</v>
      </c>
      <c r="C124" s="11" t="str">
        <f>IF($A124&lt;&gt;"",IF(VLOOKUP($A124,Vocabulary!$A:$J,3,)="","",VLOOKUP($A124,Vocabulary!$A:$J,3,)),"")</f>
        <v/>
      </c>
      <c r="D124" s="11" t="str">
        <f>IF($A124&lt;&gt;"",IF(VLOOKUP($A124,Vocabulary!$A:$J,7,)="","",VLOOKUP($A124,Vocabulary!$A:$J,7,)),"")</f>
        <v/>
      </c>
      <c r="E124" s="11" t="str">
        <f>IF($A124&lt;&gt;"",VLOOKUP($A124,Vocabulary!$A:$J,4,),"")</f>
        <v>Other</v>
      </c>
    </row>
    <row r="125" spans="1:5" x14ac:dyDescent="0.3">
      <c r="A125" s="8">
        <v>124</v>
      </c>
      <c r="B125" s="11" t="str">
        <f>IF($A125&lt;&gt;"",IF(VLOOKUP($A125,Vocabulary!$A:$J,2,)="","",VLOOKUP($A125,Vocabulary!$A:$J,2,)),"")</f>
        <v>ParticipationIdentifier</v>
      </c>
      <c r="C125" s="11" t="str">
        <f>IF($A125&lt;&gt;"",IF(VLOOKUP($A125,Vocabulary!$A:$J,3,)="","",VLOOKUP($A125,Vocabulary!$A:$J,3,)),"")</f>
        <v>This property represents a formally-issued Identifier for the Participation.</v>
      </c>
      <c r="D125" s="11" t="str">
        <f>IF($A125&lt;&gt;"",IF(VLOOKUP($A125,Vocabulary!$A:$J,7,)="","",VLOOKUP($A125,Vocabulary!$A:$J,7,)),"")</f>
        <v/>
      </c>
      <c r="E125" s="11" t="str">
        <f>IF($A125&lt;&gt;"",VLOOKUP($A125,Vocabulary!$A:$J,4,),"")</f>
        <v>Other</v>
      </c>
    </row>
    <row r="126" spans="1:5" x14ac:dyDescent="0.3">
      <c r="A126" s="8">
        <v>125</v>
      </c>
      <c r="B126" s="11" t="str">
        <f>IF($A126&lt;&gt;"",IF(VLOOKUP($A126,Vocabulary!$A:$J,2,)="","",VLOOKUP($A126,Vocabulary!$A:$J,2,)),"")</f>
        <v>ParticipationDescription</v>
      </c>
      <c r="C126" s="11" t="str">
        <f>IF($A126&lt;&gt;"",IF(VLOOKUP($A126,Vocabulary!$A:$J,3,)="","",VLOOKUP($A126,Vocabulary!$A:$J,3,)),"")</f>
        <v>A free text description of the Participation.</v>
      </c>
      <c r="D126" s="11" t="str">
        <f>IF($A126&lt;&gt;"",IF(VLOOKUP($A126,Vocabulary!$A:$J,7,)="","",VLOOKUP($A126,Vocabulary!$A:$J,7,)),"")</f>
        <v/>
      </c>
      <c r="E126" s="11" t="str">
        <f>IF($A126&lt;&gt;"",VLOOKUP($A126,Vocabulary!$A:$J,4,),"")</f>
        <v>Other</v>
      </c>
    </row>
    <row r="127" spans="1:5" x14ac:dyDescent="0.3">
      <c r="A127" s="8">
        <v>126</v>
      </c>
      <c r="B127" s="11" t="str">
        <f>IF($A127&lt;&gt;"",IF(VLOOKUP($A127,Vocabulary!$A:$J,2,)="","",VLOOKUP($A127,Vocabulary!$A:$J,2,)),"")</f>
        <v>ParticipationTemporal</v>
      </c>
      <c r="C127" s="11" t="str">
        <f>IF($A127&lt;&gt;"",IF(VLOOKUP($A127,Vocabulary!$A:$J,3,)="","",VLOOKUP($A127,Vocabulary!$A:$J,3,)),"")</f>
        <v>Links to a Period of Time in which the Agent associated via the Plays Role property participates/participated. If the Period of Time has only a start date, then it can be inferred that the participation is still active.</v>
      </c>
      <c r="D127" s="11" t="str">
        <f>IF($A127&lt;&gt;"",IF(VLOOKUP($A127,Vocabulary!$A:$J,7,)="","",VLOOKUP($A127,Vocabulary!$A:$J,7,)),"")</f>
        <v/>
      </c>
      <c r="E127" s="11" t="str">
        <f>IF($A127&lt;&gt;"",VLOOKUP($A127,Vocabulary!$A:$J,4,),"")</f>
        <v>Other</v>
      </c>
    </row>
    <row r="128" spans="1:5" x14ac:dyDescent="0.3">
      <c r="A128" s="8">
        <v>127</v>
      </c>
      <c r="B128" s="11" t="str">
        <f>IF($A128&lt;&gt;"",IF(VLOOKUP($A128,Vocabulary!$A:$J,2,)="","",VLOOKUP($A128,Vocabulary!$A:$J,2,)),"")</f>
        <v>PeriodOfTime</v>
      </c>
      <c r="C128" s="11" t="str">
        <f>IF($A128&lt;&gt;"",IF(VLOOKUP($A128,Vocabulary!$A:$J,3,)="","",VLOOKUP($A128,Vocabulary!$A:$J,3,)),"")</f>
        <v>An interval of time that is named or defined by its start and end dates.</v>
      </c>
      <c r="D128" s="11" t="str">
        <f>IF($A128&lt;&gt;"",IF(VLOOKUP($A128,Vocabulary!$A:$J,7,)="","",VLOOKUP($A128,Vocabulary!$A:$J,7,)),"")</f>
        <v/>
      </c>
      <c r="E128" s="11" t="str">
        <f>IF($A128&lt;&gt;"",VLOOKUP($A128,Vocabulary!$A:$J,4,),"")</f>
        <v>Temporal</v>
      </c>
    </row>
    <row r="129" spans="1:5" x14ac:dyDescent="0.3">
      <c r="A129" s="8">
        <v>128</v>
      </c>
      <c r="B129" s="11" t="str">
        <f>IF($A129&lt;&gt;"",IF(VLOOKUP($A129,Vocabulary!$A:$J,2,)="","",VLOOKUP($A129,Vocabulary!$A:$J,2,)),"")</f>
        <v>PeriodOfTimeIdentifier</v>
      </c>
      <c r="C129" s="11" t="str">
        <f>IF($A129&lt;&gt;"",IF(VLOOKUP($A129,Vocabulary!$A:$J,3,)="","",VLOOKUP($A129,Vocabulary!$A:$J,3,)),"")</f>
        <v>This property represents a formally-issued Identifier for the Period of Time.</v>
      </c>
      <c r="D129" s="11" t="str">
        <f>IF($A129&lt;&gt;"",IF(VLOOKUP($A129,Vocabulary!$A:$J,7,)="","",VLOOKUP($A129,Vocabulary!$A:$J,7,)),"")</f>
        <v/>
      </c>
      <c r="E129" s="11" t="str">
        <f>IF($A129&lt;&gt;"",VLOOKUP($A129,Vocabulary!$A:$J,4,),"")</f>
        <v>Temporal</v>
      </c>
    </row>
    <row r="130" spans="1:5" x14ac:dyDescent="0.3">
      <c r="A130" s="8">
        <v>129</v>
      </c>
      <c r="B130" s="11" t="str">
        <f>IF($A130&lt;&gt;"",IF(VLOOKUP($A130,Vocabulary!$A:$J,2,)="","",VLOOKUP($A130,Vocabulary!$A:$J,2,)),"")</f>
        <v>PeriodOfTimeStartDate/Time</v>
      </c>
      <c r="C130" s="11" t="str">
        <f>IF($A130&lt;&gt;"",IF(VLOOKUP($A130,Vocabulary!$A:$J,3,)="","",VLOOKUP($A130,Vocabulary!$A:$J,3,)),"")</f>
        <v>This property represents the start of the period that the Public Service is available or active.</v>
      </c>
      <c r="D130" s="11" t="str">
        <f>IF($A130&lt;&gt;"",IF(VLOOKUP($A130,Vocabulary!$A:$J,7,)="","",VLOOKUP($A130,Vocabulary!$A:$J,7,)),"")</f>
        <v/>
      </c>
      <c r="E130" s="11" t="str">
        <f>IF($A130&lt;&gt;"",VLOOKUP($A130,Vocabulary!$A:$J,4,),"")</f>
        <v>Temporal</v>
      </c>
    </row>
    <row r="131" spans="1:5" x14ac:dyDescent="0.3">
      <c r="A131" s="8">
        <v>130</v>
      </c>
      <c r="B131" s="11" t="str">
        <f>IF($A131&lt;&gt;"",IF(VLOOKUP($A131,Vocabulary!$A:$J,2,)="","",VLOOKUP($A131,Vocabulary!$A:$J,2,)),"")</f>
        <v>PeriodOfTimeEndDate/Time</v>
      </c>
      <c r="C131" s="11" t="str">
        <f>IF($A131&lt;&gt;"",IF(VLOOKUP($A131,Vocabulary!$A:$J,3,)="","",VLOOKUP($A131,Vocabulary!$A:$J,3,)),"")</f>
        <v>This property represents the end of the period that the Public Service is available or active.</v>
      </c>
      <c r="D131" s="11" t="str">
        <f>IF($A131&lt;&gt;"",IF(VLOOKUP($A131,Vocabulary!$A:$J,7,)="","",VLOOKUP($A131,Vocabulary!$A:$J,7,)),"")</f>
        <v/>
      </c>
      <c r="E131" s="11" t="str">
        <f>IF($A131&lt;&gt;"",VLOOKUP($A131,Vocabulary!$A:$J,4,),"")</f>
        <v>Temporal</v>
      </c>
    </row>
    <row r="132" spans="1:5" x14ac:dyDescent="0.3">
      <c r="A132" s="8">
        <v>131</v>
      </c>
      <c r="B132" s="11" t="str">
        <f>IF($A132&lt;&gt;"",IF(VLOOKUP($A132,Vocabulary!$A:$J,2,)="","",VLOOKUP($A132,Vocabulary!$A:$J,2,)),"")</f>
        <v>Person</v>
      </c>
      <c r="C132" s="11" t="str">
        <f>IF($A132&lt;&gt;"",IF(VLOOKUP($A132,Vocabulary!$A:$J,3,)="","",VLOOKUP($A132,Vocabulary!$A:$J,3,)),"")</f>
        <v>A natural person.</v>
      </c>
      <c r="D132" s="11" t="str">
        <f>IF($A132&lt;&gt;"",IF(VLOOKUP($A132,Vocabulary!$A:$J,7,)="","",VLOOKUP($A132,Vocabulary!$A:$J,7,)),"")</f>
        <v/>
      </c>
      <c r="E132" s="11" t="str">
        <f>IF($A132&lt;&gt;"",VLOOKUP($A132,Vocabulary!$A:$J,4,),"")</f>
        <v>Person</v>
      </c>
    </row>
    <row r="133" spans="1:5" x14ac:dyDescent="0.3">
      <c r="A133" s="8">
        <v>132</v>
      </c>
      <c r="B133" s="11" t="str">
        <f>IF($A133&lt;&gt;"",IF(VLOOKUP($A133,Vocabulary!$A:$J,2,)="","",VLOOKUP($A133,Vocabulary!$A:$J,2,)),"")</f>
        <v>PersonIdentifier</v>
      </c>
      <c r="C133" s="11" t="str">
        <f>IF($A133&lt;&gt;"",IF(VLOOKUP($A133,Vocabulary!$A:$J,3,)="","",VLOOKUP($A133,Vocabulary!$A:$J,3,)),"")</f>
        <v>A formally-issued identifier for the person.</v>
      </c>
      <c r="D133" s="11" t="str">
        <f>IF($A133&lt;&gt;"",IF(VLOOKUP($A133,Vocabulary!$A:$J,7,)="","",VLOOKUP($A133,Vocabulary!$A:$J,7,)),"")</f>
        <v/>
      </c>
      <c r="E133" s="11" t="str">
        <f>IF($A133&lt;&gt;"",VLOOKUP($A133,Vocabulary!$A:$J,4,),"")</f>
        <v>Person</v>
      </c>
    </row>
    <row r="134" spans="1:5" x14ac:dyDescent="0.3">
      <c r="A134" s="8">
        <v>133</v>
      </c>
      <c r="B134" s="11" t="str">
        <f>IF($A134&lt;&gt;"",IF(VLOOKUP($A134,Vocabulary!$A:$J,2,)="","",VLOOKUP($A134,Vocabulary!$A:$J,2,)),"")</f>
        <v>PersonFullName</v>
      </c>
      <c r="C134" s="11" t="str">
        <f>IF($A134&lt;&gt;"",IF(VLOOKUP($A134,Vocabulary!$A:$J,3,)="","",VLOOKUP($A134,Vocabulary!$A:$J,3,)),"")</f>
        <v>The complete name of the person as one string.</v>
      </c>
      <c r="D134" s="11" t="str">
        <f>IF($A134&lt;&gt;"",IF(VLOOKUP($A134,Vocabulary!$A:$J,7,)="","",VLOOKUP($A134,Vocabulary!$A:$J,7,)),"")</f>
        <v/>
      </c>
      <c r="E134" s="11" t="str">
        <f>IF($A134&lt;&gt;"",VLOOKUP($A134,Vocabulary!$A:$J,4,),"")</f>
        <v>Person</v>
      </c>
    </row>
    <row r="135" spans="1:5" x14ac:dyDescent="0.3">
      <c r="A135" s="8">
        <v>134</v>
      </c>
      <c r="B135" s="11" t="str">
        <f>IF($A135&lt;&gt;"",IF(VLOOKUP($A135,Vocabulary!$A:$J,2,)="","",VLOOKUP($A135,Vocabulary!$A:$J,2,)),"")</f>
        <v>PersonGivenName</v>
      </c>
      <c r="C135" s="11" t="str">
        <f>IF($A135&lt;&gt;"",IF(VLOOKUP($A135,Vocabulary!$A:$J,3,)="","",VLOOKUP($A135,Vocabulary!$A:$J,3,)),"")</f>
        <v>The denominator(s) that identify the person within a family.</v>
      </c>
      <c r="D135" s="11" t="str">
        <f>IF($A135&lt;&gt;"",IF(VLOOKUP($A135,Vocabulary!$A:$J,7,)="","",VLOOKUP($A135,Vocabulary!$A:$J,7,)),"")</f>
        <v/>
      </c>
      <c r="E135" s="11" t="str">
        <f>IF($A135&lt;&gt;"",VLOOKUP($A135,Vocabulary!$A:$J,4,),"")</f>
        <v>Person</v>
      </c>
    </row>
    <row r="136" spans="1:5" x14ac:dyDescent="0.3">
      <c r="A136" s="8">
        <v>135</v>
      </c>
      <c r="B136" s="11" t="str">
        <f>IF($A136&lt;&gt;"",IF(VLOOKUP($A136,Vocabulary!$A:$J,2,)="","",VLOOKUP($A136,Vocabulary!$A:$J,2,)),"")</f>
        <v>PersonFamilyName</v>
      </c>
      <c r="C136" s="11" t="str">
        <f>IF($A136&lt;&gt;"",IF(VLOOKUP($A136,Vocabulary!$A:$J,3,)="","",VLOOKUP($A136,Vocabulary!$A:$J,3,)),"")</f>
        <v>A name that is usually shared by members of a family.</v>
      </c>
      <c r="D136" s="11" t="str">
        <f>IF($A136&lt;&gt;"",IF(VLOOKUP($A136,Vocabulary!$A:$J,7,)="","",VLOOKUP($A136,Vocabulary!$A:$J,7,)),"")</f>
        <v/>
      </c>
      <c r="E136" s="11" t="str">
        <f>IF($A136&lt;&gt;"",VLOOKUP($A136,Vocabulary!$A:$J,4,),"")</f>
        <v>Person</v>
      </c>
    </row>
    <row r="137" spans="1:5" x14ac:dyDescent="0.3">
      <c r="A137" s="8">
        <v>136</v>
      </c>
      <c r="B137" s="11" t="str">
        <f>IF($A137&lt;&gt;"",IF(VLOOKUP($A137,Vocabulary!$A:$J,2,)="","",VLOOKUP($A137,Vocabulary!$A:$J,2,)),"")</f>
        <v>PersonPatronymicName</v>
      </c>
      <c r="C137" s="11" t="str">
        <f>IF($A137&lt;&gt;"",IF(VLOOKUP($A137,Vocabulary!$A:$J,3,)="","",VLOOKUP($A137,Vocabulary!$A:$J,3,)),"")</f>
        <v>A name referring to the father's given name.</v>
      </c>
      <c r="D137" s="11" t="str">
        <f>IF($A137&lt;&gt;"",IF(VLOOKUP($A137,Vocabulary!$A:$J,7,)="","",VLOOKUP($A137,Vocabulary!$A:$J,7,)),"")</f>
        <v/>
      </c>
      <c r="E137" s="11" t="str">
        <f>IF($A137&lt;&gt;"",VLOOKUP($A137,Vocabulary!$A:$J,4,),"")</f>
        <v>Person</v>
      </c>
    </row>
    <row r="138" spans="1:5" x14ac:dyDescent="0.3">
      <c r="A138" s="8">
        <v>137</v>
      </c>
      <c r="B138" s="11" t="str">
        <f>IF($A138&lt;&gt;"",IF(VLOOKUP($A138,Vocabulary!$A:$J,2,)="","",VLOOKUP($A138,Vocabulary!$A:$J,2,)),"")</f>
        <v>PersonAlternativeName</v>
      </c>
      <c r="C138" s="11" t="str">
        <f>IF($A138&lt;&gt;"",IF(VLOOKUP($A138,Vocabulary!$A:$J,3,)="","",VLOOKUP($A138,Vocabulary!$A:$J,3,)),"")</f>
        <v>A name by which the person is known other than her given name and/or full name.</v>
      </c>
      <c r="D138" s="11" t="str">
        <f>IF($A138&lt;&gt;"",IF(VLOOKUP($A138,Vocabulary!$A:$J,7,)="","",VLOOKUP($A138,Vocabulary!$A:$J,7,)),"")</f>
        <v/>
      </c>
      <c r="E138" s="11" t="str">
        <f>IF($A138&lt;&gt;"",VLOOKUP($A138,Vocabulary!$A:$J,4,),"")</f>
        <v>Person</v>
      </c>
    </row>
    <row r="139" spans="1:5" x14ac:dyDescent="0.3">
      <c r="A139" s="8">
        <v>138</v>
      </c>
      <c r="B139" s="11" t="str">
        <f>IF($A139&lt;&gt;"",IF(VLOOKUP($A139,Vocabulary!$A:$J,2,)="","",VLOOKUP($A139,Vocabulary!$A:$J,2,)),"")</f>
        <v>PersonGender</v>
      </c>
      <c r="C139" s="11" t="str">
        <f>IF($A139&lt;&gt;"",IF(VLOOKUP($A139,Vocabulary!$A:$J,3,)="","",VLOOKUP($A139,Vocabulary!$A:$J,3,)),"")</f>
        <v>The gender of the person.</v>
      </c>
      <c r="D139" s="11" t="str">
        <f>IF($A139&lt;&gt;"",IF(VLOOKUP($A139,Vocabulary!$A:$J,7,)="","",VLOOKUP($A139,Vocabulary!$A:$J,7,)),"")</f>
        <v/>
      </c>
      <c r="E139" s="11" t="str">
        <f>IF($A139&lt;&gt;"",VLOOKUP($A139,Vocabulary!$A:$J,4,),"")</f>
        <v>Person</v>
      </c>
    </row>
    <row r="140" spans="1:5" x14ac:dyDescent="0.3">
      <c r="A140" s="8">
        <v>139</v>
      </c>
      <c r="B140" s="11" t="str">
        <f>IF($A140&lt;&gt;"",IF(VLOOKUP($A140,Vocabulary!$A:$J,2,)="","",VLOOKUP($A140,Vocabulary!$A:$J,2,)),"")</f>
        <v>PersonBirthName</v>
      </c>
      <c r="C140" s="11" t="str">
        <f>IF($A140&lt;&gt;"",IF(VLOOKUP($A140,Vocabulary!$A:$J,3,)="","",VLOOKUP($A140,Vocabulary!$A:$J,3,)),"")</f>
        <v>The full name of the person at the time of her birth, irrespective of any subsequent changes.</v>
      </c>
      <c r="D140" s="11" t="str">
        <f>IF($A140&lt;&gt;"",IF(VLOOKUP($A140,Vocabulary!$A:$J,7,)="","",VLOOKUP($A140,Vocabulary!$A:$J,7,)),"")</f>
        <v/>
      </c>
      <c r="E140" s="11" t="str">
        <f>IF($A140&lt;&gt;"",VLOOKUP($A140,Vocabulary!$A:$J,4,),"")</f>
        <v>Person</v>
      </c>
    </row>
    <row r="141" spans="1:5" x14ac:dyDescent="0.3">
      <c r="A141" s="8">
        <v>140</v>
      </c>
      <c r="B141" s="11" t="str">
        <f>IF($A141&lt;&gt;"",IF(VLOOKUP($A141,Vocabulary!$A:$J,2,)="","",VLOOKUP($A141,Vocabulary!$A:$J,2,)),"")</f>
        <v>PersonDateOfBirth</v>
      </c>
      <c r="C141" s="11" t="str">
        <f>IF($A141&lt;&gt;"",IF(VLOOKUP($A141,Vocabulary!$A:$J,3,)="","",VLOOKUP($A141,Vocabulary!$A:$J,3,)),"")</f>
        <v>The date on which the person was born.</v>
      </c>
      <c r="D141" s="11" t="str">
        <f>IF($A141&lt;&gt;"",IF(VLOOKUP($A141,Vocabulary!$A:$J,7,)="","",VLOOKUP($A141,Vocabulary!$A:$J,7,)),"")</f>
        <v/>
      </c>
      <c r="E141" s="11" t="str">
        <f>IF($A141&lt;&gt;"",VLOOKUP($A141,Vocabulary!$A:$J,4,),"")</f>
        <v>Person</v>
      </c>
    </row>
    <row r="142" spans="1:5" x14ac:dyDescent="0.3">
      <c r="A142" s="8">
        <v>141</v>
      </c>
      <c r="B142" s="11" t="str">
        <f>IF($A142&lt;&gt;"",IF(VLOOKUP($A142,Vocabulary!$A:$J,2,)="","",VLOOKUP($A142,Vocabulary!$A:$J,2,)),"")</f>
        <v>PersonDateOfDeath</v>
      </c>
      <c r="C142" s="11" t="str">
        <f>IF($A142&lt;&gt;"",IF(VLOOKUP($A142,Vocabulary!$A:$J,3,)="","",VLOOKUP($A142,Vocabulary!$A:$J,3,)),"")</f>
        <v>The date on which the person deceased.</v>
      </c>
      <c r="D142" s="11" t="str">
        <f>IF($A142&lt;&gt;"",IF(VLOOKUP($A142,Vocabulary!$A:$J,7,)="","",VLOOKUP($A142,Vocabulary!$A:$J,7,)),"")</f>
        <v/>
      </c>
      <c r="E142" s="11" t="str">
        <f>IF($A142&lt;&gt;"",VLOOKUP($A142,Vocabulary!$A:$J,4,),"")</f>
        <v>Person</v>
      </c>
    </row>
    <row r="143" spans="1:5" x14ac:dyDescent="0.3">
      <c r="A143" s="8">
        <v>142</v>
      </c>
      <c r="B143" s="11" t="str">
        <f>IF($A143&lt;&gt;"",IF(VLOOKUP($A143,Vocabulary!$A:$J,2,)="","",VLOOKUP($A143,Vocabulary!$A:$J,2,)),"")</f>
        <v>PersonCountryOfBirth</v>
      </c>
      <c r="C143" s="11" t="str">
        <f>IF($A143&lt;&gt;"",IF(VLOOKUP($A143,Vocabulary!$A:$J,3,)="","",VLOOKUP($A143,Vocabulary!$A:$J,3,)),"")</f>
        <v>The country where the person was born.</v>
      </c>
      <c r="D143" s="11" t="str">
        <f>IF($A143&lt;&gt;"",IF(VLOOKUP($A143,Vocabulary!$A:$J,7,)="","",VLOOKUP($A143,Vocabulary!$A:$J,7,)),"")</f>
        <v/>
      </c>
      <c r="E143" s="11" t="str">
        <f>IF($A143&lt;&gt;"",VLOOKUP($A143,Vocabulary!$A:$J,4,),"")</f>
        <v>Person</v>
      </c>
    </row>
    <row r="144" spans="1:5" x14ac:dyDescent="0.3">
      <c r="A144" s="8">
        <v>143</v>
      </c>
      <c r="B144" s="11" t="str">
        <f>IF($A144&lt;&gt;"",IF(VLOOKUP($A144,Vocabulary!$A:$J,2,)="","",VLOOKUP($A144,Vocabulary!$A:$J,2,)),"")</f>
        <v>PersonCountryOfDeath</v>
      </c>
      <c r="C144" s="11" t="str">
        <f>IF($A144&lt;&gt;"",IF(VLOOKUP($A144,Vocabulary!$A:$J,3,)="","",VLOOKUP($A144,Vocabulary!$A:$J,3,)),"")</f>
        <v>The country where the person deceased.</v>
      </c>
      <c r="D144" s="11" t="str">
        <f>IF($A144&lt;&gt;"",IF(VLOOKUP($A144,Vocabulary!$A:$J,7,)="","",VLOOKUP($A144,Vocabulary!$A:$J,7,)),"")</f>
        <v/>
      </c>
      <c r="E144" s="11" t="str">
        <f>IF($A144&lt;&gt;"",VLOOKUP($A144,Vocabulary!$A:$J,4,),"")</f>
        <v>Person</v>
      </c>
    </row>
    <row r="145" spans="1:5" x14ac:dyDescent="0.3">
      <c r="A145" s="8">
        <v>144</v>
      </c>
      <c r="B145" s="11" t="str">
        <f>IF($A145&lt;&gt;"",IF(VLOOKUP($A145,Vocabulary!$A:$J,2,)="","",VLOOKUP($A145,Vocabulary!$A:$J,2,)),"")</f>
        <v>PersonPlaceOfBirth</v>
      </c>
      <c r="C145" s="11" t="str">
        <f>IF($A145&lt;&gt;"",IF(VLOOKUP($A145,Vocabulary!$A:$J,3,)="","",VLOOKUP($A145,Vocabulary!$A:$J,3,)),"")</f>
        <v>The location where the person was born.</v>
      </c>
      <c r="D145" s="11" t="str">
        <f>IF($A145&lt;&gt;"",IF(VLOOKUP($A145,Vocabulary!$A:$J,7,)="","",VLOOKUP($A145,Vocabulary!$A:$J,7,)),"")</f>
        <v/>
      </c>
      <c r="E145" s="11" t="str">
        <f>IF($A145&lt;&gt;"",VLOOKUP($A145,Vocabulary!$A:$J,4,),"")</f>
        <v>Person</v>
      </c>
    </row>
    <row r="146" spans="1:5" x14ac:dyDescent="0.3">
      <c r="A146" s="8">
        <v>145</v>
      </c>
      <c r="B146" s="11" t="str">
        <f>IF($A146&lt;&gt;"",IF(VLOOKUP($A146,Vocabulary!$A:$J,2,)="","",VLOOKUP($A146,Vocabulary!$A:$J,2,)),"")</f>
        <v>PersonPlaceOfDeath</v>
      </c>
      <c r="C146" s="11" t="str">
        <f>IF($A146&lt;&gt;"",IF(VLOOKUP($A146,Vocabulary!$A:$J,3,)="","",VLOOKUP($A146,Vocabulary!$A:$J,3,)),"")</f>
        <v>The location where the person deceased.</v>
      </c>
      <c r="D146" s="11" t="str">
        <f>IF($A146&lt;&gt;"",IF(VLOOKUP($A146,Vocabulary!$A:$J,7,)="","",VLOOKUP($A146,Vocabulary!$A:$J,7,)),"")</f>
        <v/>
      </c>
      <c r="E146" s="11" t="str">
        <f>IF($A146&lt;&gt;"",VLOOKUP($A146,Vocabulary!$A:$J,4,),"")</f>
        <v>Person</v>
      </c>
    </row>
    <row r="147" spans="1:5" x14ac:dyDescent="0.3">
      <c r="A147" s="8">
        <v>146</v>
      </c>
      <c r="B147" s="11" t="str">
        <f>IF($A147&lt;&gt;"",IF(VLOOKUP($A147,Vocabulary!$A:$J,2,)="","",VLOOKUP($A147,Vocabulary!$A:$J,2,)),"")</f>
        <v>PersonCitizenship</v>
      </c>
      <c r="C147" s="11" t="str">
        <f>IF($A147&lt;&gt;"",IF(VLOOKUP($A147,Vocabulary!$A:$J,3,)="","",VLOOKUP($A147,Vocabulary!$A:$J,3,)),"")</f>
        <v>The jurisdiction that has conferred citizenship rights on the person.</v>
      </c>
      <c r="D147" s="11" t="str">
        <f>IF($A147&lt;&gt;"",IF(VLOOKUP($A147,Vocabulary!$A:$J,7,)="","",VLOOKUP($A147,Vocabulary!$A:$J,7,)),"")</f>
        <v/>
      </c>
      <c r="E147" s="11" t="str">
        <f>IF($A147&lt;&gt;"",VLOOKUP($A147,Vocabulary!$A:$J,4,),"")</f>
        <v>Person</v>
      </c>
    </row>
    <row r="148" spans="1:5" x14ac:dyDescent="0.3">
      <c r="A148" s="8">
        <v>147</v>
      </c>
      <c r="B148" s="11" t="str">
        <f>IF($A148&lt;&gt;"",IF(VLOOKUP($A148,Vocabulary!$A:$J,2,)="","",VLOOKUP($A148,Vocabulary!$A:$J,2,)),"")</f>
        <v>PersonResidency</v>
      </c>
      <c r="C148" s="11" t="str">
        <f>IF($A148&lt;&gt;"",IF(VLOOKUP($A148,Vocabulary!$A:$J,3,)="","",VLOOKUP($A148,Vocabulary!$A:$J,3,)),"")</f>
        <v>The jurisdiction in which the person resides, typically providing the person with a subset of the rights of a citizen.</v>
      </c>
      <c r="D148" s="11" t="str">
        <f>IF($A148&lt;&gt;"",IF(VLOOKUP($A148,Vocabulary!$A:$J,7,)="","",VLOOKUP($A148,Vocabulary!$A:$J,7,)),"")</f>
        <v/>
      </c>
      <c r="E148" s="11" t="str">
        <f>IF($A148&lt;&gt;"",VLOOKUP($A148,Vocabulary!$A:$J,4,),"")</f>
        <v>Person</v>
      </c>
    </row>
    <row r="149" spans="1:5" x14ac:dyDescent="0.3">
      <c r="A149" s="8">
        <v>148</v>
      </c>
      <c r="B149" s="11" t="str">
        <f>IF($A149&lt;&gt;"",IF(VLOOKUP($A149,Vocabulary!$A:$J,2,)="","",VLOOKUP($A149,Vocabulary!$A:$J,2,)),"")</f>
        <v>PersonAddress</v>
      </c>
      <c r="C149" s="11" t="str">
        <f>IF($A149&lt;&gt;"",IF(VLOOKUP($A149,Vocabulary!$A:$J,3,)="","",VLOOKUP($A149,Vocabulary!$A:$J,3,)),"")</f>
        <v>An address related to the person.</v>
      </c>
      <c r="D149" s="11" t="str">
        <f>IF($A149&lt;&gt;"",IF(VLOOKUP($A149,Vocabulary!$A:$J,7,)="","",VLOOKUP($A149,Vocabulary!$A:$J,7,)),"")</f>
        <v/>
      </c>
      <c r="E149" s="11" t="str">
        <f>IF($A149&lt;&gt;"",VLOOKUP($A149,Vocabulary!$A:$J,4,),"")</f>
        <v>Person</v>
      </c>
    </row>
    <row r="150" spans="1:5" x14ac:dyDescent="0.3">
      <c r="A150" s="8">
        <v>149</v>
      </c>
      <c r="B150" s="11" t="str">
        <f>IF($A150&lt;&gt;"",IF(VLOOKUP($A150,Vocabulary!$A:$J,2,)="","",VLOOKUP($A150,Vocabulary!$A:$J,2,)),"")</f>
        <v>ProcessingTime</v>
      </c>
      <c r="C150" s="11" t="str">
        <f>IF($A150&lt;&gt;"",IF(VLOOKUP($A150,Vocabulary!$A:$J,3,)="","",VLOOKUP($A150,Vocabulary!$A:$J,3,)),"")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D150" s="11" t="str">
        <f>IF($A150&lt;&gt;"",IF(VLOOKUP($A150,Vocabulary!$A:$J,7,)="","",VLOOKUP($A150,Vocabulary!$A:$J,7,)),"")</f>
        <v/>
      </c>
      <c r="E150" s="11" t="str">
        <f>IF($A150&lt;&gt;"",VLOOKUP($A150,Vocabulary!$A:$J,4,),"")</f>
        <v>Organization</v>
      </c>
    </row>
    <row r="151" spans="1:5" x14ac:dyDescent="0.3">
      <c r="A151" s="8">
        <v>150</v>
      </c>
      <c r="B151" s="11" t="str">
        <f>IF($A151&lt;&gt;"",IF(VLOOKUP($A151,Vocabulary!$A:$J,2,)="","",VLOOKUP($A151,Vocabulary!$A:$J,2,)),"")</f>
        <v>ProcessingTimeIdentifier</v>
      </c>
      <c r="C151" s="11" t="str">
        <f>IF($A151&lt;&gt;"",IF(VLOOKUP($A151,Vocabulary!$A:$J,3,)="","",VLOOKUP($A151,Vocabulary!$A:$J,3,)),"")</f>
        <v>This property represents a formally-issued Identifier for the Processing Time.</v>
      </c>
      <c r="D151" s="11" t="str">
        <f>IF($A151&lt;&gt;"",IF(VLOOKUP($A151,Vocabulary!$A:$J,7,)="","",VLOOKUP($A151,Vocabulary!$A:$J,7,)),"")</f>
        <v/>
      </c>
      <c r="E151" s="11" t="str">
        <f>IF($A151&lt;&gt;"",VLOOKUP($A151,Vocabulary!$A:$J,4,),"")</f>
        <v>Organization</v>
      </c>
    </row>
    <row r="152" spans="1:5" x14ac:dyDescent="0.3">
      <c r="A152" s="8">
        <v>151</v>
      </c>
      <c r="B152" s="11" t="str">
        <f>IF($A152&lt;&gt;"",IF(VLOOKUP($A152,Vocabulary!$A:$J,2,)="","",VLOOKUP($A152,Vocabulary!$A:$J,2,)),"")</f>
        <v>ProcessingTimeMeasurementUnit</v>
      </c>
      <c r="C152" s="11" t="str">
        <f>IF($A152&lt;&gt;"",IF(VLOOKUP($A152,Vocabulary!$A:$J,3,)="","",VLOOKUP($A152,Vocabulary!$A:$J,3,)),"")</f>
        <v>This property indicates the unit of time using a controlled list of values: Minutes, Hours, Days, Weeks, Months, Years.</v>
      </c>
      <c r="D152" s="11" t="str">
        <f>IF($A152&lt;&gt;"",IF(VLOOKUP($A152,Vocabulary!$A:$J,7,)="","",VLOOKUP($A152,Vocabulary!$A:$J,7,)),"")</f>
        <v/>
      </c>
      <c r="E152" s="11" t="str">
        <f>IF($A152&lt;&gt;"",VLOOKUP($A152,Vocabulary!$A:$J,4,),"")</f>
        <v>Organization</v>
      </c>
    </row>
    <row r="153" spans="1:5" x14ac:dyDescent="0.3">
      <c r="A153" s="8">
        <v>152</v>
      </c>
      <c r="B153" s="11" t="str">
        <f>IF($A153&lt;&gt;"",IF(VLOOKUP($A153,Vocabulary!$A:$J,2,)="","",VLOOKUP($A153,Vocabulary!$A:$J,2,)),"")</f>
        <v>ProcessingTimeQuantitativeValue</v>
      </c>
      <c r="C153" s="11" t="str">
        <f>IF($A153&lt;&gt;"",IF(VLOOKUP($A153,Vocabulary!$A:$J,3,)="","",VLOOKUP($A153,Vocabulary!$A:$J,3,)),"")</f>
        <v>This property provides the number of units.</v>
      </c>
      <c r="D153" s="11" t="str">
        <f>IF($A153&lt;&gt;"",IF(VLOOKUP($A153,Vocabulary!$A:$J,7,)="","",VLOOKUP($A153,Vocabulary!$A:$J,7,)),"")</f>
        <v/>
      </c>
      <c r="E153" s="11" t="str">
        <f>IF($A153&lt;&gt;"",VLOOKUP($A153,Vocabulary!$A:$J,4,),"")</f>
        <v>Organization</v>
      </c>
    </row>
    <row r="154" spans="1:5" x14ac:dyDescent="0.3">
      <c r="A154" s="8">
        <v>153</v>
      </c>
      <c r="B154" s="11" t="str">
        <f>IF($A154&lt;&gt;"",IF(VLOOKUP($A154,Vocabulary!$A:$J,2,)="","",VLOOKUP($A154,Vocabulary!$A:$J,2,)),"")</f>
        <v>ProcessingTimeOpeningHours</v>
      </c>
      <c r="C154" s="11" t="str">
        <f>IF($A154&lt;&gt;"",IF(VLOOKUP($A154,Vocabulary!$A:$J,3,)="","",VLOOKUP($A154,Vocabulary!$A:$J,3,)),"")</f>
        <v>The type property of the Processing Time class uses a controlled vocabulary to indicate  whether the indicated period is: exact, minimum, maximum or average.</v>
      </c>
      <c r="D154" s="11" t="str">
        <f>IF($A154&lt;&gt;"",IF(VLOOKUP($A154,Vocabulary!$A:$J,7,)="","",VLOOKUP($A154,Vocabulary!$A:$J,7,)),"")</f>
        <v/>
      </c>
      <c r="E154" s="11" t="str">
        <f>IF($A154&lt;&gt;"",VLOOKUP($A154,Vocabulary!$A:$J,4,),"")</f>
        <v>Organization</v>
      </c>
    </row>
    <row r="155" spans="1:5" x14ac:dyDescent="0.3">
      <c r="A155" s="8">
        <v>154</v>
      </c>
      <c r="B155" s="11" t="str">
        <f>IF($A155&lt;&gt;"",IF(VLOOKUP($A155,Vocabulary!$A:$J,2,)="","",VLOOKUP($A155,Vocabulary!$A:$J,2,)),"")</f>
        <v>PublicOrganization</v>
      </c>
      <c r="C155" s="11" t="str">
        <f>IF($A155&lt;&gt;"",IF(VLOOKUP($A155,Vocabulary!$A:$J,3,)="","",VLOOKUP($A155,Vocabulary!$A:$J,3,)),"")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D155" s="11" t="str">
        <f>IF($A155&lt;&gt;"",IF(VLOOKUP($A155,Vocabulary!$A:$J,7,)="","",VLOOKUP($A155,Vocabulary!$A:$J,7,)),"")</f>
        <v/>
      </c>
      <c r="E155" s="11" t="str">
        <f>IF($A155&lt;&gt;"",VLOOKUP($A155,Vocabulary!$A:$J,4,),"")</f>
        <v>Organization</v>
      </c>
    </row>
    <row r="156" spans="1:5" x14ac:dyDescent="0.3">
      <c r="A156" s="8">
        <v>155</v>
      </c>
      <c r="B156" s="11" t="str">
        <f>IF($A156&lt;&gt;"",IF(VLOOKUP($A156,Vocabulary!$A:$J,2,)="","",VLOOKUP($A156,Vocabulary!$A:$J,2,)),"")</f>
        <v>PublicOrganizationIdentifier</v>
      </c>
      <c r="C156" s="11" t="str">
        <f>IF($A156&lt;&gt;"",IF(VLOOKUP($A156,Vocabulary!$A:$J,3,)="","",VLOOKUP($A156,Vocabulary!$A:$J,3,)),"")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D156" s="11" t="str">
        <f>IF($A156&lt;&gt;"",IF(VLOOKUP($A156,Vocabulary!$A:$J,7,)="","",VLOOKUP($A156,Vocabulary!$A:$J,7,)),"")</f>
        <v/>
      </c>
      <c r="E156" s="11" t="str">
        <f>IF($A156&lt;&gt;"",VLOOKUP($A156,Vocabulary!$A:$J,4,),"")</f>
        <v>Organization</v>
      </c>
    </row>
    <row r="157" spans="1:5" x14ac:dyDescent="0.3">
      <c r="A157" s="8">
        <v>156</v>
      </c>
      <c r="B157" s="11" t="str">
        <f>IF($A157&lt;&gt;"",IF(VLOOKUP($A157,Vocabulary!$A:$J,2,)="","",VLOOKUP($A157,Vocabulary!$A:$J,2,)),"")</f>
        <v>PublicOrganizationPreferredLabel</v>
      </c>
      <c r="C157" s="11" t="str">
        <f>IF($A157&lt;&gt;"",IF(VLOOKUP($A157,Vocabulary!$A:$J,3,)="","",VLOOKUP($A157,Vocabulary!$A:$J,3,)),"")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D157" s="11" t="str">
        <f>IF($A157&lt;&gt;"",IF(VLOOKUP($A157,Vocabulary!$A:$J,7,)="","",VLOOKUP($A157,Vocabulary!$A:$J,7,)),"")</f>
        <v/>
      </c>
      <c r="E157" s="11" t="str">
        <f>IF($A157&lt;&gt;"",VLOOKUP($A157,Vocabulary!$A:$J,4,),"")</f>
        <v>Organization</v>
      </c>
    </row>
    <row r="158" spans="1:5" x14ac:dyDescent="0.3">
      <c r="A158" s="8">
        <v>157</v>
      </c>
      <c r="B158" s="11" t="str">
        <f>IF($A158&lt;&gt;"",IF(VLOOKUP($A158,Vocabulary!$A:$J,2,)="","",VLOOKUP($A158,Vocabulary!$A:$J,2,)),"")</f>
        <v>PublicOrganizationAlternativeLabel</v>
      </c>
      <c r="C158" s="11" t="str">
        <f>IF($A158&lt;&gt;"",IF(VLOOKUP($A158,Vocabulary!$A:$J,3,)="","",VLOOKUP($A158,Vocabulary!$A:$J,3,)),"")</f>
        <v>In line with ORG and SKOS itself, an organization may have any number of alternative
or informal names, irrespective of language.
In the RDF release of the CPOV, this property is bound to skos:altLabel</v>
      </c>
      <c r="D158" s="11" t="str">
        <f>IF($A158&lt;&gt;"",IF(VLOOKUP($A158,Vocabulary!$A:$J,7,)="","",VLOOKUP($A158,Vocabulary!$A:$J,7,)),"")</f>
        <v/>
      </c>
      <c r="E158" s="11" t="str">
        <f>IF($A158&lt;&gt;"",VLOOKUP($A158,Vocabulary!$A:$J,4,),"")</f>
        <v>Organization</v>
      </c>
    </row>
    <row r="159" spans="1:5" x14ac:dyDescent="0.3">
      <c r="A159" s="8">
        <v>158</v>
      </c>
      <c r="B159" s="11" t="str">
        <f>IF($A159&lt;&gt;"",IF(VLOOKUP($A159,Vocabulary!$A:$J,2,)="","",VLOOKUP($A159,Vocabulary!$A:$J,2,)),"")</f>
        <v>PublicOrganizationDescription</v>
      </c>
      <c r="C159" s="11" t="str">
        <f>IF($A159&lt;&gt;"",IF(VLOOKUP($A159,Vocabulary!$A:$J,3,)="","",VLOOKUP($A159,Vocabulary!$A:$J,3,)),"")</f>
        <v>This property provides a textual description of the organization.
In the RDF release of the CPOV, this property is bound to dcterms:description.</v>
      </c>
      <c r="D159" s="11" t="str">
        <f>IF($A159&lt;&gt;"",IF(VLOOKUP($A159,Vocabulary!$A:$J,7,)="","",VLOOKUP($A159,Vocabulary!$A:$J,7,)),"")</f>
        <v/>
      </c>
      <c r="E159" s="11" t="str">
        <f>IF($A159&lt;&gt;"",VLOOKUP($A159,Vocabulary!$A:$J,4,),"")</f>
        <v>Organization</v>
      </c>
    </row>
    <row r="160" spans="1:5" x14ac:dyDescent="0.3">
      <c r="A160" s="8">
        <v>159</v>
      </c>
      <c r="B160" s="11" t="str">
        <f>IF($A160&lt;&gt;"",IF(VLOOKUP($A160,Vocabulary!$A:$J,2,)="","",VLOOKUP($A160,Vocabulary!$A:$J,2,)),"")</f>
        <v>PublicOrganizationSpatial</v>
      </c>
      <c r="C160" s="11" t="str">
        <f>IF($A160&lt;&gt;"",IF(VLOOKUP($A160,Vocabulary!$A:$J,3,)="","",VLOOKUP($A160,Vocabulary!$A:$J,3,)),"")</f>
        <v>This property links an organization to the administrative region(s) that it covers. The value of the properly should be the URI of the region as defined in an authoritative list of regions.</v>
      </c>
      <c r="D160" s="11" t="str">
        <f>IF($A160&lt;&gt;"",IF(VLOOKUP($A160,Vocabulary!$A:$J,7,)="","",VLOOKUP($A160,Vocabulary!$A:$J,7,)),"")</f>
        <v/>
      </c>
      <c r="E160" s="11" t="str">
        <f>IF($A160&lt;&gt;"",VLOOKUP($A160,Vocabulary!$A:$J,4,),"")</f>
        <v>Organization</v>
      </c>
    </row>
    <row r="161" spans="1:5" x14ac:dyDescent="0.3">
      <c r="A161" s="8">
        <v>160</v>
      </c>
      <c r="B161" s="11" t="str">
        <f>IF($A161&lt;&gt;"",IF(VLOOKUP($A161,Vocabulary!$A:$J,2,)="","",VLOOKUP($A161,Vocabulary!$A:$J,2,)),"")</f>
        <v>PublicOrganizationPurpose</v>
      </c>
      <c r="C161" s="11" t="str">
        <f>IF($A161&lt;&gt;"",IF(VLOOKUP($A161,Vocabulary!$A:$J,3,)="","",VLOOKUP($A161,Vocabulary!$A:$J,3,)),"")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D161" s="11" t="str">
        <f>IF($A161&lt;&gt;"",IF(VLOOKUP($A161,Vocabulary!$A:$J,7,)="","",VLOOKUP($A161,Vocabulary!$A:$J,7,)),"")</f>
        <v/>
      </c>
      <c r="E161" s="11" t="str">
        <f>IF($A161&lt;&gt;"",VLOOKUP($A161,Vocabulary!$A:$J,4,),"")</f>
        <v>Organization</v>
      </c>
    </row>
    <row r="162" spans="1:5" x14ac:dyDescent="0.3">
      <c r="A162" s="8">
        <v>161</v>
      </c>
      <c r="B162" s="11" t="str">
        <f>IF($A162&lt;&gt;"",IF(VLOOKUP($A162,Vocabulary!$A:$J,2,)="","",VLOOKUP($A162,Vocabulary!$A:$J,2,)),"")</f>
        <v>PublicOrganizationClassification</v>
      </c>
      <c r="C162" s="11" t="str">
        <f>IF($A162&lt;&gt;"",IF(VLOOKUP($A162,Vocabulary!$A:$J,3,)="","",VLOOKUP($A162,Vocabulary!$A:$J,3,)),"")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D162" s="11" t="str">
        <f>IF($A162&lt;&gt;"",IF(VLOOKUP($A162,Vocabulary!$A:$J,7,)="","",VLOOKUP($A162,Vocabulary!$A:$J,7,)),"")</f>
        <v/>
      </c>
      <c r="E162" s="11" t="str">
        <f>IF($A162&lt;&gt;"",VLOOKUP($A162,Vocabulary!$A:$J,4,),"")</f>
        <v>Organization</v>
      </c>
    </row>
    <row r="163" spans="1:5" x14ac:dyDescent="0.3">
      <c r="A163" s="8">
        <v>162</v>
      </c>
      <c r="B163" s="11" t="str">
        <f>IF($A163&lt;&gt;"",IF(VLOOKUP($A163,Vocabulary!$A:$J,2,)="","",VLOOKUP($A163,Vocabulary!$A:$J,2,)),"")</f>
        <v>PublicOrganizationHomepage</v>
      </c>
      <c r="C163" s="11" t="str">
        <f>IF($A163&lt;&gt;"",IF(VLOOKUP($A163,Vocabulary!$A:$J,3,)="","",VLOOKUP($A163,Vocabulary!$A:$J,3,)),"")</f>
        <v>A property to link an organization to its website homepage. The value of this property
is a URL irrespective of the serialisation of the data.
In the RDF release of the CPOV, this property is bound to foaf:homepage.</v>
      </c>
      <c r="D163" s="11" t="str">
        <f>IF($A163&lt;&gt;"",IF(VLOOKUP($A163,Vocabulary!$A:$J,7,)="","",VLOOKUP($A163,Vocabulary!$A:$J,7,)),"")</f>
        <v/>
      </c>
      <c r="E163" s="11" t="str">
        <f>IF($A163&lt;&gt;"",VLOOKUP($A163,Vocabulary!$A:$J,4,),"")</f>
        <v>Organization</v>
      </c>
    </row>
    <row r="164" spans="1:5" x14ac:dyDescent="0.3">
      <c r="A164" s="8">
        <v>163</v>
      </c>
      <c r="B164" s="11" t="str">
        <f>IF($A164&lt;&gt;"",IF(VLOOKUP($A164,Vocabulary!$A:$J,2,)="","",VLOOKUP($A164,Vocabulary!$A:$J,2,)),"")</f>
        <v>PublicOrganizationLogo</v>
      </c>
      <c r="C164" s="11" t="str">
        <f>IF($A164&lt;&gt;"",IF(VLOOKUP($A164,Vocabulary!$A:$J,3,)="","",VLOOKUP($A164,Vocabulary!$A:$J,3,)),"")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D164" s="11" t="str">
        <f>IF($A164&lt;&gt;"",IF(VLOOKUP($A164,Vocabulary!$A:$J,7,)="","",VLOOKUP($A164,Vocabulary!$A:$J,7,)),"")</f>
        <v/>
      </c>
      <c r="E164" s="11" t="str">
        <f>IF($A164&lt;&gt;"",VLOOKUP($A164,Vocabulary!$A:$J,4,),"")</f>
        <v>Organization</v>
      </c>
    </row>
    <row r="165" spans="1:5" x14ac:dyDescent="0.3">
      <c r="A165" s="8">
        <v>164</v>
      </c>
      <c r="B165" s="11" t="str">
        <f>IF($A165&lt;&gt;"",IF(VLOOKUP($A165,Vocabulary!$A:$J,2,)="","",VLOOKUP($A165,Vocabulary!$A:$J,2,)),"")</f>
        <v>PublicOrganizationSubOrganisation</v>
      </c>
      <c r="C165" s="11" t="str">
        <f>IF($A165&lt;&gt;"",IF(VLOOKUP($A165,Vocabulary!$A:$J,3,)="","",VLOOKUP($A165,Vocabulary!$A:$J,3,)),"")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D165" s="11" t="str">
        <f>IF($A165&lt;&gt;"",IF(VLOOKUP($A165,Vocabulary!$A:$J,7,)="","",VLOOKUP($A165,Vocabulary!$A:$J,7,)),"")</f>
        <v/>
      </c>
      <c r="E165" s="11" t="str">
        <f>IF($A165&lt;&gt;"",VLOOKUP($A165,Vocabulary!$A:$J,4,),"")</f>
        <v>Organization</v>
      </c>
    </row>
    <row r="166" spans="1:5" x14ac:dyDescent="0.3">
      <c r="A166" s="8">
        <v>165</v>
      </c>
      <c r="B166" s="11" t="str">
        <f>IF($A166&lt;&gt;"",IF(VLOOKUP($A166,Vocabulary!$A:$J,2,)="","",VLOOKUP($A166,Vocabulary!$A:$J,2,)),"")</f>
        <v>PublicOrganizationSubOrganisationOf</v>
      </c>
      <c r="C166" s="11" t="str">
        <f>IF($A166&lt;&gt;"",IF(VLOOKUP($A166,Vocabulary!$A:$J,3,)="","",VLOOKUP($A166,Vocabulary!$A:$J,3,)),"")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D166" s="11" t="str">
        <f>IF($A166&lt;&gt;"",IF(VLOOKUP($A166,Vocabulary!$A:$J,7,)="","",VLOOKUP($A166,Vocabulary!$A:$J,7,)),"")</f>
        <v/>
      </c>
      <c r="E166" s="11" t="str">
        <f>IF($A166&lt;&gt;"",VLOOKUP($A166,Vocabulary!$A:$J,4,),"")</f>
        <v>Organization</v>
      </c>
    </row>
    <row r="167" spans="1:5" x14ac:dyDescent="0.3">
      <c r="A167" s="8">
        <v>166</v>
      </c>
      <c r="B167" s="11" t="str">
        <f>IF($A167&lt;&gt;"",IF(VLOOKUP($A167,Vocabulary!$A:$J,2,)="","",VLOOKUP($A167,Vocabulary!$A:$J,2,)),"")</f>
        <v>PublicOrganizationHasUnit</v>
      </c>
      <c r="C167" s="11" t="str">
        <f>IF($A167&lt;&gt;"",IF(VLOOKUP($A167,Vocabulary!$A:$J,3,)="","",VLOOKUP($A167,Vocabulary!$A:$J,3,)),"")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D167" s="11" t="str">
        <f>IF($A167&lt;&gt;"",IF(VLOOKUP($A167,Vocabulary!$A:$J,7,)="","",VLOOKUP($A167,Vocabulary!$A:$J,7,)),"")</f>
        <v/>
      </c>
      <c r="E167" s="11" t="str">
        <f>IF($A167&lt;&gt;"",VLOOKUP($A167,Vocabulary!$A:$J,4,),"")</f>
        <v>Organization</v>
      </c>
    </row>
    <row r="168" spans="1:5" x14ac:dyDescent="0.3">
      <c r="A168" s="8">
        <v>167</v>
      </c>
      <c r="B168" s="11" t="str">
        <f>IF($A168&lt;&gt;"",IF(VLOOKUP($A168,Vocabulary!$A:$J,2,)="","",VLOOKUP($A168,Vocabulary!$A:$J,2,)),"")</f>
        <v>PublicOrganizationUnitOf</v>
      </c>
      <c r="C168" s="11" t="str">
        <f>IF($A168&lt;&gt;"",IF(VLOOKUP($A168,Vocabulary!$A:$J,3,)="","",VLOOKUP($A168,Vocabulary!$A:$J,3,)),"")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D168" s="11" t="str">
        <f>IF($A168&lt;&gt;"",IF(VLOOKUP($A168,Vocabulary!$A:$J,7,)="","",VLOOKUP($A168,Vocabulary!$A:$J,7,)),"")</f>
        <v/>
      </c>
      <c r="E168" s="11" t="str">
        <f>IF($A168&lt;&gt;"",VLOOKUP($A168,Vocabulary!$A:$J,4,),"")</f>
        <v>Organization</v>
      </c>
    </row>
    <row r="169" spans="1:5" x14ac:dyDescent="0.3">
      <c r="A169" s="8">
        <v>168</v>
      </c>
      <c r="B169" s="11" t="str">
        <f>IF($A169&lt;&gt;"",IF(VLOOKUP($A169,Vocabulary!$A:$J,2,)="","",VLOOKUP($A169,Vocabulary!$A:$J,2,)),"")</f>
        <v>PublicOrganizationMemberOf</v>
      </c>
      <c r="C169" s="11" t="str">
        <f>IF($A169&lt;&gt;"",IF(VLOOKUP($A169,Vocabulary!$A:$J,3,)="","",VLOOKUP($A169,Vocabulary!$A:$J,3,)),"")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D169" s="11" t="str">
        <f>IF($A169&lt;&gt;"",IF(VLOOKUP($A169,Vocabulary!$A:$J,7,)="","",VLOOKUP($A169,Vocabulary!$A:$J,7,)),"")</f>
        <v/>
      </c>
      <c r="E169" s="11" t="str">
        <f>IF($A169&lt;&gt;"",VLOOKUP($A169,Vocabulary!$A:$J,4,),"")</f>
        <v>Organization</v>
      </c>
    </row>
    <row r="170" spans="1:5" x14ac:dyDescent="0.3">
      <c r="A170" s="8">
        <v>169</v>
      </c>
      <c r="B170" s="11" t="str">
        <f>IF($A170&lt;&gt;"",IF(VLOOKUP($A170,Vocabulary!$A:$J,2,)="","",VLOOKUP($A170,Vocabulary!$A:$J,2,)),"")</f>
        <v>PublicOrganizationHasMember</v>
      </c>
      <c r="C170" s="11" t="str">
        <f>IF($A170&lt;&gt;"",IF(VLOOKUP($A170,Vocabulary!$A:$J,3,)="","",VLOOKUP($A170,Vocabulary!$A:$J,3,)),"")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D170" s="11" t="str">
        <f>IF($A170&lt;&gt;"",IF(VLOOKUP($A170,Vocabulary!$A:$J,7,)="","",VLOOKUP($A170,Vocabulary!$A:$J,7,)),"")</f>
        <v/>
      </c>
      <c r="E170" s="11" t="str">
        <f>IF($A170&lt;&gt;"",VLOOKUP($A170,Vocabulary!$A:$J,4,),"")</f>
        <v>Organization</v>
      </c>
    </row>
    <row r="171" spans="1:5" x14ac:dyDescent="0.3">
      <c r="A171" s="8">
        <v>170</v>
      </c>
      <c r="B171" s="11" t="str">
        <f>IF($A171&lt;&gt;"",IF(VLOOKUP($A171,Vocabulary!$A:$J,2,)="","",VLOOKUP($A171,Vocabulary!$A:$J,2,)),"")</f>
        <v>PublicOrganizationContactPoint</v>
      </c>
      <c r="C171" s="11" t="str">
        <f>IF($A171&lt;&gt;"",IF(VLOOKUP($A171,Vocabulary!$A:$J,3,)="","",VLOOKUP($A171,Vocabulary!$A:$J,3,)),"")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D171" s="11" t="str">
        <f>IF($A171&lt;&gt;"",IF(VLOOKUP($A171,Vocabulary!$A:$J,7,)="","",VLOOKUP($A171,Vocabulary!$A:$J,7,)),"")</f>
        <v/>
      </c>
      <c r="E171" s="11" t="str">
        <f>IF($A171&lt;&gt;"",VLOOKUP($A171,Vocabulary!$A:$J,4,),"")</f>
        <v>Organization</v>
      </c>
    </row>
    <row r="172" spans="1:5" x14ac:dyDescent="0.3">
      <c r="A172" s="8">
        <v>171</v>
      </c>
      <c r="B172" s="11" t="str">
        <f>IF($A172&lt;&gt;"",IF(VLOOKUP($A172,Vocabulary!$A:$J,2,)="","",VLOOKUP($A172,Vocabulary!$A:$J,2,)),"")</f>
        <v>PublicOrganizationAddress</v>
      </c>
      <c r="C172" s="11" t="str">
        <f>IF($A172&lt;&gt;"",IF(VLOOKUP($A172,Vocabulary!$A:$J,3,)="","",VLOOKUP($A172,Vocabulary!$A:$J,3,)),"")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D172" s="11" t="str">
        <f>IF($A172&lt;&gt;"",IF(VLOOKUP($A172,Vocabulary!$A:$J,7,)="","",VLOOKUP($A172,Vocabulary!$A:$J,7,)),"")</f>
        <v/>
      </c>
      <c r="E172" s="11" t="str">
        <f>IF($A172&lt;&gt;"",VLOOKUP($A172,Vocabulary!$A:$J,4,),"")</f>
        <v>Organization</v>
      </c>
    </row>
    <row r="173" spans="1:5" x14ac:dyDescent="0.3">
      <c r="A173" s="8">
        <v>172</v>
      </c>
      <c r="B173" s="11" t="str">
        <f>IF($A173&lt;&gt;"",IF(VLOOKUP($A173,Vocabulary!$A:$J,2,)="","",VLOOKUP($A173,Vocabulary!$A:$J,2,)),"")</f>
        <v>PublicOrganizationPrev</v>
      </c>
      <c r="C173" s="11" t="str">
        <f>IF($A173&lt;&gt;"",IF(VLOOKUP($A173,Vocabulary!$A:$J,3,)="","",VLOOKUP($A173,Vocabulary!$A:$J,3,)),"")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D173" s="11" t="str">
        <f>IF($A173&lt;&gt;"",IF(VLOOKUP($A173,Vocabulary!$A:$J,7,)="","",VLOOKUP($A173,Vocabulary!$A:$J,7,)),"")</f>
        <v/>
      </c>
      <c r="E173" s="11" t="str">
        <f>IF($A173&lt;&gt;"",VLOOKUP($A173,Vocabulary!$A:$J,4,),"")</f>
        <v>Organization</v>
      </c>
    </row>
    <row r="174" spans="1:5" x14ac:dyDescent="0.3">
      <c r="A174" s="8">
        <v>173</v>
      </c>
      <c r="B174" s="11" t="str">
        <f>IF($A174&lt;&gt;"",IF(VLOOKUP($A174,Vocabulary!$A:$J,2,)="","",VLOOKUP($A174,Vocabulary!$A:$J,2,)),"")</f>
        <v>PublicOrganizationNext</v>
      </c>
      <c r="C174" s="11" t="str">
        <f>IF($A174&lt;&gt;"",IF(VLOOKUP($A174,Vocabulary!$A:$J,3,)="","",VLOOKUP($A174,Vocabulary!$A:$J,3,)),"")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D174" s="11" t="str">
        <f>IF($A174&lt;&gt;"",IF(VLOOKUP($A174,Vocabulary!$A:$J,7,)="","",VLOOKUP($A174,Vocabulary!$A:$J,7,)),"")</f>
        <v/>
      </c>
      <c r="E174" s="11" t="str">
        <f>IF($A174&lt;&gt;"",VLOOKUP($A174,Vocabulary!$A:$J,4,),"")</f>
        <v>Organization</v>
      </c>
    </row>
    <row r="175" spans="1:5" x14ac:dyDescent="0.3">
      <c r="A175" s="8">
        <v>174</v>
      </c>
      <c r="B175" s="11" t="str">
        <f>IF($A175&lt;&gt;"",IF(VLOOKUP($A175,Vocabulary!$A:$J,2,)="","",VLOOKUP($A175,Vocabulary!$A:$J,2,)),"")</f>
        <v>PublicOrganisationChangedBy</v>
      </c>
      <c r="C175" s="11" t="str">
        <f>IF($A175&lt;&gt;"",IF(VLOOKUP($A175,Vocabulary!$A:$J,3,)="","",VLOOKUP($A175,Vocabulary!$A:$J,3,)),"")</f>
        <v/>
      </c>
      <c r="D175" s="11" t="str">
        <f>IF($A175&lt;&gt;"",IF(VLOOKUP($A175,Vocabulary!$A:$J,7,)="","",VLOOKUP($A175,Vocabulary!$A:$J,7,)),"")</f>
        <v/>
      </c>
      <c r="E175" s="11" t="str">
        <f>IF($A175&lt;&gt;"",VLOOKUP($A175,Vocabulary!$A:$J,4,),"")</f>
        <v>Organization</v>
      </c>
    </row>
    <row r="176" spans="1:5" x14ac:dyDescent="0.3">
      <c r="A176" s="8">
        <v>175</v>
      </c>
      <c r="B176" s="11" t="str">
        <f>IF($A176&lt;&gt;"",IF(VLOOKUP($A176,Vocabulary!$A:$J,2,)="","",VLOOKUP($A176,Vocabulary!$A:$J,2,)),"")</f>
        <v>PublicOrganisationResultedFrom</v>
      </c>
      <c r="C176" s="11" t="str">
        <f>IF($A176&lt;&gt;"",IF(VLOOKUP($A176,Vocabulary!$A:$J,3,)="","",VLOOKUP($A176,Vocabulary!$A:$J,3,)),"")</f>
        <v/>
      </c>
      <c r="D176" s="11" t="str">
        <f>IF($A176&lt;&gt;"",IF(VLOOKUP($A176,Vocabulary!$A:$J,7,)="","",VLOOKUP($A176,Vocabulary!$A:$J,7,)),"")</f>
        <v/>
      </c>
      <c r="E176" s="11" t="str">
        <f>IF($A176&lt;&gt;"",VLOOKUP($A176,Vocabulary!$A:$J,4,),"")</f>
        <v>Organization</v>
      </c>
    </row>
    <row r="177" spans="1:5" x14ac:dyDescent="0.3">
      <c r="A177" s="8">
        <v>176</v>
      </c>
      <c r="B177" s="11" t="str">
        <f>IF($A177&lt;&gt;"",IF(VLOOKUP($A177,Vocabulary!$A:$J,2,)="","",VLOOKUP($A177,Vocabulary!$A:$J,2,)),"")</f>
        <v>PublicService</v>
      </c>
      <c r="C177" s="11" t="str">
        <f>IF($A177&lt;&gt;"",IF(VLOOKUP($A177,Vocabulary!$A:$J,3,)="","",VLOOKUP($A177,Vocabulary!$A:$J,3,)),"")</f>
        <v>A set of deeds and acts performed by or on behalf of a public agency for the benefit of a citizen, a business or another public agency.</v>
      </c>
      <c r="D177" s="11" t="str">
        <f>IF($A177&lt;&gt;"",IF(VLOOKUP($A177,Vocabulary!$A:$J,7,)="","",VLOOKUP($A177,Vocabulary!$A:$J,7,)),"")</f>
        <v/>
      </c>
      <c r="E177" s="11" t="str">
        <f>IF($A177&lt;&gt;"",VLOOKUP($A177,Vocabulary!$A:$J,4,),"")</f>
        <v>Organization</v>
      </c>
    </row>
    <row r="178" spans="1:5" x14ac:dyDescent="0.3">
      <c r="A178" s="8">
        <v>177</v>
      </c>
      <c r="B178" s="11" t="str">
        <f>IF($A178&lt;&gt;"",IF(VLOOKUP($A178,Vocabulary!$A:$J,2,)="","",VLOOKUP($A178,Vocabulary!$A:$J,2,)),"")</f>
        <v>PublicServiceIdentifier</v>
      </c>
      <c r="C178" s="11" t="str">
        <f>IF($A178&lt;&gt;"",IF(VLOOKUP($A178,Vocabulary!$A:$J,3,)="","",VLOOKUP($A178,Vocabulary!$A:$J,3,)),"")</f>
        <v>This property represents a formally-issued Identifier for the Public Service.</v>
      </c>
      <c r="D178" s="11" t="str">
        <f>IF($A178&lt;&gt;"",IF(VLOOKUP($A178,Vocabulary!$A:$J,7,)="","",VLOOKUP($A178,Vocabulary!$A:$J,7,)),"")</f>
        <v/>
      </c>
      <c r="E178" s="11" t="str">
        <f>IF($A178&lt;&gt;"",VLOOKUP($A178,Vocabulary!$A:$J,4,),"")</f>
        <v>Organization</v>
      </c>
    </row>
    <row r="179" spans="1:5" x14ac:dyDescent="0.3">
      <c r="A179" s="8">
        <v>178</v>
      </c>
      <c r="B179" s="11" t="str">
        <f>IF($A179&lt;&gt;"",IF(VLOOKUP($A179,Vocabulary!$A:$J,2,)="","",VLOOKUP($A179,Vocabulary!$A:$J,2,)),"")</f>
        <v>PublicServiceName</v>
      </c>
      <c r="C179" s="11" t="str">
        <f>IF($A179&lt;&gt;"",IF(VLOOKUP($A179,Vocabulary!$A:$J,3,)="","",VLOOKUP($A179,Vocabulary!$A:$J,3,)),"")</f>
        <v>The name of the service.</v>
      </c>
      <c r="D179" s="11" t="str">
        <f>IF($A179&lt;&gt;"",IF(VLOOKUP($A179,Vocabulary!$A:$J,7,)="","",VLOOKUP($A179,Vocabulary!$A:$J,7,)),"")</f>
        <v/>
      </c>
      <c r="E179" s="11" t="str">
        <f>IF($A179&lt;&gt;"",VLOOKUP($A179,Vocabulary!$A:$J,4,),"")</f>
        <v>Organization</v>
      </c>
    </row>
    <row r="180" spans="1:5" x14ac:dyDescent="0.3">
      <c r="A180" s="8">
        <v>179</v>
      </c>
      <c r="B180" s="11" t="str">
        <f>IF($A180&lt;&gt;"",IF(VLOOKUP($A180,Vocabulary!$A:$J,2,)="","",VLOOKUP($A180,Vocabulary!$A:$J,2,)),"")</f>
        <v>PublicServiceDescription</v>
      </c>
      <c r="C180" s="11" t="str">
        <f>IF($A180&lt;&gt;"",IF(VLOOKUP($A180,Vocabulary!$A:$J,3,)="","",VLOOKUP($A180,Vocabulary!$A:$J,3,)),"")</f>
        <v>A free text description of the service.</v>
      </c>
      <c r="D180" s="11" t="str">
        <f>IF($A180&lt;&gt;"",IF(VLOOKUP($A180,Vocabulary!$A:$J,7,)="","",VLOOKUP($A180,Vocabulary!$A:$J,7,)),"")</f>
        <v/>
      </c>
      <c r="E180" s="11" t="str">
        <f>IF($A180&lt;&gt;"",VLOOKUP($A180,Vocabulary!$A:$J,4,),"")</f>
        <v>Organization</v>
      </c>
    </row>
    <row r="181" spans="1:5" x14ac:dyDescent="0.3">
      <c r="A181" s="8">
        <v>180</v>
      </c>
      <c r="B181" s="11" t="str">
        <f>IF($A181&lt;&gt;"",IF(VLOOKUP($A181,Vocabulary!$A:$J,2,)="","",VLOOKUP($A181,Vocabulary!$A:$J,2,)),"")</f>
        <v>PublicServiceKeyword</v>
      </c>
      <c r="C181" s="11" t="str">
        <f>IF($A181&lt;&gt;"",IF(VLOOKUP($A181,Vocabulary!$A:$J,3,)="","",VLOOKUP($A181,Vocabulary!$A:$J,3,)),"")</f>
        <v>This property represents a keyword, term or phrase to describe the Public Service.</v>
      </c>
      <c r="D181" s="11" t="str">
        <f>IF($A181&lt;&gt;"",IF(VLOOKUP($A181,Vocabulary!$A:$J,7,)="","",VLOOKUP($A181,Vocabulary!$A:$J,7,)),"")</f>
        <v/>
      </c>
      <c r="E181" s="11" t="str">
        <f>IF($A181&lt;&gt;"",VLOOKUP($A181,Vocabulary!$A:$J,4,),"")</f>
        <v>Organization</v>
      </c>
    </row>
    <row r="182" spans="1:5" x14ac:dyDescent="0.3">
      <c r="A182" s="8">
        <v>181</v>
      </c>
      <c r="B182" s="11" t="str">
        <f>IF($A182&lt;&gt;"",IF(VLOOKUP($A182,Vocabulary!$A:$J,2,)="","",VLOOKUP($A182,Vocabulary!$A:$J,2,)),"")</f>
        <v>PublicServiceSector</v>
      </c>
      <c r="C182" s="11" t="str">
        <f>IF($A182&lt;&gt;"",IF(VLOOKUP($A182,Vocabulary!$A:$J,3,)="","",VLOOKUP($A182,Vocabulary!$A:$J,3,)),"")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D182" s="11" t="str">
        <f>IF($A182&lt;&gt;"",IF(VLOOKUP($A182,Vocabulary!$A:$J,7,)="","",VLOOKUP($A182,Vocabulary!$A:$J,7,)),"")</f>
        <v/>
      </c>
      <c r="E182" s="11" t="str">
        <f>IF($A182&lt;&gt;"",VLOOKUP($A182,Vocabulary!$A:$J,4,),"")</f>
        <v>Organization</v>
      </c>
    </row>
    <row r="183" spans="1:5" x14ac:dyDescent="0.3">
      <c r="A183" s="8">
        <v>182</v>
      </c>
      <c r="B183" s="11" t="str">
        <f>IF($A183&lt;&gt;"",IF(VLOOKUP($A183,Vocabulary!$A:$J,2,)="","",VLOOKUP($A183,Vocabulary!$A:$J,2,)),"")</f>
        <v>PublicServiceType</v>
      </c>
      <c r="C183" s="11" t="str">
        <f>IF($A183&lt;&gt;"",IF(VLOOKUP($A183,Vocabulary!$A:$J,3,)="","",VLOOKUP($A183,Vocabulary!$A:$J,3,)),"")</f>
        <v>The type of service.</v>
      </c>
      <c r="D183" s="11" t="str">
        <f>IF($A183&lt;&gt;"",IF(VLOOKUP($A183,Vocabulary!$A:$J,7,)="","",VLOOKUP($A183,Vocabulary!$A:$J,7,)),"")</f>
        <v/>
      </c>
      <c r="E183" s="11" t="str">
        <f>IF($A183&lt;&gt;"",VLOOKUP($A183,Vocabulary!$A:$J,4,),"")</f>
        <v>Organization</v>
      </c>
    </row>
    <row r="184" spans="1:5" x14ac:dyDescent="0.3">
      <c r="A184" s="8">
        <v>183</v>
      </c>
      <c r="B184" s="11" t="str">
        <f>IF($A184&lt;&gt;"",IF(VLOOKUP($A184,Vocabulary!$A:$J,2,)="","",VLOOKUP($A184,Vocabulary!$A:$J,2,)),"")</f>
        <v>PublicServiceLanguage</v>
      </c>
      <c r="C184" s="11" t="str">
        <f>IF($A184&lt;&gt;"",IF(VLOOKUP($A184,Vocabulary!$A:$J,3,)="","",VLOOKUP($A184,Vocabulary!$A:$J,3,)),"")</f>
        <v>The language(s) in which the service is available.</v>
      </c>
      <c r="D184" s="11" t="str">
        <f>IF($A184&lt;&gt;"",IF(VLOOKUP($A184,Vocabulary!$A:$J,7,)="","",VLOOKUP($A184,Vocabulary!$A:$J,7,)),"")</f>
        <v/>
      </c>
      <c r="E184" s="11" t="str">
        <f>IF($A184&lt;&gt;"",VLOOKUP($A184,Vocabulary!$A:$J,4,),"")</f>
        <v>Organization</v>
      </c>
    </row>
    <row r="185" spans="1:5" x14ac:dyDescent="0.3">
      <c r="A185" s="8">
        <v>184</v>
      </c>
      <c r="B185" s="11" t="str">
        <f>IF($A185&lt;&gt;"",IF(VLOOKUP($A185,Vocabulary!$A:$J,2,)="","",VLOOKUP($A185,Vocabulary!$A:$J,2,)),"")</f>
        <v>PublicServiceStatus</v>
      </c>
      <c r="C185" s="11" t="str">
        <f>IF($A185&lt;&gt;"",IF(VLOOKUP($A185,Vocabulary!$A:$J,3,)="","",VLOOKUP($A185,Vocabulary!$A:$J,3,)),"")</f>
        <v xml:space="preserve">See issue https://joinup.ec.europa.eu/asset/cpsv-ap/issue/additional-properties-related-public-service-portfolio-management
Indicates whether a Public Service is active, inactive, under development etc. according to a controlled vocabulary.
</v>
      </c>
      <c r="D185" s="11" t="str">
        <f>IF($A185&lt;&gt;"",IF(VLOOKUP($A185,Vocabulary!$A:$J,7,)="","",VLOOKUP($A185,Vocabulary!$A:$J,7,)),"")</f>
        <v/>
      </c>
      <c r="E185" s="11" t="str">
        <f>IF($A185&lt;&gt;"",VLOOKUP($A185,Vocabulary!$A:$J,4,),"")</f>
        <v>Organization</v>
      </c>
    </row>
    <row r="186" spans="1:5" x14ac:dyDescent="0.3">
      <c r="A186" s="8">
        <v>185</v>
      </c>
      <c r="B186" s="11" t="str">
        <f>IF($A186&lt;&gt;"",IF(VLOOKUP($A186,Vocabulary!$A:$J,2,)="","",VLOOKUP($A186,Vocabulary!$A:$J,2,)),"")</f>
        <v>PublicServiceHasContactPoint</v>
      </c>
      <c r="C186" s="11" t="str">
        <f>IF($A186&lt;&gt;"",IF(VLOOKUP($A186,Vocabulary!$A:$J,3,)="","",VLOOKUP($A186,Vocabulary!$A:$J,3,)),"")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D186" s="11" t="str">
        <f>IF($A186&lt;&gt;"",IF(VLOOKUP($A186,Vocabulary!$A:$J,7,)="","",VLOOKUP($A186,Vocabulary!$A:$J,7,)),"")</f>
        <v/>
      </c>
      <c r="E186" s="11" t="str">
        <f>IF($A186&lt;&gt;"",VLOOKUP($A186,Vocabulary!$A:$J,4,),"")</f>
        <v>Organization</v>
      </c>
    </row>
    <row r="187" spans="1:5" x14ac:dyDescent="0.3">
      <c r="A187" s="8">
        <v>186</v>
      </c>
      <c r="B187" s="11" t="str">
        <f>IF($A187&lt;&gt;"",IF(VLOOKUP($A187,Vocabulary!$A:$J,2,)="","",VLOOKUP($A187,Vocabulary!$A:$J,2,)),"")</f>
        <v>PublicServiceServiceProvider</v>
      </c>
      <c r="C187" s="11" t="str">
        <f>IF($A187&lt;&gt;"",IF(VLOOKUP($A187,Vocabulary!$A:$J,3,)="","",VLOOKUP($A187,Vocabulary!$A:$J,3,)),"")</f>
        <v>This property links a Public Service to an Agent who provides it. This is distinct from the role of Competent Authority and may be an external contractor.</v>
      </c>
      <c r="D187" s="11" t="str">
        <f>IF($A187&lt;&gt;"",IF(VLOOKUP($A187,Vocabulary!$A:$J,7,)="","",VLOOKUP($A187,Vocabulary!$A:$J,7,)),"")</f>
        <v/>
      </c>
      <c r="E187" s="11" t="str">
        <f>IF($A187&lt;&gt;"",VLOOKUP($A187,Vocabulary!$A:$J,4,),"")</f>
        <v>Organization</v>
      </c>
    </row>
    <row r="188" spans="1:5" x14ac:dyDescent="0.3">
      <c r="A188" s="8">
        <v>187</v>
      </c>
      <c r="B188" s="11" t="str">
        <f>IF($A188&lt;&gt;"",IF(VLOOKUP($A188,Vocabulary!$A:$J,2,)="","",VLOOKUP($A188,Vocabulary!$A:$J,2,)),"")</f>
        <v>PublicServiceServiceUser</v>
      </c>
      <c r="C188" s="11" t="str">
        <f>IF($A188&lt;&gt;"",IF(VLOOKUP($A188,Vocabulary!$A:$J,3,)="","",VLOOKUP($A188,Vocabulary!$A:$J,3,)),"")</f>
        <v>This property links a Public Service to an Agent who uses the service.</v>
      </c>
      <c r="D188" s="11" t="str">
        <f>IF($A188&lt;&gt;"",IF(VLOOKUP($A188,Vocabulary!$A:$J,7,)="","",VLOOKUP($A188,Vocabulary!$A:$J,7,)),"")</f>
        <v/>
      </c>
      <c r="E188" s="11" t="str">
        <f>IF($A188&lt;&gt;"",VLOOKUP($A188,Vocabulary!$A:$J,4,),"")</f>
        <v>Organization</v>
      </c>
    </row>
    <row r="189" spans="1:5" x14ac:dyDescent="0.3">
      <c r="A189" s="8">
        <v>188</v>
      </c>
      <c r="B189" s="11" t="str">
        <f>IF($A189&lt;&gt;"",IF(VLOOKUP($A189,Vocabulary!$A:$J,2,)="","",VLOOKUP($A189,Vocabulary!$A:$J,2,)),"")</f>
        <v>PublicServiceIsGroupedBy</v>
      </c>
      <c r="C189" s="11" t="str">
        <f>IF($A189&lt;&gt;"",IF(VLOOKUP($A189,Vocabulary!$A:$J,3,)="","",VLOOKUP($A189,Vocabulary!$A:$J,3,)),"")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D189" s="11" t="str">
        <f>IF($A189&lt;&gt;"",IF(VLOOKUP($A189,Vocabulary!$A:$J,7,)="","",VLOOKUP($A189,Vocabulary!$A:$J,7,)),"")</f>
        <v/>
      </c>
      <c r="E189" s="11" t="str">
        <f>IF($A189&lt;&gt;"",VLOOKUP($A189,Vocabulary!$A:$J,4,),"")</f>
        <v>Organization</v>
      </c>
    </row>
    <row r="190" spans="1:5" x14ac:dyDescent="0.3">
      <c r="A190" s="8">
        <v>189</v>
      </c>
      <c r="B190" s="11" t="str">
        <f>IF($A190&lt;&gt;"",IF(VLOOKUP($A190,Vocabulary!$A:$J,2,)="","",VLOOKUP($A190,Vocabulary!$A:$J,2,)),"")</f>
        <v>PublicServiceRequires</v>
      </c>
      <c r="C190" s="11" t="str">
        <f>IF($A190&lt;&gt;"",IF(VLOOKUP($A190,Vocabulary!$A:$J,3,)="","",VLOOKUP($A190,Vocabulary!$A:$J,3,)),"")</f>
        <v>Another public service required by this service.</v>
      </c>
      <c r="D190" s="11" t="str">
        <f>IF($A190&lt;&gt;"",IF(VLOOKUP($A190,Vocabulary!$A:$J,7,)="","",VLOOKUP($A190,Vocabulary!$A:$J,7,)),"")</f>
        <v/>
      </c>
      <c r="E190" s="11" t="str">
        <f>IF($A190&lt;&gt;"",VLOOKUP($A190,Vocabulary!$A:$J,4,),"")</f>
        <v>Organization</v>
      </c>
    </row>
    <row r="191" spans="1:5" x14ac:dyDescent="0.3">
      <c r="A191" s="8">
        <v>190</v>
      </c>
      <c r="B191" s="11" t="str">
        <f>IF($A191&lt;&gt;"",IF(VLOOKUP($A191,Vocabulary!$A:$J,2,)="","",VLOOKUP($A191,Vocabulary!$A:$J,2,)),"")</f>
        <v>PublicServiceRelated</v>
      </c>
      <c r="C191" s="11" t="str">
        <f>IF($A191&lt;&gt;"",IF(VLOOKUP($A191,Vocabulary!$A:$J,3,)="","",VLOOKUP($A191,Vocabulary!$A:$J,3,)),"")</f>
        <v>Another public service related to this service, without being required by this service.</v>
      </c>
      <c r="D191" s="11" t="str">
        <f>IF($A191&lt;&gt;"",IF(VLOOKUP($A191,Vocabulary!$A:$J,7,)="","",VLOOKUP($A191,Vocabulary!$A:$J,7,)),"")</f>
        <v/>
      </c>
      <c r="E191" s="11" t="str">
        <f>IF($A191&lt;&gt;"",VLOOKUP($A191,Vocabulary!$A:$J,4,),"")</f>
        <v>Organization</v>
      </c>
    </row>
    <row r="192" spans="1:5" x14ac:dyDescent="0.3">
      <c r="A192" s="8">
        <v>191</v>
      </c>
      <c r="B192" s="11" t="str">
        <f>IF($A192&lt;&gt;"",IF(VLOOKUP($A192,Vocabulary!$A:$J,2,)="","",VLOOKUP($A192,Vocabulary!$A:$J,2,)),"")</f>
        <v>PublicServiceHasCriterion</v>
      </c>
      <c r="C192" s="11" t="str">
        <f>IF($A192&lt;&gt;"",IF(VLOOKUP($A192,Vocabulary!$A:$J,3,)="","",VLOOKUP($A192,Vocabulary!$A:$J,3,)),"")</f>
        <v>Links a Public Service to a class that describes the criteria for needing or using the service.</v>
      </c>
      <c r="D192" s="11" t="str">
        <f>IF($A192&lt;&gt;"",IF(VLOOKUP($A192,Vocabulary!$A:$J,7,)="","",VLOOKUP($A192,Vocabulary!$A:$J,7,)),"")</f>
        <v/>
      </c>
      <c r="E192" s="11" t="str">
        <f>IF($A192&lt;&gt;"",VLOOKUP($A192,Vocabulary!$A:$J,4,),"")</f>
        <v>Organization</v>
      </c>
    </row>
    <row r="193" spans="1:5" x14ac:dyDescent="0.3">
      <c r="A193" s="8">
        <v>192</v>
      </c>
      <c r="B193" s="11" t="str">
        <f>IF($A193&lt;&gt;"",IF(VLOOKUP($A193,Vocabulary!$A:$J,2,)="","",VLOOKUP($A193,Vocabulary!$A:$J,2,)),"")</f>
        <v>PublicServiceHasCompetentAuthority</v>
      </c>
      <c r="C193" s="11" t="str">
        <f>IF($A193&lt;&gt;"",IF(VLOOKUP($A193,Vocabulary!$A:$J,3,)="","",VLOOKUP($A193,Vocabulary!$A:$J,3,)),"")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D193" s="11" t="str">
        <f>IF($A193&lt;&gt;"",IF(VLOOKUP($A193,Vocabulary!$A:$J,7,)="","",VLOOKUP($A193,Vocabulary!$A:$J,7,)),"")</f>
        <v/>
      </c>
      <c r="E193" s="11" t="str">
        <f>IF($A193&lt;&gt;"",VLOOKUP($A193,Vocabulary!$A:$J,4,),"")</f>
        <v>Organization</v>
      </c>
    </row>
    <row r="194" spans="1:5" x14ac:dyDescent="0.3">
      <c r="A194" s="8">
        <v>193</v>
      </c>
      <c r="B194" s="11" t="str">
        <f>IF($A194&lt;&gt;"",IF(VLOOKUP($A194,Vocabulary!$A:$J,2,)="","",VLOOKUP($A194,Vocabulary!$A:$J,2,)),"")</f>
        <v>PublicServiceHasParticipation</v>
      </c>
      <c r="C194" s="11" t="str">
        <f>IF($A194&lt;&gt;"",IF(VLOOKUP($A194,Vocabulary!$A:$J,3,)="","",VLOOKUP($A194,Vocabulary!$A:$J,3,)),"")</f>
        <v xml:space="preserve">Links a Public Service to a Participation, such as an external service provider </v>
      </c>
      <c r="D194" s="11" t="str">
        <f>IF($A194&lt;&gt;"",IF(VLOOKUP($A194,Vocabulary!$A:$J,7,)="","",VLOOKUP($A194,Vocabulary!$A:$J,7,)),"")</f>
        <v/>
      </c>
      <c r="E194" s="11" t="str">
        <f>IF($A194&lt;&gt;"",VLOOKUP($A194,Vocabulary!$A:$J,4,),"")</f>
        <v>Organization</v>
      </c>
    </row>
    <row r="195" spans="1:5" x14ac:dyDescent="0.3">
      <c r="A195" s="8">
        <v>194</v>
      </c>
      <c r="B195" s="11" t="str">
        <f>IF($A195&lt;&gt;"",IF(VLOOKUP($A195,Vocabulary!$A:$J,2,)="","",VLOOKUP($A195,Vocabulary!$A:$J,2,)),"")</f>
        <v>PublicServiceHasFormalFramework</v>
      </c>
      <c r="C195" s="11" t="str">
        <f>IF($A195&lt;&gt;"",IF(VLOOKUP($A195,Vocabulary!$A:$J,3,)="","",VLOOKUP($A195,Vocabulary!$A:$J,3,)),"")</f>
        <v>The Has Formal Framework property links a Public Service to a Formal Framework. It indicates the Formal Framework (e.g. legislation) to which the Public Service relates, operates or has its legal basis.</v>
      </c>
      <c r="D195" s="11" t="str">
        <f>IF($A195&lt;&gt;"",IF(VLOOKUP($A195,Vocabulary!$A:$J,7,)="","",VLOOKUP($A195,Vocabulary!$A:$J,7,)),"")</f>
        <v/>
      </c>
      <c r="E195" s="11" t="str">
        <f>IF($A195&lt;&gt;"",VLOOKUP($A195,Vocabulary!$A:$J,4,),"")</f>
        <v>Organization</v>
      </c>
    </row>
    <row r="196" spans="1:5" x14ac:dyDescent="0.3">
      <c r="A196" s="8">
        <v>195</v>
      </c>
      <c r="B196" s="11" t="str">
        <f>IF($A196&lt;&gt;"",IF(VLOOKUP($A196,Vocabulary!$A:$J,2,)="","",VLOOKUP($A196,Vocabulary!$A:$J,2,)),"")</f>
        <v>PublicServiceProduces</v>
      </c>
      <c r="C196" s="11" t="str">
        <f>IF($A196&lt;&gt;"",IF(VLOOKUP($A196,Vocabulary!$A:$J,3,)="","",VLOOKUP($A196,Vocabulary!$A:$J,3,)),"")</f>
        <v>A resource produced by the service.</v>
      </c>
      <c r="D196" s="11" t="str">
        <f>IF($A196&lt;&gt;"",IF(VLOOKUP($A196,Vocabulary!$A:$J,7,)="","",VLOOKUP($A196,Vocabulary!$A:$J,7,)),"")</f>
        <v/>
      </c>
      <c r="E196" s="11" t="str">
        <f>IF($A196&lt;&gt;"",VLOOKUP($A196,Vocabulary!$A:$J,4,),"")</f>
        <v>Organization</v>
      </c>
    </row>
    <row r="197" spans="1:5" x14ac:dyDescent="0.3">
      <c r="A197" s="8">
        <v>196</v>
      </c>
      <c r="B197" s="11" t="str">
        <f>IF($A197&lt;&gt;"",IF(VLOOKUP($A197,Vocabulary!$A:$J,2,)="","",VLOOKUP($A197,Vocabulary!$A:$J,2,)),"")</f>
        <v>PublicServiceFollows</v>
      </c>
      <c r="C197" s="11" t="str">
        <f>IF($A197&lt;&gt;"",IF(VLOOKUP($A197,Vocabulary!$A:$J,3,)="","",VLOOKUP($A197,Vocabulary!$A:$J,3,)),"")</f>
        <v>A rule under which the public service operates.</v>
      </c>
      <c r="D197" s="11" t="str">
        <f>IF($A197&lt;&gt;"",IF(VLOOKUP($A197,Vocabulary!$A:$J,7,)="","",VLOOKUP($A197,Vocabulary!$A:$J,7,)),"")</f>
        <v/>
      </c>
      <c r="E197" s="11" t="str">
        <f>IF($A197&lt;&gt;"",VLOOKUP($A197,Vocabulary!$A:$J,4,),"")</f>
        <v>Organization</v>
      </c>
    </row>
    <row r="198" spans="1:5" x14ac:dyDescent="0.3">
      <c r="A198" s="8">
        <v>197</v>
      </c>
      <c r="B198" s="11" t="str">
        <f>IF($A198&lt;&gt;"",IF(VLOOKUP($A198,Vocabulary!$A:$J,2,)="","",VLOOKUP($A198,Vocabulary!$A:$J,2,)),"")</f>
        <v>PublicServiceSpatial</v>
      </c>
      <c r="C198" s="11" t="str">
        <f>IF($A198&lt;&gt;"",IF(VLOOKUP($A198,Vocabulary!$A:$J,3,)="","",VLOOKUP($A198,Vocabulary!$A:$J,3,)),"")</f>
        <v>The area in which the service is available.</v>
      </c>
      <c r="D198" s="11" t="str">
        <f>IF($A198&lt;&gt;"",IF(VLOOKUP($A198,Vocabulary!$A:$J,7,)="","",VLOOKUP($A198,Vocabulary!$A:$J,7,)),"")</f>
        <v/>
      </c>
      <c r="E198" s="11" t="str">
        <f>IF($A198&lt;&gt;"",VLOOKUP($A198,Vocabulary!$A:$J,4,),"")</f>
        <v>Organization</v>
      </c>
    </row>
    <row r="199" spans="1:5" x14ac:dyDescent="0.3">
      <c r="A199" s="8">
        <v>198</v>
      </c>
      <c r="B199" s="11" t="str">
        <f>IF($A199&lt;&gt;"",IF(VLOOKUP($A199,Vocabulary!$A:$J,2,)="","",VLOOKUP($A199,Vocabulary!$A:$J,2,)),"")</f>
        <v>PublicServiceTemporal</v>
      </c>
      <c r="C199" s="11" t="str">
        <f>IF($A199&lt;&gt;"",IF(VLOOKUP($A199,Vocabulary!$A:$J,3,)="","",VLOOKUP($A199,Vocabulary!$A:$J,3,)),"")</f>
        <v>The time frame in which the service is available.</v>
      </c>
      <c r="D199" s="11" t="str">
        <f>IF($A199&lt;&gt;"",IF(VLOOKUP($A199,Vocabulary!$A:$J,7,)="","",VLOOKUP($A199,Vocabulary!$A:$J,7,)),"")</f>
        <v/>
      </c>
      <c r="E199" s="11" t="str">
        <f>IF($A199&lt;&gt;"",VLOOKUP($A199,Vocabulary!$A:$J,4,),"")</f>
        <v>Organization</v>
      </c>
    </row>
    <row r="200" spans="1:5" x14ac:dyDescent="0.3">
      <c r="A200" s="8">
        <v>199</v>
      </c>
      <c r="B200" s="11" t="str">
        <f>IF($A200&lt;&gt;"",IF(VLOOKUP($A200,Vocabulary!$A:$J,2,)="","",VLOOKUP($A200,Vocabulary!$A:$J,2,)),"")</f>
        <v>PublicServiceHasChannel</v>
      </c>
      <c r="C200" s="11" t="str">
        <f>IF($A200&lt;&gt;"",IF(VLOOKUP($A200,Vocabulary!$A:$J,3,)="","",VLOOKUP($A200,Vocabulary!$A:$J,3,)),"")</f>
        <v xml:space="preserve">This property links the Public Service to any Channel through which an Agent provides, uses or otherwise interacts with the Public Service, such as an online service, phone number or office. </v>
      </c>
      <c r="D200" s="11" t="str">
        <f>IF($A200&lt;&gt;"",IF(VLOOKUP($A200,Vocabulary!$A:$J,7,)="","",VLOOKUP($A200,Vocabulary!$A:$J,7,)),"")</f>
        <v/>
      </c>
      <c r="E200" s="11" t="str">
        <f>IF($A200&lt;&gt;"",VLOOKUP($A200,Vocabulary!$A:$J,4,),"")</f>
        <v>Organization</v>
      </c>
    </row>
    <row r="201" spans="1:5" x14ac:dyDescent="0.3">
      <c r="A201" s="8">
        <v>200</v>
      </c>
      <c r="B201" s="11" t="str">
        <f>IF($A201&lt;&gt;"",IF(VLOOKUP($A201,Vocabulary!$A:$J,2,)="","",VLOOKUP($A201,Vocabulary!$A:$J,2,)),"")</f>
        <v>PublicServiceProcessingTime</v>
      </c>
      <c r="C201" s="11" t="str">
        <f>IF($A201&lt;&gt;"",IF(VLOOKUP($A201,Vocabulary!$A:$J,3,)="","",VLOOKUP($A201,Vocabulary!$A:$J,3,)),"")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D201" s="11" t="str">
        <f>IF($A201&lt;&gt;"",IF(VLOOKUP($A201,Vocabulary!$A:$J,7,)="","",VLOOKUP($A201,Vocabulary!$A:$J,7,)),"")</f>
        <v/>
      </c>
      <c r="E201" s="11" t="str">
        <f>IF($A201&lt;&gt;"",VLOOKUP($A201,Vocabulary!$A:$J,4,),"")</f>
        <v>Organization</v>
      </c>
    </row>
    <row r="202" spans="1:5" x14ac:dyDescent="0.3">
      <c r="A202" s="8">
        <v>201</v>
      </c>
      <c r="B202" s="11" t="str">
        <f>IF($A202&lt;&gt;"",IF(VLOOKUP($A202,Vocabulary!$A:$J,2,)="","",VLOOKUP($A202,Vocabulary!$A:$J,2,)),"")</f>
        <v>PublicServiceHasCost</v>
      </c>
      <c r="C202" s="11" t="str">
        <f>IF($A202&lt;&gt;"",IF(VLOOKUP($A202,Vocabulary!$A:$J,3,)="","",VLOOKUP($A202,Vocabulary!$A:$J,3,)),"")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D202" s="11" t="str">
        <f>IF($A202&lt;&gt;"",IF(VLOOKUP($A202,Vocabulary!$A:$J,7,)="","",VLOOKUP($A202,Vocabulary!$A:$J,7,)),"")</f>
        <v/>
      </c>
      <c r="E202" s="11" t="str">
        <f>IF($A202&lt;&gt;"",VLOOKUP($A202,Vocabulary!$A:$J,4,),"")</f>
        <v>Organization</v>
      </c>
    </row>
    <row r="203" spans="1:5" x14ac:dyDescent="0.3">
      <c r="A203" s="8">
        <v>202</v>
      </c>
      <c r="B203" s="11" t="str">
        <f>IF($A203&lt;&gt;"",IF(VLOOKUP($A203,Vocabulary!$A:$J,2,)="","",VLOOKUP($A203,Vocabulary!$A:$J,2,)),"")</f>
        <v>RequirementGroup</v>
      </c>
      <c r="C203" s="11" t="str">
        <f>IF($A203&lt;&gt;"",IF(VLOOKUP($A203,Vocabulary!$A:$J,3,)="","",VLOOKUP($A203,Vocabulary!$A:$J,3,)),"")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D203" s="11" t="str">
        <f>IF($A203&lt;&gt;"",IF(VLOOKUP($A203,Vocabulary!$A:$J,7,)="","",VLOOKUP($A203,Vocabulary!$A:$J,7,)),"")</f>
        <v/>
      </c>
      <c r="E203" s="11" t="str">
        <f>IF($A203&lt;&gt;"",VLOOKUP($A203,Vocabulary!$A:$J,4,),"")</f>
        <v>Other</v>
      </c>
    </row>
    <row r="204" spans="1:5" x14ac:dyDescent="0.3">
      <c r="A204" s="8">
        <v>203</v>
      </c>
      <c r="B204" s="11" t="str">
        <f>IF($A204&lt;&gt;"",IF(VLOOKUP($A204,Vocabulary!$A:$J,2,)="","",VLOOKUP($A204,Vocabulary!$A:$J,2,)),"")</f>
        <v>RequirementGroupIdentifier</v>
      </c>
      <c r="C204" s="11" t="str">
        <f>IF($A204&lt;&gt;"",IF(VLOOKUP($A204,Vocabulary!$A:$J,3,)="","",VLOOKUP($A204,Vocabulary!$A:$J,3,)),"")</f>
        <v>A requirement group must be identified.</v>
      </c>
      <c r="D204" s="11" t="str">
        <f>IF($A204&lt;&gt;"",IF(VLOOKUP($A204,Vocabulary!$A:$J,7,)="","",VLOOKUP($A204,Vocabulary!$A:$J,7,)),"")</f>
        <v/>
      </c>
      <c r="E204" s="11" t="str">
        <f>IF($A204&lt;&gt;"",VLOOKUP($A204,Vocabulary!$A:$J,4,),"")</f>
        <v>Other</v>
      </c>
    </row>
    <row r="205" spans="1:5" x14ac:dyDescent="0.3">
      <c r="A205" s="8">
        <v>204</v>
      </c>
      <c r="B205" s="11" t="str">
        <f>IF($A205&lt;&gt;"",IF(VLOOKUP($A205,Vocabulary!$A:$J,2,)="","",VLOOKUP($A205,Vocabulary!$A:$J,2,)),"")</f>
        <v>RequirementGroupDescription</v>
      </c>
      <c r="C205" s="11" t="str">
        <f>IF($A205&lt;&gt;"",IF(VLOOKUP($A205,Vocabulary!$A:$J,3,)="","",VLOOKUP($A205,Vocabulary!$A:$J,3,)),"")</f>
        <v xml:space="preserve">A requirement group may be textually described using this property. The
description can be used to add details and explanation about the requirement
group. </v>
      </c>
      <c r="D205" s="11" t="str">
        <f>IF($A205&lt;&gt;"",IF(VLOOKUP($A205,Vocabulary!$A:$J,7,)="","",VLOOKUP($A205,Vocabulary!$A:$J,7,)),"")</f>
        <v/>
      </c>
      <c r="E205" s="11" t="str">
        <f>IF($A205&lt;&gt;"",VLOOKUP($A205,Vocabulary!$A:$J,4,),"")</f>
        <v>Other</v>
      </c>
    </row>
    <row r="206" spans="1:5" x14ac:dyDescent="0.3">
      <c r="A206" s="8">
        <v>205</v>
      </c>
      <c r="B206" s="11" t="str">
        <f>IF($A206&lt;&gt;"",IF(VLOOKUP($A206,Vocabulary!$A:$J,2,)="","",VLOOKUP($A206,Vocabulary!$A:$J,2,)),"")</f>
        <v>RequirementGroupHasCriterionRequirement</v>
      </c>
      <c r="C206" s="11" t="str">
        <f>IF($A206&lt;&gt;"",IF(VLOOKUP($A206,Vocabulary!$A:$J,3,)="","",VLOOKUP($A206,Vocabulary!$A:$J,3,)),"")</f>
        <v>A requirement group is a collection of criterion requirements. At least, a
requirement group shall contain one criterion requirement.</v>
      </c>
      <c r="D206" s="11" t="str">
        <f>IF($A206&lt;&gt;"",IF(VLOOKUP($A206,Vocabulary!$A:$J,7,)="","",VLOOKUP($A206,Vocabulary!$A:$J,7,)),"")</f>
        <v/>
      </c>
      <c r="E206" s="11" t="str">
        <f>IF($A206&lt;&gt;"",VLOOKUP($A206,Vocabulary!$A:$J,4,),"")</f>
        <v>Other</v>
      </c>
    </row>
    <row r="207" spans="1:5" x14ac:dyDescent="0.3">
      <c r="A207" s="8">
        <v>206</v>
      </c>
      <c r="B207" s="11" t="str">
        <f>IF($A207&lt;&gt;"",IF(VLOOKUP($A207,Vocabulary!$A:$J,2,)="","",VLOOKUP($A207,Vocabulary!$A:$J,2,)),"")</f>
        <v>RequirementResponse</v>
      </c>
      <c r="C207" s="11" t="str">
        <f>IF($A207&lt;&gt;"",IF(VLOOKUP($A207,Vocabulary!$A:$J,3,)="","",VLOOKUP($A207,Vocabulary!$A:$J,3,)),"")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D207" s="11" t="str">
        <f>IF($A207&lt;&gt;"",IF(VLOOKUP($A207,Vocabulary!$A:$J,7,)="","",VLOOKUP($A207,Vocabulary!$A:$J,7,)),"")</f>
        <v/>
      </c>
      <c r="E207" s="11" t="str">
        <f>IF($A207&lt;&gt;"",VLOOKUP($A207,Vocabulary!$A:$J,4,),"")</f>
        <v>Other</v>
      </c>
    </row>
    <row r="208" spans="1:5" x14ac:dyDescent="0.3">
      <c r="A208" s="8">
        <v>207</v>
      </c>
      <c r="B208" s="11" t="str">
        <f>IF($A208&lt;&gt;"",IF(VLOOKUP($A208,Vocabulary!$A:$J,2,)="","",VLOOKUP($A208,Vocabulary!$A:$J,2,)),"")</f>
        <v>RequirementResponseIdentifier</v>
      </c>
      <c r="C208" s="11" t="str">
        <f>IF($A208&lt;&gt;"",IF(VLOOKUP($A208,Vocabulary!$A:$J,3,)="","",VLOOKUP($A208,Vocabulary!$A:$J,3,)),"")</f>
        <v>A Requirement Response must have an identifier</v>
      </c>
      <c r="D208" s="11" t="str">
        <f>IF($A208&lt;&gt;"",IF(VLOOKUP($A208,Vocabulary!$A:$J,7,)="","",VLOOKUP($A208,Vocabulary!$A:$J,7,)),"")</f>
        <v/>
      </c>
      <c r="E208" s="11" t="str">
        <f>IF($A208&lt;&gt;"",VLOOKUP($A208,Vocabulary!$A:$J,4,),"")</f>
        <v>Other</v>
      </c>
    </row>
    <row r="209" spans="1:8" x14ac:dyDescent="0.3">
      <c r="A209" s="8">
        <v>208</v>
      </c>
      <c r="B209" s="11" t="str">
        <f>IF($A209&lt;&gt;"",IF(VLOOKUP($A209,Vocabulary!$A:$J,2,)="","",VLOOKUP($A209,Vocabulary!$A:$J,2,)),"")</f>
        <v>RequirementResponseName</v>
      </c>
      <c r="C209" s="11" t="str">
        <f>IF($A209&lt;&gt;"",IF(VLOOKUP($A209,Vocabulary!$A:$J,3,)="","",VLOOKUP($A209,Vocabulary!$A:$J,3,)),"")</f>
        <v xml:space="preserve">A Requirement Response may have a name by which it is referred to. </v>
      </c>
      <c r="D209" s="11" t="str">
        <f>IF($A209&lt;&gt;"",IF(VLOOKUP($A209,Vocabulary!$A:$J,7,)="","",VLOOKUP($A209,Vocabulary!$A:$J,7,)),"")</f>
        <v/>
      </c>
      <c r="E209" s="11" t="str">
        <f>IF($A209&lt;&gt;"",VLOOKUP($A209,Vocabulary!$A:$J,4,),"")</f>
        <v>Other</v>
      </c>
    </row>
    <row r="210" spans="1:8" x14ac:dyDescent="0.3">
      <c r="A210" s="8">
        <v>209</v>
      </c>
      <c r="B210" s="11" t="str">
        <f>IF($A210&lt;&gt;"",IF(VLOOKUP($A210,Vocabulary!$A:$J,2,)="","",VLOOKUP($A210,Vocabulary!$A:$J,2,)),"")</f>
        <v>RequirementResponseDescription</v>
      </c>
      <c r="C210" s="11" t="str">
        <f>IF($A210&lt;&gt;"",IF(VLOOKUP($A210,Vocabulary!$A:$J,3,)="","",VLOOKUP($A210,Vocabulary!$A:$J,3,)),"")</f>
        <v>A Requirement Response may have an explanatory description.</v>
      </c>
      <c r="D210" s="11" t="str">
        <f>IF($A210&lt;&gt;"",IF(VLOOKUP($A210,Vocabulary!$A:$J,7,)="","",VLOOKUP($A210,Vocabulary!$A:$J,7,)),"")</f>
        <v/>
      </c>
      <c r="E210" s="11" t="str">
        <f>IF($A210&lt;&gt;"",VLOOKUP($A210,Vocabulary!$A:$J,4,),"")</f>
        <v>Other</v>
      </c>
    </row>
    <row r="211" spans="1:8" x14ac:dyDescent="0.3">
      <c r="A211" s="8">
        <v>210</v>
      </c>
      <c r="B211" s="11" t="str">
        <f>IF($A211&lt;&gt;"",IF(VLOOKUP($A211,Vocabulary!$A:$J,2,)="","",VLOOKUP($A211,Vocabulary!$A:$J,2,)),"")</f>
        <v>RequirementResponseValue</v>
      </c>
      <c r="C211" s="11" t="str">
        <f>IF($A211&lt;&gt;"",IF(VLOOKUP($A211,Vocabulary!$A:$J,3,)="","",VLOOKUP($A211,Vocabulary!$A:$J,3,)),"")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D211" s="11" t="str">
        <f>IF($A211&lt;&gt;"",IF(VLOOKUP($A211,Vocabulary!$A:$J,7,)="","",VLOOKUP($A211,Vocabulary!$A:$J,7,)),"")</f>
        <v/>
      </c>
      <c r="E211" s="11" t="str">
        <f>IF($A211&lt;&gt;"",VLOOKUP($A211,Vocabulary!$A:$J,4,),"")</f>
        <v>Other</v>
      </c>
    </row>
    <row r="212" spans="1:8" x14ac:dyDescent="0.3">
      <c r="A212" s="8">
        <v>211</v>
      </c>
      <c r="B212" s="11" t="str">
        <f>IF($A212&lt;&gt;"",IF(VLOOKUP($A212,Vocabulary!$A:$J,2,)="","",VLOOKUP($A212,Vocabulary!$A:$J,2,)),"")</f>
        <v>RequirementResponseProvenByEvidence</v>
      </c>
      <c r="C212" s="11" t="str">
        <f>IF($A212&lt;&gt;"",IF(VLOOKUP($A212,Vocabulary!$A:$J,3,)="","",VLOOKUP($A212,Vocabulary!$A:$J,3,)),"")</f>
        <v xml:space="preserve">The Requirement Response may provide the evidence that proves the response,
and thus the criterion requirement. </v>
      </c>
      <c r="D212" s="11" t="str">
        <f>IF($A212&lt;&gt;"",IF(VLOOKUP($A212,Vocabulary!$A:$J,7,)="","",VLOOKUP($A212,Vocabulary!$A:$J,7,)),"")</f>
        <v/>
      </c>
      <c r="E212" s="11" t="str">
        <f>IF($A212&lt;&gt;"",VLOOKUP($A212,Vocabulary!$A:$J,4,),"")</f>
        <v>Other</v>
      </c>
    </row>
    <row r="213" spans="1:8" x14ac:dyDescent="0.3">
      <c r="A213" s="8">
        <v>212</v>
      </c>
      <c r="B213" s="11" t="str">
        <f>IF($A213&lt;&gt;"",IF(VLOOKUP($A213,Vocabulary!$A:$J,2,)="","",VLOOKUP($A213,Vocabulary!$A:$J,2,)),"")</f>
        <v>RequirementResponseAppliesToPeriodOfTime</v>
      </c>
      <c r="C213" s="11" t="str">
        <f>IF($A213&lt;&gt;"",IF(VLOOKUP($A213,Vocabulary!$A:$J,3,)="","",VLOOKUP($A213,Vocabulary!$A:$J,3,)),"")</f>
        <v>A requirement response applies to a specific period of time</v>
      </c>
      <c r="D213" s="11" t="str">
        <f>IF($A213&lt;&gt;"",IF(VLOOKUP($A213,Vocabulary!$A:$J,7,)="","",VLOOKUP($A213,Vocabulary!$A:$J,7,)),"")</f>
        <v/>
      </c>
      <c r="E213" s="11" t="str">
        <f>IF($A213&lt;&gt;"",VLOOKUP($A213,Vocabulary!$A:$J,4,),"")</f>
        <v>Other</v>
      </c>
    </row>
    <row r="214" spans="1:8" x14ac:dyDescent="0.3">
      <c r="A214" s="8">
        <v>213</v>
      </c>
      <c r="B214" s="11" t="str">
        <f>IF($A214&lt;&gt;"",IF(VLOOKUP($A214,Vocabulary!$A:$J,2,)="","",VLOOKUP($A214,Vocabulary!$A:$J,2,)),"")</f>
        <v>RequirementResponseValidatesCriterionRequirement</v>
      </c>
      <c r="C214" s="11" t="str">
        <f>IF($A214&lt;&gt;"",IF(VLOOKUP($A214,Vocabulary!$A:$J,3,)="","",VLOOKUP($A214,Vocabulary!$A:$J,3,)),"")</f>
        <v>The Requirement Response must refer to the Criterion Requirement it is actually
replying to.</v>
      </c>
      <c r="D214" s="11" t="str">
        <f>IF($A214&lt;&gt;"",IF(VLOOKUP($A214,Vocabulary!$A:$J,7,)="","",VLOOKUP($A214,Vocabulary!$A:$J,7,)),"")</f>
        <v/>
      </c>
      <c r="E214" s="11" t="str">
        <f>IF($A214&lt;&gt;"",VLOOKUP($A214,Vocabulary!$A:$J,4,),"")</f>
        <v>Other</v>
      </c>
    </row>
    <row r="215" spans="1:8" x14ac:dyDescent="0.3">
      <c r="A215" s="8">
        <v>214</v>
      </c>
      <c r="B215" s="11" t="str">
        <f>IF($A215&lt;&gt;"",IF(VLOOKUP($A215,Vocabulary!$A:$J,2,)="","",VLOOKUP($A215,Vocabulary!$A:$J,2,)),"")</f>
        <v>Rule</v>
      </c>
      <c r="C215" s="11" t="str">
        <f>IF($A215&lt;&gt;"",IF(VLOOKUP($A215,Vocabulary!$A:$J,3,)="","",VLOOKUP($A215,Vocabulary!$A:$J,3,)),"")</f>
        <v>A document that sets out the specific rules, guidelines, or procedures that a public service follows.</v>
      </c>
      <c r="D215" s="11" t="str">
        <f>IF($A215&lt;&gt;"",IF(VLOOKUP($A215,Vocabulary!$A:$J,7,)="","",VLOOKUP($A215,Vocabulary!$A:$J,7,)),"")</f>
        <v/>
      </c>
      <c r="E215" s="11" t="str">
        <f>IF($A215&lt;&gt;"",VLOOKUP($A215,Vocabulary!$A:$J,4,),"")</f>
        <v>Organization</v>
      </c>
    </row>
    <row r="216" spans="1:8" x14ac:dyDescent="0.3">
      <c r="A216" s="8">
        <v>215</v>
      </c>
      <c r="B216" s="11" t="str">
        <f>IF($A216&lt;&gt;"",IF(VLOOKUP($A216,Vocabulary!$A:$J,2,)="","",VLOOKUP($A216,Vocabulary!$A:$J,2,)),"")</f>
        <v>RuleIdentifier</v>
      </c>
      <c r="C216" s="11" t="str">
        <f>IF($A216&lt;&gt;"",IF(VLOOKUP($A216,Vocabulary!$A:$J,3,)="","",VLOOKUP($A216,Vocabulary!$A:$J,3,)),"")</f>
        <v>This property represents a formally-issued Identifier for the Rule.</v>
      </c>
      <c r="D216" s="11" t="str">
        <f>IF($A216&lt;&gt;"",IF(VLOOKUP($A216,Vocabulary!$A:$J,7,)="","",VLOOKUP($A216,Vocabulary!$A:$J,7,)),"")</f>
        <v/>
      </c>
      <c r="E216" s="11" t="str">
        <f>IF($A216&lt;&gt;"",VLOOKUP($A216,Vocabulary!$A:$J,4,),"")</f>
        <v>Organization</v>
      </c>
    </row>
    <row r="217" spans="1:8" x14ac:dyDescent="0.3">
      <c r="A217" s="8">
        <v>216</v>
      </c>
      <c r="B217" s="11" t="str">
        <f>IF($A217&lt;&gt;"",IF(VLOOKUP($A217,Vocabulary!$A:$J,2,)="","",VLOOKUP($A217,Vocabulary!$A:$J,2,)),"")</f>
        <v>RuleDescription</v>
      </c>
      <c r="C217" s="11" t="str">
        <f>IF($A217&lt;&gt;"",IF(VLOOKUP($A217,Vocabulary!$A:$J,3,)="","",VLOOKUP($A217,Vocabulary!$A:$J,3,)),"")</f>
        <v>This property represents a free text Description of the Rule.</v>
      </c>
      <c r="D217" s="11" t="str">
        <f>IF($A217&lt;&gt;"",IF(VLOOKUP($A217,Vocabulary!$A:$J,7,)="","",VLOOKUP($A217,Vocabulary!$A:$J,7,)),"")</f>
        <v/>
      </c>
      <c r="E217" s="11" t="str">
        <f>IF($A217&lt;&gt;"",VLOOKUP($A217,Vocabulary!$A:$J,4,),"")</f>
        <v>Organization</v>
      </c>
    </row>
    <row r="218" spans="1:8" x14ac:dyDescent="0.3">
      <c r="A218" s="8">
        <v>217</v>
      </c>
      <c r="B218" s="11" t="str">
        <f>IF($A218&lt;&gt;"",IF(VLOOKUP($A218,Vocabulary!$A:$J,2,)="","",VLOOKUP($A218,Vocabulary!$A:$J,2,)),"")</f>
        <v>RuleLanguage</v>
      </c>
      <c r="C218" s="11" t="str">
        <f>IF($A218&lt;&gt;"",IF(VLOOKUP($A218,Vocabulary!$A:$J,3,)="","",VLOOKUP($A218,Vocabulary!$A:$J,3,)),"")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D218" s="11" t="str">
        <f>IF($A218&lt;&gt;"",IF(VLOOKUP($A218,Vocabulary!$A:$J,7,)="","",VLOOKUP($A218,Vocabulary!$A:$J,7,)),"")</f>
        <v/>
      </c>
      <c r="E218" s="11" t="str">
        <f>IF($A218&lt;&gt;"",VLOOKUP($A218,Vocabulary!$A:$J,4,),"")</f>
        <v>Organization</v>
      </c>
    </row>
    <row r="219" spans="1:8" x14ac:dyDescent="0.3">
      <c r="A219" s="8">
        <v>218</v>
      </c>
      <c r="B219" s="11" t="str">
        <f>IF($A219&lt;&gt;"",IF(VLOOKUP($A219,Vocabulary!$A:$J,2,)="","",VLOOKUP($A219,Vocabulary!$A:$J,2,)),"")</f>
        <v>RuleName</v>
      </c>
      <c r="C219" s="11" t="str">
        <f>IF($A219&lt;&gt;"",IF(VLOOKUP($A219,Vocabulary!$A:$J,3,)="","",VLOOKUP($A219,Vocabulary!$A:$J,3,)),"")</f>
        <v>This property represents the name of the Rule.</v>
      </c>
      <c r="D219" s="11" t="str">
        <f>IF($A219&lt;&gt;"",IF(VLOOKUP($A219,Vocabulary!$A:$J,7,)="","",VLOOKUP($A219,Vocabulary!$A:$J,7,)),"")</f>
        <v/>
      </c>
      <c r="E219" s="11" t="str">
        <f>IF($A219&lt;&gt;"",VLOOKUP($A219,Vocabulary!$A:$J,4,),"")</f>
        <v>Organization</v>
      </c>
    </row>
    <row r="220" spans="1:8" x14ac:dyDescent="0.3">
      <c r="A220" s="8">
        <v>219</v>
      </c>
      <c r="B220" s="11" t="str">
        <f>IF($A220&lt;&gt;"",IF(VLOOKUP($A220,Vocabulary!$A:$J,2,)="","",VLOOKUP($A220,Vocabulary!$A:$J,2,)),"")</f>
        <v>RuleImplements</v>
      </c>
      <c r="C220" s="11" t="str">
        <f>IF($A220&lt;&gt;"",IF(VLOOKUP($A220,Vocabulary!$A:$J,3,)="","",VLOOKUP($A220,Vocabulary!$A:$J,3,)),"")</f>
        <v>The formal framework under which the rule is defined.</v>
      </c>
      <c r="D220" s="11" t="str">
        <f>IF($A220&lt;&gt;"",IF(VLOOKUP($A220,Vocabulary!$A:$J,7,)="","",VLOOKUP($A220,Vocabulary!$A:$J,7,)),"")</f>
        <v/>
      </c>
      <c r="E220" s="11" t="str">
        <f>IF($A220&lt;&gt;"",VLOOKUP($A220,Vocabulary!$A:$J,4,),"")</f>
        <v>Organization</v>
      </c>
    </row>
    <row r="221" spans="1:8" ht="86.4" x14ac:dyDescent="0.3">
      <c r="A221" s="8">
        <v>220</v>
      </c>
      <c r="B221" s="11" t="str">
        <f>IF($A221&lt;&gt;"",IF(VLOOKUP($A221,Vocabulary!$A:$J,2,)="","",VLOOKUP($A221,Vocabulary!$A:$J,2,)),"")</f>
        <v>OrganizationalUnit</v>
      </c>
      <c r="C221" s="11" t="str">
        <f>IF($A221&lt;&gt;"",IF(VLOOKUP($A221,Vocabulary!$A:$J,3,)="","",VLOOKUP($A221,Vocabulary!$A:$J,3,)),"")</f>
        <v xml:space="preserve">An Organization such as a department or support unit which is part of some larger Organization and only has full recognition within the context of that Organization. In particular the unit would not be regarded as a legal entity in its own right. </v>
      </c>
      <c r="D221" s="11" t="str">
        <f>IF($A221&lt;&gt;"",IF(VLOOKUP($A221,Vocabulary!$A:$J,7,)="","",VLOOKUP($A221,Vocabulary!$A:$J,7,)),"")</f>
        <v/>
      </c>
      <c r="E221" s="11" t="str">
        <f>IF($A221&lt;&gt;"",VLOOKUP($A221,Vocabulary!$A:$J,4,),"")</f>
        <v>Organization</v>
      </c>
      <c r="F221" s="8" t="s">
        <v>1623</v>
      </c>
      <c r="G221" s="4" t="s">
        <v>1622</v>
      </c>
    </row>
    <row r="222" spans="1:8" ht="100.8" x14ac:dyDescent="0.3">
      <c r="A222" s="8">
        <v>221</v>
      </c>
      <c r="B222" s="11" t="str">
        <f>IF($A222&lt;&gt;"",IF(VLOOKUP($A222,Vocabulary!$A:$J,2,)="","",VLOOKUP($A222,Vocabulary!$A:$J,2,)),"")</f>
        <v>Organization</v>
      </c>
      <c r="C222" s="11" t="str">
        <f>IF($A222&lt;&gt;"",IF(VLOOKUP($A222,Vocabulary!$A:$J,3,)="","",VLOOKUP($A222,Vocabulary!$A:$J,3,)),"")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D222" s="11" t="str">
        <f>IF($A222&lt;&gt;"",IF(VLOOKUP($A222,Vocabulary!$A:$J,7,)="","",VLOOKUP($A222,Vocabulary!$A:$J,7,)),"")</f>
        <v/>
      </c>
      <c r="E222" s="11" t="str">
        <f>IF($A222&lt;&gt;"",VLOOKUP($A222,Vocabulary!$A:$J,4,),"")</f>
        <v>Organization</v>
      </c>
      <c r="F222" s="8" t="s">
        <v>63</v>
      </c>
      <c r="G222" s="4" t="s">
        <v>1671</v>
      </c>
    </row>
    <row r="223" spans="1:8" ht="100.8" x14ac:dyDescent="0.3">
      <c r="A223" s="8">
        <v>222</v>
      </c>
      <c r="B223" s="11" t="str">
        <f>IF($A223&lt;&gt;"",IF(VLOOKUP($A223,Vocabulary!$A:$J,2,)="","",VLOOKUP($A223,Vocabulary!$A:$J,2,)),"")</f>
        <v>PublicOrganization</v>
      </c>
      <c r="C223" s="11" t="str">
        <f>IF($A223&lt;&gt;"",IF(VLOOKUP($A223,Vocabulary!$A:$J,3,)="","",VLOOKUP($A223,Vocabulary!$A:$J,3,)),"")</f>
        <v>The Public Organization class represents the organization. 
One organization may comprise several sub-organizations and any organization may have one or more organizational units. 
In some cases, albeit rare ones, a Public Organization may not be a legal entity.</v>
      </c>
      <c r="D223" s="11" t="str">
        <f>IF($A223&lt;&gt;"",IF(VLOOKUP($A223,Vocabulary!$A:$J,7,)="","",VLOOKUP($A223,Vocabulary!$A:$J,7,)),"")</f>
        <v/>
      </c>
      <c r="E223" s="11" t="str">
        <f>IF($A223&lt;&gt;"",VLOOKUP($A223,Vocabulary!$A:$J,4,),"")</f>
        <v>Organization</v>
      </c>
      <c r="F223" s="8" t="s">
        <v>1494</v>
      </c>
      <c r="G223" s="4" t="s">
        <v>1611</v>
      </c>
    </row>
    <row r="224" spans="1:8" x14ac:dyDescent="0.3">
      <c r="A224" s="8">
        <v>223</v>
      </c>
      <c r="B224" s="11" t="str">
        <f>IF($A224&lt;&gt;"",IF(VLOOKUP($A224,Vocabulary!$A:$J,2,)="","",VLOOKUP($A224,Vocabulary!$A:$J,2,)),"")</f>
        <v>abbreviatedName</v>
      </c>
      <c r="C224" s="11" t="str">
        <f>IF($A224&lt;&gt;"",IF(VLOOKUP($A224,Vocabulary!$A:$J,3,)="","",VLOOKUP($A224,Vocabulary!$A:$J,3,)),"")</f>
        <v>Abbreviated name of the thing.</v>
      </c>
      <c r="D224" s="11" t="str">
        <f>IF($A224&lt;&gt;"",IF(VLOOKUP($A224,Vocabulary!$A:$J,7,)="","",VLOOKUP($A224,Vocabulary!$A:$J,7,)),"")</f>
        <v>Abbreviated name of an organization or site.</v>
      </c>
      <c r="E224" s="11" t="str">
        <f>IF($A224&lt;&gt;"",VLOOKUP($A224,Vocabulary!$A:$J,4,),"")</f>
        <v>Organization</v>
      </c>
      <c r="F224" s="8" t="s">
        <v>273</v>
      </c>
      <c r="G224" s="8" t="s">
        <v>1764</v>
      </c>
      <c r="H224" s="8" t="s">
        <v>1714</v>
      </c>
    </row>
    <row r="225" spans="1:8" x14ac:dyDescent="0.3">
      <c r="A225" s="8">
        <v>224</v>
      </c>
      <c r="B225" s="11" t="str">
        <f>IF($A225&lt;&gt;"",IF(VLOOKUP($A225,Vocabulary!$A:$J,2,)="","",VLOOKUP($A225,Vocabulary!$A:$J,2,)),"")</f>
        <v>address</v>
      </c>
      <c r="C225" s="11" t="str">
        <f>IF($A225&lt;&gt;"",IF(VLOOKUP($A225,Vocabulary!$A:$J,3,)="","",VLOOKUP($A225,Vocabulary!$A:$J,3,)),"")</f>
        <v>Identification of a location.</v>
      </c>
      <c r="D225" s="11" t="str">
        <f>IF($A225&lt;&gt;"",IF(VLOOKUP($A225,Vocabulary!$A:$J,7,)="","",VLOOKUP($A225,Vocabulary!$A:$J,7,)),"")</f>
        <v/>
      </c>
      <c r="E225" s="11" t="str">
        <f>IF($A225&lt;&gt;"",VLOOKUP($A225,Vocabulary!$A:$J,4,),"")</f>
        <v>Location</v>
      </c>
      <c r="F225" s="8" t="s">
        <v>30</v>
      </c>
      <c r="G225" s="4" t="s">
        <v>1533</v>
      </c>
    </row>
    <row r="226" spans="1:8" x14ac:dyDescent="0.3">
      <c r="A226" s="8">
        <v>226</v>
      </c>
      <c r="B226" s="11" t="str">
        <f>IF($A226&lt;&gt;"",IF(VLOOKUP($A226,Vocabulary!$A:$J,2,)="","",VLOOKUP($A226,Vocabulary!$A:$J,2,)),"")</f>
        <v>commercialName</v>
      </c>
      <c r="C226" s="11" t="str">
        <f>IF($A226&lt;&gt;"",IF(VLOOKUP($A226,Vocabulary!$A:$J,3,)="","",VLOOKUP($A226,Vocabulary!$A:$J,3,)),"")</f>
        <v>Alternative label</v>
      </c>
      <c r="D226" s="11" t="str">
        <f>IF($A226&lt;&gt;"",IF(VLOOKUP($A226,Vocabulary!$A:$J,7,)="","",VLOOKUP($A226,Vocabulary!$A:$J,7,)),"")</f>
        <v>A recognized name other than the legal name.</v>
      </c>
      <c r="E226" s="11" t="str">
        <f>IF($A226&lt;&gt;"",VLOOKUP($A226,Vocabulary!$A:$J,4,),"")</f>
        <v>Organization</v>
      </c>
      <c r="F226" s="8" t="s">
        <v>238</v>
      </c>
      <c r="G226" s="8" t="s">
        <v>1759</v>
      </c>
      <c r="H226" s="4" t="s">
        <v>1733</v>
      </c>
    </row>
    <row r="227" spans="1:8" x14ac:dyDescent="0.3">
      <c r="A227" s="8">
        <v>227</v>
      </c>
      <c r="B227" s="11" t="str">
        <f>IF($A227&lt;&gt;"",IF(VLOOKUP($A227,Vocabulary!$A:$J,2,)="","",VLOOKUP($A227,Vocabulary!$A:$J,2,)),"")</f>
        <v>economicActivity</v>
      </c>
      <c r="C227" s="11" t="str">
        <f>IF($A227&lt;&gt;"",IF(VLOOKUP($A227,Vocabulary!$A:$J,3,)="","",VLOOKUP($A227,Vocabulary!$A:$J,3,)),"")</f>
        <v>The activity of the business.</v>
      </c>
      <c r="D227" s="11" t="str">
        <f>IF($A227&lt;&gt;"",IF(VLOOKUP($A227,Vocabulary!$A:$J,7,)="","",VLOOKUP($A227,Vocabulary!$A:$J,7,)),"")</f>
        <v>See rov:orgActivity (673)</v>
      </c>
      <c r="E227" s="11" t="str">
        <f>IF($A227&lt;&gt;"",VLOOKUP($A227,Vocabulary!$A:$J,4,),"")</f>
        <v>Organization</v>
      </c>
      <c r="F227" s="8" t="s">
        <v>73</v>
      </c>
      <c r="G227" s="4" t="s">
        <v>1731</v>
      </c>
      <c r="H227" s="23" t="s">
        <v>1862</v>
      </c>
    </row>
    <row r="228" spans="1:8" x14ac:dyDescent="0.3">
      <c r="A228" s="8">
        <v>228</v>
      </c>
      <c r="B228" s="11" t="str">
        <f>IF($A228&lt;&gt;"",IF(VLOOKUP($A228,Vocabulary!$A:$J,2,)="","",VLOOKUP($A228,Vocabulary!$A:$J,2,)),"")</f>
        <v>email</v>
      </c>
      <c r="C228" s="11" t="str">
        <f>IF($A228&lt;&gt;"",IF(VLOOKUP($A228,Vocabulary!$A:$J,3,)="","",VLOOKUP($A228,Vocabulary!$A:$J,3,)),"")</f>
        <v>E-mail address.</v>
      </c>
      <c r="D228" s="11" t="str">
        <f>IF($A228&lt;&gt;"",IF(VLOOKUP($A228,Vocabulary!$A:$J,7,)="","",VLOOKUP($A228,Vocabulary!$A:$J,7,)),"")</f>
        <v/>
      </c>
      <c r="E228" s="11" t="str">
        <f>IF($A228&lt;&gt;"",VLOOKUP($A228,Vocabulary!$A:$J,4,),"")</f>
        <v>Organization</v>
      </c>
      <c r="F228" s="8" t="s">
        <v>74</v>
      </c>
      <c r="G228" s="4" t="s">
        <v>1735</v>
      </c>
    </row>
    <row r="229" spans="1:8" ht="28.8" x14ac:dyDescent="0.3">
      <c r="A229" s="8">
        <v>230</v>
      </c>
      <c r="B229" s="11" t="str">
        <f>IF($A229&lt;&gt;"",IF(VLOOKUP($A229,Vocabulary!$A:$J,2,)="","",VLOOKUP($A229,Vocabulary!$A:$J,2,)),"")</f>
        <v>endReason</v>
      </c>
      <c r="C229" s="11" t="str">
        <f>IF($A229&lt;&gt;"",IF(VLOOKUP($A229,Vocabulary!$A:$J,3,)="","",VLOOKUP($A229,Vocabulary!$A:$J,3,)),"")</f>
        <v>Reason why an organization or one of its sites has been stopped.</v>
      </c>
      <c r="D229" s="11" t="str">
        <f>IF($A229&lt;&gt;"",IF(VLOOKUP($A229,Vocabulary!$A:$J,7,)="","",VLOOKUP($A229,Vocabulary!$A:$J,7,)),"")</f>
        <v/>
      </c>
      <c r="E229" s="11" t="str">
        <f>IF($A229&lt;&gt;"",VLOOKUP($A229,Vocabulary!$A:$J,4,),"")</f>
        <v>Organization</v>
      </c>
      <c r="F229" s="8" t="s">
        <v>1998</v>
      </c>
      <c r="G229" s="4" t="s">
        <v>1935</v>
      </c>
    </row>
    <row r="230" spans="1:8" ht="28.8" x14ac:dyDescent="0.3">
      <c r="A230" s="8">
        <v>231</v>
      </c>
      <c r="B230" s="11" t="str">
        <f>IF($A230&lt;&gt;"",IF(VLOOKUP($A230,Vocabulary!$A:$J,2,)="","",VLOOKUP($A230,Vocabulary!$A:$J,2,)),"")</f>
        <v>enterpriseNumber</v>
      </c>
      <c r="C230" s="11" t="str">
        <f>IF($A230&lt;&gt;"",IF(VLOOKUP($A230,Vocabulary!$A:$J,3,)="","",VLOOKUP($A230,Vocabulary!$A:$J,3,)),"")</f>
        <v>Identifier issued by CBE for a registered organization</v>
      </c>
      <c r="D230" s="11" t="str">
        <f>IF($A230&lt;&gt;"",IF(VLOOKUP($A230,Vocabulary!$A:$J,7,)="","",VLOOKUP($A230,Vocabulary!$A:$J,7,)),"")</f>
        <v>CBE = Crossroads Bank for Enterprises</v>
      </c>
      <c r="E230" s="11" t="str">
        <f>IF($A230&lt;&gt;"",VLOOKUP($A230,Vocabulary!$A:$J,4,),"")</f>
        <v>Organization</v>
      </c>
      <c r="F230" s="8" t="s">
        <v>71</v>
      </c>
      <c r="G230" s="4" t="s">
        <v>2087</v>
      </c>
      <c r="H230" s="4" t="s">
        <v>2084</v>
      </c>
    </row>
    <row r="231" spans="1:8" ht="28.8" x14ac:dyDescent="0.3">
      <c r="A231" s="8">
        <v>232</v>
      </c>
      <c r="B231" s="11" t="str">
        <f>IF($A231&lt;&gt;"",IF(VLOOKUP($A231,Vocabulary!$A:$J,2,)="","",VLOOKUP($A231,Vocabulary!$A:$J,2,)),"")</f>
        <v>establishmentUnitNumber</v>
      </c>
      <c r="C231" s="11" t="str">
        <f>IF($A231&lt;&gt;"",IF(VLOOKUP($A231,Vocabulary!$A:$J,3,)="","",VLOOKUP($A231,Vocabulary!$A:$J,3,)),"")</f>
        <v xml:space="preserve">Identifier issued by CBE for a site (establishment) of an organization </v>
      </c>
      <c r="D231" s="11" t="str">
        <f>IF($A231&lt;&gt;"",IF(VLOOKUP($A231,Vocabulary!$A:$J,7,)="","",VLOOKUP($A231,Vocabulary!$A:$J,7,)),"")</f>
        <v>CBE = Crossroads Bank for Enterprises</v>
      </c>
      <c r="E231" s="11" t="str">
        <f>IF($A231&lt;&gt;"",VLOOKUP($A231,Vocabulary!$A:$J,4,),"")</f>
        <v>Organization</v>
      </c>
      <c r="F231" s="8" t="s">
        <v>1599</v>
      </c>
      <c r="G231" s="4" t="s">
        <v>2090</v>
      </c>
      <c r="H231" s="4" t="s">
        <v>2084</v>
      </c>
    </row>
    <row r="232" spans="1:8" x14ac:dyDescent="0.3">
      <c r="A232" s="8">
        <v>233</v>
      </c>
      <c r="B232" s="11" t="str">
        <f>IF($A232&lt;&gt;"",IF(VLOOKUP($A232,Vocabulary!$A:$J,2,)="","",VLOOKUP($A232,Vocabulary!$A:$J,2,)),"")</f>
        <v>faxNumber</v>
      </c>
      <c r="C232" s="11" t="str">
        <f>IF($A232&lt;&gt;"",IF(VLOOKUP($A232,Vocabulary!$A:$J,3,)="","",VLOOKUP($A232,Vocabulary!$A:$J,3,)),"")</f>
        <v>Fax number.</v>
      </c>
      <c r="D232" s="11" t="str">
        <f>IF($A232&lt;&gt;"",IF(VLOOKUP($A232,Vocabulary!$A:$J,7,)="","",VLOOKUP($A232,Vocabulary!$A:$J,7,)),"")</f>
        <v/>
      </c>
      <c r="E232" s="11" t="str">
        <f>IF($A232&lt;&gt;"",VLOOKUP($A232,Vocabulary!$A:$J,4,),"")</f>
        <v>Organization</v>
      </c>
      <c r="F232" s="8" t="s">
        <v>280</v>
      </c>
      <c r="G232" s="8" t="s">
        <v>1737</v>
      </c>
      <c r="H232" s="8"/>
    </row>
    <row r="233" spans="1:8" ht="57.6" x14ac:dyDescent="0.3">
      <c r="A233" s="8">
        <v>235</v>
      </c>
      <c r="B233" s="11" t="str">
        <f>IF($A233&lt;&gt;"",IF(VLOOKUP($A233,Vocabulary!$A:$J,2,)="","",VLOOKUP($A233,Vocabulary!$A:$J,2,)),"")</f>
        <v>function</v>
      </c>
      <c r="C233" s="11" t="str">
        <f>IF($A233&lt;&gt;"",IF(VLOOKUP($A233,Vocabulary!$A:$J,3,)="","",VLOOKUP($A233,Vocabulary!$A:$J,3,)),"")</f>
        <v>Role played by a person or an organization in a given organization.
E.g. founder, manager, member of the management committee, ...</v>
      </c>
      <c r="D233" s="11" t="str">
        <f>IF($A233&lt;&gt;"",IF(VLOOKUP($A233,Vocabulary!$A:$J,7,)="","",VLOOKUP($A233,Vocabulary!$A:$J,7,)),"")</f>
        <v/>
      </c>
      <c r="E233" s="11" t="str">
        <f>IF($A233&lt;&gt;"",VLOOKUP($A233,Vocabulary!$A:$J,4,),"")</f>
        <v>Organization</v>
      </c>
      <c r="F233" s="8" t="s">
        <v>252</v>
      </c>
      <c r="G233" s="4" t="s">
        <v>1742</v>
      </c>
    </row>
    <row r="234" spans="1:8" ht="57.6" x14ac:dyDescent="0.3">
      <c r="A234" s="8">
        <v>236</v>
      </c>
      <c r="B234" s="11" t="str">
        <f>IF($A234&lt;&gt;"",IF(VLOOKUP($A234,Vocabulary!$A:$J,2,)="","",VLOOKUP($A234,Vocabulary!$A:$J,2,)),"")</f>
        <v>hasEstablishmentUnit</v>
      </c>
      <c r="C234" s="11" t="str">
        <f>IF($A234&lt;&gt;"",IF(VLOOKUP($A234,Vocabulary!$A:$J,3,)="","",VLOOKUP($A234,Vocabulary!$A:$J,3,)),"")</f>
        <v>Organizations typically comprise many departments, units, teams ... 
'hasEstablishmentUnit' links the parent organization with the underlying unit.</v>
      </c>
      <c r="D234" s="11" t="str">
        <f>IF($A234&lt;&gt;"",IF(VLOOKUP($A234,Vocabulary!$A:$J,7,)="","",VLOOKUP($A234,Vocabulary!$A:$J,7,)),"")</f>
        <v/>
      </c>
      <c r="E234" s="11" t="str">
        <f>IF($A234&lt;&gt;"",VLOOKUP($A234,Vocabulary!$A:$J,4,),"")</f>
        <v>Organization</v>
      </c>
      <c r="F234" s="8" t="s">
        <v>1715</v>
      </c>
      <c r="G234" s="4" t="s">
        <v>2703</v>
      </c>
    </row>
    <row r="235" spans="1:8" ht="187.2" x14ac:dyDescent="0.3">
      <c r="A235" s="8">
        <v>237</v>
      </c>
      <c r="B235" s="11" t="str">
        <f>IF($A235&lt;&gt;"",IF(VLOOKUP($A235,Vocabulary!$A:$J,2,)="","",VLOOKUP($A235,Vocabulary!$A:$J,2,)),"")</f>
        <v>legalForm</v>
      </c>
      <c r="C235" s="11" t="str">
        <f>IF($A235&lt;&gt;"",IF(VLOOKUP($A235,Vocabulary!$A:$J,3,)="","",VLOOKUP($A235,Vocabulary!$A:$J,3,)),"")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D235" s="11" t="str">
        <f>IF($A235&lt;&gt;"",IF(VLOOKUP($A235,Vocabulary!$A:$J,7,)="","",VLOOKUP($A235,Vocabulary!$A:$J,7,)),"")</f>
        <v>Specialization of &lt;http://www.w3.org/ns/regorg#orgType&gt;.</v>
      </c>
      <c r="E235" s="11" t="str">
        <f>IF($A235&lt;&gt;"",VLOOKUP($A235,Vocabulary!$A:$J,4,),"")</f>
        <v>Organization</v>
      </c>
      <c r="F235" s="8" t="s">
        <v>77</v>
      </c>
      <c r="G235" s="4" t="s">
        <v>1926</v>
      </c>
      <c r="H235" s="4" t="s">
        <v>1927</v>
      </c>
    </row>
    <row r="236" spans="1:8" ht="28.8" x14ac:dyDescent="0.3">
      <c r="A236" s="8">
        <v>238</v>
      </c>
      <c r="B236" s="11" t="str">
        <f>IF($A236&lt;&gt;"",IF(VLOOKUP($A236,Vocabulary!$A:$J,2,)="","",VLOOKUP($A236,Vocabulary!$A:$J,2,)),"")</f>
        <v>legalName</v>
      </c>
      <c r="C236" s="11" t="str">
        <f>IF($A236&lt;&gt;"",IF(VLOOKUP($A236,Vocabulary!$A:$J,3,)="","",VLOOKUP($A236,Vocabulary!$A:$J,3,)),"")</f>
        <v>The legal name of the business.</v>
      </c>
      <c r="D236" s="11" t="str">
        <f>IF($A236&lt;&gt;"",IF(VLOOKUP($A236,Vocabulary!$A:$J,7,)="","",VLOOKUP($A236,Vocabulary!$A:$J,7,)),"")</f>
        <v>(CBE Oct 2018): there will no longer be spoken of social address, social name and social capital but of address, name and capital.</v>
      </c>
      <c r="E236" s="11" t="str">
        <f>IF($A236&lt;&gt;"",VLOOKUP($A236,Vocabulary!$A:$J,4,),"")</f>
        <v>Organization</v>
      </c>
      <c r="F236" s="8" t="s">
        <v>236</v>
      </c>
      <c r="G236" s="4" t="s">
        <v>1740</v>
      </c>
      <c r="H236" s="4" t="s">
        <v>1866</v>
      </c>
    </row>
    <row r="237" spans="1:8" ht="43.2" x14ac:dyDescent="0.3">
      <c r="A237" s="8">
        <v>239</v>
      </c>
      <c r="B237" s="11" t="str">
        <f>IF($A237&lt;&gt;"",IF(VLOOKUP($A237,Vocabulary!$A:$J,2,)="","",VLOOKUP($A237,Vocabulary!$A:$J,2,)),"")</f>
        <v>legalStatus</v>
      </c>
      <c r="C237" s="11" t="str">
        <f>IF($A237&lt;&gt;"",IF(VLOOKUP($A237,Vocabulary!$A:$J,3,)="","",VLOOKUP($A237,Vocabulary!$A:$J,3,)),"")</f>
        <v>The legal status of the registered organization.
E.g. normal situation, judicial agreement, opening bankruptcy etc.</v>
      </c>
      <c r="D237" s="11" t="str">
        <f>IF($A237&lt;&gt;"",IF(VLOOKUP($A237,Vocabulary!$A:$J,7,)="","",VLOOKUP($A237,Vocabulary!$A:$J,7,)),"")</f>
        <v/>
      </c>
      <c r="E237" s="11" t="str">
        <f>IF($A237&lt;&gt;"",VLOOKUP($A237,Vocabulary!$A:$J,4,),"")</f>
        <v>Organization</v>
      </c>
      <c r="F237" s="8" t="s">
        <v>79</v>
      </c>
      <c r="G237" s="4" t="s">
        <v>1743</v>
      </c>
    </row>
    <row r="238" spans="1:8" ht="57.6" x14ac:dyDescent="0.3">
      <c r="A238" s="8">
        <v>242</v>
      </c>
      <c r="B238" s="11" t="str">
        <f>IF($A238&lt;&gt;"",IF(VLOOKUP($A238,Vocabulary!$A:$J,2,)="","",VLOOKUP($A238,Vocabulary!$A:$J,2,)),"")</f>
        <v>organizationType</v>
      </c>
      <c r="C238" s="11" t="str">
        <f>IF($A238&lt;&gt;"",IF(VLOOKUP($A238,Vocabulary!$A:$J,3,)="","",VLOOKUP($A238,Vocabulary!$A:$J,3,)),"")</f>
        <v>Type of organization: 
-natural person or 
-legal entity/undertaking without legal personality.</v>
      </c>
      <c r="D238" s="11" t="str">
        <f>IF($A238&lt;&gt;"",IF(VLOOKUP($A238,Vocabulary!$A:$J,7,)="","",VLOOKUP($A238,Vocabulary!$A:$J,7,)),"")</f>
        <v/>
      </c>
      <c r="E238" s="11" t="str">
        <f>IF($A238&lt;&gt;"",VLOOKUP($A238,Vocabulary!$A:$J,4,),"")</f>
        <v>Organization</v>
      </c>
      <c r="F238" s="8" t="s">
        <v>2115</v>
      </c>
      <c r="G238" s="4" t="s">
        <v>2117</v>
      </c>
    </row>
    <row r="239" spans="1:8" ht="72" x14ac:dyDescent="0.3">
      <c r="A239" s="8">
        <v>243</v>
      </c>
      <c r="B239" s="11" t="str">
        <f>IF($A239&lt;&gt;"",IF(VLOOKUP($A239,Vocabulary!$A:$J,2,)="","",VLOOKUP($A239,Vocabulary!$A:$J,2,)),"")</f>
        <v>authorization</v>
      </c>
      <c r="C239" s="11" t="str">
        <f>IF($A239&lt;&gt;"",IF(VLOOKUP($A239,Vocabulary!$A:$J,3,)="","",VLOOKUP($A239,Vocabulary!$A:$J,3,)),"")</f>
        <v>Authorization allowed by an administration to the company.
By authorizations we mean approvals, permits, licenses, ... that can be issued with the intention of carrying out certain activities.</v>
      </c>
      <c r="D239" s="11" t="str">
        <f>IF($A239&lt;&gt;"",IF(VLOOKUP($A239,Vocabulary!$A:$J,7,)="","",VLOOKUP($A239,Vocabulary!$A:$J,7,)),"")</f>
        <v/>
      </c>
      <c r="E239" s="11" t="str">
        <f>IF($A239&lt;&gt;"",VLOOKUP($A239,Vocabulary!$A:$J,4,),"")</f>
        <v>Organization</v>
      </c>
      <c r="F239" s="8" t="s">
        <v>82</v>
      </c>
      <c r="G239" s="4" t="s">
        <v>1932</v>
      </c>
    </row>
    <row r="240" spans="1:8" x14ac:dyDescent="0.3">
      <c r="A240" s="8">
        <v>244</v>
      </c>
      <c r="B240" s="11" t="str">
        <f>IF($A240&lt;&gt;"",IF(VLOOKUP($A240,Vocabulary!$A:$J,2,)="","",VLOOKUP($A240,Vocabulary!$A:$J,2,)),"")</f>
        <v>naturalPerson</v>
      </c>
      <c r="C240" s="11" t="str">
        <f>IF($A240&lt;&gt;"",IF(VLOOKUP($A240,Vocabulary!$A:$J,3,)="","",VLOOKUP($A240,Vocabulary!$A:$J,3,)),"")</f>
        <v>Natural person.</v>
      </c>
      <c r="D240" s="11" t="str">
        <f>IF($A240&lt;&gt;"",IF(VLOOKUP($A240,Vocabulary!$A:$J,7,)="","",VLOOKUP($A240,Vocabulary!$A:$J,7,)),"")</f>
        <v/>
      </c>
      <c r="E240" s="11" t="str">
        <f>IF($A240&lt;&gt;"",VLOOKUP($A240,Vocabulary!$A:$J,4,),"")</f>
        <v>Organization</v>
      </c>
      <c r="F240" s="8" t="s">
        <v>11</v>
      </c>
      <c r="G240" s="8" t="s">
        <v>11</v>
      </c>
      <c r="H240" s="8"/>
    </row>
    <row r="241" spans="1:8" x14ac:dyDescent="0.3">
      <c r="A241" s="8">
        <v>245</v>
      </c>
      <c r="B241" s="11" t="str">
        <f>IF($A241&lt;&gt;"",IF(VLOOKUP($A241,Vocabulary!$A:$J,2,)="","",VLOOKUP($A241,Vocabulary!$A:$J,2,)),"")</f>
        <v>telephone</v>
      </c>
      <c r="C241" s="11" t="str">
        <f>IF($A241&lt;&gt;"",IF(VLOOKUP($A241,Vocabulary!$A:$J,3,)="","",VLOOKUP($A241,Vocabulary!$A:$J,3,)),"")</f>
        <v>Telephone number.</v>
      </c>
      <c r="D241" s="11" t="str">
        <f>IF($A241&lt;&gt;"",IF(VLOOKUP($A241,Vocabulary!$A:$J,7,)="","",VLOOKUP($A241,Vocabulary!$A:$J,7,)),"")</f>
        <v>Pattern: ^\+[1-9]\d{1,14}$</v>
      </c>
      <c r="E241" s="11" t="str">
        <f>IF($A241&lt;&gt;"",VLOOKUP($A241,Vocabulary!$A:$J,4,),"")</f>
        <v>Organization</v>
      </c>
      <c r="F241" s="8" t="s">
        <v>86</v>
      </c>
      <c r="G241" s="8" t="s">
        <v>86</v>
      </c>
      <c r="H241" s="4" t="s">
        <v>2794</v>
      </c>
    </row>
    <row r="242" spans="1:8" x14ac:dyDescent="0.3">
      <c r="A242" s="8">
        <v>248</v>
      </c>
      <c r="B242" s="11" t="str">
        <f>IF($A242&lt;&gt;"",IF(VLOOKUP($A242,Vocabulary!$A:$J,2,)="","",VLOOKUP($A242,Vocabulary!$A:$J,2,)),"")</f>
        <v>website</v>
      </c>
      <c r="C242" s="11" t="str">
        <f>IF($A242&lt;&gt;"",IF(VLOOKUP($A242,Vocabulary!$A:$J,3,)="","",VLOOKUP($A242,Vocabulary!$A:$J,3,)),"")</f>
        <v>Website.</v>
      </c>
      <c r="D242" s="11" t="str">
        <f>IF($A242&lt;&gt;"",IF(VLOOKUP($A242,Vocabulary!$A:$J,7,)="","",VLOOKUP($A242,Vocabulary!$A:$J,7,)),"")</f>
        <v/>
      </c>
      <c r="E242" s="11" t="str">
        <f>IF($A242&lt;&gt;"",VLOOKUP($A242,Vocabulary!$A:$J,4,),"")</f>
        <v>Organization</v>
      </c>
      <c r="F242" s="8" t="s">
        <v>1815</v>
      </c>
      <c r="G242" s="8" t="s">
        <v>1814</v>
      </c>
      <c r="H242" s="8"/>
    </row>
    <row r="243" spans="1:8" ht="172.8" x14ac:dyDescent="0.3">
      <c r="A243" s="8">
        <v>249</v>
      </c>
      <c r="B243" s="11" t="str">
        <f>IF($A243&lt;&gt;"",IF(VLOOKUP($A243,Vocabulary!$A:$J,2,)="","",VLOOKUP($A243,Vocabulary!$A:$J,2,)),"")</f>
        <v>BelgianAddress</v>
      </c>
      <c r="C243" s="11" t="str">
        <f>IF($A243&lt;&gt;"",IF(VLOOKUP($A243,Vocabulary!$A:$J,3,)="","",VLOOKUP($A243,Vocabulary!$A:$J,3,)),"")</f>
        <v xml:space="preserve">An "address representation" as conceptually defined by the INSPIRE Address Representation data type. </v>
      </c>
      <c r="D243" s="11" t="str">
        <f>IF($A243&lt;&gt;"",IF(VLOOKUP($A243,Vocabulary!$A:$J,7,)="","",VLOOKUP($A243,Vocabulary!$A:$J,7,)),"")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E243" s="11" t="str">
        <f>IF($A243&lt;&gt;"",VLOOKUP($A243,Vocabulary!$A:$J,4,),"")</f>
        <v>Location</v>
      </c>
      <c r="F243" s="8" t="s">
        <v>1679</v>
      </c>
      <c r="G243" s="4" t="s">
        <v>1854</v>
      </c>
      <c r="H243" s="4" t="s">
        <v>1587</v>
      </c>
    </row>
    <row r="244" spans="1:8" ht="72" x14ac:dyDescent="0.3">
      <c r="A244" s="8">
        <v>250</v>
      </c>
      <c r="B244" s="11" t="str">
        <f>IF($A244&lt;&gt;"",IF(VLOOKUP($A244,Vocabulary!$A:$J,2,)="","",VLOOKUP($A244,Vocabulary!$A:$J,2,)),"")</f>
        <v>AddressableObject</v>
      </c>
      <c r="C244" s="11" t="str">
        <f>IF($A244&lt;&gt;"",IF(VLOOKUP($A244,Vocabulary!$A:$J,3,)="","",VLOOKUP($A244,Vocabulary!$A:$J,3,)),"")</f>
        <v>Geographical object that can be identified with an address.
Is abstract, ie the type of addressable object must always be specified (e.g. building unit, parcel, ..).</v>
      </c>
      <c r="D244" s="11" t="str">
        <f>IF($A244&lt;&gt;"",IF(VLOOKUP($A244,Vocabulary!$A:$J,7,)="","",VLOOKUP($A244,Vocabulary!$A:$J,7,)),"")</f>
        <v/>
      </c>
      <c r="E244" s="11" t="str">
        <f>IF($A244&lt;&gt;"",VLOOKUP($A244,Vocabulary!$A:$J,4,),"")</f>
        <v>Location</v>
      </c>
      <c r="F244" s="8" t="s">
        <v>175</v>
      </c>
      <c r="G244" s="4" t="s">
        <v>1746</v>
      </c>
    </row>
    <row r="245" spans="1:8" ht="129.6" x14ac:dyDescent="0.3">
      <c r="A245" s="8">
        <v>251</v>
      </c>
      <c r="B245" s="11" t="str">
        <f>IF($A245&lt;&gt;"",IF(VLOOKUP($A245,Vocabulary!$A:$J,2,)="","",VLOOKUP($A245,Vocabulary!$A:$J,2,)),"")</f>
        <v>Address</v>
      </c>
      <c r="C245" s="11" t="str">
        <f>IF($A245&lt;&gt;"",IF(VLOOKUP($A245,Vocabulary!$A:$J,3,)="","",VLOOKUP($A245,Vocabulary!$A:$J,3,)),"")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D245" s="11" t="str">
        <f>IF($A245&lt;&gt;"",IF(VLOOKUP($A245,Vocabulary!$A:$J,7,)="","",VLOOKUP($A245,Vocabulary!$A:$J,7,)),"")</f>
        <v>An "address representation" as conceptually defined by the INSPIRE Address Representation data type. 
https://github.com/INSPIRE-MIF/technical-guidelines/blob/main/data/ad/dataspecification_ad.pdf (§2.2) (§2.2)</v>
      </c>
      <c r="E245" s="11" t="str">
        <f>IF($A245&lt;&gt;"",VLOOKUP($A245,Vocabulary!$A:$J,4,),"")</f>
        <v>Location</v>
      </c>
      <c r="F245" s="8" t="s">
        <v>30</v>
      </c>
      <c r="G245" s="4" t="s">
        <v>2542</v>
      </c>
      <c r="H245" s="4" t="s">
        <v>2545</v>
      </c>
    </row>
    <row r="246" spans="1:8" ht="72" x14ac:dyDescent="0.3">
      <c r="A246" s="8">
        <v>252</v>
      </c>
      <c r="B246" s="11" t="str">
        <f>IF($A246&lt;&gt;"",IF(VLOOKUP($A246,Vocabulary!$A:$J,2,)="","",VLOOKUP($A246,Vocabulary!$A:$J,2,)),"")</f>
        <v>BuildingUnit</v>
      </c>
      <c r="C246" s="11" t="str">
        <f>IF($A246&lt;&gt;"",IF(VLOOKUP($A246,Vocabulary!$A:$J,3,)="","",VLOOKUP($A246,Vocabulary!$A:$J,3,)),"")</f>
        <v>The smallest unit within a building that is suitable for residential, commercial or recreational purposes and that can be accessed via its own lockable access from the public road, a yard or a common room.</v>
      </c>
      <c r="D246" s="11" t="str">
        <f>IF($A246&lt;&gt;"",IF(VLOOKUP($A246,Vocabulary!$A:$J,7,)="","",VLOOKUP($A246,Vocabulary!$A:$J,7,)),"")</f>
        <v/>
      </c>
      <c r="E246" s="11" t="str">
        <f>IF($A246&lt;&gt;"",VLOOKUP($A246,Vocabulary!$A:$J,4,),"")</f>
        <v>Location</v>
      </c>
      <c r="F246" s="8" t="s">
        <v>183</v>
      </c>
      <c r="G246" s="4" t="s">
        <v>1388</v>
      </c>
    </row>
    <row r="247" spans="1:8" x14ac:dyDescent="0.3">
      <c r="A247" s="8">
        <v>255</v>
      </c>
      <c r="B247" s="11" t="str">
        <f>IF($A247&lt;&gt;"",IF(VLOOKUP($A247,Vocabulary!$A:$J,2,)="","",VLOOKUP($A247,Vocabulary!$A:$J,2,)),"")</f>
        <v>GeographicPosition</v>
      </c>
      <c r="C247" s="11" t="str">
        <f>IF($A247&lt;&gt;"",IF(VLOOKUP($A247,Vocabulary!$A:$J,3,)="","",VLOOKUP($A247,Vocabulary!$A:$J,3,)),"")</f>
        <v>Geographic position indicated by a point.</v>
      </c>
      <c r="D247" s="11" t="str">
        <f>IF($A247&lt;&gt;"",IF(VLOOKUP($A247,Vocabulary!$A:$J,7,)="","",VLOOKUP($A247,Vocabulary!$A:$J,7,)),"")</f>
        <v/>
      </c>
      <c r="E247" s="11" t="str">
        <f>IF($A247&lt;&gt;"",VLOOKUP($A247,Vocabulary!$A:$J,4,),"")</f>
        <v>Location</v>
      </c>
      <c r="F247" s="8" t="s">
        <v>156</v>
      </c>
      <c r="G247" s="4" t="s">
        <v>1747</v>
      </c>
    </row>
    <row r="248" spans="1:8" ht="302.39999999999998" x14ac:dyDescent="0.3">
      <c r="A248" s="8">
        <v>256</v>
      </c>
      <c r="B248" s="11" t="str">
        <f>IF($A248&lt;&gt;"",IF(VLOOKUP($A248,Vocabulary!$A:$J,2,)="","",VLOOKUP($A248,Vocabulary!$A:$J,2,)),"")</f>
        <v>Identifier</v>
      </c>
      <c r="C248" s="11" t="str">
        <f>IF($A248&lt;&gt;"",IF(VLOOKUP($A248,Vocabulary!$A:$J,3,)="","",VLOOKUP($A248,Vocabulary!$A:$J,3,)),"")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D248" s="11" t="str">
        <f>IF($A248&lt;&gt;"",IF(VLOOKUP($A248,Vocabulary!$A:$J,7,)="","",VLOOKUP($A248,Vocabulary!$A:$J,7,)),"")</f>
        <v/>
      </c>
      <c r="E248" s="11" t="str">
        <f>IF($A248&lt;&gt;"",VLOOKUP($A248,Vocabulary!$A:$J,4,),"")</f>
        <v>Generic</v>
      </c>
      <c r="F248" s="8" t="s">
        <v>1824</v>
      </c>
      <c r="G248" s="4" t="s">
        <v>1828</v>
      </c>
    </row>
    <row r="249" spans="1:8" ht="86.4" x14ac:dyDescent="0.3">
      <c r="A249" s="8">
        <v>257</v>
      </c>
      <c r="B249" s="11" t="str">
        <f>IF($A249&lt;&gt;"",IF(VLOOKUP($A249,Vocabulary!$A:$J,2,)="","",VLOOKUP($A249,Vocabulary!$A:$J,2,)),"")</f>
        <v>MooringPlace</v>
      </c>
      <c r="C249" s="11" t="str">
        <f>IF($A249&lt;&gt;"",IF(VLOOKUP($A249,Vocabulary!$A:$J,3,)="","",VLOOKUP($A249,Vocabulary!$A:$J,3,)),"")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D249" s="11" t="str">
        <f>IF($A249&lt;&gt;"",IF(VLOOKUP($A249,Vocabulary!$A:$J,7,)="","",VLOOKUP($A249,Vocabulary!$A:$J,7,)),"")</f>
        <v/>
      </c>
      <c r="E249" s="11" t="str">
        <f>IF($A249&lt;&gt;"",VLOOKUP($A249,Vocabulary!$A:$J,4,),"")</f>
        <v>Location</v>
      </c>
      <c r="F249" s="8" t="s">
        <v>188</v>
      </c>
      <c r="G249" s="4" t="s">
        <v>1392</v>
      </c>
    </row>
    <row r="250" spans="1:8" ht="57.6" x14ac:dyDescent="0.3">
      <c r="A250" s="8">
        <v>258</v>
      </c>
      <c r="B250" s="11" t="str">
        <f>IF($A250&lt;&gt;"",IF(VLOOKUP($A250,Vocabulary!$A:$J,2,)="","",VLOOKUP($A250,Vocabulary!$A:$J,2,)),"")</f>
        <v>Municipality</v>
      </c>
      <c r="C250" s="11" t="str">
        <f>IF($A250&lt;&gt;"",IF(VLOOKUP($A250,Vocabulary!$A:$J,3,)="","",VLOOKUP($A250,Vocabulary!$A:$J,3,)),"")</f>
        <v>Official administrative zone of the Belgian territory. The municipality is the smallest administrative part of the Belgian territory whose boundaries can only be changed by the legislator.</v>
      </c>
      <c r="D250" s="11" t="str">
        <f>IF($A250&lt;&gt;"",IF(VLOOKUP($A250,Vocabulary!$A:$J,7,)="","",VLOOKUP($A250,Vocabulary!$A:$J,7,)),"")</f>
        <v/>
      </c>
      <c r="E250" s="11" t="str">
        <f>IF($A250&lt;&gt;"",VLOOKUP($A250,Vocabulary!$A:$J,4,),"")</f>
        <v>Location</v>
      </c>
      <c r="F250" s="8" t="s">
        <v>39</v>
      </c>
      <c r="G250" s="4" t="s">
        <v>1395</v>
      </c>
    </row>
    <row r="251" spans="1:8" ht="43.2" x14ac:dyDescent="0.3">
      <c r="A251" s="8">
        <v>260</v>
      </c>
      <c r="B251" s="11" t="str">
        <f>IF($A251&lt;&gt;"",IF(VLOOKUP($A251,Vocabulary!$A:$J,2,)="","",VLOOKUP($A251,Vocabulary!$A:$J,2,)),"")</f>
        <v>Parcel</v>
      </c>
      <c r="C251" s="11" t="str">
        <f>IF($A251&lt;&gt;"",IF(VLOOKUP($A251,Vocabulary!$A:$J,3,)="","",VLOOKUP($A251,Vocabulary!$A:$J,3,)),"")</f>
        <v>A "parcel" is a part of the territory officially established with a cadastral or administrative purpose.</v>
      </c>
      <c r="D251" s="11" t="str">
        <f>IF($A251&lt;&gt;"",IF(VLOOKUP($A251,Vocabulary!$A:$J,7,)="","",VLOOKUP($A251,Vocabulary!$A:$J,7,)),"")</f>
        <v/>
      </c>
      <c r="E251" s="11" t="str">
        <f>IF($A251&lt;&gt;"",VLOOKUP($A251,Vocabulary!$A:$J,4,),"")</f>
        <v>Location</v>
      </c>
      <c r="F251" s="8" t="s">
        <v>1695</v>
      </c>
      <c r="G251" s="4" t="s">
        <v>1400</v>
      </c>
    </row>
    <row r="252" spans="1:8" ht="43.2" x14ac:dyDescent="0.3">
      <c r="A252" s="8">
        <v>261</v>
      </c>
      <c r="B252" s="11" t="str">
        <f>IF($A252&lt;&gt;"",IF(VLOOKUP($A252,Vocabulary!$A:$J,2,)="","",VLOOKUP($A252,Vocabulary!$A:$J,2,)),"")</f>
        <v>PartOfMunicipality</v>
      </c>
      <c r="C252" s="11" t="str">
        <f>IF($A252&lt;&gt;"",IF(VLOOKUP($A252,Vocabulary!$A:$J,3,)="","",VLOOKUP($A252,Vocabulary!$A:$J,3,)),"")</f>
        <v>A part of a municipality, such as a former municipality (prior to the merger of the municipalities), or a neighborhood.</v>
      </c>
      <c r="D252" s="11" t="str">
        <f>IF($A252&lt;&gt;"",IF(VLOOKUP($A252,Vocabulary!$A:$J,7,)="","",VLOOKUP($A252,Vocabulary!$A:$J,7,)),"")</f>
        <v>Context BEST: Part of Municipality is a class defined by the Walloon region. It does not exist in Flanders nor in the Brussels region.</v>
      </c>
      <c r="E252" s="11" t="str">
        <f>IF($A252&lt;&gt;"",VLOOKUP($A252,Vocabulary!$A:$J,4,),"")</f>
        <v>Location</v>
      </c>
      <c r="F252" s="8" t="s">
        <v>136</v>
      </c>
      <c r="G252" s="4" t="s">
        <v>1403</v>
      </c>
      <c r="H252" s="4" t="s">
        <v>2201</v>
      </c>
    </row>
    <row r="253" spans="1:8" ht="57.6" x14ac:dyDescent="0.3">
      <c r="A253" s="8">
        <v>262</v>
      </c>
      <c r="B253" s="11" t="str">
        <f>IF($A253&lt;&gt;"",IF(VLOOKUP($A253,Vocabulary!$A:$J,2,)="","",VLOOKUP($A253,Vocabulary!$A:$J,2,)),"")</f>
        <v>PostalInfo</v>
      </c>
      <c r="C253" s="11" t="str">
        <f>IF($A253&lt;&gt;"",IF(VLOOKUP($A253,Vocabulary!$A:$J,3,)="","",VLOOKUP($A253,Vocabulary!$A:$J,3,)),"")</f>
        <v>Information given by the provider of the universal postal service for the identification of a grouping of addresses in a geographical area for postal purposes.</v>
      </c>
      <c r="D253" s="11" t="str">
        <f>IF($A253&lt;&gt;"",IF(VLOOKUP($A253,Vocabulary!$A:$J,7,)="","",VLOOKUP($A253,Vocabulary!$A:$J,7,)),"")</f>
        <v/>
      </c>
      <c r="E253" s="11" t="str">
        <f>IF($A253&lt;&gt;"",VLOOKUP($A253,Vocabulary!$A:$J,4,),"")</f>
        <v>Location</v>
      </c>
      <c r="F253" s="8" t="s">
        <v>133</v>
      </c>
      <c r="G253" s="4" t="s">
        <v>1407</v>
      </c>
    </row>
    <row r="254" spans="1:8" ht="86.4" x14ac:dyDescent="0.3">
      <c r="A254" s="8">
        <v>263</v>
      </c>
      <c r="B254" s="11" t="str">
        <f>IF($A254&lt;&gt;"",IF(VLOOKUP($A254,Vocabulary!$A:$J,2,)="","",VLOOKUP($A254,Vocabulary!$A:$J,2,)),"")</f>
        <v>Stand</v>
      </c>
      <c r="C254" s="11" t="str">
        <f>IF($A254&lt;&gt;"",IF(VLOOKUP($A254,Vocabulary!$A:$J,3,)="","",VLOOKUP($A254,Vocabulary!$A:$J,3,)),"")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D254" s="11" t="str">
        <f>IF($A254&lt;&gt;"",IF(VLOOKUP($A254,Vocabulary!$A:$J,7,)="","",VLOOKUP($A254,Vocabulary!$A:$J,7,)),"")</f>
        <v/>
      </c>
      <c r="E254" s="11" t="str">
        <f>IF($A254&lt;&gt;"",VLOOKUP($A254,Vocabulary!$A:$J,4,),"")</f>
        <v>Location</v>
      </c>
      <c r="F254" s="8" t="s">
        <v>189</v>
      </c>
      <c r="G254" s="4" t="s">
        <v>1409</v>
      </c>
    </row>
    <row r="255" spans="1:8" ht="57.6" x14ac:dyDescent="0.3">
      <c r="A255" s="8">
        <v>267</v>
      </c>
      <c r="B255" s="11" t="str">
        <f>IF($A255&lt;&gt;"",IF(VLOOKUP($A255,Vocabulary!$A:$J,2,)="","",VLOOKUP($A255,Vocabulary!$A:$J,2,)),"")</f>
        <v>addressPosition</v>
      </c>
      <c r="C255" s="11" t="str">
        <f>IF($A255&lt;&gt;"",IF(VLOOKUP($A255,Vocabulary!$A:$J,3,)="","",VLOOKUP($A255,Vocabulary!$A:$J,3,)),"")</f>
        <v>Position of a characteristic point that represents the position of the address according to a specific specification and includes information about the origin of the position.</v>
      </c>
      <c r="D255" s="11" t="str">
        <f>IF($A255&lt;&gt;"",IF(VLOOKUP($A255,Vocabulary!$A:$J,7,)="","",VLOOKUP($A255,Vocabulary!$A:$J,7,)),"")</f>
        <v/>
      </c>
      <c r="E255" s="11" t="str">
        <f>IF($A255&lt;&gt;"",VLOOKUP($A255,Vocabulary!$A:$J,4,),"")</f>
        <v>Location</v>
      </c>
      <c r="F255" s="8" t="s">
        <v>154</v>
      </c>
      <c r="G255" s="4" t="s">
        <v>1412</v>
      </c>
    </row>
    <row r="256" spans="1:8" ht="43.2" x14ac:dyDescent="0.3">
      <c r="A256" s="8">
        <v>268</v>
      </c>
      <c r="B256" s="11" t="str">
        <f>IF($A256&lt;&gt;"",IF(VLOOKUP($A256,Vocabulary!$A:$J,2,)="","",VLOOKUP($A256,Vocabulary!$A:$J,2,)),"")</f>
        <v>addressSortField</v>
      </c>
      <c r="C256" s="11" t="str">
        <f>IF($A256&lt;&gt;"",IF(VLOOKUP($A256,Vocabulary!$A:$J,3,)="","",VLOOKUP($A256,Vocabulary!$A:$J,3,)),"")</f>
        <v>Transformation of the original house number &amp; bus number (eg addition of leading zeros) so that this can be sorted.</v>
      </c>
      <c r="D256" s="11" t="str">
        <f>IF($A256&lt;&gt;"",IF(VLOOKUP($A256,Vocabulary!$A:$J,7,)="","",VLOOKUP($A256,Vocabulary!$A:$J,7,)),"")</f>
        <v/>
      </c>
      <c r="E256" s="11" t="str">
        <f>IF($A256&lt;&gt;"",VLOOKUP($A256,Vocabulary!$A:$J,4,),"")</f>
        <v>Location</v>
      </c>
      <c r="F256" s="8" t="s">
        <v>166</v>
      </c>
      <c r="G256" s="4" t="s">
        <v>1416</v>
      </c>
    </row>
    <row r="257" spans="1:8" x14ac:dyDescent="0.3">
      <c r="A257" s="8">
        <v>269</v>
      </c>
      <c r="B257" s="11" t="str">
        <f>IF($A257&lt;&gt;"",IF(VLOOKUP($A257,Vocabulary!$A:$J,2,)="","",VLOOKUP($A257,Vocabulary!$A:$J,2,)),"")</f>
        <v>addressStatus</v>
      </c>
      <c r="C257" s="11" t="str">
        <f>IF($A257&lt;&gt;"",IF(VLOOKUP($A257,Vocabulary!$A:$J,3,)="","",VLOOKUP($A257,Vocabulary!$A:$J,3,)),"")</f>
        <v>Current status of the address.</v>
      </c>
      <c r="D257" s="11" t="str">
        <f>IF($A257&lt;&gt;"",IF(VLOOKUP($A257,Vocabulary!$A:$J,7,)="","",VLOOKUP($A257,Vocabulary!$A:$J,7,)),"")</f>
        <v/>
      </c>
      <c r="E257" s="11" t="str">
        <f>IF($A257&lt;&gt;"",VLOOKUP($A257,Vocabulary!$A:$J,4,),"")</f>
        <v>Location</v>
      </c>
      <c r="F257" s="8" t="s">
        <v>169</v>
      </c>
      <c r="G257" s="4" t="s">
        <v>1417</v>
      </c>
    </row>
    <row r="258" spans="1:8" ht="57.6" x14ac:dyDescent="0.3">
      <c r="A258" s="8">
        <v>272</v>
      </c>
      <c r="B258" s="11" t="str">
        <f>IF($A258&lt;&gt;"",IF(VLOOKUP($A258,Vocabulary!$A:$J,2,)="","",VLOOKUP($A258,Vocabulary!$A:$J,2,)),"")</f>
        <v>fullAddress</v>
      </c>
      <c r="C258" s="11" t="str">
        <f>IF($A258&lt;&gt;"",IF(VLOOKUP($A258,Vocabulary!$A:$J,3,)="","",VLOOKUP($A258,Vocabulary!$A:$J,3,)),"")</f>
        <v>The complete address in one string, whether or not formatted.
Avoids errors due to the splitting of the address in its parts. Displays the prescribed sequence of different parts</v>
      </c>
      <c r="D258" s="11" t="str">
        <f>IF($A258&lt;&gt;"",IF(VLOOKUP($A258,Vocabulary!$A:$J,7,)="","",VLOOKUP($A258,Vocabulary!$A:$J,7,)),"")</f>
        <v/>
      </c>
      <c r="E258" s="11" t="str">
        <f>IF($A258&lt;&gt;"",VLOOKUP($A258,Vocabulary!$A:$J,4,),"")</f>
        <v>Location</v>
      </c>
      <c r="F258" s="8" t="s">
        <v>33</v>
      </c>
      <c r="G258" s="4" t="s">
        <v>1421</v>
      </c>
    </row>
    <row r="259" spans="1:8" ht="43.2" x14ac:dyDescent="0.3">
      <c r="A259" s="8">
        <v>276</v>
      </c>
      <c r="B259" s="11" t="str">
        <f>IF($A259&lt;&gt;"",IF(VLOOKUP($A259,Vocabulary!$A:$J,2,)="","",VLOOKUP($A259,Vocabulary!$A:$J,2,)),"")</f>
        <v>hasComponent</v>
      </c>
      <c r="C259" s="11" t="str">
        <f>IF($A259&lt;&gt;"",IF(VLOOKUP($A259,Vocabulary!$A:$J,3,)="","",VLOOKUP($A259,Vocabulary!$A:$J,3,)),"")</f>
        <v>Refers to the various components of a Class.
E.g. Address (PostalInfo, Street, Municipality)</v>
      </c>
      <c r="D259" s="11" t="str">
        <f>IF($A259&lt;&gt;"",IF(VLOOKUP($A259,Vocabulary!$A:$J,7,)="","",VLOOKUP($A259,Vocabulary!$A:$J,7,)),"")</f>
        <v>BEST datamodel: hasComponent
alternative property names to be checked with BEST:
hasStreet, hasMunicipality, hasPartOfMunicipality, hasPostalInfo</v>
      </c>
      <c r="E259" s="11" t="str">
        <f>IF($A259&lt;&gt;"",VLOOKUP($A259,Vocabulary!$A:$J,4,),"")</f>
        <v>Location</v>
      </c>
      <c r="F259" s="8" t="s">
        <v>233</v>
      </c>
      <c r="G259" s="4" t="s">
        <v>1864</v>
      </c>
      <c r="H259" s="4" t="s">
        <v>1865</v>
      </c>
    </row>
    <row r="260" spans="1:8" ht="43.2" x14ac:dyDescent="0.3">
      <c r="A260" s="8">
        <v>277</v>
      </c>
      <c r="B260" s="11" t="str">
        <f>IF($A260&lt;&gt;"",IF(VLOOKUP($A260,Vocabulary!$A:$J,2,)="","",VLOOKUP($A260,Vocabulary!$A:$J,2,)),"")</f>
        <v>hasRepresentation</v>
      </c>
      <c r="C260" s="11" t="str">
        <f>IF($A260&lt;&gt;"",IF(VLOOKUP($A260,Vocabulary!$A:$J,3,)="","",VLOOKUP($A260,Vocabulary!$A:$J,3,)),"")</f>
        <v>An object is represented by another.
E.g. Address has an AddressRepresentation.</v>
      </c>
      <c r="D260" s="11" t="str">
        <f>IF($A260&lt;&gt;"",IF(VLOOKUP($A260,Vocabulary!$A:$J,7,)="","",VLOOKUP($A260,Vocabulary!$A:$J,7,)),"")</f>
        <v/>
      </c>
      <c r="E260" s="11" t="str">
        <f>IF($A260&lt;&gt;"",VLOOKUP($A260,Vocabulary!$A:$J,4,),"")</f>
        <v>Location</v>
      </c>
      <c r="F260" s="8" t="s">
        <v>146</v>
      </c>
      <c r="G260" s="4" t="s">
        <v>1749</v>
      </c>
    </row>
    <row r="261" spans="1:8" ht="57.6" x14ac:dyDescent="0.3">
      <c r="A261" s="8">
        <v>278</v>
      </c>
      <c r="B261" s="11" t="str">
        <f>IF($A261&lt;&gt;"",IF(VLOOKUP($A261,Vocabulary!$A:$J,2,)="","",VLOOKUP($A261,Vocabulary!$A:$J,2,)),"")</f>
        <v>homonymAddition</v>
      </c>
      <c r="C261" s="11" t="str">
        <f>IF($A261&lt;&gt;"",IF(VLOOKUP($A261,Vocabulary!$A:$J,3,)="","",VLOOKUP($A261,Vocabulary!$A:$J,3,)),"")</f>
        <v>Addition to distinguish double street names (street names with the same name but different location in the municipality and their own addresses).</v>
      </c>
      <c r="D261" s="11" t="str">
        <f>IF($A261&lt;&gt;"",IF(VLOOKUP($A261,Vocabulary!$A:$J,7,)="","",VLOOKUP($A261,Vocabulary!$A:$J,7,)),"")</f>
        <v>See https://github.com/belgif/fedvoc/wiki/Mapping-of-a-Belgian-(BEST)-address-on-an-international-address</v>
      </c>
      <c r="E261" s="11" t="str">
        <f>IF($A261&lt;&gt;"",VLOOKUP($A261,Vocabulary!$A:$J,4,),"")</f>
        <v>Location</v>
      </c>
      <c r="F261" s="8" t="s">
        <v>1697</v>
      </c>
      <c r="G261" s="4" t="s">
        <v>1423</v>
      </c>
      <c r="H261" s="4" t="s">
        <v>2346</v>
      </c>
    </row>
    <row r="262" spans="1:8" x14ac:dyDescent="0.3">
      <c r="A262" s="8">
        <v>280</v>
      </c>
      <c r="B262" s="11" t="str">
        <f>IF($A262&lt;&gt;"",IF(VLOOKUP($A262,Vocabulary!$A:$J,2,)="","",VLOOKUP($A262,Vocabulary!$A:$J,2,)),"")</f>
        <v>assignedTo</v>
      </c>
      <c r="C262" s="11" t="str">
        <f>IF($A262&lt;&gt;"",IF(VLOOKUP($A262,Vocabulary!$A:$J,3,)="","",VLOOKUP($A262,Vocabulary!$A:$J,3,)),"")</f>
        <v>Addressable object to which the address has been assigned.</v>
      </c>
      <c r="D262" s="11" t="str">
        <f>IF($A262&lt;&gt;"",IF(VLOOKUP($A262,Vocabulary!$A:$J,7,)="","",VLOOKUP($A262,Vocabulary!$A:$J,7,)),"")</f>
        <v/>
      </c>
      <c r="E262" s="11" t="str">
        <f>IF($A262&lt;&gt;"",VLOOKUP($A262,Vocabulary!$A:$J,4,),"")</f>
        <v>Location</v>
      </c>
      <c r="F262" s="8" t="s">
        <v>177</v>
      </c>
      <c r="G262" s="4" t="s">
        <v>1425</v>
      </c>
    </row>
    <row r="263" spans="1:8" ht="86.4" x14ac:dyDescent="0.3">
      <c r="A263" s="8">
        <v>283</v>
      </c>
      <c r="B263" s="11" t="str">
        <f>IF($A263&lt;&gt;"",IF(VLOOKUP($A263,Vocabulary!$A:$J,2,)="","",VLOOKUP($A263,Vocabulary!$A:$J,2,)),"")</f>
        <v>isOfficiallyAssigned</v>
      </c>
      <c r="C263" s="11" t="str">
        <f>IF($A263&lt;&gt;"",IF(VLOOKUP($A263,Vocabulary!$A:$J,3,)="","",VLOOKUP($A263,Vocabulary!$A:$J,3,)),"")</f>
        <v>Indicates whether the address has been officially assigned by the address manager.
An address is unofficial if its existence was not known from the administrative procedures, but only after it was actually established on the site.</v>
      </c>
      <c r="D263" s="11" t="str">
        <f>IF($A263&lt;&gt;"",IF(VLOOKUP($A263,Vocabulary!$A:$J,7,)="","",VLOOKUP($A263,Vocabulary!$A:$J,7,)),"")</f>
        <v/>
      </c>
      <c r="E263" s="11" t="str">
        <f>IF($A263&lt;&gt;"",VLOOKUP($A263,Vocabulary!$A:$J,4,),"")</f>
        <v>Location</v>
      </c>
      <c r="F263" s="8" t="s">
        <v>151</v>
      </c>
      <c r="G263" s="4" t="s">
        <v>1429</v>
      </c>
    </row>
    <row r="264" spans="1:8" ht="100.8" x14ac:dyDescent="0.3">
      <c r="A264" s="8">
        <v>285</v>
      </c>
      <c r="B264" s="11" t="str">
        <f>IF($A264&lt;&gt;"",IF(VLOOKUP($A264,Vocabulary!$A:$J,2,)="","",VLOOKUP($A264,Vocabulary!$A:$J,2,)),"")</f>
        <v>situatedIn</v>
      </c>
      <c r="C264" s="11" t="str">
        <f>IF($A264&lt;&gt;"",IF(VLOOKUP($A264,Vocabulary!$A:$J,3,)="","",VLOOKUP($A264,Vocabulary!$A:$J,3,)),"")</f>
        <v>Indicator that that says that a location is situated in another location.
E.g. 
an address can be situated in a part of a municipality, 
a part of a municipality is situated in a municipality</v>
      </c>
      <c r="D264" s="11" t="str">
        <f>IF($A264&lt;&gt;"",IF(VLOOKUP($A264,Vocabulary!$A:$J,7,)="","",VLOOKUP($A264,Vocabulary!$A:$J,7,)),"")</f>
        <v/>
      </c>
      <c r="E264" s="11" t="str">
        <f>IF($A264&lt;&gt;"",VLOOKUP($A264,Vocabulary!$A:$J,4,),"")</f>
        <v>Location</v>
      </c>
      <c r="F264" s="8" t="s">
        <v>148</v>
      </c>
      <c r="G264" s="4" t="s">
        <v>1523</v>
      </c>
    </row>
    <row r="265" spans="1:8" x14ac:dyDescent="0.3">
      <c r="A265" s="8">
        <v>289</v>
      </c>
      <c r="B265" s="11" t="str">
        <f>IF($A265&lt;&gt;"",IF(VLOOKUP($A265,Vocabulary!$A:$J,2,)="","",VLOOKUP($A265,Vocabulary!$A:$J,2,)),"")</f>
        <v>municipalityName</v>
      </c>
      <c r="C265" s="11" t="str">
        <f>IF($A265&lt;&gt;"",IF(VLOOKUP($A265,Vocabulary!$A:$J,3,)="","",VLOOKUP($A265,Vocabulary!$A:$J,3,)),"")</f>
        <v>Name of the municipality</v>
      </c>
      <c r="D265" s="11" t="str">
        <f>IF($A265&lt;&gt;"",IF(VLOOKUP($A265,Vocabulary!$A:$J,7,)="","",VLOOKUP($A265,Vocabulary!$A:$J,7,)),"")</f>
        <v/>
      </c>
      <c r="E265" s="11" t="str">
        <f>IF($A265&lt;&gt;"",VLOOKUP($A265,Vocabulary!$A:$J,4,),"")</f>
        <v>Location</v>
      </c>
      <c r="F265" s="8" t="s">
        <v>140</v>
      </c>
      <c r="G265" s="8" t="s">
        <v>1751</v>
      </c>
      <c r="H265" s="8" t="s">
        <v>2346</v>
      </c>
    </row>
    <row r="266" spans="1:8" ht="72" x14ac:dyDescent="0.3">
      <c r="A266" s="8">
        <v>297</v>
      </c>
      <c r="B266" s="11" t="str">
        <f>IF($A266&lt;&gt;"",IF(VLOOKUP($A266,Vocabulary!$A:$J,2,)="","",VLOOKUP($A266,Vocabulary!$A:$J,2,)),"")</f>
        <v>partOfMunicipalityName</v>
      </c>
      <c r="C266" s="11" t="str">
        <f>IF($A266&lt;&gt;"",IF(VLOOKUP($A266,Vocabulary!$A:$J,3,)="","",VLOOKUP($A266,Vocabulary!$A:$J,3,)),"")</f>
        <v>Name of the part of the municipality</v>
      </c>
      <c r="D266" s="11" t="str">
        <f>IF($A266&lt;&gt;"",IF(VLOOKUP($A266,Vocabulary!$A:$J,7,)="","",VLOOKUP($A266,Vocabulary!$A:$J,7,)),"")</f>
        <v>Context BEST: Part of Municipality is a class defined by the Walloon region. It does not exist in Flanders nor in the Brussels region.
See https://github.com/belgif/fedvoc/wiki/Mapping-of-a-Belgian-(BEST)-address-on-an-international-address</v>
      </c>
      <c r="E266" s="11" t="str">
        <f>IF($A266&lt;&gt;"",VLOOKUP($A266,Vocabulary!$A:$J,4,),"")</f>
        <v>Location</v>
      </c>
      <c r="F266" s="8" t="s">
        <v>143</v>
      </c>
      <c r="G266" s="4" t="s">
        <v>1431</v>
      </c>
      <c r="H266" s="4" t="s">
        <v>2347</v>
      </c>
    </row>
    <row r="267" spans="1:8" ht="72" x14ac:dyDescent="0.3">
      <c r="A267" s="8">
        <v>298</v>
      </c>
      <c r="B267" s="11" t="str">
        <f>IF($A267&lt;&gt;"",IF(VLOOKUP($A267,Vocabulary!$A:$J,2,)="","",VLOOKUP($A267,Vocabulary!$A:$J,2,)),"")</f>
        <v>boxNumber</v>
      </c>
      <c r="C267" s="11" t="str">
        <f>IF($A267&lt;&gt;"",IF(VLOOKUP($A267,Vocabulary!$A:$J,3,)="","",VLOOKUP($A267,Vocabulary!$A:$J,3,)),"")</f>
        <v>An officially assigned alphanumeric code that is added to the house number to distinguish multiple building units, mooring places, stands or parcels that have the same house number.</v>
      </c>
      <c r="D267" s="11" t="str">
        <f>IF($A267&lt;&gt;"",IF(VLOOKUP($A267,Vocabulary!$A:$J,7,)="","",VLOOKUP($A267,Vocabulary!$A:$J,7,)),"")</f>
        <v>See https://github.com/belgif/fedvoc/wiki/Mapping-of-a-Belgian-(BEST)-address-on-an-international-address</v>
      </c>
      <c r="E267" s="11" t="str">
        <f>IF($A267&lt;&gt;"",VLOOKUP($A267,Vocabulary!$A:$J,4,),"")</f>
        <v>Location</v>
      </c>
      <c r="F267" s="8" t="s">
        <v>1588</v>
      </c>
      <c r="G267" s="4" t="s">
        <v>2430</v>
      </c>
      <c r="H267" s="4" t="s">
        <v>2346</v>
      </c>
    </row>
    <row r="268" spans="1:8" x14ac:dyDescent="0.3">
      <c r="A268" s="8">
        <v>299</v>
      </c>
      <c r="B268" s="11" t="str">
        <f>IF($A268&lt;&gt;"",IF(VLOOKUP($A268,Vocabulary!$A:$J,2,)="","",VLOOKUP($A268,Vocabulary!$A:$J,2,)),"")</f>
        <v>pointGeometry</v>
      </c>
      <c r="C268" s="11" t="str">
        <f>IF($A268&lt;&gt;"",IF(VLOOKUP($A268,Vocabulary!$A:$J,3,)="","",VLOOKUP($A268,Vocabulary!$A:$J,3,)),"")</f>
        <v>The cartographic coordinates of the point.</v>
      </c>
      <c r="D268" s="11" t="str">
        <f>IF($A268&lt;&gt;"",IF(VLOOKUP($A268,Vocabulary!$A:$J,7,)="","",VLOOKUP($A268,Vocabulary!$A:$J,7,)),"")</f>
        <v/>
      </c>
      <c r="E268" s="11" t="str">
        <f>IF($A268&lt;&gt;"",VLOOKUP($A268,Vocabulary!$A:$J,4,),"")</f>
        <v>Location</v>
      </c>
      <c r="F268" s="8" t="s">
        <v>1702</v>
      </c>
      <c r="G268" s="4" t="s">
        <v>1434</v>
      </c>
    </row>
    <row r="269" spans="1:8" x14ac:dyDescent="0.3">
      <c r="A269" s="8">
        <v>300</v>
      </c>
      <c r="B269" s="11" t="str">
        <f>IF($A269&lt;&gt;"",IF(VLOOKUP($A269,Vocabulary!$A:$J,2,)="","",VLOOKUP($A269,Vocabulary!$A:$J,2,)),"")</f>
        <v>positionGeometryMethod</v>
      </c>
      <c r="C269" s="11" t="str">
        <f>IF($A269&lt;&gt;"",IF(VLOOKUP($A269,Vocabulary!$A:$J,3,)="","",VLOOKUP($A269,Vocabulary!$A:$J,3,)),"")</f>
        <v>The way the point was determined.</v>
      </c>
      <c r="D269" s="11" t="str">
        <f>IF($A269&lt;&gt;"",IF(VLOOKUP($A269,Vocabulary!$A:$J,7,)="","",VLOOKUP($A269,Vocabulary!$A:$J,7,)),"")</f>
        <v/>
      </c>
      <c r="E269" s="11" t="str">
        <f>IF($A269&lt;&gt;"",VLOOKUP($A269,Vocabulary!$A:$J,4,),"")</f>
        <v>Location</v>
      </c>
      <c r="F269" s="8" t="s">
        <v>1675</v>
      </c>
      <c r="G269" s="4" t="s">
        <v>1437</v>
      </c>
    </row>
    <row r="270" spans="1:8" x14ac:dyDescent="0.3">
      <c r="A270" s="8">
        <v>301</v>
      </c>
      <c r="B270" s="11" t="str">
        <f>IF($A270&lt;&gt;"",IF(VLOOKUP($A270,Vocabulary!$A:$J,2,)="","",VLOOKUP($A270,Vocabulary!$A:$J,2,)),"")</f>
        <v>positionSpecification</v>
      </c>
      <c r="C270" s="11" t="str">
        <f>IF($A270&lt;&gt;"",IF(VLOOKUP($A270,Vocabulary!$A:$J,3,)="","",VLOOKUP($A270,Vocabulary!$A:$J,3,)),"")</f>
        <v>The object on which the point was determined.</v>
      </c>
      <c r="D270" s="11" t="str">
        <f>IF($A270&lt;&gt;"",IF(VLOOKUP($A270,Vocabulary!$A:$J,7,)="","",VLOOKUP($A270,Vocabulary!$A:$J,7,)),"")</f>
        <v/>
      </c>
      <c r="E270" s="11" t="str">
        <f>IF($A270&lt;&gt;"",VLOOKUP($A270,Vocabulary!$A:$J,4,),"")</f>
        <v>Location</v>
      </c>
      <c r="F270" s="8" t="s">
        <v>163</v>
      </c>
      <c r="G270" s="4" t="s">
        <v>1438</v>
      </c>
    </row>
    <row r="271" spans="1:8" ht="86.4" x14ac:dyDescent="0.3">
      <c r="A271" s="8">
        <v>303</v>
      </c>
      <c r="B271" s="11" t="str">
        <f>IF($A271&lt;&gt;"",IF(VLOOKUP($A271,Vocabulary!$A:$J,2,)="","",VLOOKUP($A271,Vocabulary!$A:$J,2,)),"")</f>
        <v>postCode</v>
      </c>
      <c r="C271" s="11" t="str">
        <f>IF($A271&lt;&gt;"",IF(VLOOKUP($A271,Vocabulary!$A:$J,3,)="","",VLOOKUP($A271,Vocabulary!$A:$J,3,)),"")</f>
        <v>The postcode (a.k.a. postal code, zip code etc.)
Post codes are common elements in many countries' postal address systems.
Code granted by the provider of the universal postal service for the identification of a grouping of addresses in a geographical area for postal purposes.</v>
      </c>
      <c r="D271" s="11" t="str">
        <f>IF($A271&lt;&gt;"",IF(VLOOKUP($A271,Vocabulary!$A:$J,7,)="","",VLOOKUP($A271,Vocabulary!$A:$J,7,)),"")</f>
        <v>Belgian postcodes are represented by the BelgianPostCode data type</v>
      </c>
      <c r="E271" s="11" t="str">
        <f>IF($A271&lt;&gt;"",VLOOKUP($A271,Vocabulary!$A:$J,4,),"")</f>
        <v>Location</v>
      </c>
      <c r="F271" s="8" t="s">
        <v>42</v>
      </c>
      <c r="G271" s="4" t="s">
        <v>2640</v>
      </c>
      <c r="H271" s="4" t="s">
        <v>2555</v>
      </c>
    </row>
    <row r="272" spans="1:8" ht="57.6" x14ac:dyDescent="0.3">
      <c r="A272" s="8">
        <v>314</v>
      </c>
      <c r="B272" s="11" t="str">
        <f>IF($A272&lt;&gt;"",IF(VLOOKUP($A272,Vocabulary!$A:$J,2,)="","",VLOOKUP($A272,Vocabulary!$A:$J,2,)),"")</f>
        <v>Cohabitation</v>
      </c>
      <c r="C272" s="11" t="str">
        <f>IF($A272&lt;&gt;"",IF(VLOOKUP($A272,Vocabulary!$A:$J,3,)="","",VLOOKUP($A272,Vocabulary!$A:$J,3,)),"")</f>
        <v>Arrangement whereby two people who are not married live together.
Can, just like a marriage, form the basis of a family.
Legally registered.</v>
      </c>
      <c r="D272" s="11" t="str">
        <f>IF($A272&lt;&gt;"",IF(VLOOKUP($A272,Vocabulary!$A:$J,7,)="","",VLOOKUP($A272,Vocabulary!$A:$J,7,)),"")</f>
        <v/>
      </c>
      <c r="E272" s="11" t="str">
        <f>IF($A272&lt;&gt;"",VLOOKUP($A272,Vocabulary!$A:$J,4,),"")</f>
        <v>Person</v>
      </c>
      <c r="F272" s="8" t="s">
        <v>114</v>
      </c>
      <c r="G272" s="4" t="s">
        <v>1448</v>
      </c>
    </row>
    <row r="273" spans="1:8" ht="100.8" x14ac:dyDescent="0.3">
      <c r="A273" s="8">
        <v>315</v>
      </c>
      <c r="B273" s="11" t="str">
        <f>IF($A273&lt;&gt;"",IF(VLOOKUP($A273,Vocabulary!$A:$J,2,)="","",VLOOKUP($A273,Vocabulary!$A:$J,2,)),"")</f>
        <v>Descent</v>
      </c>
      <c r="C273" s="11" t="str">
        <f>IF($A273&lt;&gt;"",IF(VLOOKUP($A273,Vocabulary!$A:$J,3,)="","",VLOOKUP($A273,Vocabulary!$A:$J,3,)),"")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D273" s="11" t="str">
        <f>IF($A273&lt;&gt;"",IF(VLOOKUP($A273,Vocabulary!$A:$J,7,)="","",VLOOKUP($A273,Vocabulary!$A:$J,7,)),"")</f>
        <v/>
      </c>
      <c r="E273" s="11" t="str">
        <f>IF($A273&lt;&gt;"",VLOOKUP($A273,Vocabulary!$A:$J,4,),"")</f>
        <v>Person</v>
      </c>
      <c r="F273" s="8" t="s">
        <v>239</v>
      </c>
      <c r="G273" s="4" t="s">
        <v>1450</v>
      </c>
    </row>
    <row r="274" spans="1:8" ht="86.4" x14ac:dyDescent="0.3">
      <c r="A274" s="8">
        <v>318</v>
      </c>
      <c r="B274" s="11" t="str">
        <f>IF($A274&lt;&gt;"",IF(VLOOKUP($A274,Vocabulary!$A:$J,2,)="","",VLOOKUP($A274,Vocabulary!$A:$J,2,)),"")</f>
        <v>Guardianship</v>
      </c>
      <c r="C274" s="11" t="str">
        <f>IF($A274&lt;&gt;"",IF(VLOOKUP($A274,Vocabulary!$A:$J,3,)="","",VLOOKUP($A274,Vocabulary!$A:$J,3,)),"")</f>
        <v>Situation where a person acting as guardian serves another person and in that capacity is responsible for this person and his goods.
This is the case, for example, for minors who have lost their parents or for adults who have lost their intellectual faculties.</v>
      </c>
      <c r="D274" s="11" t="str">
        <f>IF($A274&lt;&gt;"",IF(VLOOKUP($A274,Vocabulary!$A:$J,7,)="","",VLOOKUP($A274,Vocabulary!$A:$J,7,)),"")</f>
        <v/>
      </c>
      <c r="E274" s="11" t="str">
        <f>IF($A274&lt;&gt;"",VLOOKUP($A274,Vocabulary!$A:$J,4,),"")</f>
        <v>Person</v>
      </c>
      <c r="F274" s="8" t="s">
        <v>113</v>
      </c>
      <c r="G274" s="4" t="s">
        <v>1453</v>
      </c>
    </row>
    <row r="275" spans="1:8" ht="129.6" x14ac:dyDescent="0.3">
      <c r="A275" s="8">
        <v>319</v>
      </c>
      <c r="B275" s="11" t="str">
        <f>IF($A275&lt;&gt;"",IF(VLOOKUP($A275,Vocabulary!$A:$J,2,)="","",VLOOKUP($A275,Vocabulary!$A:$J,2,)),"")</f>
        <v>Household</v>
      </c>
      <c r="C275" s="11" t="str">
        <f>IF($A275&lt;&gt;"",IF(VLOOKUP($A275,Vocabulary!$A:$J,3,)="","",VLOOKUP($A275,Vocabulary!$A:$J,3,)),"")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D275" s="11" t="str">
        <f>IF($A275&lt;&gt;"",IF(VLOOKUP($A275,Vocabulary!$A:$J,7,)="","",VLOOKUP($A275,Vocabulary!$A:$J,7,)),"")</f>
        <v/>
      </c>
      <c r="E275" s="11" t="str">
        <f>IF($A275&lt;&gt;"",VLOOKUP($A275,Vocabulary!$A:$J,4,),"")</f>
        <v>Person</v>
      </c>
      <c r="F275" s="8" t="s">
        <v>240</v>
      </c>
      <c r="G275" s="4" t="s">
        <v>1456</v>
      </c>
    </row>
    <row r="276" spans="1:8" ht="28.8" x14ac:dyDescent="0.3">
      <c r="A276" s="8">
        <v>320</v>
      </c>
      <c r="B276" s="11" t="str">
        <f>IF($A276&lt;&gt;"",IF(VLOOKUP($A276,Vocabulary!$A:$J,2,)="","",VLOOKUP($A276,Vocabulary!$A:$J,2,)),"")</f>
        <v>HouseholdRelation</v>
      </c>
      <c r="C276" s="11" t="str">
        <f>IF($A276&lt;&gt;"",IF(VLOOKUP($A276,Vocabulary!$A:$J,3,)="","",VLOOKUP($A276,Vocabulary!$A:$J,3,)),"")</f>
        <v>Relationship between members of the same family.
Eg husband, son, mother-in-law.</v>
      </c>
      <c r="D276" s="11" t="str">
        <f>IF($A276&lt;&gt;"",IF(VLOOKUP($A276,Vocabulary!$A:$J,7,)="","",VLOOKUP($A276,Vocabulary!$A:$J,7,)),"")</f>
        <v/>
      </c>
      <c r="E276" s="11" t="str">
        <f>IF($A276&lt;&gt;"",VLOOKUP($A276,Vocabulary!$A:$J,4,),"")</f>
        <v>Person</v>
      </c>
      <c r="F276" s="8" t="s">
        <v>243</v>
      </c>
      <c r="G276" s="4" t="s">
        <v>1459</v>
      </c>
    </row>
    <row r="277" spans="1:8" ht="57.6" x14ac:dyDescent="0.3">
      <c r="A277" s="8">
        <v>321</v>
      </c>
      <c r="B277" s="11" t="str">
        <f>IF($A277&lt;&gt;"",IF(VLOOKUP($A277,Vocabulary!$A:$J,2,)="","",VLOOKUP($A277,Vocabulary!$A:$J,2,)),"")</f>
        <v>Marriage</v>
      </c>
      <c r="C277" s="11" t="str">
        <f>IF($A277&lt;&gt;"",IF(VLOOKUP($A277,Vocabulary!$A:$J,3,)="","",VLOOKUP($A277,Vocabulary!$A:$J,3,)),"")</f>
        <v>A form of cohabitation organized by civil or religious law of two persons.
Can, just like living together, form the basis of a family.</v>
      </c>
      <c r="D277" s="11" t="str">
        <f>IF($A277&lt;&gt;"",IF(VLOOKUP($A277,Vocabulary!$A:$J,7,)="","",VLOOKUP($A277,Vocabulary!$A:$J,7,)),"")</f>
        <v/>
      </c>
      <c r="E277" s="11" t="str">
        <f>IF($A277&lt;&gt;"",VLOOKUP($A277,Vocabulary!$A:$J,4,),"")</f>
        <v>Person</v>
      </c>
      <c r="F277" s="8" t="s">
        <v>1687</v>
      </c>
      <c r="G277" s="4" t="s">
        <v>1462</v>
      </c>
    </row>
    <row r="278" spans="1:8" ht="86.4" x14ac:dyDescent="0.3">
      <c r="A278" s="8">
        <v>323</v>
      </c>
      <c r="B278" s="11" t="str">
        <f>IF($A278&lt;&gt;"",IF(VLOOKUP($A278,Vocabulary!$A:$J,2,)="","",VLOOKUP($A278,Vocabulary!$A:$J,2,)),"")</f>
        <v>Person</v>
      </c>
      <c r="C278" s="11" t="str">
        <f>IF($A278&lt;&gt;"",IF(VLOOKUP($A278,Vocabulary!$A:$J,3,)="","",VLOOKUP($A278,Vocabulary!$A:$J,3,)),"")</f>
        <v>An individual person who may be dead or alive, but not imaginary. It is that restriction that makes &lt;person:Person&gt; a sub class of both &lt;foaf:Person&gt; and &lt;schema:Person&gt; which both cover imaginary characters as well as real people.</v>
      </c>
      <c r="D278" s="11" t="str">
        <f>IF($A278&lt;&gt;"",IF(VLOOKUP($A278,Vocabulary!$A:$J,7,)="","",VLOOKUP($A278,Vocabulary!$A:$J,7,)),"")</f>
        <v/>
      </c>
      <c r="E278" s="11" t="str">
        <f>IF($A278&lt;&gt;"",VLOOKUP($A278,Vocabulary!$A:$J,4,),"")</f>
        <v>Person</v>
      </c>
      <c r="F278" s="8" t="s">
        <v>2066</v>
      </c>
      <c r="G278" s="4" t="s">
        <v>1753</v>
      </c>
    </row>
    <row r="279" spans="1:8" ht="43.2" x14ac:dyDescent="0.3">
      <c r="A279" s="8">
        <v>324</v>
      </c>
      <c r="B279" s="11" t="str">
        <f>IF($A279&lt;&gt;"",IF(VLOOKUP($A279,Vocabulary!$A:$J,2,)="","",VLOOKUP($A279,Vocabulary!$A:$J,2,)),"")</f>
        <v>PersonRelation</v>
      </c>
      <c r="C279" s="11" t="str">
        <f>IF($A279&lt;&gt;"",IF(VLOOKUP($A279,Vocabulary!$A:$J,3,)="","",VLOOKUP($A279,Vocabulary!$A:$J,3,)),"")</f>
        <v>Relationship between two or more people.
Typically these are civil relations (see marital status) but not necessarily limited to this.</v>
      </c>
      <c r="D279" s="11" t="str">
        <f>IF($A279&lt;&gt;"",IF(VLOOKUP($A279,Vocabulary!$A:$J,7,)="","",VLOOKUP($A279,Vocabulary!$A:$J,7,)),"")</f>
        <v/>
      </c>
      <c r="E279" s="11" t="str">
        <f>IF($A279&lt;&gt;"",VLOOKUP($A279,Vocabulary!$A:$J,4,),"")</f>
        <v>Person</v>
      </c>
      <c r="F279" s="8" t="s">
        <v>244</v>
      </c>
      <c r="G279" s="4" t="s">
        <v>1465</v>
      </c>
    </row>
    <row r="280" spans="1:8" ht="43.2" x14ac:dyDescent="0.3">
      <c r="A280" s="8">
        <v>326</v>
      </c>
      <c r="B280" s="11" t="str">
        <f>IF($A280&lt;&gt;"",IF(VLOOKUP($A280,Vocabulary!$A:$J,2,)="","",VLOOKUP($A280,Vocabulary!$A:$J,2,)),"")</f>
        <v>Resident</v>
      </c>
      <c r="C280" s="11" t="str">
        <f>IF($A280&lt;&gt;"",IF(VLOOKUP($A280,Vocabulary!$A:$J,3,)="","",VLOOKUP($A280,Vocabulary!$A:$J,3,)),"")</f>
        <v>Person who lives in a certain place or country.
Place or country is represented here by the jurisdiction entity.</v>
      </c>
      <c r="D280" s="11" t="str">
        <f>IF($A280&lt;&gt;"",IF(VLOOKUP($A280,Vocabulary!$A:$J,7,)="","",VLOOKUP($A280,Vocabulary!$A:$J,7,)),"")</f>
        <v/>
      </c>
      <c r="E280" s="11" t="str">
        <f>IF($A280&lt;&gt;"",VLOOKUP($A280,Vocabulary!$A:$J,4,),"")</f>
        <v>Person</v>
      </c>
      <c r="F280" s="8" t="s">
        <v>48</v>
      </c>
      <c r="G280" s="4" t="s">
        <v>1446</v>
      </c>
    </row>
    <row r="281" spans="1:8" x14ac:dyDescent="0.3">
      <c r="A281" s="8">
        <v>329</v>
      </c>
      <c r="B281" s="11" t="str">
        <f>IF($A281&lt;&gt;"",IF(VLOOKUP($A281,Vocabulary!$A:$J,2,)="","",VLOOKUP($A281,Vocabulary!$A:$J,2,)),"")</f>
        <v>civilStatus</v>
      </c>
      <c r="C281" s="11" t="str">
        <f>IF($A281&lt;&gt;"",IF(VLOOKUP($A281,Vocabulary!$A:$J,3,)="","",VLOOKUP($A281,Vocabulary!$A:$J,3,)),"")</f>
        <v>Civil status of a person.</v>
      </c>
      <c r="D281" s="11" t="str">
        <f>IF($A281&lt;&gt;"",IF(VLOOKUP($A281,Vocabulary!$A:$J,7,)="","",VLOOKUP($A281,Vocabulary!$A:$J,7,)),"")</f>
        <v/>
      </c>
      <c r="E281" s="11" t="str">
        <f>IF($A281&lt;&gt;"",VLOOKUP($A281,Vocabulary!$A:$J,4,),"")</f>
        <v>Person</v>
      </c>
      <c r="F281" s="8" t="s">
        <v>18</v>
      </c>
      <c r="G281" s="4" t="s">
        <v>1466</v>
      </c>
    </row>
    <row r="282" spans="1:8" x14ac:dyDescent="0.3">
      <c r="A282" s="8">
        <v>330</v>
      </c>
      <c r="B282" s="11" t="str">
        <f>IF($A282&lt;&gt;"",IF(VLOOKUP($A282,Vocabulary!$A:$J,2,)="","",VLOOKUP($A282,Vocabulary!$A:$J,2,)),"")</f>
        <v>birthDate</v>
      </c>
      <c r="C282" s="11" t="str">
        <f>IF($A282&lt;&gt;"",IF(VLOOKUP($A282,Vocabulary!$A:$J,3,)="","",VLOOKUP($A282,Vocabulary!$A:$J,3,)),"")</f>
        <v>The date on which the person was born.</v>
      </c>
      <c r="D282" s="11" t="str">
        <f>IF($A282&lt;&gt;"",IF(VLOOKUP($A282,Vocabulary!$A:$J,7,)="","",VLOOKUP($A282,Vocabulary!$A:$J,7,)),"")</f>
        <v/>
      </c>
      <c r="E282" s="11" t="str">
        <f>IF($A282&lt;&gt;"",VLOOKUP($A282,Vocabulary!$A:$J,4,),"")</f>
        <v>Person</v>
      </c>
      <c r="F282" s="8" t="s">
        <v>20</v>
      </c>
      <c r="G282" s="4" t="s">
        <v>1469</v>
      </c>
    </row>
    <row r="283" spans="1:8" x14ac:dyDescent="0.3">
      <c r="A283" s="8">
        <v>331</v>
      </c>
      <c r="B283" s="11" t="str">
        <f>IF($A283&lt;&gt;"",IF(VLOOKUP($A283,Vocabulary!$A:$J,2,)="","",VLOOKUP($A283,Vocabulary!$A:$J,2,)),"")</f>
        <v>deathDate</v>
      </c>
      <c r="C283" s="11" t="str">
        <f>IF($A283&lt;&gt;"",IF(VLOOKUP($A283,Vocabulary!$A:$J,3,)="","",VLOOKUP($A283,Vocabulary!$A:$J,3,)),"")</f>
        <v>The date on which the person deceased.</v>
      </c>
      <c r="D283" s="11" t="str">
        <f>IF($A283&lt;&gt;"",IF(VLOOKUP($A283,Vocabulary!$A:$J,7,)="","",VLOOKUP($A283,Vocabulary!$A:$J,7,)),"")</f>
        <v/>
      </c>
      <c r="E283" s="11" t="str">
        <f>IF($A283&lt;&gt;"",VLOOKUP($A283,Vocabulary!$A:$J,4,),"")</f>
        <v>Person</v>
      </c>
      <c r="F283" s="8" t="s">
        <v>21</v>
      </c>
      <c r="G283" s="4" t="s">
        <v>1470</v>
      </c>
    </row>
    <row r="284" spans="1:8" ht="28.8" x14ac:dyDescent="0.3">
      <c r="A284" s="8">
        <v>332</v>
      </c>
      <c r="B284" s="11" t="str">
        <f>IF($A284&lt;&gt;"",IF(VLOOKUP($A284,Vocabulary!$A:$J,2,)="","",VLOOKUP($A284,Vocabulary!$A:$J,2,)),"")</f>
        <v>familyName</v>
      </c>
      <c r="C284" s="11" t="str">
        <f>IF($A284&lt;&gt;"",IF(VLOOKUP($A284,Vocabulary!$A:$J,3,)="","",VLOOKUP($A284,Vocabulary!$A:$J,3,)),"")</f>
        <v>A family name is usually shared by members of a family.</v>
      </c>
      <c r="D284" s="11" t="str">
        <f>IF($A284&lt;&gt;"",IF(VLOOKUP($A284,Vocabulary!$A:$J,7,)="","",VLOOKUP($A284,Vocabulary!$A:$J,7,)),"")</f>
        <v>Norm ISA2</v>
      </c>
      <c r="E284" s="11" t="str">
        <f>IF($A284&lt;&gt;"",VLOOKUP($A284,Vocabulary!$A:$J,4,),"")</f>
        <v>Person</v>
      </c>
      <c r="F284" s="8" t="s">
        <v>24</v>
      </c>
      <c r="G284" s="4" t="s">
        <v>1949</v>
      </c>
      <c r="H284" s="4" t="s">
        <v>1868</v>
      </c>
    </row>
    <row r="285" spans="1:8" x14ac:dyDescent="0.3">
      <c r="A285" s="8">
        <v>333</v>
      </c>
      <c r="B285" s="11" t="str">
        <f>IF($A285&lt;&gt;"",IF(VLOOKUP($A285,Vocabulary!$A:$J,2,)="","",VLOOKUP($A285,Vocabulary!$A:$J,2,)),"")</f>
        <v>givenName</v>
      </c>
      <c r="C285" s="11" t="str">
        <f>IF($A285&lt;&gt;"",IF(VLOOKUP($A285,Vocabulary!$A:$J,3,)="","",VLOOKUP($A285,Vocabulary!$A:$J,3,)),"")</f>
        <v>Most important of the given names of the person (given name aka first name).</v>
      </c>
      <c r="D285" s="11" t="str">
        <f>IF($A285&lt;&gt;"",IF(VLOOKUP($A285,Vocabulary!$A:$J,7,)="","",VLOOKUP($A285,Vocabulary!$A:$J,7,)),"")</f>
        <v/>
      </c>
      <c r="E285" s="11" t="str">
        <f>IF($A285&lt;&gt;"",VLOOKUP($A285,Vocabulary!$A:$J,4,),"")</f>
        <v>Person</v>
      </c>
      <c r="F285" s="8" t="s">
        <v>246</v>
      </c>
      <c r="G285" s="4" t="s">
        <v>1472</v>
      </c>
    </row>
    <row r="286" spans="1:8" ht="28.8" x14ac:dyDescent="0.3">
      <c r="A286" s="8">
        <v>334</v>
      </c>
      <c r="B286" s="11" t="str">
        <f>IF($A286&lt;&gt;"",IF(VLOOKUP($A286,Vocabulary!$A:$J,2,)="","",VLOOKUP($A286,Vocabulary!$A:$J,2,)),"")</f>
        <v>fullName</v>
      </c>
      <c r="C286" s="11" t="str">
        <f>IF($A286&lt;&gt;"",IF(VLOOKUP($A286,Vocabulary!$A:$J,3,)="","",VLOOKUP($A286,Vocabulary!$A:$J,3,)),"")</f>
        <v>The full name of the person, usually the combination of given names and family name.</v>
      </c>
      <c r="D286" s="11" t="str">
        <f>IF($A286&lt;&gt;"",IF(VLOOKUP($A286,Vocabulary!$A:$J,7,)="","",VLOOKUP($A286,Vocabulary!$A:$J,7,)),"")</f>
        <v>Norm ISA2</v>
      </c>
      <c r="E286" s="11" t="str">
        <f>IF($A286&lt;&gt;"",VLOOKUP($A286,Vocabulary!$A:$J,4,),"")</f>
        <v>Person</v>
      </c>
      <c r="F286" s="8" t="s">
        <v>245</v>
      </c>
      <c r="G286" s="4" t="s">
        <v>1473</v>
      </c>
      <c r="H286" s="4" t="s">
        <v>1868</v>
      </c>
    </row>
    <row r="287" spans="1:8" x14ac:dyDescent="0.3">
      <c r="A287" s="8">
        <v>335</v>
      </c>
      <c r="B287" s="11" t="str">
        <f>IF($A287&lt;&gt;"",IF(VLOOKUP($A287,Vocabulary!$A:$J,2,)="","",VLOOKUP($A287,Vocabulary!$A:$J,2,)),"")</f>
        <v>gender</v>
      </c>
      <c r="C287" s="11" t="str">
        <f>IF($A287&lt;&gt;"",IF(VLOOKUP($A287,Vocabulary!$A:$J,3,)="","",VLOOKUP($A287,Vocabulary!$A:$J,3,)),"")</f>
        <v>The administrative gender of the person.</v>
      </c>
      <c r="D287" s="11" t="str">
        <f>IF($A287&lt;&gt;"",IF(VLOOKUP($A287,Vocabulary!$A:$J,7,)="","",VLOOKUP($A287,Vocabulary!$A:$J,7,)),"")</f>
        <v/>
      </c>
      <c r="E287" s="11" t="str">
        <f>IF($A287&lt;&gt;"",VLOOKUP($A287,Vocabulary!$A:$J,4,),"")</f>
        <v>Person</v>
      </c>
      <c r="F287" s="8" t="s">
        <v>13</v>
      </c>
      <c r="G287" s="4" t="s">
        <v>2055</v>
      </c>
    </row>
    <row r="288" spans="1:8" ht="28.8" x14ac:dyDescent="0.3">
      <c r="A288" s="8">
        <v>336</v>
      </c>
      <c r="B288" s="11" t="str">
        <f>IF($A288&lt;&gt;"",IF(VLOOKUP($A288,Vocabulary!$A:$J,2,)="","",VLOOKUP($A288,Vocabulary!$A:$J,2,)),"")</f>
        <v>givenNames</v>
      </c>
      <c r="C288" s="11" t="str">
        <f>IF($A288&lt;&gt;"",IF(VLOOKUP($A288,Vocabulary!$A:$J,3,)="","",VLOOKUP($A288,Vocabulary!$A:$J,3,)),"")</f>
        <v>Given names of the person (given names aka firstnames) concatenated into 1 string.</v>
      </c>
      <c r="D288" s="11" t="str">
        <f>IF($A288&lt;&gt;"",IF(VLOOKUP($A288,Vocabulary!$A:$J,7,)="","",VLOOKUP($A288,Vocabulary!$A:$J,7,)),"")</f>
        <v/>
      </c>
      <c r="E288" s="11" t="str">
        <f>IF($A288&lt;&gt;"",VLOOKUP($A288,Vocabulary!$A:$J,4,),"")</f>
        <v>Person</v>
      </c>
      <c r="F288" s="8" t="s">
        <v>248</v>
      </c>
      <c r="G288" s="4" t="s">
        <v>1692</v>
      </c>
    </row>
    <row r="289" spans="1:8" x14ac:dyDescent="0.3">
      <c r="A289" s="8">
        <v>337</v>
      </c>
      <c r="B289" s="11" t="str">
        <f>IF($A289&lt;&gt;"",IF(VLOOKUP($A289,Vocabulary!$A:$J,2,)="","",VLOOKUP($A289,Vocabulary!$A:$J,2,)),"")</f>
        <v>headOf</v>
      </c>
      <c r="C289" s="11" t="str">
        <f>IF($A289&lt;&gt;"",IF(VLOOKUP($A289,Vocabulary!$A:$J,3,)="","",VLOOKUP($A289,Vocabulary!$A:$J,3,)),"")</f>
        <v>Person who represents the household by default.</v>
      </c>
      <c r="D289" s="11" t="str">
        <f>IF($A289&lt;&gt;"",IF(VLOOKUP($A289,Vocabulary!$A:$J,7,)="","",VLOOKUP($A289,Vocabulary!$A:$J,7,)),"")</f>
        <v/>
      </c>
      <c r="E289" s="11" t="str">
        <f>IF($A289&lt;&gt;"",VLOOKUP($A289,Vocabulary!$A:$J,4,),"")</f>
        <v>Person</v>
      </c>
      <c r="F289" s="8" t="s">
        <v>123</v>
      </c>
      <c r="G289" s="4" t="s">
        <v>1727</v>
      </c>
    </row>
    <row r="290" spans="1:8" ht="86.4" x14ac:dyDescent="0.3">
      <c r="A290" s="8">
        <v>338</v>
      </c>
      <c r="B290" s="11" t="str">
        <f>IF($A290&lt;&gt;"",IF(VLOOKUP($A290,Vocabulary!$A:$J,2,)="","",VLOOKUP($A290,Vocabulary!$A:$J,2,)),"")</f>
        <v>householdRelation</v>
      </c>
      <c r="C290" s="11" t="str">
        <f>IF($A290&lt;&gt;"",IF(VLOOKUP($A290,Vocabulary!$A:$J,3,)="","",VLOOKUP($A290,Vocabulary!$A:$J,3,)),"")</f>
        <v>Nature of the relationship.
Is typically determined relative to the head of the family. For example, if the father is a head of the family and a family member is a son, then if the grandfather were the head of the household the same family member would be a grandson.</v>
      </c>
      <c r="D290" s="11" t="str">
        <f>IF($A290&lt;&gt;"",IF(VLOOKUP($A290,Vocabulary!$A:$J,7,)="","",VLOOKUP($A290,Vocabulary!$A:$J,7,)),"")</f>
        <v/>
      </c>
      <c r="E290" s="11" t="str">
        <f>IF($A290&lt;&gt;"",VLOOKUP($A290,Vocabulary!$A:$J,4,),"")</f>
        <v>Person</v>
      </c>
      <c r="F290" s="8" t="s">
        <v>243</v>
      </c>
      <c r="G290" s="4" t="s">
        <v>1476</v>
      </c>
    </row>
    <row r="291" spans="1:8" x14ac:dyDescent="0.3">
      <c r="A291" s="8">
        <v>339</v>
      </c>
      <c r="B291" s="11" t="str">
        <f>IF($A291&lt;&gt;"",IF(VLOOKUP($A291,Vocabulary!$A:$J,2,)="","",VLOOKUP($A291,Vocabulary!$A:$J,2,)),"")</f>
        <v>person1</v>
      </c>
      <c r="C291" s="11" t="str">
        <f>IF($A291&lt;&gt;"",IF(VLOOKUP($A291,Vocabulary!$A:$J,3,)="","",VLOOKUP($A291,Vocabulary!$A:$J,3,)),"")</f>
        <v>First person in a relation of 2 persons.</v>
      </c>
      <c r="D291" s="11" t="str">
        <f>IF($A291&lt;&gt;"",IF(VLOOKUP($A291,Vocabulary!$A:$J,7,)="","",VLOOKUP($A291,Vocabulary!$A:$J,7,)),"")</f>
        <v/>
      </c>
      <c r="E291" s="11" t="str">
        <f>IF($A291&lt;&gt;"",VLOOKUP($A291,Vocabulary!$A:$J,4,),"")</f>
        <v>Person</v>
      </c>
      <c r="F291" s="8" t="s">
        <v>1508</v>
      </c>
      <c r="G291" s="4" t="s">
        <v>1510</v>
      </c>
    </row>
    <row r="292" spans="1:8" x14ac:dyDescent="0.3">
      <c r="A292" s="8">
        <v>341</v>
      </c>
      <c r="B292" s="11" t="str">
        <f>IF($A292&lt;&gt;"",IF(VLOOKUP($A292,Vocabulary!$A:$J,2,)="","",VLOOKUP($A292,Vocabulary!$A:$J,2,)),"")</f>
        <v>memberOf</v>
      </c>
      <c r="C292" s="11" t="str">
        <f>IF($A292&lt;&gt;"",IF(VLOOKUP($A292,Vocabulary!$A:$J,3,)="","",VLOOKUP($A292,Vocabulary!$A:$J,3,)),"")</f>
        <v>Person who belongs to a household.</v>
      </c>
      <c r="D292" s="11" t="str">
        <f>IF($A292&lt;&gt;"",IF(VLOOKUP($A292,Vocabulary!$A:$J,7,)="","",VLOOKUP($A292,Vocabulary!$A:$J,7,)),"")</f>
        <v/>
      </c>
      <c r="E292" s="11" t="str">
        <f>IF($A292&lt;&gt;"",VLOOKUP($A292,Vocabulary!$A:$J,4,),"")</f>
        <v>Person</v>
      </c>
      <c r="F292" s="8" t="s">
        <v>124</v>
      </c>
      <c r="G292" s="4" t="s">
        <v>1724</v>
      </c>
    </row>
    <row r="293" spans="1:8" ht="201.6" x14ac:dyDescent="0.3">
      <c r="A293" s="8">
        <v>343</v>
      </c>
      <c r="B293" s="11" t="str">
        <f>IF($A293&lt;&gt;"",IF(VLOOKUP($A293,Vocabulary!$A:$J,2,)="","",VLOOKUP($A293,Vocabulary!$A:$J,2,)),"")</f>
        <v>nationality</v>
      </c>
      <c r="C293" s="11" t="str">
        <f>IF($A293&lt;&gt;"",IF(VLOOKUP($A293,Vocabulary!$A:$J,3,)="","",VLOOKUP($A293,Vocabulary!$A:$J,3,)),"")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D293" s="11" t="str">
        <f>IF($A293&lt;&gt;"",IF(VLOOKUP($A293,Vocabulary!$A:$J,7,)="","",VLOOKUP($A293,Vocabulary!$A:$J,7,)),"")</f>
        <v/>
      </c>
      <c r="E293" s="11" t="str">
        <f>IF($A293&lt;&gt;"",VLOOKUP($A293,Vocabulary!$A:$J,4,),"")</f>
        <v>Person</v>
      </c>
      <c r="F293" s="8" t="s">
        <v>53</v>
      </c>
      <c r="G293" s="4" t="s">
        <v>1397</v>
      </c>
    </row>
    <row r="294" spans="1:8" ht="72" x14ac:dyDescent="0.3">
      <c r="A294" s="8">
        <v>344</v>
      </c>
      <c r="B294" s="11" t="str">
        <f>IF($A294&lt;&gt;"",IF(VLOOKUP($A294,Vocabulary!$A:$J,2,)="","",VLOOKUP($A294,Vocabulary!$A:$J,2,)),"")</f>
        <v>nrn</v>
      </c>
      <c r="C294" s="11" t="str">
        <f>IF($A294&lt;&gt;"",IF(VLOOKUP($A294,Vocabulary!$A:$J,3,)="","",VLOOKUP($A294,Vocabulary!$A:$J,3,)),"")</f>
        <v>Recommended best practice is to identify the resource by means of a string conforming to a formal identification system. 
An unambiguous reference to the resource within a given context.</v>
      </c>
      <c r="D294" s="11" t="str">
        <f>IF($A294&lt;&gt;"",IF(VLOOKUP($A294,Vocabulary!$A:$J,7,)="","",VLOOKUP($A294,Vocabulary!$A:$J,7,)),"")</f>
        <v>Identification code of the person in the National Register (local identifier). The person can be radiated.
Special case of ssin number.
(ssin = social security identification number)</v>
      </c>
      <c r="E294" s="11" t="str">
        <f>IF($A294&lt;&gt;"",VLOOKUP($A294,Vocabulary!$A:$J,4,),"")</f>
        <v>Person</v>
      </c>
      <c r="F294" s="8" t="s">
        <v>225</v>
      </c>
      <c r="G294" s="4" t="s">
        <v>1831</v>
      </c>
      <c r="H294" s="4" t="s">
        <v>2057</v>
      </c>
    </row>
    <row r="295" spans="1:8" ht="28.8" x14ac:dyDescent="0.3">
      <c r="A295" s="8">
        <v>345</v>
      </c>
      <c r="B295" s="11" t="str">
        <f>IF($A295&lt;&gt;"",IF(VLOOKUP($A295,Vocabulary!$A:$J,2,)="","",VLOOKUP($A295,Vocabulary!$A:$J,2,)),"")</f>
        <v>placeOfBirth</v>
      </c>
      <c r="C295" s="11" t="str">
        <f>IF($A295&lt;&gt;"",IF(VLOOKUP($A295,Vocabulary!$A:$J,3,)="","",VLOOKUP($A295,Vocabulary!$A:$J,3,)),"")</f>
        <v>A person's place of birth (city).</v>
      </c>
      <c r="D295" s="11" t="str">
        <f>IF($A295&lt;&gt;"",IF(VLOOKUP($A295,Vocabulary!$A:$J,7,)="","",VLOOKUP($A295,Vocabulary!$A:$J,7,)),"")</f>
        <v>CBSS: country (NIS code) + municipality (string)
NR: NIS code municipality/country</v>
      </c>
      <c r="E295" s="11" t="str">
        <f>IF($A295&lt;&gt;"",VLOOKUP($A295,Vocabulary!$A:$J,4,),"")</f>
        <v>Person</v>
      </c>
      <c r="F295" s="8" t="s">
        <v>27</v>
      </c>
      <c r="G295" s="4" t="s">
        <v>1794</v>
      </c>
      <c r="H295" s="4" t="s">
        <v>2058</v>
      </c>
    </row>
    <row r="296" spans="1:8" ht="28.8" x14ac:dyDescent="0.3">
      <c r="A296" s="8">
        <v>346</v>
      </c>
      <c r="B296" s="11" t="str">
        <f>IF($A296&lt;&gt;"",IF(VLOOKUP($A296,Vocabulary!$A:$J,2,)="","",VLOOKUP($A296,Vocabulary!$A:$J,2,)),"")</f>
        <v>placeOfDeath</v>
      </c>
      <c r="C296" s="11" t="str">
        <f>IF($A296&lt;&gt;"",IF(VLOOKUP($A296,Vocabulary!$A:$J,3,)="","",VLOOKUP($A296,Vocabulary!$A:$J,3,)),"")</f>
        <v>A person's place of death (city).</v>
      </c>
      <c r="D296" s="11" t="str">
        <f>IF($A296&lt;&gt;"",IF(VLOOKUP($A296,Vocabulary!$A:$J,7,)="","",VLOOKUP($A296,Vocabulary!$A:$J,7,)),"")</f>
        <v>CBSS: country (NIS code) + municipality (string)
NR: NIS code municipality/country</v>
      </c>
      <c r="E296" s="11" t="str">
        <f>IF($A296&lt;&gt;"",VLOOKUP($A296,Vocabulary!$A:$J,4,),"")</f>
        <v>Person</v>
      </c>
      <c r="F296" s="8" t="s">
        <v>249</v>
      </c>
      <c r="G296" s="4" t="s">
        <v>1795</v>
      </c>
      <c r="H296" s="4" t="s">
        <v>2058</v>
      </c>
    </row>
    <row r="297" spans="1:8" x14ac:dyDescent="0.3">
      <c r="A297" s="8">
        <v>348</v>
      </c>
      <c r="B297" s="11" t="str">
        <f>IF($A297&lt;&gt;"",IF(VLOOKUP($A297,Vocabulary!$A:$J,2,)="","",VLOOKUP($A297,Vocabulary!$A:$J,2,)),"")</f>
        <v>residenceAddress</v>
      </c>
      <c r="C297" s="11" t="str">
        <f>IF($A297&lt;&gt;"",IF(VLOOKUP($A297,Vocabulary!$A:$J,3,)="","",VLOOKUP($A297,Vocabulary!$A:$J,3,)),"")</f>
        <v>Place where a person lives or stays temporarily.</v>
      </c>
      <c r="D297" s="11" t="str">
        <f>IF($A297&lt;&gt;"",IF(VLOOKUP($A297,Vocabulary!$A:$J,7,)="","",VLOOKUP($A297,Vocabulary!$A:$J,7,)),"")</f>
        <v/>
      </c>
      <c r="E297" s="11" t="str">
        <f>IF($A297&lt;&gt;"",VLOOKUP($A297,Vocabulary!$A:$J,4,),"")</f>
        <v>Person</v>
      </c>
      <c r="F297" s="8" t="s">
        <v>117</v>
      </c>
      <c r="G297" s="4" t="s">
        <v>1478</v>
      </c>
    </row>
    <row r="298" spans="1:8" ht="43.2" x14ac:dyDescent="0.3">
      <c r="A298" s="8">
        <v>349</v>
      </c>
      <c r="B298" s="11" t="str">
        <f>IF($A298&lt;&gt;"",IF(VLOOKUP($A298,Vocabulary!$A:$J,2,)="","",VLOOKUP($A298,Vocabulary!$A:$J,2,)),"")</f>
        <v>ssin</v>
      </c>
      <c r="C298" s="11" t="str">
        <f>IF($A298&lt;&gt;"",IF(VLOOKUP($A298,Vocabulary!$A:$J,3,)="","",VLOOKUP($A298,Vocabulary!$A:$J,3,)),"")</f>
        <v>Social Security Identification Number issued by the National Register or CBSS</v>
      </c>
      <c r="D298" s="11" t="str">
        <f>IF($A298&lt;&gt;"",IF(VLOOKUP($A298,Vocabulary!$A:$J,7,)="","",VLOOKUP($A298,Vocabulary!$A:$J,7,)),"")</f>
        <v>Either a national register number  or a BIS number (issued by CBSS)
(ssin = social security identification number)</v>
      </c>
      <c r="E298" s="11" t="str">
        <f>IF($A298&lt;&gt;"",VLOOKUP($A298,Vocabulary!$A:$J,4,),"")</f>
        <v>Person</v>
      </c>
      <c r="F298" s="8" t="s">
        <v>2069</v>
      </c>
      <c r="G298" s="4" t="s">
        <v>2072</v>
      </c>
      <c r="H298" s="4" t="s">
        <v>2073</v>
      </c>
    </row>
    <row r="299" spans="1:8" ht="28.8" x14ac:dyDescent="0.3">
      <c r="A299" s="8">
        <v>350</v>
      </c>
      <c r="B299" s="11" t="str">
        <f>IF($A299&lt;&gt;"",IF(VLOOKUP($A299,Vocabulary!$A:$J,2,)="","",VLOOKUP($A299,Vocabulary!$A:$J,2,)),"")</f>
        <v>Period</v>
      </c>
      <c r="C299" s="11" t="str">
        <f>IF($A299&lt;&gt;"",IF(VLOOKUP($A299,Vocabulary!$A:$J,3,)="","",VLOOKUP($A299,Vocabulary!$A:$J,3,)),"")</f>
        <v>A period of time composed by a start date and an optional end date</v>
      </c>
      <c r="D299" s="11" t="str">
        <f>IF($A299&lt;&gt;"",IF(VLOOKUP($A299,Vocabulary!$A:$J,7,)="","",VLOOKUP($A299,Vocabulary!$A:$J,7,)),"")</f>
        <v/>
      </c>
      <c r="E299" s="11" t="str">
        <f>IF($A299&lt;&gt;"",VLOOKUP($A299,Vocabulary!$A:$J,4,),"")</f>
        <v>Temporal</v>
      </c>
      <c r="F299" s="8" t="s">
        <v>278</v>
      </c>
      <c r="G299" s="4" t="s">
        <v>1483</v>
      </c>
    </row>
    <row r="300" spans="1:8" ht="28.8" x14ac:dyDescent="0.3">
      <c r="A300" s="8">
        <v>352</v>
      </c>
      <c r="B300" s="11" t="str">
        <f>IF($A300&lt;&gt;"",IF(VLOOKUP($A300,Vocabulary!$A:$J,2,)="","",VLOOKUP($A300,Vocabulary!$A:$J,2,)),"")</f>
        <v>endDate</v>
      </c>
      <c r="C300" s="11" t="str">
        <f>IF($A300&lt;&gt;"",IF(VLOOKUP($A300,Vocabulary!$A:$J,3,)="","",VLOOKUP($A300,Vocabulary!$A:$J,3,)),"")</f>
        <v>The end date and time of the item (in ISO 8601 date format).</v>
      </c>
      <c r="D300" s="11" t="str">
        <f>IF($A300&lt;&gt;"",IF(VLOOKUP($A300,Vocabulary!$A:$J,7,)="","",VLOOKUP($A300,Vocabulary!$A:$J,7,)),"")</f>
        <v/>
      </c>
      <c r="E300" s="11" t="str">
        <f>IF($A300&lt;&gt;"",VLOOKUP($A300,Vocabulary!$A:$J,4,),"")</f>
        <v>Temporal</v>
      </c>
      <c r="F300" s="8" t="s">
        <v>59</v>
      </c>
      <c r="G300" s="4" t="s">
        <v>1859</v>
      </c>
    </row>
    <row r="301" spans="1:8" ht="28.8" x14ac:dyDescent="0.3">
      <c r="A301" s="8">
        <v>355</v>
      </c>
      <c r="B301" s="11" t="str">
        <f>IF($A301&lt;&gt;"",IF(VLOOKUP($A301,Vocabulary!$A:$J,2,)="","",VLOOKUP($A301,Vocabulary!$A:$J,2,)),"")</f>
        <v>startDate</v>
      </c>
      <c r="C301" s="11" t="str">
        <f>IF($A301&lt;&gt;"",IF(VLOOKUP($A301,Vocabulary!$A:$J,3,)="","",VLOOKUP($A301,Vocabulary!$A:$J,3,)),"")</f>
        <v>The start date and time of the item (in ISO 8601 date format).</v>
      </c>
      <c r="D301" s="11" t="str">
        <f>IF($A301&lt;&gt;"",IF(VLOOKUP($A301,Vocabulary!$A:$J,7,)="","",VLOOKUP($A301,Vocabulary!$A:$J,7,)),"")</f>
        <v/>
      </c>
      <c r="E301" s="11" t="str">
        <f>IF($A301&lt;&gt;"",VLOOKUP($A301,Vocabulary!$A:$J,4,),"")</f>
        <v>Temporal</v>
      </c>
      <c r="F301" s="8" t="s">
        <v>58</v>
      </c>
      <c r="G301" s="4" t="s">
        <v>1860</v>
      </c>
    </row>
    <row r="302" spans="1:8" ht="43.2" x14ac:dyDescent="0.3">
      <c r="A302" s="8">
        <v>359</v>
      </c>
      <c r="B302" s="11" t="str">
        <f>IF($A302&lt;&gt;"",IF(VLOOKUP($A302,Vocabulary!$A:$J,2,)="","",VLOOKUP($A302,Vocabulary!$A:$J,2,)),"")</f>
        <v>GM_Point</v>
      </c>
      <c r="C302" s="11" t="str">
        <f>IF($A302&lt;&gt;"",IF(VLOOKUP($A302,Vocabulary!$A:$J,3,)="","",VLOOKUP($A302,Vocabulary!$A:$J,3,)),"")</f>
        <v>GM_Point is the basic data type for a geometric object consisting of one and only one point.</v>
      </c>
      <c r="D302" s="11" t="str">
        <f>IF($A302&lt;&gt;"",IF(VLOOKUP($A302,Vocabulary!$A:$J,7,)="","",VLOOKUP($A302,Vocabulary!$A:$J,7,)),"")</f>
        <v>http://inspire-regadmin.jrc.ec.europa.eu/dataspecification/ScopeObjectDetail.action?objectDetailId=11377</v>
      </c>
      <c r="E302" s="11" t="str">
        <f>IF($A302&lt;&gt;"",VLOOKUP($A302,Vocabulary!$A:$J,4,),"")</f>
        <v>Location</v>
      </c>
      <c r="F302" s="8" t="s">
        <v>160</v>
      </c>
      <c r="G302" s="4" t="s">
        <v>1895</v>
      </c>
      <c r="H302" s="23" t="s">
        <v>1685</v>
      </c>
    </row>
    <row r="303" spans="1:8" ht="28.8" x14ac:dyDescent="0.3">
      <c r="A303" s="8">
        <v>360</v>
      </c>
      <c r="B303" s="11" t="str">
        <f>IF($A303&lt;&gt;"",IF(VLOOKUP($A303,Vocabulary!$A:$J,2,)="","",VLOOKUP($A303,Vocabulary!$A:$J,2,)),"")</f>
        <v>AddressStatus</v>
      </c>
      <c r="C303" s="11" t="str">
        <f>IF($A303&lt;&gt;"",IF(VLOOKUP($A303,Vocabulary!$A:$J,3,)="","",VLOOKUP($A303,Vocabulary!$A:$J,3,)),"")</f>
        <v>Conceptscheme with possible status values for a BEST address.</v>
      </c>
      <c r="D303" s="11" t="str">
        <f>IF($A303&lt;&gt;"",IF(VLOOKUP($A303,Vocabulary!$A:$J,7,)="","",VLOOKUP($A303,Vocabulary!$A:$J,7,)),"")</f>
        <v/>
      </c>
      <c r="E303" s="11" t="str">
        <f>IF($A303&lt;&gt;"",VLOOKUP($A303,Vocabulary!$A:$J,4,),"")</f>
        <v>Location</v>
      </c>
      <c r="F303" s="8" t="s">
        <v>169</v>
      </c>
      <c r="G303" s="4" t="s">
        <v>1886</v>
      </c>
    </row>
    <row r="304" spans="1:8" x14ac:dyDescent="0.3">
      <c r="A304" s="8">
        <v>361</v>
      </c>
      <c r="B304" s="11" t="str">
        <f>IF($A304&lt;&gt;"",IF(VLOOKUP($A304,Vocabulary!$A:$J,2,)="","",VLOOKUP($A304,Vocabulary!$A:$J,2,)),"")</f>
        <v>AdministrativeStatus</v>
      </c>
      <c r="C304" s="11" t="str">
        <f>IF($A304&lt;&gt;"",IF(VLOOKUP($A304,Vocabulary!$A:$J,3,)="","",VLOOKUP($A304,Vocabulary!$A:$J,3,)),"")</f>
        <v>Conceptscheme with the values of an administrative status.</v>
      </c>
      <c r="D304" s="11" t="str">
        <f>IF($A304&lt;&gt;"",IF(VLOOKUP($A304,Vocabulary!$A:$J,7,)="","",VLOOKUP($A304,Vocabulary!$A:$J,7,)),"")</f>
        <v/>
      </c>
      <c r="E304" s="11" t="str">
        <f>IF($A304&lt;&gt;"",VLOOKUP($A304,Vocabulary!$A:$J,4,),"")</f>
        <v>Person</v>
      </c>
      <c r="F304" s="8" t="s">
        <v>102</v>
      </c>
      <c r="G304" s="8" t="s">
        <v>1959</v>
      </c>
    </row>
    <row r="305" spans="1:8" ht="43.2" x14ac:dyDescent="0.3">
      <c r="A305" s="8">
        <v>362</v>
      </c>
      <c r="B305" s="11" t="str">
        <f>IF($A305&lt;&gt;"",IF(VLOOKUP($A305,Vocabulary!$A:$J,2,)="","",VLOOKUP($A305,Vocabulary!$A:$J,2,)),"")</f>
        <v>CivilStatusType</v>
      </c>
      <c r="C305" s="11" t="str">
        <f>IF($A305&lt;&gt;"",IF(VLOOKUP($A305,Vocabulary!$A:$J,3,)="","",VLOOKUP($A305,Vocabulary!$A:$J,3,)),"")</f>
        <v>The type of civil status of a person represented by a code assigned by the National Register.</v>
      </c>
      <c r="D305" s="11" t="str">
        <f>IF($A305&lt;&gt;"",IF(VLOOKUP($A305,Vocabulary!$A:$J,7,)="","",VLOOKUP($A305,Vocabulary!$A:$J,7,)),"")</f>
        <v>Definition see https://www.ibz.rrn.fgov.be/fileadmin/user_upload/nl/rr/instructies/IT-lijst/IT120_Burgerlijke_Staat_20210106.pdf</v>
      </c>
      <c r="E305" s="11" t="str">
        <f>IF($A305&lt;&gt;"",VLOOKUP($A305,Vocabulary!$A:$J,4,),"")</f>
        <v>Person</v>
      </c>
      <c r="F305" s="8" t="s">
        <v>18</v>
      </c>
      <c r="G305" s="4" t="s">
        <v>2411</v>
      </c>
      <c r="H305" s="4" t="s">
        <v>2337</v>
      </c>
    </row>
    <row r="306" spans="1:8" ht="129.6" x14ac:dyDescent="0.3">
      <c r="A306" s="8">
        <v>363</v>
      </c>
      <c r="B306" s="11" t="str">
        <f>IF($A306&lt;&gt;"",IF(VLOOKUP($A306,Vocabulary!$A:$J,2,)="","",VLOOKUP($A306,Vocabulary!$A:$J,2,)),"")</f>
        <v>Descent</v>
      </c>
      <c r="C306" s="11" t="str">
        <f>IF($A306&lt;&gt;"",IF(VLOOKUP($A306,Vocabulary!$A:$J,3,)="","",VLOOKUP($A306,Vocabulary!$A:$J,3,)),"")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D306" s="11" t="str">
        <f>IF($A306&lt;&gt;"",IF(VLOOKUP($A306,Vocabulary!$A:$J,7,)="","",VLOOKUP($A306,Vocabulary!$A:$J,7,)),"")</f>
        <v>CONCEPTSCHEME  DEFINITION to be done</v>
      </c>
      <c r="E306" s="11" t="str">
        <f>IF($A306&lt;&gt;"",VLOOKUP($A306,Vocabulary!$A:$J,4,),"")</f>
        <v>Person</v>
      </c>
      <c r="F306" s="8" t="s">
        <v>239</v>
      </c>
      <c r="G306" s="4" t="s">
        <v>1952</v>
      </c>
      <c r="H306" s="23" t="s">
        <v>1870</v>
      </c>
    </row>
    <row r="307" spans="1:8" ht="100.8" x14ac:dyDescent="0.3">
      <c r="A307" s="8">
        <v>366</v>
      </c>
      <c r="B307" s="11" t="str">
        <f>IF($A307&lt;&gt;"",IF(VLOOKUP($A307,Vocabulary!$A:$J,2,)="","",VLOOKUP($A307,Vocabulary!$A:$J,2,)),"")</f>
        <v>HouseholdRelationType</v>
      </c>
      <c r="C307" s="11" t="str">
        <f>IF($A307&lt;&gt;"",IF(VLOOKUP($A307,Vocabulary!$A:$J,3,)="","",VLOOKUP($A307,Vocabulary!$A:$J,3,)),"")</f>
        <v>The type of relation of a household member to the household reference person, represented by a code assigned by the National Register.</v>
      </c>
      <c r="D307" s="11" t="str">
        <f>IF($A307&lt;&gt;"",IF(VLOOKUP($A307,Vocabulary!$A:$J,7,)="","",VLOOKUP($A307,Vocabulary!$A:$J,7,)),"")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E307" s="11" t="str">
        <f>IF($A307&lt;&gt;"",VLOOKUP($A307,Vocabulary!$A:$J,4,),"")</f>
        <v>Person</v>
      </c>
      <c r="F307" s="8" t="s">
        <v>1677</v>
      </c>
      <c r="G307" s="4" t="s">
        <v>2413</v>
      </c>
      <c r="H307" s="4" t="s">
        <v>2415</v>
      </c>
    </row>
    <row r="308" spans="1:8" ht="129.6" x14ac:dyDescent="0.3">
      <c r="A308" s="8">
        <v>367</v>
      </c>
      <c r="B308" s="11" t="str">
        <f>IF($A308&lt;&gt;"",IF(VLOOKUP($A308,Vocabulary!$A:$J,2,)="","",VLOOKUP($A308,Vocabulary!$A:$J,2,)),"")</f>
        <v>Function</v>
      </c>
      <c r="C308" s="11" t="str">
        <f>IF($A308&lt;&gt;"",IF(VLOOKUP($A308,Vocabulary!$A:$J,3,)="","",VLOOKUP($A308,Vocabulary!$A:$J,3,)),"")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D308" s="11" t="str">
        <f>IF($A308&lt;&gt;"",IF(VLOOKUP($A308,Vocabulary!$A:$J,7,)="","",VLOOKUP($A308,Vocabulary!$A:$J,7,)),"")</f>
        <v>see https://economie.fgov.be/en/themes/enterprises/crossroads-bank-enterprises/services-administrations/tables-codes (KBO-codes-legal.xls tab Function)</v>
      </c>
      <c r="E308" s="11" t="str">
        <f>IF($A308&lt;&gt;"",VLOOKUP($A308,Vocabulary!$A:$J,4,),"")</f>
        <v>Organization</v>
      </c>
      <c r="F308" s="8" t="s">
        <v>252</v>
      </c>
      <c r="G308" s="4" t="s">
        <v>1908</v>
      </c>
      <c r="H308" s="4" t="s">
        <v>2161</v>
      </c>
    </row>
    <row r="309" spans="1:8" ht="43.2" x14ac:dyDescent="0.3">
      <c r="A309" s="8">
        <v>368</v>
      </c>
      <c r="B309" s="11" t="str">
        <f>IF($A309&lt;&gt;"",IF(VLOOKUP($A309,Vocabulary!$A:$J,2,)="","",VLOOKUP($A309,Vocabulary!$A:$J,2,)),"")</f>
        <v>GenderCode</v>
      </c>
      <c r="C309" s="11" t="str">
        <f>IF($A309&lt;&gt;"",IF(VLOOKUP($A309,Vocabulary!$A:$J,3,)="","",VLOOKUP($A309,Vocabulary!$A:$J,3,)),"")</f>
        <v>Gender of a person: 0 = unknown, 1 = male, 2 = female</v>
      </c>
      <c r="D309" s="11" t="str">
        <f>IF($A309&lt;&gt;"",IF(VLOOKUP($A309,Vocabulary!$A:$J,7,)="","",VLOOKUP($A309,Vocabulary!$A:$J,7,)),"")</f>
        <v>The definition is aligned with the National Register and with CBSS.
It focuses on the administrative gender, not on the biological sex.</v>
      </c>
      <c r="E309" s="11" t="str">
        <f>IF($A309&lt;&gt;"",VLOOKUP($A309,Vocabulary!$A:$J,4,),"")</f>
        <v>Person</v>
      </c>
      <c r="F309" s="8" t="s">
        <v>13</v>
      </c>
      <c r="G309" s="4" t="s">
        <v>2807</v>
      </c>
      <c r="H309" s="4" t="s">
        <v>2808</v>
      </c>
    </row>
    <row r="310" spans="1:8" ht="187.2" x14ac:dyDescent="0.3">
      <c r="A310" s="8">
        <v>372</v>
      </c>
      <c r="B310" s="11" t="str">
        <f>IF($A310&lt;&gt;"",IF(VLOOKUP($A310,Vocabulary!$A:$J,2,)="","",VLOOKUP($A310,Vocabulary!$A:$J,2,)),"")</f>
        <v>LegalForm</v>
      </c>
      <c r="C310" s="11" t="str">
        <f>IF($A310&lt;&gt;"",IF(VLOOKUP($A310,Vocabulary!$A:$J,3,)="","",VLOOKUP($A310,Vocabulary!$A:$J,3,)),"")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D310" s="11" t="str">
        <f>IF($A310&lt;&gt;"",IF(VLOOKUP($A310,Vocabulary!$A:$J,7,)="","",VLOOKUP($A310,Vocabulary!$A:$J,7,)),"")</f>
        <v>see https://economie.fgov.be/en/themes/enterprises/crossroads-bank-enterprises/services-administrations/tables-codes (KBO-codes-legal.xls tab JuridicalForm)</v>
      </c>
      <c r="E310" s="11" t="str">
        <f>IF($A310&lt;&gt;"",VLOOKUP($A310,Vocabulary!$A:$J,4,),"")</f>
        <v>Organization</v>
      </c>
      <c r="F310" s="8" t="s">
        <v>77</v>
      </c>
      <c r="G310" s="4" t="s">
        <v>1907</v>
      </c>
      <c r="H310" s="4" t="s">
        <v>2162</v>
      </c>
    </row>
    <row r="311" spans="1:8" ht="72" x14ac:dyDescent="0.3">
      <c r="A311" s="8">
        <v>373</v>
      </c>
      <c r="B311" s="11" t="str">
        <f>IF($A311&lt;&gt;"",IF(VLOOKUP($A311,Vocabulary!$A:$J,2,)="","",VLOOKUP($A311,Vocabulary!$A:$J,2,)),"")</f>
        <v>LegalStatus</v>
      </c>
      <c r="C311" s="11" t="str">
        <f>IF($A311&lt;&gt;"",IF(VLOOKUP($A311,Vocabulary!$A:$J,3,)="","",VLOOKUP($A311,Vocabulary!$A:$J,3,)),"")</f>
        <v>The conceptscheme "LegalStatus" indicates in which legal situation the company is at any moment in its life cycle.
Legal status of a company may change over time.</v>
      </c>
      <c r="D311" s="11" t="str">
        <f>IF($A311&lt;&gt;"",IF(VLOOKUP($A311,Vocabulary!$A:$J,7,)="","",VLOOKUP($A311,Vocabulary!$A:$J,7,)),"")</f>
        <v>see https://economie.fgov.be/en/themes/enterprises/crossroads-bank-enterprises/services-administrations/tables-codes (KBO-codes-legal.xls tab JuridicalSituation)</v>
      </c>
      <c r="E311" s="11" t="str">
        <f>IF($A311&lt;&gt;"",VLOOKUP($A311,Vocabulary!$A:$J,4,),"")</f>
        <v>Organization</v>
      </c>
      <c r="F311" s="8" t="s">
        <v>1900</v>
      </c>
      <c r="G311" s="4" t="s">
        <v>1906</v>
      </c>
      <c r="H311" s="4" t="s">
        <v>2163</v>
      </c>
    </row>
    <row r="312" spans="1:8" ht="72" x14ac:dyDescent="0.3">
      <c r="A312" s="8">
        <v>376</v>
      </c>
      <c r="B312" s="11" t="str">
        <f>IF($A312&lt;&gt;"",IF(VLOOKUP($A312,Vocabulary!$A:$J,2,)="","",VLOOKUP($A312,Vocabulary!$A:$J,2,)),"")</f>
        <v>OrganizationType</v>
      </c>
      <c r="C312" s="11" t="str">
        <f>IF($A312&lt;&gt;"",IF(VLOOKUP($A312,Vocabulary!$A:$J,3,)="","",VLOOKUP($A312,Vocabulary!$A:$J,3,)),"")</f>
        <v>The conceptscheme "OrganizationType" specifies whether the company is
- an enterprise natural person or
- a legal entity/undertaking without legal personality.</v>
      </c>
      <c r="D312" s="11" t="str">
        <f>IF($A312&lt;&gt;"",IF(VLOOKUP($A312,Vocabulary!$A:$J,7,)="","",VLOOKUP($A312,Vocabulary!$A:$J,7,)),"")</f>
        <v>see https://economie.fgov.be/en/themes/enterprises/crossroads-bank-enterprises/services-administrations/tables-codes (KBO-codes-legal.xls tab TypeOfEnterprise)</v>
      </c>
      <c r="E312" s="11" t="str">
        <f>IF($A312&lt;&gt;"",VLOOKUP($A312,Vocabulary!$A:$J,4,),"")</f>
        <v>Organization</v>
      </c>
      <c r="F312" s="8" t="s">
        <v>2115</v>
      </c>
      <c r="G312" s="4" t="s">
        <v>1905</v>
      </c>
      <c r="H312" s="4" t="s">
        <v>2160</v>
      </c>
    </row>
    <row r="313" spans="1:8" ht="86.4" x14ac:dyDescent="0.3">
      <c r="A313" s="8">
        <v>377</v>
      </c>
      <c r="B313" s="11" t="str">
        <f>IF($A313&lt;&gt;"",IF(VLOOKUP($A313,Vocabulary!$A:$J,2,)="","",VLOOKUP($A313,Vocabulary!$A:$J,2,)),"")</f>
        <v>Authorization</v>
      </c>
      <c r="C313" s="11" t="str">
        <f>IF($A313&lt;&gt;"",IF(VLOOKUP($A313,Vocabulary!$A:$J,3,)="","",VLOOKUP($A313,Vocabulary!$A:$J,3,)),"")</f>
        <v>The conceptscheme "Authorization" contains the various authorizations allowed by an administration to the company.
By authorizations we mean approvals, permits, licenses, ... that can be issued with the intention of carrying out certain activities.</v>
      </c>
      <c r="D313" s="11" t="str">
        <f>IF($A313&lt;&gt;"",IF(VLOOKUP($A313,Vocabulary!$A:$J,7,)="","",VLOOKUP($A313,Vocabulary!$A:$J,7,)),"")</f>
        <v>see https://economie.fgov.be/en/themes/enterprises/crossroads-bank-enterprises/services-administrations/tables-codes (KBO-codes-quality-aut-activities.xls tab 'Permission' )</v>
      </c>
      <c r="E313" s="11" t="str">
        <f>IF($A313&lt;&gt;"",VLOOKUP($A313,Vocabulary!$A:$J,4,),"")</f>
        <v>Organization</v>
      </c>
      <c r="F313" s="8" t="s">
        <v>82</v>
      </c>
      <c r="G313" s="4" t="s">
        <v>1904</v>
      </c>
      <c r="H313" s="4" t="s">
        <v>2164</v>
      </c>
    </row>
    <row r="314" spans="1:8" ht="28.8" x14ac:dyDescent="0.3">
      <c r="A314" s="8">
        <v>378</v>
      </c>
      <c r="B314" s="11" t="str">
        <f>IF($A314&lt;&gt;"",IF(VLOOKUP($A314,Vocabulary!$A:$J,2,)="","",VLOOKUP($A314,Vocabulary!$A:$J,2,)),"")</f>
        <v>PositionGeometryMethod</v>
      </c>
      <c r="C314" s="11" t="str">
        <f>IF($A314&lt;&gt;"",IF(VLOOKUP($A314,Vocabulary!$A:$J,3,)="","",VLOOKUP($A314,Vocabulary!$A:$J,3,)),"")</f>
        <v>Conceptscheme with Position geometry method values.</v>
      </c>
      <c r="D314" s="11" t="str">
        <f>IF($A314&lt;&gt;"",IF(VLOOKUP($A314,Vocabulary!$A:$J,7,)="","",VLOOKUP($A314,Vocabulary!$A:$J,7,)),"")</f>
        <v/>
      </c>
      <c r="E314" s="11" t="str">
        <f>IF($A314&lt;&gt;"",VLOOKUP($A314,Vocabulary!$A:$J,4,),"")</f>
        <v>Location</v>
      </c>
      <c r="F314" s="8" t="s">
        <v>1675</v>
      </c>
      <c r="G314" s="4" t="s">
        <v>1889</v>
      </c>
    </row>
    <row r="315" spans="1:8" ht="28.8" x14ac:dyDescent="0.3">
      <c r="A315" s="8">
        <v>379</v>
      </c>
      <c r="B315" s="11" t="str">
        <f>IF($A315&lt;&gt;"",IF(VLOOKUP($A315,Vocabulary!$A:$J,2,)="","",VLOOKUP($A315,Vocabulary!$A:$J,2,)),"")</f>
        <v>PositionSpecification</v>
      </c>
      <c r="C315" s="11" t="str">
        <f>IF($A315&lt;&gt;"",IF(VLOOKUP($A315,Vocabulary!$A:$J,3,)="","",VLOOKUP($A315,Vocabulary!$A:$J,3,)),"")</f>
        <v>Conceptscheme with position specification values.</v>
      </c>
      <c r="D315" s="11" t="str">
        <f>IF($A315&lt;&gt;"",IF(VLOOKUP($A315,Vocabulary!$A:$J,7,)="","",VLOOKUP($A315,Vocabulary!$A:$J,7,)),"")</f>
        <v/>
      </c>
      <c r="E315" s="11" t="str">
        <f>IF($A315&lt;&gt;"",VLOOKUP($A315,Vocabulary!$A:$J,4,),"")</f>
        <v>Location</v>
      </c>
      <c r="F315" s="8" t="s">
        <v>163</v>
      </c>
      <c r="G315" s="4" t="s">
        <v>1892</v>
      </c>
    </row>
    <row r="316" spans="1:8" ht="43.2" x14ac:dyDescent="0.3">
      <c r="A316" s="8">
        <v>380</v>
      </c>
      <c r="B316" s="11" t="str">
        <f>IF($A316&lt;&gt;"",IF(VLOOKUP($A316,Vocabulary!$A:$J,2,)="","",VLOOKUP($A316,Vocabulary!$A:$J,2,)),"")</f>
        <v>EndReason</v>
      </c>
      <c r="C316" s="11" t="str">
        <f>IF($A316&lt;&gt;"",IF(VLOOKUP($A316,Vocabulary!$A:$J,3,)="","",VLOOKUP($A316,Vocabulary!$A:$J,3,)),"")</f>
        <v>The conceptscheme "EndReason" gives the reason why an organization or one of its sites has been stopped.</v>
      </c>
      <c r="D316" s="11" t="str">
        <f>IF($A316&lt;&gt;"",IF(VLOOKUP($A316,Vocabulary!$A:$J,7,)="","",VLOOKUP($A316,Vocabulary!$A:$J,7,)),"")</f>
        <v>see https://economie.fgov.be/en/themes/enterprises/crossroads-bank-enterprises/services-administrations/tables-codes (KBO-codes-legal.xls tab StopReasonEnterprise)</v>
      </c>
      <c r="E316" s="11" t="str">
        <f>IF($A316&lt;&gt;"",VLOOKUP($A316,Vocabulary!$A:$J,4,),"")</f>
        <v>Organization</v>
      </c>
      <c r="F316" s="8" t="s">
        <v>1998</v>
      </c>
      <c r="G316" s="4" t="s">
        <v>1999</v>
      </c>
      <c r="H316" s="4" t="s">
        <v>2165</v>
      </c>
    </row>
    <row r="317" spans="1:8" x14ac:dyDescent="0.3">
      <c r="A317" s="8">
        <v>384</v>
      </c>
      <c r="B317" s="11" t="str">
        <f>IF($A317&lt;&gt;"",IF(VLOOKUP($A317,Vocabulary!$A:$J,2,)="","",VLOOKUP($A317,Vocabulary!$A:$J,2,)),"")</f>
        <v>Gebeurtenisdatum</v>
      </c>
      <c r="C317" s="11" t="str">
        <f>IF($A317&lt;&gt;"",IF(VLOOKUP($A317,Vocabulary!$A:$J,3,)="","",VLOOKUP($A317,Vocabulary!$A:$J,3,)),"")</f>
        <v>Datum waarop een gebeurtenis plaatsvond evt op een alternatieve manier beschreven.</v>
      </c>
      <c r="D317" s="11" t="str">
        <f>IF($A317&lt;&gt;"",IF(VLOOKUP($A317,Vocabulary!$A:$J,7,)="","",VLOOKUP($A317,Vocabulary!$A:$J,7,)),"")</f>
        <v/>
      </c>
      <c r="E317" s="11" t="str">
        <f>IF($A317&lt;&gt;"",VLOOKUP($A317,Vocabulary!$A:$J,4,),"")</f>
        <v>Generic</v>
      </c>
    </row>
    <row r="318" spans="1:8" x14ac:dyDescent="0.3">
      <c r="A318" s="8">
        <v>385</v>
      </c>
      <c r="B318" s="11" t="str">
        <f>IF($A318&lt;&gt;"",IF(VLOOKUP($A318,Vocabulary!$A:$J,2,)="","",VLOOKUP($A318,Vocabulary!$A:$J,2,)),"")</f>
        <v>GeografischePositie</v>
      </c>
      <c r="C318" s="11" t="str">
        <f>IF($A318&lt;&gt;"",IF(VLOOKUP($A318,Vocabulary!$A:$J,3,)="","",VLOOKUP($A318,Vocabulary!$A:$J,3,)),"")</f>
        <v>Geografische positie aangegeven dmv een punt.</v>
      </c>
      <c r="D318" s="11" t="str">
        <f>IF($A318&lt;&gt;"",IF(VLOOKUP($A318,Vocabulary!$A:$J,7,)="","",VLOOKUP($A318,Vocabulary!$A:$J,7,)),"")</f>
        <v/>
      </c>
      <c r="E318" s="11" t="str">
        <f>IF($A318&lt;&gt;"",VLOOKUP($A318,Vocabulary!$A:$J,4,),"")</f>
        <v>Generic</v>
      </c>
    </row>
    <row r="319" spans="1:8" x14ac:dyDescent="0.3">
      <c r="A319" s="8">
        <v>386</v>
      </c>
      <c r="B319" s="11" t="str">
        <f>IF($A319&lt;&gt;"",IF(VLOOKUP($A319,Vocabulary!$A:$J,2,)="","",VLOOKUP($A319,Vocabulary!$A:$J,2,)),"")</f>
        <v>GestructureerdeIdentificator</v>
      </c>
      <c r="C319" s="11" t="str">
        <f>IF($A319&lt;&gt;"",IF(VLOOKUP($A319,Vocabulary!$A:$J,3,)="","",VLOOKUP($A319,Vocabulary!$A:$J,3,)),"")</f>
        <v>Identificator van een object opgesplitst in zijn onderdelen.</v>
      </c>
      <c r="D319" s="11" t="str">
        <f>IF($A319&lt;&gt;"",IF(VLOOKUP($A319,Vocabulary!$A:$J,7,)="","",VLOOKUP($A319,Vocabulary!$A:$J,7,)),"")</f>
        <v/>
      </c>
      <c r="E319" s="11" t="str">
        <f>IF($A319&lt;&gt;"",VLOOKUP($A319,Vocabulary!$A:$J,4,),"")</f>
        <v>Generic</v>
      </c>
    </row>
    <row r="320" spans="1:8" x14ac:dyDescent="0.3">
      <c r="A320" s="8">
        <v>387</v>
      </c>
      <c r="B320" s="11" t="str">
        <f>IF($A320&lt;&gt;"",IF(VLOOKUP($A320,Vocabulary!$A:$J,2,)="","",VLOOKUP($A320,Vocabulary!$A:$J,2,)),"")</f>
        <v>Gebeurtenisdatum.begin</v>
      </c>
      <c r="C320" s="11" t="str">
        <f>IF($A320&lt;&gt;"",IF(VLOOKUP($A320,Vocabulary!$A:$J,3,)="","",VLOOKUP($A320,Vocabulary!$A:$J,3,)),"")</f>
        <v>Datum en tijd waarop de gebeurtenis startte.</v>
      </c>
      <c r="D320" s="11" t="str">
        <f>IF($A320&lt;&gt;"",IF(VLOOKUP($A320,Vocabulary!$A:$J,7,)="","",VLOOKUP($A320,Vocabulary!$A:$J,7,)),"")</f>
        <v/>
      </c>
      <c r="E320" s="11" t="str">
        <f>IF($A320&lt;&gt;"",VLOOKUP($A320,Vocabulary!$A:$J,4,),"")</f>
        <v>Generic</v>
      </c>
    </row>
    <row r="321" spans="1:5" x14ac:dyDescent="0.3">
      <c r="A321" s="8">
        <v>388</v>
      </c>
      <c r="B321" s="11" t="str">
        <f>IF($A321&lt;&gt;"",IF(VLOOKUP($A321,Vocabulary!$A:$J,2,)="","",VLOOKUP($A321,Vocabulary!$A:$J,2,)),"")</f>
        <v>TijdsInterval.begin</v>
      </c>
      <c r="C321" s="11" t="str">
        <f>IF($A321&lt;&gt;"",IF(VLOOKUP($A321,Vocabulary!$A:$J,3,)="","",VLOOKUP($A321,Vocabulary!$A:$J,3,)),"")</f>
        <v>Moment waarop het tijdsinterval begint.</v>
      </c>
      <c r="D321" s="11" t="str">
        <f>IF($A321&lt;&gt;"",IF(VLOOKUP($A321,Vocabulary!$A:$J,7,)="","",VLOOKUP($A321,Vocabulary!$A:$J,7,)),"")</f>
        <v/>
      </c>
      <c r="E321" s="11" t="str">
        <f>IF($A321&lt;&gt;"",VLOOKUP($A321,Vocabulary!$A:$J,4,),"")</f>
        <v>Generic</v>
      </c>
    </row>
    <row r="322" spans="1:5" x14ac:dyDescent="0.3">
      <c r="A322" s="8">
        <v>389</v>
      </c>
      <c r="B322" s="11" t="str">
        <f>IF($A322&lt;&gt;"",IF(VLOOKUP($A322,Vocabulary!$A:$J,2,)="","",VLOOKUP($A322,Vocabulary!$A:$J,2,)),"")</f>
        <v>bewerking</v>
      </c>
      <c r="C322" s="11" t="str">
        <f>IF($A322&lt;&gt;"",IF(VLOOKUP($A322,Vocabulary!$A:$J,3,)="","",VLOOKUP($A322,Vocabulary!$A:$J,3,)),"")</f>
        <v>Aard vd bewerking die ihkv de activiteit op de entiteit is uitgevoerd.
Gebruik
Bvb "correctie" als de entiteit een record is en bvb gegenereerd werd om het voorgaand record ve object te verbeteren.</v>
      </c>
      <c r="D322" s="11" t="str">
        <f>IF($A322&lt;&gt;"",IF(VLOOKUP($A322,Vocabulary!$A:$J,7,)="","",VLOOKUP($A322,Vocabulary!$A:$J,7,)),"")</f>
        <v/>
      </c>
      <c r="E322" s="11" t="str">
        <f>IF($A322&lt;&gt;"",VLOOKUP($A322,Vocabulary!$A:$J,4,),"")</f>
        <v>Generic</v>
      </c>
    </row>
    <row r="323" spans="1:5" x14ac:dyDescent="0.3">
      <c r="A323" s="8">
        <v>390</v>
      </c>
      <c r="B323" s="11" t="str">
        <f>IF($A323&lt;&gt;"",IF(VLOOKUP($A323,Vocabulary!$A:$J,2,)="","",VLOOKUP($A323,Vocabulary!$A:$J,2,)),"")</f>
        <v>default</v>
      </c>
      <c r="C323" s="11" t="str">
        <f>IF($A323&lt;&gt;"",IF(VLOOKUP($A323,Vocabulary!$A:$J,3,)="","",VLOOKUP($A323,Vocabulary!$A:$J,3,)),"")</f>
        <v>Geeft aan of de positie een default positie is.
Gebruik
Hieronder wordt de positie verstaan die per default moet worden gebruikt als het object meerdere posities heeft.</v>
      </c>
      <c r="D323" s="11" t="str">
        <f>IF($A323&lt;&gt;"",IF(VLOOKUP($A323,Vocabulary!$A:$J,7,)="","",VLOOKUP($A323,Vocabulary!$A:$J,7,)),"")</f>
        <v/>
      </c>
      <c r="E323" s="11" t="str">
        <f>IF($A323&lt;&gt;"",VLOOKUP($A323,Vocabulary!$A:$J,4,),"")</f>
        <v>Generic</v>
      </c>
    </row>
    <row r="324" spans="1:5" x14ac:dyDescent="0.3">
      <c r="A324" s="8">
        <v>391</v>
      </c>
      <c r="B324" s="11" t="str">
        <f>IF($A324&lt;&gt;"",IF(VLOOKUP($A324,Vocabulary!$A:$J,2,)="","",VLOOKUP($A324,Vocabulary!$A:$J,2,)),"")</f>
        <v>Gebeurtenisdatum.einde</v>
      </c>
      <c r="C324" s="11" t="str">
        <f>IF($A324&lt;&gt;"",IF(VLOOKUP($A324,Vocabulary!$A:$J,3,)="","",VLOOKUP($A324,Vocabulary!$A:$J,3,)),"")</f>
        <v>Datum en tijd waarop de gebeurtenis eindigde.</v>
      </c>
      <c r="D324" s="11" t="str">
        <f>IF($A324&lt;&gt;"",IF(VLOOKUP($A324,Vocabulary!$A:$J,7,)="","",VLOOKUP($A324,Vocabulary!$A:$J,7,)),"")</f>
        <v/>
      </c>
      <c r="E324" s="11" t="str">
        <f>IF($A324&lt;&gt;"",VLOOKUP($A324,Vocabulary!$A:$J,4,),"")</f>
        <v>Generic</v>
      </c>
    </row>
    <row r="325" spans="1:5" x14ac:dyDescent="0.3">
      <c r="A325" s="8">
        <v>392</v>
      </c>
      <c r="B325" s="11" t="str">
        <f>IF($A325&lt;&gt;"",IF(VLOOKUP($A325,Vocabulary!$A:$J,2,)="","",VLOOKUP($A325,Vocabulary!$A:$J,2,)),"")</f>
        <v>TijdsInterval.einde</v>
      </c>
      <c r="C325" s="11" t="str">
        <f>IF($A325&lt;&gt;"",IF(VLOOKUP($A325,Vocabulary!$A:$J,3,)="","",VLOOKUP($A325,Vocabulary!$A:$J,3,)),"")</f>
        <v>Moment waarop het tijdsinterval eindigt</v>
      </c>
      <c r="D325" s="11" t="str">
        <f>IF($A325&lt;&gt;"",IF(VLOOKUP($A325,Vocabulary!$A:$J,7,)="","",VLOOKUP($A325,Vocabulary!$A:$J,7,)),"")</f>
        <v/>
      </c>
      <c r="E325" s="11" t="str">
        <f>IF($A325&lt;&gt;"",VLOOKUP($A325,Vocabulary!$A:$J,4,),"")</f>
        <v>Generic</v>
      </c>
    </row>
    <row r="326" spans="1:5" x14ac:dyDescent="0.3">
      <c r="A326" s="8">
        <v>393</v>
      </c>
      <c r="B326" s="11" t="str">
        <f>IF($A326&lt;&gt;"",IF(VLOOKUP($A326,Vocabulary!$A:$J,2,)="","",VLOOKUP($A326,Vocabulary!$A:$J,2,)),"")</f>
        <v>gestructureerdeIdentificator</v>
      </c>
      <c r="C326" s="11" t="str">
        <f>IF($A326&lt;&gt;"",IF(VLOOKUP($A326,Vocabulary!$A:$J,3,)="","",VLOOKUP($A326,Vocabulary!$A:$J,3,)),"")</f>
        <v>Identificator vh object opgesplitst in zijn onderdelen.</v>
      </c>
      <c r="D326" s="11" t="str">
        <f>IF($A326&lt;&gt;"",IF(VLOOKUP($A326,Vocabulary!$A:$J,7,)="","",VLOOKUP($A326,Vocabulary!$A:$J,7,)),"")</f>
        <v/>
      </c>
      <c r="E326" s="11" t="str">
        <f>IF($A326&lt;&gt;"",VLOOKUP($A326,Vocabulary!$A:$J,4,),"")</f>
        <v>Generic</v>
      </c>
    </row>
    <row r="327" spans="1:5" x14ac:dyDescent="0.3">
      <c r="A327" s="8">
        <v>394</v>
      </c>
      <c r="B327" s="11" t="str">
        <f>IF($A327&lt;&gt;"",IF(VLOOKUP($A327,Vocabulary!$A:$J,2,)="","",VLOOKUP($A327,Vocabulary!$A:$J,2,)),"")</f>
        <v>handeldeInOpdrachtVan</v>
      </c>
      <c r="C327" s="11" t="str">
        <f>IF($A327&lt;&gt;"",IF(VLOOKUP($A327,Vocabulary!$A:$J,3,)="","",VLOOKUP($A327,Vocabulary!$A:$J,3,)),"")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D327" s="11" t="str">
        <f>IF($A327&lt;&gt;"",IF(VLOOKUP($A327,Vocabulary!$A:$J,7,)="","",VLOOKUP($A327,Vocabulary!$A:$J,7,)),"")</f>
        <v/>
      </c>
      <c r="E327" s="11" t="str">
        <f>IF($A327&lt;&gt;"",VLOOKUP($A327,Vocabulary!$A:$J,4,),"")</f>
        <v>Generic</v>
      </c>
    </row>
    <row r="328" spans="1:5" x14ac:dyDescent="0.3">
      <c r="A328" s="8">
        <v>395</v>
      </c>
      <c r="B328" s="11" t="str">
        <f>IF($A328&lt;&gt;"",IF(VLOOKUP($A328,Vocabulary!$A:$J,2,)="","",VLOOKUP($A328,Vocabulary!$A:$J,2,)),"")</f>
        <v>lokaleIdentificator</v>
      </c>
      <c r="C328" s="11" t="str">
        <f>IF($A328&lt;&gt;"",IF(VLOOKUP($A328,Vocabulary!$A:$J,3,)="","",VLOOKUP($A328,Vocabulary!$A:$J,3,)),"")</f>
        <v>String gebruikt om het object uniek te identificeren binnen de naamruimte.</v>
      </c>
      <c r="D328" s="11" t="str">
        <f>IF($A328&lt;&gt;"",IF(VLOOKUP($A328,Vocabulary!$A:$J,7,)="","",VLOOKUP($A328,Vocabulary!$A:$J,7,)),"")</f>
        <v/>
      </c>
      <c r="E328" s="11" t="str">
        <f>IF($A328&lt;&gt;"",VLOOKUP($A328,Vocabulary!$A:$J,4,),"")</f>
        <v>Generic</v>
      </c>
    </row>
    <row r="329" spans="1:5" x14ac:dyDescent="0.3">
      <c r="A329" s="8">
        <v>396</v>
      </c>
      <c r="B329" s="11" t="str">
        <f>IF($A329&lt;&gt;"",IF(VLOOKUP($A329,Vocabulary!$A:$J,2,)="","",VLOOKUP($A329,Vocabulary!$A:$J,2,)),"")</f>
        <v>methode</v>
      </c>
      <c r="C329" s="11" t="str">
        <f>IF($A329&lt;&gt;"",IF(VLOOKUP($A329,Vocabulary!$A:$J,3,)="","",VLOOKUP($A329,Vocabulary!$A:$J,3,)),"")</f>
        <v>De manier waarop het punt werd bepaald.
Gebruik
Bvb positie afgeleid ve bestaand object (bvb door berekening vd centroïde).</v>
      </c>
      <c r="D329" s="11" t="str">
        <f>IF($A329&lt;&gt;"",IF(VLOOKUP($A329,Vocabulary!$A:$J,7,)="","",VLOOKUP($A329,Vocabulary!$A:$J,7,)),"")</f>
        <v/>
      </c>
      <c r="E329" s="11" t="str">
        <f>IF($A329&lt;&gt;"",VLOOKUP($A329,Vocabulary!$A:$J,4,),"")</f>
        <v>Generic</v>
      </c>
    </row>
    <row r="330" spans="1:5" x14ac:dyDescent="0.3">
      <c r="A330" s="8">
        <v>397</v>
      </c>
      <c r="B330" s="11" t="str">
        <f>IF($A330&lt;&gt;"",IF(VLOOKUP($A330,Vocabulary!$A:$J,2,)="","",VLOOKUP($A330,Vocabulary!$A:$J,2,)),"")</f>
        <v>naamruimte</v>
      </c>
      <c r="C330" s="11" t="str">
        <f>IF($A330&lt;&gt;"",IF(VLOOKUP($A330,Vocabulary!$A:$J,3,)="","",VLOOKUP($A330,Vocabulary!$A:$J,3,)),"")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D330" s="11" t="str">
        <f>IF($A330&lt;&gt;"",IF(VLOOKUP($A330,Vocabulary!$A:$J,7,)="","",VLOOKUP($A330,Vocabulary!$A:$J,7,)),"")</f>
        <v/>
      </c>
      <c r="E330" s="11" t="str">
        <f>IF($A330&lt;&gt;"",VLOOKUP($A330,Vocabulary!$A:$J,4,),"")</f>
        <v>Generic</v>
      </c>
    </row>
    <row r="331" spans="1:5" x14ac:dyDescent="0.3">
      <c r="A331" s="8">
        <v>398</v>
      </c>
      <c r="B331" s="11" t="str">
        <f>IF($A331&lt;&gt;"",IF(VLOOKUP($A331,Vocabulary!$A:$J,2,)="","",VLOOKUP($A331,Vocabulary!$A:$J,2,)),"")</f>
        <v>plaats</v>
      </c>
      <c r="C331" s="11" t="str">
        <f>IF($A331&lt;&gt;"",IF(VLOOKUP($A331,Vocabulary!$A:$J,3,)="","",VLOOKUP($A331,Vocabulary!$A:$J,3,)),"")</f>
        <v>Plaatsnaam waarmee de Jurisdictie kan worden aangeduid.
Gebruik
Bv de naam ve land.</v>
      </c>
      <c r="D331" s="11" t="str">
        <f>IF($A331&lt;&gt;"",IF(VLOOKUP($A331,Vocabulary!$A:$J,7,)="","",VLOOKUP($A331,Vocabulary!$A:$J,7,)),"")</f>
        <v/>
      </c>
      <c r="E331" s="11" t="str">
        <f>IF($A331&lt;&gt;"",VLOOKUP($A331,Vocabulary!$A:$J,4,),"")</f>
        <v>Generic</v>
      </c>
    </row>
    <row r="332" spans="1:5" x14ac:dyDescent="0.3">
      <c r="A332" s="8">
        <v>399</v>
      </c>
      <c r="B332" s="11" t="str">
        <f>IF($A332&lt;&gt;"",IF(VLOOKUP($A332,Vocabulary!$A:$J,2,)="","",VLOOKUP($A332,Vocabulary!$A:$J,2,)),"")</f>
        <v>specificatie</v>
      </c>
      <c r="C332" s="11" t="str">
        <f>IF($A332&lt;&gt;"",IF(VLOOKUP($A332,Vocabulary!$A:$J,3,)="","",VLOOKUP($A332,Vocabulary!$A:$J,3,)),"")</f>
        <v>Het type object op basis waarvan het punt werd bepaald.
Gebruik
Bvb perceel, gebouw...</v>
      </c>
      <c r="D332" s="11" t="str">
        <f>IF($A332&lt;&gt;"",IF(VLOOKUP($A332,Vocabulary!$A:$J,7,)="","",VLOOKUP($A332,Vocabulary!$A:$J,7,)),"")</f>
        <v/>
      </c>
      <c r="E332" s="11" t="str">
        <f>IF($A332&lt;&gt;"",VLOOKUP($A332,Vocabulary!$A:$J,4,),"")</f>
        <v>Generic</v>
      </c>
    </row>
    <row r="333" spans="1:5" x14ac:dyDescent="0.3">
      <c r="A333" s="8">
        <v>400</v>
      </c>
      <c r="B333" s="11" t="str">
        <f>IF($A333&lt;&gt;"",IF(VLOOKUP($A333,Vocabulary!$A:$J,2,)="","",VLOOKUP($A333,Vocabulary!$A:$J,2,)),"")</f>
        <v>tussentijdstip</v>
      </c>
      <c r="C333" s="11" t="str">
        <f>IF($A333&lt;&gt;"",IF(VLOOKUP($A333,Vocabulary!$A:$J,3,)="","",VLOOKUP($A333,Vocabulary!$A:$J,3,)),"")</f>
        <v>Datum en tijd van een moment tussen begin en einde.</v>
      </c>
      <c r="D333" s="11" t="str">
        <f>IF($A333&lt;&gt;"",IF(VLOOKUP($A333,Vocabulary!$A:$J,7,)="","",VLOOKUP($A333,Vocabulary!$A:$J,7,)),"")</f>
        <v/>
      </c>
      <c r="E333" s="11" t="str">
        <f>IF($A333&lt;&gt;"",VLOOKUP($A333,Vocabulary!$A:$J,4,),"")</f>
        <v>Generic</v>
      </c>
    </row>
    <row r="334" spans="1:5" x14ac:dyDescent="0.3">
      <c r="A334" s="8">
        <v>401</v>
      </c>
      <c r="B334" s="11" t="str">
        <f>IF($A334&lt;&gt;"",IF(VLOOKUP($A334,Vocabulary!$A:$J,2,)="","",VLOOKUP($A334,Vocabulary!$A:$J,2,)),"")</f>
        <v>versieIdentificator</v>
      </c>
      <c r="C334" s="11" t="str">
        <f>IF($A334&lt;&gt;"",IF(VLOOKUP($A334,Vocabulary!$A:$J,3,)="","",VLOOKUP($A334,Vocabulary!$A:$J,3,)),"")</f>
        <v>Identificator van de specifieke versie van een object.</v>
      </c>
      <c r="D334" s="11" t="str">
        <f>IF($A334&lt;&gt;"",IF(VLOOKUP($A334,Vocabulary!$A:$J,7,)="","",VLOOKUP($A334,Vocabulary!$A:$J,7,)),"")</f>
        <v/>
      </c>
      <c r="E334" s="11" t="str">
        <f>IF($A334&lt;&gt;"",VLOOKUP($A334,Vocabulary!$A:$J,4,),"")</f>
        <v>Generic</v>
      </c>
    </row>
    <row r="335" spans="1:5" x14ac:dyDescent="0.3">
      <c r="A335" s="8">
        <v>402</v>
      </c>
      <c r="B335" s="11" t="str">
        <f>IF($A335&lt;&gt;"",IF(VLOOKUP($A335,Vocabulary!$A:$J,2,)="","",VLOOKUP($A335,Vocabulary!$A:$J,2,)),"")</f>
        <v>Adreslocator</v>
      </c>
      <c r="C335" s="11" t="str">
        <f>IF($A335&lt;&gt;"",IF(VLOOKUP($A335,Vocabulary!$A:$J,3,)="","",VLOOKUP($A335,Vocabulary!$A:$J,3,)),"")</f>
        <v>Menselijk leesbare aanduiding of naam die een gebruiker of applicatie toelaat om het adres te onderscheiden van naburige adressen in de straat, de administratieve eenheid etc waarin het adres ligt.</v>
      </c>
      <c r="D335" s="11" t="str">
        <f>IF($A335&lt;&gt;"",IF(VLOOKUP($A335,Vocabulary!$A:$J,7,)="","",VLOOKUP($A335,Vocabulary!$A:$J,7,)),"")</f>
        <v/>
      </c>
      <c r="E335" s="11" t="str">
        <f>IF($A335&lt;&gt;"",VLOOKUP($A335,Vocabulary!$A:$J,4,),"")</f>
        <v>Location</v>
      </c>
    </row>
    <row r="336" spans="1:5" x14ac:dyDescent="0.3">
      <c r="A336" s="8">
        <v>403</v>
      </c>
      <c r="B336" s="11" t="str">
        <f>IF($A336&lt;&gt;"",IF(VLOOKUP($A336,Vocabulary!$A:$J,2,)="","",VLOOKUP($A336,Vocabulary!$A:$J,2,)),"")</f>
        <v>AdresseerbaarObject</v>
      </c>
      <c r="C336" s="11" t="str">
        <f>IF($A336&lt;&gt;"",IF(VLOOKUP($A336,Vocabulary!$A:$J,3,)="","",VLOOKUP($A336,Vocabulary!$A:$J,3,)),"")</f>
        <v>Geografisch object dat met een adres kan worden geïdentificeerd.
Gebruik
Is abstract, ttz het type adresseerbaar object moet altijd worden opgegeven (vb gebouweenheid, perceel).</v>
      </c>
      <c r="D336" s="11" t="str">
        <f>IF($A336&lt;&gt;"",IF(VLOOKUP($A336,Vocabulary!$A:$J,7,)="","",VLOOKUP($A336,Vocabulary!$A:$J,7,)),"")</f>
        <v/>
      </c>
      <c r="E336" s="11" t="str">
        <f>IF($A336&lt;&gt;"",VLOOKUP($A336,Vocabulary!$A:$J,4,),"")</f>
        <v>Location</v>
      </c>
    </row>
    <row r="337" spans="1:5" x14ac:dyDescent="0.3">
      <c r="A337" s="8">
        <v>404</v>
      </c>
      <c r="B337" s="11" t="str">
        <f>IF($A337&lt;&gt;"",IF(VLOOKUP($A337,Vocabulary!$A:$J,2,)="","",VLOOKUP($A337,Vocabulary!$A:$J,2,)),"")</f>
        <v>Adresuitbreiding</v>
      </c>
      <c r="C337" s="11" t="str">
        <f>IF($A337&lt;&gt;"",IF(VLOOKUP($A337,Vocabulary!$A:$J,3,)="","",VLOOKUP($A337,Vocabulary!$A:$J,3,)),"")</f>
        <v>Bijkomende gegevens mbt het adres.
Gebruik
Gegevens die officieel geen deel uitmaken ve adres, bv de verdieping of de provincie</v>
      </c>
      <c r="D337" s="11" t="str">
        <f>IF($A337&lt;&gt;"",IF(VLOOKUP($A337,Vocabulary!$A:$J,7,)="","",VLOOKUP($A337,Vocabulary!$A:$J,7,)),"")</f>
        <v/>
      </c>
      <c r="E337" s="11" t="str">
        <f>IF($A337&lt;&gt;"",VLOOKUP($A337,Vocabulary!$A:$J,4,),"")</f>
        <v>Location</v>
      </c>
    </row>
    <row r="338" spans="1:5" x14ac:dyDescent="0.3">
      <c r="A338" s="8">
        <v>405</v>
      </c>
      <c r="B338" s="11" t="str">
        <f>IF($A338&lt;&gt;"",IF(VLOOKUP($A338,Vocabulary!$A:$J,2,)="","",VLOOKUP($A338,Vocabulary!$A:$J,2,)),"")</f>
        <v>Adres</v>
      </c>
      <c r="C338" s="11" t="str">
        <f>IF($A338&lt;&gt;"",IF(VLOOKUP($A338,Vocabulary!$A:$J,3,)="","",VLOOKUP($A338,Vocabulary!$A:$J,3,)),"")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D338" s="11" t="str">
        <f>IF($A338&lt;&gt;"",IF(VLOOKUP($A338,Vocabulary!$A:$J,7,)="","",VLOOKUP($A338,Vocabulary!$A:$J,7,)),"")</f>
        <v/>
      </c>
      <c r="E338" s="11" t="str">
        <f>IF($A338&lt;&gt;"",VLOOKUP($A338,Vocabulary!$A:$J,4,),"")</f>
        <v>Location</v>
      </c>
    </row>
    <row r="339" spans="1:5" x14ac:dyDescent="0.3">
      <c r="A339" s="8">
        <v>406</v>
      </c>
      <c r="B339" s="11" t="str">
        <f>IF($A339&lt;&gt;"",IF(VLOOKUP($A339,Vocabulary!$A:$J,2,)="","",VLOOKUP($A339,Vocabulary!$A:$J,2,)),"")</f>
        <v>Gemeentenaam</v>
      </c>
      <c r="C339" s="11" t="str">
        <f>IF($A339&lt;&gt;"",IF(VLOOKUP($A339,Vocabulary!$A:$J,3,)="","",VLOOKUP($A339,Vocabulary!$A:$J,3,)),"")</f>
        <v>Adrescomponent die verwijst naar de naam ve gemeente, ttz het kleinste administratieve deel van het Belgisch grondgebied waarvan de grenzen enkel door de wetgever kunnen worden gewijzigd.</v>
      </c>
      <c r="D339" s="11" t="str">
        <f>IF($A339&lt;&gt;"",IF(VLOOKUP($A339,Vocabulary!$A:$J,7,)="","",VLOOKUP($A339,Vocabulary!$A:$J,7,)),"")</f>
        <v/>
      </c>
      <c r="E339" s="11" t="str">
        <f>IF($A339&lt;&gt;"",VLOOKUP($A339,Vocabulary!$A:$J,4,),"")</f>
        <v>Location</v>
      </c>
    </row>
    <row r="340" spans="1:5" x14ac:dyDescent="0.3">
      <c r="A340" s="8">
        <v>407</v>
      </c>
      <c r="B340" s="11" t="str">
        <f>IF($A340&lt;&gt;"",IF(VLOOKUP($A340,Vocabulary!$A:$J,2,)="","",VLOOKUP($A340,Vocabulary!$A:$J,2,)),"")</f>
        <v>Locatieaanduiding</v>
      </c>
      <c r="C340" s="11" t="str">
        <f>IF($A340&lt;&gt;"",IF(VLOOKUP($A340,Vocabulary!$A:$J,3,)="","",VLOOKUP($A340,Vocabulary!$A:$J,3,)),"")</f>
        <v>Alfanumerieke code die een adreslocator uniek identificeert binnen de straat, administratieve eenheid etc.</v>
      </c>
      <c r="D340" s="11" t="str">
        <f>IF($A340&lt;&gt;"",IF(VLOOKUP($A340,Vocabulary!$A:$J,7,)="","",VLOOKUP($A340,Vocabulary!$A:$J,7,)),"")</f>
        <v/>
      </c>
      <c r="E340" s="11" t="str">
        <f>IF($A340&lt;&gt;"",VLOOKUP($A340,Vocabulary!$A:$J,4,),"")</f>
        <v>Location</v>
      </c>
    </row>
    <row r="341" spans="1:5" x14ac:dyDescent="0.3">
      <c r="A341" s="8">
        <v>408</v>
      </c>
      <c r="B341" s="11" t="str">
        <f>IF($A341&lt;&gt;"",IF(VLOOKUP($A341,Vocabulary!$A:$J,2,)="","",VLOOKUP($A341,Vocabulary!$A:$J,2,)),"")</f>
        <v>Locatienaam</v>
      </c>
      <c r="C341" s="11" t="str">
        <f>IF($A341&lt;&gt;"",IF(VLOOKUP($A341,Vocabulary!$A:$J,3,)="","",VLOOKUP($A341,Vocabulary!$A:$J,3,)),"")</f>
        <v>Naam of omschrijving vh het geografisch object dat een adreslocator aanduidt.
Gebruik
Bvb de naam ve gebouw of deel ve gebouw of de naam ve kamer in een gebouw.</v>
      </c>
      <c r="D341" s="11" t="str">
        <f>IF($A341&lt;&gt;"",IF(VLOOKUP($A341,Vocabulary!$A:$J,7,)="","",VLOOKUP($A341,Vocabulary!$A:$J,7,)),"")</f>
        <v/>
      </c>
      <c r="E341" s="11" t="str">
        <f>IF($A341&lt;&gt;"",VLOOKUP($A341,Vocabulary!$A:$J,4,),"")</f>
        <v>Location</v>
      </c>
    </row>
    <row r="342" spans="1:5" x14ac:dyDescent="0.3">
      <c r="A342" s="8">
        <v>409</v>
      </c>
      <c r="B342" s="11" t="str">
        <f>IF($A342&lt;&gt;"",IF(VLOOKUP($A342,Vocabulary!$A:$J,2,)="","",VLOOKUP($A342,Vocabulary!$A:$J,2,)),"")</f>
        <v>Postinfo</v>
      </c>
      <c r="C342" s="11" t="str">
        <f>IF($A342&lt;&gt;"",IF(VLOOKUP($A342,Vocabulary!$A:$J,3,)="","",VLOOKUP($A342,Vocabulary!$A:$J,3,)),"")</f>
        <v>Adrescomponent die verwijst naar informatie toegekend door de aanbieder van de universele postdienst voor de identificatie van een groepering van adressen in een geografisch gebied voor postale doeleinden.</v>
      </c>
      <c r="D342" s="11" t="str">
        <f>IF($A342&lt;&gt;"",IF(VLOOKUP($A342,Vocabulary!$A:$J,7,)="","",VLOOKUP($A342,Vocabulary!$A:$J,7,)),"")</f>
        <v/>
      </c>
      <c r="E342" s="11" t="str">
        <f>IF($A342&lt;&gt;"",VLOOKUP($A342,Vocabulary!$A:$J,4,),"")</f>
        <v>Location</v>
      </c>
    </row>
    <row r="343" spans="1:5" x14ac:dyDescent="0.3">
      <c r="A343" s="8">
        <v>410</v>
      </c>
      <c r="B343" s="11" t="str">
        <f>IF($A343&lt;&gt;"",IF(VLOOKUP($A343,Vocabulary!$A:$J,2,)="","",VLOOKUP($A343,Vocabulary!$A:$J,2,)),"")</f>
        <v>Straatnaam</v>
      </c>
      <c r="C343" s="11" t="str">
        <f>IF($A343&lt;&gt;"",IF(VLOOKUP($A343,Vocabulary!$A:$J,3,)="","",VLOOKUP($A343,Vocabulary!$A:$J,3,)),"")</f>
        <v>Adrescomponent met de naam die officieel werd toegekend aan een straat (baan, doorgang, plein) of aan een gehucht en waaraan adressen kunnen zijn gekoppeld.</v>
      </c>
      <c r="D343" s="11" t="str">
        <f>IF($A343&lt;&gt;"",IF(VLOOKUP($A343,Vocabulary!$A:$J,7,)="","",VLOOKUP($A343,Vocabulary!$A:$J,7,)),"")</f>
        <v/>
      </c>
      <c r="E343" s="11" t="str">
        <f>IF($A343&lt;&gt;"",VLOOKUP($A343,Vocabulary!$A:$J,4,),"")</f>
        <v>Location</v>
      </c>
    </row>
    <row r="344" spans="1:5" x14ac:dyDescent="0.3">
      <c r="A344" s="8">
        <v>411</v>
      </c>
      <c r="B344" s="11" t="str">
        <f>IF($A344&lt;&gt;"",IF(VLOOKUP($A344,Vocabulary!$A:$J,2,)="","",VLOOKUP($A344,Vocabulary!$A:$J,2,)),"")</f>
        <v>aanduiding</v>
      </c>
      <c r="C344" s="11" t="str">
        <f>IF($A344&lt;&gt;"",IF(VLOOKUP($A344,Vocabulary!$A:$J,3,)="","",VLOOKUP($A344,Vocabulary!$A:$J,3,)),"")</f>
        <v>Alfanumerieke code die de locator uniek identificeert binnen de straat, administratieve eenheid etc.</v>
      </c>
      <c r="D344" s="11" t="str">
        <f>IF($A344&lt;&gt;"",IF(VLOOKUP($A344,Vocabulary!$A:$J,7,)="","",VLOOKUP($A344,Vocabulary!$A:$J,7,)),"")</f>
        <v/>
      </c>
      <c r="E344" s="11" t="str">
        <f>IF($A344&lt;&gt;"",VLOOKUP($A344,Vocabulary!$A:$J,4,),"")</f>
        <v>Location</v>
      </c>
    </row>
    <row r="345" spans="1:5" x14ac:dyDescent="0.3">
      <c r="A345" s="8">
        <v>412</v>
      </c>
      <c r="B345" s="11" t="str">
        <f>IF($A345&lt;&gt;"",IF(VLOOKUP($A345,Vocabulary!$A:$J,2,)="","",VLOOKUP($A345,Vocabulary!$A:$J,2,)),"")</f>
        <v>Locatieaanduiding.aanduiding</v>
      </c>
      <c r="C345" s="11" t="str">
        <f>IF($A345&lt;&gt;"",IF(VLOOKUP($A345,Vocabulary!$A:$J,3,)="","",VLOOKUP($A345,Vocabulary!$A:$J,3,)),"")</f>
        <v>Alfanumerieke code waarmee het identificerend deel van een adreslocator wordt aangeduid.</v>
      </c>
      <c r="D345" s="11" t="str">
        <f>IF($A345&lt;&gt;"",IF(VLOOKUP($A345,Vocabulary!$A:$J,7,)="","",VLOOKUP($A345,Vocabulary!$A:$J,7,)),"")</f>
        <v/>
      </c>
      <c r="E345" s="11" t="str">
        <f>IF($A345&lt;&gt;"",VLOOKUP($A345,Vocabulary!$A:$J,4,),"")</f>
        <v>Location</v>
      </c>
    </row>
    <row r="346" spans="1:5" x14ac:dyDescent="0.3">
      <c r="A346" s="8">
        <v>413</v>
      </c>
      <c r="B346" s="11" t="str">
        <f>IF($A346&lt;&gt;"",IF(VLOOKUP($A346,Vocabulary!$A:$J,2,)="","",VLOOKUP($A346,Vocabulary!$A:$J,2,)),"")</f>
        <v>adreslocator</v>
      </c>
      <c r="C346" s="11" t="str">
        <f>IF($A346&lt;&gt;"",IF(VLOOKUP($A346,Vocabulary!$A:$J,3,)="","",VLOOKUP($A346,Vocabulary!$A:$J,3,)),"")</f>
        <v>Bijkomende adreslocator.</v>
      </c>
      <c r="D346" s="11" t="str">
        <f>IF($A346&lt;&gt;"",IF(VLOOKUP($A346,Vocabulary!$A:$J,7,)="","",VLOOKUP($A346,Vocabulary!$A:$J,7,)),"")</f>
        <v/>
      </c>
      <c r="E346" s="11" t="str">
        <f>IF($A346&lt;&gt;"",VLOOKUP($A346,Vocabulary!$A:$J,4,),"")</f>
        <v>Location</v>
      </c>
    </row>
    <row r="347" spans="1:5" x14ac:dyDescent="0.3">
      <c r="A347" s="8">
        <v>414</v>
      </c>
      <c r="B347" s="11" t="str">
        <f>IF($A347&lt;&gt;"",IF(VLOOKUP($A347,Vocabulary!$A:$J,2,)="","",VLOOKUP($A347,Vocabulary!$A:$J,2,)),"")</f>
        <v>busnummer</v>
      </c>
      <c r="C347" s="11" t="str">
        <f>IF($A347&lt;&gt;"",IF(VLOOKUP($A347,Vocabulary!$A:$J,3,)="","",VLOOKUP($A347,Vocabulary!$A:$J,3,)),"")</f>
        <v>Officieel toegekende alfanumerieke code die wordt toegevoegd aan het huisnummer om meerdere gebouweenheden, standplaatsen, ligplaatsen of percelen te onderscheiden die eenzelfde huisnummer hebben.</v>
      </c>
      <c r="D347" s="11" t="str">
        <f>IF($A347&lt;&gt;"",IF(VLOOKUP($A347,Vocabulary!$A:$J,7,)="","",VLOOKUP($A347,Vocabulary!$A:$J,7,)),"")</f>
        <v/>
      </c>
      <c r="E347" s="11" t="str">
        <f>IF($A347&lt;&gt;"",VLOOKUP($A347,Vocabulary!$A:$J,4,),"")</f>
        <v>Location</v>
      </c>
    </row>
    <row r="348" spans="1:5" x14ac:dyDescent="0.3">
      <c r="A348" s="8">
        <v>415</v>
      </c>
      <c r="B348" s="11" t="str">
        <f>IF($A348&lt;&gt;"",IF(VLOOKUP($A348,Vocabulary!$A:$J,2,)="","",VLOOKUP($A348,Vocabulary!$A:$J,2,)),"")</f>
        <v>Adresvoorstelling.busnummer</v>
      </c>
      <c r="C348" s="11" t="str">
        <f>IF($A348&lt;&gt;"",IF(VLOOKUP($A348,Vocabulary!$A:$J,3,)="","",VLOOKUP($A348,Vocabulary!$A:$J,3,)),"")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D348" s="11" t="str">
        <f>IF($A348&lt;&gt;"",IF(VLOOKUP($A348,Vocabulary!$A:$J,7,)="","",VLOOKUP($A348,Vocabulary!$A:$J,7,)),"")</f>
        <v/>
      </c>
      <c r="E348" s="11" t="str">
        <f>IF($A348&lt;&gt;"",VLOOKUP($A348,Vocabulary!$A:$J,4,),"")</f>
        <v>Location</v>
      </c>
    </row>
    <row r="349" spans="1:5" x14ac:dyDescent="0.3">
      <c r="A349" s="8">
        <v>416</v>
      </c>
      <c r="B349" s="11" t="str">
        <f>IF($A349&lt;&gt;"",IF(VLOOKUP($A349,Vocabulary!$A:$J,2,)="","",VLOOKUP($A349,Vocabulary!$A:$J,2,)),"")</f>
        <v>gemeentenaam</v>
      </c>
      <c r="C349" s="11" t="str">
        <f>IF($A349&lt;&gt;"",IF(VLOOKUP($A349,Vocabulary!$A:$J,3,)="","",VLOOKUP($A349,Vocabulary!$A:$J,3,)),"")</f>
        <v>Gemeentenaam vh adres.</v>
      </c>
      <c r="D349" s="11" t="str">
        <f>IF($A349&lt;&gt;"",IF(VLOOKUP($A349,Vocabulary!$A:$J,7,)="","",VLOOKUP($A349,Vocabulary!$A:$J,7,)),"")</f>
        <v/>
      </c>
      <c r="E349" s="11" t="str">
        <f>IF($A349&lt;&gt;"",VLOOKUP($A349,Vocabulary!$A:$J,4,),"")</f>
        <v>Location</v>
      </c>
    </row>
    <row r="350" spans="1:5" x14ac:dyDescent="0.3">
      <c r="A350" s="8">
        <v>417</v>
      </c>
      <c r="B350" s="11" t="str">
        <f>IF($A350&lt;&gt;"",IF(VLOOKUP($A350,Vocabulary!$A:$J,2,)="","",VLOOKUP($A350,Vocabulary!$A:$J,2,)),"")</f>
        <v>heeftGemeentenaam</v>
      </c>
      <c r="C350" s="11" t="str">
        <f>IF($A350&lt;&gt;"",IF(VLOOKUP($A350,Vocabulary!$A:$J,3,)="","",VLOOKUP($A350,Vocabulary!$A:$J,3,)),"")</f>
        <v>Gemeentenaamcomponent van het adres.</v>
      </c>
      <c r="D350" s="11" t="str">
        <f>IF($A350&lt;&gt;"",IF(VLOOKUP($A350,Vocabulary!$A:$J,7,)="","",VLOOKUP($A350,Vocabulary!$A:$J,7,)),"")</f>
        <v/>
      </c>
      <c r="E350" s="11" t="str">
        <f>IF($A350&lt;&gt;"",VLOOKUP($A350,Vocabulary!$A:$J,4,),"")</f>
        <v>Location</v>
      </c>
    </row>
    <row r="351" spans="1:5" x14ac:dyDescent="0.3">
      <c r="A351" s="8">
        <v>418</v>
      </c>
      <c r="B351" s="11" t="str">
        <f>IF($A351&lt;&gt;"",IF(VLOOKUP($A351,Vocabulary!$A:$J,2,)="","",VLOOKUP($A351,Vocabulary!$A:$J,2,)),"")</f>
        <v>heeftPostinfo</v>
      </c>
      <c r="C351" s="11" t="str">
        <f>IF($A351&lt;&gt;"",IF(VLOOKUP($A351,Vocabulary!$A:$J,3,)="","",VLOOKUP($A351,Vocabulary!$A:$J,3,)),"")</f>
        <v>Postinfocomponent van het adres.</v>
      </c>
      <c r="D351" s="11" t="str">
        <f>IF($A351&lt;&gt;"",IF(VLOOKUP($A351,Vocabulary!$A:$J,7,)="","",VLOOKUP($A351,Vocabulary!$A:$J,7,)),"")</f>
        <v/>
      </c>
      <c r="E351" s="11" t="str">
        <f>IF($A351&lt;&gt;"",VLOOKUP($A351,Vocabulary!$A:$J,4,),"")</f>
        <v>Location</v>
      </c>
    </row>
    <row r="352" spans="1:5" x14ac:dyDescent="0.3">
      <c r="A352" s="8">
        <v>419</v>
      </c>
      <c r="B352" s="11" t="str">
        <f>IF($A352&lt;&gt;"",IF(VLOOKUP($A352,Vocabulary!$A:$J,2,)="","",VLOOKUP($A352,Vocabulary!$A:$J,2,)),"")</f>
        <v>heeftStraatnaam</v>
      </c>
      <c r="C352" s="11" t="str">
        <f>IF($A352&lt;&gt;"",IF(VLOOKUP($A352,Vocabulary!$A:$J,3,)="","",VLOOKUP($A352,Vocabulary!$A:$J,3,)),"")</f>
        <v>Straatnaamcomponent van het adres.</v>
      </c>
      <c r="D352" s="11" t="str">
        <f>IF($A352&lt;&gt;"",IF(VLOOKUP($A352,Vocabulary!$A:$J,7,)="","",VLOOKUP($A352,Vocabulary!$A:$J,7,)),"")</f>
        <v/>
      </c>
      <c r="E352" s="11" t="str">
        <f>IF($A352&lt;&gt;"",VLOOKUP($A352,Vocabulary!$A:$J,4,),"")</f>
        <v>Location</v>
      </c>
    </row>
    <row r="353" spans="1:5" x14ac:dyDescent="0.3">
      <c r="A353" s="8">
        <v>420</v>
      </c>
      <c r="B353" s="11" t="str">
        <f>IF($A353&lt;&gt;"",IF(VLOOKUP($A353,Vocabulary!$A:$J,2,)="","",VLOOKUP($A353,Vocabulary!$A:$J,2,)),"")</f>
        <v>homoniemToevoeging</v>
      </c>
      <c r="C353" s="11" t="str">
        <f>IF($A353&lt;&gt;"",IF(VLOOKUP($A353,Vocabulary!$A:$J,3,)="","",VLOOKUP($A353,Vocabulary!$A:$J,3,)),"")</f>
        <v>Toevoeging om dubbele straatnamen (straatnamen met dezelfde naam maar andere ligging in de gemeente en eigen adressen) van elkaar te onderscheiden.</v>
      </c>
      <c r="D353" s="11" t="str">
        <f>IF($A353&lt;&gt;"",IF(VLOOKUP($A353,Vocabulary!$A:$J,7,)="","",VLOOKUP($A353,Vocabulary!$A:$J,7,)),"")</f>
        <v/>
      </c>
      <c r="E353" s="11" t="str">
        <f>IF($A353&lt;&gt;"",VLOOKUP($A353,Vocabulary!$A:$J,4,),"")</f>
        <v>Location</v>
      </c>
    </row>
    <row r="354" spans="1:5" x14ac:dyDescent="0.3">
      <c r="A354" s="8">
        <v>421</v>
      </c>
      <c r="B354" s="11" t="str">
        <f>IF($A354&lt;&gt;"",IF(VLOOKUP($A354,Vocabulary!$A:$J,2,)="","",VLOOKUP($A354,Vocabulary!$A:$J,2,)),"")</f>
        <v>Adresvoorstelling.huisnummer</v>
      </c>
      <c r="C354" s="11" t="str">
        <f>IF($A354&lt;&gt;"",IF(VLOOKUP($A354,Vocabulary!$A:$J,3,)="","",VLOOKUP($A354,Vocabulary!$A:$J,3,)),"")</f>
        <v>Alfanumerieke code officieel toegekend aan gebouweenheden, ligplaatsen, standplaatsen of percelen.
Gebruik
Specialisatie van Adresvoorstelling:locatieaanduiding tbv Belgische adressen.</v>
      </c>
      <c r="D354" s="11" t="str">
        <f>IF($A354&lt;&gt;"",IF(VLOOKUP($A354,Vocabulary!$A:$J,7,)="","",VLOOKUP($A354,Vocabulary!$A:$J,7,)),"")</f>
        <v/>
      </c>
      <c r="E354" s="11" t="str">
        <f>IF($A354&lt;&gt;"",VLOOKUP($A354,Vocabulary!$A:$J,4,),"")</f>
        <v>Location</v>
      </c>
    </row>
    <row r="355" spans="1:5" x14ac:dyDescent="0.3">
      <c r="A355" s="8">
        <v>422</v>
      </c>
      <c r="B355" s="11" t="str">
        <f>IF($A355&lt;&gt;"",IF(VLOOKUP($A355,Vocabulary!$A:$J,2,)="","",VLOOKUP($A355,Vocabulary!$A:$J,2,)),"")</f>
        <v>huisnummer</v>
      </c>
      <c r="C355" s="11" t="str">
        <f>IF($A355&lt;&gt;"",IF(VLOOKUP($A355,Vocabulary!$A:$J,3,)="","",VLOOKUP($A355,Vocabulary!$A:$J,3,)),"")</f>
        <v>Alfanumerieke code officieel toegekend aan gebouweenheden, ligplaatsen, standplaatsen of percelen.</v>
      </c>
      <c r="D355" s="11" t="str">
        <f>IF($A355&lt;&gt;"",IF(VLOOKUP($A355,Vocabulary!$A:$J,7,)="","",VLOOKUP($A355,Vocabulary!$A:$J,7,)),"")</f>
        <v/>
      </c>
      <c r="E355" s="11" t="str">
        <f>IF($A355&lt;&gt;"",VLOOKUP($A355,Vocabulary!$A:$J,4,),"")</f>
        <v>Location</v>
      </c>
    </row>
    <row r="356" spans="1:5" x14ac:dyDescent="0.3">
      <c r="A356" s="8">
        <v>423</v>
      </c>
      <c r="B356" s="11" t="str">
        <f>IF($A356&lt;&gt;"",IF(VLOOKUP($A356,Vocabulary!$A:$J,2,)="","",VLOOKUP($A356,Vocabulary!$A:$J,2,)),"")</f>
        <v>isToegekendAan</v>
      </c>
      <c r="C356" s="11" t="str">
        <f>IF($A356&lt;&gt;"",IF(VLOOKUP($A356,Vocabulary!$A:$J,3,)="","",VLOOKUP($A356,Vocabulary!$A:$J,3,)),"")</f>
        <v>Adresseerbaar object waaraan het adres is toegekend.</v>
      </c>
      <c r="D356" s="11" t="str">
        <f>IF($A356&lt;&gt;"",IF(VLOOKUP($A356,Vocabulary!$A:$J,7,)="","",VLOOKUP($A356,Vocabulary!$A:$J,7,)),"")</f>
        <v/>
      </c>
      <c r="E356" s="11" t="str">
        <f>IF($A356&lt;&gt;"",VLOOKUP($A356,Vocabulary!$A:$J,4,),"")</f>
        <v>Location</v>
      </c>
    </row>
    <row r="357" spans="1:5" x14ac:dyDescent="0.3">
      <c r="A357" s="8">
        <v>424</v>
      </c>
      <c r="B357" s="11" t="str">
        <f>IF($A357&lt;&gt;"",IF(VLOOKUP($A357,Vocabulary!$A:$J,2,)="","",VLOOKUP($A357,Vocabulary!$A:$J,2,)),"")</f>
        <v>isVerrijktMet</v>
      </c>
      <c r="C357" s="11" t="str">
        <f>IF($A357&lt;&gt;"",IF(VLOOKUP($A357,Vocabulary!$A:$J,3,)="","",VLOOKUP($A357,Vocabulary!$A:$J,3,)),"")</f>
        <v>Verwijzing naar een adresuitbreiding.</v>
      </c>
      <c r="D357" s="11" t="str">
        <f>IF($A357&lt;&gt;"",IF(VLOOKUP($A357,Vocabulary!$A:$J,7,)="","",VLOOKUP($A357,Vocabulary!$A:$J,7,)),"")</f>
        <v/>
      </c>
      <c r="E357" s="11" t="str">
        <f>IF($A357&lt;&gt;"",VLOOKUP($A357,Vocabulary!$A:$J,4,),"")</f>
        <v>Location</v>
      </c>
    </row>
    <row r="358" spans="1:5" x14ac:dyDescent="0.3">
      <c r="A358" s="8">
        <v>425</v>
      </c>
      <c r="B358" s="11" t="str">
        <f>IF($A358&lt;&gt;"",IF(VLOOKUP($A358,Vocabulary!$A:$J,2,)="","",VLOOKUP($A358,Vocabulary!$A:$J,2,)),"")</f>
        <v>land</v>
      </c>
      <c r="C358" s="11" t="str">
        <f>IF($A358&lt;&gt;"",IF(VLOOKUP($A358,Vocabulary!$A:$J,3,)="","",VLOOKUP($A358,Vocabulary!$A:$J,3,)),"")</f>
        <v>Land waarin het adres gelegen is.</v>
      </c>
      <c r="D358" s="11" t="str">
        <f>IF($A358&lt;&gt;"",IF(VLOOKUP($A358,Vocabulary!$A:$J,7,)="","",VLOOKUP($A358,Vocabulary!$A:$J,7,)),"")</f>
        <v/>
      </c>
      <c r="E358" s="11" t="str">
        <f>IF($A358&lt;&gt;"",VLOOKUP($A358,Vocabulary!$A:$J,4,),"")</f>
        <v>Location</v>
      </c>
    </row>
    <row r="359" spans="1:5" x14ac:dyDescent="0.3">
      <c r="A359" s="8">
        <v>426</v>
      </c>
      <c r="B359" s="11" t="str">
        <f>IF($A359&lt;&gt;"",IF(VLOOKUP($A359,Vocabulary!$A:$J,2,)="","",VLOOKUP($A359,Vocabulary!$A:$J,2,)),"")</f>
        <v>niveau</v>
      </c>
      <c r="C359" s="11" t="str">
        <f>IF($A359&lt;&gt;"",IF(VLOOKUP($A359,Vocabulary!$A:$J,3,)="","",VLOOKUP($A359,Vocabulary!$A:$J,3,)),"")</f>
        <v>Het niveau waarnaar de locator verwijst.
Gebruik
Waarbij het niveau staat voor de geografische granulariteit vd locator: zo verwijzen locators vh type huisnummer doorgaans naar het gebouw terwijl busnummers naar een deel vh gebouw verwijzen.</v>
      </c>
      <c r="D359" s="11" t="str">
        <f>IF($A359&lt;&gt;"",IF(VLOOKUP($A359,Vocabulary!$A:$J,7,)="","",VLOOKUP($A359,Vocabulary!$A:$J,7,)),"")</f>
        <v/>
      </c>
      <c r="E359" s="11" t="str">
        <f>IF($A359&lt;&gt;"",VLOOKUP($A359,Vocabulary!$A:$J,4,),"")</f>
        <v>Location</v>
      </c>
    </row>
    <row r="360" spans="1:5" x14ac:dyDescent="0.3">
      <c r="A360" s="8">
        <v>427</v>
      </c>
      <c r="B360" s="11" t="str">
        <f>IF($A360&lt;&gt;"",IF(VLOOKUP($A360,Vocabulary!$A:$J,2,)="","",VLOOKUP($A360,Vocabulary!$A:$J,2,)),"")</f>
        <v>officieelToegekend</v>
      </c>
      <c r="C360" s="11" t="str">
        <f>IF($A360&lt;&gt;"",IF(VLOOKUP($A360,Vocabulary!$A:$J,3,)="","",VLOOKUP($A360,Vocabulary!$A:$J,3,)),"")</f>
        <v>Geeft aan of het adres officieel door de adresbeheerder is toegekend.
Gebruik
Een adres is niet-officieel wanneer het bestaan ervan niet gekend was vanuit de administratieve procedures, maar pas nadat nadat het feitelijk is vastgesteld op het terrein.</v>
      </c>
      <c r="D360" s="11" t="str">
        <f>IF($A360&lt;&gt;"",IF(VLOOKUP($A360,Vocabulary!$A:$J,7,)="","",VLOOKUP($A360,Vocabulary!$A:$J,7,)),"")</f>
        <v/>
      </c>
      <c r="E360" s="11" t="str">
        <f>IF($A360&lt;&gt;"",VLOOKUP($A360,Vocabulary!$A:$J,4,),"")</f>
        <v>Location</v>
      </c>
    </row>
    <row r="361" spans="1:5" x14ac:dyDescent="0.3">
      <c r="A361" s="8">
        <v>428</v>
      </c>
      <c r="B361" s="11" t="str">
        <f>IF($A361&lt;&gt;"",IF(VLOOKUP($A361,Vocabulary!$A:$J,2,)="","",VLOOKUP($A361,Vocabulary!$A:$J,2,)),"")</f>
        <v>positie</v>
      </c>
      <c r="C361" s="11" t="str">
        <f>IF($A361&lt;&gt;"",IF(VLOOKUP($A361,Vocabulary!$A:$J,3,)="","",VLOOKUP($A361,Vocabulary!$A:$J,3,)),"")</f>
        <v>Positie van een karakeristiek punt dat de positie van het adres vertegenwoordigt volgens een bepaalde specificatie en inclusief informatie over de herkomst van de positie.
Gebruik
Moet een punt zijn.</v>
      </c>
      <c r="D361" s="11" t="str">
        <f>IF($A361&lt;&gt;"",IF(VLOOKUP($A361,Vocabulary!$A:$J,7,)="","",VLOOKUP($A361,Vocabulary!$A:$J,7,)),"")</f>
        <v/>
      </c>
      <c r="E361" s="11" t="str">
        <f>IF($A361&lt;&gt;"",VLOOKUP($A361,Vocabulary!$A:$J,4,),"")</f>
        <v>Location</v>
      </c>
    </row>
    <row r="362" spans="1:5" x14ac:dyDescent="0.3">
      <c r="A362" s="8">
        <v>429</v>
      </c>
      <c r="B362" s="11" t="str">
        <f>IF($A362&lt;&gt;"",IF(VLOOKUP($A362,Vocabulary!$A:$J,2,)="","",VLOOKUP($A362,Vocabulary!$A:$J,2,)),"")</f>
        <v>postcode</v>
      </c>
      <c r="C362" s="11" t="str">
        <f>IF($A362&lt;&gt;"",IF(VLOOKUP($A362,Vocabulary!$A:$J,3,)="","",VLOOKUP($A362,Vocabulary!$A:$J,3,)),"")</f>
        <v>Code waarmee het geografisch gebied dat de adressen voor postale doeleinden groepeert aanduidt.</v>
      </c>
      <c r="D362" s="11" t="str">
        <f>IF($A362&lt;&gt;"",IF(VLOOKUP($A362,Vocabulary!$A:$J,7,)="","",VLOOKUP($A362,Vocabulary!$A:$J,7,)),"")</f>
        <v>external terminology:
http://www.w3.org/ns/locn#postCode</v>
      </c>
      <c r="E362" s="11" t="str">
        <f>IF($A362&lt;&gt;"",VLOOKUP($A362,Vocabulary!$A:$J,4,),"")</f>
        <v>Location</v>
      </c>
    </row>
    <row r="363" spans="1:5" x14ac:dyDescent="0.3">
      <c r="A363" s="8">
        <v>430</v>
      </c>
      <c r="B363" s="11" t="str">
        <f>IF($A363&lt;&gt;"",IF(VLOOKUP($A363,Vocabulary!$A:$J,2,)="","",VLOOKUP($A363,Vocabulary!$A:$J,2,)),"")</f>
        <v>postnaam</v>
      </c>
      <c r="C363" s="11" t="str">
        <f>IF($A363&lt;&gt;"",IF(VLOOKUP($A363,Vocabulary!$A:$J,3,)="","",VLOOKUP($A363,Vocabulary!$A:$J,3,)),"")</f>
        <v>Naam waarmee het geografisch gebied dat de adressen voor postale doeleinden groepeert kan worden aangeduid.
Gebruik
Typisch de namen van vroegere gemeenten waarmee het gebied samenvalt.</v>
      </c>
      <c r="D363" s="11" t="str">
        <f>IF($A363&lt;&gt;"",IF(VLOOKUP($A363,Vocabulary!$A:$J,7,)="","",VLOOKUP($A363,Vocabulary!$A:$J,7,)),"")</f>
        <v>external terminology:
http://www.w3.org/ns/locn#postName</v>
      </c>
      <c r="E363" s="11" t="str">
        <f>IF($A363&lt;&gt;"",VLOOKUP($A363,Vocabulary!$A:$J,4,),"")</f>
        <v>Location</v>
      </c>
    </row>
    <row r="364" spans="1:5" x14ac:dyDescent="0.3">
      <c r="A364" s="8">
        <v>431</v>
      </c>
      <c r="B364" s="11" t="str">
        <f>IF($A364&lt;&gt;"",IF(VLOOKUP($A364,Vocabulary!$A:$J,2,)="","",VLOOKUP($A364,Vocabulary!$A:$J,2,)),"")</f>
        <v>Straatnaam.status</v>
      </c>
      <c r="C364" s="11" t="str">
        <f>IF($A364&lt;&gt;"",IF(VLOOKUP($A364,Vocabulary!$A:$J,3,)="","",VLOOKUP($A364,Vocabulary!$A:$J,3,)),"")</f>
        <v>Actuele toestand van de straatnaam.</v>
      </c>
      <c r="D364" s="11" t="str">
        <f>IF($A364&lt;&gt;"",IF(VLOOKUP($A364,Vocabulary!$A:$J,7,)="","",VLOOKUP($A364,Vocabulary!$A:$J,7,)),"")</f>
        <v/>
      </c>
      <c r="E364" s="11" t="str">
        <f>IF($A364&lt;&gt;"",VLOOKUP($A364,Vocabulary!$A:$J,4,),"")</f>
        <v>Location</v>
      </c>
    </row>
    <row r="365" spans="1:5" x14ac:dyDescent="0.3">
      <c r="A365" s="8">
        <v>432</v>
      </c>
      <c r="B365" s="11" t="str">
        <f>IF($A365&lt;&gt;"",IF(VLOOKUP($A365,Vocabulary!$A:$J,2,)="","",VLOOKUP($A365,Vocabulary!$A:$J,2,)),"")</f>
        <v>Adres.status</v>
      </c>
      <c r="C365" s="11" t="str">
        <f>IF($A365&lt;&gt;"",IF(VLOOKUP($A365,Vocabulary!$A:$J,3,)="","",VLOOKUP($A365,Vocabulary!$A:$J,3,)),"")</f>
        <v>Actuele toestand van het adres.</v>
      </c>
      <c r="D365" s="11" t="str">
        <f>IF($A365&lt;&gt;"",IF(VLOOKUP($A365,Vocabulary!$A:$J,7,)="","",VLOOKUP($A365,Vocabulary!$A:$J,7,)),"")</f>
        <v/>
      </c>
      <c r="E365" s="11" t="str">
        <f>IF($A365&lt;&gt;"",VLOOKUP($A365,Vocabulary!$A:$J,4,),"")</f>
        <v>Location</v>
      </c>
    </row>
    <row r="366" spans="1:5" x14ac:dyDescent="0.3">
      <c r="A366" s="8">
        <v>433</v>
      </c>
      <c r="B366" s="11" t="str">
        <f>IF($A366&lt;&gt;"",IF(VLOOKUP($A366,Vocabulary!$A:$J,2,)="","",VLOOKUP($A366,Vocabulary!$A:$J,2,)),"")</f>
        <v>Locatienaam.type</v>
      </c>
      <c r="C366" s="11" t="str">
        <f>IF($A366&lt;&gt;"",IF(VLOOKUP($A366,Vocabulary!$A:$J,3,)="","",VLOOKUP($A366,Vocabulary!$A:$J,3,)),"")</f>
        <v>Aard vh geografisch object.</v>
      </c>
      <c r="D366" s="11" t="str">
        <f>IF($A366&lt;&gt;"",IF(VLOOKUP($A366,Vocabulary!$A:$J,7,)="","",VLOOKUP($A366,Vocabulary!$A:$J,7,)),"")</f>
        <v/>
      </c>
      <c r="E366" s="11" t="str">
        <f>IF($A366&lt;&gt;"",VLOOKUP($A366,Vocabulary!$A:$J,4,),"")</f>
        <v>Location</v>
      </c>
    </row>
    <row r="367" spans="1:5" x14ac:dyDescent="0.3">
      <c r="A367" s="8">
        <v>434</v>
      </c>
      <c r="B367" s="11" t="str">
        <f>IF($A367&lt;&gt;"",IF(VLOOKUP($A367,Vocabulary!$A:$J,2,)="","",VLOOKUP($A367,Vocabulary!$A:$J,2,)),"")</f>
        <v>Locatieaanduiding.type</v>
      </c>
      <c r="C367" s="11" t="str">
        <f>IF($A367&lt;&gt;"",IF(VLOOKUP($A367,Vocabulary!$A:$J,3,)="","",VLOOKUP($A367,Vocabulary!$A:$J,3,)),"")</f>
        <v>Aard vd locatieaanduiding.</v>
      </c>
      <c r="D367" s="11" t="str">
        <f>IF($A367&lt;&gt;"",IF(VLOOKUP($A367,Vocabulary!$A:$J,7,)="","",VLOOKUP($A367,Vocabulary!$A:$J,7,)),"")</f>
        <v/>
      </c>
      <c r="E367" s="11" t="str">
        <f>IF($A367&lt;&gt;"",VLOOKUP($A367,Vocabulary!$A:$J,4,),"")</f>
        <v>Location</v>
      </c>
    </row>
    <row r="368" spans="1:5" x14ac:dyDescent="0.3">
      <c r="A368" s="8">
        <v>435</v>
      </c>
      <c r="B368" s="11" t="str">
        <f>IF($A368&lt;&gt;"",IF(VLOOKUP($A368,Vocabulary!$A:$J,2,)="","",VLOOKUP($A368,Vocabulary!$A:$J,2,)),"")</f>
        <v>verwijstNaar</v>
      </c>
      <c r="C368" s="11" t="str">
        <f>IF($A368&lt;&gt;"",IF(VLOOKUP($A368,Vocabulary!$A:$J,3,)="","",VLOOKUP($A368,Vocabulary!$A:$J,3,)),"")</f>
        <v xml:space="preserve">Adres waarvan de adresvoorstelling is afgeleid. 
Gebruik
Dit kan enkel voor Belgische adressen aangezien onder adres een Belgisch adres wordt verstaan. </v>
      </c>
      <c r="D368" s="11" t="str">
        <f>IF($A368&lt;&gt;"",IF(VLOOKUP($A368,Vocabulary!$A:$J,7,)="","",VLOOKUP($A368,Vocabulary!$A:$J,7,)),"")</f>
        <v/>
      </c>
      <c r="E368" s="11" t="str">
        <f>IF($A368&lt;&gt;"",VLOOKUP($A368,Vocabulary!$A:$J,4,),"")</f>
        <v>Location</v>
      </c>
    </row>
    <row r="369" spans="1:5" x14ac:dyDescent="0.3">
      <c r="A369" s="8">
        <v>436</v>
      </c>
      <c r="B369" s="11" t="str">
        <f>IF($A369&lt;&gt;"",IF(VLOOKUP($A369,Vocabulary!$A:$J,2,)="","",VLOOKUP($A369,Vocabulary!$A:$J,2,)),"")</f>
        <v>volledigAdres</v>
      </c>
      <c r="C369" s="11" t="str">
        <f>IF($A369&lt;&gt;"",IF(VLOOKUP($A369,Vocabulary!$A:$J,3,)="","",VLOOKUP($A369,Vocabulary!$A:$J,3,)),"")</f>
        <v xml:space="preserve">Het complete adres in één string, al dan niet geformatteerd. 
Gebruik
Vermijdt fouten tgv het opsplitsen ve adres in zijn onderdelen. Geeft de voorgeschreven volgorde vd verschillende onderdelen weer </v>
      </c>
      <c r="D369" s="11" t="str">
        <f>IF($A369&lt;&gt;"",IF(VLOOKUP($A369,Vocabulary!$A:$J,7,)="","",VLOOKUP($A369,Vocabulary!$A:$J,7,)),"")</f>
        <v>external terminology:
http://www.w3.org/ns/locn#fullAddress</v>
      </c>
      <c r="E369" s="11" t="str">
        <f>IF($A369&lt;&gt;"",VLOOKUP($A369,Vocabulary!$A:$J,4,),"")</f>
        <v>Location</v>
      </c>
    </row>
    <row r="370" spans="1:5" x14ac:dyDescent="0.3">
      <c r="A370" s="8">
        <v>437</v>
      </c>
      <c r="B370" s="11" t="str">
        <f>IF($A370&lt;&gt;"",IF(VLOOKUP($A370,Vocabulary!$A:$J,2,)="","",VLOOKUP($A370,Vocabulary!$A:$J,2,)),"")</f>
        <v>Afstamming</v>
      </c>
      <c r="C370" s="11" t="str">
        <f>IF($A370&lt;&gt;"",IF(VLOOKUP($A370,Vocabulary!$A:$J,3,)="","",VLOOKUP($A370,Vocabulary!$A:$J,3,)),"")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D370" s="11" t="str">
        <f>IF($A370&lt;&gt;"",IF(VLOOKUP($A370,Vocabulary!$A:$J,7,)="","",VLOOKUP($A370,Vocabulary!$A:$J,7,)),"")</f>
        <v/>
      </c>
      <c r="E370" s="11" t="str">
        <f>IF($A370&lt;&gt;"",VLOOKUP($A370,Vocabulary!$A:$J,4,),"")</f>
        <v>Person</v>
      </c>
    </row>
    <row r="371" spans="1:5" x14ac:dyDescent="0.3">
      <c r="A371" s="8">
        <v>438</v>
      </c>
      <c r="B371" s="11" t="str">
        <f>IF($A371&lt;&gt;"",IF(VLOOKUP($A371,Vocabulary!$A:$J,2,)="","",VLOOKUP($A371,Vocabulary!$A:$J,2,)),"")</f>
        <v>BurgerlijkeStaat</v>
      </c>
      <c r="C371" s="11" t="str">
        <f>IF($A371&lt;&gt;"",IF(VLOOKUP($A371,Vocabulary!$A:$J,3,)="","",VLOOKUP($A371,Vocabulary!$A:$J,3,)),"")</f>
        <v xml:space="preserve">Burgerrechtelijke toestand van een persoon. 
Gebruik
 Slaat op huwelijk, partnerregistratie, afstamming, voogdij etc. Is maw de toestand van bepaalde verhoudingen tussen personen. </v>
      </c>
      <c r="D371" s="11" t="str">
        <f>IF($A371&lt;&gt;"",IF(VLOOKUP($A371,Vocabulary!$A:$J,7,)="","",VLOOKUP($A371,Vocabulary!$A:$J,7,)),"")</f>
        <v/>
      </c>
      <c r="E371" s="11" t="str">
        <f>IF($A371&lt;&gt;"",VLOOKUP($A371,Vocabulary!$A:$J,4,),"")</f>
        <v>Person</v>
      </c>
    </row>
    <row r="372" spans="1:5" x14ac:dyDescent="0.3">
      <c r="A372" s="8">
        <v>439</v>
      </c>
      <c r="B372" s="11" t="str">
        <f>IF($A372&lt;&gt;"",IF(VLOOKUP($A372,Vocabulary!$A:$J,2,)="","",VLOOKUP($A372,Vocabulary!$A:$J,2,)),"")</f>
        <v>Domicilie</v>
      </c>
      <c r="C372" s="11" t="str">
        <f>IF($A372&lt;&gt;"",IF(VLOOKUP($A372,Vocabulary!$A:$J,3,)="","",VLOOKUP($A372,Vocabulary!$A:$J,3,)),"")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D372" s="11" t="str">
        <f>IF($A372&lt;&gt;"",IF(VLOOKUP($A372,Vocabulary!$A:$J,7,)="","",VLOOKUP($A372,Vocabulary!$A:$J,7,)),"")</f>
        <v/>
      </c>
      <c r="E372" s="11" t="str">
        <f>IF($A372&lt;&gt;"",VLOOKUP($A372,Vocabulary!$A:$J,4,),"")</f>
        <v>Person</v>
      </c>
    </row>
    <row r="373" spans="1:5" x14ac:dyDescent="0.3">
      <c r="A373" s="8">
        <v>440</v>
      </c>
      <c r="B373" s="11" t="str">
        <f>IF($A373&lt;&gt;"",IF(VLOOKUP($A373,Vocabulary!$A:$J,2,)="","",VLOOKUP($A373,Vocabulary!$A:$J,2,)),"")</f>
        <v>Geboorte</v>
      </c>
      <c r="C373" s="11" t="str">
        <f>IF($A373&lt;&gt;"",IF(VLOOKUP($A373,Vocabulary!$A:$J,3,)="","",VLOOKUP($A373,Vocabulary!$A:$J,3,)),"")</f>
        <v>Het ter wereld komen vd persoon.</v>
      </c>
      <c r="D373" s="11" t="str">
        <f>IF($A373&lt;&gt;"",IF(VLOOKUP($A373,Vocabulary!$A:$J,7,)="","",VLOOKUP($A373,Vocabulary!$A:$J,7,)),"")</f>
        <v/>
      </c>
      <c r="E373" s="11" t="str">
        <f>IF($A373&lt;&gt;"",VLOOKUP($A373,Vocabulary!$A:$J,4,),"")</f>
        <v>Person</v>
      </c>
    </row>
    <row r="374" spans="1:5" x14ac:dyDescent="0.3">
      <c r="A374" s="8">
        <v>441</v>
      </c>
      <c r="B374" s="11" t="str">
        <f>IF($A374&lt;&gt;"",IF(VLOOKUP($A374,Vocabulary!$A:$J,2,)="","",VLOOKUP($A374,Vocabulary!$A:$J,2,)),"")</f>
        <v>GeenInwoner</v>
      </c>
      <c r="C374" s="11" t="str">
        <f>IF($A374&lt;&gt;"",IF(VLOOKUP($A374,Vocabulary!$A:$J,3,)="","",VLOOKUP($A374,Vocabulary!$A:$J,3,)),"")</f>
        <v xml:space="preserve">Persoon die niet in een bepaalde plaats of land woont. 
Gebruik
 Plaats of land wordt hier vertegenwoordigd door de entiteit jurisdictie. </v>
      </c>
      <c r="D374" s="11" t="str">
        <f>IF($A374&lt;&gt;"",IF(VLOOKUP($A374,Vocabulary!$A:$J,7,)="","",VLOOKUP($A374,Vocabulary!$A:$J,7,)),"")</f>
        <v/>
      </c>
      <c r="E374" s="11" t="str">
        <f>IF($A374&lt;&gt;"",VLOOKUP($A374,Vocabulary!$A:$J,4,),"")</f>
        <v>Person</v>
      </c>
    </row>
    <row r="375" spans="1:5" x14ac:dyDescent="0.3">
      <c r="A375" s="8">
        <v>442</v>
      </c>
      <c r="B375" s="11" t="str">
        <f>IF($A375&lt;&gt;"",IF(VLOOKUP($A375,Vocabulary!$A:$J,2,)="","",VLOOKUP($A375,Vocabulary!$A:$J,2,)),"")</f>
        <v>GeregistreerdPersoon</v>
      </c>
      <c r="C375" s="11" t="str">
        <f>IF($A375&lt;&gt;"",IF(VLOOKUP($A375,Vocabulary!$A:$J,3,)="","",VLOOKUP($A375,Vocabulary!$A:$J,3,)),"")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D375" s="11" t="str">
        <f>IF($A375&lt;&gt;"",IF(VLOOKUP($A375,Vocabulary!$A:$J,7,)="","",VLOOKUP($A375,Vocabulary!$A:$J,7,)),"")</f>
        <v/>
      </c>
      <c r="E375" s="11" t="str">
        <f>IF($A375&lt;&gt;"",VLOOKUP($A375,Vocabulary!$A:$J,4,),"")</f>
        <v>Person</v>
      </c>
    </row>
    <row r="376" spans="1:5" x14ac:dyDescent="0.3">
      <c r="A376" s="8">
        <v>443</v>
      </c>
      <c r="B376" s="11" t="str">
        <f>IF($A376&lt;&gt;"",IF(VLOOKUP($A376,Vocabulary!$A:$J,2,)="","",VLOOKUP($A376,Vocabulary!$A:$J,2,)),"")</f>
        <v>Gezin</v>
      </c>
      <c r="C376" s="11" t="str">
        <f>IF($A376&lt;&gt;"",IF(VLOOKUP($A376,Vocabulary!$A:$J,3,)="","",VLOOKUP($A376,Vocabulary!$A:$J,3,)),"")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D376" s="11" t="str">
        <f>IF($A376&lt;&gt;"",IF(VLOOKUP($A376,Vocabulary!$A:$J,7,)="","",VLOOKUP($A376,Vocabulary!$A:$J,7,)),"")</f>
        <v/>
      </c>
      <c r="E376" s="11" t="str">
        <f>IF($A376&lt;&gt;"",VLOOKUP($A376,Vocabulary!$A:$J,4,),"")</f>
        <v>Person</v>
      </c>
    </row>
    <row r="377" spans="1:5" x14ac:dyDescent="0.3">
      <c r="A377" s="8">
        <v>444</v>
      </c>
      <c r="B377" s="11" t="str">
        <f>IF($A377&lt;&gt;"",IF(VLOOKUP($A377,Vocabulary!$A:$J,2,)="","",VLOOKUP($A377,Vocabulary!$A:$J,2,)),"")</f>
        <v>Gezinsrelatie</v>
      </c>
      <c r="C377" s="11" t="str">
        <f>IF($A377&lt;&gt;"",IF(VLOOKUP($A377,Vocabulary!$A:$J,3,)="","",VLOOKUP($A377,Vocabulary!$A:$J,3,)),"")</f>
        <v xml:space="preserve">Relatie tussen leden van eenzelfde gezin. 
Gebruik
 Bv echtgenoot, zoon, schoonmoeder. </v>
      </c>
      <c r="D377" s="11" t="str">
        <f>IF($A377&lt;&gt;"",IF(VLOOKUP($A377,Vocabulary!$A:$J,7,)="","",VLOOKUP($A377,Vocabulary!$A:$J,7,)),"")</f>
        <v/>
      </c>
      <c r="E377" s="11" t="str">
        <f>IF($A377&lt;&gt;"",VLOOKUP($A377,Vocabulary!$A:$J,4,),"")</f>
        <v>Person</v>
      </c>
    </row>
    <row r="378" spans="1:5" x14ac:dyDescent="0.3">
      <c r="A378" s="8">
        <v>445</v>
      </c>
      <c r="B378" s="11" t="str">
        <f>IF($A378&lt;&gt;"",IF(VLOOKUP($A378,Vocabulary!$A:$J,2,)="","",VLOOKUP($A378,Vocabulary!$A:$J,2,)),"")</f>
        <v>Huwelijk</v>
      </c>
      <c r="C378" s="11" t="str">
        <f>IF($A378&lt;&gt;"",IF(VLOOKUP($A378,Vocabulary!$A:$J,3,)="","",VLOOKUP($A378,Vocabulary!$A:$J,3,)),"")</f>
        <v xml:space="preserve">Een door burgerlijk of religieus recht geregelde samenlevingsvorm van twee personen. 
Gebruik
 Kan, net als bv samenwonen, de basis vormen van een gezin. </v>
      </c>
      <c r="D378" s="11" t="str">
        <f>IF($A378&lt;&gt;"",IF(VLOOKUP($A378,Vocabulary!$A:$J,7,)="","",VLOOKUP($A378,Vocabulary!$A:$J,7,)),"")</f>
        <v/>
      </c>
      <c r="E378" s="11" t="str">
        <f>IF($A378&lt;&gt;"",VLOOKUP($A378,Vocabulary!$A:$J,4,),"")</f>
        <v>Person</v>
      </c>
    </row>
    <row r="379" spans="1:5" x14ac:dyDescent="0.3">
      <c r="A379" s="8">
        <v>446</v>
      </c>
      <c r="B379" s="11" t="str">
        <f>IF($A379&lt;&gt;"",IF(VLOOKUP($A379,Vocabulary!$A:$J,2,)="","",VLOOKUP($A379,Vocabulary!$A:$J,2,)),"")</f>
        <v>Inwoner</v>
      </c>
      <c r="C379" s="11" t="str">
        <f>IF($A379&lt;&gt;"",IF(VLOOKUP($A379,Vocabulary!$A:$J,3,)="","",VLOOKUP($A379,Vocabulary!$A:$J,3,)),"")</f>
        <v xml:space="preserve">Persoon die in een bepaalde plaats of land woont. 
Gebruik
 Plaats of land wordt hier vertegenwoordigd door de entiteit jurisdictie. </v>
      </c>
      <c r="D379" s="11" t="str">
        <f>IF($A379&lt;&gt;"",IF(VLOOKUP($A379,Vocabulary!$A:$J,7,)="","",VLOOKUP($A379,Vocabulary!$A:$J,7,)),"")</f>
        <v/>
      </c>
      <c r="E379" s="11" t="str">
        <f>IF($A379&lt;&gt;"",VLOOKUP($A379,Vocabulary!$A:$J,4,),"")</f>
        <v>Person</v>
      </c>
    </row>
    <row r="380" spans="1:5" x14ac:dyDescent="0.3">
      <c r="A380" s="8">
        <v>447</v>
      </c>
      <c r="B380" s="11" t="str">
        <f>IF($A380&lt;&gt;"",IF(VLOOKUP($A380,Vocabulary!$A:$J,2,)="","",VLOOKUP($A380,Vocabulary!$A:$J,2,)),"")</f>
        <v>Inwonerschap</v>
      </c>
      <c r="C380" s="11" t="str">
        <f>IF($A380&lt;&gt;"",IF(VLOOKUP($A380,Vocabulary!$A:$J,3,)="","",VLOOKUP($A380,Vocabulary!$A:$J,3,)),"")</f>
        <v>Het feit dat een persoon verblijf houdt in een plaats of land.</v>
      </c>
      <c r="D380" s="11" t="str">
        <f>IF($A380&lt;&gt;"",IF(VLOOKUP($A380,Vocabulary!$A:$J,7,)="","",VLOOKUP($A380,Vocabulary!$A:$J,7,)),"")</f>
        <v/>
      </c>
      <c r="E380" s="11" t="str">
        <f>IF($A380&lt;&gt;"",VLOOKUP($A380,Vocabulary!$A:$J,4,),"")</f>
        <v>Person</v>
      </c>
    </row>
    <row r="381" spans="1:5" x14ac:dyDescent="0.3">
      <c r="A381" s="8">
        <v>448</v>
      </c>
      <c r="B381" s="11" t="str">
        <f>IF($A381&lt;&gt;"",IF(VLOOKUP($A381,Vocabulary!$A:$J,2,)="","",VLOOKUP($A381,Vocabulary!$A:$J,2,)),"")</f>
        <v>Nationaliteit</v>
      </c>
      <c r="C381" s="11" t="str">
        <f>IF($A381&lt;&gt;"",IF(VLOOKUP($A381,Vocabulary!$A:$J,3,)="","",VLOOKUP($A381,Vocabulary!$A:$J,3,)),"")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D381" s="11" t="str">
        <f>IF($A381&lt;&gt;"",IF(VLOOKUP($A381,Vocabulary!$A:$J,7,)="","",VLOOKUP($A381,Vocabulary!$A:$J,7,)),"")</f>
        <v/>
      </c>
      <c r="E381" s="11" t="str">
        <f>IF($A381&lt;&gt;"",VLOOKUP($A381,Vocabulary!$A:$J,4,),"")</f>
        <v>Person</v>
      </c>
    </row>
    <row r="382" spans="1:5" x14ac:dyDescent="0.3">
      <c r="A382" s="8">
        <v>449</v>
      </c>
      <c r="B382" s="11" t="str">
        <f>IF($A382&lt;&gt;"",IF(VLOOKUP($A382,Vocabulary!$A:$J,2,)="","",VLOOKUP($A382,Vocabulary!$A:$J,2,)),"")</f>
        <v>Overlijden</v>
      </c>
      <c r="C382" s="11" t="str">
        <f>IF($A382&lt;&gt;"",IF(VLOOKUP($A382,Vocabulary!$A:$J,3,)="","",VLOOKUP($A382,Vocabulary!$A:$J,3,)),"")</f>
        <v>Het doodgaan vd Persoon.</v>
      </c>
      <c r="D382" s="11" t="str">
        <f>IF($A382&lt;&gt;"",IF(VLOOKUP($A382,Vocabulary!$A:$J,7,)="","",VLOOKUP($A382,Vocabulary!$A:$J,7,)),"")</f>
        <v/>
      </c>
      <c r="E382" s="11" t="str">
        <f>IF($A382&lt;&gt;"",VLOOKUP($A382,Vocabulary!$A:$J,4,),"")</f>
        <v>Person</v>
      </c>
    </row>
    <row r="383" spans="1:5" x14ac:dyDescent="0.3">
      <c r="A383" s="8">
        <v>450</v>
      </c>
      <c r="B383" s="11" t="str">
        <f>IF($A383&lt;&gt;"",IF(VLOOKUP($A383,Vocabulary!$A:$J,2,)="","",VLOOKUP($A383,Vocabulary!$A:$J,2,)),"")</f>
        <v>PermanentInwoner</v>
      </c>
      <c r="C383" s="11" t="str">
        <f>IF($A383&lt;&gt;"",IF(VLOOKUP($A383,Vocabulary!$A:$J,3,)="","",VLOOKUP($A383,Vocabulary!$A:$J,3,)),"")</f>
        <v xml:space="preserve">Persoon die permanent in een bepaalde plaats of land woont. 
Gebruik
 Is een verblijfsrecht dat in principe officieel moet worden toegekend als de persoon geen staatsburger is. </v>
      </c>
      <c r="D383" s="11" t="str">
        <f>IF($A383&lt;&gt;"",IF(VLOOKUP($A383,Vocabulary!$A:$J,7,)="","",VLOOKUP($A383,Vocabulary!$A:$J,7,)),"")</f>
        <v/>
      </c>
      <c r="E383" s="11" t="str">
        <f>IF($A383&lt;&gt;"",VLOOKUP($A383,Vocabulary!$A:$J,4,),"")</f>
        <v>Person</v>
      </c>
    </row>
    <row r="384" spans="1:5" x14ac:dyDescent="0.3">
      <c r="A384" s="8">
        <v>451</v>
      </c>
      <c r="B384" s="11" t="str">
        <f>IF($A384&lt;&gt;"",IF(VLOOKUP($A384,Vocabulary!$A:$J,2,)="","",VLOOKUP($A384,Vocabulary!$A:$J,2,)),"")</f>
        <v>Persoonsgebeurtenis</v>
      </c>
      <c r="C384" s="11" t="str">
        <f>IF($A384&lt;&gt;"",IF(VLOOKUP($A384,Vocabulary!$A:$J,3,)="","",VLOOKUP($A384,Vocabulary!$A:$J,3,)),"")</f>
        <v>Belangrijke gebeurtenis ih leven ve persoon.</v>
      </c>
      <c r="D384" s="11" t="str">
        <f>IF($A384&lt;&gt;"",IF(VLOOKUP($A384,Vocabulary!$A:$J,7,)="","",VLOOKUP($A384,Vocabulary!$A:$J,7,)),"")</f>
        <v/>
      </c>
      <c r="E384" s="11" t="str">
        <f>IF($A384&lt;&gt;"",VLOOKUP($A384,Vocabulary!$A:$J,4,),"")</f>
        <v>Person</v>
      </c>
    </row>
    <row r="385" spans="1:5" x14ac:dyDescent="0.3">
      <c r="A385" s="8">
        <v>452</v>
      </c>
      <c r="B385" s="11" t="str">
        <f>IF($A385&lt;&gt;"",IF(VLOOKUP($A385,Vocabulary!$A:$J,2,)="","",VLOOKUP($A385,Vocabulary!$A:$J,2,)),"")</f>
        <v>Persoonsrelatie</v>
      </c>
      <c r="C385" s="11" t="str">
        <f>IF($A385&lt;&gt;"",IF(VLOOKUP($A385,Vocabulary!$A:$J,3,)="","",VLOOKUP($A385,Vocabulary!$A:$J,3,)),"")</f>
        <v xml:space="preserve">Relatie tussen twee of meer personen. 
Gebruik
 Typisch zijn dit burgerrechtelijke relaties (zie burgerlijke staat) maar niet noodzakelijk daartoe beperkt. </v>
      </c>
      <c r="D385" s="11" t="str">
        <f>IF($A385&lt;&gt;"",IF(VLOOKUP($A385,Vocabulary!$A:$J,7,)="","",VLOOKUP($A385,Vocabulary!$A:$J,7,)),"")</f>
        <v/>
      </c>
      <c r="E385" s="11" t="str">
        <f>IF($A385&lt;&gt;"",VLOOKUP($A385,Vocabulary!$A:$J,4,),"")</f>
        <v>Person</v>
      </c>
    </row>
    <row r="386" spans="1:5" x14ac:dyDescent="0.3">
      <c r="A386" s="8">
        <v>453</v>
      </c>
      <c r="B386" s="11" t="str">
        <f>IF($A386&lt;&gt;"",IF(VLOOKUP($A386,Vocabulary!$A:$J,2,)="","",VLOOKUP($A386,Vocabulary!$A:$J,2,)),"")</f>
        <v>Samenwonen</v>
      </c>
      <c r="C386" s="11" t="str">
        <f>IF($A386&lt;&gt;"",IF(VLOOKUP($A386,Vocabulary!$A:$J,3,)="","",VLOOKUP($A386,Vocabulary!$A:$J,3,)),"")</f>
        <v xml:space="preserve">Regeling waarbij twee personen die niet getrouwd zijn samenleven. 
Gebruik
 Kan, net als bv een huwelijk, de basis vormen van een gezin. </v>
      </c>
      <c r="D386" s="11" t="str">
        <f>IF($A386&lt;&gt;"",IF(VLOOKUP($A386,Vocabulary!$A:$J,7,)="","",VLOOKUP($A386,Vocabulary!$A:$J,7,)),"")</f>
        <v/>
      </c>
      <c r="E386" s="11" t="str">
        <f>IF($A386&lt;&gt;"",VLOOKUP($A386,Vocabulary!$A:$J,4,),"")</f>
        <v>Person</v>
      </c>
    </row>
    <row r="387" spans="1:5" x14ac:dyDescent="0.3">
      <c r="A387" s="8">
        <v>454</v>
      </c>
      <c r="B387" s="11" t="str">
        <f>IF($A387&lt;&gt;"",IF(VLOOKUP($A387,Vocabulary!$A:$J,2,)="","",VLOOKUP($A387,Vocabulary!$A:$J,2,)),"")</f>
        <v>Staatburgerschap</v>
      </c>
      <c r="C387" s="11" t="str">
        <f>IF($A387&lt;&gt;"",IF(VLOOKUP($A387,Vocabulary!$A:$J,3,)="","",VLOOKUP($A387,Vocabulary!$A:$J,3,)),"")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D387" s="11" t="str">
        <f>IF($A387&lt;&gt;"",IF(VLOOKUP($A387,Vocabulary!$A:$J,7,)="","",VLOOKUP($A387,Vocabulary!$A:$J,7,)),"")</f>
        <v/>
      </c>
      <c r="E387" s="11" t="str">
        <f>IF($A387&lt;&gt;"",VLOOKUP($A387,Vocabulary!$A:$J,4,),"")</f>
        <v>Person</v>
      </c>
    </row>
    <row r="388" spans="1:5" x14ac:dyDescent="0.3">
      <c r="A388" s="8">
        <v>455</v>
      </c>
      <c r="B388" s="11" t="str">
        <f>IF($A388&lt;&gt;"",IF(VLOOKUP($A388,Vocabulary!$A:$J,2,)="","",VLOOKUP($A388,Vocabulary!$A:$J,2,)),"")</f>
        <v>Staatsburger</v>
      </c>
      <c r="C388" s="11" t="str">
        <f>IF($A388&lt;&gt;"",IF(VLOOKUP($A388,Vocabulary!$A:$J,3,)="","",VLOOKUP($A388,Vocabulary!$A:$J,3,)),"")</f>
        <v>Persoon die juridisch verbonden is met een staat.</v>
      </c>
      <c r="D388" s="11" t="str">
        <f>IF($A388&lt;&gt;"",IF(VLOOKUP($A388,Vocabulary!$A:$J,7,)="","",VLOOKUP($A388,Vocabulary!$A:$J,7,)),"")</f>
        <v/>
      </c>
      <c r="E388" s="11" t="str">
        <f>IF($A388&lt;&gt;"",VLOOKUP($A388,Vocabulary!$A:$J,4,),"")</f>
        <v>Person</v>
      </c>
    </row>
    <row r="389" spans="1:5" x14ac:dyDescent="0.3">
      <c r="A389" s="8">
        <v>456</v>
      </c>
      <c r="B389" s="11" t="str">
        <f>IF($A389&lt;&gt;"",IF(VLOOKUP($A389,Vocabulary!$A:$J,2,)="","",VLOOKUP($A389,Vocabulary!$A:$J,2,)),"")</f>
        <v>TijdelijkInwoner</v>
      </c>
      <c r="C389" s="11" t="str">
        <f>IF($A389&lt;&gt;"",IF(VLOOKUP($A389,Vocabulary!$A:$J,3,)="","",VLOOKUP($A389,Vocabulary!$A:$J,3,)),"")</f>
        <v xml:space="preserve">Persoon die tijdelijk in een plaats of land woont. 
Gebruik
 Is een verblijfsrecht dat in principe enkel wordt toegekend omwille ve zeer specifieke reden bv werken of studeren. Exclusief personen met kort verblijf, bv als toerist. </v>
      </c>
      <c r="D389" s="11" t="str">
        <f>IF($A389&lt;&gt;"",IF(VLOOKUP($A389,Vocabulary!$A:$J,7,)="","",VLOOKUP($A389,Vocabulary!$A:$J,7,)),"")</f>
        <v/>
      </c>
      <c r="E389" s="11" t="str">
        <f>IF($A389&lt;&gt;"",VLOOKUP($A389,Vocabulary!$A:$J,4,),"")</f>
        <v>Person</v>
      </c>
    </row>
    <row r="390" spans="1:5" x14ac:dyDescent="0.3">
      <c r="A390" s="8">
        <v>457</v>
      </c>
      <c r="B390" s="11" t="str">
        <f>IF($A390&lt;&gt;"",IF(VLOOKUP($A390,Vocabulary!$A:$J,2,)="","",VLOOKUP($A390,Vocabulary!$A:$J,2,)),"")</f>
        <v>Verblijfplaats</v>
      </c>
      <c r="C390" s="11" t="str">
        <f>IF($A390&lt;&gt;"",IF(VLOOKUP($A390,Vocabulary!$A:$J,3,)="","",VLOOKUP($A390,Vocabulary!$A:$J,3,)),"")</f>
        <v>Plaats waar een persoon al dan niet tijdelijk woont of logeert.</v>
      </c>
      <c r="D390" s="11" t="str">
        <f>IF($A390&lt;&gt;"",IF(VLOOKUP($A390,Vocabulary!$A:$J,7,)="","",VLOOKUP($A390,Vocabulary!$A:$J,7,)),"")</f>
        <v/>
      </c>
      <c r="E390" s="11" t="str">
        <f>IF($A390&lt;&gt;"",VLOOKUP($A390,Vocabulary!$A:$J,4,),"")</f>
        <v>Person</v>
      </c>
    </row>
    <row r="391" spans="1:5" x14ac:dyDescent="0.3">
      <c r="A391" s="8">
        <v>458</v>
      </c>
      <c r="B391" s="11" t="str">
        <f>IF($A391&lt;&gt;"",IF(VLOOKUP($A391,Vocabulary!$A:$J,2,)="","",VLOOKUP($A391,Vocabulary!$A:$J,2,)),"")</f>
        <v>Voogdij</v>
      </c>
      <c r="C391" s="11" t="str">
        <f>IF($A391&lt;&gt;"",IF(VLOOKUP($A391,Vocabulary!$A:$J,3,)="","",VLOOKUP($A391,Vocabulary!$A:$J,3,)),"")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D391" s="11" t="str">
        <f>IF($A391&lt;&gt;"",IF(VLOOKUP($A391,Vocabulary!$A:$J,7,)="","",VLOOKUP($A391,Vocabulary!$A:$J,7,)),"")</f>
        <v/>
      </c>
      <c r="E391" s="11" t="str">
        <f>IF($A391&lt;&gt;"",VLOOKUP($A391,Vocabulary!$A:$J,4,),"")</f>
        <v>Person</v>
      </c>
    </row>
    <row r="392" spans="1:5" x14ac:dyDescent="0.3">
      <c r="A392" s="8">
        <v>459</v>
      </c>
      <c r="B392" s="11" t="str">
        <f>IF($A392&lt;&gt;"",IF(VLOOKUP($A392,Vocabulary!$A:$J,2,)="","",VLOOKUP($A392,Vocabulary!$A:$J,2,)),"")</f>
        <v>Vreemdeling</v>
      </c>
      <c r="C392" s="11" t="str">
        <f>IF($A392&lt;&gt;"",IF(VLOOKUP($A392,Vocabulary!$A:$J,3,)="","",VLOOKUP($A392,Vocabulary!$A:$J,3,)),"")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D392" s="11" t="str">
        <f>IF($A392&lt;&gt;"",IF(VLOOKUP($A392,Vocabulary!$A:$J,7,)="","",VLOOKUP($A392,Vocabulary!$A:$J,7,)),"")</f>
        <v/>
      </c>
      <c r="E392" s="11" t="str">
        <f>IF($A392&lt;&gt;"",VLOOKUP($A392,Vocabulary!$A:$J,4,),"")</f>
        <v>Person</v>
      </c>
    </row>
    <row r="393" spans="1:5" x14ac:dyDescent="0.3">
      <c r="A393" s="8">
        <v>460</v>
      </c>
      <c r="B393" s="11" t="str">
        <f>IF($A393&lt;&gt;"",IF(VLOOKUP($A393,Vocabulary!$A:$J,2,)="","",VLOOKUP($A393,Vocabulary!$A:$J,2,)),"")</f>
        <v>afstammingstype</v>
      </c>
      <c r="C393" s="11" t="str">
        <f>IF($A393&lt;&gt;"",IF(VLOOKUP($A393,Vocabulary!$A:$J,3,)="","",VLOOKUP($A393,Vocabulary!$A:$J,3,)),"")</f>
        <v xml:space="preserve">Aard vd afstamming. 
Gebruik
Bv geadopteerd, kind uit huwelijk, erkend door de vader etc. </v>
      </c>
      <c r="D393" s="11" t="str">
        <f>IF($A393&lt;&gt;"",IF(VLOOKUP($A393,Vocabulary!$A:$J,7,)="","",VLOOKUP($A393,Vocabulary!$A:$J,7,)),"")</f>
        <v/>
      </c>
      <c r="E393" s="11" t="str">
        <f>IF($A393&lt;&gt;"",VLOOKUP($A393,Vocabulary!$A:$J,4,),"")</f>
        <v>Person</v>
      </c>
    </row>
    <row r="394" spans="1:5" x14ac:dyDescent="0.3">
      <c r="A394" s="8">
        <v>461</v>
      </c>
      <c r="B394" s="11" t="str">
        <f>IF($A394&lt;&gt;"",IF(VLOOKUP($A394,Vocabulary!$A:$J,2,)="","",VLOOKUP($A394,Vocabulary!$A:$J,2,)),"")</f>
        <v>Staatburgerschap.binnenJurisdictie</v>
      </c>
      <c r="C394" s="11" t="str">
        <f>IF($A394&lt;&gt;"",IF(VLOOKUP($A394,Vocabulary!$A:$J,3,)="","",VLOOKUP($A394,Vocabulary!$A:$J,3,)),"")</f>
        <v>Jurisdictie waarbinnen het staatsburgerschap (ve persoon) is gedefineerd.</v>
      </c>
      <c r="D394" s="11" t="str">
        <f>IF($A394&lt;&gt;"",IF(VLOOKUP($A394,Vocabulary!$A:$J,7,)="","",VLOOKUP($A394,Vocabulary!$A:$J,7,)),"")</f>
        <v/>
      </c>
      <c r="E394" s="11" t="str">
        <f>IF($A394&lt;&gt;"",VLOOKUP($A394,Vocabulary!$A:$J,4,),"")</f>
        <v>Person</v>
      </c>
    </row>
    <row r="395" spans="1:5" x14ac:dyDescent="0.3">
      <c r="A395" s="8">
        <v>462</v>
      </c>
      <c r="B395" s="11" t="str">
        <f>IF($A395&lt;&gt;"",IF(VLOOKUP($A395,Vocabulary!$A:$J,2,)="","",VLOOKUP($A395,Vocabulary!$A:$J,2,)),"")</f>
        <v>Inwonerschap.binnenJurisdictie</v>
      </c>
      <c r="C395" s="11" t="str">
        <f>IF($A395&lt;&gt;"",IF(VLOOKUP($A395,Vocabulary!$A:$J,3,)="","",VLOOKUP($A395,Vocabulary!$A:$J,3,)),"")</f>
        <v>Jurisdictie waarbinnen het inwonerschap (ve persoon) is gedefineerd.</v>
      </c>
      <c r="D395" s="11" t="str">
        <f>IF($A395&lt;&gt;"",IF(VLOOKUP($A395,Vocabulary!$A:$J,7,)="","",VLOOKUP($A395,Vocabulary!$A:$J,7,)),"")</f>
        <v/>
      </c>
      <c r="E395" s="11" t="str">
        <f>IF($A395&lt;&gt;"",VLOOKUP($A395,Vocabulary!$A:$J,4,),"")</f>
        <v>Person</v>
      </c>
    </row>
    <row r="396" spans="1:5" x14ac:dyDescent="0.3">
      <c r="A396" s="8">
        <v>463</v>
      </c>
      <c r="B396" s="11" t="str">
        <f>IF($A396&lt;&gt;"",IF(VLOOKUP($A396,Vocabulary!$A:$J,2,)="","",VLOOKUP($A396,Vocabulary!$A:$J,2,)),"")</f>
        <v>datum</v>
      </c>
      <c r="C396" s="11" t="str">
        <f>IF($A396&lt;&gt;"",IF(VLOOKUP($A396,Vocabulary!$A:$J,3,)="","",VLOOKUP($A396,Vocabulary!$A:$J,3,)),"")</f>
        <v>Datum waarop de gebeurtenis plaatsvond.</v>
      </c>
      <c r="D396" s="11" t="str">
        <f>IF($A396&lt;&gt;"",IF(VLOOKUP($A396,Vocabulary!$A:$J,7,)="","",VLOOKUP($A396,Vocabulary!$A:$J,7,)),"")</f>
        <v/>
      </c>
      <c r="E396" s="11" t="str">
        <f>IF($A396&lt;&gt;"",VLOOKUP($A396,Vocabulary!$A:$J,4,),"")</f>
        <v>Person</v>
      </c>
    </row>
    <row r="397" spans="1:5" x14ac:dyDescent="0.3">
      <c r="A397" s="8">
        <v>464</v>
      </c>
      <c r="B397" s="11" t="str">
        <f>IF($A397&lt;&gt;"",IF(VLOOKUP($A397,Vocabulary!$A:$J,2,)="","",VLOOKUP($A397,Vocabulary!$A:$J,2,)),"")</f>
        <v>datumVanAfstamming</v>
      </c>
      <c r="C397" s="11" t="str">
        <f>IF($A397&lt;&gt;"",IF(VLOOKUP($A397,Vocabulary!$A:$J,3,)="","",VLOOKUP($A397,Vocabulary!$A:$J,3,)),"")</f>
        <v>De datum waarop de afstamming wordt vastgesteld.</v>
      </c>
      <c r="D397" s="11" t="str">
        <f>IF($A397&lt;&gt;"",IF(VLOOKUP($A397,Vocabulary!$A:$J,7,)="","",VLOOKUP($A397,Vocabulary!$A:$J,7,)),"")</f>
        <v/>
      </c>
      <c r="E397" s="11" t="str">
        <f>IF($A397&lt;&gt;"",VLOOKUP($A397,Vocabulary!$A:$J,4,),"")</f>
        <v>Person</v>
      </c>
    </row>
    <row r="398" spans="1:5" x14ac:dyDescent="0.3">
      <c r="A398" s="8">
        <v>465</v>
      </c>
      <c r="B398" s="11" t="str">
        <f>IF($A398&lt;&gt;"",IF(VLOOKUP($A398,Vocabulary!$A:$J,2,)="","",VLOOKUP($A398,Vocabulary!$A:$J,2,)),"")</f>
        <v>gebruikteVoornaam</v>
      </c>
      <c r="C398" s="11" t="str">
        <f>IF($A398&lt;&gt;"",IF(VLOOKUP($A398,Vocabulary!$A:$J,3,)="","",VLOOKUP($A398,Vocabulary!$A:$J,3,)),"")</f>
        <v>Belangrijkste vd voornamen ve persoon.</v>
      </c>
      <c r="D398" s="11" t="str">
        <f>IF($A398&lt;&gt;"",IF(VLOOKUP($A398,Vocabulary!$A:$J,7,)="","",VLOOKUP($A398,Vocabulary!$A:$J,7,)),"")</f>
        <v/>
      </c>
      <c r="E398" s="11" t="str">
        <f>IF($A398&lt;&gt;"",VLOOKUP($A398,Vocabulary!$A:$J,4,),"")</f>
        <v>Person</v>
      </c>
    </row>
    <row r="399" spans="1:5" x14ac:dyDescent="0.3">
      <c r="A399" s="8">
        <v>466</v>
      </c>
      <c r="B399" s="11" t="str">
        <f>IF($A399&lt;&gt;"",IF(VLOOKUP($A399,Vocabulary!$A:$J,2,)="","",VLOOKUP($A399,Vocabulary!$A:$J,2,)),"")</f>
        <v>geslacht</v>
      </c>
      <c r="C399" s="11" t="str">
        <f>IF($A399&lt;&gt;"",IF(VLOOKUP($A399,Vocabulary!$A:$J,3,)="","",VLOOKUP($A399,Vocabulary!$A:$J,3,)),"")</f>
        <v>Het feit of de persoon een man of een vrouw is.</v>
      </c>
      <c r="D399" s="11" t="str">
        <f>IF($A399&lt;&gt;"",IF(VLOOKUP($A399,Vocabulary!$A:$J,7,)="","",VLOOKUP($A399,Vocabulary!$A:$J,7,)),"")</f>
        <v/>
      </c>
      <c r="E399" s="11" t="str">
        <f>IF($A399&lt;&gt;"",VLOOKUP($A399,Vocabulary!$A:$J,4,),"")</f>
        <v>Person</v>
      </c>
    </row>
    <row r="400" spans="1:5" x14ac:dyDescent="0.3">
      <c r="A400" s="8">
        <v>467</v>
      </c>
      <c r="B400" s="11" t="str">
        <f>IF($A400&lt;&gt;"",IF(VLOOKUP($A400,Vocabulary!$A:$J,2,)="","",VLOOKUP($A400,Vocabulary!$A:$J,2,)),"")</f>
        <v>gezinsadres</v>
      </c>
      <c r="C400" s="11" t="str">
        <f>IF($A400&lt;&gt;"",IF(VLOOKUP($A400,Vocabulary!$A:$J,3,)="","",VLOOKUP($A400,Vocabulary!$A:$J,3,)),"")</f>
        <v xml:space="preserve">Verblijfplaats vh gezin. 
Gebruik
Dikwijls een criterium om te bepalen of personen deel uitmaken van eenzelfde gezin. </v>
      </c>
      <c r="D400" s="11" t="str">
        <f>IF($A400&lt;&gt;"",IF(VLOOKUP($A400,Vocabulary!$A:$J,7,)="","",VLOOKUP($A400,Vocabulary!$A:$J,7,)),"")</f>
        <v/>
      </c>
      <c r="E400" s="11" t="str">
        <f>IF($A400&lt;&gt;"",VLOOKUP($A400,Vocabulary!$A:$J,4,),"")</f>
        <v>Person</v>
      </c>
    </row>
    <row r="401" spans="1:5" x14ac:dyDescent="0.3">
      <c r="A401" s="8">
        <v>468</v>
      </c>
      <c r="B401" s="11" t="str">
        <f>IF($A401&lt;&gt;"",IF(VLOOKUP($A401,Vocabulary!$A:$J,2,)="","",VLOOKUP($A401,Vocabulary!$A:$J,2,)),"")</f>
        <v>gezinsrelatietype</v>
      </c>
      <c r="C401" s="11" t="str">
        <f>IF($A401&lt;&gt;"",IF(VLOOKUP($A401,Vocabulary!$A:$J,3,)="","",VLOOKUP($A401,Vocabulary!$A:$J,3,)),"")</f>
        <v xml:space="preserve">Aard vd relatie. 
Gebruik
Wordt typisch bepaald tov het gezinshoofd. Bv als de vader gezinshoofd is en een gezinslid is zoon, dan zou als de grootvader gezinshoofd was datzelfde gezinslid kleinzoon zijn. </v>
      </c>
      <c r="D401" s="11" t="str">
        <f>IF($A401&lt;&gt;"",IF(VLOOKUP($A401,Vocabulary!$A:$J,7,)="","",VLOOKUP($A401,Vocabulary!$A:$J,7,)),"")</f>
        <v/>
      </c>
      <c r="E401" s="11" t="str">
        <f>IF($A401&lt;&gt;"",VLOOKUP($A401,Vocabulary!$A:$J,4,),"")</f>
        <v>Person</v>
      </c>
    </row>
    <row r="402" spans="1:5" x14ac:dyDescent="0.3">
      <c r="A402" s="8">
        <v>469</v>
      </c>
      <c r="B402" s="11" t="str">
        <f>IF($A402&lt;&gt;"",IF(VLOOKUP($A402,Vocabulary!$A:$J,2,)="","",VLOOKUP($A402,Vocabulary!$A:$J,2,)),"")</f>
        <v>heeftBurgerlijkeStaat</v>
      </c>
      <c r="C402" s="11" t="str">
        <f>IF($A402&lt;&gt;"",IF(VLOOKUP($A402,Vocabulary!$A:$J,3,)="","",VLOOKUP($A402,Vocabulary!$A:$J,3,)),"")</f>
        <v>Burgerlijke staat vd Persoon.</v>
      </c>
      <c r="D402" s="11" t="str">
        <f>IF($A402&lt;&gt;"",IF(VLOOKUP($A402,Vocabulary!$A:$J,7,)="","",VLOOKUP($A402,Vocabulary!$A:$J,7,)),"")</f>
        <v/>
      </c>
      <c r="E402" s="11" t="str">
        <f>IF($A402&lt;&gt;"",VLOOKUP($A402,Vocabulary!$A:$J,4,),"")</f>
        <v>Person</v>
      </c>
    </row>
    <row r="403" spans="1:5" x14ac:dyDescent="0.3">
      <c r="A403" s="8">
        <v>470</v>
      </c>
      <c r="B403" s="11" t="str">
        <f>IF($A403&lt;&gt;"",IF(VLOOKUP($A403,Vocabulary!$A:$J,2,)="","",VLOOKUP($A403,Vocabulary!$A:$J,2,)),"")</f>
        <v>heeftGeboorte</v>
      </c>
      <c r="C403" s="11" t="str">
        <f>IF($A403&lt;&gt;"",IF(VLOOKUP($A403,Vocabulary!$A:$J,3,)="","",VLOOKUP($A403,Vocabulary!$A:$J,3,)),"")</f>
        <v>Verwijst naar de geboortegegevens vd persoon.</v>
      </c>
      <c r="D403" s="11" t="str">
        <f>IF($A403&lt;&gt;"",IF(VLOOKUP($A403,Vocabulary!$A:$J,7,)="","",VLOOKUP($A403,Vocabulary!$A:$J,7,)),"")</f>
        <v/>
      </c>
      <c r="E403" s="11" t="str">
        <f>IF($A403&lt;&gt;"",VLOOKUP($A403,Vocabulary!$A:$J,4,),"")</f>
        <v>Person</v>
      </c>
    </row>
    <row r="404" spans="1:5" x14ac:dyDescent="0.3">
      <c r="A404" s="8">
        <v>471</v>
      </c>
      <c r="B404" s="11" t="str">
        <f>IF($A404&lt;&gt;"",IF(VLOOKUP($A404,Vocabulary!$A:$J,2,)="","",VLOOKUP($A404,Vocabulary!$A:$J,2,)),"")</f>
        <v>heeftInwonerschap</v>
      </c>
      <c r="C404" s="11" t="str">
        <f>IF($A404&lt;&gt;"",IF(VLOOKUP($A404,Vocabulary!$A:$J,3,)="","",VLOOKUP($A404,Vocabulary!$A:$J,3,)),"")</f>
        <v xml:space="preserve">Inwonerschap vd persoon. 
Gebruik
De entiteit inwonerschap beschrijft het inwonerschap in meer detail (oa de jurisdictie waarbinnen het gedefinieerd is). </v>
      </c>
      <c r="D404" s="11" t="str">
        <f>IF($A404&lt;&gt;"",IF(VLOOKUP($A404,Vocabulary!$A:$J,7,)="","",VLOOKUP($A404,Vocabulary!$A:$J,7,)),"")</f>
        <v/>
      </c>
      <c r="E404" s="11" t="str">
        <f>IF($A404&lt;&gt;"",VLOOKUP($A404,Vocabulary!$A:$J,4,),"")</f>
        <v>Person</v>
      </c>
    </row>
    <row r="405" spans="1:5" x14ac:dyDescent="0.3">
      <c r="A405" s="8">
        <v>472</v>
      </c>
      <c r="B405" s="11" t="str">
        <f>IF($A405&lt;&gt;"",IF(VLOOKUP($A405,Vocabulary!$A:$J,2,)="","",VLOOKUP($A405,Vocabulary!$A:$J,2,)),"")</f>
        <v>heeftNationaliteit</v>
      </c>
      <c r="C405" s="11" t="str">
        <f>IF($A405&lt;&gt;"",IF(VLOOKUP($A405,Vocabulary!$A:$J,3,)="","",VLOOKUP($A405,Vocabulary!$A:$J,3,)),"")</f>
        <v>Nationaliteit vd persoon.</v>
      </c>
      <c r="D405" s="11" t="str">
        <f>IF($A405&lt;&gt;"",IF(VLOOKUP($A405,Vocabulary!$A:$J,7,)="","",VLOOKUP($A405,Vocabulary!$A:$J,7,)),"")</f>
        <v/>
      </c>
      <c r="E405" s="11" t="str">
        <f>IF($A405&lt;&gt;"",VLOOKUP($A405,Vocabulary!$A:$J,4,),"")</f>
        <v>Person</v>
      </c>
    </row>
    <row r="406" spans="1:5" x14ac:dyDescent="0.3">
      <c r="A406" s="8">
        <v>473</v>
      </c>
      <c r="B406" s="11" t="str">
        <f>IF($A406&lt;&gt;"",IF(VLOOKUP($A406,Vocabulary!$A:$J,2,)="","",VLOOKUP($A406,Vocabulary!$A:$J,2,)),"")</f>
        <v>heeftOverlijden</v>
      </c>
      <c r="C406" s="11" t="str">
        <f>IF($A406&lt;&gt;"",IF(VLOOKUP($A406,Vocabulary!$A:$J,3,)="","",VLOOKUP($A406,Vocabulary!$A:$J,3,)),"")</f>
        <v>Verwijst naar de overlijdensgegevens vd persoon.</v>
      </c>
      <c r="D406" s="11" t="str">
        <f>IF($A406&lt;&gt;"",IF(VLOOKUP($A406,Vocabulary!$A:$J,7,)="","",VLOOKUP($A406,Vocabulary!$A:$J,7,)),"")</f>
        <v/>
      </c>
      <c r="E406" s="11" t="str">
        <f>IF($A406&lt;&gt;"",VLOOKUP($A406,Vocabulary!$A:$J,4,),"")</f>
        <v>Person</v>
      </c>
    </row>
    <row r="407" spans="1:5" x14ac:dyDescent="0.3">
      <c r="A407" s="8">
        <v>474</v>
      </c>
      <c r="B407" s="11" t="str">
        <f>IF($A407&lt;&gt;"",IF(VLOOKUP($A407,Vocabulary!$A:$J,2,)="","",VLOOKUP($A407,Vocabulary!$A:$J,2,)),"")</f>
        <v>heeftPersoonsrelatie</v>
      </c>
      <c r="C407" s="11" t="str">
        <f>IF($A407&lt;&gt;"",IF(VLOOKUP($A407,Vocabulary!$A:$J,3,)="","",VLOOKUP($A407,Vocabulary!$A:$J,3,)),"")</f>
        <v>Relatie van een persoon (met een ander persoon).</v>
      </c>
      <c r="D407" s="11" t="str">
        <f>IF($A407&lt;&gt;"",IF(VLOOKUP($A407,Vocabulary!$A:$J,7,)="","",VLOOKUP($A407,Vocabulary!$A:$J,7,)),"")</f>
        <v/>
      </c>
      <c r="E407" s="11" t="str">
        <f>IF($A407&lt;&gt;"",VLOOKUP($A407,Vocabulary!$A:$J,4,),"")</f>
        <v>Person</v>
      </c>
    </row>
    <row r="408" spans="1:5" x14ac:dyDescent="0.3">
      <c r="A408" s="8">
        <v>475</v>
      </c>
      <c r="B408" s="11" t="str">
        <f>IF($A408&lt;&gt;"",IF(VLOOKUP($A408,Vocabulary!$A:$J,2,)="","",VLOOKUP($A408,Vocabulary!$A:$J,2,)),"")</f>
        <v>heeftStaatsburgerschap</v>
      </c>
      <c r="C408" s="11" t="str">
        <f>IF($A408&lt;&gt;"",IF(VLOOKUP($A408,Vocabulary!$A:$J,3,)="","",VLOOKUP($A408,Vocabulary!$A:$J,3,)),"")</f>
        <v xml:space="preserve">Staatsburgerschap vd persoon. 
Gebruik
De entiteit staatsburgerschap beschrijft het staatsburgerschap in meer detail (oa de jurisdictie waarbinnen het gedefinieerd is). </v>
      </c>
      <c r="D408" s="11" t="str">
        <f>IF($A408&lt;&gt;"",IF(VLOOKUP($A408,Vocabulary!$A:$J,7,)="","",VLOOKUP($A408,Vocabulary!$A:$J,7,)),"")</f>
        <v/>
      </c>
      <c r="E408" s="11" t="str">
        <f>IF($A408&lt;&gt;"",VLOOKUP($A408,Vocabulary!$A:$J,4,),"")</f>
        <v>Person</v>
      </c>
    </row>
    <row r="409" spans="1:5" x14ac:dyDescent="0.3">
      <c r="A409" s="8">
        <v>476</v>
      </c>
      <c r="B409" s="11" t="str">
        <f>IF($A409&lt;&gt;"",IF(VLOOKUP($A409,Vocabulary!$A:$J,2,)="","",VLOOKUP($A409,Vocabulary!$A:$J,2,)),"")</f>
        <v>heeftVerblijfplaats</v>
      </c>
      <c r="C409" s="11" t="str">
        <f>IF($A409&lt;&gt;"",IF(VLOOKUP($A409,Vocabulary!$A:$J,3,)="","",VLOOKUP($A409,Vocabulary!$A:$J,3,)),"")</f>
        <v>Plaats waar een persoon verblijft.</v>
      </c>
      <c r="D409" s="11" t="str">
        <f>IF($A409&lt;&gt;"",IF(VLOOKUP($A409,Vocabulary!$A:$J,7,)="","",VLOOKUP($A409,Vocabulary!$A:$J,7,)),"")</f>
        <v/>
      </c>
      <c r="E409" s="11" t="str">
        <f>IF($A409&lt;&gt;"",VLOOKUP($A409,Vocabulary!$A:$J,4,),"")</f>
        <v>Person</v>
      </c>
    </row>
    <row r="410" spans="1:5" x14ac:dyDescent="0.3">
      <c r="A410" s="8">
        <v>477</v>
      </c>
      <c r="B410" s="11" t="str">
        <f>IF($A410&lt;&gt;"",IF(VLOOKUP($A410,Vocabulary!$A:$J,2,)="","",VLOOKUP($A410,Vocabulary!$A:$J,2,)),"")</f>
        <v>isHoofdVan</v>
      </c>
      <c r="C410" s="11" t="str">
        <f>IF($A410&lt;&gt;"",IF(VLOOKUP($A410,Vocabulary!$A:$J,3,)="","",VLOOKUP($A410,Vocabulary!$A:$J,3,)),"")</f>
        <v>Persoon die standaard het gezin vertegenwoordigt.</v>
      </c>
      <c r="D410" s="11" t="str">
        <f>IF($A410&lt;&gt;"",IF(VLOOKUP($A410,Vocabulary!$A:$J,7,)="","",VLOOKUP($A410,Vocabulary!$A:$J,7,)),"")</f>
        <v/>
      </c>
      <c r="E410" s="11" t="str">
        <f>IF($A410&lt;&gt;"",VLOOKUP($A410,Vocabulary!$A:$J,4,),"")</f>
        <v>Person</v>
      </c>
    </row>
    <row r="411" spans="1:5" x14ac:dyDescent="0.3">
      <c r="A411" s="8">
        <v>478</v>
      </c>
      <c r="B411" s="11" t="str">
        <f>IF($A411&lt;&gt;"",IF(VLOOKUP($A411,Vocabulary!$A:$J,2,)="","",VLOOKUP($A411,Vocabulary!$A:$J,2,)),"")</f>
        <v>isLidVan</v>
      </c>
      <c r="C411" s="11" t="str">
        <f>IF($A411&lt;&gt;"",IF(VLOOKUP($A411,Vocabulary!$A:$J,3,)="","",VLOOKUP($A411,Vocabulary!$A:$J,3,)),"")</f>
        <v>Persoon die tot een gezin behoort.</v>
      </c>
      <c r="D411" s="11" t="str">
        <f>IF($A411&lt;&gt;"",IF(VLOOKUP($A411,Vocabulary!$A:$J,7,)="","",VLOOKUP($A411,Vocabulary!$A:$J,7,)),"")</f>
        <v/>
      </c>
      <c r="E411" s="11" t="str">
        <f>IF($A411&lt;&gt;"",VLOOKUP($A411,Vocabulary!$A:$J,4,),"")</f>
        <v>Person</v>
      </c>
    </row>
    <row r="412" spans="1:5" x14ac:dyDescent="0.3">
      <c r="A412" s="8">
        <v>479</v>
      </c>
      <c r="B412" s="11" t="str">
        <f>IF($A412&lt;&gt;"",IF(VLOOKUP($A412,Vocabulary!$A:$J,2,)="","",VLOOKUP($A412,Vocabulary!$A:$J,2,)),"")</f>
        <v>isRelatieMet</v>
      </c>
      <c r="C412" s="11" t="str">
        <f>IF($A412&lt;&gt;"",IF(VLOOKUP($A412,Vocabulary!$A:$J,3,)="","",VLOOKUP($A412,Vocabulary!$A:$J,3,)),"")</f>
        <v>Persoon waarmee de persoon gerelateerd is.</v>
      </c>
      <c r="D412" s="11" t="str">
        <f>IF($A412&lt;&gt;"",IF(VLOOKUP($A412,Vocabulary!$A:$J,7,)="","",VLOOKUP($A412,Vocabulary!$A:$J,7,)),"")</f>
        <v/>
      </c>
      <c r="E412" s="11" t="str">
        <f>IF($A412&lt;&gt;"",VLOOKUP($A412,Vocabulary!$A:$J,4,),"")</f>
        <v>Person</v>
      </c>
    </row>
    <row r="413" spans="1:5" x14ac:dyDescent="0.3">
      <c r="A413" s="8">
        <v>480</v>
      </c>
      <c r="B413" s="11" t="str">
        <f>IF($A413&lt;&gt;"",IF(VLOOKUP($A413,Vocabulary!$A:$J,2,)="","",VLOOKUP($A413,Vocabulary!$A:$J,2,)),"")</f>
        <v>nationaliteit</v>
      </c>
      <c r="C413" s="11" t="str">
        <f>IF($A413&lt;&gt;"",IF(VLOOKUP($A413,Vocabulary!$A:$J,3,)="","",VLOOKUP($A413,Vocabulary!$A:$J,3,)),"")</f>
        <v>De nationaliteit vd persoon.</v>
      </c>
      <c r="D413" s="11" t="str">
        <f>IF($A413&lt;&gt;"",IF(VLOOKUP($A413,Vocabulary!$A:$J,7,)="","",VLOOKUP($A413,Vocabulary!$A:$J,7,)),"")</f>
        <v/>
      </c>
      <c r="E413" s="11" t="str">
        <f>IF($A413&lt;&gt;"",VLOOKUP($A413,Vocabulary!$A:$J,4,),"")</f>
        <v>Person</v>
      </c>
    </row>
    <row r="414" spans="1:5" x14ac:dyDescent="0.3">
      <c r="A414" s="8">
        <v>481</v>
      </c>
      <c r="B414" s="11" t="str">
        <f>IF($A414&lt;&gt;"",IF(VLOOKUP($A414,Vocabulary!$A:$J,2,)="","",VLOOKUP($A414,Vocabulary!$A:$J,2,)),"")</f>
        <v>plaats</v>
      </c>
      <c r="C414" s="11" t="str">
        <f>IF($A414&lt;&gt;"",IF(VLOOKUP($A414,Vocabulary!$A:$J,3,)="","",VLOOKUP($A414,Vocabulary!$A:$J,3,)),"")</f>
        <v>Plaats waar de gebeurtenis plaatsvond.</v>
      </c>
      <c r="D414" s="11" t="str">
        <f>IF($A414&lt;&gt;"",IF(VLOOKUP($A414,Vocabulary!$A:$J,7,)="","",VLOOKUP($A414,Vocabulary!$A:$J,7,)),"")</f>
        <v/>
      </c>
      <c r="E414" s="11" t="str">
        <f>IF($A414&lt;&gt;"",VLOOKUP($A414,Vocabulary!$A:$J,4,),"")</f>
        <v>Person</v>
      </c>
    </row>
    <row r="415" spans="1:5" x14ac:dyDescent="0.3">
      <c r="A415" s="8">
        <v>482</v>
      </c>
      <c r="B415" s="11" t="str">
        <f>IF($A415&lt;&gt;"",IF(VLOOKUP($A415,Vocabulary!$A:$J,2,)="","",VLOOKUP($A415,Vocabulary!$A:$J,2,)),"")</f>
        <v>registratie</v>
      </c>
      <c r="C415" s="11" t="str">
        <f>IF($A415&lt;&gt;"",IF(VLOOKUP($A415,Vocabulary!$A:$J,3,)="","",VLOOKUP($A415,Vocabulary!$A:$J,3,)),"")</f>
        <v>Identificatiecode vd persoon ih register.</v>
      </c>
      <c r="D415" s="11" t="str">
        <f>IF($A415&lt;&gt;"",IF(VLOOKUP($A415,Vocabulary!$A:$J,7,)="","",VLOOKUP($A415,Vocabulary!$A:$J,7,)),"")</f>
        <v/>
      </c>
      <c r="E415" s="11" t="str">
        <f>IF($A415&lt;&gt;"",VLOOKUP($A415,Vocabulary!$A:$J,4,),"")</f>
        <v>Person</v>
      </c>
    </row>
    <row r="416" spans="1:5" x14ac:dyDescent="0.3">
      <c r="A416" s="8">
        <v>483</v>
      </c>
      <c r="B416" s="11" t="str">
        <f>IF($A416&lt;&gt;"",IF(VLOOKUP($A416,Vocabulary!$A:$J,2,)="","",VLOOKUP($A416,Vocabulary!$A:$J,2,)),"")</f>
        <v>type</v>
      </c>
      <c r="C416" s="11" t="str">
        <f>IF($A416&lt;&gt;"",IF(VLOOKUP($A416,Vocabulary!$A:$J,3,)="","",VLOOKUP($A416,Vocabulary!$A:$J,3,)),"")</f>
        <v>Aard vd burgerlijke staat.</v>
      </c>
      <c r="D416" s="11" t="str">
        <f>IF($A416&lt;&gt;"",IF(VLOOKUP($A416,Vocabulary!$A:$J,7,)="","",VLOOKUP($A416,Vocabulary!$A:$J,7,)),"")</f>
        <v/>
      </c>
      <c r="E416" s="11" t="str">
        <f>IF($A416&lt;&gt;"",VLOOKUP($A416,Vocabulary!$A:$J,4,),"")</f>
        <v>Person</v>
      </c>
    </row>
    <row r="417" spans="1:5" x14ac:dyDescent="0.3">
      <c r="A417" s="8">
        <v>484</v>
      </c>
      <c r="B417" s="11" t="str">
        <f>IF($A417&lt;&gt;"",IF(VLOOKUP($A417,Vocabulary!$A:$J,2,)="","",VLOOKUP($A417,Vocabulary!$A:$J,2,)),"")</f>
        <v>verblijfsadres</v>
      </c>
      <c r="C417" s="11" t="str">
        <f>IF($A417&lt;&gt;"",IF(VLOOKUP($A417,Vocabulary!$A:$J,3,)="","",VLOOKUP($A417,Vocabulary!$A:$J,3,)),"")</f>
        <v>Plaats waar een persoon al dan niet tijdelijk woont of logeert.</v>
      </c>
      <c r="D417" s="11" t="str">
        <f>IF($A417&lt;&gt;"",IF(VLOOKUP($A417,Vocabulary!$A:$J,7,)="","",VLOOKUP($A417,Vocabulary!$A:$J,7,)),"")</f>
        <v/>
      </c>
      <c r="E417" s="11" t="str">
        <f>IF($A417&lt;&gt;"",VLOOKUP($A417,Vocabulary!$A:$J,4,),"")</f>
        <v>Person</v>
      </c>
    </row>
    <row r="418" spans="1:5" x14ac:dyDescent="0.3">
      <c r="A418" s="8">
        <v>485</v>
      </c>
      <c r="B418" s="11" t="str">
        <f>IF($A418&lt;&gt;"",IF(VLOOKUP($A418,Vocabulary!$A:$J,2,)="","",VLOOKUP($A418,Vocabulary!$A:$J,2,)),"")</f>
        <v>volledigeNaam</v>
      </c>
      <c r="C418" s="11" t="str">
        <f>IF($A418&lt;&gt;"",IF(VLOOKUP($A418,Vocabulary!$A:$J,3,)="","",VLOOKUP($A418,Vocabulary!$A:$J,3,)),"")</f>
        <v>De volledige naam vd persoon, doorgaans de combinatie van voornamen en achternaam.</v>
      </c>
      <c r="D418" s="11" t="str">
        <f>IF($A418&lt;&gt;"",IF(VLOOKUP($A418,Vocabulary!$A:$J,7,)="","",VLOOKUP($A418,Vocabulary!$A:$J,7,)),"")</f>
        <v/>
      </c>
      <c r="E418" s="11" t="str">
        <f>IF($A418&lt;&gt;"",VLOOKUP($A418,Vocabulary!$A:$J,4,),"")</f>
        <v>Person</v>
      </c>
    </row>
    <row r="419" spans="1:5" x14ac:dyDescent="0.3">
      <c r="A419" s="8">
        <v>486</v>
      </c>
      <c r="B419" s="11" t="str">
        <f>IF($A419&lt;&gt;"",IF(VLOOKUP($A419,Vocabulary!$A:$J,2,)="","",VLOOKUP($A419,Vocabulary!$A:$J,2,)),"")</f>
        <v>Fusie</v>
      </c>
      <c r="C419" s="11" t="str">
        <f>IF($A419&lt;&gt;"",IF(VLOOKUP($A419,Vocabulary!$A:$J,3,)="","",VLOOKUP($A419,Vocabulary!$A:$J,3,)),"")</f>
        <v>Gebeurtenis waarbij twee organisaties samen een nieuwe organisatie vormen.</v>
      </c>
      <c r="D419" s="11" t="str">
        <f>IF($A419&lt;&gt;"",IF(VLOOKUP($A419,Vocabulary!$A:$J,7,)="","",VLOOKUP($A419,Vocabulary!$A:$J,7,)),"")</f>
        <v/>
      </c>
      <c r="E419" s="11" t="str">
        <f>IF($A419&lt;&gt;"",VLOOKUP($A419,Vocabulary!$A:$J,4,),"")</f>
        <v>Organization</v>
      </c>
    </row>
    <row r="420" spans="1:5" x14ac:dyDescent="0.3">
      <c r="A420" s="8">
        <v>487</v>
      </c>
      <c r="B420" s="11" t="str">
        <f>IF($A420&lt;&gt;"",IF(VLOOKUP($A420,Vocabulary!$A:$J,2,)="","",VLOOKUP($A420,Vocabulary!$A:$J,2,)),"")</f>
        <v>Hoedanigheid</v>
      </c>
      <c r="C420" s="11" t="str">
        <f>IF($A420&lt;&gt;"",IF(VLOOKUP($A420,Vocabulary!$A:$J,3,)="","",VLOOKUP($A420,Vocabulary!$A:$J,3,)),"")</f>
        <v xml:space="preserve">Agent met een positie. 
Gebruik
 Laat een functie toe om te handelen,bv ihkv een dienstverlening (bv diversiteitsplan wordt opgemaakt door diversiteitsambtenaar). </v>
      </c>
      <c r="D420" s="11" t="str">
        <f>IF($A420&lt;&gt;"",IF(VLOOKUP($A420,Vocabulary!$A:$J,7,)="","",VLOOKUP($A420,Vocabulary!$A:$J,7,)),"")</f>
        <v/>
      </c>
      <c r="E420" s="11" t="str">
        <f>IF($A420&lt;&gt;"",VLOOKUP($A420,Vocabulary!$A:$J,4,),"")</f>
        <v>Organization</v>
      </c>
    </row>
    <row r="421" spans="1:5" x14ac:dyDescent="0.3">
      <c r="A421" s="8">
        <v>488</v>
      </c>
      <c r="B421" s="11" t="str">
        <f>IF($A421&lt;&gt;"",IF(VLOOKUP($A421,Vocabulary!$A:$J,2,)="","",VLOOKUP($A421,Vocabulary!$A:$J,2,)),"")</f>
        <v>Splitsing</v>
      </c>
      <c r="C421" s="11" t="str">
        <f>IF($A421&lt;&gt;"",IF(VLOOKUP($A421,Vocabulary!$A:$J,3,)="","",VLOOKUP($A421,Vocabulary!$A:$J,3,)),"")</f>
        <v>Gebeurtenis waarbij uit één organisatie twee organisaties worden gevormd.</v>
      </c>
      <c r="D421" s="11" t="str">
        <f>IF($A421&lt;&gt;"",IF(VLOOKUP($A421,Vocabulary!$A:$J,7,)="","",VLOOKUP($A421,Vocabulary!$A:$J,7,)),"")</f>
        <v/>
      </c>
      <c r="E421" s="11" t="str">
        <f>IF($A421&lt;&gt;"",VLOOKUP($A421,Vocabulary!$A:$J,4,),"")</f>
        <v>Organization</v>
      </c>
    </row>
    <row r="422" spans="1:5" x14ac:dyDescent="0.3">
      <c r="A422" s="8">
        <v>489</v>
      </c>
      <c r="B422" s="11" t="str">
        <f>IF($A422&lt;&gt;"",IF(VLOOKUP($A422,Vocabulary!$A:$J,2,)="","",VLOOKUP($A422,Vocabulary!$A:$J,2,)),"")</f>
        <v>Stopzetting</v>
      </c>
      <c r="C422" s="11" t="str">
        <f>IF($A422&lt;&gt;"",IF(VLOOKUP($A422,Vocabulary!$A:$J,3,)="","",VLOOKUP($A422,Vocabulary!$A:$J,3,)),"")</f>
        <v>Gebeurtenis waarbij een organisatie is stopgezet.</v>
      </c>
      <c r="D422" s="11" t="str">
        <f>IF($A422&lt;&gt;"",IF(VLOOKUP($A422,Vocabulary!$A:$J,7,)="","",VLOOKUP($A422,Vocabulary!$A:$J,7,)),"")</f>
        <v/>
      </c>
      <c r="E422" s="11" t="str">
        <f>IF($A422&lt;&gt;"",VLOOKUP($A422,Vocabulary!$A:$J,4,),"")</f>
        <v>Organization</v>
      </c>
    </row>
    <row r="423" spans="1:5" x14ac:dyDescent="0.3">
      <c r="A423" s="8">
        <v>490</v>
      </c>
      <c r="B423" s="11" t="str">
        <f>IF($A423&lt;&gt;"",IF(VLOOKUP($A423,Vocabulary!$A:$J,2,)="","",VLOOKUP($A423,Vocabulary!$A:$J,2,)),"")</f>
        <v>Vervanging</v>
      </c>
      <c r="C423" s="11" t="str">
        <f>IF($A423&lt;&gt;"",IF(VLOOKUP($A423,Vocabulary!$A:$J,3,)="","",VLOOKUP($A423,Vocabulary!$A:$J,3,)),"")</f>
        <v xml:space="preserve">Gebeurtenis waarbij een organisatie wordt vervangen door een andere. 
Gebruik
 Bvb doorstart ve bedrijf na technisch faillissement. </v>
      </c>
      <c r="D423" s="11" t="str">
        <f>IF($A423&lt;&gt;"",IF(VLOOKUP($A423,Vocabulary!$A:$J,7,)="","",VLOOKUP($A423,Vocabulary!$A:$J,7,)),"")</f>
        <v/>
      </c>
      <c r="E423" s="11" t="str">
        <f>IF($A423&lt;&gt;"",VLOOKUP($A423,Vocabulary!$A:$J,4,),"")</f>
        <v>Organization</v>
      </c>
    </row>
    <row r="424" spans="1:5" x14ac:dyDescent="0.3">
      <c r="A424" s="8">
        <v>491</v>
      </c>
      <c r="B424" s="11" t="str">
        <f>IF($A424&lt;&gt;"",IF(VLOOKUP($A424,Vocabulary!$A:$J,2,)="","",VLOOKUP($A424,Vocabulary!$A:$J,2,)),"")</f>
        <v>bestaatUit</v>
      </c>
      <c r="C424" s="11" t="str">
        <f>IF($A424&lt;&gt;"",IF(VLOOKUP($A424,Vocabulary!$A:$J,3,)="","",VLOOKUP($A424,Vocabulary!$A:$J,3,)),"")</f>
        <v>Adresseerbaar object dat met de vestiging overeenstemt.</v>
      </c>
      <c r="D424" s="11" t="str">
        <f>IF($A424&lt;&gt;"",IF(VLOOKUP($A424,Vocabulary!$A:$J,7,)="","",VLOOKUP($A424,Vocabulary!$A:$J,7,)),"")</f>
        <v/>
      </c>
      <c r="E424" s="11" t="str">
        <f>IF($A424&lt;&gt;"",VLOOKUP($A424,Vocabulary!$A:$J,4,),"")</f>
        <v>Organization</v>
      </c>
    </row>
    <row r="425" spans="1:5" x14ac:dyDescent="0.3">
      <c r="A425" s="8">
        <v>492</v>
      </c>
      <c r="B425" s="11" t="str">
        <f>IF($A425&lt;&gt;"",IF(VLOOKUP($A425,Vocabulary!$A:$J,2,)="","",VLOOKUP($A425,Vocabulary!$A:$J,2,)),"")</f>
        <v>contactinfo</v>
      </c>
      <c r="C425" s="11" t="str">
        <f>IF($A425&lt;&gt;"",IF(VLOOKUP($A425,Vocabulary!$A:$J,3,)="","",VLOOKUP($A425,Vocabulary!$A:$J,3,)),"")</f>
        <v>Informatie zoals email, telefoon die toelaat de hoedanigheid te contacteren.</v>
      </c>
      <c r="D425" s="11" t="str">
        <f>IF($A425&lt;&gt;"",IF(VLOOKUP($A425,Vocabulary!$A:$J,7,)="","",VLOOKUP($A425,Vocabulary!$A:$J,7,)),"")</f>
        <v/>
      </c>
      <c r="E425" s="11" t="str">
        <f>IF($A425&lt;&gt;"",VLOOKUP($A425,Vocabulary!$A:$J,4,),"")</f>
        <v>Organization</v>
      </c>
    </row>
    <row r="426" spans="1:5" x14ac:dyDescent="0.3">
      <c r="A426" s="8">
        <v>493</v>
      </c>
      <c r="B426" s="11" t="str">
        <f>IF($A426&lt;&gt;"",IF(VLOOKUP($A426,Vocabulary!$A:$J,2,)="","",VLOOKUP($A426,Vocabulary!$A:$J,2,)),"")</f>
        <v>rechtspersoonlijkheid</v>
      </c>
      <c r="C426" s="11" t="str">
        <f>IF($A426&lt;&gt;"",IF(VLOOKUP($A426,Vocabulary!$A:$J,3,)="","",VLOOKUP($A426,Vocabulary!$A:$J,3,)),"")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D426" s="11" t="str">
        <f>IF($A426&lt;&gt;"",IF(VLOOKUP($A426,Vocabulary!$A:$J,7,)="","",VLOOKUP($A426,Vocabulary!$A:$J,7,)),"")</f>
        <v/>
      </c>
      <c r="E426" s="11" t="str">
        <f>IF($A426&lt;&gt;"",VLOOKUP($A426,Vocabulary!$A:$J,4,),"")</f>
        <v>Organization</v>
      </c>
    </row>
    <row r="427" spans="1:5" x14ac:dyDescent="0.3">
      <c r="A427" s="8">
        <v>494</v>
      </c>
      <c r="B427" s="11" t="str">
        <f>IF($A427&lt;&gt;"",IF(VLOOKUP($A427,Vocabulary!$A:$J,2,)="","",VLOOKUP($A427,Vocabulary!$A:$J,2,)),"")</f>
        <v>rechtstoestand</v>
      </c>
      <c r="C427" s="11" t="str">
        <f>IF($A427&lt;&gt;"",IF(VLOOKUP($A427,Vocabulary!$A:$J,3,)="","",VLOOKUP($A427,Vocabulary!$A:$J,3,)),"")</f>
        <v xml:space="preserve">Status van de geregistreerde organisatie. 
Gebruik
Stemt in de KBO overeen met rechtstoestand, bvb normale toestand, gerechtelijk akkoord, opening faillissement etc. </v>
      </c>
      <c r="D427" s="11" t="str">
        <f>IF($A427&lt;&gt;"",IF(VLOOKUP($A427,Vocabulary!$A:$J,7,)="","",VLOOKUP($A427,Vocabulary!$A:$J,7,)),"")</f>
        <v/>
      </c>
      <c r="E427" s="11" t="str">
        <f>IF($A427&lt;&gt;"",VLOOKUP($A427,Vocabulary!$A:$J,4,),"")</f>
        <v>Organization</v>
      </c>
    </row>
    <row r="428" spans="1:5" x14ac:dyDescent="0.3">
      <c r="A428" s="8">
        <v>495</v>
      </c>
      <c r="B428" s="11" t="str">
        <f>IF($A428&lt;&gt;"",IF(VLOOKUP($A428,Vocabulary!$A:$J,2,)="","",VLOOKUP($A428,Vocabulary!$A:$J,2,)),"")</f>
        <v>rechtsvorm</v>
      </c>
      <c r="C428" s="11" t="str">
        <f>IF($A428&lt;&gt;"",IF(VLOOKUP($A428,Vocabulary!$A:$J,3,)="","",VLOOKUP($A428,Vocabulary!$A:$J,3,)),"")</f>
        <v xml:space="preserve">Juridisch statuut van de geregistreerde organisatie. 
Gebruik
Stemt in de KBO overeen met rechtsvorm, bvb NV, VZW, Stad/Gemeente, OCMW etc. </v>
      </c>
      <c r="D428" s="11" t="str">
        <f>IF($A428&lt;&gt;"",IF(VLOOKUP($A428,Vocabulary!$A:$J,7,)="","",VLOOKUP($A428,Vocabulary!$A:$J,7,)),"")</f>
        <v/>
      </c>
      <c r="E428" s="11" t="str">
        <f>IF($A428&lt;&gt;"",VLOOKUP($A428,Vocabulary!$A:$J,4,),"")</f>
        <v>Organization</v>
      </c>
    </row>
    <row r="429" spans="1:5" x14ac:dyDescent="0.3">
      <c r="A429" s="8">
        <v>496</v>
      </c>
      <c r="B429" s="11" t="str">
        <f>IF($A429&lt;&gt;"",IF(VLOOKUP($A429,Vocabulary!$A:$J,2,)="","",VLOOKUP($A429,Vocabulary!$A:$J,2,)),"")</f>
        <v>redenStopzetting</v>
      </c>
      <c r="C429" s="11" t="str">
        <f>IF($A429&lt;&gt;"",IF(VLOOKUP($A429,Vocabulary!$A:$J,3,)="","",VLOOKUP($A429,Vocabulary!$A:$J,3,)),"")</f>
        <v xml:space="preserve">Reden waarom de organisatie is stopgezet. 
Gebruik
Bvb pensionering, faillissement </v>
      </c>
      <c r="D429" s="11" t="str">
        <f>IF($A429&lt;&gt;"",IF(VLOOKUP($A429,Vocabulary!$A:$J,7,)="","",VLOOKUP($A429,Vocabulary!$A:$J,7,)),"")</f>
        <v/>
      </c>
      <c r="E429" s="11" t="str">
        <f>IF($A429&lt;&gt;"",VLOOKUP($A429,Vocabulary!$A:$J,4,),"")</f>
        <v>Organization</v>
      </c>
    </row>
    <row r="430" spans="1:5" x14ac:dyDescent="0.3">
      <c r="A430" s="8">
        <v>497</v>
      </c>
      <c r="B430" s="11" t="str">
        <f>IF($A430&lt;&gt;"",IF(VLOOKUP($A430,Vocabulary!$A:$J,2,)="","",VLOOKUP($A430,Vocabulary!$A:$J,2,)),"")</f>
        <v>aanschrijfprefix</v>
      </c>
      <c r="C430" s="11" t="str">
        <f>IF($A430&lt;&gt;"",IF(VLOOKUP($A430,Vocabulary!$A:$J,3,)="","",VLOOKUP($A430,Vocabulary!$A:$J,3,)),"")</f>
        <v/>
      </c>
      <c r="D430" s="11" t="str">
        <f>IF($A430&lt;&gt;"",IF(VLOOKUP($A430,Vocabulary!$A:$J,7,)="","",VLOOKUP($A430,Vocabulary!$A:$J,7,)),"")</f>
        <v>external terminology:
http://ww.w3.org/2006/vcard/ns#honorific-prefix</v>
      </c>
      <c r="E430" s="11" t="str">
        <f>IF($A430&lt;&gt;"",VLOOKUP($A430,Vocabulary!$A:$J,4,),"")</f>
        <v>Generic</v>
      </c>
    </row>
    <row r="431" spans="1:5" x14ac:dyDescent="0.3">
      <c r="A431" s="8">
        <v>498</v>
      </c>
      <c r="B431" s="11" t="str">
        <f>IF($A431&lt;&gt;"",IF(VLOOKUP($A431,Vocabulary!$A:$J,2,)="","",VLOOKUP($A431,Vocabulary!$A:$J,2,)),"")</f>
        <v>Activiteit</v>
      </c>
      <c r="C431" s="11" t="str">
        <f>IF($A431&lt;&gt;"",IF(VLOOKUP($A431,Vocabulary!$A:$J,3,)="","",VLOOKUP($A431,Vocabulary!$A:$J,3,)),"")</f>
        <v/>
      </c>
      <c r="D431" s="11" t="str">
        <f>IF($A431&lt;&gt;"",IF(VLOOKUP($A431,Vocabulary!$A:$J,7,)="","",VLOOKUP($A431,Vocabulary!$A:$J,7,)),"")</f>
        <v>external terminology:
http://www.w3.org/ns/prov#Activity</v>
      </c>
      <c r="E431" s="11" t="str">
        <f>IF($A431&lt;&gt;"",VLOOKUP($A431,Vocabulary!$A:$J,4,),"")</f>
        <v>Generic</v>
      </c>
    </row>
    <row r="432" spans="1:5" x14ac:dyDescent="0.3">
      <c r="A432" s="8">
        <v>499</v>
      </c>
      <c r="B432" s="11" t="str">
        <f>IF($A432&lt;&gt;"",IF(VLOOKUP($A432,Vocabulary!$A:$J,2,)="","",VLOOKUP($A432,Vocabulary!$A:$J,2,)),"")</f>
        <v>activiteit</v>
      </c>
      <c r="C432" s="11" t="str">
        <f>IF($A432&lt;&gt;"",IF(VLOOKUP($A432,Vocabulary!$A:$J,3,)="","",VLOOKUP($A432,Vocabulary!$A:$J,3,)),"")</f>
        <v/>
      </c>
      <c r="D432" s="11" t="str">
        <f>IF($A432&lt;&gt;"",IF(VLOOKUP($A432,Vocabulary!$A:$J,7,)="","",VLOOKUP($A432,Vocabulary!$A:$J,7,)),"")</f>
        <v>external terminology:
http://www.w3.org/ns/prov#activity</v>
      </c>
      <c r="E432" s="11" t="str">
        <f>IF($A432&lt;&gt;"",VLOOKUP($A432,Vocabulary!$A:$J,4,),"")</f>
        <v>Generic</v>
      </c>
    </row>
    <row r="433" spans="1:5" x14ac:dyDescent="0.3">
      <c r="A433" s="8">
        <v>500</v>
      </c>
      <c r="B433" s="11" t="str">
        <f>IF($A433&lt;&gt;"",IF(VLOOKUP($A433,Vocabulary!$A:$J,2,)="","",VLOOKUP($A433,Vocabulary!$A:$J,2,)),"")</f>
        <v>adres</v>
      </c>
      <c r="C433" s="11" t="str">
        <f>IF($A433&lt;&gt;"",IF(VLOOKUP($A433,Vocabulary!$A:$J,3,)="","",VLOOKUP($A433,Vocabulary!$A:$J,3,)),"")</f>
        <v/>
      </c>
      <c r="D433" s="11" t="str">
        <f>IF($A433&lt;&gt;"",IF(VLOOKUP($A433,Vocabulary!$A:$J,7,)="","",VLOOKUP($A433,Vocabulary!$A:$J,7,)),"")</f>
        <v>external terminology:
http://www.w3.org/ns/locn#address</v>
      </c>
      <c r="E433" s="11" t="str">
        <f>IF($A433&lt;&gt;"",VLOOKUP($A433,Vocabulary!$A:$J,4,),"")</f>
        <v>Generic</v>
      </c>
    </row>
    <row r="434" spans="1:5" x14ac:dyDescent="0.3">
      <c r="A434" s="8">
        <v>501</v>
      </c>
      <c r="B434" s="11" t="str">
        <f>IF($A434&lt;&gt;"",IF(VLOOKUP($A434,Vocabulary!$A:$J,2,)="","",VLOOKUP($A434,Vocabulary!$A:$J,2,)),"")</f>
        <v>Agent</v>
      </c>
      <c r="C434" s="11" t="str">
        <f>IF($A434&lt;&gt;"",IF(VLOOKUP($A434,Vocabulary!$A:$J,3,)="","",VLOOKUP($A434,Vocabulary!$A:$J,3,)),"")</f>
        <v>Examples of Agent include person, organization, and software agent.
A resource that acts or has the power to act.</v>
      </c>
      <c r="D434" s="11" t="str">
        <f>IF($A434&lt;&gt;"",IF(VLOOKUP($A434,Vocabulary!$A:$J,7,)="","",VLOOKUP($A434,Vocabulary!$A:$J,7,)),"")</f>
        <v>external terminology:
http://purl.org/dc/terms/Agent</v>
      </c>
      <c r="E434" s="11" t="str">
        <f>IF($A434&lt;&gt;"",VLOOKUP($A434,Vocabulary!$A:$J,4,),"")</f>
        <v>Generic</v>
      </c>
    </row>
    <row r="435" spans="1:5" x14ac:dyDescent="0.3">
      <c r="A435" s="8">
        <v>502</v>
      </c>
      <c r="B435" s="11" t="str">
        <f>IF($A435&lt;&gt;"",IF(VLOOKUP($A435,Vocabulary!$A:$J,2,)="","",VLOOKUP($A435,Vocabulary!$A:$J,2,)),"")</f>
        <v>Agent</v>
      </c>
      <c r="C435" s="11" t="str">
        <f>IF($A435&lt;&gt;"",IF(VLOOKUP($A435,Vocabulary!$A:$J,3,)="","",VLOOKUP($A435,Vocabulary!$A:$J,3,)),"")</f>
        <v>An agent is something that bears some form of responsibility for an activity taking place, for the existence of an entity, or for another agent's activity.</v>
      </c>
      <c r="D435" s="11" t="str">
        <f>IF($A435&lt;&gt;"",IF(VLOOKUP($A435,Vocabulary!$A:$J,7,)="","",VLOOKUP($A435,Vocabulary!$A:$J,7,)),"")</f>
        <v>external terminology:
http://www.w3.org/ns/prov#Agent</v>
      </c>
      <c r="E435" s="11" t="str">
        <f>IF($A435&lt;&gt;"",VLOOKUP($A435,Vocabulary!$A:$J,4,),"")</f>
        <v>Generic</v>
      </c>
    </row>
    <row r="436" spans="1:5" x14ac:dyDescent="0.3">
      <c r="A436" s="8">
        <v>503</v>
      </c>
      <c r="B436" s="11" t="str">
        <f>IF($A436&lt;&gt;"",IF(VLOOKUP($A436,Vocabulary!$A:$J,2,)="","",VLOOKUP($A436,Vocabulary!$A:$J,2,)),"")</f>
        <v>alsGML</v>
      </c>
      <c r="C436" s="11" t="str">
        <f>IF($A436&lt;&gt;"",IF(VLOOKUP($A436,Vocabulary!$A:$J,3,)="","",VLOOKUP($A436,Vocabulary!$A:$J,3,)),"")</f>
        <v/>
      </c>
      <c r="D436" s="11" t="str">
        <f>IF($A436&lt;&gt;"",IF(VLOOKUP($A436,Vocabulary!$A:$J,7,)="","",VLOOKUP($A436,Vocabulary!$A:$J,7,)),"")</f>
        <v>external terminology:
http://www.opengis.net/ont/geosparql#asGML</v>
      </c>
      <c r="E436" s="11" t="str">
        <f>IF($A436&lt;&gt;"",VLOOKUP($A436,Vocabulary!$A:$J,4,),"")</f>
        <v>Generic</v>
      </c>
    </row>
    <row r="437" spans="1:5" x14ac:dyDescent="0.3">
      <c r="A437" s="8">
        <v>504</v>
      </c>
      <c r="B437" s="11" t="str">
        <f>IF($A437&lt;&gt;"",IF(VLOOKUP($A437,Vocabulary!$A:$J,2,)="","",VLOOKUP($A437,Vocabulary!$A:$J,2,)),"")</f>
        <v>alsWKT</v>
      </c>
      <c r="C437" s="11" t="str">
        <f>IF($A437&lt;&gt;"",IF(VLOOKUP($A437,Vocabulary!$A:$J,3,)="","",VLOOKUP($A437,Vocabulary!$A:$J,3,)),"")</f>
        <v/>
      </c>
      <c r="D437" s="11" t="str">
        <f>IF($A437&lt;&gt;"",IF(VLOOKUP($A437,Vocabulary!$A:$J,7,)="","",VLOOKUP($A437,Vocabulary!$A:$J,7,)),"")</f>
        <v>external terminology:
http://www.opengis.net/ont/geosparql#asWKT</v>
      </c>
      <c r="E437" s="11" t="str">
        <f>IF($A437&lt;&gt;"",VLOOKUP($A437,Vocabulary!$A:$J,4,),"")</f>
        <v>Generic</v>
      </c>
    </row>
    <row r="438" spans="1:5" x14ac:dyDescent="0.3">
      <c r="A438" s="8">
        <v>505</v>
      </c>
      <c r="B438" s="11" t="str">
        <f>IF($A438&lt;&gt;"",IF(VLOOKUP($A438,Vocabulary!$A:$J,2,)="","",VLOOKUP($A438,Vocabulary!$A:$J,2,)),"")</f>
        <v>beschrijving</v>
      </c>
      <c r="C438" s="11" t="str">
        <f>IF($A438&lt;&gt;"",IF(VLOOKUP($A438,Vocabulary!$A:$J,3,)="","",VLOOKUP($A438,Vocabulary!$A:$J,3,)),"")</f>
        <v/>
      </c>
      <c r="D438" s="11" t="str">
        <f>IF($A438&lt;&gt;"",IF(VLOOKUP($A438,Vocabulary!$A:$J,7,)="","",VLOOKUP($A438,Vocabulary!$A:$J,7,)),"")</f>
        <v>external terminology:
http://purl.org/dc/terms/description</v>
      </c>
      <c r="E438" s="11" t="str">
        <f>IF($A438&lt;&gt;"",VLOOKUP($A438,Vocabulary!$A:$J,4,),"")</f>
        <v>Generic</v>
      </c>
    </row>
    <row r="439" spans="1:5" x14ac:dyDescent="0.3">
      <c r="A439" s="8">
        <v>506</v>
      </c>
      <c r="B439" s="11" t="str">
        <f>IF($A439&lt;&gt;"",IF(VLOOKUP($A439,Vocabulary!$A:$J,2,)="","",VLOOKUP($A439,Vocabulary!$A:$J,2,)),"")</f>
        <v>Contactpunt</v>
      </c>
      <c r="C439" s="11" t="str">
        <f>IF($A439&lt;&gt;"",IF(VLOOKUP($A439,Vocabulary!$A:$J,3,)="","",VLOOKUP($A439,Vocabulary!$A:$J,3,)),"")</f>
        <v>A contact point for a person or organization.</v>
      </c>
      <c r="D439" s="11" t="str">
        <f>IF($A439&lt;&gt;"",IF(VLOOKUP($A439,Vocabulary!$A:$J,7,)="","",VLOOKUP($A439,Vocabulary!$A:$J,7,)),"")</f>
        <v>external terminology:
http://schema.org/ContactPoint</v>
      </c>
      <c r="E439" s="11" t="str">
        <f>IF($A439&lt;&gt;"",VLOOKUP($A439,Vocabulary!$A:$J,4,),"")</f>
        <v>Generic</v>
      </c>
    </row>
    <row r="440" spans="1:5" x14ac:dyDescent="0.3">
      <c r="A440" s="8">
        <v>507</v>
      </c>
      <c r="B440" s="11" t="str">
        <f>IF($A440&lt;&gt;"",IF(VLOOKUP($A440,Vocabulary!$A:$J,2,)="","",VLOOKUP($A440,Vocabulary!$A:$J,2,)),"")</f>
        <v>Document</v>
      </c>
      <c r="C440" s="11" t="str">
        <f>IF($A440&lt;&gt;"",IF(VLOOKUP($A440,Vocabulary!$A:$J,3,)="","",VLOOKUP($A440,Vocabulary!$A:$J,3,)),"")</f>
        <v/>
      </c>
      <c r="D440" s="11" t="str">
        <f>IF($A440&lt;&gt;"",IF(VLOOKUP($A440,Vocabulary!$A:$J,7,)="","",VLOOKUP($A440,Vocabulary!$A:$J,7,)),"")</f>
        <v>external terminology:
http://xmlns.com/foaf/0.1/Document</v>
      </c>
      <c r="E440" s="11" t="str">
        <f>IF($A440&lt;&gt;"",VLOOKUP($A440,Vocabulary!$A:$J,4,),"")</f>
        <v>Generic</v>
      </c>
    </row>
    <row r="441" spans="1:5" x14ac:dyDescent="0.3">
      <c r="A441" s="8">
        <v>508</v>
      </c>
      <c r="B441" s="11" t="str">
        <f>IF($A441&lt;&gt;"",IF(VLOOKUP($A441,Vocabulary!$A:$J,2,)="","",VLOOKUP($A441,Vocabulary!$A:$J,2,)),"")</f>
        <v>email</v>
      </c>
      <c r="C441" s="11" t="str">
        <f>IF($A441&lt;&gt;"",IF(VLOOKUP($A441,Vocabulary!$A:$J,3,)="","",VLOOKUP($A441,Vocabulary!$A:$J,3,)),"")</f>
        <v/>
      </c>
      <c r="D441" s="11" t="str">
        <f>IF($A441&lt;&gt;"",IF(VLOOKUP($A441,Vocabulary!$A:$J,7,)="","",VLOOKUP($A441,Vocabulary!$A:$J,7,)),"")</f>
        <v>external terminology:
http://schema.org/email</v>
      </c>
      <c r="E441" s="11" t="str">
        <f>IF($A441&lt;&gt;"",VLOOKUP($A441,Vocabulary!$A:$J,4,),"")</f>
        <v>Generic</v>
      </c>
    </row>
    <row r="442" spans="1:5" x14ac:dyDescent="0.3">
      <c r="A442" s="8">
        <v>509</v>
      </c>
      <c r="B442" s="11" t="str">
        <f>IF($A442&lt;&gt;"",IF(VLOOKUP($A442,Vocabulary!$A:$J,2,)="","",VLOOKUP($A442,Vocabulary!$A:$J,2,)),"")</f>
        <v>Entiteit</v>
      </c>
      <c r="C442" s="11" t="str">
        <f>IF($A442&lt;&gt;"",IF(VLOOKUP($A442,Vocabulary!$A:$J,3,)="","",VLOOKUP($A442,Vocabulary!$A:$J,3,)),"")</f>
        <v/>
      </c>
      <c r="D442" s="11" t="str">
        <f>IF($A442&lt;&gt;"",IF(VLOOKUP($A442,Vocabulary!$A:$J,7,)="","",VLOOKUP($A442,Vocabulary!$A:$J,7,)),"")</f>
        <v>external terminology:
http://www.w3.org/ns/prov#Entity</v>
      </c>
      <c r="E442" s="11" t="str">
        <f>IF($A442&lt;&gt;"",VLOOKUP($A442,Vocabulary!$A:$J,4,),"")</f>
        <v>Generic</v>
      </c>
    </row>
    <row r="443" spans="1:5" x14ac:dyDescent="0.3">
      <c r="A443" s="8">
        <v>510</v>
      </c>
      <c r="B443" s="11" t="str">
        <f>IF($A443&lt;&gt;"",IF(VLOOKUP($A443,Vocabulary!$A:$J,2,)="","",VLOOKUP($A443,Vocabulary!$A:$J,2,)),"")</f>
        <v>faxnummer</v>
      </c>
      <c r="C443" s="11" t="str">
        <f>IF($A443&lt;&gt;"",IF(VLOOKUP($A443,Vocabulary!$A:$J,3,)="","",VLOOKUP($A443,Vocabulary!$A:$J,3,)),"")</f>
        <v/>
      </c>
      <c r="D443" s="11" t="str">
        <f>IF($A443&lt;&gt;"",IF(VLOOKUP($A443,Vocabulary!$A:$J,7,)="","",VLOOKUP($A443,Vocabulary!$A:$J,7,)),"")</f>
        <v>external terminology:
http://schema.org/faxNumber</v>
      </c>
      <c r="E443" s="11" t="str">
        <f>IF($A443&lt;&gt;"",VLOOKUP($A443,Vocabulary!$A:$J,4,),"")</f>
        <v>Generic</v>
      </c>
    </row>
    <row r="444" spans="1:5" x14ac:dyDescent="0.3">
      <c r="A444" s="8">
        <v>511</v>
      </c>
      <c r="B444" s="11" t="str">
        <f>IF($A444&lt;&gt;"",IF(VLOOKUP($A444,Vocabulary!$A:$J,2,)="","",VLOOKUP($A444,Vocabulary!$A:$J,2,)),"")</f>
        <v>FormeelKader</v>
      </c>
      <c r="C444" s="11" t="str">
        <f>IF($A444&lt;&gt;"",IF(VLOOKUP($A444,Vocabulary!$A:$J,3,)="","",VLOOKUP($A444,Vocabulary!$A:$J,3,)),"")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D444" s="11" t="str">
        <f>IF($A444&lt;&gt;"",IF(VLOOKUP($A444,Vocabulary!$A:$J,7,)="","",VLOOKUP($A444,Vocabulary!$A:$J,7,)),"")</f>
        <v>external terminology:
http://purl.org/vocab/cpsv#FormalFramework</v>
      </c>
      <c r="E444" s="11" t="str">
        <f>IF($A444&lt;&gt;"",VLOOKUP($A444,Vocabulary!$A:$J,4,),"")</f>
        <v>Generic</v>
      </c>
    </row>
    <row r="445" spans="1:5" x14ac:dyDescent="0.3">
      <c r="A445" s="8">
        <v>512</v>
      </c>
      <c r="B445" s="11" t="str">
        <f>IF($A445&lt;&gt;"",IF(VLOOKUP($A445,Vocabulary!$A:$J,2,)="","",VLOOKUP($A445,Vocabulary!$A:$J,2,)),"")</f>
        <v>gebruikt</v>
      </c>
      <c r="C445" s="11" t="str">
        <f>IF($A445&lt;&gt;"",IF(VLOOKUP($A445,Vocabulary!$A:$J,3,)="","",VLOOKUP($A445,Vocabulary!$A:$J,3,)),"")</f>
        <v/>
      </c>
      <c r="D445" s="11" t="str">
        <f>IF($A445&lt;&gt;"",IF(VLOOKUP($A445,Vocabulary!$A:$J,7,)="","",VLOOKUP($A445,Vocabulary!$A:$J,7,)),"")</f>
        <v>external terminology:
http://www.w3.org/ns/prov#used</v>
      </c>
      <c r="E445" s="11" t="str">
        <f>IF($A445&lt;&gt;"",VLOOKUP($A445,Vocabulary!$A:$J,4,),"")</f>
        <v>Generic</v>
      </c>
    </row>
    <row r="446" spans="1:5" x14ac:dyDescent="0.3">
      <c r="A446" s="8">
        <v>513</v>
      </c>
      <c r="B446" s="11" t="str">
        <f>IF($A446&lt;&gt;"",IF(VLOOKUP($A446,Vocabulary!$A:$J,2,)="","",VLOOKUP($A446,Vocabulary!$A:$J,2,)),"")</f>
        <v>gekwalificeerdeGeneratie</v>
      </c>
      <c r="C446" s="11" t="str">
        <f>IF($A446&lt;&gt;"",IF(VLOOKUP($A446,Vocabulary!$A:$J,3,)="","",VLOOKUP($A446,Vocabulary!$A:$J,3,)),"")</f>
        <v/>
      </c>
      <c r="D446" s="11" t="str">
        <f>IF($A446&lt;&gt;"",IF(VLOOKUP($A446,Vocabulary!$A:$J,7,)="","",VLOOKUP($A446,Vocabulary!$A:$J,7,)),"")</f>
        <v>external terminology:
http://www.w3.org/ns/prov#qualifiedGeneration</v>
      </c>
      <c r="E446" s="11" t="str">
        <f>IF($A446&lt;&gt;"",VLOOKUP($A446,Vocabulary!$A:$J,4,),"")</f>
        <v>Generic</v>
      </c>
    </row>
    <row r="447" spans="1:5" x14ac:dyDescent="0.3">
      <c r="A447" s="8">
        <v>514</v>
      </c>
      <c r="B447" s="11" t="str">
        <f>IF($A447&lt;&gt;"",IF(VLOOKUP($A447,Vocabulary!$A:$J,2,)="","",VLOOKUP($A447,Vocabulary!$A:$J,2,)),"")</f>
        <v>gekwalificeerdeInvalidatie</v>
      </c>
      <c r="C447" s="11" t="str">
        <f>IF($A447&lt;&gt;"",IF(VLOOKUP($A447,Vocabulary!$A:$J,3,)="","",VLOOKUP($A447,Vocabulary!$A:$J,3,)),"")</f>
        <v/>
      </c>
      <c r="D447" s="11" t="str">
        <f>IF($A447&lt;&gt;"",IF(VLOOKUP($A447,Vocabulary!$A:$J,7,)="","",VLOOKUP($A447,Vocabulary!$A:$J,7,)),"")</f>
        <v>external terminology:
http://www.w3.org/ns/prov#qualifiedInvalidation</v>
      </c>
      <c r="E447" s="11" t="str">
        <f>IF($A447&lt;&gt;"",VLOOKUP($A447,Vocabulary!$A:$J,4,),"")</f>
        <v>Generic</v>
      </c>
    </row>
    <row r="448" spans="1:5" x14ac:dyDescent="0.3">
      <c r="A448" s="8">
        <v>515</v>
      </c>
      <c r="B448" s="11" t="str">
        <f>IF($A448&lt;&gt;"",IF(VLOOKUP($A448,Vocabulary!$A:$J,2,)="","",VLOOKUP($A448,Vocabulary!$A:$J,2,)),"")</f>
        <v>Generatie</v>
      </c>
      <c r="C448" s="11" t="str">
        <f>IF($A448&lt;&gt;"",IF(VLOOKUP($A448,Vocabulary!$A:$J,3,)="","",VLOOKUP($A448,Vocabulary!$A:$J,3,)),"")</f>
        <v/>
      </c>
      <c r="D448" s="11" t="str">
        <f>IF($A448&lt;&gt;"",IF(VLOOKUP($A448,Vocabulary!$A:$J,7,)="","",VLOOKUP($A448,Vocabulary!$A:$J,7,)),"")</f>
        <v>external terminology:
http://www.w3.org/ns/prov#Generation</v>
      </c>
      <c r="E448" s="11" t="str">
        <f>IF($A448&lt;&gt;"",VLOOKUP($A448,Vocabulary!$A:$J,4,),"")</f>
        <v>Generic</v>
      </c>
    </row>
    <row r="449" spans="1:5" x14ac:dyDescent="0.3">
      <c r="A449" s="8">
        <v>516</v>
      </c>
      <c r="B449" s="11" t="str">
        <f>IF($A449&lt;&gt;"",IF(VLOOKUP($A449,Vocabulary!$A:$J,2,)="","",VLOOKUP($A449,Vocabulary!$A:$J,2,)),"")</f>
        <v>Geometrie</v>
      </c>
      <c r="C449" s="11" t="str">
        <f>IF($A449&lt;&gt;"",IF(VLOOKUP($A449,Vocabulary!$A:$J,3,)="","",VLOOKUP($A449,Vocabulary!$A:$J,3,)),"")</f>
        <v>The locn:Geometry class provides the means to identify a location as a point, line, polygon, etc. expressed using coordinates in some coordinate reference system.</v>
      </c>
      <c r="D449" s="11" t="str">
        <f>IF($A449&lt;&gt;"",IF(VLOOKUP($A449,Vocabulary!$A:$J,7,)="","",VLOOKUP($A449,Vocabulary!$A:$J,7,)),"")</f>
        <v>external terminology:
http://www.w3.org/ns/locn#Geometry</v>
      </c>
      <c r="E449" s="11" t="str">
        <f>IF($A449&lt;&gt;"",VLOOKUP($A449,Vocabulary!$A:$J,4,),"")</f>
        <v>Generic</v>
      </c>
    </row>
    <row r="450" spans="1:5" x14ac:dyDescent="0.3">
      <c r="A450" s="8">
        <v>517</v>
      </c>
      <c r="B450" s="11" t="str">
        <f>IF($A450&lt;&gt;"",IF(VLOOKUP($A450,Vocabulary!$A:$J,2,)="","",VLOOKUP($A450,Vocabulary!$A:$J,2,)),"")</f>
        <v>geometrie</v>
      </c>
      <c r="C450" s="11" t="str">
        <f>IF($A450&lt;&gt;"",IF(VLOOKUP($A450,Vocabulary!$A:$J,3,)="","",VLOOKUP($A450,Vocabulary!$A:$J,3,)),"")</f>
        <v/>
      </c>
      <c r="D450" s="11" t="str">
        <f>IF($A450&lt;&gt;"",IF(VLOOKUP($A450,Vocabulary!$A:$J,7,)="","",VLOOKUP($A450,Vocabulary!$A:$J,7,)),"")</f>
        <v>external terminology:
http://www.w3.org/ns/locn#geometry</v>
      </c>
      <c r="E450" s="11" t="str">
        <f>IF($A450&lt;&gt;"",VLOOKUP($A450,Vocabulary!$A:$J,4,),"")</f>
        <v>Generic</v>
      </c>
    </row>
    <row r="451" spans="1:5" x14ac:dyDescent="0.3">
      <c r="A451" s="8">
        <v>518</v>
      </c>
      <c r="B451" s="11" t="str">
        <f>IF($A451&lt;&gt;"",IF(VLOOKUP($A451,Vocabulary!$A:$J,2,)="","",VLOOKUP($A451,Vocabulary!$A:$J,2,)),"")</f>
        <v>Identificator</v>
      </c>
      <c r="C451" s="11" t="str">
        <f>IF($A451&lt;&gt;"",IF(VLOOKUP($A451,Vocabulary!$A:$J,3,)="","",VLOOKUP($A451,Vocabulary!$A:$J,3,)),"")</f>
        <v/>
      </c>
      <c r="D451" s="11" t="str">
        <f>IF($A451&lt;&gt;"",IF(VLOOKUP($A451,Vocabulary!$A:$J,7,)="","",VLOOKUP($A451,Vocabulary!$A:$J,7,)),"")</f>
        <v>external terminology:
http://www.w3.org/ns/adms#Identifier</v>
      </c>
      <c r="E451" s="11" t="str">
        <f>IF($A451&lt;&gt;"",VLOOKUP($A451,Vocabulary!$A:$J,4,),"")</f>
        <v>Generic</v>
      </c>
    </row>
    <row r="452" spans="1:5" x14ac:dyDescent="0.3">
      <c r="A452" s="8">
        <v>519</v>
      </c>
      <c r="B452" s="11" t="str">
        <f>IF($A452&lt;&gt;"",IF(VLOOKUP($A452,Vocabulary!$A:$J,2,)="","",VLOOKUP($A452,Vocabulary!$A:$J,2,)),"")</f>
        <v>identificator</v>
      </c>
      <c r="C452" s="11" t="str">
        <f>IF($A452&lt;&gt;"",IF(VLOOKUP($A452,Vocabulary!$A:$J,3,)="","",VLOOKUP($A452,Vocabulary!$A:$J,3,)),"")</f>
        <v/>
      </c>
      <c r="D452" s="11" t="str">
        <f>IF($A452&lt;&gt;"",IF(VLOOKUP($A452,Vocabulary!$A:$J,7,)="","",VLOOKUP($A452,Vocabulary!$A:$J,7,)),"")</f>
        <v>external terminology:
http://www.w3.org/ns/adms#identifier</v>
      </c>
      <c r="E452" s="11" t="str">
        <f>IF($A452&lt;&gt;"",VLOOKUP($A452,Vocabulary!$A:$J,4,),"")</f>
        <v>Generic</v>
      </c>
    </row>
    <row r="453" spans="1:5" x14ac:dyDescent="0.3">
      <c r="A453" s="8">
        <v>520</v>
      </c>
      <c r="B453" s="11" t="str">
        <f>IF($A453&lt;&gt;"",IF(VLOOKUP($A453,Vocabulary!$A:$J,2,)="","",VLOOKUP($A453,Vocabulary!$A:$J,2,)),"")</f>
        <v>Invalidatie</v>
      </c>
      <c r="C453" s="11" t="str">
        <f>IF($A453&lt;&gt;"",IF(VLOOKUP($A453,Vocabulary!$A:$J,3,)="","",VLOOKUP($A453,Vocabulary!$A:$J,3,)),"")</f>
        <v/>
      </c>
      <c r="D453" s="11" t="str">
        <f>IF($A453&lt;&gt;"",IF(VLOOKUP($A453,Vocabulary!$A:$J,7,)="","",VLOOKUP($A453,Vocabulary!$A:$J,7,)),"")</f>
        <v>external terminology:
http://www.w3.org/ns/prov#Invalidation</v>
      </c>
      <c r="E453" s="11" t="str">
        <f>IF($A453&lt;&gt;"",VLOOKUP($A453,Vocabulary!$A:$J,4,),"")</f>
        <v>Generic</v>
      </c>
    </row>
    <row r="454" spans="1:5" x14ac:dyDescent="0.3">
      <c r="A454" s="8">
        <v>521</v>
      </c>
      <c r="B454" s="11" t="str">
        <f>IF($A454&lt;&gt;"",IF(VLOOKUP($A454,Vocabulary!$A:$J,2,)="","",VLOOKUP($A454,Vocabulary!$A:$J,2,)),"")</f>
        <v>isPrimairOnderwerpVan</v>
      </c>
      <c r="C454" s="11" t="str">
        <f>IF($A454&lt;&gt;"",IF(VLOOKUP($A454,Vocabulary!$A:$J,3,)="","",VLOOKUP($A454,Vocabulary!$A:$J,3,)),"")</f>
        <v/>
      </c>
      <c r="D454" s="11" t="str">
        <f>IF($A454&lt;&gt;"",IF(VLOOKUP($A454,Vocabulary!$A:$J,7,)="","",VLOOKUP($A454,Vocabulary!$A:$J,7,)),"")</f>
        <v>external terminology:
http://xmlns.com/foaf/0.1/isPrimaryTopicOf</v>
      </c>
      <c r="E454" s="11" t="str">
        <f>IF($A454&lt;&gt;"",VLOOKUP($A454,Vocabulary!$A:$J,4,),"")</f>
        <v>Generic</v>
      </c>
    </row>
    <row r="455" spans="1:5" x14ac:dyDescent="0.3">
      <c r="A455" s="8">
        <v>522</v>
      </c>
      <c r="B455" s="11" t="str">
        <f>IF($A455&lt;&gt;"",IF(VLOOKUP($A455,Vocabulary!$A:$J,2,)="","",VLOOKUP($A455,Vocabulary!$A:$J,2,)),"")</f>
        <v>Jurisdictie</v>
      </c>
      <c r="C455" s="11" t="str">
        <f>IF($A455&lt;&gt;"",IF(VLOOKUP($A455,Vocabulary!$A:$J,3,)="","",VLOOKUP($A455,Vocabulary!$A:$J,3,)),"")</f>
        <v/>
      </c>
      <c r="D455" s="11" t="str">
        <f>IF($A455&lt;&gt;"",IF(VLOOKUP($A455,Vocabulary!$A:$J,7,)="","",VLOOKUP($A455,Vocabulary!$A:$J,7,)),"")</f>
        <v>external terminology:
http://purl.org/dc/terms/Jurisdiction</v>
      </c>
      <c r="E455" s="11" t="str">
        <f>IF($A455&lt;&gt;"",VLOOKUP($A455,Vocabulary!$A:$J,4,),"")</f>
        <v>Generic</v>
      </c>
    </row>
    <row r="456" spans="1:5" x14ac:dyDescent="0.3">
      <c r="A456" s="8">
        <v>523</v>
      </c>
      <c r="B456" s="11" t="str">
        <f>IF($A456&lt;&gt;"",IF(VLOOKUP($A456,Vocabulary!$A:$J,2,)="","",VLOOKUP($A456,Vocabulary!$A:$J,2,)),"")</f>
        <v>label</v>
      </c>
      <c r="C456" s="11" t="str">
        <f>IF($A456&lt;&gt;"",IF(VLOOKUP($A456,Vocabulary!$A:$J,3,)="","",VLOOKUP($A456,Vocabulary!$A:$J,3,)),"")</f>
        <v/>
      </c>
      <c r="D456" s="11" t="str">
        <f>IF($A456&lt;&gt;"",IF(VLOOKUP($A456,Vocabulary!$A:$J,7,)="","",VLOOKUP($A456,Vocabulary!$A:$J,7,)),"")</f>
        <v>external terminology:
http://www.w3.org/2000/01/rdf-schema#label</v>
      </c>
      <c r="E456" s="11" t="str">
        <f>IF($A456&lt;&gt;"",VLOOKUP($A456,Vocabulary!$A:$J,4,),"")</f>
        <v>Generic</v>
      </c>
    </row>
    <row r="457" spans="1:5" x14ac:dyDescent="0.3">
      <c r="A457" s="8">
        <v>524</v>
      </c>
      <c r="B457" s="11" t="str">
        <f>IF($A457&lt;&gt;"",IF(VLOOKUP($A457,Vocabulary!$A:$J,2,)="","",VLOOKUP($A457,Vocabulary!$A:$J,2,)),"")</f>
        <v>Lijnstring</v>
      </c>
      <c r="C457" s="11" t="str">
        <f>IF($A457&lt;&gt;"",IF(VLOOKUP($A457,Vocabulary!$A:$J,3,)="","",VLOOKUP($A457,Vocabulary!$A:$J,3,)),"")</f>
        <v/>
      </c>
      <c r="D457" s="11" t="str">
        <f>IF($A457&lt;&gt;"",IF(VLOOKUP($A457,Vocabulary!$A:$J,7,)="","",VLOOKUP($A457,Vocabulary!$A:$J,7,)),"")</f>
        <v>external terminology:
http://www.opengis.net/ont/sf#LineString</v>
      </c>
      <c r="E457" s="11" t="str">
        <f>IF($A457&lt;&gt;"",VLOOKUP($A457,Vocabulary!$A:$J,4,),"")</f>
        <v>Generic</v>
      </c>
    </row>
    <row r="458" spans="1:5" x14ac:dyDescent="0.3">
      <c r="A458" s="8">
        <v>525</v>
      </c>
      <c r="B458" s="11" t="str">
        <f>IF($A458&lt;&gt;"",IF(VLOOKUP($A458,Vocabulary!$A:$J,2,)="","",VLOOKUP($A458,Vocabulary!$A:$J,2,)),"")</f>
        <v>maker</v>
      </c>
      <c r="C458" s="11" t="str">
        <f>IF($A458&lt;&gt;"",IF(VLOOKUP($A458,Vocabulary!$A:$J,3,)="","",VLOOKUP($A458,Vocabulary!$A:$J,3,)),"")</f>
        <v/>
      </c>
      <c r="D458" s="11" t="str">
        <f>IF($A458&lt;&gt;"",IF(VLOOKUP($A458,Vocabulary!$A:$J,7,)="","",VLOOKUP($A458,Vocabulary!$A:$J,7,)),"")</f>
        <v>external terminology:
http://purl.org/dc/terms/creator</v>
      </c>
      <c r="E458" s="11" t="str">
        <f>IF($A458&lt;&gt;"",VLOOKUP($A458,Vocabulary!$A:$J,4,),"")</f>
        <v>Generic</v>
      </c>
    </row>
    <row r="459" spans="1:5" x14ac:dyDescent="0.3">
      <c r="A459" s="8">
        <v>526</v>
      </c>
      <c r="B459" s="11" t="str">
        <f>IF($A459&lt;&gt;"",IF(VLOOKUP($A459,Vocabulary!$A:$J,2,)="","",VLOOKUP($A459,Vocabulary!$A:$J,2,)),"")</f>
        <v>naam</v>
      </c>
      <c r="C459" s="11" t="str">
        <f>IF($A459&lt;&gt;"",IF(VLOOKUP($A459,Vocabulary!$A:$J,3,)="","",VLOOKUP($A459,Vocabulary!$A:$J,3,)),"")</f>
        <v/>
      </c>
      <c r="D459" s="11" t="str">
        <f>IF($A459&lt;&gt;"",IF(VLOOKUP($A459,Vocabulary!$A:$J,7,)="","",VLOOKUP($A459,Vocabulary!$A:$J,7,)),"")</f>
        <v>external terminology:
http://xmlns.com/foaf/0.1/name</v>
      </c>
      <c r="E459" s="11" t="str">
        <f>IF($A459&lt;&gt;"",VLOOKUP($A459,Vocabulary!$A:$J,4,),"")</f>
        <v>Generic</v>
      </c>
    </row>
    <row r="460" spans="1:5" x14ac:dyDescent="0.3">
      <c r="A460" s="8">
        <v>527</v>
      </c>
      <c r="B460" s="11" t="str">
        <f>IF($A460&lt;&gt;"",IF(VLOOKUP($A460,Vocabulary!$A:$J,2,)="","",VLOOKUP($A460,Vocabulary!$A:$J,2,)),"")</f>
        <v>notatie</v>
      </c>
      <c r="C460" s="11" t="str">
        <f>IF($A460&lt;&gt;"",IF(VLOOKUP($A460,Vocabulary!$A:$J,3,)="","",VLOOKUP($A460,Vocabulary!$A:$J,3,)),"")</f>
        <v/>
      </c>
      <c r="D460" s="11" t="str">
        <f>IF($A460&lt;&gt;"",IF(VLOOKUP($A460,Vocabulary!$A:$J,7,)="","",VLOOKUP($A460,Vocabulary!$A:$J,7,)),"")</f>
        <v>external terminology:
http://www.w3.org/2004/02/skos/core#notation</v>
      </c>
      <c r="E460" s="11" t="str">
        <f>IF($A460&lt;&gt;"",VLOOKUP($A460,Vocabulary!$A:$J,4,),"")</f>
        <v>Generic</v>
      </c>
    </row>
    <row r="461" spans="1:5" x14ac:dyDescent="0.3">
      <c r="A461" s="8">
        <v>528</v>
      </c>
      <c r="B461" s="11" t="str">
        <f>IF($A461&lt;&gt;"",IF(VLOOKUP($A461,Vocabulary!$A:$J,2,)="","",VLOOKUP($A461,Vocabulary!$A:$J,2,)),"")</f>
        <v>onderwerp</v>
      </c>
      <c r="C461" s="11" t="str">
        <f>IF($A461&lt;&gt;"",IF(VLOOKUP($A461,Vocabulary!$A:$J,3,)="","",VLOOKUP($A461,Vocabulary!$A:$J,3,)),"")</f>
        <v/>
      </c>
      <c r="D461" s="11" t="str">
        <f>IF($A461&lt;&gt;"",IF(VLOOKUP($A461,Vocabulary!$A:$J,7,)="","",VLOOKUP($A461,Vocabulary!$A:$J,7,)),"")</f>
        <v>external terminology:
http://data.europa.eu/m8g/subject</v>
      </c>
      <c r="E461" s="11" t="str">
        <f>IF($A461&lt;&gt;"",VLOOKUP($A461,Vocabulary!$A:$J,4,),"")</f>
        <v>Generic</v>
      </c>
    </row>
    <row r="462" spans="1:5" x14ac:dyDescent="0.3">
      <c r="A462" s="8">
        <v>529</v>
      </c>
      <c r="B462" s="11" t="str">
        <f>IF($A462&lt;&gt;"",IF(VLOOKUP($A462,Vocabulary!$A:$J,2,)="","",VLOOKUP($A462,Vocabulary!$A:$J,2,)),"")</f>
        <v>opTijdstip</v>
      </c>
      <c r="C462" s="11" t="str">
        <f>IF($A462&lt;&gt;"",IF(VLOOKUP($A462,Vocabulary!$A:$J,3,)="","",VLOOKUP($A462,Vocabulary!$A:$J,3,)),"")</f>
        <v/>
      </c>
      <c r="D462" s="11" t="str">
        <f>IF($A462&lt;&gt;"",IF(VLOOKUP($A462,Vocabulary!$A:$J,7,)="","",VLOOKUP($A462,Vocabulary!$A:$J,7,)),"")</f>
        <v>external terminology:
http://www.w3.org/ns/prov#atTime</v>
      </c>
      <c r="E462" s="11" t="str">
        <f>IF($A462&lt;&gt;"",VLOOKUP($A462,Vocabulary!$A:$J,4,),"")</f>
        <v>Generic</v>
      </c>
    </row>
    <row r="463" spans="1:5" x14ac:dyDescent="0.3">
      <c r="A463" s="8">
        <v>530</v>
      </c>
      <c r="B463" s="11" t="str">
        <f>IF($A463&lt;&gt;"",IF(VLOOKUP($A463,Vocabulary!$A:$J,2,)="","",VLOOKUP($A463,Vocabulary!$A:$J,2,)),"")</f>
        <v>openingsuren</v>
      </c>
      <c r="C463" s="11" t="str">
        <f>IF($A463&lt;&gt;"",IF(VLOOKUP($A463,Vocabulary!$A:$J,3,)="","",VLOOKUP($A463,Vocabulary!$A:$J,3,)),"")</f>
        <v/>
      </c>
      <c r="D463" s="11" t="str">
        <f>IF($A463&lt;&gt;"",IF(VLOOKUP($A463,Vocabulary!$A:$J,7,)="","",VLOOKUP($A463,Vocabulary!$A:$J,7,)),"")</f>
        <v>external terminology:
http://schema.org/openingHours</v>
      </c>
      <c r="E463" s="11" t="str">
        <f>IF($A463&lt;&gt;"",VLOOKUP($A463,Vocabulary!$A:$J,4,),"")</f>
        <v>Generic</v>
      </c>
    </row>
    <row r="464" spans="1:5" x14ac:dyDescent="0.3">
      <c r="A464" s="8">
        <v>531</v>
      </c>
      <c r="B464" s="11" t="str">
        <f>IF($A464&lt;&gt;"",IF(VLOOKUP($A464,Vocabulary!$A:$J,2,)="","",VLOOKUP($A464,Vocabulary!$A:$J,2,)),"")</f>
        <v>pagina</v>
      </c>
      <c r="C464" s="11" t="str">
        <f>IF($A464&lt;&gt;"",IF(VLOOKUP($A464,Vocabulary!$A:$J,3,)="","",VLOOKUP($A464,Vocabulary!$A:$J,3,)),"")</f>
        <v/>
      </c>
      <c r="D464" s="11" t="str">
        <f>IF($A464&lt;&gt;"",IF(VLOOKUP($A464,Vocabulary!$A:$J,7,)="","",VLOOKUP($A464,Vocabulary!$A:$J,7,)),"")</f>
        <v>external terminology:
http://xmlns.com/foaf/0.1/page</v>
      </c>
      <c r="E464" s="11" t="str">
        <f>IF($A464&lt;&gt;"",VLOOKUP($A464,Vocabulary!$A:$J,4,),"")</f>
        <v>Generic</v>
      </c>
    </row>
    <row r="465" spans="1:5" x14ac:dyDescent="0.3">
      <c r="A465" s="8">
        <v>532</v>
      </c>
      <c r="B465" s="11" t="str">
        <f>IF($A465&lt;&gt;"",IF(VLOOKUP($A465,Vocabulary!$A:$J,2,)="","",VLOOKUP($A465,Vocabulary!$A:$J,2,)),"")</f>
        <v>Polygoon</v>
      </c>
      <c r="C465" s="11" t="str">
        <f>IF($A465&lt;&gt;"",IF(VLOOKUP($A465,Vocabulary!$A:$J,3,)="","",VLOOKUP($A465,Vocabulary!$A:$J,3,)),"")</f>
        <v/>
      </c>
      <c r="D465" s="11" t="str">
        <f>IF($A465&lt;&gt;"",IF(VLOOKUP($A465,Vocabulary!$A:$J,7,)="","",VLOOKUP($A465,Vocabulary!$A:$J,7,)),"")</f>
        <v>external terminology:
http://www.opengis.net/ont/sf#Polygon</v>
      </c>
      <c r="E465" s="11" t="str">
        <f>IF($A465&lt;&gt;"",VLOOKUP($A465,Vocabulary!$A:$J,4,),"")</f>
        <v>Generic</v>
      </c>
    </row>
    <row r="466" spans="1:5" x14ac:dyDescent="0.3">
      <c r="A466" s="8">
        <v>533</v>
      </c>
      <c r="B466" s="11" t="str">
        <f>IF($A466&lt;&gt;"",IF(VLOOKUP($A466,Vocabulary!$A:$J,2,)="","",VLOOKUP($A466,Vocabulary!$A:$J,2,)),"")</f>
        <v>Punt</v>
      </c>
      <c r="C466" s="11" t="str">
        <f>IF($A466&lt;&gt;"",IF(VLOOKUP($A466,Vocabulary!$A:$J,3,)="","",VLOOKUP($A466,Vocabulary!$A:$J,3,)),"")</f>
        <v/>
      </c>
      <c r="D466" s="11" t="str">
        <f>IF($A466&lt;&gt;"",IF(VLOOKUP($A466,Vocabulary!$A:$J,7,)="","",VLOOKUP($A466,Vocabulary!$A:$J,7,)),"")</f>
        <v>external terminology:
http://www.opengis.net/ont/sf#Point</v>
      </c>
      <c r="E466" s="11" t="str">
        <f>IF($A466&lt;&gt;"",VLOOKUP($A466,Vocabulary!$A:$J,4,),"")</f>
        <v>Generic</v>
      </c>
    </row>
    <row r="467" spans="1:5" x14ac:dyDescent="0.3">
      <c r="A467" s="8">
        <v>534</v>
      </c>
      <c r="B467" s="11" t="str">
        <f>IF($A467&lt;&gt;"",IF(VLOOKUP($A467,Vocabulary!$A:$J,2,)="","",VLOOKUP($A467,Vocabulary!$A:$J,2,)),"")</f>
        <v>relatie</v>
      </c>
      <c r="C467" s="11" t="str">
        <f>IF($A467&lt;&gt;"",IF(VLOOKUP($A467,Vocabulary!$A:$J,3,)="","",VLOOKUP($A467,Vocabulary!$A:$J,3,)),"")</f>
        <v/>
      </c>
      <c r="D467" s="11" t="str">
        <f>IF($A467&lt;&gt;"",IF(VLOOKUP($A467,Vocabulary!$A:$J,7,)="","",VLOOKUP($A467,Vocabulary!$A:$J,7,)),"")</f>
        <v>external terminology:
http://purl.org/dc/terms/relation</v>
      </c>
      <c r="E467" s="11" t="str">
        <f>IF($A467&lt;&gt;"",VLOOKUP($A467,Vocabulary!$A:$J,4,),"")</f>
        <v>Generic</v>
      </c>
    </row>
    <row r="468" spans="1:5" x14ac:dyDescent="0.3">
      <c r="A468" s="8">
        <v>535</v>
      </c>
      <c r="B468" s="11" t="str">
        <f>IF($A468&lt;&gt;"",IF(VLOOKUP($A468,Vocabulary!$A:$J,2,)="","",VLOOKUP($A468,Vocabulary!$A:$J,2,)),"")</f>
        <v>Resource</v>
      </c>
      <c r="C468" s="11" t="str">
        <f>IF($A468&lt;&gt;"",IF(VLOOKUP($A468,Vocabulary!$A:$J,3,)="","",VLOOKUP($A468,Vocabulary!$A:$J,3,)),"")</f>
        <v/>
      </c>
      <c r="D468" s="11" t="str">
        <f>IF($A468&lt;&gt;"",IF(VLOOKUP($A468,Vocabulary!$A:$J,7,)="","",VLOOKUP($A468,Vocabulary!$A:$J,7,)),"")</f>
        <v>external terminology:
http://www.w3.org/2000/01/rdf-schema#Resource</v>
      </c>
      <c r="E468" s="11" t="str">
        <f>IF($A468&lt;&gt;"",VLOOKUP($A468,Vocabulary!$A:$J,4,),"")</f>
        <v>Generic</v>
      </c>
    </row>
    <row r="469" spans="1:5" x14ac:dyDescent="0.3">
      <c r="A469" s="8">
        <v>536</v>
      </c>
      <c r="B469" s="11" t="str">
        <f>IF($A469&lt;&gt;"",IF(VLOOKUP($A469,Vocabulary!$A:$J,2,)="","",VLOOKUP($A469,Vocabulary!$A:$J,2,)),"")</f>
        <v>schemaAgentschap</v>
      </c>
      <c r="C469" s="11" t="str">
        <f>IF($A469&lt;&gt;"",IF(VLOOKUP($A469,Vocabulary!$A:$J,3,)="","",VLOOKUP($A469,Vocabulary!$A:$J,3,)),"")</f>
        <v/>
      </c>
      <c r="D469" s="11" t="str">
        <f>IF($A469&lt;&gt;"",IF(VLOOKUP($A469,Vocabulary!$A:$J,7,)="","",VLOOKUP($A469,Vocabulary!$A:$J,7,)),"")</f>
        <v>external terminology:
http://www.w3.org/ns/adms#schemaAgency</v>
      </c>
      <c r="E469" s="11" t="str">
        <f>IF($A469&lt;&gt;"",VLOOKUP($A469,Vocabulary!$A:$J,4,),"")</f>
        <v>Generic</v>
      </c>
    </row>
    <row r="470" spans="1:5" x14ac:dyDescent="0.3">
      <c r="A470" s="8">
        <v>537</v>
      </c>
      <c r="B470" s="11" t="str">
        <f>IF($A470&lt;&gt;"",IF(VLOOKUP($A470,Vocabulary!$A:$J,2,)="","",VLOOKUP($A470,Vocabulary!$A:$J,2,)),"")</f>
        <v>status</v>
      </c>
      <c r="C470" s="11" t="str">
        <f>IF($A470&lt;&gt;"",IF(VLOOKUP($A470,Vocabulary!$A:$J,3,)="","",VLOOKUP($A470,Vocabulary!$A:$J,3,)),"")</f>
        <v/>
      </c>
      <c r="D470" s="11" t="str">
        <f>IF($A470&lt;&gt;"",IF(VLOOKUP($A470,Vocabulary!$A:$J,7,)="","",VLOOKUP($A470,Vocabulary!$A:$J,7,)),"")</f>
        <v>external terminology:
http://www.w3.org/ns/adms#status</v>
      </c>
      <c r="E470" s="11" t="str">
        <f>IF($A470&lt;&gt;"",VLOOKUP($A470,Vocabulary!$A:$J,4,),"")</f>
        <v>Generic</v>
      </c>
    </row>
    <row r="471" spans="1:5" x14ac:dyDescent="0.3">
      <c r="A471" s="8">
        <v>538</v>
      </c>
      <c r="B471" s="11" t="str">
        <f>IF($A471&lt;&gt;"",IF(VLOOKUP($A471,Vocabulary!$A:$J,2,)="","",VLOOKUP($A471,Vocabulary!$A:$J,2,)),"")</f>
        <v>taal</v>
      </c>
      <c r="C471" s="11" t="str">
        <f>IF($A471&lt;&gt;"",IF(VLOOKUP($A471,Vocabulary!$A:$J,3,)="","",VLOOKUP($A471,Vocabulary!$A:$J,3,)),"")</f>
        <v/>
      </c>
      <c r="D471" s="11" t="str">
        <f>IF($A471&lt;&gt;"",IF(VLOOKUP($A471,Vocabulary!$A:$J,7,)="","",VLOOKUP($A471,Vocabulary!$A:$J,7,)),"")</f>
        <v>external terminology:
http://data.europa.eu/eli/ontology#language</v>
      </c>
      <c r="E471" s="11" t="str">
        <f>IF($A471&lt;&gt;"",VLOOKUP($A471,Vocabulary!$A:$J,4,),"")</f>
        <v>Generic</v>
      </c>
    </row>
    <row r="472" spans="1:5" x14ac:dyDescent="0.3">
      <c r="A472" s="8">
        <v>539</v>
      </c>
      <c r="B472" s="11" t="str">
        <f>IF($A472&lt;&gt;"",IF(VLOOKUP($A472,Vocabulary!$A:$J,2,)="","",VLOOKUP($A472,Vocabulary!$A:$J,2,)),"")</f>
        <v>telefoon</v>
      </c>
      <c r="C472" s="11" t="str">
        <f>IF($A472&lt;&gt;"",IF(VLOOKUP($A472,Vocabulary!$A:$J,3,)="","",VLOOKUP($A472,Vocabulary!$A:$J,3,)),"")</f>
        <v/>
      </c>
      <c r="D472" s="11" t="str">
        <f>IF($A472&lt;&gt;"",IF(VLOOKUP($A472,Vocabulary!$A:$J,7,)="","",VLOOKUP($A472,Vocabulary!$A:$J,7,)),"")</f>
        <v>external terminology:
http://schema.org/telephone</v>
      </c>
      <c r="E472" s="11" t="str">
        <f>IF($A472&lt;&gt;"",VLOOKUP($A472,Vocabulary!$A:$J,4,),"")</f>
        <v>Generic</v>
      </c>
    </row>
    <row r="473" spans="1:5" x14ac:dyDescent="0.3">
      <c r="A473" s="8">
        <v>540</v>
      </c>
      <c r="B473" s="11" t="str">
        <f>IF($A473&lt;&gt;"",IF(VLOOKUP($A473,Vocabulary!$A:$J,2,)="","",VLOOKUP($A473,Vocabulary!$A:$J,2,)),"")</f>
        <v>territorialeToepassing</v>
      </c>
      <c r="C473" s="11" t="str">
        <f>IF($A473&lt;&gt;"",IF(VLOOKUP($A473,Vocabulary!$A:$J,3,)="","",VLOOKUP($A473,Vocabulary!$A:$J,3,)),"")</f>
        <v/>
      </c>
      <c r="D473" s="11" t="str">
        <f>IF($A473&lt;&gt;"",IF(VLOOKUP($A473,Vocabulary!$A:$J,7,)="","",VLOOKUP($A473,Vocabulary!$A:$J,7,)),"")</f>
        <v>external terminology:
http://data.europa.eu/m8g/territorialApplication</v>
      </c>
      <c r="E473" s="11" t="str">
        <f>IF($A473&lt;&gt;"",VLOOKUP($A473,Vocabulary!$A:$J,4,),"")</f>
        <v>Generic</v>
      </c>
    </row>
    <row r="474" spans="1:5" x14ac:dyDescent="0.3">
      <c r="A474" s="8">
        <v>541</v>
      </c>
      <c r="B474" s="11" t="str">
        <f>IF($A474&lt;&gt;"",IF(VLOOKUP($A474,Vocabulary!$A:$J,2,)="","",VLOOKUP($A474,Vocabulary!$A:$J,2,)),"")</f>
        <v>TijdsInterval</v>
      </c>
      <c r="C474" s="11" t="str">
        <f>IF($A474&lt;&gt;"",IF(VLOOKUP($A474,Vocabulary!$A:$J,3,)="","",VLOOKUP($A474,Vocabulary!$A:$J,3,)),"")</f>
        <v/>
      </c>
      <c r="D474" s="11" t="str">
        <f>IF($A474&lt;&gt;"",IF(VLOOKUP($A474,Vocabulary!$A:$J,7,)="","",VLOOKUP($A474,Vocabulary!$A:$J,7,)),"")</f>
        <v>external terminology:
http://purl.org/dc/terms/PeriodOfTime</v>
      </c>
      <c r="E474" s="11" t="str">
        <f>IF($A474&lt;&gt;"",VLOOKUP($A474,Vocabulary!$A:$J,4,),"")</f>
        <v>Generic</v>
      </c>
    </row>
    <row r="475" spans="1:5" x14ac:dyDescent="0.3">
      <c r="A475" s="8">
        <v>542</v>
      </c>
      <c r="B475" s="11" t="str">
        <f>IF($A475&lt;&gt;"",IF(VLOOKUP($A475,Vocabulary!$A:$J,2,)="","",VLOOKUP($A475,Vocabulary!$A:$J,2,)),"")</f>
        <v>titel</v>
      </c>
      <c r="C475" s="11" t="str">
        <f>IF($A475&lt;&gt;"",IF(VLOOKUP($A475,Vocabulary!$A:$J,3,)="","",VLOOKUP($A475,Vocabulary!$A:$J,3,)),"")</f>
        <v/>
      </c>
      <c r="D475" s="11" t="str">
        <f>IF($A475&lt;&gt;"",IF(VLOOKUP($A475,Vocabulary!$A:$J,7,)="","",VLOOKUP($A475,Vocabulary!$A:$J,7,)),"")</f>
        <v>external terminology:
http://purl.org/dc/terms/title</v>
      </c>
      <c r="E475" s="11" t="str">
        <f>IF($A475&lt;&gt;"",VLOOKUP($A475,Vocabulary!$A:$J,4,),"")</f>
        <v>Generic</v>
      </c>
    </row>
    <row r="476" spans="1:5" x14ac:dyDescent="0.3">
      <c r="A476" s="8">
        <v>543</v>
      </c>
      <c r="B476" s="11" t="str">
        <f>IF($A476&lt;&gt;"",IF(VLOOKUP($A476,Vocabulary!$A:$J,2,)="","",VLOOKUP($A476,Vocabulary!$A:$J,2,)),"")</f>
        <v>type</v>
      </c>
      <c r="C476" s="11" t="str">
        <f>IF($A476&lt;&gt;"",IF(VLOOKUP($A476,Vocabulary!$A:$J,3,)="","",VLOOKUP($A476,Vocabulary!$A:$J,3,)),"")</f>
        <v/>
      </c>
      <c r="D476" s="11" t="str">
        <f>IF($A476&lt;&gt;"",IF(VLOOKUP($A476,Vocabulary!$A:$J,7,)="","",VLOOKUP($A476,Vocabulary!$A:$J,7,)),"")</f>
        <v>external terminology:
http://purl.org/dc/terms/type</v>
      </c>
      <c r="E476" s="11" t="str">
        <f>IF($A476&lt;&gt;"",VLOOKUP($A476,Vocabulary!$A:$J,4,),"")</f>
        <v>Generic</v>
      </c>
    </row>
    <row r="477" spans="1:5" x14ac:dyDescent="0.3">
      <c r="A477" s="8">
        <v>544</v>
      </c>
      <c r="B477" s="11" t="str">
        <f>IF($A477&lt;&gt;"",IF(VLOOKUP($A477,Vocabulary!$A:$J,2,)="","",VLOOKUP($A477,Vocabulary!$A:$J,2,)),"")</f>
        <v>uitgegeven</v>
      </c>
      <c r="C477" s="11" t="str">
        <f>IF($A477&lt;&gt;"",IF(VLOOKUP($A477,Vocabulary!$A:$J,3,)="","",VLOOKUP($A477,Vocabulary!$A:$J,3,)),"")</f>
        <v/>
      </c>
      <c r="D477" s="11" t="str">
        <f>IF($A477&lt;&gt;"",IF(VLOOKUP($A477,Vocabulary!$A:$J,7,)="","",VLOOKUP($A477,Vocabulary!$A:$J,7,)),"")</f>
        <v>external terminology:
http://purl.org/dc/terms/issued</v>
      </c>
      <c r="E477" s="11" t="str">
        <f>IF($A477&lt;&gt;"",VLOOKUP($A477,Vocabulary!$A:$J,4,),"")</f>
        <v>Generic</v>
      </c>
    </row>
    <row r="478" spans="1:5" x14ac:dyDescent="0.3">
      <c r="A478" s="8">
        <v>545</v>
      </c>
      <c r="B478" s="11" t="str">
        <f>IF($A478&lt;&gt;"",IF(VLOOKUP($A478,Vocabulary!$A:$J,2,)="","",VLOOKUP($A478,Vocabulary!$A:$J,2,)),"")</f>
        <v>urenBeschikbaarheid</v>
      </c>
      <c r="C478" s="11" t="str">
        <f>IF($A478&lt;&gt;"",IF(VLOOKUP($A478,Vocabulary!$A:$J,3,)="","",VLOOKUP($A478,Vocabulary!$A:$J,3,)),"")</f>
        <v/>
      </c>
      <c r="D478" s="11" t="str">
        <f>IF($A478&lt;&gt;"",IF(VLOOKUP($A478,Vocabulary!$A:$J,7,)="","",VLOOKUP($A478,Vocabulary!$A:$J,7,)),"")</f>
        <v>external terminology:
http://schema.org/hoursAvailable</v>
      </c>
      <c r="E478" s="11" t="str">
        <f>IF($A478&lt;&gt;"",VLOOKUP($A478,Vocabulary!$A:$J,4,),"")</f>
        <v>Generic</v>
      </c>
    </row>
    <row r="479" spans="1:5" x14ac:dyDescent="0.3">
      <c r="A479" s="8">
        <v>546</v>
      </c>
      <c r="B479" s="11" t="str">
        <f>IF($A479&lt;&gt;"",IF(VLOOKUP($A479,Vocabulary!$A:$J,2,)="","",VLOOKUP($A479,Vocabulary!$A:$J,2,)),"")</f>
        <v>wasGeassocieerdMet</v>
      </c>
      <c r="C479" s="11" t="str">
        <f>IF($A479&lt;&gt;"",IF(VLOOKUP($A479,Vocabulary!$A:$J,3,)="","",VLOOKUP($A479,Vocabulary!$A:$J,3,)),"")</f>
        <v/>
      </c>
      <c r="D479" s="11" t="str">
        <f>IF($A479&lt;&gt;"",IF(VLOOKUP($A479,Vocabulary!$A:$J,7,)="","",VLOOKUP($A479,Vocabulary!$A:$J,7,)),"")</f>
        <v>external terminology:
http://www.w3.org/ns/prov#wasAssociatedWith</v>
      </c>
      <c r="E479" s="11" t="str">
        <f>IF($A479&lt;&gt;"",VLOOKUP($A479,Vocabulary!$A:$J,4,),"")</f>
        <v>Generic</v>
      </c>
    </row>
    <row r="480" spans="1:5" x14ac:dyDescent="0.3">
      <c r="A480" s="8">
        <v>547</v>
      </c>
      <c r="B480" s="11" t="str">
        <f>IF($A480&lt;&gt;"",IF(VLOOKUP($A480,Vocabulary!$A:$J,2,)="","",VLOOKUP($A480,Vocabulary!$A:$J,2,)),"")</f>
        <v>administratieveEenheidNiveau1</v>
      </c>
      <c r="C480" s="11" t="str">
        <f>IF($A480&lt;&gt;"",IF(VLOOKUP($A480,Vocabulary!$A:$J,3,)="","",VLOOKUP($A480,Vocabulary!$A:$J,3,)),"")</f>
        <v>The uppermost administrative unit for the address, almost always a country.</v>
      </c>
      <c r="D480" s="11" t="str">
        <f>IF($A480&lt;&gt;"",IF(VLOOKUP($A480,Vocabulary!$A:$J,7,)="","",VLOOKUP($A480,Vocabulary!$A:$J,7,)),"")</f>
        <v>external terminology:
http://www.w3.org/ns/locn#adminUnitL1</v>
      </c>
      <c r="E480" s="11" t="str">
        <f>IF($A480&lt;&gt;"",VLOOKUP($A480,Vocabulary!$A:$J,4,),"")</f>
        <v>Location</v>
      </c>
    </row>
    <row r="481" spans="1:5" x14ac:dyDescent="0.3">
      <c r="A481" s="8">
        <v>548</v>
      </c>
      <c r="B481" s="11" t="str">
        <f>IF($A481&lt;&gt;"",IF(VLOOKUP($A481,Vocabulary!$A:$J,2,)="","",VLOOKUP($A481,Vocabulary!$A:$J,2,)),"")</f>
        <v>administratieveEenheidNiveau2</v>
      </c>
      <c r="C481" s="11" t="str">
        <f>IF($A481&lt;&gt;"",IF(VLOOKUP($A481,Vocabulary!$A:$J,3,)="","",VLOOKUP($A481,Vocabulary!$A:$J,3,)),"")</f>
        <v>The region of the address, usually a county, state or other such area that typically encompasses several localities.</v>
      </c>
      <c r="D481" s="11" t="str">
        <f>IF($A481&lt;&gt;"",IF(VLOOKUP($A481,Vocabulary!$A:$J,7,)="","",VLOOKUP($A481,Vocabulary!$A:$J,7,)),"")</f>
        <v>external terminology:
http://www.w3.org/ns/locn#adminUnitL2</v>
      </c>
      <c r="E481" s="11" t="str">
        <f>IF($A481&lt;&gt;"",VLOOKUP($A481,Vocabulary!$A:$J,4,),"")</f>
        <v>Location</v>
      </c>
    </row>
    <row r="482" spans="1:5" x14ac:dyDescent="0.3">
      <c r="A482" s="8">
        <v>549</v>
      </c>
      <c r="B482" s="11" t="str">
        <f>IF($A482&lt;&gt;"",IF(VLOOKUP($A482,Vocabulary!$A:$J,2,)="","",VLOOKUP($A482,Vocabulary!$A:$J,2,)),"")</f>
        <v>adresgebied</v>
      </c>
      <c r="C482" s="11" t="str">
        <f>IF($A482&lt;&gt;"",IF(VLOOKUP($A482,Vocabulary!$A:$J,3,)="","",VLOOKUP($A482,Vocabulary!$A:$J,3,)),"")</f>
        <v/>
      </c>
      <c r="D482" s="11" t="str">
        <f>IF($A482&lt;&gt;"",IF(VLOOKUP($A482,Vocabulary!$A:$J,7,)="","",VLOOKUP($A482,Vocabulary!$A:$J,7,)),"")</f>
        <v>external terminology:
http://www.w3.org/ns/locn#addressArea</v>
      </c>
      <c r="E482" s="11" t="str">
        <f>IF($A482&lt;&gt;"",VLOOKUP($A482,Vocabulary!$A:$J,4,),"")</f>
        <v>Location</v>
      </c>
    </row>
    <row r="483" spans="1:5" x14ac:dyDescent="0.3">
      <c r="A483" s="8">
        <v>550</v>
      </c>
      <c r="B483" s="11" t="str">
        <f>IF($A483&lt;&gt;"",IF(VLOOKUP($A483,Vocabulary!$A:$J,2,)="","",VLOOKUP($A483,Vocabulary!$A:$J,2,)),"")</f>
        <v>Adresvoorstelling</v>
      </c>
      <c r="C483" s="11" t="str">
        <f>IF($A483&lt;&gt;"",IF(VLOOKUP($A483,Vocabulary!$A:$J,3,)="","",VLOOKUP($A483,Vocabulary!$A:$J,3,)),"")</f>
        <v/>
      </c>
      <c r="D483" s="11" t="str">
        <f>IF($A483&lt;&gt;"",IF(VLOOKUP($A483,Vocabulary!$A:$J,7,)="","",VLOOKUP($A483,Vocabulary!$A:$J,7,)),"")</f>
        <v>external terminology:
http://www.w3.org/ns/locn#Address</v>
      </c>
      <c r="E483" s="11" t="str">
        <f>IF($A483&lt;&gt;"",VLOOKUP($A483,Vocabulary!$A:$J,4,),"")</f>
        <v>Location</v>
      </c>
    </row>
    <row r="484" spans="1:5" x14ac:dyDescent="0.3">
      <c r="A484" s="8">
        <v>551</v>
      </c>
      <c r="B484" s="11" t="str">
        <f>IF($A484&lt;&gt;"",IF(VLOOKUP($A484,Vocabulary!$A:$J,2,)="","",VLOOKUP($A484,Vocabulary!$A:$J,2,)),"")</f>
        <v>label</v>
      </c>
      <c r="C484" s="11" t="str">
        <f>IF($A484&lt;&gt;"",IF(VLOOKUP($A484,Vocabulary!$A:$J,3,)="","",VLOOKUP($A484,Vocabulary!$A:$J,3,)),"")</f>
        <v/>
      </c>
      <c r="D484" s="11" t="str">
        <f>IF($A484&lt;&gt;"",IF(VLOOKUP($A484,Vocabulary!$A:$J,7,)="","",VLOOKUP($A484,Vocabulary!$A:$J,7,)),"")</f>
        <v>external terminology:
http://www.w3.org/2000/01/rdf-schema#label</v>
      </c>
      <c r="E484" s="11" t="str">
        <f>IF($A484&lt;&gt;"",VLOOKUP($A484,Vocabulary!$A:$J,4,),"")</f>
        <v>Location</v>
      </c>
    </row>
    <row r="485" spans="1:5" x14ac:dyDescent="0.3">
      <c r="A485" s="8">
        <v>552</v>
      </c>
      <c r="B485" s="11" t="str">
        <f>IF($A485&lt;&gt;"",IF(VLOOKUP($A485,Vocabulary!$A:$J,2,)="","",VLOOKUP($A485,Vocabulary!$A:$J,2,)),"")</f>
        <v>locatieaanduiding</v>
      </c>
      <c r="C485" s="11" t="str">
        <f>IF($A485&lt;&gt;"",IF(VLOOKUP($A485,Vocabulary!$A:$J,3,)="","",VLOOKUP($A485,Vocabulary!$A:$J,3,)),"")</f>
        <v/>
      </c>
      <c r="D485" s="11" t="str">
        <f>IF($A485&lt;&gt;"",IF(VLOOKUP($A485,Vocabulary!$A:$J,7,)="","",VLOOKUP($A485,Vocabulary!$A:$J,7,)),"")</f>
        <v>external terminology:
http://www.w3.org/ns/locn#locatorDesignator</v>
      </c>
      <c r="E485" s="11" t="str">
        <f>IF($A485&lt;&gt;"",VLOOKUP($A485,Vocabulary!$A:$J,4,),"")</f>
        <v>Location</v>
      </c>
    </row>
    <row r="486" spans="1:5" x14ac:dyDescent="0.3">
      <c r="A486" s="8">
        <v>553</v>
      </c>
      <c r="B486" s="11" t="str">
        <f>IF($A486&lt;&gt;"",IF(VLOOKUP($A486,Vocabulary!$A:$J,2,)="","",VLOOKUP($A486,Vocabulary!$A:$J,2,)),"")</f>
        <v>locatienaam</v>
      </c>
      <c r="C486" s="11" t="str">
        <f>IF($A486&lt;&gt;"",IF(VLOOKUP($A486,Vocabulary!$A:$J,3,)="","",VLOOKUP($A486,Vocabulary!$A:$J,3,)),"")</f>
        <v>Proper noun(s) applied to the real world entity identified by the locator. The locator name could be the name of the property or complex, of the building or part of the building, or it could be the name of a room inside a building.</v>
      </c>
      <c r="D486" s="11" t="str">
        <f>IF($A486&lt;&gt;"",IF(VLOOKUP($A486,Vocabulary!$A:$J,7,)="","",VLOOKUP($A486,Vocabulary!$A:$J,7,)),"")</f>
        <v>external terminology:
http://www.w3.org/ns/locn#locatorName</v>
      </c>
      <c r="E486" s="11" t="str">
        <f>IF($A486&lt;&gt;"",VLOOKUP($A486,Vocabulary!$A:$J,4,),"")</f>
        <v>Location</v>
      </c>
    </row>
    <row r="487" spans="1:5" x14ac:dyDescent="0.3">
      <c r="A487" s="8">
        <v>554</v>
      </c>
      <c r="B487" s="11" t="str">
        <f>IF($A487&lt;&gt;"",IF(VLOOKUP($A487,Vocabulary!$A:$J,2,)="","",VLOOKUP($A487,Vocabulary!$A:$J,2,)),"")</f>
        <v>postbus</v>
      </c>
      <c r="C487" s="11" t="str">
        <f>IF($A487&lt;&gt;"",IF(VLOOKUP($A487,Vocabulary!$A:$J,3,)="","",VLOOKUP($A487,Vocabulary!$A:$J,3,)),"")</f>
        <v/>
      </c>
      <c r="D487" s="11" t="str">
        <f>IF($A487&lt;&gt;"",IF(VLOOKUP($A487,Vocabulary!$A:$J,7,)="","",VLOOKUP($A487,Vocabulary!$A:$J,7,)),"")</f>
        <v>external terminology:
http://www.w3.org/ns/locn#poBox</v>
      </c>
      <c r="E487" s="11" t="str">
        <f>IF($A487&lt;&gt;"",VLOOKUP($A487,Vocabulary!$A:$J,4,),"")</f>
        <v>Location</v>
      </c>
    </row>
    <row r="488" spans="1:5" x14ac:dyDescent="0.3">
      <c r="A488" s="8">
        <v>557</v>
      </c>
      <c r="B488" s="11" t="str">
        <f>IF($A488&lt;&gt;"",IF(VLOOKUP($A488,Vocabulary!$A:$J,2,)="","",VLOOKUP($A488,Vocabulary!$A:$J,2,)),"")</f>
        <v>straatnaam</v>
      </c>
      <c r="C488" s="11" t="str">
        <f>IF($A488&lt;&gt;"",IF(VLOOKUP($A488,Vocabulary!$A:$J,3,)="","",VLOOKUP($A488,Vocabulary!$A:$J,3,)),"")</f>
        <v/>
      </c>
      <c r="D488" s="11" t="str">
        <f>IF($A488&lt;&gt;"",IF(VLOOKUP($A488,Vocabulary!$A:$J,7,)="","",VLOOKUP($A488,Vocabulary!$A:$J,7,)),"")</f>
        <v>external terminology:
http://www.w3.org/ns/locn#thoroughfare</v>
      </c>
      <c r="E488" s="11" t="str">
        <f>IF($A488&lt;&gt;"",VLOOKUP($A488,Vocabulary!$A:$J,4,),"")</f>
        <v>Location</v>
      </c>
    </row>
    <row r="489" spans="1:5" x14ac:dyDescent="0.3">
      <c r="A489" s="8">
        <v>559</v>
      </c>
      <c r="B489" s="11" t="str">
        <f>IF($A489&lt;&gt;"",IF(VLOOKUP($A489,Vocabulary!$A:$J,2,)="","",VLOOKUP($A489,Vocabulary!$A:$J,2,)),"")</f>
        <v>contactpunt</v>
      </c>
      <c r="C489" s="11" t="str">
        <f>IF($A489&lt;&gt;"",IF(VLOOKUP($A489,Vocabulary!$A:$J,3,)="","",VLOOKUP($A489,Vocabulary!$A:$J,3,)),"")</f>
        <v>A contact point for a person or organization.</v>
      </c>
      <c r="D489" s="11" t="str">
        <f>IF($A489&lt;&gt;"",IF(VLOOKUP($A489,Vocabulary!$A:$J,7,)="","",VLOOKUP($A489,Vocabulary!$A:$J,7,)),"")</f>
        <v>external terminology:
http://schema.org/contactPoint</v>
      </c>
      <c r="E489" s="11" t="str">
        <f>IF($A489&lt;&gt;"",VLOOKUP($A489,Vocabulary!$A:$J,4,),"")</f>
        <v>Person</v>
      </c>
    </row>
    <row r="490" spans="1:5" x14ac:dyDescent="0.3">
      <c r="A490" s="8">
        <v>560</v>
      </c>
      <c r="B490" s="11" t="str">
        <f>IF($A490&lt;&gt;"",IF(VLOOKUP($A490,Vocabulary!$A:$J,2,)="","",VLOOKUP($A490,Vocabulary!$A:$J,2,)),"")</f>
        <v>familienaam</v>
      </c>
      <c r="C490" s="11" t="str">
        <f>IF($A490&lt;&gt;"",IF(VLOOKUP($A490,Vocabulary!$A:$J,3,)="","",VLOOKUP($A490,Vocabulary!$A:$J,3,)),"")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D490" s="11" t="str">
        <f>IF($A490&lt;&gt;"",IF(VLOOKUP($A490,Vocabulary!$A:$J,7,)="","",VLOOKUP($A490,Vocabulary!$A:$J,7,)),"")</f>
        <v>external terminology:
http://xmlns.com/foaf/0.1/familyName</v>
      </c>
      <c r="E490" s="11" t="str">
        <f>IF($A490&lt;&gt;"",VLOOKUP($A490,Vocabulary!$A:$J,4,),"")</f>
        <v>Person</v>
      </c>
    </row>
    <row r="491" spans="1:5" x14ac:dyDescent="0.3">
      <c r="A491" s="8">
        <v>561</v>
      </c>
      <c r="B491" s="11" t="str">
        <f>IF($A491&lt;&gt;"",IF(VLOOKUP($A491,Vocabulary!$A:$J,2,)="","",VLOOKUP($A491,Vocabulary!$A:$J,2,)),"")</f>
        <v>geboortenaam</v>
      </c>
      <c r="C491" s="11" t="str">
        <f>IF($A491&lt;&gt;"",IF(VLOOKUP($A491,Vocabulary!$A:$J,3,)="","",VLOOKUP($A491,Vocabulary!$A:$J,3,)),"")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D491" s="11" t="str">
        <f>IF($A491&lt;&gt;"",IF(VLOOKUP($A491,Vocabulary!$A:$J,7,)="","",VLOOKUP($A491,Vocabulary!$A:$J,7,)),"")</f>
        <v>external terminology:
http://www.w3.org/ns/person#birthName</v>
      </c>
      <c r="E491" s="11" t="str">
        <f>IF($A491&lt;&gt;"",VLOOKUP($A491,Vocabulary!$A:$J,4,),"")</f>
        <v>Person</v>
      </c>
    </row>
    <row r="492" spans="1:5" x14ac:dyDescent="0.3">
      <c r="A492" s="8">
        <v>562</v>
      </c>
      <c r="B492" s="11" t="str">
        <f>IF($A492&lt;&gt;"",IF(VLOOKUP($A492,Vocabulary!$A:$J,2,)="","",VLOOKUP($A492,Vocabulary!$A:$J,2,)),"")</f>
        <v>gegevenNaam</v>
      </c>
      <c r="C492" s="11" t="str">
        <f>IF($A492&lt;&gt;"",IF(VLOOKUP($A492,Vocabulary!$A:$J,3,)="","",VLOOKUP($A492,Vocabulary!$A:$J,3,)),"")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D492" s="11" t="str">
        <f>IF($A492&lt;&gt;"",IF(VLOOKUP($A492,Vocabulary!$A:$J,7,)="","",VLOOKUP($A492,Vocabulary!$A:$J,7,)),"")</f>
        <v>external terminology:
http://xmlns.com/foaf/0.1/givenName</v>
      </c>
      <c r="E492" s="11" t="str">
        <f>IF($A492&lt;&gt;"",VLOOKUP($A492,Vocabulary!$A:$J,4,),"")</f>
        <v>Person</v>
      </c>
    </row>
    <row r="493" spans="1:5" x14ac:dyDescent="0.3">
      <c r="A493" s="8">
        <v>563</v>
      </c>
      <c r="B493" s="11" t="str">
        <f>IF($A493&lt;&gt;"",IF(VLOOKUP($A493,Vocabulary!$A:$J,2,)="","",VLOOKUP($A493,Vocabulary!$A:$J,2,)),"")</f>
        <v>inwonerschap</v>
      </c>
      <c r="C493" s="11" t="str">
        <f>IF($A493&lt;&gt;"",IF(VLOOKUP($A493,Vocabulary!$A:$J,3,)="","",VLOOKUP($A493,Vocabulary!$A:$J,3,)),"")</f>
        <v/>
      </c>
      <c r="D493" s="11" t="str">
        <f>IF($A493&lt;&gt;"",IF(VLOOKUP($A493,Vocabulary!$A:$J,7,)="","",VLOOKUP($A493,Vocabulary!$A:$J,7,)),"")</f>
        <v>external terminology:
http://www.w3.org/ns/person#residency</v>
      </c>
      <c r="E493" s="11" t="str">
        <f>IF($A493&lt;&gt;"",VLOOKUP($A493,Vocabulary!$A:$J,4,),"")</f>
        <v>Person</v>
      </c>
    </row>
    <row r="494" spans="1:5" x14ac:dyDescent="0.3">
      <c r="A494" s="8">
        <v>564</v>
      </c>
      <c r="B494" s="11" t="str">
        <f>IF($A494&lt;&gt;"",IF(VLOOKUP($A494,Vocabulary!$A:$J,2,)="","",VLOOKUP($A494,Vocabulary!$A:$J,2,)),"")</f>
        <v>naam</v>
      </c>
      <c r="C494" s="11" t="str">
        <f>IF($A494&lt;&gt;"",IF(VLOOKUP($A494,Vocabulary!$A:$J,3,)="","",VLOOKUP($A494,Vocabulary!$A:$J,3,)),"")</f>
        <v/>
      </c>
      <c r="D494" s="11" t="str">
        <f>IF($A494&lt;&gt;"",IF(VLOOKUP($A494,Vocabulary!$A:$J,7,)="","",VLOOKUP($A494,Vocabulary!$A:$J,7,)),"")</f>
        <v>external terminology:
http://xmlns.com/foaf/0.1/name</v>
      </c>
      <c r="E494" s="11" t="str">
        <f>IF($A494&lt;&gt;"",VLOOKUP($A494,Vocabulary!$A:$J,4,),"")</f>
        <v>Person</v>
      </c>
    </row>
    <row r="495" spans="1:5" x14ac:dyDescent="0.3">
      <c r="A495" s="8">
        <v>565</v>
      </c>
      <c r="B495" s="11" t="str">
        <f>IF($A495&lt;&gt;"",IF(VLOOKUP($A495,Vocabulary!$A:$J,2,)="","",VLOOKUP($A495,Vocabulary!$A:$J,2,)),"")</f>
        <v>patroniem</v>
      </c>
      <c r="C495" s="11" t="str">
        <f>IF($A495&lt;&gt;"",IF(VLOOKUP($A495,Vocabulary!$A:$J,3,)="","",VLOOKUP($A495,Vocabulary!$A:$J,3,)),"")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D495" s="11" t="str">
        <f>IF($A495&lt;&gt;"",IF(VLOOKUP($A495,Vocabulary!$A:$J,7,)="","",VLOOKUP($A495,Vocabulary!$A:$J,7,)),"")</f>
        <v>external terminology:
http://www.w3.org/ns/person#patronymicName</v>
      </c>
      <c r="E495" s="11" t="str">
        <f>IF($A495&lt;&gt;"",VLOOKUP($A495,Vocabulary!$A:$J,4,),"")</f>
        <v>Person</v>
      </c>
    </row>
    <row r="496" spans="1:5" x14ac:dyDescent="0.3">
      <c r="A496" s="8">
        <v>566</v>
      </c>
      <c r="B496" s="11" t="str">
        <f>IF($A496&lt;&gt;"",IF(VLOOKUP($A496,Vocabulary!$A:$J,2,)="","",VLOOKUP($A496,Vocabulary!$A:$J,2,)),"")</f>
        <v>Persoon</v>
      </c>
      <c r="C496" s="11" t="str">
        <f>IF($A496&lt;&gt;"",IF(VLOOKUP($A496,Vocabulary!$A:$J,3,)="","",VLOOKUP($A496,Vocabulary!$A:$J,3,)),"")</f>
        <v>An individual person who may be dead or alive, but not imaginary. It is that restriction that makes person:Person a sub class of both foaf:Person and schema:Person which both cover imaginary characters as well as real people.</v>
      </c>
      <c r="D496" s="11" t="str">
        <f>IF($A496&lt;&gt;"",IF(VLOOKUP($A496,Vocabulary!$A:$J,7,)="","",VLOOKUP($A496,Vocabulary!$A:$J,7,)),"")</f>
        <v>external terminology:
http://www.w3.org/ns/person#Person</v>
      </c>
      <c r="E496" s="11" t="str">
        <f>IF($A496&lt;&gt;"",VLOOKUP($A496,Vocabulary!$A:$J,4,),"")</f>
        <v>Person</v>
      </c>
    </row>
    <row r="497" spans="1:5" x14ac:dyDescent="0.3">
      <c r="A497" s="8">
        <v>567</v>
      </c>
      <c r="B497" s="11" t="str">
        <f>IF($A497&lt;&gt;"",IF(VLOOKUP($A497,Vocabulary!$A:$J,2,)="","",VLOOKUP($A497,Vocabulary!$A:$J,2,)),"")</f>
        <v>staatsburgerschap</v>
      </c>
      <c r="C497" s="11" t="str">
        <f>IF($A497&lt;&gt;"",IF(VLOOKUP($A497,Vocabulary!$A:$J,3,)="","",VLOOKUP($A497,Vocabulary!$A:$J,3,)),"")</f>
        <v/>
      </c>
      <c r="D497" s="11" t="str">
        <f>IF($A497&lt;&gt;"",IF(VLOOKUP($A497,Vocabulary!$A:$J,7,)="","",VLOOKUP($A497,Vocabulary!$A:$J,7,)),"")</f>
        <v>external terminology:
http://www.w3.org/ns/person#citizenship</v>
      </c>
      <c r="E497" s="11" t="str">
        <f>IF($A497&lt;&gt;"",VLOOKUP($A497,Vocabulary!$A:$J,4,),"")</f>
        <v>Person</v>
      </c>
    </row>
    <row r="498" spans="1:5" x14ac:dyDescent="0.3">
      <c r="A498" s="8">
        <v>568</v>
      </c>
      <c r="B498" s="11" t="str">
        <f>IF($A498&lt;&gt;"",IF(VLOOKUP($A498,Vocabulary!$A:$J,2,)="","",VLOOKUP($A498,Vocabulary!$A:$J,2,)),"")</f>
        <v>alternatieveLabel</v>
      </c>
      <c r="C498" s="11" t="str">
        <f>IF($A498&lt;&gt;"",IF(VLOOKUP($A498,Vocabulary!$A:$J,3,)="","",VLOOKUP($A498,Vocabulary!$A:$J,3,)),"")</f>
        <v/>
      </c>
      <c r="D498" s="11" t="str">
        <f>IF($A498&lt;&gt;"",IF(VLOOKUP($A498,Vocabulary!$A:$J,7,)="","",VLOOKUP($A498,Vocabulary!$A:$J,7,)),"")</f>
        <v>external terminology:
http://www.w3.org/2004/02/skos/core#altLabel</v>
      </c>
      <c r="E498" s="11" t="str">
        <f>IF($A498&lt;&gt;"",VLOOKUP($A498,Vocabulary!$A:$J,4,),"")</f>
        <v>Organization</v>
      </c>
    </row>
    <row r="499" spans="1:5" x14ac:dyDescent="0.3">
      <c r="A499" s="8">
        <v>569</v>
      </c>
      <c r="B499" s="11" t="str">
        <f>IF($A499&lt;&gt;"",IF(VLOOKUP($A499,Vocabulary!$A:$J,2,)="","",VLOOKUP($A499,Vocabulary!$A:$J,2,)),"")</f>
        <v>beschrijving</v>
      </c>
      <c r="C499" s="11" t="str">
        <f>IF($A499&lt;&gt;"",IF(VLOOKUP($A499,Vocabulary!$A:$J,3,)="","",VLOOKUP($A499,Vocabulary!$A:$J,3,)),"")</f>
        <v/>
      </c>
      <c r="D499" s="11" t="str">
        <f>IF($A499&lt;&gt;"",IF(VLOOKUP($A499,Vocabulary!$A:$J,7,)="","",VLOOKUP($A499,Vocabulary!$A:$J,7,)),"")</f>
        <v>external terminology:
http://purl.org/dc/terms/description</v>
      </c>
      <c r="E499" s="11" t="str">
        <f>IF($A499&lt;&gt;"",VLOOKUP($A499,Vocabulary!$A:$J,4,),"")</f>
        <v>Organization</v>
      </c>
    </row>
    <row r="500" spans="1:5" x14ac:dyDescent="0.3">
      <c r="A500" s="8">
        <v>570</v>
      </c>
      <c r="B500" s="11" t="str">
        <f>IF($A500&lt;&gt;"",IF(VLOOKUP($A500,Vocabulary!$A:$J,2,)="","",VLOOKUP($A500,Vocabulary!$A:$J,2,)),"")</f>
        <v>classificatie</v>
      </c>
      <c r="C500" s="11" t="str">
        <f>IF($A500&lt;&gt;"",IF(VLOOKUP($A500,Vocabulary!$A:$J,3,)="","",VLOOKUP($A500,Vocabulary!$A:$J,3,)),"")</f>
        <v/>
      </c>
      <c r="D500" s="11" t="str">
        <f>IF($A500&lt;&gt;"",IF(VLOOKUP($A500,Vocabulary!$A:$J,7,)="","",VLOOKUP($A500,Vocabulary!$A:$J,7,)),"")</f>
        <v>external terminology:
http://www.w3.org/ns/org#classification</v>
      </c>
      <c r="E500" s="11" t="str">
        <f>IF($A500&lt;&gt;"",VLOOKUP($A500,Vocabulary!$A:$J,4,),"")</f>
        <v>Organization</v>
      </c>
    </row>
    <row r="501" spans="1:5" x14ac:dyDescent="0.3">
      <c r="A501" s="8">
        <v>571</v>
      </c>
      <c r="B501" s="11" t="str">
        <f>IF($A501&lt;&gt;"",IF(VLOOKUP($A501,Vocabulary!$A:$J,2,)="","",VLOOKUP($A501,Vocabulary!$A:$J,2,)),"")</f>
        <v>contactpunt</v>
      </c>
      <c r="C501" s="11" t="str">
        <f>IF($A501&lt;&gt;"",IF(VLOOKUP($A501,Vocabulary!$A:$J,3,)="","",VLOOKUP($A501,Vocabulary!$A:$J,3,)),"")</f>
        <v>A contact point for a person or organization.</v>
      </c>
      <c r="D501" s="11" t="str">
        <f>IF($A501&lt;&gt;"",IF(VLOOKUP($A501,Vocabulary!$A:$J,7,)="","",VLOOKUP($A501,Vocabulary!$A:$J,7,)),"")</f>
        <v>external terminology:
http://schema.org/contactPoint</v>
      </c>
      <c r="E501" s="11" t="str">
        <f>IF($A501&lt;&gt;"",VLOOKUP($A501,Vocabulary!$A:$J,4,),"")</f>
        <v>Organization</v>
      </c>
    </row>
    <row r="502" spans="1:5" x14ac:dyDescent="0.3">
      <c r="A502" s="8">
        <v>572</v>
      </c>
      <c r="B502" s="11" t="str">
        <f>IF($A502&lt;&gt;"",IF(VLOOKUP($A502,Vocabulary!$A:$J,2,)="","",VLOOKUP($A502,Vocabulary!$A:$J,2,)),"")</f>
        <v>datum</v>
      </c>
      <c r="C502" s="11" t="str">
        <f>IF($A502&lt;&gt;"",IF(VLOOKUP($A502,Vocabulary!$A:$J,3,)="","",VLOOKUP($A502,Vocabulary!$A:$J,3,)),"")</f>
        <v/>
      </c>
      <c r="D502" s="11" t="str">
        <f>IF($A502&lt;&gt;"",IF(VLOOKUP($A502,Vocabulary!$A:$J,7,)="","",VLOOKUP($A502,Vocabulary!$A:$J,7,)),"")</f>
        <v>external terminology:
http://purl.org/dc/terms/date</v>
      </c>
      <c r="E502" s="11" t="str">
        <f>IF($A502&lt;&gt;"",VLOOKUP($A502,Vocabulary!$A:$J,4,),"")</f>
        <v>Organization</v>
      </c>
    </row>
    <row r="503" spans="1:5" x14ac:dyDescent="0.3">
      <c r="A503" s="8">
        <v>573</v>
      </c>
      <c r="B503" s="11" t="str">
        <f>IF($A503&lt;&gt;"",IF(VLOOKUP($A503,Vocabulary!$A:$J,2,)="","",VLOOKUP($A503,Vocabulary!$A:$J,2,)),"")</f>
        <v>doel</v>
      </c>
      <c r="C503" s="11" t="str">
        <f>IF($A503&lt;&gt;"",IF(VLOOKUP($A503,Vocabulary!$A:$J,3,)="","",VLOOKUP($A503,Vocabulary!$A:$J,3,)),"")</f>
        <v/>
      </c>
      <c r="D503" s="11" t="str">
        <f>IF($A503&lt;&gt;"",IF(VLOOKUP($A503,Vocabulary!$A:$J,7,)="","",VLOOKUP($A503,Vocabulary!$A:$J,7,)),"")</f>
        <v>external terminology:
http://www.w3.org/ns/org#purpose</v>
      </c>
      <c r="E503" s="11" t="str">
        <f>IF($A503&lt;&gt;"",VLOOKUP($A503,Vocabulary!$A:$J,4,),"")</f>
        <v>Organization</v>
      </c>
    </row>
    <row r="504" spans="1:5" x14ac:dyDescent="0.3">
      <c r="A504" s="8">
        <v>574</v>
      </c>
      <c r="B504" s="11" t="str">
        <f>IF($A504&lt;&gt;"",IF(VLOOKUP($A504,Vocabulary!$A:$J,2,)="","",VLOOKUP($A504,Vocabulary!$A:$J,2,)),"")</f>
        <v>eenheidVan</v>
      </c>
      <c r="C504" s="11" t="str">
        <f>IF($A504&lt;&gt;"",IF(VLOOKUP($A504,Vocabulary!$A:$J,3,)="","",VLOOKUP($A504,Vocabulary!$A:$J,3,)),"")</f>
        <v/>
      </c>
      <c r="D504" s="11" t="str">
        <f>IF($A504&lt;&gt;"",IF(VLOOKUP($A504,Vocabulary!$A:$J,7,)="","",VLOOKUP($A504,Vocabulary!$A:$J,7,)),"")</f>
        <v>external terminology:
http://www.w3.org/ns/org#unitOf</v>
      </c>
      <c r="E504" s="11" t="str">
        <f>IF($A504&lt;&gt;"",VLOOKUP($A504,Vocabulary!$A:$J,4,),"")</f>
        <v>Organization</v>
      </c>
    </row>
    <row r="505" spans="1:5" x14ac:dyDescent="0.3">
      <c r="A505" s="8">
        <v>575</v>
      </c>
      <c r="B505" s="11" t="str">
        <f>IF($A505&lt;&gt;"",IF(VLOOKUP($A505,Vocabulary!$A:$J,2,)="","",VLOOKUP($A505,Vocabulary!$A:$J,2,)),"")</f>
        <v>FormeleOrganisatie</v>
      </c>
      <c r="C505" s="11" t="str">
        <f>IF($A505&lt;&gt;"",IF(VLOOKUP($A505,Vocabulary!$A:$J,3,)="","",VLOOKUP($A505,Vocabulary!$A:$J,3,)),"")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D505" s="11" t="str">
        <f>IF($A505&lt;&gt;"",IF(VLOOKUP($A505,Vocabulary!$A:$J,7,)="","",VLOOKUP($A505,Vocabulary!$A:$J,7,)),"")</f>
        <v>external terminology:
http://www.w3.org/ns/org#FormalOrganization</v>
      </c>
      <c r="E505" s="11" t="str">
        <f>IF($A505&lt;&gt;"",VLOOKUP($A505,Vocabulary!$A:$J,4,),"")</f>
        <v>Organization</v>
      </c>
    </row>
    <row r="506" spans="1:5" x14ac:dyDescent="0.3">
      <c r="A506" s="8">
        <v>576</v>
      </c>
      <c r="B506" s="11" t="str">
        <f>IF($A506&lt;&gt;"",IF(VLOOKUP($A506,Vocabulary!$A:$J,2,)="","",VLOOKUP($A506,Vocabulary!$A:$J,2,)),"")</f>
        <v>gelinktMet</v>
      </c>
      <c r="C506" s="11" t="str">
        <f>IF($A506&lt;&gt;"",IF(VLOOKUP($A506,Vocabulary!$A:$J,3,)="","",VLOOKUP($A506,Vocabulary!$A:$J,3,)),"")</f>
        <v/>
      </c>
      <c r="D506" s="11" t="str">
        <f>IF($A506&lt;&gt;"",IF(VLOOKUP($A506,Vocabulary!$A:$J,7,)="","",VLOOKUP($A506,Vocabulary!$A:$J,7,)),"")</f>
        <v>external terminology:
http://www.w3.org/ns/org#linkedTo</v>
      </c>
      <c r="E506" s="11" t="str">
        <f>IF($A506&lt;&gt;"",VLOOKUP($A506,Vocabulary!$A:$J,4,),"")</f>
        <v>Organization</v>
      </c>
    </row>
    <row r="507" spans="1:5" x14ac:dyDescent="0.3">
      <c r="A507" s="8">
        <v>577</v>
      </c>
      <c r="B507" s="11" t="str">
        <f>IF($A507&lt;&gt;"",IF(VLOOKUP($A507,Vocabulary!$A:$J,2,)="","",VLOOKUP($A507,Vocabulary!$A:$J,2,)),"")</f>
        <v>GeregistreerdeOrganisatie</v>
      </c>
      <c r="C507" s="11" t="str">
        <f>IF($A507&lt;&gt;"",IF(VLOOKUP($A507,Vocabulary!$A:$J,3,)="","",VLOOKUP($A507,Vocabulary!$A:$J,3,)),"")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D507" s="11" t="str">
        <f>IF($A507&lt;&gt;"",IF(VLOOKUP($A507,Vocabulary!$A:$J,7,)="","",VLOOKUP($A507,Vocabulary!$A:$J,7,)),"")</f>
        <v>external terminology:
http://www.w3.org/ns/regorg#RegisteredOrganization</v>
      </c>
      <c r="E507" s="11" t="str">
        <f>IF($A507&lt;&gt;"",VLOOKUP($A507,Vocabulary!$A:$J,4,),"")</f>
        <v>Organization</v>
      </c>
    </row>
    <row r="508" spans="1:5" x14ac:dyDescent="0.3">
      <c r="A508" s="8">
        <v>578</v>
      </c>
      <c r="B508" s="11" t="str">
        <f>IF($A508&lt;&gt;"",IF(VLOOKUP($A508,Vocabulary!$A:$J,2,)="","",VLOOKUP($A508,Vocabulary!$A:$J,2,)),"")</f>
        <v>gevolgVan</v>
      </c>
      <c r="C508" s="11" t="str">
        <f>IF($A508&lt;&gt;"",IF(VLOOKUP($A508,Vocabulary!$A:$J,3,)="","",VLOOKUP($A508,Vocabulary!$A:$J,3,)),"")</f>
        <v/>
      </c>
      <c r="D508" s="11" t="str">
        <f>IF($A508&lt;&gt;"",IF(VLOOKUP($A508,Vocabulary!$A:$J,7,)="","",VLOOKUP($A508,Vocabulary!$A:$J,7,)),"")</f>
        <v>external terminology:
http://www.w3.org/ns/org#resultedFrom</v>
      </c>
      <c r="E508" s="11" t="str">
        <f>IF($A508&lt;&gt;"",VLOOKUP($A508,Vocabulary!$A:$J,4,),"")</f>
        <v>Organization</v>
      </c>
    </row>
    <row r="509" spans="1:5" x14ac:dyDescent="0.3">
      <c r="A509" s="8">
        <v>579</v>
      </c>
      <c r="B509" s="11" t="str">
        <f>IF($A509&lt;&gt;"",IF(VLOOKUP($A509,Vocabulary!$A:$J,2,)="","",VLOOKUP($A509,Vocabulary!$A:$J,2,)),"")</f>
        <v>heeft</v>
      </c>
      <c r="C509" s="11" t="str">
        <f>IF($A509&lt;&gt;"",IF(VLOOKUP($A509,Vocabulary!$A:$J,3,)="","",VLOOKUP($A509,Vocabulary!$A:$J,3,)),"")</f>
        <v/>
      </c>
      <c r="D509" s="11" t="str">
        <f>IF($A509&lt;&gt;"",IF(VLOOKUP($A509,Vocabulary!$A:$J,7,)="","",VLOOKUP($A509,Vocabulary!$A:$J,7,)),"")</f>
        <v>external terminology:
http://www.w3.org/ns/org#hasMembership</v>
      </c>
      <c r="E509" s="11" t="str">
        <f>IF($A509&lt;&gt;"",VLOOKUP($A509,Vocabulary!$A:$J,4,),"")</f>
        <v>Organization</v>
      </c>
    </row>
    <row r="510" spans="1:5" x14ac:dyDescent="0.3">
      <c r="A510" s="8">
        <v>580</v>
      </c>
      <c r="B510" s="11" t="str">
        <f>IF($A510&lt;&gt;"",IF(VLOOKUP($A510,Vocabulary!$A:$J,2,)="","",VLOOKUP($A510,Vocabulary!$A:$J,2,)),"")</f>
        <v>heeftEenheid</v>
      </c>
      <c r="C510" s="11" t="str">
        <f>IF($A510&lt;&gt;"",IF(VLOOKUP($A510,Vocabulary!$A:$J,3,)="","",VLOOKUP($A510,Vocabulary!$A:$J,3,)),"")</f>
        <v/>
      </c>
      <c r="D510" s="11" t="str">
        <f>IF($A510&lt;&gt;"",IF(VLOOKUP($A510,Vocabulary!$A:$J,7,)="","",VLOOKUP($A510,Vocabulary!$A:$J,7,)),"")</f>
        <v>external terminology:
http://www.w3.org/ns/org#hasUnit</v>
      </c>
      <c r="E510" s="11" t="str">
        <f>IF($A510&lt;&gt;"",VLOOKUP($A510,Vocabulary!$A:$J,4,),"")</f>
        <v>Organization</v>
      </c>
    </row>
    <row r="511" spans="1:5" x14ac:dyDescent="0.3">
      <c r="A511" s="8">
        <v>581</v>
      </c>
      <c r="B511" s="11" t="str">
        <f>IF($A511&lt;&gt;"",IF(VLOOKUP($A511,Vocabulary!$A:$J,2,)="","",VLOOKUP($A511,Vocabulary!$A:$J,2,)),"")</f>
        <v>heeftFormeelKader</v>
      </c>
      <c r="C511" s="11" t="str">
        <f>IF($A511&lt;&gt;"",IF(VLOOKUP($A511,Vocabulary!$A:$J,3,)="","",VLOOKUP($A511,Vocabulary!$A:$J,3,)),"")</f>
        <v/>
      </c>
      <c r="D511" s="11" t="str">
        <f>IF($A511&lt;&gt;"",IF(VLOOKUP($A511,Vocabulary!$A:$J,7,)="","",VLOOKUP($A511,Vocabulary!$A:$J,7,)),"")</f>
        <v>external terminology:
http://data.europa.eu/m8g/hasFormalFramework</v>
      </c>
      <c r="E511" s="11" t="str">
        <f>IF($A511&lt;&gt;"",VLOOKUP($A511,Vocabulary!$A:$J,4,),"")</f>
        <v>Organization</v>
      </c>
    </row>
    <row r="512" spans="1:5" x14ac:dyDescent="0.3">
      <c r="A512" s="8">
        <v>582</v>
      </c>
      <c r="B512" s="11" t="str">
        <f>IF($A512&lt;&gt;"",IF(VLOOKUP($A512,Vocabulary!$A:$J,2,)="","",VLOOKUP($A512,Vocabulary!$A:$J,2,)),"")</f>
        <v>heeftGeregistreerdeOrganisatie</v>
      </c>
      <c r="C512" s="11" t="str">
        <f>IF($A512&lt;&gt;"",IF(VLOOKUP($A512,Vocabulary!$A:$J,3,)="","",VLOOKUP($A512,Vocabulary!$A:$J,3,)),"")</f>
        <v/>
      </c>
      <c r="D512" s="11" t="str">
        <f>IF($A512&lt;&gt;"",IF(VLOOKUP($A512,Vocabulary!$A:$J,7,)="","",VLOOKUP($A512,Vocabulary!$A:$J,7,)),"")</f>
        <v>external terminology:
http://www.w3.org/ns/regorg#hasRegisteredOrganization</v>
      </c>
      <c r="E512" s="11" t="str">
        <f>IF($A512&lt;&gt;"",VLOOKUP($A512,Vocabulary!$A:$J,4,),"")</f>
        <v>Organization</v>
      </c>
    </row>
    <row r="513" spans="1:5" x14ac:dyDescent="0.3">
      <c r="A513" s="8">
        <v>583</v>
      </c>
      <c r="B513" s="11" t="str">
        <f>IF($A513&lt;&gt;"",IF(VLOOKUP($A513,Vocabulary!$A:$J,2,)="","",VLOOKUP($A513,Vocabulary!$A:$J,2,)),"")</f>
        <v>heeftGeregistreerdeVestiging</v>
      </c>
      <c r="C513" s="11" t="str">
        <f>IF($A513&lt;&gt;"",IF(VLOOKUP($A513,Vocabulary!$A:$J,3,)="","",VLOOKUP($A513,Vocabulary!$A:$J,3,)),"")</f>
        <v/>
      </c>
      <c r="D513" s="11" t="str">
        <f>IF($A513&lt;&gt;"",IF(VLOOKUP($A513,Vocabulary!$A:$J,7,)="","",VLOOKUP($A513,Vocabulary!$A:$J,7,)),"")</f>
        <v>external terminology:
http://www.w3.org/ns/org#hasRegisteredSite</v>
      </c>
      <c r="E513" s="11" t="str">
        <f>IF($A513&lt;&gt;"",VLOOKUP($A513,Vocabulary!$A:$J,4,),"")</f>
        <v>Organization</v>
      </c>
    </row>
    <row r="514" spans="1:5" x14ac:dyDescent="0.3">
      <c r="A514" s="8">
        <v>584</v>
      </c>
      <c r="B514" s="11" t="str">
        <f>IF($A514&lt;&gt;"",IF(VLOOKUP($A514,Vocabulary!$A:$J,2,)="","",VLOOKUP($A514,Vocabulary!$A:$J,2,)),"")</f>
        <v>heeftPositie</v>
      </c>
      <c r="C514" s="11" t="str">
        <f>IF($A514&lt;&gt;"",IF(VLOOKUP($A514,Vocabulary!$A:$J,3,)="","",VLOOKUP($A514,Vocabulary!$A:$J,3,)),"")</f>
        <v/>
      </c>
      <c r="D514" s="11" t="str">
        <f>IF($A514&lt;&gt;"",IF(VLOOKUP($A514,Vocabulary!$A:$J,7,)="","",VLOOKUP($A514,Vocabulary!$A:$J,7,)),"")</f>
        <v>external terminology:
http://www.w3.org/ns/org#hasPost</v>
      </c>
      <c r="E514" s="11" t="str">
        <f>IF($A514&lt;&gt;"",VLOOKUP($A514,Vocabulary!$A:$J,4,),"")</f>
        <v>Organization</v>
      </c>
    </row>
    <row r="515" spans="1:5" x14ac:dyDescent="0.3">
      <c r="A515" s="8">
        <v>585</v>
      </c>
      <c r="B515" s="11" t="str">
        <f>IF($A515&lt;&gt;"",IF(VLOOKUP($A515,Vocabulary!$A:$J,2,)="","",VLOOKUP($A515,Vocabulary!$A:$J,2,)),"")</f>
        <v>heeftPrimaireVestiging</v>
      </c>
      <c r="C515" s="11" t="str">
        <f>IF($A515&lt;&gt;"",IF(VLOOKUP($A515,Vocabulary!$A:$J,3,)="","",VLOOKUP($A515,Vocabulary!$A:$J,3,)),"")</f>
        <v/>
      </c>
      <c r="D515" s="11" t="str">
        <f>IF($A515&lt;&gt;"",IF(VLOOKUP($A515,Vocabulary!$A:$J,7,)="","",VLOOKUP($A515,Vocabulary!$A:$J,7,)),"")</f>
        <v>external terminology:
http://www.w3.org/ns/org#hasPrimarySite</v>
      </c>
      <c r="E515" s="11" t="str">
        <f>IF($A515&lt;&gt;"",VLOOKUP($A515,Vocabulary!$A:$J,4,),"")</f>
        <v>Organization</v>
      </c>
    </row>
    <row r="516" spans="1:5" x14ac:dyDescent="0.3">
      <c r="A516" s="8">
        <v>586</v>
      </c>
      <c r="B516" s="11" t="str">
        <f>IF($A516&lt;&gt;"",IF(VLOOKUP($A516,Vocabulary!$A:$J,2,)="","",VLOOKUP($A516,Vocabulary!$A:$J,2,)),"")</f>
        <v>heeftStandplaats</v>
      </c>
      <c r="C516" s="11" t="str">
        <f>IF($A516&lt;&gt;"",IF(VLOOKUP($A516,Vocabulary!$A:$J,3,)="","",VLOOKUP($A516,Vocabulary!$A:$J,3,)),"")</f>
        <v/>
      </c>
      <c r="D516" s="11" t="str">
        <f>IF($A516&lt;&gt;"",IF(VLOOKUP($A516,Vocabulary!$A:$J,7,)="","",VLOOKUP($A516,Vocabulary!$A:$J,7,)),"")</f>
        <v>external terminology:
http://www.w3.org/ns/org#basedAt</v>
      </c>
      <c r="E516" s="11" t="str">
        <f>IF($A516&lt;&gt;"",VLOOKUP($A516,Vocabulary!$A:$J,4,),"")</f>
        <v>Organization</v>
      </c>
    </row>
    <row r="517" spans="1:5" x14ac:dyDescent="0.3">
      <c r="A517" s="8">
        <v>587</v>
      </c>
      <c r="B517" s="11" t="str">
        <f>IF($A517&lt;&gt;"",IF(VLOOKUP($A517,Vocabulary!$A:$J,2,)="","",VLOOKUP($A517,Vocabulary!$A:$J,2,)),"")</f>
        <v>heeftSuborganisatie</v>
      </c>
      <c r="C517" s="11" t="str">
        <f>IF($A517&lt;&gt;"",IF(VLOOKUP($A517,Vocabulary!$A:$J,3,)="","",VLOOKUP($A517,Vocabulary!$A:$J,3,)),"")</f>
        <v/>
      </c>
      <c r="D517" s="11" t="str">
        <f>IF($A517&lt;&gt;"",IF(VLOOKUP($A517,Vocabulary!$A:$J,7,)="","",VLOOKUP($A517,Vocabulary!$A:$J,7,)),"")</f>
        <v>external terminology:
http://www.w3.org/ns/org#hasSubOrganization</v>
      </c>
      <c r="E517" s="11" t="str">
        <f>IF($A517&lt;&gt;"",VLOOKUP($A517,Vocabulary!$A:$J,4,),"")</f>
        <v>Organization</v>
      </c>
    </row>
    <row r="518" spans="1:5" x14ac:dyDescent="0.3">
      <c r="A518" s="8">
        <v>588</v>
      </c>
      <c r="B518" s="11" t="str">
        <f>IF($A518&lt;&gt;"",IF(VLOOKUP($A518,Vocabulary!$A:$J,2,)="","",VLOOKUP($A518,Vocabulary!$A:$J,2,)),"")</f>
        <v>heeftVestiging</v>
      </c>
      <c r="C518" s="11" t="str">
        <f>IF($A518&lt;&gt;"",IF(VLOOKUP($A518,Vocabulary!$A:$J,3,)="","",VLOOKUP($A518,Vocabulary!$A:$J,3,)),"")</f>
        <v/>
      </c>
      <c r="D518" s="11" t="str">
        <f>IF($A518&lt;&gt;"",IF(VLOOKUP($A518,Vocabulary!$A:$J,7,)="","",VLOOKUP($A518,Vocabulary!$A:$J,7,)),"")</f>
        <v>external terminology:
http://www.w3.org/ns/org#hasSite</v>
      </c>
      <c r="E518" s="11" t="str">
        <f>IF($A518&lt;&gt;"",VLOOKUP($A518,Vocabulary!$A:$J,4,),"")</f>
        <v>Organization</v>
      </c>
    </row>
    <row r="519" spans="1:5" x14ac:dyDescent="0.3">
      <c r="A519" s="8">
        <v>589</v>
      </c>
      <c r="B519" s="11" t="str">
        <f>IF($A519&lt;&gt;"",IF(VLOOKUP($A519,Vocabulary!$A:$J,2,)="","",VLOOKUP($A519,Vocabulary!$A:$J,2,)),"")</f>
        <v>homepage</v>
      </c>
      <c r="C519" s="11" t="str">
        <f>IF($A519&lt;&gt;"",IF(VLOOKUP($A519,Vocabulary!$A:$J,3,)="","",VLOOKUP($A519,Vocabulary!$A:$J,3,)),"")</f>
        <v/>
      </c>
      <c r="D519" s="11" t="str">
        <f>IF($A519&lt;&gt;"",IF(VLOOKUP($A519,Vocabulary!$A:$J,7,)="","",VLOOKUP($A519,Vocabulary!$A:$J,7,)),"")</f>
        <v>external terminology:
http://xmlns.com/foaf/0.1/homepage</v>
      </c>
      <c r="E519" s="11" t="str">
        <f>IF($A519&lt;&gt;"",VLOOKUP($A519,Vocabulary!$A:$J,4,),"")</f>
        <v>Organization</v>
      </c>
    </row>
    <row r="520" spans="1:5" x14ac:dyDescent="0.3">
      <c r="A520" s="8">
        <v>590</v>
      </c>
      <c r="B520" s="11" t="str">
        <f>IF($A520&lt;&gt;"",IF(VLOOKUP($A520,Vocabulary!$A:$J,2,)="","",VLOOKUP($A520,Vocabulary!$A:$J,2,)),"")</f>
        <v>hoofdVan</v>
      </c>
      <c r="C520" s="11" t="str">
        <f>IF($A520&lt;&gt;"",IF(VLOOKUP($A520,Vocabulary!$A:$J,3,)="","",VLOOKUP($A520,Vocabulary!$A:$J,3,)),"")</f>
        <v/>
      </c>
      <c r="D520" s="11" t="str">
        <f>IF($A520&lt;&gt;"",IF(VLOOKUP($A520,Vocabulary!$A:$J,7,)="","",VLOOKUP($A520,Vocabulary!$A:$J,7,)),"")</f>
        <v>external terminology:
http://www.w3.org/ns/org#headOf</v>
      </c>
      <c r="E520" s="11" t="str">
        <f>IF($A520&lt;&gt;"",VLOOKUP($A520,Vocabulary!$A:$J,4,),"")</f>
        <v>Organization</v>
      </c>
    </row>
    <row r="521" spans="1:5" x14ac:dyDescent="0.3">
      <c r="A521" s="8">
        <v>591</v>
      </c>
      <c r="B521" s="11" t="str">
        <f>IF($A521&lt;&gt;"",IF(VLOOKUP($A521,Vocabulary!$A:$J,2,)="","",VLOOKUP($A521,Vocabulary!$A:$J,2,)),"")</f>
        <v>houdt</v>
      </c>
      <c r="C521" s="11" t="str">
        <f>IF($A521&lt;&gt;"",IF(VLOOKUP($A521,Vocabulary!$A:$J,3,)="","",VLOOKUP($A521,Vocabulary!$A:$J,3,)),"")</f>
        <v/>
      </c>
      <c r="D521" s="11" t="str">
        <f>IF($A521&lt;&gt;"",IF(VLOOKUP($A521,Vocabulary!$A:$J,7,)="","",VLOOKUP($A521,Vocabulary!$A:$J,7,)),"")</f>
        <v>external terminology:
http://www.w3.org/ns/org#holds</v>
      </c>
      <c r="E521" s="11" t="str">
        <f>IF($A521&lt;&gt;"",VLOOKUP($A521,Vocabulary!$A:$J,4,),"")</f>
        <v>Organization</v>
      </c>
    </row>
    <row r="522" spans="1:5" x14ac:dyDescent="0.3">
      <c r="A522" s="8">
        <v>592</v>
      </c>
      <c r="B522" s="11" t="str">
        <f>IF($A522&lt;&gt;"",IF(VLOOKUP($A522,Vocabulary!$A:$J,2,)="","",VLOOKUP($A522,Vocabulary!$A:$J,2,)),"")</f>
        <v>ingevuldDoor</v>
      </c>
      <c r="C522" s="11" t="str">
        <f>IF($A522&lt;&gt;"",IF(VLOOKUP($A522,Vocabulary!$A:$J,3,)="","",VLOOKUP($A522,Vocabulary!$A:$J,3,)),"")</f>
        <v/>
      </c>
      <c r="D522" s="11" t="str">
        <f>IF($A522&lt;&gt;"",IF(VLOOKUP($A522,Vocabulary!$A:$J,7,)="","",VLOOKUP($A522,Vocabulary!$A:$J,7,)),"")</f>
        <v>external terminology:
http://www.w3.org/ns/org#heldBy</v>
      </c>
      <c r="E522" s="11" t="str">
        <f>IF($A522&lt;&gt;"",VLOOKUP($A522,Vocabulary!$A:$J,4,),"")</f>
        <v>Organization</v>
      </c>
    </row>
    <row r="523" spans="1:5" x14ac:dyDescent="0.3">
      <c r="A523" s="8">
        <v>593</v>
      </c>
      <c r="B523" s="11" t="str">
        <f>IF($A523&lt;&gt;"",IF(VLOOKUP($A523,Vocabulary!$A:$J,2,)="","",VLOOKUP($A523,Vocabulary!$A:$J,2,)),"")</f>
        <v>isLidmaatschapBij</v>
      </c>
      <c r="C523" s="11" t="str">
        <f>IF($A523&lt;&gt;"",IF(VLOOKUP($A523,Vocabulary!$A:$J,3,)="","",VLOOKUP($A523,Vocabulary!$A:$J,3,)),"")</f>
        <v/>
      </c>
      <c r="D523" s="11" t="str">
        <f>IF($A523&lt;&gt;"",IF(VLOOKUP($A523,Vocabulary!$A:$J,7,)="","",VLOOKUP($A523,Vocabulary!$A:$J,7,)),"")</f>
        <v>external terminology:
http://www.w3.org/ns/org#organization</v>
      </c>
      <c r="E523" s="11" t="str">
        <f>IF($A523&lt;&gt;"",VLOOKUP($A523,Vocabulary!$A:$J,4,),"")</f>
        <v>Organization</v>
      </c>
    </row>
    <row r="524" spans="1:5" x14ac:dyDescent="0.3">
      <c r="A524" s="8">
        <v>594</v>
      </c>
      <c r="B524" s="11" t="str">
        <f>IF($A524&lt;&gt;"",IF(VLOOKUP($A524,Vocabulary!$A:$J,2,)="","",VLOOKUP($A524,Vocabulary!$A:$J,2,)),"")</f>
        <v>lid</v>
      </c>
      <c r="C524" s="11" t="str">
        <f>IF($A524&lt;&gt;"",IF(VLOOKUP($A524,Vocabulary!$A:$J,3,)="","",VLOOKUP($A524,Vocabulary!$A:$J,3,)),"")</f>
        <v/>
      </c>
      <c r="D524" s="11" t="str">
        <f>IF($A524&lt;&gt;"",IF(VLOOKUP($A524,Vocabulary!$A:$J,7,)="","",VLOOKUP($A524,Vocabulary!$A:$J,7,)),"")</f>
        <v>external terminology:
http://www.w3.org/ns/org#member</v>
      </c>
      <c r="E524" s="11" t="str">
        <f>IF($A524&lt;&gt;"",VLOOKUP($A524,Vocabulary!$A:$J,4,),"")</f>
        <v>Organization</v>
      </c>
    </row>
    <row r="525" spans="1:5" x14ac:dyDescent="0.3">
      <c r="A525" s="8">
        <v>595</v>
      </c>
      <c r="B525" s="11" t="str">
        <f>IF($A525&lt;&gt;"",IF(VLOOKUP($A525,Vocabulary!$A:$J,2,)="","",VLOOKUP($A525,Vocabulary!$A:$J,2,)),"")</f>
        <v>lidGedurende</v>
      </c>
      <c r="C525" s="11" t="str">
        <f>IF($A525&lt;&gt;"",IF(VLOOKUP($A525,Vocabulary!$A:$J,3,)="","",VLOOKUP($A525,Vocabulary!$A:$J,3,)),"")</f>
        <v/>
      </c>
      <c r="D525" s="11" t="str">
        <f>IF($A525&lt;&gt;"",IF(VLOOKUP($A525,Vocabulary!$A:$J,7,)="","",VLOOKUP($A525,Vocabulary!$A:$J,7,)),"")</f>
        <v>external terminology:
http://www.w3.org/ns/org#memberDuring</v>
      </c>
      <c r="E525" s="11" t="str">
        <f>IF($A525&lt;&gt;"",VLOOKUP($A525,Vocabulary!$A:$J,4,),"")</f>
        <v>Organization</v>
      </c>
    </row>
    <row r="526" spans="1:5" x14ac:dyDescent="0.3">
      <c r="A526" s="8">
        <v>596</v>
      </c>
      <c r="B526" s="11" t="str">
        <f>IF($A526&lt;&gt;"",IF(VLOOKUP($A526,Vocabulary!$A:$J,2,)="","",VLOOKUP($A526,Vocabulary!$A:$J,2,)),"")</f>
        <v>lidVan</v>
      </c>
      <c r="C526" s="11" t="str">
        <f>IF($A526&lt;&gt;"",IF(VLOOKUP($A526,Vocabulary!$A:$J,3,)="","",VLOOKUP($A526,Vocabulary!$A:$J,3,)),"")</f>
        <v/>
      </c>
      <c r="D526" s="11" t="str">
        <f>IF($A526&lt;&gt;"",IF(VLOOKUP($A526,Vocabulary!$A:$J,7,)="","",VLOOKUP($A526,Vocabulary!$A:$J,7,)),"")</f>
        <v>external terminology:
http://www.w3.org/ns/org#memberOf</v>
      </c>
      <c r="E526" s="11" t="str">
        <f>IF($A526&lt;&gt;"",VLOOKUP($A526,Vocabulary!$A:$J,4,),"")</f>
        <v>Organization</v>
      </c>
    </row>
    <row r="527" spans="1:5" x14ac:dyDescent="0.3">
      <c r="A527" s="8">
        <v>597</v>
      </c>
      <c r="B527" s="11" t="str">
        <f>IF($A527&lt;&gt;"",IF(VLOOKUP($A527,Vocabulary!$A:$J,2,)="","",VLOOKUP($A527,Vocabulary!$A:$J,2,)),"")</f>
        <v>Lidmaatschap</v>
      </c>
      <c r="C527" s="11" t="str">
        <f>IF($A527&lt;&gt;"",IF(VLOOKUP($A527,Vocabulary!$A:$J,3,)="","",VLOOKUP($A527,Vocabulary!$A:$J,3,)),"")</f>
        <v/>
      </c>
      <c r="D527" s="11" t="str">
        <f>IF($A527&lt;&gt;"",IF(VLOOKUP($A527,Vocabulary!$A:$J,7,)="","",VLOOKUP($A527,Vocabulary!$A:$J,7,)),"")</f>
        <v>external terminology:
http://www.w3.org/ns/org#Membership</v>
      </c>
      <c r="E527" s="11" t="str">
        <f>IF($A527&lt;&gt;"",VLOOKUP($A527,Vocabulary!$A:$J,4,),"")</f>
        <v>Organization</v>
      </c>
    </row>
    <row r="528" spans="1:5" x14ac:dyDescent="0.3">
      <c r="A528" s="8">
        <v>598</v>
      </c>
      <c r="B528" s="11" t="str">
        <f>IF($A528&lt;&gt;"",IF(VLOOKUP($A528,Vocabulary!$A:$J,2,)="","",VLOOKUP($A528,Vocabulary!$A:$J,2,)),"")</f>
        <v>logo</v>
      </c>
      <c r="C528" s="11" t="str">
        <f>IF($A528&lt;&gt;"",IF(VLOOKUP($A528,Vocabulary!$A:$J,3,)="","",VLOOKUP($A528,Vocabulary!$A:$J,3,)),"")</f>
        <v/>
      </c>
      <c r="D528" s="11" t="str">
        <f>IF($A528&lt;&gt;"",IF(VLOOKUP($A528,Vocabulary!$A:$J,7,)="","",VLOOKUP($A528,Vocabulary!$A:$J,7,)),"")</f>
        <v>external terminology:
http://schema.org/logo</v>
      </c>
      <c r="E528" s="11" t="str">
        <f>IF($A528&lt;&gt;"",VLOOKUP($A528,Vocabulary!$A:$J,4,),"")</f>
        <v>Organization</v>
      </c>
    </row>
    <row r="529" spans="1:5" x14ac:dyDescent="0.3">
      <c r="A529" s="8">
        <v>599</v>
      </c>
      <c r="B529" s="11" t="str">
        <f>IF($A529&lt;&gt;"",IF(VLOOKUP($A529,Vocabulary!$A:$J,2,)="","",VLOOKUP($A529,Vocabulary!$A:$J,2,)),"")</f>
        <v>Oprichtingsgebeurtenis</v>
      </c>
      <c r="C529" s="11" t="str">
        <f>IF($A529&lt;&gt;"",IF(VLOOKUP($A529,Vocabulary!$A:$J,3,)="","",VLOOKUP($A529,Vocabulary!$A:$J,3,)),"")</f>
        <v/>
      </c>
      <c r="D529" s="11" t="str">
        <f>IF($A529&lt;&gt;"",IF(VLOOKUP($A529,Vocabulary!$A:$J,7,)="","",VLOOKUP($A529,Vocabulary!$A:$J,7,)),"")</f>
        <v>external terminology:
http://data.europa.eu/m8g/FoundationEvent</v>
      </c>
      <c r="E529" s="11" t="str">
        <f>IF($A529&lt;&gt;"",VLOOKUP($A529,Vocabulary!$A:$J,4,),"")</f>
        <v>Organization</v>
      </c>
    </row>
    <row r="530" spans="1:5" x14ac:dyDescent="0.3">
      <c r="A530" s="8">
        <v>600</v>
      </c>
      <c r="B530" s="11" t="str">
        <f>IF($A530&lt;&gt;"",IF(VLOOKUP($A530,Vocabulary!$A:$J,2,)="","",VLOOKUP($A530,Vocabulary!$A:$J,2,)),"")</f>
        <v>Organisatie</v>
      </c>
      <c r="C530" s="11" t="str">
        <f>IF($A530&lt;&gt;"",IF(VLOOKUP($A530,Vocabulary!$A:$J,3,)="","",VLOOKUP($A530,Vocabulary!$A:$J,3,)),"")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D530" s="11" t="str">
        <f>IF($A530&lt;&gt;"",IF(VLOOKUP($A530,Vocabulary!$A:$J,7,)="","",VLOOKUP($A530,Vocabulary!$A:$J,7,)),"")</f>
        <v>external terminology:
http://www.w3.org/ns/org#Organization</v>
      </c>
      <c r="E530" s="11" t="str">
        <f>IF($A530&lt;&gt;"",VLOOKUP($A530,Vocabulary!$A:$J,4,),"")</f>
        <v>Organization</v>
      </c>
    </row>
    <row r="531" spans="1:5" x14ac:dyDescent="0.3">
      <c r="A531" s="8">
        <v>601</v>
      </c>
      <c r="B531" s="11" t="str">
        <f>IF($A531&lt;&gt;"",IF(VLOOKUP($A531,Vocabulary!$A:$J,2,)="","",VLOOKUP($A531,Vocabulary!$A:$J,2,)),"")</f>
        <v>organisatieactiviteit</v>
      </c>
      <c r="C531" s="11" t="str">
        <f>IF($A531&lt;&gt;"",IF(VLOOKUP($A531,Vocabulary!$A:$J,3,)="","",VLOOKUP($A531,Vocabulary!$A:$J,3,)),"")</f>
        <v/>
      </c>
      <c r="D531" s="11" t="str">
        <f>IF($A531&lt;&gt;"",IF(VLOOKUP($A531,Vocabulary!$A:$J,7,)="","",VLOOKUP($A531,Vocabulary!$A:$J,7,)),"")</f>
        <v>external terminology:
http://www.w3.org/ns/regorg#orgActivity</v>
      </c>
      <c r="E531" s="11" t="str">
        <f>IF($A531&lt;&gt;"",VLOOKUP($A531,Vocabulary!$A:$J,4,),"")</f>
        <v>Organization</v>
      </c>
    </row>
    <row r="532" spans="1:5" x14ac:dyDescent="0.3">
      <c r="A532" s="8">
        <v>602</v>
      </c>
      <c r="B532" s="11" t="str">
        <f>IF($A532&lt;&gt;"",IF(VLOOKUP($A532,Vocabulary!$A:$J,2,)="","",VLOOKUP($A532,Vocabulary!$A:$J,2,)),"")</f>
        <v>Organisatie-eenheid</v>
      </c>
      <c r="C532" s="11" t="str">
        <f>IF($A532&lt;&gt;"",IF(VLOOKUP($A532,Vocabulary!$A:$J,3,)="","",VLOOKUP($A532,Vocabulary!$A:$J,3,)),"")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D532" s="11" t="str">
        <f>IF($A532&lt;&gt;"",IF(VLOOKUP($A532,Vocabulary!$A:$J,7,)="","",VLOOKUP($A532,Vocabulary!$A:$J,7,)),"")</f>
        <v>external terminology:
http://www.w3.org/ns/org#OrganizationalUnit</v>
      </c>
      <c r="E532" s="11" t="str">
        <f>IF($A532&lt;&gt;"",VLOOKUP($A532,Vocabulary!$A:$J,4,),"")</f>
        <v>Organization</v>
      </c>
    </row>
    <row r="533" spans="1:5" x14ac:dyDescent="0.3">
      <c r="A533" s="8">
        <v>603</v>
      </c>
      <c r="B533" s="11" t="str">
        <f>IF($A533&lt;&gt;"",IF(VLOOKUP($A533,Vocabulary!$A:$J,2,)="","",VLOOKUP($A533,Vocabulary!$A:$J,2,)),"")</f>
        <v>organisatiestatus</v>
      </c>
      <c r="C533" s="11" t="str">
        <f>IF($A533&lt;&gt;"",IF(VLOOKUP($A533,Vocabulary!$A:$J,3,)="","",VLOOKUP($A533,Vocabulary!$A:$J,3,)),"")</f>
        <v/>
      </c>
      <c r="D533" s="11" t="str">
        <f>IF($A533&lt;&gt;"",IF(VLOOKUP($A533,Vocabulary!$A:$J,7,)="","",VLOOKUP($A533,Vocabulary!$A:$J,7,)),"")</f>
        <v>external terminology:
http://www.w3.org/ns/regorg#orgStatus</v>
      </c>
      <c r="E533" s="11" t="str">
        <f>IF($A533&lt;&gt;"",VLOOKUP($A533,Vocabulary!$A:$J,4,),"")</f>
        <v>Organization</v>
      </c>
    </row>
    <row r="534" spans="1:5" x14ac:dyDescent="0.3">
      <c r="A534" s="8">
        <v>604</v>
      </c>
      <c r="B534" s="11" t="str">
        <f>IF($A534&lt;&gt;"",IF(VLOOKUP($A534,Vocabulary!$A:$J,2,)="","",VLOOKUP($A534,Vocabulary!$A:$J,2,)),"")</f>
        <v>organisatietype</v>
      </c>
      <c r="C534" s="11" t="str">
        <f>IF($A534&lt;&gt;"",IF(VLOOKUP($A534,Vocabulary!$A:$J,3,)="","",VLOOKUP($A534,Vocabulary!$A:$J,3,)),"")</f>
        <v/>
      </c>
      <c r="D534" s="11" t="str">
        <f>IF($A534&lt;&gt;"",IF(VLOOKUP($A534,Vocabulary!$A:$J,7,)="","",VLOOKUP($A534,Vocabulary!$A:$J,7,)),"")</f>
        <v>external terminology:
http://www.w3.org/ns/regorg#orgType</v>
      </c>
      <c r="E534" s="11" t="str">
        <f>IF($A534&lt;&gt;"",VLOOKUP($A534,Vocabulary!$A:$J,4,),"")</f>
        <v>Organization</v>
      </c>
    </row>
    <row r="535" spans="1:5" x14ac:dyDescent="0.3">
      <c r="A535" s="8">
        <v>605</v>
      </c>
      <c r="B535" s="11" t="str">
        <f>IF($A535&lt;&gt;"",IF(VLOOKUP($A535,Vocabulary!$A:$J,2,)="","",VLOOKUP($A535,Vocabulary!$A:$J,2,)),"")</f>
        <v>origineleOrganisatie</v>
      </c>
      <c r="C535" s="11" t="str">
        <f>IF($A535&lt;&gt;"",IF(VLOOKUP($A535,Vocabulary!$A:$J,3,)="","",VLOOKUP($A535,Vocabulary!$A:$J,3,)),"")</f>
        <v/>
      </c>
      <c r="D535" s="11" t="str">
        <f>IF($A535&lt;&gt;"",IF(VLOOKUP($A535,Vocabulary!$A:$J,7,)="","",VLOOKUP($A535,Vocabulary!$A:$J,7,)),"")</f>
        <v>external terminology:
http://www.w3.org/ns/org#originalOrganization</v>
      </c>
      <c r="E535" s="11" t="str">
        <f>IF($A535&lt;&gt;"",VLOOKUP($A535,Vocabulary!$A:$J,4,),"")</f>
        <v>Organization</v>
      </c>
    </row>
    <row r="536" spans="1:5" x14ac:dyDescent="0.3">
      <c r="A536" s="8">
        <v>606</v>
      </c>
      <c r="B536" s="11" t="str">
        <f>IF($A536&lt;&gt;"",IF(VLOOKUP($A536,Vocabulary!$A:$J,2,)="","",VLOOKUP($A536,Vocabulary!$A:$J,2,)),"")</f>
        <v>Positie</v>
      </c>
      <c r="C536" s="11" t="str">
        <f>IF($A536&lt;&gt;"",IF(VLOOKUP($A536,Vocabulary!$A:$J,3,)="","",VLOOKUP($A536,Vocabulary!$A:$J,3,)),"")</f>
        <v/>
      </c>
      <c r="D536" s="11" t="str">
        <f>IF($A536&lt;&gt;"",IF(VLOOKUP($A536,Vocabulary!$A:$J,7,)="","",VLOOKUP($A536,Vocabulary!$A:$J,7,)),"")</f>
        <v>external terminology:
http://www.w3.org/ns/org#Post</v>
      </c>
      <c r="E536" s="11" t="str">
        <f>IF($A536&lt;&gt;"",VLOOKUP($A536,Vocabulary!$A:$J,4,),"")</f>
        <v>Organization</v>
      </c>
    </row>
    <row r="537" spans="1:5" x14ac:dyDescent="0.3">
      <c r="A537" s="8">
        <v>607</v>
      </c>
      <c r="B537" s="11" t="str">
        <f>IF($A537&lt;&gt;"",IF(VLOOKUP($A537,Vocabulary!$A:$J,2,)="","",VLOOKUP($A537,Vocabulary!$A:$J,2,)),"")</f>
        <v>positieBij</v>
      </c>
      <c r="C537" s="11" t="str">
        <f>IF($A537&lt;&gt;"",IF(VLOOKUP($A537,Vocabulary!$A:$J,3,)="","",VLOOKUP($A537,Vocabulary!$A:$J,3,)),"")</f>
        <v/>
      </c>
      <c r="D537" s="11" t="str">
        <f>IF($A537&lt;&gt;"",IF(VLOOKUP($A537,Vocabulary!$A:$J,7,)="","",VLOOKUP($A537,Vocabulary!$A:$J,7,)),"")</f>
        <v>external terminology:
http://www.w3.org/ns/org#postIn</v>
      </c>
      <c r="E537" s="11" t="str">
        <f>IF($A537&lt;&gt;"",VLOOKUP($A537,Vocabulary!$A:$J,4,),"")</f>
        <v>Organization</v>
      </c>
    </row>
    <row r="538" spans="1:5" x14ac:dyDescent="0.3">
      <c r="A538" s="8">
        <v>608</v>
      </c>
      <c r="B538" s="11" t="str">
        <f>IF($A538&lt;&gt;"",IF(VLOOKUP($A538,Vocabulary!$A:$J,2,)="","",VLOOKUP($A538,Vocabulary!$A:$J,2,)),"")</f>
        <v>PubliekeOrganisatie</v>
      </c>
      <c r="C538" s="11" t="str">
        <f>IF($A538&lt;&gt;"",IF(VLOOKUP($A538,Vocabulary!$A:$J,3,)="","",VLOOKUP($A538,Vocabulary!$A:$J,3,)),"")</f>
        <v/>
      </c>
      <c r="D538" s="11" t="str">
        <f>IF($A538&lt;&gt;"",IF(VLOOKUP($A538,Vocabulary!$A:$J,7,)="","",VLOOKUP($A538,Vocabulary!$A:$J,7,)),"")</f>
        <v>external terminology:
http://data.europa.eu/m8g/PublicOrganisation</v>
      </c>
      <c r="E538" s="11" t="str">
        <f>IF($A538&lt;&gt;"",VLOOKUP($A538,Vocabulary!$A:$J,4,),"")</f>
        <v>Organization</v>
      </c>
    </row>
    <row r="539" spans="1:5" x14ac:dyDescent="0.3">
      <c r="A539" s="8">
        <v>609</v>
      </c>
      <c r="B539" s="11" t="str">
        <f>IF($A539&lt;&gt;"",IF(VLOOKUP($A539,Vocabulary!$A:$J,2,)="","",VLOOKUP($A539,Vocabulary!$A:$J,2,)),"")</f>
        <v>rapporteertAan</v>
      </c>
      <c r="C539" s="11" t="str">
        <f>IF($A539&lt;&gt;"",IF(VLOOKUP($A539,Vocabulary!$A:$J,3,)="","",VLOOKUP($A539,Vocabulary!$A:$J,3,)),"")</f>
        <v/>
      </c>
      <c r="D539" s="11" t="str">
        <f>IF($A539&lt;&gt;"",IF(VLOOKUP($A539,Vocabulary!$A:$J,7,)="","",VLOOKUP($A539,Vocabulary!$A:$J,7,)),"")</f>
        <v>external terminology:
http://www.w3.org/ns/org#reportsTo</v>
      </c>
      <c r="E539" s="11" t="str">
        <f>IF($A539&lt;&gt;"",VLOOKUP($A539,Vocabulary!$A:$J,4,),"")</f>
        <v>Organization</v>
      </c>
    </row>
    <row r="540" spans="1:5" x14ac:dyDescent="0.3">
      <c r="A540" s="8">
        <v>610</v>
      </c>
      <c r="B540" s="11" t="str">
        <f>IF($A540&lt;&gt;"",IF(VLOOKUP($A540,Vocabulary!$A:$J,2,)="","",VLOOKUP($A540,Vocabulary!$A:$J,2,)),"")</f>
        <v>registratie</v>
      </c>
      <c r="C540" s="11" t="str">
        <f>IF($A540&lt;&gt;"",IF(VLOOKUP($A540,Vocabulary!$A:$J,3,)="","",VLOOKUP($A540,Vocabulary!$A:$J,3,)),"")</f>
        <v/>
      </c>
      <c r="D540" s="11" t="str">
        <f>IF($A540&lt;&gt;"",IF(VLOOKUP($A540,Vocabulary!$A:$J,7,)="","",VLOOKUP($A540,Vocabulary!$A:$J,7,)),"")</f>
        <v>external terminology:
http://www.w3.org/ns/regorg#registration</v>
      </c>
      <c r="E540" s="11" t="str">
        <f>IF($A540&lt;&gt;"",VLOOKUP($A540,Vocabulary!$A:$J,4,),"")</f>
        <v>Organization</v>
      </c>
    </row>
    <row r="541" spans="1:5" x14ac:dyDescent="0.3">
      <c r="A541" s="8">
        <v>611</v>
      </c>
      <c r="B541" s="11" t="str">
        <f>IF($A541&lt;&gt;"",IF(VLOOKUP($A541,Vocabulary!$A:$J,2,)="","",VLOOKUP($A541,Vocabulary!$A:$J,2,)),"")</f>
        <v>resulterendeOrganisatie</v>
      </c>
      <c r="C541" s="11" t="str">
        <f>IF($A541&lt;&gt;"",IF(VLOOKUP($A541,Vocabulary!$A:$J,3,)="","",VLOOKUP($A541,Vocabulary!$A:$J,3,)),"")</f>
        <v/>
      </c>
      <c r="D541" s="11" t="str">
        <f>IF($A541&lt;&gt;"",IF(VLOOKUP($A541,Vocabulary!$A:$J,7,)="","",VLOOKUP($A541,Vocabulary!$A:$J,7,)),"")</f>
        <v>external terminology:
http://www.w3.org/ns/org#resultingOrganization</v>
      </c>
      <c r="E541" s="11" t="str">
        <f>IF($A541&lt;&gt;"",VLOOKUP($A541,Vocabulary!$A:$J,4,),"")</f>
        <v>Organization</v>
      </c>
    </row>
    <row r="542" spans="1:5" x14ac:dyDescent="0.3">
      <c r="A542" s="8">
        <v>612</v>
      </c>
      <c r="B542" s="11" t="str">
        <f>IF($A542&lt;&gt;"",IF(VLOOKUP($A542,Vocabulary!$A:$J,2,)="","",VLOOKUP($A542,Vocabulary!$A:$J,2,)),"")</f>
        <v>Rol</v>
      </c>
      <c r="C542" s="11" t="str">
        <f>IF($A542&lt;&gt;"",IF(VLOOKUP($A542,Vocabulary!$A:$J,3,)="","",VLOOKUP($A542,Vocabulary!$A:$J,3,)),"")</f>
        <v/>
      </c>
      <c r="D542" s="11" t="str">
        <f>IF($A542&lt;&gt;"",IF(VLOOKUP($A542,Vocabulary!$A:$J,7,)="","",VLOOKUP($A542,Vocabulary!$A:$J,7,)),"")</f>
        <v>external terminology:
http://www.w3.org/ns/org#Role</v>
      </c>
      <c r="E542" s="11" t="str">
        <f>IF($A542&lt;&gt;"",VLOOKUP($A542,Vocabulary!$A:$J,4,),"")</f>
        <v>Organization</v>
      </c>
    </row>
    <row r="543" spans="1:5" x14ac:dyDescent="0.3">
      <c r="A543" s="8">
        <v>613</v>
      </c>
      <c r="B543" s="11" t="str">
        <f>IF($A543&lt;&gt;"",IF(VLOOKUP($A543,Vocabulary!$A:$J,2,)="","",VLOOKUP($A543,Vocabulary!$A:$J,2,)),"")</f>
        <v>rol</v>
      </c>
      <c r="C543" s="11" t="str">
        <f>IF($A543&lt;&gt;"",IF(VLOOKUP($A543,Vocabulary!$A:$J,3,)="","",VLOOKUP($A543,Vocabulary!$A:$J,3,)),"")</f>
        <v/>
      </c>
      <c r="D543" s="11" t="str">
        <f>IF($A543&lt;&gt;"",IF(VLOOKUP($A543,Vocabulary!$A:$J,7,)="","",VLOOKUP($A543,Vocabulary!$A:$J,7,)),"")</f>
        <v>external terminology:
http://www.w3.org/ns/org#role</v>
      </c>
      <c r="E543" s="11" t="str">
        <f>IF($A543&lt;&gt;"",VLOOKUP($A543,Vocabulary!$A:$J,4,),"")</f>
        <v>Organization</v>
      </c>
    </row>
    <row r="544" spans="1:5" x14ac:dyDescent="0.3">
      <c r="A544" s="8">
        <v>614</v>
      </c>
      <c r="B544" s="11" t="str">
        <f>IF($A544&lt;&gt;"",IF(VLOOKUP($A544,Vocabulary!$A:$J,2,)="","",VLOOKUP($A544,Vocabulary!$A:$J,2,)),"")</f>
        <v>ruimtelijk</v>
      </c>
      <c r="C544" s="11" t="str">
        <f>IF($A544&lt;&gt;"",IF(VLOOKUP($A544,Vocabulary!$A:$J,3,)="","",VLOOKUP($A544,Vocabulary!$A:$J,3,)),"")</f>
        <v/>
      </c>
      <c r="D544" s="11" t="str">
        <f>IF($A544&lt;&gt;"",IF(VLOOKUP($A544,Vocabulary!$A:$J,7,)="","",VLOOKUP($A544,Vocabulary!$A:$J,7,)),"")</f>
        <v>external terminology:
http://purl.org/dc/terms/spatial</v>
      </c>
      <c r="E544" s="11" t="str">
        <f>IF($A544&lt;&gt;"",VLOOKUP($A544,Vocabulary!$A:$J,4,),"")</f>
        <v>Organization</v>
      </c>
    </row>
    <row r="545" spans="1:5" x14ac:dyDescent="0.3">
      <c r="A545" s="8">
        <v>615</v>
      </c>
      <c r="B545" s="11" t="str">
        <f>IF($A545&lt;&gt;"",IF(VLOOKUP($A545,Vocabulary!$A:$J,2,)="","",VLOOKUP($A545,Vocabulary!$A:$J,2,)),"")</f>
        <v>SamenwerkingVanOrganisaties</v>
      </c>
      <c r="C545" s="11" t="str">
        <f>IF($A545&lt;&gt;"",IF(VLOOKUP($A545,Vocabulary!$A:$J,3,)="","",VLOOKUP($A545,Vocabulary!$A:$J,3,)),"")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D545" s="11" t="str">
        <f>IF($A545&lt;&gt;"",IF(VLOOKUP($A545,Vocabulary!$A:$J,7,)="","",VLOOKUP($A545,Vocabulary!$A:$J,7,)),"")</f>
        <v>external terminology:
http://www.w3.org/ns/org#OrganizationalCollaboration</v>
      </c>
      <c r="E545" s="11" t="str">
        <f>IF($A545&lt;&gt;"",VLOOKUP($A545,Vocabulary!$A:$J,4,),"")</f>
        <v>Organization</v>
      </c>
    </row>
    <row r="546" spans="1:5" x14ac:dyDescent="0.3">
      <c r="A546" s="8">
        <v>616</v>
      </c>
      <c r="B546" s="11" t="str">
        <f>IF($A546&lt;&gt;"",IF(VLOOKUP($A546,Vocabulary!$A:$J,2,)="","",VLOOKUP($A546,Vocabulary!$A:$J,2,)),"")</f>
        <v>suborganisatieVan</v>
      </c>
      <c r="C546" s="11" t="str">
        <f>IF($A546&lt;&gt;"",IF(VLOOKUP($A546,Vocabulary!$A:$J,3,)="","",VLOOKUP($A546,Vocabulary!$A:$J,3,)),"")</f>
        <v/>
      </c>
      <c r="D546" s="11" t="str">
        <f>IF($A546&lt;&gt;"",IF(VLOOKUP($A546,Vocabulary!$A:$J,7,)="","",VLOOKUP($A546,Vocabulary!$A:$J,7,)),"")</f>
        <v>external terminology:
http://www.w3.org/ns/org#subOrganizationOf</v>
      </c>
      <c r="E546" s="11" t="str">
        <f>IF($A546&lt;&gt;"",VLOOKUP($A546,Vocabulary!$A:$J,4,),"")</f>
        <v>Organization</v>
      </c>
    </row>
    <row r="547" spans="1:5" x14ac:dyDescent="0.3">
      <c r="A547" s="8">
        <v>617</v>
      </c>
      <c r="B547" s="11" t="str">
        <f>IF($A547&lt;&gt;"",IF(VLOOKUP($A547,Vocabulary!$A:$J,2,)="","",VLOOKUP($A547,Vocabulary!$A:$J,2,)),"")</f>
        <v>veranderdDoor</v>
      </c>
      <c r="C547" s="11" t="str">
        <f>IF($A547&lt;&gt;"",IF(VLOOKUP($A547,Vocabulary!$A:$J,3,)="","",VLOOKUP($A547,Vocabulary!$A:$J,3,)),"")</f>
        <v/>
      </c>
      <c r="D547" s="11" t="str">
        <f>IF($A547&lt;&gt;"",IF(VLOOKUP($A547,Vocabulary!$A:$J,7,)="","",VLOOKUP($A547,Vocabulary!$A:$J,7,)),"")</f>
        <v>external terminology:
http://www.w3.org/ns/org#changedBy</v>
      </c>
      <c r="E547" s="11" t="str">
        <f>IF($A547&lt;&gt;"",VLOOKUP($A547,Vocabulary!$A:$J,4,),"")</f>
        <v>Organization</v>
      </c>
    </row>
    <row r="548" spans="1:5" x14ac:dyDescent="0.3">
      <c r="A548" s="8">
        <v>618</v>
      </c>
      <c r="B548" s="11" t="str">
        <f>IF($A548&lt;&gt;"",IF(VLOOKUP($A548,Vocabulary!$A:$J,2,)="","",VLOOKUP($A548,Vocabulary!$A:$J,2,)),"")</f>
        <v>Veranderingsgebeurtenis</v>
      </c>
      <c r="C548" s="11" t="str">
        <f>IF($A548&lt;&gt;"",IF(VLOOKUP($A548,Vocabulary!$A:$J,3,)="","",VLOOKUP($A548,Vocabulary!$A:$J,3,)),"")</f>
        <v/>
      </c>
      <c r="D548" s="11" t="str">
        <f>IF($A548&lt;&gt;"",IF(VLOOKUP($A548,Vocabulary!$A:$J,7,)="","",VLOOKUP($A548,Vocabulary!$A:$J,7,)),"")</f>
        <v>external terminology:
http://www.w3.org/ns/org#ChangeEvent</v>
      </c>
      <c r="E548" s="11" t="str">
        <f>IF($A548&lt;&gt;"",VLOOKUP($A548,Vocabulary!$A:$J,4,),"")</f>
        <v>Organization</v>
      </c>
    </row>
    <row r="549" spans="1:5" x14ac:dyDescent="0.3">
      <c r="A549" s="8">
        <v>619</v>
      </c>
      <c r="B549" s="11" t="str">
        <f>IF($A549&lt;&gt;"",IF(VLOOKUP($A549,Vocabulary!$A:$J,2,)="","",VLOOKUP($A549,Vocabulary!$A:$J,2,)),"")</f>
        <v>Vestiging</v>
      </c>
      <c r="C549" s="11" t="str">
        <f>IF($A549&lt;&gt;"",IF(VLOOKUP($A549,Vocabulary!$A:$J,3,)="","",VLOOKUP($A549,Vocabulary!$A:$J,3,)),"")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D549" s="11" t="str">
        <f>IF($A549&lt;&gt;"",IF(VLOOKUP($A549,Vocabulary!$A:$J,7,)="","",VLOOKUP($A549,Vocabulary!$A:$J,7,)),"")</f>
        <v>external terminology:
http://www.w3.org/ns/org#Site</v>
      </c>
      <c r="E549" s="11" t="str">
        <f>IF($A549&lt;&gt;"",VLOOKUP($A549,Vocabulary!$A:$J,4,),"")</f>
        <v>Organization</v>
      </c>
    </row>
    <row r="550" spans="1:5" x14ac:dyDescent="0.3">
      <c r="A550" s="8">
        <v>620</v>
      </c>
      <c r="B550" s="11" t="str">
        <f>IF($A550&lt;&gt;"",IF(VLOOKUP($A550,Vocabulary!$A:$J,2,)="","",VLOOKUP($A550,Vocabulary!$A:$J,2,)),"")</f>
        <v>vestigingsadres</v>
      </c>
      <c r="C550" s="11" t="str">
        <f>IF($A550&lt;&gt;"",IF(VLOOKUP($A550,Vocabulary!$A:$J,3,)="","",VLOOKUP($A550,Vocabulary!$A:$J,3,)),"")</f>
        <v/>
      </c>
      <c r="D550" s="11" t="str">
        <f>IF($A550&lt;&gt;"",IF(VLOOKUP($A550,Vocabulary!$A:$J,7,)="","",VLOOKUP($A550,Vocabulary!$A:$J,7,)),"")</f>
        <v>external terminology:
http://www.w3.org/ns/org#siteAddress</v>
      </c>
      <c r="E550" s="11" t="str">
        <f>IF($A550&lt;&gt;"",VLOOKUP($A550,Vocabulary!$A:$J,4,),"")</f>
        <v>Organization</v>
      </c>
    </row>
    <row r="551" spans="1:5" x14ac:dyDescent="0.3">
      <c r="A551" s="8">
        <v>621</v>
      </c>
      <c r="B551" s="11" t="str">
        <f>IF($A551&lt;&gt;"",IF(VLOOKUP($A551,Vocabulary!$A:$J,2,)="","",VLOOKUP($A551,Vocabulary!$A:$J,2,)),"")</f>
        <v>voorkeurslabel</v>
      </c>
      <c r="C551" s="11" t="str">
        <f>IF($A551&lt;&gt;"",IF(VLOOKUP($A551,Vocabulary!$A:$J,3,)="","",VLOOKUP($A551,Vocabulary!$A:$J,3,)),"")</f>
        <v/>
      </c>
      <c r="D551" s="11" t="str">
        <f>IF($A551&lt;&gt;"",IF(VLOOKUP($A551,Vocabulary!$A:$J,7,)="","",VLOOKUP($A551,Vocabulary!$A:$J,7,)),"")</f>
        <v>external terminology:
http://www.w3.org/2004/02/skos/core#prefLabel</v>
      </c>
      <c r="E551" s="11" t="str">
        <f>IF($A551&lt;&gt;"",VLOOKUP($A551,Vocabulary!$A:$J,4,),"")</f>
        <v>Organization</v>
      </c>
    </row>
    <row r="552" spans="1:5" x14ac:dyDescent="0.3">
      <c r="A552" s="8">
        <v>622</v>
      </c>
      <c r="B552" s="11" t="str">
        <f>IF($A552&lt;&gt;"",IF(VLOOKUP($A552,Vocabulary!$A:$J,2,)="","",VLOOKUP($A552,Vocabulary!$A:$J,2,)),"")</f>
        <v>wettelijkeNaam</v>
      </c>
      <c r="C552" s="11" t="str">
        <f>IF($A552&lt;&gt;"",IF(VLOOKUP($A552,Vocabulary!$A:$J,3,)="","",VLOOKUP($A552,Vocabulary!$A:$J,3,)),"")</f>
        <v/>
      </c>
      <c r="D552" s="11" t="str">
        <f>IF($A552&lt;&gt;"",IF(VLOOKUP($A552,Vocabulary!$A:$J,7,)="","",VLOOKUP($A552,Vocabulary!$A:$J,7,)),"")</f>
        <v>external terminology:
http://www.w3.org/ns/regorg#legalName</v>
      </c>
      <c r="E552" s="11" t="str">
        <f>IF($A552&lt;&gt;"",VLOOKUP($A552,Vocabulary!$A:$J,4,),"")</f>
        <v>Organization</v>
      </c>
    </row>
    <row r="553" spans="1:5" x14ac:dyDescent="0.3">
      <c r="A553" s="8">
        <v>623</v>
      </c>
      <c r="B553" s="11" t="str">
        <f>IF($A553&lt;&gt;"",IF(VLOOKUP($A553,Vocabulary!$A:$J,2,)="","",VLOOKUP($A553,Vocabulary!$A:$J,2,)),"")</f>
        <v>Object</v>
      </c>
      <c r="C553" s="11" t="str">
        <f>IF($A553&lt;&gt;"",IF(VLOOKUP($A553,Vocabulary!$A:$J,3,)="","",VLOOKUP($A553,Vocabulary!$A:$J,3,)),"")</f>
        <v/>
      </c>
      <c r="D553" s="11" t="str">
        <f>IF($A553&lt;&gt;"",IF(VLOOKUP($A553,Vocabulary!$A:$J,7,)="","",VLOOKUP($A553,Vocabulary!$A:$J,7,)),"")</f>
        <v/>
      </c>
      <c r="E553" s="11" t="str">
        <f>IF($A553&lt;&gt;"",VLOOKUP($A553,Vocabulary!$A:$J,4,),"")</f>
        <v>Generic</v>
      </c>
    </row>
    <row r="554" spans="1:5" x14ac:dyDescent="0.3">
      <c r="A554" s="8">
        <v>624</v>
      </c>
      <c r="B554" s="11" t="str">
        <f>IF($A554&lt;&gt;"",IF(VLOOKUP($A554,Vocabulary!$A:$J,2,)="","",VLOOKUP($A554,Vocabulary!$A:$J,2,)),"")</f>
        <v>ContactInfo</v>
      </c>
      <c r="C554" s="11" t="str">
        <f>IF($A554&lt;&gt;"",IF(VLOOKUP($A554,Vocabulary!$A:$J,3,)="","",VLOOKUP($A554,Vocabulary!$A:$J,3,)),"")</f>
        <v/>
      </c>
      <c r="D554" s="11" t="str">
        <f>IF($A554&lt;&gt;"",IF(VLOOKUP($A554,Vocabulary!$A:$J,7,)="","",VLOOKUP($A554,Vocabulary!$A:$J,7,)),"")</f>
        <v/>
      </c>
      <c r="E554" s="11" t="str">
        <f>IF($A554&lt;&gt;"",VLOOKUP($A554,Vocabulary!$A:$J,4,),"")</f>
        <v>Generic</v>
      </c>
    </row>
    <row r="555" spans="1:5" x14ac:dyDescent="0.3">
      <c r="A555" s="8">
        <v>625</v>
      </c>
      <c r="B555" s="11" t="str">
        <f>IF($A555&lt;&gt;"",IF(VLOOKUP($A555,Vocabulary!$A:$J,2,)="","",VLOOKUP($A555,Vocabulary!$A:$J,2,)),"")</f>
        <v>Perceel</v>
      </c>
      <c r="C555" s="11" t="str">
        <f>IF($A555&lt;&gt;"",IF(VLOOKUP($A555,Vocabulary!$A:$J,3,)="","",VLOOKUP($A555,Vocabulary!$A:$J,3,)),"")</f>
        <v/>
      </c>
      <c r="D555" s="11" t="str">
        <f>IF($A555&lt;&gt;"",IF(VLOOKUP($A555,Vocabulary!$A:$J,7,)="","",VLOOKUP($A555,Vocabulary!$A:$J,7,)),"")</f>
        <v/>
      </c>
      <c r="E555" s="11" t="str">
        <f>IF($A555&lt;&gt;"",VLOOKUP($A555,Vocabulary!$A:$J,4,),"")</f>
        <v>Location</v>
      </c>
    </row>
    <row r="556" spans="1:5" x14ac:dyDescent="0.3">
      <c r="A556" s="8">
        <v>626</v>
      </c>
      <c r="B556" s="11" t="str">
        <f>IF($A556&lt;&gt;"",IF(VLOOKUP($A556,Vocabulary!$A:$J,2,)="","",VLOOKUP($A556,Vocabulary!$A:$J,2,)),"")</f>
        <v>Gebouw</v>
      </c>
      <c r="C556" s="11" t="str">
        <f>IF($A556&lt;&gt;"",IF(VLOOKUP($A556,Vocabulary!$A:$J,3,)="","",VLOOKUP($A556,Vocabulary!$A:$J,3,)),"")</f>
        <v/>
      </c>
      <c r="D556" s="11" t="str">
        <f>IF($A556&lt;&gt;"",IF(VLOOKUP($A556,Vocabulary!$A:$J,7,)="","",VLOOKUP($A556,Vocabulary!$A:$J,7,)),"")</f>
        <v/>
      </c>
      <c r="E556" s="11" t="str">
        <f>IF($A556&lt;&gt;"",VLOOKUP($A556,Vocabulary!$A:$J,4,),"")</f>
        <v>Location</v>
      </c>
    </row>
    <row r="557" spans="1:5" x14ac:dyDescent="0.3">
      <c r="A557" s="8">
        <v>627</v>
      </c>
      <c r="B557" s="11" t="str">
        <f>IF($A557&lt;&gt;"",IF(VLOOKUP($A557,Vocabulary!$A:$J,2,)="","",VLOOKUP($A557,Vocabulary!$A:$J,2,)),"")</f>
        <v>Gebouweenheid</v>
      </c>
      <c r="C557" s="11" t="str">
        <f>IF($A557&lt;&gt;"",IF(VLOOKUP($A557,Vocabulary!$A:$J,3,)="","",VLOOKUP($A557,Vocabulary!$A:$J,3,)),"")</f>
        <v/>
      </c>
      <c r="D557" s="11" t="str">
        <f>IF($A557&lt;&gt;"",IF(VLOOKUP($A557,Vocabulary!$A:$J,7,)="","",VLOOKUP($A557,Vocabulary!$A:$J,7,)),"")</f>
        <v/>
      </c>
      <c r="E557" s="11" t="str">
        <f>IF($A557&lt;&gt;"",VLOOKUP($A557,Vocabulary!$A:$J,4,),"")</f>
        <v>Location</v>
      </c>
    </row>
    <row r="558" spans="1:5" x14ac:dyDescent="0.3">
      <c r="A558" s="8">
        <v>628</v>
      </c>
      <c r="B558" s="11" t="str">
        <f>IF($A558&lt;&gt;"",IF(VLOOKUP($A558,Vocabulary!$A:$J,2,)="","",VLOOKUP($A558,Vocabulary!$A:$J,2,)),"")</f>
        <v>Standplaats</v>
      </c>
      <c r="C558" s="11" t="str">
        <f>IF($A558&lt;&gt;"",IF(VLOOKUP($A558,Vocabulary!$A:$J,3,)="","",VLOOKUP($A558,Vocabulary!$A:$J,3,)),"")</f>
        <v/>
      </c>
      <c r="D558" s="11" t="str">
        <f>IF($A558&lt;&gt;"",IF(VLOOKUP($A558,Vocabulary!$A:$J,7,)="","",VLOOKUP($A558,Vocabulary!$A:$J,7,)),"")</f>
        <v/>
      </c>
      <c r="E558" s="11" t="str">
        <f>IF($A558&lt;&gt;"",VLOOKUP($A558,Vocabulary!$A:$J,4,),"")</f>
        <v>Location</v>
      </c>
    </row>
    <row r="559" spans="1:5" x14ac:dyDescent="0.3">
      <c r="A559" s="8">
        <v>629</v>
      </c>
      <c r="B559" s="11" t="str">
        <f>IF($A559&lt;&gt;"",IF(VLOOKUP($A559,Vocabulary!$A:$J,2,)="","",VLOOKUP($A559,Vocabulary!$A:$J,2,)),"")</f>
        <v>Ligplaats</v>
      </c>
      <c r="C559" s="11" t="str">
        <f>IF($A559&lt;&gt;"",IF(VLOOKUP($A559,Vocabulary!$A:$J,3,)="","",VLOOKUP($A559,Vocabulary!$A:$J,3,)),"")</f>
        <v/>
      </c>
      <c r="D559" s="11" t="str">
        <f>IF($A559&lt;&gt;"",IF(VLOOKUP($A559,Vocabulary!$A:$J,7,)="","",VLOOKUP($A559,Vocabulary!$A:$J,7,)),"")</f>
        <v/>
      </c>
      <c r="E559" s="11" t="str">
        <f>IF($A559&lt;&gt;"",VLOOKUP($A559,Vocabulary!$A:$J,4,),"")</f>
        <v>Location</v>
      </c>
    </row>
    <row r="560" spans="1:5" x14ac:dyDescent="0.3">
      <c r="A560" s="8">
        <v>630</v>
      </c>
      <c r="B560" s="11" t="str">
        <f>IF($A560&lt;&gt;"",IF(VLOOKUP($A560,Vocabulary!$A:$J,2,)="","",VLOOKUP($A560,Vocabulary!$A:$J,2,)),"")</f>
        <v>heeftRelatieMet</v>
      </c>
      <c r="C560" s="11" t="str">
        <f>IF($A560&lt;&gt;"",IF(VLOOKUP($A560,Vocabulary!$A:$J,3,)="","",VLOOKUP($A560,Vocabulary!$A:$J,3,)),"")</f>
        <v/>
      </c>
      <c r="D560" s="11" t="str">
        <f>IF($A560&lt;&gt;"",IF(VLOOKUP($A560,Vocabulary!$A:$J,7,)="","",VLOOKUP($A560,Vocabulary!$A:$J,7,)),"")</f>
        <v/>
      </c>
      <c r="E560" s="11" t="str">
        <f>IF($A560&lt;&gt;"",VLOOKUP($A560,Vocabulary!$A:$J,4,),"")</f>
        <v>Person</v>
      </c>
    </row>
    <row r="561" spans="1:8" x14ac:dyDescent="0.3">
      <c r="A561" s="8">
        <v>631</v>
      </c>
      <c r="B561" s="11" t="str">
        <f>IF($A561&lt;&gt;"",IF(VLOOKUP($A561,Vocabulary!$A:$J,2,)="","",VLOOKUP($A561,Vocabulary!$A:$J,2,)),"")</f>
        <v>alternatieveNaam</v>
      </c>
      <c r="C561" s="11" t="str">
        <f>IF($A561&lt;&gt;"",IF(VLOOKUP($A561,Vocabulary!$A:$J,3,)="","",VLOOKUP($A561,Vocabulary!$A:$J,3,)),"")</f>
        <v>alternative label</v>
      </c>
      <c r="D561" s="11" t="str">
        <f>IF($A561&lt;&gt;"",IF(VLOOKUP($A561,Vocabulary!$A:$J,7,)="","",VLOOKUP($A561,Vocabulary!$A:$J,7,)),"")</f>
        <v>&lt;skos:altLabel&gt;</v>
      </c>
      <c r="E561" s="11" t="str">
        <f>IF($A561&lt;&gt;"",VLOOKUP($A561,Vocabulary!$A:$J,4,),"")</f>
        <v>Organization</v>
      </c>
    </row>
    <row r="562" spans="1:8" x14ac:dyDescent="0.3">
      <c r="A562" s="8">
        <v>632</v>
      </c>
      <c r="B562" s="11" t="str">
        <f>IF($A562&lt;&gt;"",IF(VLOOKUP($A562,Vocabulary!$A:$J,2,)="","",VLOOKUP($A562,Vocabulary!$A:$J,2,)),"")</f>
        <v>website</v>
      </c>
      <c r="C562" s="11" t="str">
        <f>IF($A562&lt;&gt;"",IF(VLOOKUP($A562,Vocabulary!$A:$J,3,)="","",VLOOKUP($A562,Vocabulary!$A:$J,3,)),"")</f>
        <v/>
      </c>
      <c r="D562" s="11" t="str">
        <f>IF($A562&lt;&gt;"",IF(VLOOKUP($A562,Vocabulary!$A:$J,7,)="","",VLOOKUP($A562,Vocabulary!$A:$J,7,)),"")</f>
        <v/>
      </c>
      <c r="E562" s="11" t="str">
        <f>IF($A562&lt;&gt;"",VLOOKUP($A562,Vocabulary!$A:$J,4,),"")</f>
        <v>Generic</v>
      </c>
    </row>
    <row r="563" spans="1:8" x14ac:dyDescent="0.3">
      <c r="A563" s="8">
        <v>633</v>
      </c>
      <c r="B563" s="11" t="str">
        <f>IF($A563&lt;&gt;"",IF(VLOOKUP($A563,Vocabulary!$A:$J,2,)="","",VLOOKUP($A563,Vocabulary!$A:$J,2,)),"")</f>
        <v>Rechtsvormtype</v>
      </c>
      <c r="C563" s="11" t="str">
        <f>IF($A563&lt;&gt;"",IF(VLOOKUP($A563,Vocabulary!$A:$J,3,)="","",VLOOKUP($A563,Vocabulary!$A:$J,3,)),"")</f>
        <v/>
      </c>
      <c r="D563" s="11" t="str">
        <f>IF($A563&lt;&gt;"",IF(VLOOKUP($A563,Vocabulary!$A:$J,7,)="","",VLOOKUP($A563,Vocabulary!$A:$J,7,)),"")</f>
        <v/>
      </c>
      <c r="E563" s="11" t="str">
        <f>IF($A563&lt;&gt;"",VLOOKUP($A563,Vocabulary!$A:$J,4,),"")</f>
        <v>Organization</v>
      </c>
    </row>
    <row r="564" spans="1:8" x14ac:dyDescent="0.3">
      <c r="A564" s="8">
        <v>634</v>
      </c>
      <c r="B564" s="11" t="str">
        <f>IF($A564&lt;&gt;"",IF(VLOOKUP($A564,Vocabulary!$A:$J,2,)="","",VLOOKUP($A564,Vocabulary!$A:$J,2,)),"")</f>
        <v>Rechtstoestandtype</v>
      </c>
      <c r="C564" s="11" t="str">
        <f>IF($A564&lt;&gt;"",IF(VLOOKUP($A564,Vocabulary!$A:$J,3,)="","",VLOOKUP($A564,Vocabulary!$A:$J,3,)),"")</f>
        <v/>
      </c>
      <c r="D564" s="11" t="str">
        <f>IF($A564&lt;&gt;"",IF(VLOOKUP($A564,Vocabulary!$A:$J,7,)="","",VLOOKUP($A564,Vocabulary!$A:$J,7,)),"")</f>
        <v/>
      </c>
      <c r="E564" s="11" t="str">
        <f>IF($A564&lt;&gt;"",VLOOKUP($A564,Vocabulary!$A:$J,4,),"")</f>
        <v>Organization</v>
      </c>
    </row>
    <row r="565" spans="1:8" x14ac:dyDescent="0.3">
      <c r="A565" s="8">
        <v>635</v>
      </c>
      <c r="B565" s="11" t="str">
        <f>IF($A565&lt;&gt;"",IF(VLOOKUP($A565,Vocabulary!$A:$J,2,)="","",VLOOKUP($A565,Vocabulary!$A:$J,2,)),"")</f>
        <v>Rechtspersoonlijkheidtype</v>
      </c>
      <c r="C565" s="11" t="str">
        <f>IF($A565&lt;&gt;"",IF(VLOOKUP($A565,Vocabulary!$A:$J,3,)="","",VLOOKUP($A565,Vocabulary!$A:$J,3,)),"")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D565" s="11" t="str">
        <f>IF($A565&lt;&gt;"",IF(VLOOKUP($A565,Vocabulary!$A:$J,7,)="","",VLOOKUP($A565,Vocabulary!$A:$J,7,)),"")</f>
        <v/>
      </c>
      <c r="E565" s="11" t="str">
        <f>IF($A565&lt;&gt;"",VLOOKUP($A565,Vocabulary!$A:$J,4,),"")</f>
        <v>Organization</v>
      </c>
    </row>
    <row r="566" spans="1:8" x14ac:dyDescent="0.3">
      <c r="A566" s="8">
        <v>636</v>
      </c>
      <c r="B566" s="11" t="str">
        <f>IF($A566&lt;&gt;"",IF(VLOOKUP($A566,Vocabulary!$A:$J,2,)="","",VLOOKUP($A566,Vocabulary!$A:$J,2,)),"")</f>
        <v>Statuswaarde</v>
      </c>
      <c r="C566" s="11" t="str">
        <f>IF($A566&lt;&gt;"",IF(VLOOKUP($A566,Vocabulary!$A:$J,3,)="","",VLOOKUP($A566,Vocabulary!$A:$J,3,)),"")</f>
        <v/>
      </c>
      <c r="D566" s="11" t="str">
        <f>IF($A566&lt;&gt;"",IF(VLOOKUP($A566,Vocabulary!$A:$J,7,)="","",VLOOKUP($A566,Vocabulary!$A:$J,7,)),"")</f>
        <v/>
      </c>
      <c r="E566" s="11" t="str">
        <f>IF($A566&lt;&gt;"",VLOOKUP($A566,Vocabulary!$A:$J,4,),"")</f>
        <v>Location</v>
      </c>
    </row>
    <row r="567" spans="1:8" x14ac:dyDescent="0.3">
      <c r="A567" s="8">
        <v>637</v>
      </c>
      <c r="B567" s="11" t="str">
        <f>IF($A567&lt;&gt;"",IF(VLOOKUP($A567,Vocabulary!$A:$J,2,)="","",VLOOKUP($A567,Vocabulary!$A:$J,2,)),"")</f>
        <v>achternaam</v>
      </c>
      <c r="C567" s="11" t="str">
        <f>IF($A567&lt;&gt;"",IF(VLOOKUP($A567,Vocabulary!$A:$J,3,)="","",VLOOKUP($A567,Vocabulary!$A:$J,3,)),"")</f>
        <v/>
      </c>
      <c r="D567" s="11" t="str">
        <f>IF($A567&lt;&gt;"",IF(VLOOKUP($A567,Vocabulary!$A:$J,7,)="","",VLOOKUP($A567,Vocabulary!$A:$J,7,)),"")</f>
        <v/>
      </c>
      <c r="E567" s="11" t="str">
        <f>IF($A567&lt;&gt;"",VLOOKUP($A567,Vocabulary!$A:$J,4,),"")</f>
        <v>Person</v>
      </c>
    </row>
    <row r="568" spans="1:8" x14ac:dyDescent="0.3">
      <c r="A568" s="8">
        <v>638</v>
      </c>
      <c r="B568" s="11" t="str">
        <f>IF($A568&lt;&gt;"",IF(VLOOKUP($A568,Vocabulary!$A:$J,2,)="","",VLOOKUP($A568,Vocabulary!$A:$J,2,)),"")</f>
        <v>voornaam</v>
      </c>
      <c r="C568" s="11" t="str">
        <f>IF($A568&lt;&gt;"",IF(VLOOKUP($A568,Vocabulary!$A:$J,3,)="","",VLOOKUP($A568,Vocabulary!$A:$J,3,)),"")</f>
        <v/>
      </c>
      <c r="D568" s="11" t="str">
        <f>IF($A568&lt;&gt;"",IF(VLOOKUP($A568,Vocabulary!$A:$J,7,)="","",VLOOKUP($A568,Vocabulary!$A:$J,7,)),"")</f>
        <v/>
      </c>
      <c r="E568" s="11" t="str">
        <f>IF($A568&lt;&gt;"",VLOOKUP($A568,Vocabulary!$A:$J,4,),"")</f>
        <v>Person</v>
      </c>
    </row>
    <row r="569" spans="1:8" x14ac:dyDescent="0.3">
      <c r="A569" s="8">
        <v>639</v>
      </c>
      <c r="B569" s="11" t="str">
        <f>IF($A569&lt;&gt;"",IF(VLOOKUP($A569,Vocabulary!$A:$J,2,)="","",VLOOKUP($A569,Vocabulary!$A:$J,2,)),"")</f>
        <v>Geslacht</v>
      </c>
      <c r="C569" s="11" t="str">
        <f>IF($A569&lt;&gt;"",IF(VLOOKUP($A569,Vocabulary!$A:$J,3,)="","",VLOOKUP($A569,Vocabulary!$A:$J,3,)),"")</f>
        <v/>
      </c>
      <c r="D569" s="11" t="str">
        <f>IF($A569&lt;&gt;"",IF(VLOOKUP($A569,Vocabulary!$A:$J,7,)="","",VLOOKUP($A569,Vocabulary!$A:$J,7,)),"")</f>
        <v/>
      </c>
      <c r="E569" s="11" t="str">
        <f>IF($A569&lt;&gt;"",VLOOKUP($A569,Vocabulary!$A:$J,4,),"")</f>
        <v>Person</v>
      </c>
    </row>
    <row r="570" spans="1:8" x14ac:dyDescent="0.3">
      <c r="A570" s="8">
        <v>640</v>
      </c>
      <c r="B570" s="11" t="str">
        <f>IF($A570&lt;&gt;"",IF(VLOOKUP($A570,Vocabulary!$A:$J,2,)="","",VLOOKUP($A570,Vocabulary!$A:$J,2,)),"")</f>
        <v>BurgerlijkeStaatType</v>
      </c>
      <c r="C570" s="11" t="str">
        <f>IF($A570&lt;&gt;"",IF(VLOOKUP($A570,Vocabulary!$A:$J,3,)="","",VLOOKUP($A570,Vocabulary!$A:$J,3,)),"")</f>
        <v/>
      </c>
      <c r="D570" s="11" t="str">
        <f>IF($A570&lt;&gt;"",IF(VLOOKUP($A570,Vocabulary!$A:$J,7,)="","",VLOOKUP($A570,Vocabulary!$A:$J,7,)),"")</f>
        <v/>
      </c>
      <c r="E570" s="11" t="str">
        <f>IF($A570&lt;&gt;"",VLOOKUP($A570,Vocabulary!$A:$J,4,),"")</f>
        <v>Person</v>
      </c>
    </row>
    <row r="571" spans="1:8" x14ac:dyDescent="0.3">
      <c r="A571" s="8">
        <v>641</v>
      </c>
      <c r="B571" s="11" t="str">
        <f>IF($A571&lt;&gt;"",IF(VLOOKUP($A571,Vocabulary!$A:$J,2,)="","",VLOOKUP($A571,Vocabulary!$A:$J,2,)),"")</f>
        <v>Afstammingstype</v>
      </c>
      <c r="C571" s="11" t="str">
        <f>IF($A571&lt;&gt;"",IF(VLOOKUP($A571,Vocabulary!$A:$J,3,)="","",VLOOKUP($A571,Vocabulary!$A:$J,3,)),"")</f>
        <v/>
      </c>
      <c r="D571" s="11" t="str">
        <f>IF($A571&lt;&gt;"",IF(VLOOKUP($A571,Vocabulary!$A:$J,7,)="","",VLOOKUP($A571,Vocabulary!$A:$J,7,)),"")</f>
        <v/>
      </c>
      <c r="E571" s="11" t="str">
        <f>IF($A571&lt;&gt;"",VLOOKUP($A571,Vocabulary!$A:$J,4,),"")</f>
        <v>Person</v>
      </c>
    </row>
    <row r="572" spans="1:8" x14ac:dyDescent="0.3">
      <c r="A572" s="8">
        <v>642</v>
      </c>
      <c r="B572" s="11" t="str">
        <f>IF($A572&lt;&gt;"",IF(VLOOKUP($A572,Vocabulary!$A:$J,2,)="","",VLOOKUP($A572,Vocabulary!$A:$J,2,)),"")</f>
        <v>Gezinsrelatietype</v>
      </c>
      <c r="C572" s="11" t="str">
        <f>IF($A572&lt;&gt;"",IF(VLOOKUP($A572,Vocabulary!$A:$J,3,)="","",VLOOKUP($A572,Vocabulary!$A:$J,3,)),"")</f>
        <v/>
      </c>
      <c r="D572" s="11" t="str">
        <f>IF($A572&lt;&gt;"",IF(VLOOKUP($A572,Vocabulary!$A:$J,7,)="","",VLOOKUP($A572,Vocabulary!$A:$J,7,)),"")</f>
        <v/>
      </c>
      <c r="E572" s="11" t="str">
        <f>IF($A572&lt;&gt;"",VLOOKUP($A572,Vocabulary!$A:$J,4,),"")</f>
        <v>Person</v>
      </c>
    </row>
    <row r="573" spans="1:8" x14ac:dyDescent="0.3">
      <c r="A573" s="8">
        <v>643</v>
      </c>
      <c r="B573" s="11" t="str">
        <f>IF($A573&lt;&gt;"",IF(VLOOKUP($A573,Vocabulary!$A:$J,2,)="","",VLOOKUP($A573,Vocabulary!$A:$J,2,)),"")</f>
        <v>isHetResultaatVan</v>
      </c>
      <c r="C573" s="11" t="str">
        <f>IF($A573&lt;&gt;"",IF(VLOOKUP($A573,Vocabulary!$A:$J,3,)="","",VLOOKUP($A573,Vocabulary!$A:$J,3,)),"")</f>
        <v/>
      </c>
      <c r="D573" s="11" t="str">
        <f>IF($A573&lt;&gt;"",IF(VLOOKUP($A573,Vocabulary!$A:$J,7,)="","",VLOOKUP($A573,Vocabulary!$A:$J,7,)),"")</f>
        <v/>
      </c>
      <c r="E573" s="11" t="str">
        <f>IF($A573&lt;&gt;"",VLOOKUP($A573,Vocabulary!$A:$J,4,),"")</f>
        <v>Organization</v>
      </c>
    </row>
    <row r="574" spans="1:8" x14ac:dyDescent="0.3">
      <c r="A574" s="8">
        <v>644</v>
      </c>
      <c r="B574" s="11" t="str">
        <f>IF($A574&lt;&gt;"",IF(VLOOKUP($A574,Vocabulary!$A:$J,2,)="","",VLOOKUP($A574,Vocabulary!$A:$J,2,)),"")</f>
        <v>person2</v>
      </c>
      <c r="C574" s="11" t="str">
        <f>IF($A574&lt;&gt;"",IF(VLOOKUP($A574,Vocabulary!$A:$J,3,)="","",VLOOKUP($A574,Vocabulary!$A:$J,3,)),"")</f>
        <v>Second person in a relation of 2 persons.</v>
      </c>
      <c r="D574" s="11" t="str">
        <f>IF($A574&lt;&gt;"",IF(VLOOKUP($A574,Vocabulary!$A:$J,7,)="","",VLOOKUP($A574,Vocabulary!$A:$J,7,)),"")</f>
        <v/>
      </c>
      <c r="E574" s="11" t="str">
        <f>IF($A574&lt;&gt;"",VLOOKUP($A574,Vocabulary!$A:$J,4,),"")</f>
        <v>Person</v>
      </c>
      <c r="F574" s="8" t="s">
        <v>1509</v>
      </c>
      <c r="G574" s="4" t="s">
        <v>1511</v>
      </c>
    </row>
    <row r="575" spans="1:8" x14ac:dyDescent="0.3">
      <c r="A575" s="8">
        <v>645</v>
      </c>
      <c r="B575" s="11" t="str">
        <f>IF($A575&lt;&gt;"",IF(VLOOKUP($A575,Vocabulary!$A:$J,2,)="","",VLOOKUP($A575,Vocabulary!$A:$J,2,)),"")</f>
        <v>Location</v>
      </c>
      <c r="C575" s="11" t="str">
        <f>IF($A575&lt;&gt;"",IF(VLOOKUP($A575,Vocabulary!$A:$J,3,)="","",VLOOKUP($A575,Vocabulary!$A:$J,3,)),"")</f>
        <v>An identifiable geographic place.</v>
      </c>
      <c r="D575" s="11" t="str">
        <f>IF($A575&lt;&gt;"",IF(VLOOKUP($A575,Vocabulary!$A:$J,7,)="","",VLOOKUP($A575,Vocabulary!$A:$J,7,)),"")</f>
        <v/>
      </c>
      <c r="E575" s="11" t="str">
        <f>IF($A575&lt;&gt;"",VLOOKUP($A575,Vocabulary!$A:$J,4,),"")</f>
        <v>Location</v>
      </c>
      <c r="F575" s="8" t="s">
        <v>1527</v>
      </c>
      <c r="G575" s="8" t="s">
        <v>1531</v>
      </c>
      <c r="H575" s="8"/>
    </row>
    <row r="576" spans="1:8" ht="216" x14ac:dyDescent="0.3">
      <c r="A576" s="8">
        <v>649</v>
      </c>
      <c r="B576" s="11" t="str">
        <f>IF($A576&lt;&gt;"",IF(VLOOKUP($A576,Vocabulary!$A:$J,2,)="","",VLOOKUP($A576,Vocabulary!$A:$J,2,)),"")</f>
        <v>postName</v>
      </c>
      <c r="C576" s="11" t="str">
        <f>IF($A576&lt;&gt;"",IF(VLOOKUP($A576,Vocabulary!$A:$J,3,)="","",VLOOKUP($A576,Vocabulary!$A:$J,3,)),"")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D576" s="11" t="str">
        <f>IF($A576&lt;&gt;"",IF(VLOOKUP($A576,Vocabulary!$A:$J,7,)="","",VLOOKUP($A576,Vocabulary!$A:$J,7,)),"")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E576" s="11" t="str">
        <f>IF($A576&lt;&gt;"",VLOOKUP($A576,Vocabulary!$A:$J,4,),"")</f>
        <v>Location</v>
      </c>
      <c r="F576" s="8" t="s">
        <v>1561</v>
      </c>
      <c r="G576" s="4" t="s">
        <v>1684</v>
      </c>
      <c r="H576" s="4" t="s">
        <v>2348</v>
      </c>
    </row>
    <row r="577" spans="1:8" x14ac:dyDescent="0.3">
      <c r="A577" s="8">
        <v>650</v>
      </c>
      <c r="B577" s="11" t="str">
        <f>IF($A577&lt;&gt;"",IF(VLOOKUP($A577,Vocabulary!$A:$J,2,)="","",VLOOKUP($A577,Vocabulary!$A:$J,2,)),"")</f>
        <v>geographicName</v>
      </c>
      <c r="C577" s="11" t="str">
        <f>IF($A577&lt;&gt;"",IF(VLOOKUP($A577,Vocabulary!$A:$J,3,)="","",VLOOKUP($A577,Vocabulary!$A:$J,3,)),"")</f>
        <v>A proper noun applied to a spatial object.</v>
      </c>
      <c r="D577" s="11" t="str">
        <f>IF($A577&lt;&gt;"",IF(VLOOKUP($A577,Vocabulary!$A:$J,7,)="","",VLOOKUP($A577,Vocabulary!$A:$J,7,)),"")</f>
        <v/>
      </c>
      <c r="E577" s="11" t="str">
        <f>IF($A577&lt;&gt;"",VLOOKUP($A577,Vocabulary!$A:$J,4,),"")</f>
        <v>Location</v>
      </c>
      <c r="F577" s="8" t="s">
        <v>1565</v>
      </c>
      <c r="G577" s="4" t="s">
        <v>1566</v>
      </c>
    </row>
    <row r="578" spans="1:8" ht="28.8" x14ac:dyDescent="0.3">
      <c r="A578" s="8">
        <v>651</v>
      </c>
      <c r="B578" s="11" t="str">
        <f>IF($A578&lt;&gt;"",IF(VLOOKUP($A578,Vocabulary!$A:$J,2,)="","",VLOOKUP($A578,Vocabulary!$A:$J,2,)),"")</f>
        <v>adminUnitL1</v>
      </c>
      <c r="C578" s="11" t="str">
        <f>IF($A578&lt;&gt;"",IF(VLOOKUP($A578,Vocabulary!$A:$J,3,)="","",VLOOKUP($A578,Vocabulary!$A:$J,3,)),"")</f>
        <v>The uppermost administrative unit for the address, almost always a country.</v>
      </c>
      <c r="D578" s="11" t="str">
        <f>IF($A578&lt;&gt;"",IF(VLOOKUP($A578,Vocabulary!$A:$J,7,)="","",VLOOKUP($A578,Vocabulary!$A:$J,7,)),"")</f>
        <v/>
      </c>
      <c r="E578" s="11" t="str">
        <f>IF($A578&lt;&gt;"",VLOOKUP($A578,Vocabulary!$A:$J,4,),"")</f>
        <v>Location</v>
      </c>
      <c r="F578" s="8" t="s">
        <v>1570</v>
      </c>
      <c r="G578" s="4" t="s">
        <v>1569</v>
      </c>
    </row>
    <row r="579" spans="1:8" ht="43.2" x14ac:dyDescent="0.3">
      <c r="A579" s="8">
        <v>652</v>
      </c>
      <c r="B579" s="11" t="str">
        <f>IF($A579&lt;&gt;"",IF(VLOOKUP($A579,Vocabulary!$A:$J,2,)="","",VLOOKUP($A579,Vocabulary!$A:$J,2,)),"")</f>
        <v>adminUnitL2</v>
      </c>
      <c r="C579" s="11" t="str">
        <f>IF($A579&lt;&gt;"",IF(VLOOKUP($A579,Vocabulary!$A:$J,3,)="","",VLOOKUP($A579,Vocabulary!$A:$J,3,)),"")</f>
        <v>The region of the address, usually a county, state or other such area that typically encompasses several localities.</v>
      </c>
      <c r="D579" s="11" t="str">
        <f>IF($A579&lt;&gt;"",IF(VLOOKUP($A579,Vocabulary!$A:$J,7,)="","",VLOOKUP($A579,Vocabulary!$A:$J,7,)),"")</f>
        <v/>
      </c>
      <c r="E579" s="11" t="str">
        <f>IF($A579&lt;&gt;"",VLOOKUP($A579,Vocabulary!$A:$J,4,),"")</f>
        <v>Location</v>
      </c>
      <c r="F579" s="8" t="s">
        <v>1571</v>
      </c>
      <c r="G579" s="4" t="s">
        <v>1576</v>
      </c>
    </row>
    <row r="580" spans="1:8" ht="72" x14ac:dyDescent="0.3">
      <c r="A580" s="8">
        <v>653</v>
      </c>
      <c r="B580" s="11" t="str">
        <f>IF($A580&lt;&gt;"",IF(VLOOKUP($A580,Vocabulary!$A:$J,2,)="","",VLOOKUP($A580,Vocabulary!$A:$J,2,)),"")</f>
        <v>addressArea</v>
      </c>
      <c r="C580" s="11" t="str">
        <f>IF($A580&lt;&gt;"",IF(VLOOKUP($A580,Vocabulary!$A:$J,3,)="","",VLOOKUP($A580,Vocabulary!$A:$J,3,)),"")</f>
        <v xml:space="preserve">The name or names of a geographic area or locality that groups a number of addressable objects for addressing purposes, without being an administrative unit. This would typically be part of a city, a neighbourhood or village. </v>
      </c>
      <c r="D580" s="11" t="str">
        <f>IF($A580&lt;&gt;"",IF(VLOOKUP($A580,Vocabulary!$A:$J,7,)="","",VLOOKUP($A580,Vocabulary!$A:$J,7,)),"")</f>
        <v/>
      </c>
      <c r="E580" s="11" t="str">
        <f>IF($A580&lt;&gt;"",VLOOKUP($A580,Vocabulary!$A:$J,4,),"")</f>
        <v>Location</v>
      </c>
      <c r="F580" s="8" t="s">
        <v>1584</v>
      </c>
      <c r="G580" s="4" t="s">
        <v>1583</v>
      </c>
    </row>
    <row r="581" spans="1:8" ht="72" x14ac:dyDescent="0.3">
      <c r="A581" s="8">
        <v>654</v>
      </c>
      <c r="B581" s="11" t="str">
        <f>IF($A581&lt;&gt;"",IF(VLOOKUP($A581,Vocabulary!$A:$J,2,)="","",VLOOKUP($A581,Vocabulary!$A:$J,2,)),"")</f>
        <v>locatorName</v>
      </c>
      <c r="C581" s="11" t="str">
        <f>IF($A581&lt;&gt;"",IF(VLOOKUP($A581,Vocabulary!$A:$J,3,)="","",VLOOKUP($A581,Vocabulary!$A:$J,3,)),"")</f>
        <v>Proper noun(s) applied to the real world entity identified by the locator. The locator name could be the name of the property or complex, of the building or part of the building, or it could be the name of a room inside a building.</v>
      </c>
      <c r="D581" s="11" t="str">
        <f>IF($A581&lt;&gt;"",IF(VLOOKUP($A581,Vocabulary!$A:$J,7,)="","",VLOOKUP($A581,Vocabulary!$A:$J,7,)),"")</f>
        <v/>
      </c>
      <c r="E581" s="11" t="str">
        <f>IF($A581&lt;&gt;"",VLOOKUP($A581,Vocabulary!$A:$J,4,),"")</f>
        <v>Location</v>
      </c>
      <c r="F581" s="8" t="s">
        <v>1592</v>
      </c>
      <c r="G581" s="4" t="s">
        <v>1591</v>
      </c>
    </row>
    <row r="582" spans="1:8" ht="43.2" customHeight="1" x14ac:dyDescent="0.3">
      <c r="A582" s="8">
        <v>655</v>
      </c>
      <c r="B582" s="11" t="str">
        <f>IF($A582&lt;&gt;"",IF(VLOOKUP($A582,Vocabulary!$A:$J,2,)="","",VLOOKUP($A582,Vocabulary!$A:$J,2,)),"")</f>
        <v>establishmentUnitOf</v>
      </c>
      <c r="C582" s="11" t="str">
        <f>IF($A582&lt;&gt;"",IF(VLOOKUP($A582,Vocabulary!$A:$J,3,)="","",VLOOKUP($A582,Vocabulary!$A:$J,3,)),"")</f>
        <v>Indicates an Organization which has some presence at the given site. This is the inverse of `org:hasEstablishmentUnit`.</v>
      </c>
      <c r="D582" s="11" t="str">
        <f>IF($A582&lt;&gt;"",IF(VLOOKUP($A582,Vocabulary!$A:$J,7,)="","",VLOOKUP($A582,Vocabulary!$A:$J,7,)),"")</f>
        <v/>
      </c>
      <c r="E582" s="11" t="str">
        <f>IF($A582&lt;&gt;"",VLOOKUP($A582,Vocabulary!$A:$J,4,),"")</f>
        <v>Organization</v>
      </c>
      <c r="F582" s="8" t="s">
        <v>1598</v>
      </c>
      <c r="G582" s="4" t="s">
        <v>2707</v>
      </c>
    </row>
    <row r="583" spans="1:8" ht="72" x14ac:dyDescent="0.3">
      <c r="A583" s="8">
        <v>656</v>
      </c>
      <c r="B583" s="11" t="str">
        <f>IF($A583&lt;&gt;"",IF(VLOOKUP($A583,Vocabulary!$A:$J,2,)="","",VLOOKUP($A583,Vocabulary!$A:$J,2,)),"")</f>
        <v>subOrganizationOf</v>
      </c>
      <c r="C583" s="11" t="str">
        <f>IF($A583&lt;&gt;"",IF(VLOOKUP($A583,Vocabulary!$A:$J,3,)="","",VLOOKUP($A583,Vocabulary!$A:$J,3,)),"")</f>
        <v>Represents hierarchical containment of Organizations or OrganizationalUnits; indicates an Organization which contains this Organization. Inverse of `org:hasSubOrganization`.
(context: relation between mother and daughter companies)</v>
      </c>
      <c r="D583" s="11" t="str">
        <f>IF($A583&lt;&gt;"",IF(VLOOKUP($A583,Vocabulary!$A:$J,7,)="","",VLOOKUP($A583,Vocabulary!$A:$J,7,)),"")</f>
        <v/>
      </c>
      <c r="E583" s="11" t="str">
        <f>IF($A583&lt;&gt;"",VLOOKUP($A583,Vocabulary!$A:$J,4,),"")</f>
        <v>Organization</v>
      </c>
      <c r="F583" s="8" t="s">
        <v>1602</v>
      </c>
      <c r="G583" s="4" t="s">
        <v>1601</v>
      </c>
    </row>
    <row r="584" spans="1:8" ht="86.4" x14ac:dyDescent="0.3">
      <c r="A584" s="8">
        <v>657</v>
      </c>
      <c r="B584" s="11" t="str">
        <f>IF($A584&lt;&gt;"",IF(VLOOKUP($A584,Vocabulary!$A:$J,2,)="","",VLOOKUP($A584,Vocabulary!$A:$J,2,)),"")</f>
        <v>hasSubOrganization</v>
      </c>
      <c r="C584" s="11" t="str">
        <f>IF($A584&lt;&gt;"",IF(VLOOKUP($A584,Vocabulary!$A:$J,3,)="","",VLOOKUP($A584,Vocabulary!$A:$J,3,)),"")</f>
        <v>Represents hierarchical containment of Organizations or Organizational Units; indicates an organization which is a sub-part or child of this organization.  Inverse of `org:subOrganizationOf`.
(context: relation between mother and daughter companies)</v>
      </c>
      <c r="D584" s="11" t="str">
        <f>IF($A584&lt;&gt;"",IF(VLOOKUP($A584,Vocabulary!$A:$J,7,)="","",VLOOKUP($A584,Vocabulary!$A:$J,7,)),"")</f>
        <v/>
      </c>
      <c r="E584" s="11" t="str">
        <f>IF($A584&lt;&gt;"",VLOOKUP($A584,Vocabulary!$A:$J,4,),"")</f>
        <v>Organization</v>
      </c>
      <c r="F584" s="8" t="s">
        <v>1716</v>
      </c>
      <c r="G584" s="4" t="s">
        <v>1606</v>
      </c>
    </row>
    <row r="585" spans="1:8" ht="72" x14ac:dyDescent="0.3">
      <c r="A585" s="8">
        <v>658</v>
      </c>
      <c r="B585" s="11" t="str">
        <f>IF($A585&lt;&gt;"",IF(VLOOKUP($A585,Vocabulary!$A:$J,2,)="","",VLOOKUP($A585,Vocabulary!$A:$J,2,)),"")</f>
        <v>FormalOrganization</v>
      </c>
      <c r="C585" s="11" t="str">
        <f>IF($A585&lt;&gt;"",IF(VLOOKUP($A585,Vocabulary!$A:$J,3,)="","",VLOOKUP($A585,Vocabulary!$A:$J,3,)),"")</f>
        <v xml:space="preserve">An Organization which is recognized in the world at large, in particular in legal jurisdictions, with associated rights and responsibilities. Examples include a Corporation, Charity, Government or Church. </v>
      </c>
      <c r="D585" s="11" t="str">
        <f>IF($A585&lt;&gt;"",IF(VLOOKUP($A585,Vocabulary!$A:$J,7,)="","",VLOOKUP($A585,Vocabulary!$A:$J,7,)),"")</f>
        <v/>
      </c>
      <c r="E585" s="11" t="str">
        <f>IF($A585&lt;&gt;"",VLOOKUP($A585,Vocabulary!$A:$J,4,),"")</f>
        <v>Organization</v>
      </c>
      <c r="F585" s="8" t="s">
        <v>1617</v>
      </c>
      <c r="G585" s="4" t="s">
        <v>1618</v>
      </c>
    </row>
    <row r="586" spans="1:8" ht="57.6" x14ac:dyDescent="0.3">
      <c r="A586" s="8">
        <v>660</v>
      </c>
      <c r="B586" s="11" t="str">
        <f>IF($A586&lt;&gt;"",IF(VLOOKUP($A586,Vocabulary!$A:$J,2,)="","",VLOOKUP($A586,Vocabulary!$A:$J,2,)),"")</f>
        <v>hasUnit</v>
      </c>
      <c r="C586" s="11" t="str">
        <f>IF($A586&lt;&gt;"",IF(VLOOKUP($A586,Vocabulary!$A:$J,3,)="","",VLOOKUP($A586,Vocabulary!$A:$J,3,)),"")</f>
        <v>Indicates a unit which is part of this Organization, e.g. a Department within a larger FormalOrganization. 
Inverse of `org:unitOf`.</v>
      </c>
      <c r="D586" s="11" t="str">
        <f>IF($A586&lt;&gt;"",IF(VLOOKUP($A586,Vocabulary!$A:$J,7,)="","",VLOOKUP($A586,Vocabulary!$A:$J,7,)),"")</f>
        <v/>
      </c>
      <c r="E586" s="11" t="str">
        <f>IF($A586&lt;&gt;"",VLOOKUP($A586,Vocabulary!$A:$J,4,),"")</f>
        <v>Organization</v>
      </c>
      <c r="F586" s="8" t="s">
        <v>1717</v>
      </c>
      <c r="G586" s="4" t="s">
        <v>1629</v>
      </c>
    </row>
    <row r="587" spans="1:8" ht="43.2" x14ac:dyDescent="0.3">
      <c r="A587" s="8">
        <v>661</v>
      </c>
      <c r="B587" s="11" t="str">
        <f>IF($A587&lt;&gt;"",IF(VLOOKUP($A587,Vocabulary!$A:$J,2,)="","",VLOOKUP($A587,Vocabulary!$A:$J,2,)),"")</f>
        <v>unitOf</v>
      </c>
      <c r="C587" s="11" t="str">
        <f>IF($A587&lt;&gt;"",IF(VLOOKUP($A587,Vocabulary!$A:$J,3,)="","",VLOOKUP($A587,Vocabulary!$A:$J,3,)),"")</f>
        <v>Indicates an Organization of which this Unit is a part, e.g. a Department within a larger FormalOrganization. This is the inverse of `org:hasUnit`.</v>
      </c>
      <c r="D587" s="11" t="str">
        <f>IF($A587&lt;&gt;"",IF(VLOOKUP($A587,Vocabulary!$A:$J,7,)="","",VLOOKUP($A587,Vocabulary!$A:$J,7,)),"")</f>
        <v/>
      </c>
      <c r="E587" s="11" t="str">
        <f>IF($A587&lt;&gt;"",VLOOKUP($A587,Vocabulary!$A:$J,4,),"")</f>
        <v>Organization</v>
      </c>
      <c r="F587" s="8" t="s">
        <v>1630</v>
      </c>
      <c r="G587" s="4" t="s">
        <v>1634</v>
      </c>
    </row>
    <row r="588" spans="1:8" ht="86.4" x14ac:dyDescent="0.3">
      <c r="A588" s="8">
        <v>662</v>
      </c>
      <c r="B588" s="11" t="str">
        <f>IF($A588&lt;&gt;"",IF(VLOOKUP($A588,Vocabulary!$A:$J,2,)="","",VLOOKUP($A588,Vocabulary!$A:$J,2,)),"")</f>
        <v>StreetName</v>
      </c>
      <c r="C588" s="11" t="str">
        <f>IF($A588&lt;&gt;"",IF(VLOOKUP($A588,Vocabulary!$A:$J,3,)="","",VLOOKUP($A588,Vocabulary!$A:$J,3,)),"")</f>
        <v xml:space="preserve">An address component that represents the name of a passage or way through from one location to another. A thoroughfare is not necessarily a road, it might be a waterway or some other feature. </v>
      </c>
      <c r="D588" s="11" t="str">
        <f>IF($A588&lt;&gt;"",IF(VLOOKUP($A588,Vocabulary!$A:$J,7,)="","",VLOOKUP($A588,Vocabulary!$A:$J,7,)),"")</f>
        <v>BEST: Address component with the name officially assigned to a street (runway, passage, square) or to a hamlet and to which addresses can be linked.
BEST = Belgian standard for adresses.
(also see &lt;locn:Thoroughfare&gt;)</v>
      </c>
      <c r="E588" s="11" t="str">
        <f>IF($A588&lt;&gt;"",VLOOKUP($A588,Vocabulary!$A:$J,4,),"")</f>
        <v>Location</v>
      </c>
      <c r="F588" s="8" t="s">
        <v>131</v>
      </c>
      <c r="G588" s="4" t="s">
        <v>1848</v>
      </c>
      <c r="H588" s="4" t="s">
        <v>1975</v>
      </c>
    </row>
    <row r="589" spans="1:8" ht="72" x14ac:dyDescent="0.3">
      <c r="A589" s="8">
        <v>663</v>
      </c>
      <c r="B589" s="11" t="str">
        <f>IF($A589&lt;&gt;"",IF(VLOOKUP($A589,Vocabulary!$A:$J,2,)="","",VLOOKUP($A589,Vocabulary!$A:$J,2,)),"")</f>
        <v>houseNumber</v>
      </c>
      <c r="C589" s="11" t="str">
        <f>IF($A589&lt;&gt;"",IF(VLOOKUP($A589,Vocabulary!$A:$J,3,)="","",VLOOKUP($A589,Vocabulary!$A:$J,3,)),"")</f>
        <v>A number or a sequence of characters that uniquely identifies the locator within the relevant scope(s). The full identification of the locator could include one or more locator designators.</v>
      </c>
      <c r="D589" s="11" t="str">
        <f>IF($A589&lt;&gt;"",IF(VLOOKUP($A589,Vocabulary!$A:$J,7,)="","",VLOOKUP($A589,Vocabulary!$A:$J,7,)),"")</f>
        <v xml:space="preserve">
Alphanumeric code officially assigned to building units (house number), mooring places, stands or parcels.
See https://github.com/belgif/fedvoc/wiki/Mapping-of-a-Belgian-(BEST)-address-on-an-international-address</v>
      </c>
      <c r="E589" s="11" t="str">
        <f>IF($A589&lt;&gt;"",VLOOKUP($A589,Vocabulary!$A:$J,4,),"")</f>
        <v>Location</v>
      </c>
      <c r="F589" s="8" t="s">
        <v>37</v>
      </c>
      <c r="G589" s="4" t="s">
        <v>1851</v>
      </c>
      <c r="H589" s="4" t="s">
        <v>2349</v>
      </c>
    </row>
    <row r="590" spans="1:8" ht="72" x14ac:dyDescent="0.3">
      <c r="A590" s="8">
        <v>664</v>
      </c>
      <c r="B590" s="11" t="str">
        <f>IF($A590&lt;&gt;"",IF(VLOOKUP($A590,Vocabulary!$A:$J,2,)="","",VLOOKUP($A590,Vocabulary!$A:$J,2,)),"")</f>
        <v>streetName</v>
      </c>
      <c r="C590" s="11" t="str">
        <f>IF($A590&lt;&gt;"",IF(VLOOKUP($A590,Vocabulary!$A:$J,3,)="","",VLOOKUP($A590,Vocabulary!$A:$J,3,)),"")</f>
        <v>The name of a passage or way through from one location to another. A thoroughfare is not necessarily a road, it might be a waterway or some other feature. 
Name of the street  (in the sense of spelling, possibly in several languages).</v>
      </c>
      <c r="D590" s="11" t="str">
        <f>IF($A590&lt;&gt;"",IF(VLOOKUP($A590,Vocabulary!$A:$J,7,)="","",VLOOKUP($A590,Vocabulary!$A:$J,7,)),"")</f>
        <v>Name of the street  (in the sense of spelling, possibly in several languages).
See https://github.com/belgif/fedvoc/wiki/Mapping-of-a-Belgian-(BEST)-address-on-an-international-address</v>
      </c>
      <c r="E590" s="11" t="str">
        <f>IF($A590&lt;&gt;"",VLOOKUP($A590,Vocabulary!$A:$J,4,),"")</f>
        <v>Location</v>
      </c>
      <c r="F590" s="8" t="s">
        <v>131</v>
      </c>
      <c r="G590" s="4" t="s">
        <v>1704</v>
      </c>
      <c r="H590" s="4" t="s">
        <v>2352</v>
      </c>
    </row>
    <row r="591" spans="1:8" x14ac:dyDescent="0.3">
      <c r="A591" s="8">
        <v>666</v>
      </c>
      <c r="B591" s="11" t="str">
        <f>IF($A591&lt;&gt;"",IF(VLOOKUP($A591,Vocabulary!$A:$J,2,)="","",VLOOKUP($A591,Vocabulary!$A:$J,2,)),"")</f>
        <v>streetNameStatus</v>
      </c>
      <c r="C591" s="11" t="str">
        <f>IF($A591&lt;&gt;"",IF(VLOOKUP($A591,Vocabulary!$A:$J,3,)="","",VLOOKUP($A591,Vocabulary!$A:$J,3,)),"")</f>
        <v>Current state of the streetname.</v>
      </c>
      <c r="D591" s="11" t="str">
        <f>IF($A591&lt;&gt;"",IF(VLOOKUP($A591,Vocabulary!$A:$J,7,)="","",VLOOKUP($A591,Vocabulary!$A:$J,7,)),"")</f>
        <v/>
      </c>
      <c r="E591" s="11" t="str">
        <f>IF($A591&lt;&gt;"",VLOOKUP($A591,Vocabulary!$A:$J,4,),"")</f>
        <v>Location</v>
      </c>
      <c r="F591" s="8" t="s">
        <v>1708</v>
      </c>
      <c r="G591" s="4" t="s">
        <v>1441</v>
      </c>
    </row>
    <row r="592" spans="1:8" x14ac:dyDescent="0.3">
      <c r="A592" s="8">
        <v>667</v>
      </c>
      <c r="B592" s="11" t="str">
        <f>IF($A592&lt;&gt;"",IF(VLOOKUP($A592,Vocabulary!$A:$J,2,)="","",VLOOKUP($A592,Vocabulary!$A:$J,2,)),"")</f>
        <v>streetNameType</v>
      </c>
      <c r="C592" s="11" t="str">
        <f>IF($A592&lt;&gt;"",IF(VLOOKUP($A592,Vocabulary!$A:$J,3,)="","",VLOOKUP($A592,Vocabulary!$A:$J,3,)),"")</f>
        <v>Nature of the streetname (see code list).</v>
      </c>
      <c r="D592" s="11" t="str">
        <f>IF($A592&lt;&gt;"",IF(VLOOKUP($A592,Vocabulary!$A:$J,7,)="","",VLOOKUP($A592,Vocabulary!$A:$J,7,)),"")</f>
        <v/>
      </c>
      <c r="E592" s="11" t="str">
        <f>IF($A592&lt;&gt;"",VLOOKUP($A592,Vocabulary!$A:$J,4,),"")</f>
        <v>Location</v>
      </c>
      <c r="F592" s="8" t="s">
        <v>1709</v>
      </c>
      <c r="G592" s="4" t="s">
        <v>1442</v>
      </c>
    </row>
    <row r="593" spans="1:8" x14ac:dyDescent="0.3">
      <c r="A593" s="8">
        <v>668</v>
      </c>
      <c r="B593" s="11" t="str">
        <f>IF($A593&lt;&gt;"",IF(VLOOKUP($A593,Vocabulary!$A:$J,2,)="","",VLOOKUP($A593,Vocabulary!$A:$J,2,)),"")</f>
        <v>StreetNameStatus</v>
      </c>
      <c r="C593" s="11" t="str">
        <f>IF($A593&lt;&gt;"",IF(VLOOKUP($A593,Vocabulary!$A:$J,3,)="","",VLOOKUP($A593,Vocabulary!$A:$J,3,)),"")</f>
        <v>Current state of the streetname.</v>
      </c>
      <c r="D593" s="11" t="str">
        <f>IF($A593&lt;&gt;"",IF(VLOOKUP($A593,Vocabulary!$A:$J,7,)="","",VLOOKUP($A593,Vocabulary!$A:$J,7,)),"")</f>
        <v/>
      </c>
      <c r="E593" s="11" t="str">
        <f>IF($A593&lt;&gt;"",VLOOKUP($A593,Vocabulary!$A:$J,4,),"")</f>
        <v>Location</v>
      </c>
      <c r="F593" s="8" t="s">
        <v>1708</v>
      </c>
      <c r="G593" s="4" t="s">
        <v>1441</v>
      </c>
    </row>
    <row r="594" spans="1:8" x14ac:dyDescent="0.3">
      <c r="A594" s="8">
        <v>669</v>
      </c>
      <c r="B594" s="11" t="str">
        <f>IF($A594&lt;&gt;"",IF(VLOOKUP($A594,Vocabulary!$A:$J,2,)="","",VLOOKUP($A594,Vocabulary!$A:$J,2,)),"")</f>
        <v>StreetNameType</v>
      </c>
      <c r="C594" s="11" t="str">
        <f>IF($A594&lt;&gt;"",IF(VLOOKUP($A594,Vocabulary!$A:$J,3,)="","",VLOOKUP($A594,Vocabulary!$A:$J,3,)),"")</f>
        <v>Nature of the streetname (see code list).</v>
      </c>
      <c r="D594" s="11" t="str">
        <f>IF($A594&lt;&gt;"",IF(VLOOKUP($A594,Vocabulary!$A:$J,7,)="","",VLOOKUP($A594,Vocabulary!$A:$J,7,)),"")</f>
        <v/>
      </c>
      <c r="E594" s="11" t="str">
        <f>IF($A594&lt;&gt;"",VLOOKUP($A594,Vocabulary!$A:$J,4,),"")</f>
        <v>Location</v>
      </c>
      <c r="F594" s="8" t="s">
        <v>1709</v>
      </c>
      <c r="G594" s="4" t="s">
        <v>1442</v>
      </c>
    </row>
    <row r="595" spans="1:8" ht="43.2" x14ac:dyDescent="0.3">
      <c r="A595" s="8">
        <v>670</v>
      </c>
      <c r="B595" s="11" t="str">
        <f>IF($A595&lt;&gt;"",IF(VLOOKUP($A595,Vocabulary!$A:$J,2,)="","",VLOOKUP($A595,Vocabulary!$A:$J,2,)),"")</f>
        <v>Agent</v>
      </c>
      <c r="C595" s="11" t="str">
        <f>IF($A595&lt;&gt;"",IF(VLOOKUP($A595,Vocabulary!$A:$J,3,)="","",VLOOKUP($A595,Vocabulary!$A:$J,3,)),"")</f>
        <v>An entity that is able to carry out actions.
Typically either a natural person or an organization.</v>
      </c>
      <c r="D595" s="11" t="str">
        <f>IF($A595&lt;&gt;"",IF(VLOOKUP($A595,Vocabulary!$A:$J,7,)="","",VLOOKUP($A595,Vocabulary!$A:$J,7,)),"")</f>
        <v/>
      </c>
      <c r="E595" s="11" t="str">
        <f>IF($A595&lt;&gt;"",VLOOKUP($A595,Vocabulary!$A:$J,4,),"")</f>
        <v>Other</v>
      </c>
      <c r="F595" s="8" t="s">
        <v>292</v>
      </c>
      <c r="G595" s="4" t="s">
        <v>1722</v>
      </c>
    </row>
    <row r="596" spans="1:8" ht="28.8" x14ac:dyDescent="0.3">
      <c r="A596" s="8">
        <v>674</v>
      </c>
      <c r="B596" s="11" t="str">
        <f>IF($A596&lt;&gt;"",IF(VLOOKUP($A596,Vocabulary!$A:$J,2,)="","",VLOOKUP($A596,Vocabulary!$A:$J,2,)),"")</f>
        <v>residency</v>
      </c>
      <c r="C596" s="11" t="str">
        <f>IF($A596&lt;&gt;"",IF(VLOOKUP($A596,Vocabulary!$A:$J,3,)="","",VLOOKUP($A596,Vocabulary!$A:$J,3,)),"")</f>
        <v>Residency typically provides an individual with a subset of the rights of a citizen.</v>
      </c>
      <c r="D596" s="11" t="str">
        <f>IF($A596&lt;&gt;"",IF(VLOOKUP($A596,Vocabulary!$A:$J,7,)="","",VLOOKUP($A596,Vocabulary!$A:$J,7,)),"")</f>
        <v/>
      </c>
      <c r="E596" s="11" t="str">
        <f>IF($A596&lt;&gt;"",VLOOKUP($A596,Vocabulary!$A:$J,4,),"")</f>
        <v>Person</v>
      </c>
      <c r="F596" s="8" t="s">
        <v>1773</v>
      </c>
      <c r="G596" s="4" t="s">
        <v>1775</v>
      </c>
    </row>
    <row r="597" spans="1:8" ht="86.4" x14ac:dyDescent="0.3">
      <c r="A597" s="8">
        <v>675</v>
      </c>
      <c r="B597" s="11" t="str">
        <f>IF($A597&lt;&gt;"",IF(VLOOKUP($A597,Vocabulary!$A:$J,2,)="","",VLOOKUP($A597,Vocabulary!$A:$J,2,)),"")</f>
        <v>citizenship</v>
      </c>
      <c r="C597" s="11" t="str">
        <f>IF($A597&lt;&gt;"",IF(VLOOKUP($A597,Vocabulary!$A:$J,3,)="","",VLOOKUP($A597,Vocabulary!$A:$J,3,)),"")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D597" s="11" t="str">
        <f>IF($A597&lt;&gt;"",IF(VLOOKUP($A597,Vocabulary!$A:$J,7,)="","",VLOOKUP($A597,Vocabulary!$A:$J,7,)),"")</f>
        <v/>
      </c>
      <c r="E597" s="11" t="str">
        <f>IF($A597&lt;&gt;"",VLOOKUP($A597,Vocabulary!$A:$J,4,),"")</f>
        <v>Person</v>
      </c>
      <c r="F597" s="8" t="s">
        <v>1774</v>
      </c>
      <c r="G597" s="4" t="s">
        <v>1776</v>
      </c>
    </row>
    <row r="598" spans="1:8" ht="28.8" x14ac:dyDescent="0.3">
      <c r="A598" s="8">
        <v>676</v>
      </c>
      <c r="B598" s="11" t="str">
        <f>IF($A598&lt;&gt;"",IF(VLOOKUP($A598,Vocabulary!$A:$J,2,)="","",VLOOKUP($A598,Vocabulary!$A:$J,2,)),"")</f>
        <v>Jurisdiction</v>
      </c>
      <c r="C598" s="11" t="str">
        <f>IF($A598&lt;&gt;"",IF(VLOOKUP($A598,Vocabulary!$A:$J,3,)="","",VLOOKUP($A598,Vocabulary!$A:$J,3,)),"")</f>
        <v>The extent or range of judicial, law enforcement, or other authority.</v>
      </c>
      <c r="D598" s="11" t="str">
        <f>IF($A598&lt;&gt;"",IF(VLOOKUP($A598,Vocabulary!$A:$J,7,)="","",VLOOKUP($A598,Vocabulary!$A:$J,7,)),"")</f>
        <v/>
      </c>
      <c r="E598" s="11" t="str">
        <f>IF($A598&lt;&gt;"",VLOOKUP($A598,Vocabulary!$A:$J,4,),"")</f>
        <v>Person</v>
      </c>
      <c r="F598" s="8" t="s">
        <v>1782</v>
      </c>
      <c r="G598" s="4" t="s">
        <v>1781</v>
      </c>
    </row>
    <row r="599" spans="1:8" ht="28.8" x14ac:dyDescent="0.3">
      <c r="A599" s="8">
        <v>677</v>
      </c>
      <c r="B599" s="11" t="str">
        <f>IF($A599&lt;&gt;"",IF(VLOOKUP($A599,Vocabulary!$A:$J,2,)="","",VLOOKUP($A599,Vocabulary!$A:$J,2,)),"")</f>
        <v>countryOfBirth</v>
      </c>
      <c r="C599" s="11" t="str">
        <f>IF($A599&lt;&gt;"",IF(VLOOKUP($A599,Vocabulary!$A:$J,3,)="","",VLOOKUP($A599,Vocabulary!$A:$J,3,)),"")</f>
        <v>The country in which a Person was born.</v>
      </c>
      <c r="D599" s="11" t="str">
        <f>IF($A599&lt;&gt;"",IF(VLOOKUP($A599,Vocabulary!$A:$J,7,)="","",VLOOKUP($A599,Vocabulary!$A:$J,7,)),"")</f>
        <v>CBSS: country (NIS code) + municipality (string)
NR: NIS code municipality/country</v>
      </c>
      <c r="E599" s="11" t="str">
        <f>IF($A599&lt;&gt;"",VLOOKUP($A599,Vocabulary!$A:$J,4,),"")</f>
        <v>Person</v>
      </c>
      <c r="F599" s="8" t="s">
        <v>1796</v>
      </c>
      <c r="G599" s="4" t="s">
        <v>1798</v>
      </c>
      <c r="H599" s="4" t="s">
        <v>2058</v>
      </c>
    </row>
    <row r="600" spans="1:8" ht="28.8" x14ac:dyDescent="0.3">
      <c r="A600" s="8">
        <v>678</v>
      </c>
      <c r="B600" s="11" t="str">
        <f>IF($A600&lt;&gt;"",IF(VLOOKUP($A600,Vocabulary!$A:$J,2,)="","",VLOOKUP($A600,Vocabulary!$A:$J,2,)),"")</f>
        <v>countryOfDeath</v>
      </c>
      <c r="C600" s="11" t="str">
        <f>IF($A600&lt;&gt;"",IF(VLOOKUP($A600,Vocabulary!$A:$J,3,)="","",VLOOKUP($A600,Vocabulary!$A:$J,3,)),"")</f>
        <v>The country in which a Person died.</v>
      </c>
      <c r="D600" s="11" t="str">
        <f>IF($A600&lt;&gt;"",IF(VLOOKUP($A600,Vocabulary!$A:$J,7,)="","",VLOOKUP($A600,Vocabulary!$A:$J,7,)),"")</f>
        <v>CBSS: country (NIS code) + municipality (string)
NR: NIS code municipality/country</v>
      </c>
      <c r="E600" s="11" t="str">
        <f>IF($A600&lt;&gt;"",VLOOKUP($A600,Vocabulary!$A:$J,4,),"")</f>
        <v>Person</v>
      </c>
      <c r="F600" s="8" t="s">
        <v>1797</v>
      </c>
      <c r="G600" s="4" t="s">
        <v>1799</v>
      </c>
      <c r="H600" s="4" t="s">
        <v>2058</v>
      </c>
    </row>
    <row r="601" spans="1:8" ht="100.8" x14ac:dyDescent="0.3">
      <c r="A601" s="8">
        <v>679</v>
      </c>
      <c r="B601" s="11" t="str">
        <f>IF($A601&lt;&gt;"",IF(VLOOKUP($A601,Vocabulary!$A:$J,2,)="","",VLOOKUP($A601,Vocabulary!$A:$J,2,)),"")</f>
        <v>identifier</v>
      </c>
      <c r="C601" s="11" t="str">
        <f>IF($A601&lt;&gt;"",IF(VLOOKUP($A601,Vocabulary!$A:$J,3,)="","",VLOOKUP($A601,Vocabulary!$A:$J,3,)),"")</f>
        <v>adms:identifier is used to link any resource to an instance of adms:Identifier which is its range. 
N.B. it is not appropriate to use dcterms:identifer to link to the Identifier class as its range is rdfs:Literal. ADMS uses this to provide any identifier for the Asset.</v>
      </c>
      <c r="D601" s="11" t="str">
        <f>IF($A601&lt;&gt;"",IF(VLOOKUP($A601,Vocabulary!$A:$J,7,)="","",VLOOKUP($A601,Vocabulary!$A:$J,7,)),"")</f>
        <v/>
      </c>
      <c r="E601" s="11" t="str">
        <f>IF($A601&lt;&gt;"",VLOOKUP($A601,Vocabulary!$A:$J,4,),"")</f>
        <v>Generic</v>
      </c>
      <c r="F601" s="8" t="s">
        <v>1824</v>
      </c>
      <c r="G601" s="4" t="s">
        <v>1829</v>
      </c>
    </row>
    <row r="602" spans="1:8" ht="72" x14ac:dyDescent="0.3">
      <c r="A602" s="8">
        <v>680</v>
      </c>
      <c r="B602" s="11" t="str">
        <f>IF($A602&lt;&gt;"",IF(VLOOKUP($A602,Vocabulary!$A:$J,2,)="","",VLOOKUP($A602,Vocabulary!$A:$J,2,)),"")</f>
        <v>identifier</v>
      </c>
      <c r="C602" s="11" t="str">
        <f>IF($A602&lt;&gt;"",IF(VLOOKUP($A602,Vocabulary!$A:$J,3,)="","",VLOOKUP($A602,Vocabulary!$A:$J,3,)),"")</f>
        <v>Recommended best practice is to identify the resource by means of a string conforming to a formal identification system. 
An unambiguous reference to the resource within a given context.</v>
      </c>
      <c r="D602" s="11" t="str">
        <f>IF($A602&lt;&gt;"",IF(VLOOKUP($A602,Vocabulary!$A:$J,7,)="","",VLOOKUP($A602,Vocabulary!$A:$J,7,)),"")</f>
        <v/>
      </c>
      <c r="E602" s="11" t="str">
        <f>IF($A602&lt;&gt;"",VLOOKUP($A602,Vocabulary!$A:$J,4,),"")</f>
        <v>Generic</v>
      </c>
      <c r="F602" s="8" t="s">
        <v>1825</v>
      </c>
      <c r="G602" s="4" t="s">
        <v>1831</v>
      </c>
    </row>
    <row r="603" spans="1:8" ht="86.4" x14ac:dyDescent="0.3">
      <c r="A603" s="27">
        <v>681</v>
      </c>
      <c r="B603" s="44" t="str">
        <f>IF($A603&lt;&gt;"",IF(VLOOKUP($A603,Vocabulary!$A:$J,2,)="","",VLOOKUP($A603,Vocabulary!$A:$J,2,)),"")</f>
        <v>Quality</v>
      </c>
      <c r="C603" s="44" t="str">
        <f>IF($A603&lt;&gt;"",IF(VLOOKUP($A603,Vocabulary!$A:$J,3,)="","",VLOOKUP($A603,Vocabulary!$A:$J,3,)),"")</f>
        <v>The conceptscheme "Quality" contains the different qualities allowed by the administration to an organization.
These are qualities that the organization is known to, such as VAT-liable, "Employer".
The quality can be in different stages: 'in application', 'refused', 'awarded', ...</v>
      </c>
      <c r="D603" s="44" t="str">
        <f>IF($A603&lt;&gt;"",IF(VLOOKUP($A603,Vocabulary!$A:$J,7,)="","",VLOOKUP($A603,Vocabulary!$A:$J,7,)),"")</f>
        <v>see https://economie.fgov.be/en/themes/enterprises/crossroads-bank-enterprises/services-administrations/tables-codes (KBO-codes-quality-aut-activities.xls, tab 'Quality' )</v>
      </c>
      <c r="E603" s="44" t="str">
        <f>IF($A603&lt;&gt;"",VLOOKUP($A603,Vocabulary!$A:$J,4,),"")</f>
        <v>Organization</v>
      </c>
      <c r="F603" s="27" t="s">
        <v>1940</v>
      </c>
      <c r="G603" s="28" t="s">
        <v>1942</v>
      </c>
      <c r="H603" s="28" t="s">
        <v>2166</v>
      </c>
    </row>
    <row r="604" spans="1:8" ht="86.4" x14ac:dyDescent="0.3">
      <c r="A604" s="27">
        <v>682</v>
      </c>
      <c r="B604" s="44" t="str">
        <f>IF($A604&lt;&gt;"",IF(VLOOKUP($A604,Vocabulary!$A:$J,2,)="","",VLOOKUP($A604,Vocabulary!$A:$J,2,)),"")</f>
        <v>quality</v>
      </c>
      <c r="C604" s="44" t="str">
        <f>IF($A604&lt;&gt;"",IF(VLOOKUP($A604,Vocabulary!$A:$J,3,)="","",VLOOKUP($A604,Vocabulary!$A:$J,3,)),"")</f>
        <v>A qualities is allowed by the administration to a company.
A quality that the company is known to, can be VAT-liable, "Employer"...
The quality can be in different stages: 'in application', 'refused', 'awarded', ...</v>
      </c>
      <c r="D604" s="44" t="str">
        <f>IF($A604&lt;&gt;"",IF(VLOOKUP($A604,Vocabulary!$A:$J,7,)="","",VLOOKUP($A604,Vocabulary!$A:$J,7,)),"")</f>
        <v/>
      </c>
      <c r="E604" s="44" t="str">
        <f>IF($A604&lt;&gt;"",VLOOKUP($A604,Vocabulary!$A:$J,4,),"")</f>
        <v>Organization</v>
      </c>
      <c r="F604" s="27" t="s">
        <v>1941</v>
      </c>
      <c r="G604" s="28" t="s">
        <v>1945</v>
      </c>
      <c r="H604" s="28"/>
    </row>
    <row r="605" spans="1:8" ht="28.8" x14ac:dyDescent="0.3">
      <c r="A605" s="27">
        <v>683</v>
      </c>
      <c r="B605" s="44" t="str">
        <f>IF($A605&lt;&gt;"",IF(VLOOKUP($A605,Vocabulary!$A:$J,2,)="","",VLOOKUP($A605,Vocabulary!$A:$J,2,)),"")</f>
        <v>administrativeStatus</v>
      </c>
      <c r="C605" s="44" t="str">
        <f>IF($A605&lt;&gt;"",IF(VLOOKUP($A605,Vocabulary!$A:$J,3,)="","",VLOOKUP($A605,Vocabulary!$A:$J,3,)),"")</f>
        <v>Administrative status.</v>
      </c>
      <c r="D605" s="44" t="str">
        <f>IF($A605&lt;&gt;"",IF(VLOOKUP($A605,Vocabulary!$A:$J,7,)="","",VLOOKUP($A605,Vocabulary!$A:$J,7,)),"")</f>
        <v/>
      </c>
      <c r="E605" s="44" t="str">
        <f>IF($A605&lt;&gt;"",VLOOKUP($A605,Vocabulary!$A:$J,4,),"")</f>
        <v>Person</v>
      </c>
      <c r="F605" s="27" t="s">
        <v>1957</v>
      </c>
      <c r="G605" s="28" t="s">
        <v>1956</v>
      </c>
      <c r="H605" s="28"/>
    </row>
    <row r="606" spans="1:8" ht="273.60000000000002" x14ac:dyDescent="0.3">
      <c r="A606" s="27">
        <v>684</v>
      </c>
      <c r="B606" s="44" t="str">
        <f>IF($A606&lt;&gt;"",IF(VLOOKUP($A606,Vocabulary!$A:$J,2,)="","",VLOOKUP($A606,Vocabulary!$A:$J,2,)),"")</f>
        <v>AddressComponent</v>
      </c>
      <c r="C606" s="44" t="str">
        <f>IF($A606&lt;&gt;"",IF(VLOOKUP($A606,Vocabulary!$A:$J,3,)="","",VLOOKUP($A606,Vocabulary!$A:$J,3,)),"")</f>
        <v>Identifier or geographic name of a specific geographic area, location, or other spatial object which defines the scope of an address.</v>
      </c>
      <c r="D606" s="44" t="str">
        <f>IF($A606&lt;&gt;"",IF(VLOOKUP($A606,Vocabulary!$A:$J,7,)="","",VLOOKUP($A606,Vocabulary!$A:$J,7,)),"")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E606" s="44" t="str">
        <f>IF($A606&lt;&gt;"",VLOOKUP($A606,Vocabulary!$A:$J,4,),"")</f>
        <v>Location</v>
      </c>
      <c r="F606" s="27" t="s">
        <v>1987</v>
      </c>
      <c r="G606" s="28" t="s">
        <v>1988</v>
      </c>
      <c r="H606" s="28" t="s">
        <v>1990</v>
      </c>
    </row>
    <row r="607" spans="1:8" ht="216" x14ac:dyDescent="0.3">
      <c r="A607" s="27">
        <v>685</v>
      </c>
      <c r="B607" s="44" t="str">
        <f>IF($A607&lt;&gt;"",IF(VLOOKUP($A607,Vocabulary!$A:$J,2,)="","",VLOOKUP($A607,Vocabulary!$A:$J,2,)),"")</f>
        <v>iban</v>
      </c>
      <c r="C607" s="44" t="str">
        <f>IF($A607&lt;&gt;"",IF(VLOOKUP($A607,Vocabulary!$A:$J,3,)="","",VLOOKUP($A607,Vocabulary!$A:$J,3,)),"")</f>
        <v>International Bank Account Number, as defined in ISO 13616:2007</v>
      </c>
      <c r="D607" s="44" t="str">
        <f>IF($A607&lt;&gt;"",IF(VLOOKUP($A607,Vocabulary!$A:$J,7,)="","",VLOOKUP($A607,Vocabulary!$A:$J,7,)),"")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E607" s="44" t="str">
        <f>IF($A607&lt;&gt;"",VLOOKUP($A607,Vocabulary!$A:$J,4,),"")</f>
        <v>Generic</v>
      </c>
      <c r="F607" s="27" t="s">
        <v>2016</v>
      </c>
      <c r="G607" s="4" t="s">
        <v>2095</v>
      </c>
      <c r="H607" s="28" t="s">
        <v>2096</v>
      </c>
    </row>
    <row r="608" spans="1:8" ht="43.2" x14ac:dyDescent="0.3">
      <c r="A608" s="27">
        <v>686</v>
      </c>
      <c r="B608" s="44" t="str">
        <f>IF($A608&lt;&gt;"",IF(VLOOKUP($A608,Vocabulary!$A:$J,2,)="","",VLOOKUP($A608,Vocabulary!$A:$J,2,)),"")</f>
        <v>municipalityCode</v>
      </c>
      <c r="C608" s="44" t="str">
        <f>IF($A608&lt;&gt;"",IF(VLOOKUP($A608,Vocabulary!$A:$J,3,)="","",VLOOKUP($A608,Vocabulary!$A:$J,3,)),"")</f>
        <v>Numeric code to identify a Belgian municipality.</v>
      </c>
      <c r="D608" s="44" t="str">
        <f>IF($A608&lt;&gt;"",IF(VLOOKUP($A608,Vocabulary!$A:$J,7,)="","",VLOOKUP($A608,Vocabulary!$A:$J,7,)),"")</f>
        <v>This code is part of the BEST identifier for a Belgian municipality.
Same value as the NIS municipality code from statbel.
5 digits long</v>
      </c>
      <c r="E608" s="44" t="str">
        <f>IF($A608&lt;&gt;"",VLOOKUP($A608,Vocabulary!$A:$J,4,),"")</f>
        <v>Location</v>
      </c>
      <c r="F608" s="28" t="s">
        <v>2149</v>
      </c>
      <c r="G608" s="28" t="s">
        <v>2020</v>
      </c>
      <c r="H608" s="28" t="s">
        <v>2150</v>
      </c>
    </row>
    <row r="609" spans="1:8" ht="288" x14ac:dyDescent="0.3">
      <c r="A609" s="27">
        <v>687</v>
      </c>
      <c r="B609" s="11" t="str">
        <f>IF($A609&lt;&gt;"",IF(VLOOKUP($A609,Vocabulary!$A:$J,2,)="","",VLOOKUP($A609,Vocabulary!$A:$J,2,)),"")</f>
        <v>bic</v>
      </c>
      <c r="C609" s="11" t="str">
        <f>IF($A609&lt;&gt;"",IF(VLOOKUP($A609,Vocabulary!$A:$J,3,)="","",VLOOKUP($A609,Vocabulary!$A:$J,3,)),"")</f>
        <v>Business Identifier Code, also known as Swift Code. International identifier for financial and non-financial institutions, commonly used for international bank transfers.</v>
      </c>
      <c r="D609" s="11" t="str">
        <f>IF($A609&lt;&gt;"",IF(VLOOKUP($A609,Vocabulary!$A:$J,7,)="","",VLOOKUP($A609,Vocabulary!$A:$J,7,)),"")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E609" s="11" t="str">
        <f>IF($A609&lt;&gt;"",VLOOKUP($A609,Vocabulary!$A:$J,4,),"")</f>
        <v>Generic</v>
      </c>
      <c r="F609" s="8" t="s">
        <v>2023</v>
      </c>
      <c r="G609" s="4" t="s">
        <v>2102</v>
      </c>
      <c r="H609" s="4" t="s">
        <v>2101</v>
      </c>
    </row>
    <row r="610" spans="1:8" ht="43.2" x14ac:dyDescent="0.3">
      <c r="A610" s="8">
        <v>691</v>
      </c>
      <c r="B610" s="11" t="str">
        <f>IF($A610&lt;&gt;"",IF(VLOOKUP($A610,Vocabulary!$A:$J,2,)="","",VLOOKUP($A610,Vocabulary!$A:$J,2,)),"")</f>
        <v>employerId</v>
      </c>
      <c r="C610" s="11" t="str">
        <f>IF($A610&lt;&gt;"",IF(VLOOKUP($A610,Vocabulary!$A:$J,3,)="","",VLOOKUP($A610,Vocabulary!$A:$J,3,)),"")</f>
        <v>Definitive or provisional NSSO number, assigned to each registered employer or local or provincial administration.</v>
      </c>
      <c r="D610" s="11" t="str">
        <f>IF($A610&lt;&gt;"",IF(VLOOKUP($A610,Vocabulary!$A:$J,7,)="","",VLOOKUP($A610,Vocabulary!$A:$J,7,)),"")</f>
        <v>It includes the nssoNumber, the pplNumber and the provisionalNssoNumber</v>
      </c>
      <c r="E610" s="11" t="str">
        <f>IF($A610&lt;&gt;"",VLOOKUP($A610,Vocabulary!$A:$J,4,),"")</f>
        <v>Organization</v>
      </c>
      <c r="F610" s="8" t="s">
        <v>2051</v>
      </c>
      <c r="G610" s="4" t="s">
        <v>2081</v>
      </c>
      <c r="H610" s="4" t="s">
        <v>2080</v>
      </c>
    </row>
    <row r="611" spans="1:8" ht="86.4" x14ac:dyDescent="0.3">
      <c r="A611" s="8">
        <v>692</v>
      </c>
      <c r="B611" s="11" t="str">
        <f>IF($A611&lt;&gt;"",IF(VLOOKUP($A611,Vocabulary!$A:$J,2,)="","",VLOOKUP($A611,Vocabulary!$A:$J,2,)),"")</f>
        <v>nssoNumber</v>
      </c>
      <c r="C611" s="11" t="str">
        <f>IF($A611&lt;&gt;"",IF(VLOOKUP($A611,Vocabulary!$A:$J,3,)="","",VLOOKUP($A611,Vocabulary!$A:$J,3,)),"")</f>
        <v>Recommended best practice is to identify the resource by means of a string conforming to a formal identification system. 
An unambiguous reference to the resource within a given context.</v>
      </c>
      <c r="D611" s="11" t="str">
        <f>IF($A611&lt;&gt;"",IF(VLOOKUP($A611,Vocabulary!$A:$J,7,)="","",VLOOKUP($A611,Vocabulary!$A:$J,7,)),"")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E611" s="11" t="str">
        <f>IF($A611&lt;&gt;"",VLOOKUP($A611,Vocabulary!$A:$J,4,),"")</f>
        <v>Organization</v>
      </c>
      <c r="F611" s="8" t="s">
        <v>2032</v>
      </c>
      <c r="G611" s="4" t="s">
        <v>1831</v>
      </c>
      <c r="H611" s="4" t="s">
        <v>2033</v>
      </c>
    </row>
    <row r="612" spans="1:8" ht="86.4" x14ac:dyDescent="0.3">
      <c r="A612" s="27">
        <v>694</v>
      </c>
      <c r="B612" s="44" t="str">
        <f>IF($A612&lt;&gt;"",IF(VLOOKUP($A612,Vocabulary!$A:$J,2,)="","",VLOOKUP($A612,Vocabulary!$A:$J,2,)),"")</f>
        <v>provisionalNssoNumber</v>
      </c>
      <c r="C612" s="44" t="str">
        <f>IF($A612&lt;&gt;"",IF(VLOOKUP($A612,Vocabulary!$A:$J,3,)="","",VLOOKUP($A612,Vocabulary!$A:$J,3,)),"")</f>
        <v>Recommended best practice is to identify the resource by means of a string conforming to a formal identification system. 
An unambiguous reference to the resource within a given context.</v>
      </c>
      <c r="D612" s="44" t="str">
        <f>IF($A612&lt;&gt;"",IF(VLOOKUP($A612,Vocabulary!$A:$J,7,)="","",VLOOKUP($A612,Vocabulary!$A:$J,7,)),"")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E612" s="44" t="str">
        <f>IF($A612&lt;&gt;"",VLOOKUP($A612,Vocabulary!$A:$J,4,),"")</f>
        <v>Organization</v>
      </c>
      <c r="F612" s="27" t="s">
        <v>2024</v>
      </c>
      <c r="G612" s="28" t="s">
        <v>1831</v>
      </c>
      <c r="H612" s="28" t="s">
        <v>2174</v>
      </c>
    </row>
    <row r="613" spans="1:8" ht="331.2" x14ac:dyDescent="0.3">
      <c r="A613" s="27">
        <v>695</v>
      </c>
      <c r="B613" s="44" t="str">
        <f>IF($A613&lt;&gt;"",IF(VLOOKUP($A613,Vocabulary!$A:$J,2,)="","",VLOOKUP($A613,Vocabulary!$A:$J,2,)),"")</f>
        <v>vatNumber</v>
      </c>
      <c r="C613" s="44" t="str">
        <f>IF($A613&lt;&gt;"",IF(VLOOKUP($A613,Vocabulary!$A:$J,3,)="","",VLOOKUP($A613,Vocabulary!$A:$J,3,)),"")</f>
        <v>Recommended best practice is to identify the resource by means of a string conforming to a formal identification system. 
An unambiguous reference to the resource within a given context.</v>
      </c>
      <c r="D613" s="44" t="str">
        <f>IF($A613&lt;&gt;"",IF(VLOOKUP($A613,Vocabulary!$A:$J,7,)="","",VLOOKUP($A613,Vocabulary!$A:$J,7,)),"")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E613" s="44" t="str">
        <f>IF($A613&lt;&gt;"",VLOOKUP($A613,Vocabulary!$A:$J,4,),"")</f>
        <v>Organization</v>
      </c>
      <c r="F613" s="27" t="s">
        <v>2037</v>
      </c>
      <c r="G613" s="28" t="s">
        <v>1831</v>
      </c>
      <c r="H613" s="28" t="s">
        <v>2503</v>
      </c>
    </row>
    <row r="614" spans="1:8" ht="72" x14ac:dyDescent="0.3">
      <c r="A614" s="27">
        <v>696</v>
      </c>
      <c r="B614" s="44" t="str">
        <f>IF($A614&lt;&gt;"",IF(VLOOKUP($A614,Vocabulary!$A:$J,2,)="","",VLOOKUP($A614,Vocabulary!$A:$J,2,)),"")</f>
        <v>plateNumber</v>
      </c>
      <c r="C614" s="44" t="str">
        <f>IF($A614&lt;&gt;"",IF(VLOOKUP($A614,Vocabulary!$A:$J,3,)="","",VLOOKUP($A614,Vocabulary!$A:$J,3,)),"")</f>
        <v>Recommended best practice is to identify the resource by means of a string conforming to a formal identification system. 
An unambiguous reference to the resource within a given context.</v>
      </c>
      <c r="D614" s="44" t="str">
        <f>IF($A614&lt;&gt;"",IF(VLOOKUP($A614,Vocabulary!$A:$J,7,)="","",VLOOKUP($A614,Vocabulary!$A:$J,7,)),"")</f>
        <v>The official set of numbers and letters shown on the front and back of a road vehicle</v>
      </c>
      <c r="E614" s="44" t="str">
        <f>IF($A614&lt;&gt;"",VLOOKUP($A614,Vocabulary!$A:$J,4,),"")</f>
        <v>Other</v>
      </c>
      <c r="F614" s="27" t="s">
        <v>2041</v>
      </c>
      <c r="G614" s="28" t="s">
        <v>1831</v>
      </c>
      <c r="H614" s="28" t="s">
        <v>2042</v>
      </c>
    </row>
    <row r="615" spans="1:8" ht="72" x14ac:dyDescent="0.3">
      <c r="A615" s="27">
        <v>697</v>
      </c>
      <c r="B615" s="44" t="str">
        <f>IF($A615&lt;&gt;"",IF(VLOOKUP($A615,Vocabulary!$A:$J,2,)="","",VLOOKUP($A615,Vocabulary!$A:$J,2,)),"")</f>
        <v>ipAddress</v>
      </c>
      <c r="C615" s="44" t="str">
        <f>IF($A615&lt;&gt;"",IF(VLOOKUP($A615,Vocabulary!$A:$J,3,)="","",VLOOKUP($A615,Vocabulary!$A:$J,3,)),"")</f>
        <v>Recommended best practice is to identify the resource by means of a string conforming to a formal identification system. 
An unambiguous reference to the resource within a given context.</v>
      </c>
      <c r="D615" s="44" t="str">
        <f>IF($A615&lt;&gt;"",IF(VLOOKUP($A615,Vocabulary!$A:$J,7,)="","",VLOOKUP($A615,Vocabulary!$A:$J,7,)),"")</f>
        <v>An Internet Protocol address (IP address) is a numerical label assigned to each device connected to a computer network that uses the Internet Protocol for communication.</v>
      </c>
      <c r="E615" s="44" t="str">
        <f>IF($A615&lt;&gt;"",VLOOKUP($A615,Vocabulary!$A:$J,4,),"")</f>
        <v>Other</v>
      </c>
      <c r="F615" s="27" t="s">
        <v>2047</v>
      </c>
      <c r="G615" s="28" t="s">
        <v>1831</v>
      </c>
      <c r="H615" s="28" t="s">
        <v>2048</v>
      </c>
    </row>
    <row r="616" spans="1:8" ht="28.8" x14ac:dyDescent="0.3">
      <c r="A616" s="27">
        <v>698</v>
      </c>
      <c r="B616" s="44" t="str">
        <f>IF($A616&lt;&gt;"",IF(VLOOKUP($A616,Vocabulary!$A:$J,2,)="","",VLOOKUP($A616,Vocabulary!$A:$J,2,)),"")</f>
        <v>region</v>
      </c>
      <c r="C616" s="44" t="str">
        <f>IF($A616&lt;&gt;"",IF(VLOOKUP($A616,Vocabulary!$A:$J,3,)="","",VLOOKUP($A616,Vocabulary!$A:$J,3,)),"")</f>
        <v>Concept corresponding to a region code in a country.</v>
      </c>
      <c r="D616" s="44" t="str">
        <f>IF($A616&lt;&gt;"",IF(VLOOKUP($A616,Vocabulary!$A:$J,7,)="","",VLOOKUP($A616,Vocabulary!$A:$J,7,)),"")</f>
        <v>See https://en.wikipedia.org/wiki/ISO_3166-2:BE
(BE-BRU, BE-VLG, BE-WAL)</v>
      </c>
      <c r="E616" s="44" t="str">
        <f>IF($A616&lt;&gt;"",VLOOKUP($A616,Vocabulary!$A:$J,4,),"")</f>
        <v>Location</v>
      </c>
      <c r="F616" s="27" t="s">
        <v>2355</v>
      </c>
      <c r="G616" s="28" t="s">
        <v>2130</v>
      </c>
      <c r="H616" s="28" t="s">
        <v>2169</v>
      </c>
    </row>
    <row r="617" spans="1:8" ht="28.8" x14ac:dyDescent="0.3">
      <c r="A617" s="27">
        <v>699</v>
      </c>
      <c r="B617" s="44" t="str">
        <f>IF($A617&lt;&gt;"",IF(VLOOKUP($A617,Vocabulary!$A:$J,2,)="","",VLOOKUP($A617,Vocabulary!$A:$J,2,)),"")</f>
        <v>RegionCode</v>
      </c>
      <c r="C617" s="44" t="str">
        <f>IF($A617&lt;&gt;"",IF(VLOOKUP($A617,Vocabulary!$A:$J,3,)="","",VLOOKUP($A617,Vocabulary!$A:$J,3,)),"")</f>
        <v>Conceptscheme for region codes in a country.</v>
      </c>
      <c r="D617" s="44" t="str">
        <f>IF($A617&lt;&gt;"",IF(VLOOKUP($A617,Vocabulary!$A:$J,7,)="","",VLOOKUP($A617,Vocabulary!$A:$J,7,)),"")</f>
        <v>See https://en.wikipedia.org/wiki/ISO_3166-2:BE
(BE-BRU, BE-VLG, BE-WAL)</v>
      </c>
      <c r="E617" s="44" t="str">
        <f>IF($A617&lt;&gt;"",VLOOKUP($A617,Vocabulary!$A:$J,4,),"")</f>
        <v>Location</v>
      </c>
      <c r="F617" s="27" t="s">
        <v>2061</v>
      </c>
      <c r="G617" s="28" t="s">
        <v>2131</v>
      </c>
      <c r="H617" s="28" t="s">
        <v>2169</v>
      </c>
    </row>
    <row r="618" spans="1:8" ht="28.8" x14ac:dyDescent="0.3">
      <c r="A618" s="27">
        <v>701</v>
      </c>
      <c r="B618" s="44" t="str">
        <f>IF($A618&lt;&gt;"",IF(VLOOKUP($A618,Vocabulary!$A:$J,2,)="","",VLOOKUP($A618,Vocabulary!$A:$J,2,)),"")</f>
        <v>CountryNisCode</v>
      </c>
      <c r="C618" s="44" t="str">
        <f>IF($A618&lt;&gt;"",IF(VLOOKUP($A618,Vocabulary!$A:$J,3,)="","",VLOOKUP($A618,Vocabulary!$A:$J,3,)),"")</f>
        <v>NIS code representing a country as defined by statbel.fgov.be</v>
      </c>
      <c r="D618" s="44" t="str">
        <f>IF($A618&lt;&gt;"",IF(VLOOKUP($A618,Vocabulary!$A:$J,7,)="","",VLOOKUP($A618,Vocabulary!$A:$J,7,)),"")</f>
        <v>Possible values are in range from 100 to 999</v>
      </c>
      <c r="E618" s="44" t="str">
        <f>IF($A618&lt;&gt;"",VLOOKUP($A618,Vocabulary!$A:$J,4,),"")</f>
        <v>Location</v>
      </c>
      <c r="F618" s="27" t="s">
        <v>2109</v>
      </c>
      <c r="G618" s="28" t="s">
        <v>2110</v>
      </c>
      <c r="H618" s="28" t="s">
        <v>2111</v>
      </c>
    </row>
    <row r="619" spans="1:8" ht="72" x14ac:dyDescent="0.3">
      <c r="A619" s="27">
        <v>702</v>
      </c>
      <c r="B619" s="44" t="str">
        <f>IF($A619&lt;&gt;"",IF(VLOOKUP($A619,Vocabulary!$A:$J,2,)="","",VLOOKUP($A619,Vocabulary!$A:$J,2,)),"")</f>
        <v>StreetRrnCode</v>
      </c>
      <c r="C619" s="44" t="str">
        <f>IF($A619&lt;&gt;"",IF(VLOOKUP($A619,Vocabulary!$A:$J,3,)="","",VLOOKUP($A619,Vocabulary!$A:$J,3,)),"")</f>
        <v>Street code assigned by National Registry</v>
      </c>
      <c r="D619" s="44" t="str">
        <f>IF($A619&lt;&gt;"",IF(VLOOKUP($A619,Vocabulary!$A:$J,7,)="","",VLOOKUP($A619,Vocabulary!$A:$J,7,)),"")</f>
        <v>4 digits long. Unique within a municipality.
(more info: https://www.ibz.rrn.fgov.be/fileadmin/user_upload/nl/rr/instructies/IST_Codificatie_straten.pdf)
Will be replaced by the BEST street identifier.</v>
      </c>
      <c r="E619" s="44" t="str">
        <f>IF($A619&lt;&gt;"",VLOOKUP($A619,Vocabulary!$A:$J,4,),"")</f>
        <v>Location</v>
      </c>
      <c r="F619" s="28" t="s">
        <v>2145</v>
      </c>
      <c r="G619" s="28" t="s">
        <v>2146</v>
      </c>
      <c r="H619" s="28" t="s">
        <v>2171</v>
      </c>
    </row>
    <row r="620" spans="1:8" ht="158.4" x14ac:dyDescent="0.3">
      <c r="A620" s="8">
        <v>703</v>
      </c>
      <c r="B620" s="11" t="str">
        <f>IF($A620&lt;&gt;"",IF(VLOOKUP($A620,Vocabulary!$A:$J,2,)="","",VLOOKUP($A620,Vocabulary!$A:$J,2,)),"")</f>
        <v>Mandate</v>
      </c>
      <c r="C620" s="11" t="str">
        <f>IF($A620&lt;&gt;"",IF(VLOOKUP($A620,Vocabulary!$A:$J,3,)="","",VLOOKUP($A620,Vocabulary!$A:$J,3,)),"")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D620" s="11" t="str">
        <f>IF($A620&lt;&gt;"",IF(VLOOKUP($A620,Vocabulary!$A:$J,7,)="","",VLOOKUP($A620,Vocabulary!$A:$J,7,)),"")</f>
        <v>see Class Agent</v>
      </c>
      <c r="E620" s="11" t="str">
        <f>IF($A620&lt;&gt;"",VLOOKUP($A620,Vocabulary!$A:$J,4,),"")</f>
        <v>Generic</v>
      </c>
      <c r="F620" s="8" t="s">
        <v>2135</v>
      </c>
      <c r="G620" s="4" t="s">
        <v>2258</v>
      </c>
      <c r="H620" s="23" t="s">
        <v>2196</v>
      </c>
    </row>
    <row r="621" spans="1:8" ht="43.2" x14ac:dyDescent="0.3">
      <c r="A621" s="8">
        <v>705</v>
      </c>
      <c r="B621" s="11" t="str">
        <f>IF($A621&lt;&gt;"",IF(VLOOKUP($A621,Vocabulary!$A:$J,2,)="","",VLOOKUP($A621,Vocabulary!$A:$J,2,)),"")</f>
        <v>mandatary</v>
      </c>
      <c r="C621" s="11" t="str">
        <f>IF($A621&lt;&gt;"",IF(VLOOKUP($A621,Vocabulary!$A:$J,3,)="","",VLOOKUP($A621,Vocabulary!$A:$J,3,)),"")</f>
        <v>The Agent that receives a mandate from another Agent. 
The mandatary must be unambiguously identified in an authentic source.</v>
      </c>
      <c r="D621" s="11" t="str">
        <f>IF($A621&lt;&gt;"",IF(VLOOKUP($A621,Vocabulary!$A:$J,7,)="","",VLOOKUP($A621,Vocabulary!$A:$J,7,)),"")</f>
        <v>see Class Agent</v>
      </c>
      <c r="E621" s="11" t="str">
        <f>IF($A621&lt;&gt;"",VLOOKUP($A621,Vocabulary!$A:$J,4,),"")</f>
        <v>Generic</v>
      </c>
      <c r="F621" s="8" t="s">
        <v>84</v>
      </c>
      <c r="G621" s="4" t="s">
        <v>2138</v>
      </c>
      <c r="H621" s="23" t="s">
        <v>2196</v>
      </c>
    </row>
    <row r="622" spans="1:8" ht="43.2" x14ac:dyDescent="0.3">
      <c r="A622" s="27">
        <v>706</v>
      </c>
      <c r="B622" s="44" t="str">
        <f>IF($A622&lt;&gt;"",IF(VLOOKUP($A622,Vocabulary!$A:$J,2,)="","",VLOOKUP($A622,Vocabulary!$A:$J,2,)),"")</f>
        <v>mandator</v>
      </c>
      <c r="C622" s="44" t="str">
        <f>IF($A622&lt;&gt;"",IF(VLOOKUP($A622,Vocabulary!$A:$J,3,)="","",VLOOKUP($A622,Vocabulary!$A:$J,3,)),"")</f>
        <v>The Agent that gives a mandate to another Agent. 
The mandator must be uniquely identified in an authentic source</v>
      </c>
      <c r="D622" s="44" t="str">
        <f>IF($A622&lt;&gt;"",IF(VLOOKUP($A622,Vocabulary!$A:$J,7,)="","",VLOOKUP($A622,Vocabulary!$A:$J,7,)),"")</f>
        <v>see Class Agent</v>
      </c>
      <c r="E622" s="44" t="str">
        <f>IF($A622&lt;&gt;"",VLOOKUP($A622,Vocabulary!$A:$J,4,),"")</f>
        <v>Generic</v>
      </c>
      <c r="F622" s="27" t="s">
        <v>2136</v>
      </c>
      <c r="G622" s="28" t="s">
        <v>2139</v>
      </c>
      <c r="H622" s="23" t="s">
        <v>2196</v>
      </c>
    </row>
    <row r="623" spans="1:8" ht="28.8" x14ac:dyDescent="0.3">
      <c r="A623" s="8">
        <v>707</v>
      </c>
      <c r="B623" s="11" t="str">
        <f>IF($A623&lt;&gt;"",IF(VLOOKUP($A623,Vocabulary!$A:$J,2,)="","",VLOOKUP($A623,Vocabulary!$A:$J,2,)),"")</f>
        <v>CountryIsoCode</v>
      </c>
      <c r="C623" s="11" t="str">
        <f>IF($A623&lt;&gt;"",IF(VLOOKUP($A623,Vocabulary!$A:$J,3,)="","",VLOOKUP($A623,Vocabulary!$A:$J,3,)),"")</f>
        <v>Representation of a country by an ISO 3166-1 alpha-2 code.</v>
      </c>
      <c r="D623" s="11" t="str">
        <f>IF($A623&lt;&gt;"",IF(VLOOKUP($A623,Vocabulary!$A:$J,7,)="","",VLOOKUP($A623,Vocabulary!$A:$J,7,)),"")</f>
        <v>pattern: "^[A-Z]{2}$"</v>
      </c>
      <c r="E623" s="11" t="str">
        <f>IF($A623&lt;&gt;"",VLOOKUP($A623,Vocabulary!$A:$J,4,),"")</f>
        <v>Location</v>
      </c>
      <c r="F623" s="8" t="s">
        <v>2182</v>
      </c>
      <c r="G623" s="4" t="s">
        <v>2475</v>
      </c>
      <c r="H623" s="28" t="s">
        <v>2188</v>
      </c>
    </row>
    <row r="624" spans="1:8" ht="43.2" x14ac:dyDescent="0.3">
      <c r="A624" s="27">
        <v>708</v>
      </c>
      <c r="B624" s="11" t="str">
        <f>IF($A624&lt;&gt;"",IF(VLOOKUP($A624,Vocabulary!$A:$J,2,)="","",VLOOKUP($A624,Vocabulary!$A:$J,2,)),"")</f>
        <v>CountryWithHistoricIsoCode</v>
      </c>
      <c r="C624" s="11" t="str">
        <f>IF($A624&lt;&gt;"",IF(VLOOKUP($A624,Vocabulary!$A:$J,3,)="","",VLOOKUP($A624,Vocabulary!$A:$J,3,)),"")</f>
        <v>Representation of a country by an ISO 3166-1 alpha-2 (current country) or ISO 3166-3 alpha-4 (former country) code.</v>
      </c>
      <c r="D624" s="11" t="str">
        <f>IF($A624&lt;&gt;"",IF(VLOOKUP($A624,Vocabulary!$A:$J,7,)="","",VLOOKUP($A624,Vocabulary!$A:$J,7,)),"")</f>
        <v>pattern: "^[A-Z]{2}([A-Z]{2})?$"</v>
      </c>
      <c r="E624" s="11" t="str">
        <f>IF($A624&lt;&gt;"",VLOOKUP($A624,Vocabulary!$A:$J,4,),"")</f>
        <v>Location</v>
      </c>
      <c r="F624" s="8" t="s">
        <v>2183</v>
      </c>
      <c r="G624" s="4" t="s">
        <v>2480</v>
      </c>
      <c r="H624" s="28" t="s">
        <v>2179</v>
      </c>
    </row>
    <row r="625" spans="1:8" ht="57.6" x14ac:dyDescent="0.3">
      <c r="A625" s="27">
        <v>710</v>
      </c>
      <c r="B625" s="11" t="str">
        <f>IF($A625&lt;&gt;"",IF(VLOOKUP($A625,Vocabulary!$A:$J,2,)="","",VLOOKUP($A625,Vocabulary!$A:$J,2,)),"")</f>
        <v>Country</v>
      </c>
      <c r="C625" s="11" t="str">
        <f>IF($A625&lt;&gt;"",IF(VLOOKUP($A625,Vocabulary!$A:$J,3,)="","",VLOOKUP($A625,Vocabulary!$A:$J,3,)),"")</f>
        <v>A country is a political state, nation, or territory which is controlled. It is often referred to as the land of an individual's birth, residence, or citizenship.</v>
      </c>
      <c r="D625" s="11" t="str">
        <f>IF($A625&lt;&gt;"",IF(VLOOKUP($A625,Vocabulary!$A:$J,7,)="","",VLOOKUP($A625,Vocabulary!$A:$J,7,)),"")</f>
        <v/>
      </c>
      <c r="E625" s="11" t="str">
        <f>IF($A625&lt;&gt;"",VLOOKUP($A625,Vocabulary!$A:$J,4,),"")</f>
        <v>Location</v>
      </c>
      <c r="F625" s="8" t="s">
        <v>2186</v>
      </c>
      <c r="G625" s="4" t="s">
        <v>2187</v>
      </c>
    </row>
    <row r="626" spans="1:8" ht="28.8" x14ac:dyDescent="0.3">
      <c r="A626" s="8">
        <v>713</v>
      </c>
      <c r="B626" s="11" t="str">
        <f>IF($A626&lt;&gt;"",IF(VLOOKUP($A626,Vocabulary!$A:$J,2,)="","",VLOOKUP($A626,Vocabulary!$A:$J,2,)),"")</f>
        <v>MunicipalityCode</v>
      </c>
      <c r="C626" s="11" t="str">
        <f>IF($A626&lt;&gt;"",IF(VLOOKUP($A626,Vocabulary!$A:$J,3,)="","",VLOOKUP($A626,Vocabulary!$A:$J,3,)),"")</f>
        <v>The conceptscheme "MunicipalityCode" contains municipalities represented by a NIS code.</v>
      </c>
      <c r="D626" s="11" t="str">
        <f>IF($A626&lt;&gt;"",IF(VLOOKUP($A626,Vocabulary!$A:$J,7,)="","",VLOOKUP($A626,Vocabulary!$A:$J,7,)),"")</f>
        <v/>
      </c>
      <c r="E626" s="11" t="str">
        <f>IF($A626&lt;&gt;"",VLOOKUP($A626,Vocabulary!$A:$J,4,),"")</f>
        <v>Location</v>
      </c>
      <c r="F626" s="8" t="s">
        <v>2191</v>
      </c>
      <c r="G626" s="4" t="s">
        <v>2190</v>
      </c>
    </row>
    <row r="627" spans="1:8" ht="28.8" x14ac:dyDescent="0.3">
      <c r="A627" s="8">
        <v>716</v>
      </c>
      <c r="B627" s="11" t="str">
        <f>IF($A627&lt;&gt;"",IF(VLOOKUP($A627,Vocabulary!$A:$J,2,)="","",VLOOKUP($A627,Vocabulary!$A:$J,2,)),"")</f>
        <v>CountryIsoAlpha3Code</v>
      </c>
      <c r="C627" s="11" t="str">
        <f>IF($A627&lt;&gt;"",IF(VLOOKUP($A627,Vocabulary!$A:$J,3,)="","",VLOOKUP($A627,Vocabulary!$A:$J,3,)),"")</f>
        <v>Representation of a country by an ISO 3166-1 alpha-3 code.</v>
      </c>
      <c r="D627" s="11" t="str">
        <f>IF($A627&lt;&gt;"",IF(VLOOKUP($A627,Vocabulary!$A:$J,7,)="","",VLOOKUP($A627,Vocabulary!$A:$J,7,)),"")</f>
        <v>pattern: "^[A-Z]{3}$"</v>
      </c>
      <c r="E627" s="11" t="str">
        <f>IF($A627&lt;&gt;"",VLOOKUP($A627,Vocabulary!$A:$J,4,),"")</f>
        <v>Location</v>
      </c>
      <c r="F627" s="8" t="s">
        <v>2223</v>
      </c>
      <c r="G627" s="4" t="s">
        <v>2483</v>
      </c>
      <c r="H627" s="28" t="s">
        <v>2252</v>
      </c>
    </row>
    <row r="628" spans="1:8" ht="28.8" x14ac:dyDescent="0.3">
      <c r="A628" s="8">
        <v>718</v>
      </c>
      <c r="B628" s="11" t="str">
        <f>IF($A628&lt;&gt;"",IF(VLOOKUP($A628,Vocabulary!$A:$J,2,)="","",VLOOKUP($A628,Vocabulary!$A:$J,2,)),"")</f>
        <v>CountryIsoNum3Code</v>
      </c>
      <c r="C628" s="11" t="str">
        <f>IF($A628&lt;&gt;"",IF(VLOOKUP($A628,Vocabulary!$A:$J,3,)="","",VLOOKUP($A628,Vocabulary!$A:$J,3,)),"")</f>
        <v>Representation of a country by an ISO 3166-1 num-3 code.</v>
      </c>
      <c r="D628" s="11" t="str">
        <f>IF($A628&lt;&gt;"",IF(VLOOKUP($A628,Vocabulary!$A:$J,7,)="","",VLOOKUP($A628,Vocabulary!$A:$J,7,)),"")</f>
        <v>pattern: "^[0-9]{3}$"</v>
      </c>
      <c r="E628" s="11" t="str">
        <f>IF($A628&lt;&gt;"",VLOOKUP($A628,Vocabulary!$A:$J,4,),"")</f>
        <v>Location</v>
      </c>
      <c r="F628" s="8" t="s">
        <v>2224</v>
      </c>
      <c r="G628" s="4" t="s">
        <v>2486</v>
      </c>
      <c r="H628" s="28" t="s">
        <v>2253</v>
      </c>
    </row>
    <row r="629" spans="1:8" ht="158.4" x14ac:dyDescent="0.3">
      <c r="A629" s="27">
        <v>721</v>
      </c>
      <c r="B629" s="44" t="str">
        <f>IF($A629&lt;&gt;"",IF(VLOOKUP($A629,Vocabulary!$A:$J,2,)="","",VLOOKUP($A629,Vocabulary!$A:$J,2,)),"")</f>
        <v>EstablishmentUnit</v>
      </c>
      <c r="C629" s="44" t="str">
        <f>IF($A629&lt;&gt;"",IF(VLOOKUP($A629,Vocabulary!$A:$J,3,)="","",VLOOKUP($A629,Vocabulary!$A:$J,3,)),"")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D629" s="44" t="str">
        <f>IF($A629&lt;&gt;"",IF(VLOOKUP($A629,Vocabulary!$A:$J,7,)="","",VLOOKUP($A629,Vocabulary!$A:$J,7,)),"")</f>
        <v>EstablishmentUnit is a specialization of class Site.</v>
      </c>
      <c r="E629" s="44" t="str">
        <f>IF($A629&lt;&gt;"",VLOOKUP($A629,Vocabulary!$A:$J,4,),"")</f>
        <v>Organization</v>
      </c>
      <c r="F629" s="27" t="s">
        <v>61</v>
      </c>
      <c r="G629" s="28" t="s">
        <v>2234</v>
      </c>
      <c r="H629" s="28" t="s">
        <v>2235</v>
      </c>
    </row>
    <row r="630" spans="1:8" ht="172.8" x14ac:dyDescent="0.3">
      <c r="A630" s="27">
        <v>722</v>
      </c>
      <c r="B630" s="11" t="str">
        <f>IF($A630&lt;&gt;"",IF(VLOOKUP($A630,Vocabulary!$A:$J,2,)="","",VLOOKUP($A630,Vocabulary!$A:$J,2,)),"")</f>
        <v>Currency</v>
      </c>
      <c r="C630" s="11" t="str">
        <f>IF($A630&lt;&gt;"",IF(VLOOKUP($A630,Vocabulary!$A:$J,3,)="","",VLOOKUP($A630,Vocabulary!$A:$J,3,)),"")</f>
        <v>A currency represented by its ISO 4217 alpha code.</v>
      </c>
      <c r="D630" s="11" t="str">
        <f>IF($A630&lt;&gt;"",IF(VLOOKUP($A630,Vocabulary!$A:$J,7,)="","",VLOOKUP($A630,Vocabulary!$A:$J,7,)),"")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E630" s="11" t="str">
        <f>IF($A630&lt;&gt;"",VLOOKUP($A630,Vocabulary!$A:$J,4,),"")</f>
        <v>Generic</v>
      </c>
      <c r="F630" s="8" t="s">
        <v>2248</v>
      </c>
      <c r="G630" s="4" t="s">
        <v>2405</v>
      </c>
      <c r="H630" s="4" t="s">
        <v>2302</v>
      </c>
    </row>
    <row r="631" spans="1:8" ht="28.8" x14ac:dyDescent="0.3">
      <c r="A631" s="27">
        <v>723</v>
      </c>
      <c r="B631" s="11" t="str">
        <f>IF($A631&lt;&gt;"",IF(VLOOKUP($A631,Vocabulary!$A:$J,2,)="","",VLOOKUP($A631,Vocabulary!$A:$J,2,)),"")</f>
        <v>currency</v>
      </c>
      <c r="C631" s="11" t="str">
        <f>IF($A631&lt;&gt;"",IF(VLOOKUP($A631,Vocabulary!$A:$J,3,)="","",VLOOKUP($A631,Vocabulary!$A:$J,3,)),"")</f>
        <v>The currency in which the monetary amount is expressed.</v>
      </c>
      <c r="D631" s="11" t="str">
        <f>IF($A631&lt;&gt;"",IF(VLOOKUP($A631,Vocabulary!$A:$J,7,)="","",VLOOKUP($A631,Vocabulary!$A:$J,7,)),"")</f>
        <v>Use of Currency ConceptScheme is recommended (ISO 4217 currency format).</v>
      </c>
      <c r="E631" s="11" t="str">
        <f>IF($A631&lt;&gt;"",VLOOKUP($A631,Vocabulary!$A:$J,4,),"")</f>
        <v>Generic</v>
      </c>
      <c r="F631" s="8" t="s">
        <v>2248</v>
      </c>
      <c r="G631" s="4" t="s">
        <v>2272</v>
      </c>
      <c r="H631" s="4" t="s">
        <v>2274</v>
      </c>
    </row>
    <row r="632" spans="1:8" ht="129.6" x14ac:dyDescent="0.3">
      <c r="A632" s="27">
        <v>724</v>
      </c>
      <c r="B632" s="11" t="str">
        <f>IF($A632&lt;&gt;"",IF(VLOOKUP($A632,Vocabulary!$A:$J,2,)="","",VLOOKUP($A632,Vocabulary!$A:$J,2,)),"")</f>
        <v>MonetaryAmount</v>
      </c>
      <c r="C632" s="11" t="str">
        <f>IF($A632&lt;&gt;"",IF(VLOOKUP($A632,Vocabulary!$A:$J,3,)="","",VLOOKUP($A632,Vocabulary!$A:$J,3,)),"")</f>
        <v>A monetary value in a specified currency.</v>
      </c>
      <c r="D632" s="11" t="str">
        <f>IF($A632&lt;&gt;"",IF(VLOOKUP($A632,Vocabulary!$A:$J,7,)="","",VLOOKUP($A632,Vocabulary!$A:$J,7,)),"")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E632" s="11" t="str">
        <f>IF($A632&lt;&gt;"",VLOOKUP($A632,Vocabulary!$A:$J,4,),"")</f>
        <v>Generic</v>
      </c>
      <c r="F632" s="8" t="s">
        <v>2249</v>
      </c>
      <c r="G632" s="4" t="s">
        <v>2409</v>
      </c>
      <c r="H632" s="4" t="s">
        <v>2408</v>
      </c>
    </row>
    <row r="633" spans="1:8" ht="28.8" x14ac:dyDescent="0.3">
      <c r="A633" s="27">
        <v>725</v>
      </c>
      <c r="B633" s="11" t="str">
        <f>IF($A633&lt;&gt;"",IF(VLOOKUP($A633,Vocabulary!$A:$J,2,)="","",VLOOKUP($A633,Vocabulary!$A:$J,2,)),"")</f>
        <v>amount</v>
      </c>
      <c r="C633" s="11" t="str">
        <f>IF($A633&lt;&gt;"",IF(VLOOKUP($A633,Vocabulary!$A:$J,3,)="","",VLOOKUP($A633,Vocabulary!$A:$J,3,)),"")</f>
        <v>The amount of money.</v>
      </c>
      <c r="D633" s="11" t="str">
        <f>IF($A633&lt;&gt;"",IF(VLOOKUP($A633,Vocabulary!$A:$J,7,)="","",VLOOKUP($A633,Vocabulary!$A:$J,7,)),"")</f>
        <v>Recommended to express as MonetaryAmount.</v>
      </c>
      <c r="E633" s="11" t="str">
        <f>IF($A633&lt;&gt;"",VLOOKUP($A633,Vocabulary!$A:$J,4,),"")</f>
        <v>Generic</v>
      </c>
      <c r="F633" s="8" t="s">
        <v>2249</v>
      </c>
      <c r="G633" s="4" t="s">
        <v>2250</v>
      </c>
      <c r="H633" s="4" t="s">
        <v>2277</v>
      </c>
    </row>
    <row r="634" spans="1:8" ht="129.6" x14ac:dyDescent="0.3">
      <c r="A634" s="27">
        <v>726</v>
      </c>
      <c r="B634" s="44" t="str">
        <f>IF($A634&lt;&gt;"",IF(VLOOKUP($A634,Vocabulary!$A:$J,2,)="","",VLOOKUP($A634,Vocabulary!$A:$J,2,)),"")</f>
        <v>Employer</v>
      </c>
      <c r="C634" s="44" t="str">
        <f>IF($A634&lt;&gt;"",IF(VLOOKUP($A634,Vocabulary!$A:$J,3,)="","",VLOOKUP($A634,Vocabulary!$A:$J,3,)),"")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D634" s="44" t="str">
        <f>IF($A634&lt;&gt;"",IF(VLOOKUP($A634,Vocabulary!$A:$J,7,)="","",VLOOKUP($A634,Vocabulary!$A:$J,7,)),"")</f>
        <v>Belgian employers can be identified by an nssoNumber, a pplNumber or a provisionalNssoNumber.</v>
      </c>
      <c r="E634" s="44" t="str">
        <f>IF($A634&lt;&gt;"",VLOOKUP($A634,Vocabulary!$A:$J,4,),"")</f>
        <v>Organization</v>
      </c>
      <c r="F634" s="27" t="s">
        <v>2264</v>
      </c>
      <c r="G634" s="28" t="s">
        <v>2266</v>
      </c>
      <c r="H634" s="28" t="s">
        <v>2265</v>
      </c>
    </row>
    <row r="635" spans="1:8" ht="172.8" x14ac:dyDescent="0.3">
      <c r="A635" s="27">
        <v>727</v>
      </c>
      <c r="B635" s="44" t="str">
        <f>IF($A635&lt;&gt;"",IF(VLOOKUP($A635,Vocabulary!$A:$J,2,)="","",VLOOKUP($A635,Vocabulary!$A:$J,2,)),"")</f>
        <v>value</v>
      </c>
      <c r="C635" s="44" t="str">
        <f>IF($A635&lt;&gt;"",IF(VLOOKUP($A635,Vocabulary!$A:$J,3,)="","",VLOOKUP($A635,Vocabulary!$A:$J,3,)),"")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D635" s="44" t="str">
        <f>IF($A635&lt;&gt;"",IF(VLOOKUP($A635,Vocabulary!$A:$J,7,)="","",VLOOKUP($A635,Vocabulary!$A:$J,7,)),"")</f>
        <v>When used in MonetaryAmount, do not use any readability separators (spaces, commas).</v>
      </c>
      <c r="E635" s="44" t="str">
        <f>IF($A635&lt;&gt;"",VLOOKUP($A635,Vocabulary!$A:$J,4,),"")</f>
        <v>Generic</v>
      </c>
      <c r="F635" s="27" t="s">
        <v>2282</v>
      </c>
      <c r="G635" s="28" t="s">
        <v>2285</v>
      </c>
      <c r="H635" s="28" t="s">
        <v>2286</v>
      </c>
    </row>
    <row r="636" spans="1:8" x14ac:dyDescent="0.3">
      <c r="A636" s="27">
        <v>729</v>
      </c>
      <c r="B636" s="44" t="str">
        <f>IF($A636&lt;&gt;"",IF(VLOOKUP($A636,Vocabulary!$A:$J,2,)="","",VLOOKUP($A636,Vocabulary!$A:$J,2,)),"")</f>
        <v>country</v>
      </c>
      <c r="C636" s="44" t="str">
        <f>IF($A636&lt;&gt;"",IF(VLOOKUP($A636,Vocabulary!$A:$J,3,)="","",VLOOKUP($A636,Vocabulary!$A:$J,3,)),"")</f>
        <v>Country represented by a country code.</v>
      </c>
      <c r="D636" s="44" t="str">
        <f>IF($A636&lt;&gt;"",IF(VLOOKUP($A636,Vocabulary!$A:$J,7,)="","",VLOOKUP($A636,Vocabulary!$A:$J,7,)),"")</f>
        <v>See ConceptScheme Country.</v>
      </c>
      <c r="E636" s="44" t="str">
        <f>IF($A636&lt;&gt;"",VLOOKUP($A636,Vocabulary!$A:$J,4,),"")</f>
        <v>Location</v>
      </c>
      <c r="F636" s="27" t="s">
        <v>2186</v>
      </c>
      <c r="G636" s="28" t="s">
        <v>2359</v>
      </c>
      <c r="H636" s="28" t="s">
        <v>2470</v>
      </c>
    </row>
    <row r="637" spans="1:8" ht="172.8" x14ac:dyDescent="0.3">
      <c r="A637" s="27">
        <v>730</v>
      </c>
      <c r="B637" s="44" t="str">
        <f>IF($A637&lt;&gt;"",IF(VLOOKUP($A637,Vocabulary!$A:$J,2,)="","",VLOOKUP($A637,Vocabulary!$A:$J,2,)),"")</f>
        <v>Language</v>
      </c>
      <c r="C637" s="44" t="str">
        <f>IF($A637&lt;&gt;"",IF(VLOOKUP($A637,Vocabulary!$A:$J,3,)="","",VLOOKUP($A637,Vocabulary!$A:$J,3,)),"")</f>
        <v>Language listed in ISO 639-1</v>
      </c>
      <c r="D637" s="44" t="str">
        <f>IF($A637&lt;&gt;"",IF(VLOOKUP($A637,Vocabulary!$A:$J,7,)="","",VLOOKUP($A637,Vocabulary!$A:$J,7,)),"")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E637" s="44" t="str">
        <f>IF($A637&lt;&gt;"",VLOOKUP($A637,Vocabulary!$A:$J,4,),"")</f>
        <v>Generic</v>
      </c>
      <c r="F637" s="27" t="s">
        <v>2385</v>
      </c>
      <c r="G637" s="28" t="s">
        <v>2491</v>
      </c>
      <c r="H637" s="28" t="s">
        <v>2492</v>
      </c>
    </row>
    <row r="638" spans="1:8" ht="72" x14ac:dyDescent="0.3">
      <c r="A638" s="27">
        <v>731</v>
      </c>
      <c r="B638" s="44" t="str">
        <f>IF($A638&lt;&gt;"",IF(VLOOKUP($A638,Vocabulary!$A:$J,2,)="","",VLOOKUP($A638,Vocabulary!$A:$J,2,)),"")</f>
        <v>remittanceInformation</v>
      </c>
      <c r="C638" s="44" t="str">
        <f>IF($A638&lt;&gt;"",IF(VLOOKUP($A638,Vocabulary!$A:$J,3,)="","",VLOOKUP($A638,Vocabulary!$A:$J,3,)),"")</f>
        <v>Information provided with a bank transfer meant for its beneficiary.</v>
      </c>
      <c r="D638" s="44" t="str">
        <f>IF($A638&lt;&gt;"",IF(VLOOKUP($A638,Vocabulary!$A:$J,7,)="","",VLOOKUP($A638,Vocabulary!$A:$J,7,)),"")</f>
        <v>For Belgian remittances, either an unstructured remittance information of 140 characters, or a structured one of 12 digits is used. The latter one is commonly represented as +++ 3 digits / 4 digits / 5 digits +++ (example: +++010/8068/17183+++)</v>
      </c>
      <c r="E638" s="44" t="str">
        <f>IF($A638&lt;&gt;"",VLOOKUP($A638,Vocabulary!$A:$J,4,),"")</f>
        <v>Generic</v>
      </c>
      <c r="F638" s="27" t="s">
        <v>2432</v>
      </c>
      <c r="G638" s="28" t="s">
        <v>2427</v>
      </c>
      <c r="H638" s="28" t="s">
        <v>2426</v>
      </c>
    </row>
    <row r="639" spans="1:8" ht="72" x14ac:dyDescent="0.3">
      <c r="A639" s="27">
        <v>732</v>
      </c>
      <c r="B639" s="44" t="str">
        <f>IF($A639&lt;&gt;"",IF(VLOOKUP($A639,Vocabulary!$A:$J,2,)="","",VLOOKUP($A639,Vocabulary!$A:$J,2,)),"")</f>
        <v>Nationality</v>
      </c>
      <c r="C639" s="44" t="str">
        <f>IF($A639&lt;&gt;"",IF(VLOOKUP($A639,Vocabulary!$A:$J,3,)="","",VLOOKUP($A639,Vocabulary!$A:$J,3,)),"")</f>
        <v>Former or current nationalities  recognized by Belgium</v>
      </c>
      <c r="D639" s="44" t="str">
        <f>IF($A639&lt;&gt;"",IF(VLOOKUP($A639,Vocabulary!$A:$J,7,)="","",VLOOKUP($A639,Vocabulary!$A:$J,7,)),"")</f>
        <v>Reference: https://statbel.fgov.be/nl/over-statbel/methodologie/classificaties/landencodes (Nationalities). 
A nationality can be represented by multiple data types (see Tab "Datamodels"), of which CountryIsoCode and CountryWithHistoricIsoCode are recommended.</v>
      </c>
      <c r="E639" s="44" t="str">
        <f>IF($A639&lt;&gt;"",VLOOKUP($A639,Vocabulary!$A:$J,4,),"")</f>
        <v>Location</v>
      </c>
      <c r="F639" s="8" t="s">
        <v>53</v>
      </c>
      <c r="G639" s="4" t="s">
        <v>2496</v>
      </c>
      <c r="H639" s="4" t="s">
        <v>2497</v>
      </c>
    </row>
    <row r="640" spans="1:8" ht="43.2" x14ac:dyDescent="0.3">
      <c r="A640" s="8">
        <v>734</v>
      </c>
      <c r="B640" s="11" t="str">
        <f>IF($A640&lt;&gt;"",IF(VLOOKUP($A640,Vocabulary!$A:$J,2,)="","",VLOOKUP($A640,Vocabulary!$A:$J,2,)),"")</f>
        <v>NaceEuRev2</v>
      </c>
      <c r="C640" s="11" t="str">
        <f>IF($A640&lt;&gt;"",IF(VLOOKUP($A640,Vocabulary!$A:$J,3,)="","",VLOOKUP($A640,Vocabulary!$A:$J,3,)),"")</f>
        <v>ConceptScheme describing the statistical nomenclature of economic activities in the European Union (revision 2)</v>
      </c>
      <c r="D640" s="11" t="str">
        <f>IF($A640&lt;&gt;"",IF(VLOOKUP($A640,Vocabulary!$A:$J,7,)="","",VLOOKUP($A640,Vocabulary!$A:$J,7,)),"")</f>
        <v>See https://ec.europa.eu/eurostat/documents/3859598/5902521/KS-RA-07-015-EN.PDF</v>
      </c>
      <c r="E640" s="11" t="str">
        <f>IF($A640&lt;&gt;"",VLOOKUP($A640,Vocabulary!$A:$J,4,),"")</f>
        <v>Organization</v>
      </c>
      <c r="F640" s="8" t="s">
        <v>2504</v>
      </c>
      <c r="G640" s="4" t="s">
        <v>2749</v>
      </c>
      <c r="H640" s="23" t="s">
        <v>2515</v>
      </c>
    </row>
    <row r="641" spans="1:8" ht="43.2" x14ac:dyDescent="0.3">
      <c r="A641" s="8">
        <v>735</v>
      </c>
      <c r="B641" s="11" t="str">
        <f>IF($A641&lt;&gt;"",IF(VLOOKUP($A641,Vocabulary!$A:$J,2,)="","",VLOOKUP($A641,Vocabulary!$A:$J,2,)),"")</f>
        <v>NaceEuRev2_1</v>
      </c>
      <c r="C641" s="11" t="str">
        <f>IF($A641&lt;&gt;"",IF(VLOOKUP($A641,Vocabulary!$A:$J,3,)="","",VLOOKUP($A641,Vocabulary!$A:$J,3,)),"")</f>
        <v>ConceptScheme describing the statistical nomenclature of economic activities in the European Union (revision 2.1)</v>
      </c>
      <c r="D641" s="11" t="str">
        <f>IF($A641&lt;&gt;"",IF(VLOOKUP($A641,Vocabulary!$A:$J,7,)="","",VLOOKUP($A641,Vocabulary!$A:$J,7,)),"")</f>
        <v>See https://ec.europa.eu/eurostat/web/products-eurostat-news/w/wdn-20230210-1</v>
      </c>
      <c r="E641" s="11" t="str">
        <f>IF($A641&lt;&gt;"",VLOOKUP($A641,Vocabulary!$A:$J,4,),"")</f>
        <v>Organization</v>
      </c>
      <c r="F641" s="8" t="s">
        <v>2505</v>
      </c>
      <c r="G641" s="4" t="s">
        <v>2750</v>
      </c>
      <c r="H641" s="23" t="s">
        <v>2516</v>
      </c>
    </row>
    <row r="642" spans="1:8" ht="57.6" x14ac:dyDescent="0.3">
      <c r="A642" s="8">
        <v>736</v>
      </c>
      <c r="B642" s="11" t="str">
        <f>IF($A642&lt;&gt;"",IF(VLOOKUP($A642,Vocabulary!$A:$J,2,)="","",VLOOKUP($A642,Vocabulary!$A:$J,2,)),"")</f>
        <v>NaceBel2008</v>
      </c>
      <c r="C642" s="11" t="str">
        <f>IF($A642&lt;&gt;"",IF(VLOOKUP($A642,Vocabulary!$A:$J,3,)="","",VLOOKUP($A642,Vocabulary!$A:$J,3,)),"")</f>
        <v>ConceptScheme describing the statistical nomenclature of economic activities in the European Union (NaceEuRev2 extended with codes specific to Belgium)</v>
      </c>
      <c r="D642" s="11" t="str">
        <f>IF($A642&lt;&gt;"",IF(VLOOKUP($A642,Vocabulary!$A:$J,7,)="","",VLOOKUP($A642,Vocabulary!$A:$J,7,)),"")</f>
        <v>See https://statbel.fgov.be/nl/over-statbel/methodologie/classificaties/nace-bel-2008</v>
      </c>
      <c r="E642" s="11" t="str">
        <f>IF($A642&lt;&gt;"",VLOOKUP($A642,Vocabulary!$A:$J,4,),"")</f>
        <v>Organization</v>
      </c>
      <c r="F642" s="8" t="s">
        <v>2506</v>
      </c>
      <c r="G642" s="4" t="s">
        <v>2751</v>
      </c>
      <c r="H642" s="23" t="s">
        <v>2517</v>
      </c>
    </row>
    <row r="643" spans="1:8" ht="216" x14ac:dyDescent="0.3">
      <c r="A643" s="8">
        <v>737</v>
      </c>
      <c r="B643" s="11" t="str">
        <f>IF($A643&lt;&gt;"",IF(VLOOKUP($A643,Vocabulary!$A:$J,2,)="","",VLOOKUP($A643,Vocabulary!$A:$J,2,)),"")</f>
        <v>NaceRev2Code</v>
      </c>
      <c r="C643" s="11" t="str">
        <f>IF($A643&lt;&gt;"",IF(VLOOKUP($A643,Vocabulary!$A:$J,3,)="","",VLOOKUP($A643,Vocabulary!$A:$J,3,)),"")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D643" s="11" t="str">
        <f>IF($A643&lt;&gt;"",IF(VLOOKUP($A643,Vocabulary!$A:$J,7,)="","",VLOOKUP($A643,Vocabulary!$A:$J,7,)),"")</f>
        <v>type: string
pattern: '^([A-Z]{1}|\d{2}\d*)$'</v>
      </c>
      <c r="E643" s="11" t="str">
        <f>IF($A643&lt;&gt;"",VLOOKUP($A643,Vocabulary!$A:$J,4,),"")</f>
        <v>Organization</v>
      </c>
      <c r="F643" s="8" t="s">
        <v>2781</v>
      </c>
      <c r="G643" s="4" t="s">
        <v>2757</v>
      </c>
      <c r="H643" s="23" t="s">
        <v>2787</v>
      </c>
    </row>
    <row r="644" spans="1:8" ht="144" x14ac:dyDescent="0.3">
      <c r="A644" s="8">
        <v>738</v>
      </c>
      <c r="B644" s="11" t="str">
        <f>IF($A644&lt;&gt;"",IF(VLOOKUP($A644,Vocabulary!$A:$J,2,)="","",VLOOKUP($A644,Vocabulary!$A:$J,2,)),"")</f>
        <v>NaceBel2008Code</v>
      </c>
      <c r="C644" s="11" t="str">
        <f>IF($A644&lt;&gt;"",IF(VLOOKUP($A644,Vocabulary!$A:$J,3,)="","",VLOOKUP($A644,Vocabulary!$A:$J,3,)),"")</f>
        <v>Belgian NACE activity code (version 2008). Either a single capital letter, or numerical of 2 up to 7 digits long.
The meaning of the first four digits is standard across all countries, defined by NACE Revision 2.
The last 3 digits are defined in the Belgian NACE 2008 list.</v>
      </c>
      <c r="D644" s="11" t="str">
        <f>IF($A644&lt;&gt;"",IF(VLOOKUP($A644,Vocabulary!$A:$J,7,)="","",VLOOKUP($A644,Vocabulary!$A:$J,7,)),"")</f>
        <v>this is an extended version of the international Nace2Code data type
type: string
pattern: '^([A-Z]{1}|\d{2}\d{0,5})$'</v>
      </c>
      <c r="E644" s="11" t="str">
        <f>IF($A644&lt;&gt;"",VLOOKUP($A644,Vocabulary!$A:$J,4,),"")</f>
        <v>Organization</v>
      </c>
      <c r="F644" s="8" t="s">
        <v>2507</v>
      </c>
      <c r="G644" s="4" t="s">
        <v>2760</v>
      </c>
      <c r="H644" s="23" t="s">
        <v>2775</v>
      </c>
    </row>
    <row r="645" spans="1:8" ht="100.8" x14ac:dyDescent="0.3">
      <c r="A645" s="27">
        <v>739</v>
      </c>
      <c r="B645" s="44" t="str">
        <f>IF($A645&lt;&gt;"",IF(VLOOKUP($A645,Vocabulary!$A:$J,2,)="","",VLOOKUP($A645,Vocabulary!$A:$J,2,)),"")</f>
        <v>NaceBel2008Length5Code</v>
      </c>
      <c r="C645" s="44" t="str">
        <f>IF($A645&lt;&gt;"",IF(VLOOKUP($A645,Vocabulary!$A:$J,3,)="","",VLOOKUP($A645,Vocabulary!$A:$J,3,)),"")</f>
        <v>Belgian NACE activity code of 5 digits, as used for NSSO and for VAT purposes (version 2008). 
The meaning of the first four digits are standard across all countries, defined by NACE Revision 2. The last digit is defined in the Belgian NACE 2008 list.</v>
      </c>
      <c r="D645" s="44" t="str">
        <f>IF($A645&lt;&gt;"",IF(VLOOKUP($A645,Vocabulary!$A:$J,7,)="","",VLOOKUP($A645,Vocabulary!$A:$J,7,)),"")</f>
        <v>this is a more constrained version of the variable-length NaceBel2008Code data type
type: string
pattern: '^\d{5}$'</v>
      </c>
      <c r="E645" s="44" t="str">
        <f>IF($A645&lt;&gt;"",VLOOKUP($A645,Vocabulary!$A:$J,4,),"")</f>
        <v>Organization</v>
      </c>
      <c r="F645" s="27" t="s">
        <v>2508</v>
      </c>
      <c r="G645" s="28" t="s">
        <v>2771</v>
      </c>
      <c r="H645" s="33" t="s">
        <v>2526</v>
      </c>
    </row>
    <row r="646" spans="1:8" ht="86.4" x14ac:dyDescent="0.3">
      <c r="A646" s="27">
        <v>740</v>
      </c>
      <c r="B646" s="44" t="str">
        <f>IF($A646&lt;&gt;"",IF(VLOOKUP($A646,Vocabulary!$A:$J,2,)="","",VLOOKUP($A646,Vocabulary!$A:$J,2,)),"")</f>
        <v>nihdiNumber</v>
      </c>
      <c r="C646" s="44" t="str">
        <f>IF($A646&lt;&gt;"",IF(VLOOKUP($A646,Vocabulary!$A:$J,3,)="","",VLOOKUP($A646,Vocabulary!$A:$J,3,)),"")</f>
        <v>Recommended best practice is to identify the resource by means of a string conforming to a formal identification system. 
An unambiguous reference to the resource within a given context.</v>
      </c>
      <c r="D646" s="44" t="str">
        <f>IF($A646&lt;&gt;"",IF(VLOOKUP($A646,Vocabulary!$A:$J,7,)="","",VLOOKUP($A646,Vocabulary!$A:$J,7,)),"")</f>
        <v>Identification number granted to healthcare providers (natural person or organization) in Belgium within the framework of compulsory health insurance for a.o. the reimbursement of care provided to patients.
pattern: '^\d{8}$'</v>
      </c>
      <c r="E646" s="44" t="str">
        <f>IF($A646&lt;&gt;"",VLOOKUP($A646,Vocabulary!$A:$J,4,),"")</f>
        <v>Healthcare</v>
      </c>
      <c r="F646" s="27" t="s">
        <v>2521</v>
      </c>
      <c r="G646" s="28" t="s">
        <v>1831</v>
      </c>
      <c r="H646" s="28" t="s">
        <v>2530</v>
      </c>
    </row>
    <row r="647" spans="1:8" ht="86.4" x14ac:dyDescent="0.3">
      <c r="A647" s="27">
        <v>741</v>
      </c>
      <c r="B647" s="44" t="str">
        <f>IF($A647&lt;&gt;"",IF(VLOOKUP($A647,Vocabulary!$A:$J,2,)="","",VLOOKUP($A647,Vocabulary!$A:$J,2,)),"")</f>
        <v>bestIdentifier</v>
      </c>
      <c r="C647" s="44" t="str">
        <f>IF($A647&lt;&gt;"",IF(VLOOKUP($A647,Vocabulary!$A:$J,3,)="","",VLOOKUP($A647,Vocabulary!$A:$J,3,)),"")</f>
        <v>Identifier of a BEST address or a BEST address component.</v>
      </c>
      <c r="D647" s="44" t="str">
        <f>IF($A647&lt;&gt;"",IF(VLOOKUP($A647,Vocabulary!$A:$J,7,)="","",VLOOKUP($A647,Vocabulary!$A:$J,7,)),"")</f>
        <v>BEST = Belgian Streets and Addresses, a standard for Belgian addresses and address components.
Address component = Municipality, PostalInfo, PartOfMunicipality, Streetname
A BEST identifier consists of a namespace, an object identifier and a version.</v>
      </c>
      <c r="E647" s="44" t="str">
        <f>IF($A647&lt;&gt;"",VLOOKUP($A647,Vocabulary!$A:$J,4,),"")</f>
        <v>Location</v>
      </c>
      <c r="F647" s="27" t="s">
        <v>2537</v>
      </c>
      <c r="G647" s="28" t="s">
        <v>2539</v>
      </c>
      <c r="H647" s="28" t="s">
        <v>2538</v>
      </c>
    </row>
    <row r="648" spans="1:8" ht="72" x14ac:dyDescent="0.3">
      <c r="A648" s="27">
        <v>742</v>
      </c>
      <c r="B648" s="44" t="str">
        <f>IF($A648&lt;&gt;"",IF(VLOOKUP($A648,Vocabulary!$A:$J,2,)="","",VLOOKUP($A648,Vocabulary!$A:$J,2,)),"")</f>
        <v>BelgianPostCode</v>
      </c>
      <c r="C648" s="44" t="str">
        <f>IF($A648&lt;&gt;"",IF(VLOOKUP($A648,Vocabulary!$A:$J,3,)="","",VLOOKUP($A648,Vocabulary!$A:$J,3,)),"")</f>
        <v>Post code (aka postal code, zip code etc.) of a location in Belgium.</v>
      </c>
      <c r="D648" s="44" t="str">
        <f>IF($A648&lt;&gt;"",IF(VLOOKUP($A648,Vocabulary!$A:$J,7,)="","",VLOOKUP($A648,Vocabulary!$A:$J,7,)),"")</f>
        <v>Belgian post codes consist of four digits.
A list of Belgian postcodes is published by BPOST and is also available as open dataset.
See https://github.com/belgif/fedvoc/wiki/Mapping-of-a-Belgian-(BEST)-address-on-an-international-address</v>
      </c>
      <c r="E648" s="44" t="str">
        <f>IF($A648&lt;&gt;"",VLOOKUP($A648,Vocabulary!$A:$J,4,),"")</f>
        <v>Location</v>
      </c>
      <c r="F648" s="27" t="s">
        <v>2550</v>
      </c>
      <c r="G648" s="28" t="s">
        <v>2577</v>
      </c>
      <c r="H648" s="28" t="s">
        <v>2551</v>
      </c>
    </row>
    <row r="649" spans="1:8" ht="28.8" x14ac:dyDescent="0.3">
      <c r="A649" s="27">
        <v>743</v>
      </c>
      <c r="B649" s="44" t="str">
        <f>IF($A649&lt;&gt;"",IF(VLOOKUP($A649,Vocabulary!$A:$J,2,)="","",VLOOKUP($A649,Vocabulary!$A:$J,2,)),"")</f>
        <v xml:space="preserve">legalRepresentative </v>
      </c>
      <c r="C649" s="44" t="str">
        <f>IF($A649&lt;&gt;"",IF(VLOOKUP($A649,Vocabulary!$A:$J,3,)="","",VLOOKUP($A649,Vocabulary!$A:$J,3,)),"")</f>
        <v>The legal representative is a natural person who represents a company and is authorised to act on its behalf.</v>
      </c>
      <c r="D649" s="44" t="str">
        <f>IF($A649&lt;&gt;"",IF(VLOOKUP($A649,Vocabulary!$A:$J,7,)="","",VLOOKUP($A649,Vocabulary!$A:$J,7,)),"")</f>
        <v/>
      </c>
      <c r="E649" s="44" t="str">
        <f>IF($A649&lt;&gt;"",VLOOKUP($A649,Vocabulary!$A:$J,4,),"")</f>
        <v>Organization</v>
      </c>
      <c r="F649" s="27" t="s">
        <v>2564</v>
      </c>
      <c r="G649" s="28" t="s">
        <v>2563</v>
      </c>
      <c r="H649" s="28"/>
    </row>
    <row r="650" spans="1:8" ht="43.2" x14ac:dyDescent="0.3">
      <c r="A650" s="8">
        <v>744</v>
      </c>
      <c r="B650" s="11" t="str">
        <f>IF($A650&lt;&gt;"",IF(VLOOKUP($A650,Vocabulary!$A:$J,2,)="","",VLOOKUP($A650,Vocabulary!$A:$J,2,)),"")</f>
        <v>linguisticRegime</v>
      </c>
      <c r="C650" s="11" t="str">
        <f>IF($A650&lt;&gt;"",IF(VLOOKUP($A650,Vocabulary!$A:$J,3,)="","",VLOOKUP($A650,Vocabulary!$A:$J,3,)),"")</f>
        <v>Set of legal provisions that regulate language use within an entity (such as a country/region/city, institution, company, etc.).</v>
      </c>
      <c r="D650" s="11" t="str">
        <f>IF($A650&lt;&gt;"",IF(VLOOKUP($A650,Vocabulary!$A:$J,7,)="","",VLOOKUP($A650,Vocabulary!$A:$J,7,)),"")</f>
        <v/>
      </c>
      <c r="E650" s="11" t="str">
        <f>IF($A650&lt;&gt;"",VLOOKUP($A650,Vocabulary!$A:$J,4,),"")</f>
        <v>Other</v>
      </c>
      <c r="F650" s="8" t="s">
        <v>2574</v>
      </c>
      <c r="G650" s="4" t="s">
        <v>2573</v>
      </c>
    </row>
    <row r="651" spans="1:8" ht="28.8" x14ac:dyDescent="0.3">
      <c r="A651" s="27">
        <v>745</v>
      </c>
      <c r="B651" s="44" t="str">
        <f>IF($A651&lt;&gt;"",IF(VLOOKUP($A651,Vocabulary!$A:$J,2,)="","",VLOOKUP($A651,Vocabulary!$A:$J,2,)),"")</f>
        <v>preferredLanguage</v>
      </c>
      <c r="C651" s="44" t="str">
        <f>IF($A651&lt;&gt;"",IF(VLOOKUP($A651,Vocabulary!$A:$J,3,)="","",VLOOKUP($A651,Vocabulary!$A:$J,3,)),"")</f>
        <v>Language that an agent wants to use preferrably in his contacts with another agent.</v>
      </c>
      <c r="D651" s="44" t="str">
        <f>IF($A651&lt;&gt;"",IF(VLOOKUP($A651,Vocabulary!$A:$J,7,)="","",VLOOKUP($A651,Vocabulary!$A:$J,7,)),"")</f>
        <v/>
      </c>
      <c r="E651" s="44" t="str">
        <f>IF($A651&lt;&gt;"",VLOOKUP($A651,Vocabulary!$A:$J,4,),"")</f>
        <v>Other</v>
      </c>
      <c r="F651" s="27" t="s">
        <v>2576</v>
      </c>
      <c r="G651" s="28" t="s">
        <v>2575</v>
      </c>
      <c r="H651" s="28"/>
    </row>
    <row r="652" spans="1:8" ht="28.8" x14ac:dyDescent="0.3">
      <c r="A652" s="27">
        <v>746</v>
      </c>
      <c r="B652" s="44" t="str">
        <f>IF($A652&lt;&gt;"",IF(VLOOKUP($A652,Vocabulary!$A:$J,2,)="","",VLOOKUP($A652,Vocabulary!$A:$J,2,)),"")</f>
        <v>NihdiCompetenceCode</v>
      </c>
      <c r="C652" s="44" t="str">
        <f>IF($A652&lt;&gt;"",IF(VLOOKUP($A652,Vocabulary!$A:$J,3,)="","",VLOOKUP($A652,Vocabulary!$A:$J,3,)),"")</f>
        <v>3-digit code assigned by NIHDI to identify the recognized profession of a healthcare provider.</v>
      </c>
      <c r="D652" s="44" t="str">
        <f>IF($A652&lt;&gt;"",IF(VLOOKUP($A652,Vocabulary!$A:$J,7,)="","",VLOOKUP($A652,Vocabulary!$A:$J,7,)),"")</f>
        <v xml:space="preserve">FR: https://www.inami.fgov.be/fr/professionnels/info-pour-tous/codes-de-competence 
NL: https://www.riziv.fgov.be/nl/professionals/info-voor-allen/bevoegdheidscodes </v>
      </c>
      <c r="E652" s="44" t="str">
        <f>IF($A652&lt;&gt;"",VLOOKUP($A652,Vocabulary!$A:$J,4,),"")</f>
        <v>Healthcare</v>
      </c>
      <c r="F652" s="27" t="s">
        <v>2586</v>
      </c>
      <c r="G652" s="28" t="s">
        <v>2587</v>
      </c>
      <c r="H652" s="28" t="s">
        <v>2792</v>
      </c>
    </row>
    <row r="653" spans="1:8" ht="72" x14ac:dyDescent="0.3">
      <c r="A653" s="27">
        <v>747</v>
      </c>
      <c r="B653" s="44" t="str">
        <f>IF($A653&lt;&gt;"",IF(VLOOKUP($A653,Vocabulary!$A:$J,2,)="","",VLOOKUP($A653,Vocabulary!$A:$J,2,)),"")</f>
        <v>CommunityCode</v>
      </c>
      <c r="C653" s="44" t="str">
        <f>IF($A653&lt;&gt;"",IF(VLOOKUP($A653,Vocabulary!$A:$J,3,)="","",VLOOKUP($A653,Vocabulary!$A:$J,3,)),"")</f>
        <v>Conceptscheme for community codes in Belgium.
Source:  http://publications.europa.eu/resource/authority/atu
atu = Administrative territorial unit</v>
      </c>
      <c r="D653" s="44" t="str">
        <f>IF($A653&lt;&gt;"",IF(VLOOKUP($A653,Vocabulary!$A:$J,7,)="","",VLOOKUP($A653,Vocabulary!$A:$J,7,)),"")</f>
        <v>BEL_CGG_DEU = German-speaking Community
BEL_CGG_VLA = Flemish Community
BEL_CGG_FRA = French Community</v>
      </c>
      <c r="E653" s="44" t="str">
        <f>IF($A653&lt;&gt;"",VLOOKUP($A653,Vocabulary!$A:$J,4,),"")</f>
        <v>Person</v>
      </c>
      <c r="F653" s="27" t="s">
        <v>2659</v>
      </c>
      <c r="G653" s="28" t="s">
        <v>2673</v>
      </c>
      <c r="H653" s="28" t="s">
        <v>2671</v>
      </c>
    </row>
    <row r="654" spans="1:8" ht="28.8" x14ac:dyDescent="0.3">
      <c r="A654" s="27">
        <v>748</v>
      </c>
      <c r="B654" s="44" t="str">
        <f>IF($A654&lt;&gt;"",IF(VLOOKUP($A654,Vocabulary!$A:$J,2,)="","",VLOOKUP($A654,Vocabulary!$A:$J,2,)),"")</f>
        <v>community</v>
      </c>
      <c r="C654" s="44" t="str">
        <f>IF($A654&lt;&gt;"",IF(VLOOKUP($A654,Vocabulary!$A:$J,3,)="","",VLOOKUP($A654,Vocabulary!$A:$J,3,)),"")</f>
        <v>Concept corresponding to a community code in Belgium.</v>
      </c>
      <c r="D654" s="44" t="str">
        <f>IF($A654&lt;&gt;"",IF(VLOOKUP($A654,Vocabulary!$A:$J,7,)="","",VLOOKUP($A654,Vocabulary!$A:$J,7,)),"")</f>
        <v>See CommunityCode</v>
      </c>
      <c r="E654" s="44" t="str">
        <f>IF($A654&lt;&gt;"",VLOOKUP($A654,Vocabulary!$A:$J,4,),"")</f>
        <v>Person</v>
      </c>
      <c r="F654" s="27" t="s">
        <v>2661</v>
      </c>
      <c r="G654" s="28" t="s">
        <v>2660</v>
      </c>
      <c r="H654" s="28" t="s">
        <v>2664</v>
      </c>
    </row>
    <row r="655" spans="1:8" ht="43.2" x14ac:dyDescent="0.3">
      <c r="A655" s="8">
        <v>749</v>
      </c>
      <c r="B655" s="11" t="str">
        <f>IF($A655&lt;&gt;"",IF(VLOOKUP($A655,Vocabulary!$A:$J,2,)="","",VLOOKUP($A655,Vocabulary!$A:$J,2,)),"")</f>
        <v>isCanceled</v>
      </c>
      <c r="C655" s="11" t="str">
        <f>IF($A655&lt;&gt;"",IF(VLOOKUP($A655,Vocabulary!$A:$J,3,)="","",VLOOKUP($A655,Vocabulary!$A:$J,3,)),"")</f>
        <v xml:space="preserve">A mistake was made during identification.
The identifier shouldn't have been created at the registration authority, and the identifier shouldn't be used anymore. </v>
      </c>
      <c r="D655" s="11" t="str">
        <f>IF($A655&lt;&gt;"",IF(VLOOKUP($A655,Vocabulary!$A:$J,7,)="","",VLOOKUP($A655,Vocabulary!$A:$J,7,)),"")</f>
        <v>Context: Replaced and canceled identifiers</v>
      </c>
      <c r="E655" s="11" t="str">
        <f>IF($A655&lt;&gt;"",VLOOKUP($A655,Vocabulary!$A:$J,4,),"")</f>
        <v>Generic</v>
      </c>
      <c r="F655" s="8" t="s">
        <v>2693</v>
      </c>
      <c r="G655" s="4" t="s">
        <v>2687</v>
      </c>
      <c r="H655" s="4" t="s">
        <v>2692</v>
      </c>
    </row>
    <row r="656" spans="1:8" ht="28.8" x14ac:dyDescent="0.3">
      <c r="A656" s="8">
        <v>750</v>
      </c>
      <c r="B656" s="11" t="str">
        <f>IF($A656&lt;&gt;"",IF(VLOOKUP($A656,Vocabulary!$A:$J,2,)="","",VLOOKUP($A656,Vocabulary!$A:$J,2,)),"")</f>
        <v>replacedBy</v>
      </c>
      <c r="C656" s="11" t="str">
        <f>IF($A656&lt;&gt;"",IF(VLOOKUP($A656,Vocabulary!$A:$J,3,)="","",VLOOKUP($A656,Vocabulary!$A:$J,3,)),"")</f>
        <v xml:space="preserve">An identifier A shouldn't be used anymore and is replaced by identifier B. </v>
      </c>
      <c r="D656" s="11" t="str">
        <f>IF($A656&lt;&gt;"",IF(VLOOKUP($A656,Vocabulary!$A:$J,7,)="","",VLOOKUP($A656,Vocabulary!$A:$J,7,)),"")</f>
        <v>Context: Replaced and canceled identifiers</v>
      </c>
      <c r="E656" s="11" t="str">
        <f>IF($A656&lt;&gt;"",VLOOKUP($A656,Vocabulary!$A:$J,4,),"")</f>
        <v>Generic</v>
      </c>
      <c r="F656" s="8" t="s">
        <v>2686</v>
      </c>
      <c r="G656" s="4" t="s">
        <v>2688</v>
      </c>
      <c r="H656" s="4" t="s">
        <v>2692</v>
      </c>
    </row>
    <row r="657" spans="1:9" x14ac:dyDescent="0.3">
      <c r="A657" s="27">
        <v>751</v>
      </c>
      <c r="B657" s="44" t="str">
        <f>IF($A657&lt;&gt;"",IF(VLOOKUP($A657,Vocabulary!$A:$J,2,)="","",VLOOKUP($A657,Vocabulary!$A:$J,2,)),"")</f>
        <v>replaces</v>
      </c>
      <c r="C657" s="44" t="str">
        <f>IF($A657&lt;&gt;"",IF(VLOOKUP($A657,Vocabulary!$A:$J,3,)="","",VLOOKUP($A657,Vocabulary!$A:$J,3,)),"")</f>
        <v xml:space="preserve">An identifier A replaces an identifier B. </v>
      </c>
      <c r="D657" s="44" t="str">
        <f>IF($A657&lt;&gt;"",IF(VLOOKUP($A657,Vocabulary!$A:$J,7,)="","",VLOOKUP($A657,Vocabulary!$A:$J,7,)),"")</f>
        <v>Context: Replaced and canceled identifiers</v>
      </c>
      <c r="E657" s="44" t="str">
        <f>IF($A657&lt;&gt;"",VLOOKUP($A657,Vocabulary!$A:$J,4,),"")</f>
        <v>Generic</v>
      </c>
      <c r="F657" s="27" t="s">
        <v>2685</v>
      </c>
      <c r="G657" s="28" t="s">
        <v>2691</v>
      </c>
      <c r="H657" s="4" t="s">
        <v>2692</v>
      </c>
    </row>
    <row r="658" spans="1:9" ht="57.6" x14ac:dyDescent="0.3">
      <c r="A658" s="27">
        <v>752</v>
      </c>
      <c r="B658" s="44" t="str">
        <f>IF($A658&lt;&gt;"",IF(VLOOKUP($A658,Vocabulary!$A:$J,2,)="","",VLOOKUP($A658,Vocabulary!$A:$J,2,)),"")</f>
        <v>NaceBel2025</v>
      </c>
      <c r="C658" s="44" t="str">
        <f>IF($A658&lt;&gt;"",IF(VLOOKUP($A658,Vocabulary!$A:$J,3,)="","",VLOOKUP($A658,Vocabulary!$A:$J,3,)),"")</f>
        <v>ConceptScheme describing the statistical nomenclature of economic activities in the European Union (NaceEuRev2_1 extended with codes specific to Belgium)</v>
      </c>
      <c r="D658" s="44" t="str">
        <f>IF($A658&lt;&gt;"",IF(VLOOKUP($A658,Vocabulary!$A:$J,7,)="","",VLOOKUP($A658,Vocabulary!$A:$J,7,)),"")</f>
        <v>See https://statbel.fgov.be/nl/over-statbel/methodologie/classificaties/nace-bel-2025</v>
      </c>
      <c r="E658" s="44" t="str">
        <f>IF($A658&lt;&gt;"",VLOOKUP($A658,Vocabulary!$A:$J,4,),"")</f>
        <v>Organization</v>
      </c>
      <c r="F658" s="27" t="s">
        <v>2784</v>
      </c>
      <c r="G658" s="28" t="s">
        <v>2748</v>
      </c>
      <c r="H658" s="28" t="s">
        <v>2752</v>
      </c>
    </row>
    <row r="659" spans="1:9" ht="216" x14ac:dyDescent="0.3">
      <c r="A659" s="27">
        <v>753</v>
      </c>
      <c r="B659" s="44" t="str">
        <f>IF($A659&lt;&gt;"",IF(VLOOKUP($A659,Vocabulary!$A:$J,2,)="","",VLOOKUP($A659,Vocabulary!$A:$J,2,)),"")</f>
        <v>NaceRev2_1Code</v>
      </c>
      <c r="C659" s="44" t="str">
        <f>IF($A659&lt;&gt;"",IF(VLOOKUP($A659,Vocabulary!$A:$J,3,)="","",VLOOKUP($A659,Vocabulary!$A:$J,3,)),"")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D659" s="44" t="str">
        <f>IF($A659&lt;&gt;"",IF(VLOOKUP($A659,Vocabulary!$A:$J,7,)="","",VLOOKUP($A659,Vocabulary!$A:$J,7,)),"")</f>
        <v>type: string
pattern: '^([A-Z]{1}|\d{2}\d*)$'</v>
      </c>
      <c r="E659" s="44" t="str">
        <f>IF($A659&lt;&gt;"",VLOOKUP($A659,Vocabulary!$A:$J,4,),"")</f>
        <v>Organization</v>
      </c>
      <c r="F659" s="27" t="s">
        <v>2780</v>
      </c>
      <c r="G659" s="28" t="s">
        <v>2765</v>
      </c>
      <c r="H659" s="4" t="s">
        <v>2787</v>
      </c>
    </row>
    <row r="660" spans="1:9" ht="144" x14ac:dyDescent="0.3">
      <c r="A660" s="27">
        <v>754</v>
      </c>
      <c r="B660" s="44" t="str">
        <f>IF($A660&lt;&gt;"",IF(VLOOKUP($A660,Vocabulary!$A:$J,2,)="","",VLOOKUP($A660,Vocabulary!$A:$J,2,)),"")</f>
        <v>NaceBel2025Code</v>
      </c>
      <c r="C660" s="44" t="str">
        <f>IF($A660&lt;&gt;"",IF(VLOOKUP($A660,Vocabulary!$A:$J,3,)="","",VLOOKUP($A660,Vocabulary!$A:$J,3,)),"")</f>
        <v>Belgian NACE activity  (version 2025).  Either a single capital letter, or numerical of 2 up to 7 digits long. 
The meaning of the first four digits is standard across all countries, defined by NACE Revision 2.1.
The last 3 digits are defined in the Belgian NACE 2025 list.</v>
      </c>
      <c r="D660" s="44" t="str">
        <f>IF($A660&lt;&gt;"",IF(VLOOKUP($A660,Vocabulary!$A:$J,7,)="","",VLOOKUP($A660,Vocabulary!$A:$J,7,)),"")</f>
        <v>this is an extended version of the international Nace2_1Code data type
type: string
pattern: '^([A-Z]{1}|\d{2}\d{0,5})$'</v>
      </c>
      <c r="E660" s="44" t="str">
        <f>IF($A660&lt;&gt;"",VLOOKUP($A660,Vocabulary!$A:$J,4,),"")</f>
        <v>Organization</v>
      </c>
      <c r="F660" s="27" t="s">
        <v>2785</v>
      </c>
      <c r="G660" s="28" t="s">
        <v>2768</v>
      </c>
      <c r="H660" s="4" t="s">
        <v>2774</v>
      </c>
    </row>
    <row r="661" spans="1:9" ht="100.8" x14ac:dyDescent="0.3">
      <c r="A661" s="27">
        <v>755</v>
      </c>
      <c r="B661" s="44" t="str">
        <f>IF($A661&lt;&gt;"",IF(VLOOKUP($A661,Vocabulary!$A:$J,2,)="","",VLOOKUP($A661,Vocabulary!$A:$J,2,)),"")</f>
        <v>NaceBel2025Length5Code</v>
      </c>
      <c r="C661" s="44" t="str">
        <f>IF($A661&lt;&gt;"",IF(VLOOKUP($A661,Vocabulary!$A:$J,3,)="","",VLOOKUP($A661,Vocabulary!$A:$J,3,)),"")</f>
        <v>Belgian NACE activity code of 5 digits, as used for NSSO and for VAT purposes (version 2025). 
The meaning of the first four digits are standard across all countries, defined by NACE Revision 2.1. The last digit is defined in the Belgian NACE 2025 list.</v>
      </c>
      <c r="D661" s="44" t="str">
        <f>IF($A661&lt;&gt;"",IF(VLOOKUP($A661,Vocabulary!$A:$J,7,)="","",VLOOKUP($A661,Vocabulary!$A:$J,7,)),"")</f>
        <v>this is a more constrained version of the variable-length NaceBel2025Code data type
type: string
pattern: '^\d{5}$'</v>
      </c>
      <c r="E661" s="44" t="str">
        <f>IF($A661&lt;&gt;"",VLOOKUP($A661,Vocabulary!$A:$J,4,),"")</f>
        <v>Organization</v>
      </c>
      <c r="F661" s="27" t="s">
        <v>2786</v>
      </c>
      <c r="G661" s="28" t="s">
        <v>2772</v>
      </c>
      <c r="H661" s="33" t="s">
        <v>2779</v>
      </c>
    </row>
    <row r="662" spans="1:9" ht="84" customHeight="1" x14ac:dyDescent="0.3">
      <c r="A662" s="27">
        <v>756</v>
      </c>
      <c r="B662" s="74" t="str">
        <f>IF($A662&lt;&gt;"",IF(VLOOKUP($A662,Vocabulary!$A:$J,2,)="","",VLOOKUP($A662,Vocabulary!$A:$J,2,)),"")</f>
        <v>HealthCareProvider</v>
      </c>
      <c r="C662" s="74" t="str">
        <f>IF($A662&lt;&gt;"",IF(VLOOKUP($A662,Vocabulary!$A:$J,3,)="","",VLOOKUP($A662,Vocabulary!$A:$J,3,)),"")</f>
        <v>A health care provider is an individual health professional or a health facility organization licensed to provide health care diagnosis and treatment services including medication, surgery and medical devices.</v>
      </c>
      <c r="D662" s="74" t="str">
        <f>IF($A662&lt;&gt;"",IF(VLOOKUP($A662,Vocabulary!$A:$J,7,)="","",VLOOKUP($A662,Vocabulary!$A:$J,7,)),"")</f>
        <v>In Belgium, health care providers and their competences are registered at NIHDI and are identified by a NIHDI number.</v>
      </c>
      <c r="E662" s="44" t="str">
        <f>IF($A662&lt;&gt;"",VLOOKUP($A662,Vocabulary!$A:$J,4,),"")</f>
        <v>Healthcare</v>
      </c>
      <c r="F662" s="27" t="s">
        <v>2816</v>
      </c>
      <c r="G662" s="28" t="s">
        <v>2817</v>
      </c>
      <c r="H662" s="28" t="s">
        <v>2818</v>
      </c>
    </row>
    <row r="663" spans="1:9" x14ac:dyDescent="0.3">
      <c r="A663" s="25"/>
      <c r="B663" s="25"/>
      <c r="C663" s="25"/>
      <c r="D663" s="25"/>
      <c r="E663" s="25"/>
      <c r="F663" s="25"/>
      <c r="G663" s="3"/>
      <c r="H663" s="3"/>
      <c r="I663"/>
    </row>
    <row r="664" spans="1:9" x14ac:dyDescent="0.3">
      <c r="A664" s="25"/>
      <c r="B664" s="25"/>
      <c r="C664" s="25"/>
      <c r="D664" s="25"/>
      <c r="E664" s="25"/>
      <c r="F664" s="25"/>
      <c r="G664" s="3"/>
      <c r="H664" s="3"/>
      <c r="I664"/>
    </row>
    <row r="665" spans="1:9" x14ac:dyDescent="0.3">
      <c r="A665" s="25"/>
      <c r="B665" s="25"/>
      <c r="C665" s="25"/>
      <c r="D665" s="25"/>
      <c r="E665" s="25"/>
      <c r="F665" s="25"/>
      <c r="G665" s="3"/>
      <c r="H665" s="3"/>
      <c r="I665"/>
    </row>
    <row r="666" spans="1:9" x14ac:dyDescent="0.3">
      <c r="A666" s="25"/>
      <c r="B666" s="25"/>
      <c r="C666" s="25"/>
      <c r="D666" s="25"/>
      <c r="E666" s="25"/>
      <c r="F666" s="25"/>
      <c r="G666" s="3"/>
      <c r="H666" s="3"/>
      <c r="I666"/>
    </row>
    <row r="667" spans="1:9" x14ac:dyDescent="0.3">
      <c r="A667" s="25"/>
      <c r="B667" s="25"/>
      <c r="C667" s="25"/>
      <c r="D667" s="25"/>
      <c r="E667" s="25"/>
      <c r="F667" s="25"/>
      <c r="G667" s="3"/>
      <c r="H667" s="3"/>
      <c r="I667"/>
    </row>
    <row r="668" spans="1:9" x14ac:dyDescent="0.3">
      <c r="A668" s="25"/>
      <c r="B668" s="25"/>
      <c r="C668" s="25"/>
      <c r="D668" s="25"/>
      <c r="E668" s="25"/>
      <c r="F668" s="25"/>
      <c r="G668" s="3"/>
      <c r="H668" s="3"/>
      <c r="I668"/>
    </row>
    <row r="669" spans="1:9" x14ac:dyDescent="0.3">
      <c r="A669" s="25"/>
      <c r="B669" s="25"/>
      <c r="C669" s="25"/>
      <c r="D669" s="25"/>
      <c r="E669" s="25"/>
      <c r="F669" s="25"/>
      <c r="G669" s="3"/>
      <c r="H669" s="3"/>
      <c r="I669"/>
    </row>
    <row r="670" spans="1:9" x14ac:dyDescent="0.3">
      <c r="A670" s="25"/>
      <c r="B670" s="25"/>
      <c r="C670" s="25"/>
      <c r="D670" s="25"/>
      <c r="E670" s="25"/>
      <c r="F670" s="25"/>
      <c r="G670" s="3"/>
      <c r="H670" s="3"/>
      <c r="I670"/>
    </row>
    <row r="671" spans="1:9" x14ac:dyDescent="0.3">
      <c r="A671" s="25"/>
      <c r="B671" s="25"/>
      <c r="C671" s="25"/>
      <c r="D671" s="25"/>
      <c r="E671" s="25"/>
      <c r="F671" s="25"/>
      <c r="G671" s="3"/>
      <c r="H671" s="3"/>
      <c r="I671"/>
    </row>
    <row r="672" spans="1:9" x14ac:dyDescent="0.3">
      <c r="A672" s="25"/>
      <c r="B672" s="25"/>
      <c r="C672" s="25"/>
      <c r="D672" s="25"/>
      <c r="E672" s="25"/>
      <c r="F672" s="25"/>
      <c r="G672" s="3"/>
      <c r="H672" s="3"/>
      <c r="I672"/>
    </row>
    <row r="673" spans="1:9" x14ac:dyDescent="0.3">
      <c r="A673" s="25"/>
      <c r="B673" s="25"/>
      <c r="C673" s="25"/>
      <c r="D673" s="25"/>
      <c r="E673" s="25"/>
      <c r="F673" s="25"/>
      <c r="G673" s="3"/>
      <c r="H673" s="3"/>
      <c r="I673"/>
    </row>
    <row r="674" spans="1:9" x14ac:dyDescent="0.3">
      <c r="A674" s="25"/>
      <c r="B674" s="25"/>
      <c r="C674" s="25"/>
      <c r="D674" s="25"/>
      <c r="E674" s="25"/>
      <c r="F674" s="25"/>
      <c r="G674" s="3"/>
      <c r="H674" s="3"/>
      <c r="I674"/>
    </row>
    <row r="675" spans="1:9" x14ac:dyDescent="0.3">
      <c r="A675" s="25"/>
      <c r="B675" s="25"/>
      <c r="C675" s="25"/>
      <c r="D675" s="25"/>
      <c r="E675" s="25"/>
      <c r="F675" s="25"/>
      <c r="G675" s="3"/>
      <c r="H675" s="3"/>
      <c r="I675"/>
    </row>
    <row r="676" spans="1:9" x14ac:dyDescent="0.3">
      <c r="A676" s="25"/>
      <c r="B676" s="25"/>
      <c r="C676" s="25"/>
      <c r="D676" s="25"/>
      <c r="E676" s="25"/>
      <c r="F676" s="25"/>
      <c r="G676" s="3"/>
      <c r="H676" s="3"/>
      <c r="I676"/>
    </row>
    <row r="677" spans="1:9" x14ac:dyDescent="0.3">
      <c r="A677" s="25"/>
      <c r="B677" s="25"/>
      <c r="C677" s="25"/>
      <c r="D677" s="25"/>
      <c r="E677" s="25"/>
      <c r="F677" s="25"/>
      <c r="G677" s="3"/>
      <c r="H677" s="3"/>
      <c r="I677"/>
    </row>
    <row r="678" spans="1:9" x14ac:dyDescent="0.3">
      <c r="A678" s="25"/>
      <c r="B678" s="25"/>
      <c r="C678" s="25"/>
      <c r="D678" s="25"/>
      <c r="E678" s="25"/>
      <c r="F678" s="25"/>
      <c r="G678" s="3"/>
      <c r="H678" s="3"/>
      <c r="I678"/>
    </row>
    <row r="679" spans="1:9" x14ac:dyDescent="0.3">
      <c r="A679" s="25"/>
      <c r="B679" s="25"/>
      <c r="C679" s="25"/>
      <c r="D679" s="25"/>
      <c r="E679" s="25"/>
      <c r="F679" s="25"/>
      <c r="G679" s="3"/>
      <c r="H679" s="3"/>
      <c r="I679"/>
    </row>
    <row r="680" spans="1:9" x14ac:dyDescent="0.3">
      <c r="A680" s="25"/>
      <c r="B680" s="25"/>
      <c r="C680" s="25"/>
      <c r="D680" s="25"/>
      <c r="E680" s="25"/>
      <c r="F680" s="25"/>
      <c r="G680" s="3"/>
      <c r="H680" s="3"/>
      <c r="I680"/>
    </row>
    <row r="681" spans="1:9" x14ac:dyDescent="0.3">
      <c r="A681" s="25"/>
      <c r="B681" s="25"/>
      <c r="C681" s="25"/>
      <c r="D681" s="25"/>
      <c r="E681" s="25"/>
      <c r="F681" s="25"/>
      <c r="G681" s="3"/>
      <c r="H681" s="3"/>
      <c r="I681"/>
    </row>
    <row r="682" spans="1:9" x14ac:dyDescent="0.3">
      <c r="A682" s="25"/>
      <c r="B682" s="25"/>
      <c r="C682" s="25"/>
      <c r="D682" s="25"/>
      <c r="E682" s="25"/>
      <c r="F682" s="25"/>
      <c r="G682" s="3"/>
      <c r="H682" s="3"/>
      <c r="I682"/>
    </row>
    <row r="683" spans="1:9" x14ac:dyDescent="0.3">
      <c r="A683" s="25"/>
      <c r="B683" s="25"/>
      <c r="C683" s="25"/>
      <c r="D683" s="25"/>
      <c r="E683" s="25"/>
      <c r="F683" s="25"/>
      <c r="G683" s="3"/>
      <c r="H683" s="3"/>
      <c r="I683"/>
    </row>
    <row r="684" spans="1:9" x14ac:dyDescent="0.3">
      <c r="A684" s="25"/>
      <c r="B684" s="25"/>
      <c r="C684" s="25"/>
      <c r="D684" s="25"/>
      <c r="E684" s="25"/>
      <c r="F684" s="25"/>
      <c r="G684" s="3"/>
      <c r="H684" s="3"/>
      <c r="I684"/>
    </row>
    <row r="685" spans="1:9" x14ac:dyDescent="0.3">
      <c r="A685" s="25"/>
      <c r="B685" s="25"/>
      <c r="C685" s="25"/>
      <c r="D685" s="25"/>
      <c r="E685" s="25"/>
      <c r="F685" s="25"/>
      <c r="G685" s="3"/>
      <c r="H685" s="3"/>
      <c r="I685"/>
    </row>
    <row r="686" spans="1:9" x14ac:dyDescent="0.3">
      <c r="A686" s="25"/>
      <c r="B686" s="25"/>
      <c r="C686" s="25"/>
      <c r="D686" s="25"/>
      <c r="E686" s="25"/>
      <c r="F686" s="25"/>
      <c r="G686" s="3"/>
      <c r="H686" s="3"/>
      <c r="I686"/>
    </row>
    <row r="687" spans="1:9" x14ac:dyDescent="0.3">
      <c r="A687" s="25"/>
      <c r="B687" s="25"/>
      <c r="C687" s="25"/>
      <c r="D687" s="25"/>
      <c r="E687" s="25"/>
      <c r="F687" s="25"/>
      <c r="G687" s="3"/>
      <c r="H687" s="3"/>
      <c r="I687"/>
    </row>
    <row r="688" spans="1:9" x14ac:dyDescent="0.3">
      <c r="A688" s="25"/>
      <c r="B688" s="25"/>
      <c r="C688" s="25"/>
      <c r="D688" s="25"/>
      <c r="E688" s="25"/>
      <c r="F688" s="25"/>
      <c r="G688" s="3"/>
      <c r="H688" s="3"/>
      <c r="I688"/>
    </row>
    <row r="689" spans="1:9" x14ac:dyDescent="0.3">
      <c r="A689" s="25"/>
      <c r="B689" s="25"/>
      <c r="C689" s="25"/>
      <c r="D689" s="25"/>
      <c r="E689" s="25"/>
      <c r="F689" s="25"/>
      <c r="G689" s="3"/>
      <c r="H689" s="3"/>
      <c r="I689"/>
    </row>
    <row r="690" spans="1:9" x14ac:dyDescent="0.3">
      <c r="A690" s="25"/>
      <c r="B690" s="25"/>
      <c r="C690" s="25"/>
      <c r="D690" s="25"/>
      <c r="E690" s="25"/>
      <c r="F690" s="25"/>
      <c r="G690" s="3"/>
      <c r="H690" s="3"/>
      <c r="I690"/>
    </row>
    <row r="691" spans="1:9" x14ac:dyDescent="0.3">
      <c r="A691" s="25"/>
      <c r="B691" s="25"/>
      <c r="C691" s="25"/>
      <c r="D691" s="25"/>
      <c r="E691" s="25"/>
      <c r="F691" s="25"/>
      <c r="G691" s="3"/>
      <c r="H691" s="3"/>
      <c r="I691"/>
    </row>
    <row r="692" spans="1:9" x14ac:dyDescent="0.3">
      <c r="A692" s="25"/>
      <c r="B692" s="25"/>
      <c r="C692" s="25"/>
      <c r="D692" s="25"/>
      <c r="E692" s="25"/>
      <c r="F692" s="25"/>
      <c r="G692" s="3"/>
      <c r="H692" s="3"/>
      <c r="I692"/>
    </row>
    <row r="693" spans="1:9" x14ac:dyDescent="0.3">
      <c r="A693" s="25"/>
      <c r="B693" s="25"/>
      <c r="C693" s="25"/>
      <c r="D693" s="25"/>
      <c r="E693" s="25"/>
      <c r="F693" s="25"/>
      <c r="G693" s="3"/>
      <c r="H693" s="3"/>
      <c r="I693"/>
    </row>
    <row r="694" spans="1:9" x14ac:dyDescent="0.3">
      <c r="A694" s="25"/>
      <c r="B694" s="25"/>
      <c r="C694" s="25"/>
      <c r="D694" s="25"/>
      <c r="E694" s="25"/>
      <c r="F694" s="25"/>
      <c r="G694" s="3"/>
      <c r="H694" s="3"/>
      <c r="I694"/>
    </row>
    <row r="695" spans="1:9" x14ac:dyDescent="0.3">
      <c r="A695" s="25"/>
      <c r="B695" s="25"/>
      <c r="C695" s="25"/>
      <c r="D695" s="25"/>
      <c r="E695" s="25"/>
      <c r="F695" s="25"/>
      <c r="G695" s="3"/>
      <c r="H695" s="3"/>
      <c r="I695"/>
    </row>
    <row r="696" spans="1:9" x14ac:dyDescent="0.3">
      <c r="A696" s="25"/>
      <c r="B696" s="25"/>
      <c r="C696" s="25"/>
      <c r="D696" s="25"/>
      <c r="E696" s="25"/>
      <c r="F696" s="25"/>
      <c r="G696" s="3"/>
      <c r="H696" s="3"/>
      <c r="I696"/>
    </row>
    <row r="697" spans="1:9" x14ac:dyDescent="0.3">
      <c r="A697" s="25"/>
      <c r="B697" s="25"/>
      <c r="C697" s="25"/>
      <c r="D697" s="25"/>
      <c r="E697" s="25"/>
      <c r="F697" s="25"/>
      <c r="G697" s="3"/>
      <c r="H697" s="3"/>
      <c r="I697"/>
    </row>
    <row r="698" spans="1:9" x14ac:dyDescent="0.3">
      <c r="A698" s="25"/>
      <c r="B698" s="25"/>
      <c r="C698" s="25"/>
      <c r="D698" s="25"/>
      <c r="E698" s="25"/>
      <c r="F698" s="25"/>
      <c r="G698" s="3"/>
      <c r="H698" s="3"/>
      <c r="I698"/>
    </row>
    <row r="699" spans="1:9" x14ac:dyDescent="0.3">
      <c r="A699" s="25"/>
      <c r="B699" s="25"/>
      <c r="C699" s="25"/>
      <c r="D699" s="25"/>
      <c r="E699" s="25"/>
      <c r="F699" s="25"/>
      <c r="G699" s="3"/>
      <c r="H699" s="3"/>
      <c r="I699"/>
    </row>
    <row r="700" spans="1:9" x14ac:dyDescent="0.3">
      <c r="A700" s="25"/>
      <c r="B700" s="25"/>
      <c r="C700" s="25"/>
      <c r="D700" s="25"/>
      <c r="E700" s="25"/>
      <c r="F700" s="25"/>
      <c r="G700" s="3"/>
      <c r="H700" s="3"/>
      <c r="I700"/>
    </row>
    <row r="701" spans="1:9" x14ac:dyDescent="0.3">
      <c r="A701" s="25"/>
      <c r="B701" s="25"/>
      <c r="C701" s="25"/>
      <c r="D701" s="25"/>
      <c r="E701" s="25"/>
      <c r="F701" s="25"/>
      <c r="G701" s="3"/>
      <c r="H701" s="3"/>
      <c r="I701"/>
    </row>
    <row r="702" spans="1:9" x14ac:dyDescent="0.3">
      <c r="A702" s="25"/>
      <c r="B702" s="25"/>
      <c r="C702" s="25"/>
      <c r="D702" s="25"/>
      <c r="E702" s="25"/>
      <c r="F702" s="25"/>
      <c r="G702" s="3"/>
      <c r="H702" s="3"/>
      <c r="I702"/>
    </row>
    <row r="703" spans="1:9" x14ac:dyDescent="0.3">
      <c r="A703" s="25"/>
      <c r="B703" s="25"/>
      <c r="C703" s="25"/>
      <c r="D703" s="25"/>
      <c r="E703" s="25"/>
      <c r="F703" s="25"/>
      <c r="G703" s="3"/>
      <c r="H703" s="3"/>
      <c r="I703"/>
    </row>
    <row r="704" spans="1:9" x14ac:dyDescent="0.3">
      <c r="A704" s="25"/>
      <c r="B704" s="25"/>
      <c r="C704" s="25"/>
      <c r="D704" s="25"/>
      <c r="E704" s="25"/>
      <c r="F704" s="25"/>
      <c r="G704" s="3"/>
      <c r="H704" s="3"/>
      <c r="I704"/>
    </row>
    <row r="705" spans="1:9" x14ac:dyDescent="0.3">
      <c r="A705" s="25"/>
      <c r="B705" s="25"/>
      <c r="C705" s="25"/>
      <c r="D705" s="25"/>
      <c r="E705" s="25"/>
      <c r="F705" s="25"/>
      <c r="G705" s="3"/>
      <c r="H705" s="3"/>
      <c r="I705"/>
    </row>
    <row r="706" spans="1:9" x14ac:dyDescent="0.3">
      <c r="A706" s="25"/>
      <c r="B706" s="25"/>
      <c r="C706" s="25"/>
      <c r="D706" s="25"/>
      <c r="E706" s="25"/>
      <c r="F706" s="25"/>
      <c r="G706" s="3"/>
      <c r="H706" s="3"/>
      <c r="I706"/>
    </row>
    <row r="707" spans="1:9" x14ac:dyDescent="0.3">
      <c r="A707" s="25"/>
      <c r="B707" s="25"/>
      <c r="C707" s="25"/>
      <c r="D707" s="25"/>
      <c r="E707" s="25"/>
      <c r="F707" s="25"/>
      <c r="G707" s="3"/>
      <c r="H707" s="3"/>
      <c r="I707"/>
    </row>
    <row r="708" spans="1:9" x14ac:dyDescent="0.3">
      <c r="A708" s="25"/>
      <c r="B708" s="25"/>
      <c r="C708" s="25"/>
      <c r="D708" s="25"/>
      <c r="E708" s="25"/>
      <c r="F708" s="25"/>
      <c r="G708" s="3"/>
      <c r="H708" s="3"/>
      <c r="I708"/>
    </row>
    <row r="709" spans="1:9" x14ac:dyDescent="0.3">
      <c r="A709" s="25"/>
      <c r="B709" s="25"/>
      <c r="C709" s="25"/>
      <c r="D709" s="25"/>
      <c r="E709" s="25"/>
      <c r="F709" s="25"/>
      <c r="G709" s="3"/>
      <c r="H709" s="3"/>
      <c r="I709"/>
    </row>
    <row r="710" spans="1:9" x14ac:dyDescent="0.3">
      <c r="A710" s="25"/>
      <c r="B710" s="25"/>
      <c r="C710" s="25"/>
      <c r="D710" s="25"/>
      <c r="E710" s="25"/>
      <c r="F710" s="25"/>
      <c r="G710" s="3"/>
      <c r="H710" s="3"/>
      <c r="I710"/>
    </row>
    <row r="711" spans="1:9" x14ac:dyDescent="0.3">
      <c r="A711" s="25"/>
      <c r="B711" s="25"/>
      <c r="C711" s="25"/>
      <c r="D711" s="25"/>
      <c r="E711" s="25"/>
      <c r="F711" s="25"/>
      <c r="G711" s="3"/>
      <c r="H711" s="3"/>
      <c r="I711"/>
    </row>
    <row r="712" spans="1:9" x14ac:dyDescent="0.3">
      <c r="A712" s="25"/>
      <c r="B712" s="25"/>
      <c r="C712" s="25"/>
      <c r="D712" s="25"/>
      <c r="E712" s="25"/>
      <c r="F712" s="25"/>
      <c r="G712" s="3"/>
      <c r="H712" s="3"/>
      <c r="I712"/>
    </row>
    <row r="713" spans="1:9" x14ac:dyDescent="0.3">
      <c r="A713" s="25"/>
      <c r="B713" s="25"/>
      <c r="C713" s="25"/>
      <c r="D713" s="25"/>
      <c r="E713" s="25"/>
      <c r="F713" s="25"/>
      <c r="G713" s="3"/>
      <c r="H713" s="3"/>
      <c r="I713"/>
    </row>
    <row r="714" spans="1:9" x14ac:dyDescent="0.3">
      <c r="A714" s="25"/>
      <c r="B714" s="25"/>
      <c r="C714" s="25"/>
      <c r="D714" s="25"/>
      <c r="E714" s="25"/>
      <c r="F714" s="25"/>
      <c r="G714" s="3"/>
      <c r="H714" s="3"/>
      <c r="I714"/>
    </row>
    <row r="715" spans="1:9" x14ac:dyDescent="0.3">
      <c r="A715" s="25"/>
      <c r="B715" s="25"/>
      <c r="C715" s="25"/>
      <c r="D715" s="25"/>
      <c r="E715" s="25"/>
      <c r="F715" s="25"/>
      <c r="G715" s="3"/>
      <c r="H715" s="3"/>
      <c r="I715"/>
    </row>
    <row r="716" spans="1:9" x14ac:dyDescent="0.3">
      <c r="A716" s="25"/>
      <c r="B716" s="25"/>
      <c r="C716" s="25"/>
      <c r="D716" s="25"/>
      <c r="E716" s="25"/>
      <c r="F716" s="25"/>
      <c r="G716" s="3"/>
      <c r="H716" s="3"/>
      <c r="I716"/>
    </row>
    <row r="717" spans="1:9" x14ac:dyDescent="0.3">
      <c r="A717" s="25"/>
      <c r="B717" s="25"/>
      <c r="C717" s="25"/>
      <c r="D717" s="25"/>
      <c r="E717" s="25"/>
      <c r="F717" s="25"/>
      <c r="G717" s="3"/>
      <c r="H717" s="3"/>
      <c r="I717"/>
    </row>
    <row r="718" spans="1:9" x14ac:dyDescent="0.3">
      <c r="A718" s="25"/>
      <c r="B718" s="25"/>
      <c r="C718" s="25"/>
      <c r="D718" s="25"/>
      <c r="E718" s="25"/>
      <c r="F718" s="25"/>
      <c r="G718" s="3"/>
      <c r="H718" s="3"/>
      <c r="I718"/>
    </row>
    <row r="719" spans="1:9" x14ac:dyDescent="0.3">
      <c r="A719" s="25"/>
      <c r="B719" s="25"/>
      <c r="C719" s="25"/>
      <c r="D719" s="25"/>
      <c r="E719" s="25"/>
      <c r="F719" s="25"/>
      <c r="G719" s="3"/>
      <c r="H719" s="3"/>
      <c r="I719"/>
    </row>
    <row r="720" spans="1:9" x14ac:dyDescent="0.3">
      <c r="A720" s="25"/>
      <c r="B720" s="25"/>
      <c r="C720" s="25"/>
      <c r="D720" s="25"/>
      <c r="E720" s="25"/>
      <c r="F720" s="25"/>
      <c r="G720" s="3"/>
      <c r="H720" s="3"/>
      <c r="I720"/>
    </row>
    <row r="721" spans="1:9" x14ac:dyDescent="0.3">
      <c r="A721" s="25"/>
      <c r="B721" s="25"/>
      <c r="C721" s="25"/>
      <c r="D721" s="25"/>
      <c r="E721" s="25"/>
      <c r="F721" s="25"/>
      <c r="G721" s="3"/>
      <c r="H721" s="3"/>
      <c r="I721"/>
    </row>
    <row r="722" spans="1:9" x14ac:dyDescent="0.3">
      <c r="A722" s="25"/>
      <c r="B722" s="25"/>
      <c r="C722" s="25"/>
      <c r="D722" s="25"/>
      <c r="E722" s="25"/>
      <c r="F722" s="25"/>
      <c r="G722" s="3"/>
      <c r="H722" s="3"/>
      <c r="I722"/>
    </row>
    <row r="723" spans="1:9" x14ac:dyDescent="0.3">
      <c r="A723" s="25"/>
      <c r="B723" s="25"/>
      <c r="C723" s="25"/>
      <c r="D723" s="25"/>
      <c r="E723" s="25"/>
      <c r="F723" s="25"/>
      <c r="G723" s="3"/>
      <c r="H723" s="3"/>
      <c r="I723"/>
    </row>
    <row r="724" spans="1:9" x14ac:dyDescent="0.3">
      <c r="A724" s="25"/>
      <c r="B724" s="25"/>
      <c r="C724" s="25"/>
      <c r="D724" s="25"/>
      <c r="E724" s="25"/>
      <c r="F724" s="25"/>
      <c r="G724" s="3"/>
      <c r="H724" s="3"/>
      <c r="I724"/>
    </row>
    <row r="725" spans="1:9" x14ac:dyDescent="0.3">
      <c r="A725" s="25"/>
      <c r="B725" s="25"/>
      <c r="C725" s="25"/>
      <c r="D725" s="25"/>
      <c r="E725" s="25"/>
      <c r="F725" s="25"/>
      <c r="G725" s="3"/>
      <c r="H725" s="3"/>
      <c r="I725"/>
    </row>
    <row r="726" spans="1:9" x14ac:dyDescent="0.3">
      <c r="A726" s="25"/>
      <c r="B726" s="25"/>
      <c r="C726" s="25"/>
      <c r="D726" s="25"/>
      <c r="E726" s="25"/>
      <c r="F726" s="25"/>
      <c r="G726" s="3"/>
      <c r="H726" s="3"/>
      <c r="I726"/>
    </row>
    <row r="727" spans="1:9" x14ac:dyDescent="0.3">
      <c r="A727" s="25"/>
      <c r="B727" s="25"/>
      <c r="C727" s="25"/>
      <c r="D727" s="25"/>
      <c r="E727" s="25"/>
      <c r="F727" s="25"/>
      <c r="G727" s="3"/>
      <c r="H727" s="3"/>
      <c r="I727"/>
    </row>
    <row r="728" spans="1:9" x14ac:dyDescent="0.3">
      <c r="A728" s="25"/>
      <c r="B728" s="25"/>
      <c r="C728" s="25"/>
      <c r="D728" s="25"/>
      <c r="E728" s="25"/>
      <c r="F728" s="25"/>
      <c r="G728" s="3"/>
      <c r="H728" s="3"/>
      <c r="I728"/>
    </row>
    <row r="729" spans="1:9" x14ac:dyDescent="0.3">
      <c r="A729" s="25"/>
      <c r="B729" s="25"/>
      <c r="C729" s="25"/>
      <c r="D729" s="25"/>
      <c r="E729" s="25"/>
      <c r="F729" s="25"/>
      <c r="G729" s="3"/>
      <c r="H729" s="3"/>
      <c r="I729"/>
    </row>
    <row r="730" spans="1:9" x14ac:dyDescent="0.3">
      <c r="A730" s="25"/>
      <c r="B730" s="25"/>
      <c r="C730" s="25"/>
      <c r="D730" s="25"/>
      <c r="E730" s="25"/>
      <c r="F730" s="25"/>
      <c r="G730" s="3"/>
      <c r="H730" s="3"/>
      <c r="I730"/>
    </row>
    <row r="731" spans="1:9" x14ac:dyDescent="0.3">
      <c r="A731" s="25"/>
      <c r="B731" s="25"/>
      <c r="C731" s="25"/>
      <c r="D731" s="25"/>
      <c r="E731" s="25"/>
      <c r="F731" s="25"/>
      <c r="G731" s="3"/>
      <c r="H731" s="3"/>
      <c r="I731"/>
    </row>
    <row r="732" spans="1:9" x14ac:dyDescent="0.3">
      <c r="A732" s="25"/>
      <c r="B732" s="25"/>
      <c r="C732" s="25"/>
      <c r="D732" s="25"/>
      <c r="E732" s="25"/>
      <c r="F732" s="25"/>
      <c r="G732" s="3"/>
      <c r="H732" s="3"/>
      <c r="I732"/>
    </row>
    <row r="733" spans="1:9" x14ac:dyDescent="0.3">
      <c r="A733" s="25"/>
      <c r="B733" s="25"/>
      <c r="C733" s="25"/>
      <c r="D733" s="25"/>
      <c r="E733" s="25"/>
      <c r="F733" s="25"/>
      <c r="G733" s="3"/>
      <c r="H733" s="3"/>
      <c r="I733"/>
    </row>
    <row r="734" spans="1:9" x14ac:dyDescent="0.3">
      <c r="A734" s="25"/>
      <c r="B734" s="25"/>
      <c r="C734" s="25"/>
      <c r="D734" s="25"/>
      <c r="E734" s="25"/>
      <c r="F734" s="25"/>
      <c r="G734" s="3"/>
      <c r="H734" s="3"/>
      <c r="I734"/>
    </row>
    <row r="735" spans="1:9" x14ac:dyDescent="0.3">
      <c r="A735" s="25"/>
      <c r="B735" s="25"/>
      <c r="C735" s="25"/>
      <c r="D735" s="25"/>
      <c r="E735" s="25"/>
      <c r="F735" s="25"/>
      <c r="G735" s="3"/>
      <c r="H735" s="3"/>
      <c r="I735"/>
    </row>
    <row r="736" spans="1:9" x14ac:dyDescent="0.3">
      <c r="A736" s="25"/>
      <c r="B736" s="25"/>
      <c r="C736" s="25"/>
      <c r="D736" s="25"/>
      <c r="E736" s="25"/>
      <c r="F736" s="25"/>
      <c r="G736" s="3"/>
      <c r="H736" s="3"/>
      <c r="I736"/>
    </row>
    <row r="737" spans="1:9" x14ac:dyDescent="0.3">
      <c r="A737" s="25"/>
      <c r="B737" s="25"/>
      <c r="C737" s="25"/>
      <c r="D737" s="25"/>
      <c r="E737" s="25"/>
      <c r="F737" s="25"/>
      <c r="G737" s="3"/>
      <c r="H737" s="3"/>
      <c r="I737"/>
    </row>
    <row r="738" spans="1:9" x14ac:dyDescent="0.3">
      <c r="A738" s="25"/>
      <c r="B738" s="25"/>
      <c r="C738" s="25"/>
      <c r="D738" s="25"/>
      <c r="E738" s="25"/>
      <c r="F738" s="25"/>
      <c r="G738" s="3"/>
      <c r="H738" s="3"/>
      <c r="I738"/>
    </row>
    <row r="739" spans="1:9" x14ac:dyDescent="0.3">
      <c r="A739" s="25"/>
      <c r="B739" s="25"/>
      <c r="C739" s="25"/>
      <c r="D739" s="25"/>
      <c r="E739" s="25"/>
      <c r="F739" s="25"/>
      <c r="G739" s="3"/>
      <c r="H739" s="3"/>
      <c r="I739"/>
    </row>
    <row r="740" spans="1:9" x14ac:dyDescent="0.3">
      <c r="A740" s="25"/>
      <c r="B740" s="25"/>
      <c r="C740" s="25"/>
      <c r="D740" s="25"/>
      <c r="E740" s="25"/>
      <c r="F740" s="25"/>
      <c r="G740" s="3"/>
      <c r="H740" s="3"/>
      <c r="I740"/>
    </row>
    <row r="741" spans="1:9" x14ac:dyDescent="0.3">
      <c r="A741" s="25"/>
      <c r="B741" s="25"/>
      <c r="C741" s="25"/>
      <c r="D741" s="25"/>
      <c r="E741" s="25"/>
      <c r="F741" s="25"/>
      <c r="G741" s="3"/>
      <c r="H741" s="3"/>
      <c r="I741"/>
    </row>
    <row r="742" spans="1:9" x14ac:dyDescent="0.3">
      <c r="A742" s="25"/>
      <c r="B742" s="25"/>
      <c r="C742" s="25"/>
      <c r="D742" s="25"/>
      <c r="E742" s="25"/>
      <c r="F742" s="25"/>
      <c r="G742" s="3"/>
      <c r="H742" s="3"/>
      <c r="I742"/>
    </row>
    <row r="743" spans="1:9" x14ac:dyDescent="0.3">
      <c r="A743" s="25"/>
      <c r="B743" s="25"/>
      <c r="C743" s="25"/>
      <c r="D743" s="25"/>
      <c r="E743" s="25"/>
      <c r="F743" s="25"/>
      <c r="G743" s="3"/>
      <c r="H743" s="3"/>
      <c r="I743"/>
    </row>
    <row r="744" spans="1:9" x14ac:dyDescent="0.3">
      <c r="A744" s="25"/>
      <c r="B744" s="25"/>
      <c r="C744" s="25"/>
      <c r="D744" s="25"/>
      <c r="E744" s="25"/>
      <c r="F744" s="25"/>
      <c r="G744" s="3"/>
      <c r="H744" s="3"/>
      <c r="I744"/>
    </row>
    <row r="745" spans="1:9" x14ac:dyDescent="0.3">
      <c r="A745" s="25"/>
      <c r="B745" s="25"/>
      <c r="C745" s="25"/>
      <c r="D745" s="25"/>
      <c r="E745" s="25"/>
      <c r="F745" s="25"/>
      <c r="G745" s="3"/>
      <c r="H745" s="3"/>
      <c r="I745"/>
    </row>
    <row r="746" spans="1:9" x14ac:dyDescent="0.3">
      <c r="A746" s="25"/>
      <c r="B746" s="25"/>
      <c r="C746" s="25"/>
      <c r="D746" s="25"/>
      <c r="E746" s="25"/>
      <c r="F746" s="25"/>
      <c r="G746" s="3"/>
      <c r="H746" s="3"/>
      <c r="I746"/>
    </row>
    <row r="747" spans="1:9" x14ac:dyDescent="0.3">
      <c r="A747" s="25"/>
      <c r="B747" s="25"/>
      <c r="C747" s="25"/>
      <c r="D747" s="25"/>
      <c r="E747" s="25"/>
      <c r="F747" s="25"/>
      <c r="G747" s="3"/>
      <c r="H747" s="3"/>
      <c r="I747"/>
    </row>
    <row r="748" spans="1:9" x14ac:dyDescent="0.3">
      <c r="A748" s="25"/>
      <c r="B748" s="25"/>
      <c r="C748" s="25"/>
      <c r="D748" s="25"/>
      <c r="E748" s="25"/>
      <c r="F748" s="25"/>
      <c r="G748" s="3"/>
      <c r="H748" s="3"/>
      <c r="I748"/>
    </row>
    <row r="749" spans="1:9" x14ac:dyDescent="0.3">
      <c r="A749" s="25"/>
      <c r="B749" s="25"/>
      <c r="C749" s="25"/>
      <c r="D749" s="25"/>
      <c r="E749" s="25"/>
      <c r="F749" s="25"/>
      <c r="G749" s="3"/>
      <c r="H749" s="3"/>
      <c r="I749"/>
    </row>
    <row r="750" spans="1:9" x14ac:dyDescent="0.3">
      <c r="A750" s="25"/>
      <c r="B750" s="25"/>
      <c r="C750" s="25"/>
      <c r="D750" s="25"/>
      <c r="E750" s="25"/>
      <c r="F750" s="25"/>
      <c r="G750" s="3"/>
      <c r="H750" s="3"/>
      <c r="I750"/>
    </row>
    <row r="751" spans="1:9" x14ac:dyDescent="0.3">
      <c r="A751" s="25"/>
      <c r="B751" s="25"/>
      <c r="C751" s="25"/>
      <c r="D751" s="25"/>
      <c r="E751" s="25"/>
      <c r="F751" s="25"/>
      <c r="G751" s="3"/>
      <c r="H751" s="3"/>
      <c r="I751"/>
    </row>
    <row r="752" spans="1:9" x14ac:dyDescent="0.3">
      <c r="A752" s="25"/>
      <c r="B752" s="25"/>
      <c r="C752" s="25"/>
      <c r="D752" s="25"/>
      <c r="E752" s="25"/>
      <c r="F752" s="25"/>
      <c r="G752" s="3"/>
      <c r="H752" s="3"/>
      <c r="I752"/>
    </row>
    <row r="753" spans="1:9" x14ac:dyDescent="0.3">
      <c r="A753" s="25"/>
      <c r="B753" s="25"/>
      <c r="C753" s="25"/>
      <c r="D753" s="25"/>
      <c r="E753" s="25"/>
      <c r="F753" s="25"/>
      <c r="G753" s="3"/>
      <c r="H753" s="3"/>
      <c r="I753"/>
    </row>
    <row r="754" spans="1:9" x14ac:dyDescent="0.3">
      <c r="A754" s="25"/>
      <c r="B754" s="25"/>
      <c r="C754" s="25"/>
      <c r="D754" s="25"/>
      <c r="E754" s="25"/>
      <c r="F754" s="25"/>
      <c r="G754" s="3"/>
      <c r="H754" s="3"/>
      <c r="I754"/>
    </row>
    <row r="755" spans="1:9" x14ac:dyDescent="0.3">
      <c r="A755" s="25"/>
      <c r="B755" s="25"/>
      <c r="C755" s="25"/>
      <c r="D755" s="25"/>
      <c r="E755" s="25"/>
      <c r="F755" s="25"/>
      <c r="G755" s="3"/>
      <c r="H755" s="3"/>
      <c r="I755"/>
    </row>
    <row r="756" spans="1:9" x14ac:dyDescent="0.3">
      <c r="A756" s="25"/>
      <c r="B756" s="25"/>
      <c r="C756" s="25"/>
      <c r="D756" s="25"/>
      <c r="E756" s="25"/>
      <c r="F756" s="25"/>
      <c r="G756" s="3"/>
      <c r="H756" s="3"/>
      <c r="I756"/>
    </row>
    <row r="757" spans="1:9" x14ac:dyDescent="0.3">
      <c r="A757" s="25"/>
      <c r="B757" s="25"/>
      <c r="C757" s="25"/>
      <c r="D757" s="25"/>
      <c r="E757" s="25"/>
      <c r="F757" s="25"/>
      <c r="G757" s="3"/>
      <c r="H757" s="3"/>
      <c r="I757"/>
    </row>
    <row r="758" spans="1:9" x14ac:dyDescent="0.3">
      <c r="A758" s="25"/>
      <c r="B758" s="25"/>
      <c r="C758" s="25"/>
      <c r="D758" s="25"/>
      <c r="E758" s="25"/>
      <c r="F758" s="25"/>
      <c r="G758" s="3"/>
      <c r="H758" s="3"/>
      <c r="I758"/>
    </row>
    <row r="759" spans="1:9" x14ac:dyDescent="0.3">
      <c r="A759" s="25"/>
      <c r="B759" s="25"/>
      <c r="C759" s="25"/>
      <c r="D759" s="25"/>
      <c r="E759" s="25"/>
      <c r="F759" s="25"/>
      <c r="G759" s="3"/>
      <c r="H759" s="3"/>
      <c r="I759"/>
    </row>
    <row r="760" spans="1:9" x14ac:dyDescent="0.3">
      <c r="A760" s="25"/>
      <c r="B760" s="25"/>
      <c r="C760" s="25"/>
      <c r="D760" s="25"/>
      <c r="E760" s="25"/>
      <c r="F760" s="25"/>
      <c r="G760" s="3"/>
      <c r="H760" s="3"/>
      <c r="I760"/>
    </row>
    <row r="761" spans="1:9" x14ac:dyDescent="0.3">
      <c r="A761" s="25"/>
      <c r="B761" s="25"/>
      <c r="C761" s="25"/>
      <c r="D761" s="25"/>
      <c r="E761" s="25"/>
      <c r="F761" s="25"/>
      <c r="G761" s="3"/>
      <c r="H761" s="3"/>
      <c r="I761"/>
    </row>
    <row r="762" spans="1:9" x14ac:dyDescent="0.3">
      <c r="A762" s="25"/>
      <c r="B762" s="25"/>
      <c r="C762" s="25"/>
      <c r="D762" s="25"/>
      <c r="E762" s="25"/>
      <c r="F762" s="25"/>
      <c r="G762" s="3"/>
      <c r="H762" s="3"/>
      <c r="I762"/>
    </row>
    <row r="763" spans="1:9" x14ac:dyDescent="0.3">
      <c r="A763" s="25"/>
      <c r="B763" s="25"/>
      <c r="C763" s="25"/>
      <c r="D763" s="25"/>
      <c r="E763" s="25"/>
      <c r="F763" s="25"/>
      <c r="G763" s="3"/>
      <c r="H763" s="3"/>
      <c r="I763"/>
    </row>
    <row r="764" spans="1:9" x14ac:dyDescent="0.3">
      <c r="A764" s="25"/>
      <c r="B764" s="25"/>
      <c r="C764" s="25"/>
      <c r="D764" s="25"/>
      <c r="E764" s="25"/>
      <c r="F764" s="25"/>
      <c r="G764" s="3"/>
      <c r="H764" s="3"/>
      <c r="I764"/>
    </row>
    <row r="765" spans="1:9" x14ac:dyDescent="0.3">
      <c r="A765" s="25"/>
      <c r="B765" s="25"/>
      <c r="C765" s="25"/>
      <c r="D765" s="25"/>
      <c r="E765" s="25"/>
      <c r="F765" s="25"/>
      <c r="G765" s="3"/>
      <c r="H765" s="3"/>
      <c r="I765"/>
    </row>
    <row r="766" spans="1:9" x14ac:dyDescent="0.3">
      <c r="A766" s="25"/>
      <c r="B766" s="25"/>
      <c r="C766" s="25"/>
      <c r="D766" s="25"/>
      <c r="E766" s="25"/>
      <c r="F766" s="25"/>
      <c r="G766" s="3"/>
      <c r="H766" s="3"/>
      <c r="I766"/>
    </row>
    <row r="767" spans="1:9" x14ac:dyDescent="0.3">
      <c r="A767" s="25"/>
      <c r="B767" s="25"/>
      <c r="C767" s="25"/>
      <c r="D767" s="25"/>
      <c r="E767" s="25"/>
      <c r="F767" s="25"/>
      <c r="G767" s="3"/>
      <c r="H767" s="3"/>
      <c r="I767"/>
    </row>
    <row r="768" spans="1:9" x14ac:dyDescent="0.3">
      <c r="A768" s="25"/>
      <c r="B768" s="25"/>
      <c r="C768" s="25"/>
      <c r="D768" s="25"/>
      <c r="E768" s="25"/>
      <c r="F768" s="25"/>
      <c r="G768" s="3"/>
      <c r="H768" s="3"/>
      <c r="I768"/>
    </row>
    <row r="769" spans="1:9" x14ac:dyDescent="0.3">
      <c r="A769" s="25"/>
      <c r="B769" s="25"/>
      <c r="C769" s="25"/>
      <c r="D769" s="25"/>
      <c r="E769" s="25"/>
      <c r="F769" s="25"/>
      <c r="G769" s="3"/>
      <c r="H769" s="3"/>
      <c r="I769"/>
    </row>
    <row r="770" spans="1:9" x14ac:dyDescent="0.3">
      <c r="A770" s="25"/>
      <c r="B770" s="25"/>
      <c r="C770" s="25"/>
      <c r="D770" s="25"/>
      <c r="E770" s="25"/>
      <c r="F770" s="25"/>
      <c r="G770" s="3"/>
      <c r="H770" s="3"/>
      <c r="I770"/>
    </row>
    <row r="771" spans="1:9" x14ac:dyDescent="0.3">
      <c r="A771" s="25"/>
      <c r="B771" s="25"/>
      <c r="C771" s="25"/>
      <c r="D771" s="25"/>
      <c r="E771" s="25"/>
      <c r="F771" s="25"/>
      <c r="G771" s="3"/>
      <c r="H771" s="3"/>
      <c r="I771"/>
    </row>
    <row r="772" spans="1:9" x14ac:dyDescent="0.3">
      <c r="A772" s="25"/>
      <c r="B772" s="25"/>
      <c r="C772" s="25"/>
      <c r="D772" s="25"/>
      <c r="E772" s="25"/>
      <c r="F772" s="25"/>
      <c r="G772" s="3"/>
      <c r="H772" s="3"/>
      <c r="I772"/>
    </row>
    <row r="773" spans="1:9" x14ac:dyDescent="0.3">
      <c r="A773" s="25"/>
      <c r="B773" s="25"/>
      <c r="C773" s="25"/>
      <c r="D773" s="25"/>
      <c r="E773" s="25"/>
      <c r="F773" s="25"/>
      <c r="G773" s="3"/>
      <c r="H773" s="3"/>
      <c r="I773"/>
    </row>
    <row r="774" spans="1:9" x14ac:dyDescent="0.3">
      <c r="A774" s="25"/>
      <c r="B774" s="25"/>
      <c r="C774" s="25"/>
      <c r="D774" s="25"/>
      <c r="E774" s="25"/>
      <c r="F774" s="25"/>
      <c r="G774" s="3"/>
      <c r="H774" s="3"/>
      <c r="I774"/>
    </row>
    <row r="775" spans="1:9" x14ac:dyDescent="0.3">
      <c r="A775" s="25"/>
      <c r="B775" s="25"/>
      <c r="C775" s="25"/>
      <c r="D775" s="25"/>
      <c r="E775" s="25"/>
      <c r="F775" s="25"/>
      <c r="G775" s="3"/>
      <c r="H775" s="3"/>
      <c r="I775"/>
    </row>
    <row r="776" spans="1:9" x14ac:dyDescent="0.3">
      <c r="A776" s="25"/>
      <c r="B776" s="25"/>
      <c r="C776" s="25"/>
      <c r="D776" s="25"/>
      <c r="E776" s="25"/>
      <c r="F776" s="25"/>
      <c r="G776" s="3"/>
      <c r="H776" s="3"/>
      <c r="I776"/>
    </row>
    <row r="777" spans="1:9" x14ac:dyDescent="0.3">
      <c r="A777" s="25"/>
      <c r="B777" s="25"/>
      <c r="C777" s="25"/>
      <c r="D777" s="25"/>
      <c r="E777" s="25"/>
      <c r="F777" s="25"/>
      <c r="G777" s="3"/>
      <c r="H777" s="3"/>
      <c r="I777"/>
    </row>
    <row r="778" spans="1:9" x14ac:dyDescent="0.3">
      <c r="A778" s="25"/>
      <c r="B778" s="25"/>
      <c r="C778" s="25"/>
      <c r="D778" s="25"/>
      <c r="E778" s="25"/>
      <c r="F778" s="25"/>
      <c r="G778" s="3"/>
      <c r="H778" s="3"/>
      <c r="I778"/>
    </row>
    <row r="779" spans="1:9" x14ac:dyDescent="0.3">
      <c r="A779" s="25"/>
      <c r="B779" s="25"/>
      <c r="C779" s="25"/>
      <c r="D779" s="25"/>
      <c r="E779" s="25"/>
      <c r="F779" s="25"/>
      <c r="G779" s="3"/>
      <c r="H779" s="3"/>
      <c r="I779"/>
    </row>
    <row r="780" spans="1:9" x14ac:dyDescent="0.3">
      <c r="A780" s="25"/>
      <c r="B780" s="25"/>
      <c r="C780" s="25"/>
      <c r="D780" s="25"/>
      <c r="E780" s="25"/>
      <c r="F780" s="25"/>
      <c r="G780" s="3"/>
      <c r="H780" s="3"/>
      <c r="I780"/>
    </row>
    <row r="781" spans="1:9" x14ac:dyDescent="0.3">
      <c r="A781" s="25"/>
      <c r="B781" s="25"/>
      <c r="C781" s="25"/>
      <c r="D781" s="25"/>
      <c r="E781" s="25"/>
      <c r="F781" s="25"/>
      <c r="G781" s="3"/>
      <c r="H781" s="3"/>
      <c r="I781"/>
    </row>
    <row r="782" spans="1:9" x14ac:dyDescent="0.3">
      <c r="A782" s="25"/>
      <c r="B782" s="25"/>
      <c r="C782" s="25"/>
      <c r="D782" s="25"/>
      <c r="E782" s="25"/>
      <c r="F782" s="25"/>
      <c r="G782" s="3"/>
      <c r="H782" s="3"/>
      <c r="I782"/>
    </row>
    <row r="783" spans="1:9" x14ac:dyDescent="0.3">
      <c r="A783" s="25"/>
      <c r="B783" s="25"/>
      <c r="C783" s="25"/>
      <c r="D783" s="25"/>
      <c r="E783" s="25"/>
      <c r="F783" s="25"/>
      <c r="G783" s="3"/>
      <c r="H783" s="3"/>
      <c r="I783"/>
    </row>
    <row r="784" spans="1:9" x14ac:dyDescent="0.3">
      <c r="A784" s="25"/>
      <c r="B784" s="25"/>
      <c r="C784" s="25"/>
      <c r="D784" s="25"/>
      <c r="E784" s="25"/>
      <c r="F784" s="25"/>
      <c r="G784" s="3"/>
      <c r="H784" s="3"/>
      <c r="I784"/>
    </row>
    <row r="785" spans="1:9" x14ac:dyDescent="0.3">
      <c r="A785" s="25"/>
      <c r="B785" s="25"/>
      <c r="C785" s="25"/>
      <c r="D785" s="25"/>
      <c r="E785" s="25"/>
      <c r="F785" s="25"/>
      <c r="G785" s="3"/>
      <c r="H785" s="3"/>
      <c r="I785"/>
    </row>
    <row r="786" spans="1:9" x14ac:dyDescent="0.3">
      <c r="A786" s="25"/>
      <c r="B786" s="25"/>
      <c r="C786" s="25"/>
      <c r="D786" s="25"/>
      <c r="E786" s="25"/>
      <c r="F786" s="25"/>
      <c r="G786" s="3"/>
      <c r="H786" s="3"/>
      <c r="I786"/>
    </row>
    <row r="787" spans="1:9" x14ac:dyDescent="0.3">
      <c r="A787" s="25"/>
      <c r="B787" s="25"/>
      <c r="C787" s="25"/>
      <c r="D787" s="25"/>
      <c r="E787" s="25"/>
      <c r="F787" s="25"/>
      <c r="G787" s="3"/>
      <c r="H787" s="3"/>
      <c r="I787"/>
    </row>
    <row r="788" spans="1:9" x14ac:dyDescent="0.3">
      <c r="A788" s="25"/>
      <c r="B788" s="25"/>
      <c r="C788" s="25"/>
      <c r="D788" s="25"/>
      <c r="E788" s="25"/>
      <c r="F788" s="25"/>
      <c r="G788" s="3"/>
      <c r="H788" s="3"/>
      <c r="I788"/>
    </row>
    <row r="789" spans="1:9" x14ac:dyDescent="0.3">
      <c r="A789" s="25"/>
      <c r="B789" s="25"/>
      <c r="C789" s="25"/>
      <c r="D789" s="25"/>
      <c r="E789" s="25"/>
      <c r="F789" s="25"/>
      <c r="G789" s="3"/>
      <c r="H789" s="3"/>
      <c r="I789"/>
    </row>
    <row r="790" spans="1:9" x14ac:dyDescent="0.3">
      <c r="A790" s="25"/>
      <c r="B790" s="25"/>
      <c r="C790" s="25"/>
      <c r="D790" s="25"/>
      <c r="E790" s="25"/>
      <c r="F790" s="25"/>
      <c r="G790" s="3"/>
      <c r="H790" s="3"/>
      <c r="I790"/>
    </row>
    <row r="791" spans="1:9" x14ac:dyDescent="0.3">
      <c r="A791" s="25"/>
      <c r="B791" s="25"/>
      <c r="C791" s="25"/>
      <c r="D791" s="25"/>
      <c r="E791" s="25"/>
      <c r="F791" s="25"/>
      <c r="G791" s="3"/>
      <c r="H791" s="3"/>
      <c r="I791"/>
    </row>
    <row r="792" spans="1:9" x14ac:dyDescent="0.3">
      <c r="A792" s="25"/>
      <c r="B792" s="25"/>
      <c r="C792" s="25"/>
      <c r="D792" s="25"/>
      <c r="E792" s="25"/>
      <c r="F792" s="25"/>
      <c r="G792" s="3"/>
      <c r="H792" s="3"/>
      <c r="I792"/>
    </row>
    <row r="793" spans="1:9" x14ac:dyDescent="0.3">
      <c r="A793" s="25"/>
      <c r="B793" s="25"/>
      <c r="C793" s="25"/>
      <c r="D793" s="25"/>
      <c r="E793" s="25"/>
      <c r="F793" s="25"/>
      <c r="G793" s="3"/>
      <c r="H793" s="3"/>
      <c r="I793"/>
    </row>
    <row r="794" spans="1:9" x14ac:dyDescent="0.3">
      <c r="A794" s="25"/>
      <c r="B794" s="25"/>
      <c r="C794" s="25"/>
      <c r="D794" s="25"/>
      <c r="E794" s="25"/>
      <c r="F794" s="25"/>
      <c r="G794" s="3"/>
      <c r="H794" s="3"/>
      <c r="I794"/>
    </row>
    <row r="795" spans="1:9" x14ac:dyDescent="0.3">
      <c r="A795" s="25"/>
      <c r="B795" s="25"/>
      <c r="C795" s="25"/>
      <c r="D795" s="25"/>
      <c r="E795" s="25"/>
      <c r="F795" s="25"/>
      <c r="G795" s="3"/>
      <c r="H795" s="3"/>
      <c r="I795"/>
    </row>
    <row r="796" spans="1:9" x14ac:dyDescent="0.3">
      <c r="A796" s="25"/>
      <c r="B796" s="25"/>
      <c r="C796" s="25"/>
      <c r="D796" s="25"/>
      <c r="E796" s="25"/>
      <c r="F796" s="25"/>
      <c r="G796" s="3"/>
      <c r="H796" s="3"/>
      <c r="I796"/>
    </row>
    <row r="797" spans="1:9" x14ac:dyDescent="0.3">
      <c r="A797" s="25"/>
      <c r="B797" s="25"/>
      <c r="C797" s="25"/>
      <c r="D797" s="25"/>
      <c r="E797" s="25"/>
      <c r="F797" s="25"/>
      <c r="G797" s="3"/>
      <c r="H797" s="3"/>
      <c r="I797"/>
    </row>
    <row r="798" spans="1:9" x14ac:dyDescent="0.3">
      <c r="A798" s="25"/>
      <c r="B798" s="25"/>
      <c r="C798" s="25"/>
      <c r="D798" s="25"/>
      <c r="E798" s="25"/>
      <c r="F798" s="25"/>
      <c r="G798" s="3"/>
      <c r="H798" s="3"/>
      <c r="I798"/>
    </row>
    <row r="799" spans="1:9" x14ac:dyDescent="0.3">
      <c r="A799" s="25"/>
      <c r="B799" s="25"/>
      <c r="C799" s="25"/>
      <c r="D799" s="25"/>
      <c r="E799" s="25"/>
      <c r="F799" s="25"/>
      <c r="G799" s="3"/>
      <c r="H799" s="3"/>
      <c r="I799"/>
    </row>
    <row r="800" spans="1:9" x14ac:dyDescent="0.3">
      <c r="A800" s="25"/>
      <c r="B800" s="25"/>
      <c r="C800" s="25"/>
      <c r="D800" s="25"/>
      <c r="E800" s="25"/>
      <c r="F800" s="25"/>
      <c r="G800" s="3"/>
      <c r="H800" s="3"/>
      <c r="I800"/>
    </row>
    <row r="801" spans="1:9" x14ac:dyDescent="0.3">
      <c r="A801" s="25"/>
      <c r="B801" s="25"/>
      <c r="C801" s="25"/>
      <c r="D801" s="25"/>
      <c r="E801" s="25"/>
      <c r="F801" s="25"/>
      <c r="G801" s="3"/>
      <c r="H801" s="3"/>
      <c r="I801"/>
    </row>
    <row r="802" spans="1:9" x14ac:dyDescent="0.3">
      <c r="A802" s="25"/>
      <c r="B802" s="25"/>
      <c r="C802" s="25"/>
      <c r="D802" s="25"/>
      <c r="E802" s="25"/>
      <c r="F802" s="25"/>
      <c r="G802" s="3"/>
      <c r="H802" s="3"/>
      <c r="I802"/>
    </row>
    <row r="803" spans="1:9" x14ac:dyDescent="0.3">
      <c r="A803" s="25"/>
      <c r="B803" s="25"/>
      <c r="C803" s="25"/>
      <c r="D803" s="25"/>
      <c r="E803" s="25"/>
      <c r="F803" s="25"/>
      <c r="G803" s="3"/>
      <c r="H803" s="3"/>
      <c r="I803"/>
    </row>
    <row r="804" spans="1:9" x14ac:dyDescent="0.3">
      <c r="A804" s="25"/>
      <c r="B804" s="25"/>
      <c r="C804" s="25"/>
      <c r="D804" s="25"/>
      <c r="E804" s="25"/>
      <c r="F804" s="25"/>
      <c r="G804" s="3"/>
      <c r="H804" s="3"/>
      <c r="I804"/>
    </row>
    <row r="805" spans="1:9" x14ac:dyDescent="0.3">
      <c r="A805" s="25"/>
      <c r="B805" s="25"/>
      <c r="C805" s="25"/>
      <c r="D805" s="25"/>
      <c r="E805" s="25"/>
      <c r="F805" s="25"/>
      <c r="G805" s="3"/>
      <c r="H805" s="3"/>
      <c r="I805"/>
    </row>
    <row r="806" spans="1:9" x14ac:dyDescent="0.3">
      <c r="A806" s="25"/>
      <c r="B806" s="25"/>
      <c r="C806" s="25"/>
      <c r="D806" s="25"/>
      <c r="E806" s="25"/>
      <c r="F806" s="25"/>
      <c r="G806" s="3"/>
      <c r="H806" s="3"/>
      <c r="I806"/>
    </row>
    <row r="807" spans="1:9" x14ac:dyDescent="0.3">
      <c r="A807" s="25"/>
      <c r="B807" s="25"/>
      <c r="C807" s="25"/>
      <c r="D807" s="25"/>
      <c r="E807" s="25"/>
      <c r="F807" s="25"/>
      <c r="G807" s="3"/>
      <c r="H807" s="3"/>
      <c r="I807"/>
    </row>
    <row r="808" spans="1:9" x14ac:dyDescent="0.3">
      <c r="A808" s="25"/>
      <c r="B808" s="25"/>
      <c r="C808" s="25"/>
      <c r="D808" s="25"/>
      <c r="E808" s="25"/>
      <c r="F808" s="25"/>
      <c r="G808" s="3"/>
      <c r="H808" s="3"/>
      <c r="I808"/>
    </row>
    <row r="809" spans="1:9" x14ac:dyDescent="0.3">
      <c r="A809" s="25"/>
      <c r="B809" s="25"/>
      <c r="C809" s="25"/>
      <c r="D809" s="25"/>
      <c r="E809" s="25"/>
      <c r="F809" s="25"/>
      <c r="G809" s="3"/>
      <c r="H809" s="3"/>
      <c r="I809"/>
    </row>
    <row r="810" spans="1:9" x14ac:dyDescent="0.3">
      <c r="A810" s="25"/>
      <c r="B810" s="25"/>
      <c r="C810" s="25"/>
      <c r="D810" s="25"/>
      <c r="E810" s="25"/>
      <c r="F810" s="25"/>
      <c r="G810" s="3"/>
      <c r="H810" s="3"/>
      <c r="I810"/>
    </row>
    <row r="811" spans="1:9" x14ac:dyDescent="0.3">
      <c r="A811" s="25"/>
      <c r="B811" s="25"/>
      <c r="C811" s="25"/>
      <c r="D811" s="25"/>
      <c r="E811" s="25"/>
      <c r="F811" s="25"/>
      <c r="G811" s="3"/>
      <c r="H811" s="3"/>
      <c r="I811"/>
    </row>
    <row r="812" spans="1:9" x14ac:dyDescent="0.3">
      <c r="A812" s="25"/>
      <c r="B812" s="25"/>
      <c r="C812" s="25"/>
      <c r="D812" s="25"/>
      <c r="E812" s="25"/>
      <c r="F812" s="25"/>
      <c r="G812" s="3"/>
      <c r="H812" s="3"/>
      <c r="I812"/>
    </row>
    <row r="813" spans="1:9" x14ac:dyDescent="0.3">
      <c r="A813" s="25"/>
      <c r="B813" s="25"/>
      <c r="C813" s="25"/>
      <c r="D813" s="25"/>
      <c r="E813" s="25"/>
      <c r="F813" s="25"/>
      <c r="G813" s="3"/>
      <c r="H813" s="3"/>
      <c r="I813"/>
    </row>
    <row r="814" spans="1:9" x14ac:dyDescent="0.3">
      <c r="A814" s="25"/>
      <c r="B814" s="25"/>
      <c r="C814" s="25"/>
      <c r="D814" s="25"/>
      <c r="E814" s="25"/>
      <c r="F814" s="25"/>
      <c r="G814" s="3"/>
      <c r="H814" s="3"/>
      <c r="I814"/>
    </row>
    <row r="815" spans="1:9" x14ac:dyDescent="0.3">
      <c r="A815" s="25"/>
      <c r="B815" s="25"/>
      <c r="C815" s="25"/>
      <c r="D815" s="25"/>
      <c r="E815" s="25"/>
      <c r="F815" s="25"/>
      <c r="G815" s="3"/>
      <c r="H815" s="3"/>
      <c r="I815"/>
    </row>
    <row r="816" spans="1:9" x14ac:dyDescent="0.3">
      <c r="A816" s="25"/>
      <c r="B816" s="25"/>
      <c r="C816" s="25"/>
      <c r="D816" s="25"/>
      <c r="E816" s="25"/>
      <c r="F816" s="25"/>
      <c r="G816" s="3"/>
      <c r="H816" s="3"/>
      <c r="I816"/>
    </row>
    <row r="817" spans="1:9" x14ac:dyDescent="0.3">
      <c r="A817" s="25"/>
      <c r="B817" s="25"/>
      <c r="C817" s="25"/>
      <c r="D817" s="25"/>
      <c r="E817" s="25"/>
      <c r="F817" s="25"/>
      <c r="G817" s="3"/>
      <c r="H817" s="3"/>
      <c r="I817"/>
    </row>
    <row r="818" spans="1:9" x14ac:dyDescent="0.3">
      <c r="A818" s="25"/>
      <c r="B818" s="25"/>
      <c r="C818" s="25"/>
      <c r="D818" s="25"/>
      <c r="E818" s="25"/>
      <c r="F818" s="25"/>
      <c r="G818" s="3"/>
      <c r="H818" s="3"/>
      <c r="I818"/>
    </row>
    <row r="819" spans="1:9" x14ac:dyDescent="0.3">
      <c r="A819" s="25"/>
      <c r="B819" s="25"/>
      <c r="C819" s="25"/>
      <c r="D819" s="25"/>
      <c r="E819" s="25"/>
      <c r="F819" s="25"/>
      <c r="G819" s="3"/>
      <c r="H819" s="3"/>
      <c r="I819"/>
    </row>
    <row r="820" spans="1:9" x14ac:dyDescent="0.3">
      <c r="A820" s="25"/>
      <c r="B820" s="25"/>
      <c r="C820" s="25"/>
      <c r="D820" s="25"/>
      <c r="E820" s="25"/>
      <c r="F820" s="25"/>
      <c r="G820" s="3"/>
      <c r="H820" s="3"/>
      <c r="I820"/>
    </row>
    <row r="821" spans="1:9" x14ac:dyDescent="0.3">
      <c r="A821" s="25"/>
      <c r="B821" s="25"/>
      <c r="C821" s="25"/>
      <c r="D821" s="25"/>
      <c r="E821" s="25"/>
      <c r="F821" s="25"/>
      <c r="G821" s="3"/>
      <c r="H821" s="3"/>
      <c r="I821"/>
    </row>
    <row r="822" spans="1:9" x14ac:dyDescent="0.3">
      <c r="A822" s="25"/>
      <c r="B822" s="25"/>
      <c r="C822" s="25"/>
      <c r="D822" s="25"/>
      <c r="E822" s="25"/>
      <c r="F822" s="25"/>
      <c r="G822" s="3"/>
      <c r="H822" s="3"/>
      <c r="I822"/>
    </row>
    <row r="823" spans="1:9" x14ac:dyDescent="0.3">
      <c r="A823" s="25"/>
      <c r="B823" s="25"/>
      <c r="C823" s="25"/>
      <c r="D823" s="25"/>
      <c r="E823" s="25"/>
      <c r="F823" s="25"/>
      <c r="G823" s="3"/>
      <c r="H823" s="3"/>
      <c r="I823"/>
    </row>
    <row r="824" spans="1:9" x14ac:dyDescent="0.3">
      <c r="A824" s="25"/>
      <c r="B824" s="25"/>
      <c r="C824" s="25"/>
      <c r="D824" s="25"/>
      <c r="E824" s="25"/>
      <c r="F824" s="25"/>
      <c r="G824" s="3"/>
      <c r="H824" s="3"/>
      <c r="I824"/>
    </row>
    <row r="825" spans="1:9" x14ac:dyDescent="0.3">
      <c r="A825" s="25"/>
      <c r="B825" s="25"/>
      <c r="C825" s="25"/>
      <c r="D825" s="25"/>
      <c r="E825" s="25"/>
      <c r="F825" s="25"/>
      <c r="G825" s="3"/>
      <c r="H825" s="3"/>
      <c r="I825"/>
    </row>
    <row r="826" spans="1:9" x14ac:dyDescent="0.3">
      <c r="A826" s="25"/>
      <c r="B826" s="25"/>
      <c r="C826" s="25"/>
      <c r="D826" s="25"/>
      <c r="E826" s="25"/>
      <c r="F826" s="25"/>
      <c r="G826" s="3"/>
      <c r="H826" s="3"/>
      <c r="I826"/>
    </row>
    <row r="827" spans="1:9" x14ac:dyDescent="0.3">
      <c r="A827" s="25"/>
      <c r="B827" s="25"/>
      <c r="C827" s="25"/>
      <c r="D827" s="25"/>
      <c r="E827" s="25"/>
      <c r="F827" s="25"/>
      <c r="G827" s="3"/>
      <c r="H827" s="3"/>
      <c r="I827"/>
    </row>
    <row r="828" spans="1:9" x14ac:dyDescent="0.3">
      <c r="A828" s="25"/>
      <c r="B828" s="25"/>
      <c r="C828" s="25"/>
      <c r="D828" s="25"/>
      <c r="E828" s="25"/>
      <c r="F828" s="25"/>
      <c r="G828" s="3"/>
      <c r="H828" s="3"/>
      <c r="I828"/>
    </row>
    <row r="829" spans="1:9" x14ac:dyDescent="0.3">
      <c r="A829" s="25"/>
      <c r="B829" s="25"/>
      <c r="C829" s="25"/>
      <c r="D829" s="25"/>
      <c r="E829" s="25"/>
      <c r="F829" s="25"/>
      <c r="G829" s="3"/>
      <c r="H829" s="3"/>
      <c r="I829"/>
    </row>
    <row r="830" spans="1:9" x14ac:dyDescent="0.3">
      <c r="A830" s="25"/>
      <c r="B830" s="25"/>
      <c r="C830" s="25"/>
      <c r="D830" s="25"/>
      <c r="E830" s="25"/>
      <c r="F830" s="25"/>
      <c r="G830" s="3"/>
      <c r="H830" s="3"/>
      <c r="I830"/>
    </row>
    <row r="831" spans="1:9" x14ac:dyDescent="0.3">
      <c r="A831" s="25"/>
      <c r="B831" s="25"/>
      <c r="C831" s="25"/>
      <c r="D831" s="25"/>
      <c r="E831" s="25"/>
      <c r="F831" s="25"/>
      <c r="G831" s="3"/>
      <c r="H831" s="3"/>
      <c r="I831"/>
    </row>
    <row r="832" spans="1:9" x14ac:dyDescent="0.3">
      <c r="A832" s="25"/>
      <c r="B832" s="25"/>
      <c r="C832" s="25"/>
      <c r="D832" s="25"/>
      <c r="E832" s="25"/>
      <c r="F832" s="25"/>
      <c r="G832" s="3"/>
      <c r="H832" s="3"/>
      <c r="I832"/>
    </row>
    <row r="833" spans="1:9" x14ac:dyDescent="0.3">
      <c r="A833" s="25"/>
      <c r="B833" s="25"/>
      <c r="C833" s="25"/>
      <c r="D833" s="25"/>
      <c r="E833" s="25"/>
      <c r="F833" s="25"/>
      <c r="G833" s="3"/>
      <c r="H833" s="3"/>
      <c r="I833"/>
    </row>
    <row r="834" spans="1:9" x14ac:dyDescent="0.3">
      <c r="A834" s="25"/>
      <c r="B834" s="25"/>
      <c r="C834" s="25"/>
      <c r="D834" s="25"/>
      <c r="E834" s="25"/>
      <c r="F834" s="25"/>
      <c r="G834" s="3"/>
      <c r="H834" s="3"/>
      <c r="I834"/>
    </row>
    <row r="835" spans="1:9" x14ac:dyDescent="0.3">
      <c r="A835" s="25"/>
      <c r="B835" s="25"/>
      <c r="C835" s="25"/>
      <c r="D835" s="25"/>
      <c r="E835" s="25"/>
      <c r="F835" s="25"/>
      <c r="G835" s="3"/>
      <c r="H835" s="3"/>
      <c r="I835"/>
    </row>
    <row r="836" spans="1:9" x14ac:dyDescent="0.3">
      <c r="A836" s="25"/>
      <c r="B836" s="25"/>
      <c r="C836" s="25"/>
      <c r="D836" s="25"/>
      <c r="E836" s="25"/>
      <c r="F836" s="25"/>
      <c r="G836" s="3"/>
      <c r="H836" s="3"/>
      <c r="I836"/>
    </row>
    <row r="837" spans="1:9" x14ac:dyDescent="0.3">
      <c r="A837" s="25"/>
      <c r="B837" s="25"/>
      <c r="C837" s="25"/>
      <c r="D837" s="25"/>
      <c r="E837" s="25"/>
      <c r="F837" s="25"/>
      <c r="G837" s="3"/>
      <c r="H837" s="3"/>
      <c r="I837"/>
    </row>
    <row r="838" spans="1:9" x14ac:dyDescent="0.3">
      <c r="A838" s="25"/>
      <c r="B838" s="25"/>
      <c r="C838" s="25"/>
      <c r="D838" s="25"/>
      <c r="E838" s="25"/>
      <c r="F838" s="25"/>
      <c r="G838" s="3"/>
      <c r="H838" s="3"/>
      <c r="I838"/>
    </row>
    <row r="839" spans="1:9" x14ac:dyDescent="0.3">
      <c r="A839" s="25"/>
      <c r="B839" s="25"/>
      <c r="C839" s="25"/>
      <c r="D839" s="25"/>
      <c r="E839" s="25"/>
      <c r="F839" s="25"/>
      <c r="G839" s="3"/>
      <c r="H839" s="3"/>
      <c r="I839"/>
    </row>
    <row r="840" spans="1:9" x14ac:dyDescent="0.3">
      <c r="A840" s="25"/>
      <c r="B840" s="25"/>
      <c r="C840" s="25"/>
      <c r="D840" s="25"/>
      <c r="E840" s="25"/>
      <c r="F840" s="25"/>
      <c r="G840" s="3"/>
      <c r="H840" s="3"/>
      <c r="I840"/>
    </row>
    <row r="841" spans="1:9" x14ac:dyDescent="0.3">
      <c r="A841" s="25"/>
      <c r="B841" s="25"/>
      <c r="C841" s="25"/>
      <c r="D841" s="25"/>
      <c r="E841" s="25"/>
      <c r="F841" s="25"/>
      <c r="G841" s="3"/>
      <c r="H841" s="3"/>
      <c r="I841"/>
    </row>
    <row r="842" spans="1:9" x14ac:dyDescent="0.3">
      <c r="A842" s="25"/>
      <c r="B842" s="25"/>
      <c r="C842" s="25"/>
      <c r="D842" s="25"/>
      <c r="E842" s="25"/>
      <c r="F842" s="25"/>
      <c r="G842" s="3"/>
      <c r="H842" s="3"/>
      <c r="I842"/>
    </row>
    <row r="843" spans="1:9" x14ac:dyDescent="0.3">
      <c r="A843" s="25"/>
      <c r="B843" s="25"/>
      <c r="C843" s="25"/>
      <c r="D843" s="25"/>
      <c r="E843" s="25"/>
      <c r="F843" s="25"/>
      <c r="G843" s="3"/>
      <c r="H843" s="3"/>
      <c r="I843"/>
    </row>
    <row r="844" spans="1:9" x14ac:dyDescent="0.3">
      <c r="A844" s="25"/>
      <c r="B844" s="25"/>
      <c r="C844" s="25"/>
      <c r="D844" s="25"/>
      <c r="E844" s="25"/>
      <c r="F844" s="25"/>
      <c r="G844" s="3"/>
      <c r="H844" s="3"/>
      <c r="I844"/>
    </row>
    <row r="845" spans="1:9" x14ac:dyDescent="0.3">
      <c r="A845" s="25"/>
      <c r="B845" s="25"/>
      <c r="C845" s="25"/>
      <c r="D845" s="25"/>
      <c r="E845" s="25"/>
      <c r="F845" s="25"/>
      <c r="G845" s="3"/>
      <c r="H845" s="3"/>
      <c r="I845"/>
    </row>
    <row r="846" spans="1:9" x14ac:dyDescent="0.3">
      <c r="A846" s="25"/>
      <c r="B846" s="25"/>
      <c r="C846" s="25"/>
      <c r="D846" s="25"/>
      <c r="E846" s="25"/>
      <c r="F846" s="25"/>
      <c r="G846" s="3"/>
      <c r="H846" s="3"/>
      <c r="I846"/>
    </row>
    <row r="847" spans="1:9" x14ac:dyDescent="0.3">
      <c r="A847" s="25"/>
      <c r="B847" s="25"/>
      <c r="C847" s="25"/>
      <c r="D847" s="25"/>
      <c r="E847" s="25"/>
      <c r="F847" s="25"/>
      <c r="G847" s="3"/>
      <c r="H847" s="3"/>
      <c r="I847"/>
    </row>
    <row r="848" spans="1:9" x14ac:dyDescent="0.3">
      <c r="A848" s="25"/>
      <c r="B848" s="25"/>
      <c r="C848" s="25"/>
      <c r="D848" s="25"/>
      <c r="E848" s="25"/>
      <c r="F848" s="25"/>
      <c r="G848" s="3"/>
      <c r="H848" s="3"/>
      <c r="I848"/>
    </row>
    <row r="849" spans="1:9" x14ac:dyDescent="0.3">
      <c r="A849" s="25"/>
      <c r="B849" s="25"/>
      <c r="C849" s="25"/>
      <c r="D849" s="25"/>
      <c r="E849" s="25"/>
      <c r="F849" s="25"/>
      <c r="G849" s="3"/>
      <c r="H849" s="3"/>
      <c r="I849"/>
    </row>
    <row r="850" spans="1:9" x14ac:dyDescent="0.3">
      <c r="A850" s="25"/>
      <c r="B850" s="25"/>
      <c r="C850" s="25"/>
      <c r="D850" s="25"/>
      <c r="E850" s="25"/>
      <c r="F850" s="25"/>
      <c r="G850" s="3"/>
      <c r="H850" s="3"/>
      <c r="I850"/>
    </row>
    <row r="851" spans="1:9" x14ac:dyDescent="0.3">
      <c r="A851" s="25"/>
      <c r="B851" s="25"/>
      <c r="C851" s="25"/>
      <c r="D851" s="25"/>
      <c r="E851" s="25"/>
      <c r="F851" s="25"/>
      <c r="G851" s="3"/>
      <c r="H851" s="3"/>
      <c r="I851"/>
    </row>
    <row r="852" spans="1:9" x14ac:dyDescent="0.3">
      <c r="A852" s="25"/>
      <c r="B852" s="25"/>
      <c r="C852" s="25"/>
      <c r="D852" s="25"/>
      <c r="E852" s="25"/>
      <c r="F852" s="25"/>
      <c r="G852" s="3"/>
      <c r="H852" s="3"/>
      <c r="I852"/>
    </row>
    <row r="853" spans="1:9" x14ac:dyDescent="0.3">
      <c r="A853" s="25"/>
      <c r="B853" s="25"/>
      <c r="C853" s="25"/>
      <c r="D853" s="25"/>
      <c r="E853" s="25"/>
      <c r="F853" s="25"/>
      <c r="G853" s="3"/>
      <c r="H853" s="3"/>
      <c r="I853"/>
    </row>
    <row r="854" spans="1:9" x14ac:dyDescent="0.3">
      <c r="A854" s="25"/>
      <c r="B854" s="25"/>
      <c r="C854" s="25"/>
      <c r="D854" s="25"/>
      <c r="E854" s="25"/>
      <c r="F854" s="25"/>
      <c r="G854" s="3"/>
      <c r="H854" s="3"/>
      <c r="I854"/>
    </row>
    <row r="855" spans="1:9" x14ac:dyDescent="0.3">
      <c r="A855" s="25"/>
      <c r="B855" s="25"/>
      <c r="C855" s="25"/>
      <c r="D855" s="25"/>
      <c r="E855" s="25"/>
      <c r="F855" s="25"/>
      <c r="G855" s="3"/>
      <c r="H855" s="3"/>
      <c r="I855"/>
    </row>
    <row r="856" spans="1:9" x14ac:dyDescent="0.3">
      <c r="A856" s="25"/>
      <c r="B856" s="25"/>
      <c r="C856" s="25"/>
      <c r="D856" s="25"/>
      <c r="E856" s="25"/>
      <c r="F856" s="25"/>
      <c r="G856" s="3"/>
      <c r="H856" s="3"/>
      <c r="I856"/>
    </row>
    <row r="857" spans="1:9" x14ac:dyDescent="0.3">
      <c r="A857" s="25"/>
      <c r="B857" s="25"/>
      <c r="C857" s="25"/>
      <c r="D857" s="25"/>
      <c r="E857" s="25"/>
      <c r="F857" s="25"/>
      <c r="G857" s="3"/>
      <c r="H857" s="3"/>
      <c r="I857"/>
    </row>
    <row r="858" spans="1:9" x14ac:dyDescent="0.3">
      <c r="A858" s="25"/>
      <c r="B858" s="25"/>
      <c r="C858" s="25"/>
      <c r="D858" s="25"/>
      <c r="E858" s="25"/>
      <c r="F858" s="25"/>
      <c r="G858" s="3"/>
      <c r="H858" s="3"/>
      <c r="I858"/>
    </row>
    <row r="859" spans="1:9" x14ac:dyDescent="0.3">
      <c r="A859" s="25"/>
      <c r="B859" s="25"/>
      <c r="C859" s="25"/>
      <c r="D859" s="25"/>
      <c r="E859" s="25"/>
      <c r="F859" s="25"/>
      <c r="G859" s="3"/>
      <c r="H859" s="3"/>
      <c r="I859"/>
    </row>
    <row r="860" spans="1:9" x14ac:dyDescent="0.3">
      <c r="A860" s="25"/>
      <c r="B860" s="25"/>
      <c r="C860" s="25"/>
      <c r="D860" s="25"/>
      <c r="E860" s="25"/>
      <c r="F860" s="25"/>
      <c r="G860" s="3"/>
      <c r="H860" s="3"/>
      <c r="I860"/>
    </row>
    <row r="861" spans="1:9" x14ac:dyDescent="0.3">
      <c r="A861" s="25"/>
      <c r="B861" s="25"/>
      <c r="C861" s="25"/>
      <c r="D861" s="25"/>
      <c r="E861" s="25"/>
      <c r="F861" s="25"/>
      <c r="G861" s="3"/>
      <c r="H861" s="3"/>
      <c r="I861"/>
    </row>
    <row r="862" spans="1:9" x14ac:dyDescent="0.3">
      <c r="A862" s="25"/>
      <c r="B862" s="25"/>
      <c r="C862" s="25"/>
      <c r="D862" s="25"/>
      <c r="E862" s="25"/>
      <c r="F862" s="25"/>
      <c r="G862" s="3"/>
      <c r="H862" s="3"/>
      <c r="I862"/>
    </row>
    <row r="863" spans="1:9" x14ac:dyDescent="0.3">
      <c r="A863" s="25"/>
      <c r="B863" s="25"/>
      <c r="C863" s="25"/>
      <c r="D863" s="25"/>
      <c r="E863" s="25"/>
      <c r="F863" s="25"/>
      <c r="G863" s="3"/>
      <c r="H863" s="3"/>
      <c r="I863"/>
    </row>
    <row r="864" spans="1:9" x14ac:dyDescent="0.3">
      <c r="A864" s="25"/>
      <c r="B864" s="25"/>
      <c r="C864" s="25"/>
      <c r="D864" s="25"/>
      <c r="E864" s="25"/>
      <c r="F864" s="25"/>
      <c r="G864" s="3"/>
      <c r="H864" s="3"/>
      <c r="I864"/>
    </row>
    <row r="865" spans="1:9" x14ac:dyDescent="0.3">
      <c r="A865" s="25"/>
      <c r="B865" s="25"/>
      <c r="C865" s="25"/>
      <c r="D865" s="25"/>
      <c r="E865" s="25"/>
      <c r="F865" s="25"/>
      <c r="G865" s="3"/>
      <c r="H865" s="3"/>
      <c r="I865"/>
    </row>
    <row r="866" spans="1:9" x14ac:dyDescent="0.3">
      <c r="A866" s="25"/>
      <c r="B866" s="25"/>
      <c r="C866" s="25"/>
      <c r="D866" s="25"/>
      <c r="E866" s="25"/>
      <c r="F866" s="25"/>
      <c r="G866" s="3"/>
      <c r="H866" s="3"/>
      <c r="I866"/>
    </row>
    <row r="867" spans="1:9" x14ac:dyDescent="0.3">
      <c r="A867" s="25"/>
      <c r="B867" s="25"/>
      <c r="C867" s="25"/>
      <c r="D867" s="25"/>
      <c r="E867" s="25"/>
      <c r="F867" s="25"/>
      <c r="G867" s="3"/>
      <c r="H867" s="3"/>
      <c r="I867"/>
    </row>
    <row r="868" spans="1:9" x14ac:dyDescent="0.3">
      <c r="A868" s="25"/>
      <c r="B868" s="25"/>
      <c r="C868" s="25"/>
      <c r="D868" s="25"/>
      <c r="E868" s="25"/>
      <c r="F868" s="25"/>
      <c r="G868" s="3"/>
      <c r="H868" s="3"/>
      <c r="I868"/>
    </row>
    <row r="869" spans="1:9" x14ac:dyDescent="0.3">
      <c r="A869" s="25"/>
      <c r="B869" s="25"/>
      <c r="C869" s="25"/>
      <c r="D869" s="25"/>
      <c r="E869" s="25"/>
      <c r="F869" s="25"/>
      <c r="G869" s="3"/>
      <c r="H869" s="3"/>
      <c r="I869"/>
    </row>
    <row r="870" spans="1:9" x14ac:dyDescent="0.3">
      <c r="A870" s="25"/>
      <c r="B870" s="25"/>
      <c r="C870" s="25"/>
      <c r="D870" s="25"/>
      <c r="E870" s="25"/>
      <c r="F870" s="25"/>
      <c r="G870" s="3"/>
      <c r="H870" s="3"/>
      <c r="I870"/>
    </row>
    <row r="871" spans="1:9" x14ac:dyDescent="0.3">
      <c r="A871" s="25"/>
      <c r="B871" s="25"/>
      <c r="C871" s="25"/>
      <c r="D871" s="25"/>
      <c r="E871" s="25"/>
      <c r="F871" s="25"/>
      <c r="G871" s="3"/>
      <c r="H871" s="3"/>
      <c r="I871"/>
    </row>
    <row r="872" spans="1:9" x14ac:dyDescent="0.3">
      <c r="A872" s="25"/>
      <c r="B872" s="25"/>
      <c r="C872" s="25"/>
      <c r="D872" s="25"/>
      <c r="E872" s="25"/>
      <c r="F872" s="25"/>
      <c r="G872" s="3"/>
      <c r="H872" s="3"/>
      <c r="I872"/>
    </row>
    <row r="873" spans="1:9" x14ac:dyDescent="0.3">
      <c r="A873" s="25"/>
      <c r="B873" s="25"/>
      <c r="C873" s="25"/>
      <c r="D873" s="25"/>
      <c r="E873" s="25"/>
      <c r="F873" s="25"/>
      <c r="G873" s="3"/>
      <c r="H873" s="3"/>
      <c r="I873"/>
    </row>
    <row r="874" spans="1:9" x14ac:dyDescent="0.3">
      <c r="A874" s="25"/>
      <c r="B874" s="25"/>
      <c r="C874" s="25"/>
      <c r="D874" s="25"/>
      <c r="E874" s="25"/>
      <c r="F874" s="25"/>
      <c r="G874" s="3"/>
      <c r="H874" s="3"/>
      <c r="I874"/>
    </row>
    <row r="875" spans="1:9" x14ac:dyDescent="0.3">
      <c r="A875" s="25"/>
      <c r="B875" s="25"/>
      <c r="C875" s="25"/>
      <c r="D875" s="25"/>
      <c r="E875" s="25"/>
      <c r="F875" s="25"/>
      <c r="G875" s="3"/>
      <c r="H875" s="3"/>
      <c r="I875"/>
    </row>
    <row r="876" spans="1:9" x14ac:dyDescent="0.3">
      <c r="A876" s="25"/>
      <c r="B876" s="25"/>
      <c r="C876" s="25"/>
      <c r="D876" s="25"/>
      <c r="E876" s="25"/>
      <c r="F876" s="25"/>
      <c r="G876" s="3"/>
      <c r="H876" s="3"/>
      <c r="I876"/>
    </row>
    <row r="877" spans="1:9" x14ac:dyDescent="0.3">
      <c r="A877" s="25"/>
      <c r="B877" s="25"/>
      <c r="C877" s="25"/>
      <c r="D877" s="25"/>
      <c r="E877" s="25"/>
      <c r="F877" s="25"/>
      <c r="G877" s="3"/>
      <c r="H877" s="3"/>
      <c r="I877"/>
    </row>
    <row r="878" spans="1:9" x14ac:dyDescent="0.3">
      <c r="A878" s="25"/>
      <c r="B878" s="25"/>
      <c r="C878" s="25"/>
      <c r="D878" s="25"/>
      <c r="E878" s="25"/>
      <c r="F878" s="25"/>
      <c r="G878" s="3"/>
      <c r="H878" s="3"/>
      <c r="I878"/>
    </row>
    <row r="879" spans="1:9" x14ac:dyDescent="0.3">
      <c r="A879" s="25"/>
      <c r="B879" s="25"/>
      <c r="C879" s="25"/>
      <c r="D879" s="25"/>
      <c r="E879" s="25"/>
      <c r="F879" s="25"/>
      <c r="G879" s="3"/>
      <c r="H879" s="3"/>
      <c r="I879"/>
    </row>
    <row r="880" spans="1:9" x14ac:dyDescent="0.3">
      <c r="A880" s="25"/>
      <c r="B880" s="25"/>
      <c r="C880" s="25"/>
      <c r="D880" s="25"/>
      <c r="E880" s="25"/>
      <c r="F880" s="25"/>
      <c r="G880" s="3"/>
      <c r="H880" s="3"/>
      <c r="I880"/>
    </row>
    <row r="881" spans="1:9" x14ac:dyDescent="0.3">
      <c r="A881" s="25"/>
      <c r="B881" s="25"/>
      <c r="C881" s="25"/>
      <c r="D881" s="25"/>
      <c r="E881" s="25"/>
      <c r="F881" s="25"/>
      <c r="G881" s="3"/>
      <c r="H881" s="3"/>
      <c r="I881"/>
    </row>
    <row r="882" spans="1:9" x14ac:dyDescent="0.3">
      <c r="A882" s="25"/>
      <c r="B882" s="25"/>
      <c r="C882" s="25"/>
      <c r="D882" s="25"/>
      <c r="E882" s="25"/>
      <c r="F882" s="25"/>
      <c r="G882" s="3"/>
      <c r="H882" s="3"/>
      <c r="I882"/>
    </row>
    <row r="883" spans="1:9" x14ac:dyDescent="0.3">
      <c r="A883" s="25"/>
      <c r="B883" s="25"/>
      <c r="C883" s="25"/>
      <c r="D883" s="25"/>
      <c r="E883" s="25"/>
      <c r="F883" s="25"/>
      <c r="G883" s="3"/>
      <c r="H883" s="3"/>
      <c r="I883"/>
    </row>
    <row r="884" spans="1:9" x14ac:dyDescent="0.3">
      <c r="A884" s="25"/>
      <c r="B884" s="25"/>
      <c r="C884" s="25"/>
      <c r="D884" s="25"/>
      <c r="E884" s="25"/>
      <c r="F884" s="25"/>
      <c r="G884" s="3"/>
      <c r="H884" s="3"/>
      <c r="I884"/>
    </row>
    <row r="885" spans="1:9" x14ac:dyDescent="0.3">
      <c r="A885" s="25"/>
      <c r="B885" s="25"/>
      <c r="C885" s="25"/>
      <c r="D885" s="25"/>
      <c r="E885" s="25"/>
      <c r="F885" s="25"/>
      <c r="G885" s="3"/>
      <c r="H885" s="3"/>
      <c r="I885"/>
    </row>
    <row r="886" spans="1:9" x14ac:dyDescent="0.3">
      <c r="A886" s="25"/>
      <c r="B886" s="25"/>
      <c r="C886" s="25"/>
      <c r="D886" s="25"/>
      <c r="E886" s="25"/>
      <c r="F886" s="25"/>
      <c r="G886" s="3"/>
      <c r="H886" s="3"/>
      <c r="I886"/>
    </row>
    <row r="887" spans="1:9" x14ac:dyDescent="0.3">
      <c r="A887" s="25"/>
      <c r="B887" s="25"/>
      <c r="C887" s="25"/>
      <c r="D887" s="25"/>
      <c r="E887" s="25"/>
      <c r="F887" s="25"/>
      <c r="G887" s="3"/>
      <c r="H887" s="3"/>
      <c r="I887"/>
    </row>
    <row r="888" spans="1:9" x14ac:dyDescent="0.3">
      <c r="A888" s="25"/>
      <c r="B888" s="25"/>
      <c r="C888" s="25"/>
      <c r="D888" s="25"/>
      <c r="E888" s="25"/>
      <c r="F888" s="25"/>
      <c r="G888" s="3"/>
      <c r="H888" s="3"/>
      <c r="I888"/>
    </row>
    <row r="889" spans="1:9" x14ac:dyDescent="0.3">
      <c r="A889" s="25"/>
      <c r="B889" s="25"/>
      <c r="C889" s="25"/>
      <c r="D889" s="25"/>
      <c r="E889" s="25"/>
      <c r="F889" s="25"/>
      <c r="G889" s="3"/>
      <c r="H889" s="3"/>
      <c r="I889"/>
    </row>
    <row r="890" spans="1:9" x14ac:dyDescent="0.3">
      <c r="A890" s="25"/>
      <c r="B890" s="25"/>
      <c r="C890" s="25"/>
      <c r="D890" s="25"/>
      <c r="E890" s="25"/>
      <c r="F890" s="25"/>
      <c r="G890" s="3"/>
      <c r="H890" s="3"/>
      <c r="I890"/>
    </row>
    <row r="891" spans="1:9" x14ac:dyDescent="0.3">
      <c r="A891" s="25"/>
      <c r="B891" s="25"/>
      <c r="C891" s="25"/>
      <c r="D891" s="25"/>
      <c r="E891" s="25"/>
      <c r="F891" s="25"/>
      <c r="G891" s="3"/>
      <c r="H891" s="3"/>
      <c r="I891"/>
    </row>
    <row r="892" spans="1:9" x14ac:dyDescent="0.3">
      <c r="A892" s="25"/>
      <c r="B892" s="25"/>
      <c r="C892" s="25"/>
      <c r="D892" s="25"/>
      <c r="E892" s="25"/>
      <c r="F892" s="25"/>
      <c r="G892" s="3"/>
      <c r="H892" s="3"/>
      <c r="I892"/>
    </row>
    <row r="893" spans="1:9" x14ac:dyDescent="0.3">
      <c r="A893" s="25"/>
      <c r="B893" s="25"/>
      <c r="C893" s="25"/>
      <c r="D893" s="25"/>
      <c r="E893" s="25"/>
      <c r="F893" s="25"/>
      <c r="G893" s="3"/>
      <c r="H893" s="3"/>
      <c r="I893"/>
    </row>
    <row r="894" spans="1:9" x14ac:dyDescent="0.3">
      <c r="A894" s="25"/>
      <c r="B894" s="25"/>
      <c r="C894" s="25"/>
      <c r="D894" s="25"/>
      <c r="E894" s="25"/>
      <c r="F894" s="25"/>
      <c r="G894" s="3"/>
      <c r="H894" s="3"/>
      <c r="I894"/>
    </row>
    <row r="895" spans="1:9" x14ac:dyDescent="0.3">
      <c r="A895" s="25"/>
      <c r="B895" s="25"/>
      <c r="C895" s="25"/>
      <c r="D895" s="25"/>
      <c r="E895" s="25"/>
      <c r="F895" s="25"/>
      <c r="G895" s="3"/>
      <c r="H895" s="3"/>
      <c r="I895"/>
    </row>
    <row r="896" spans="1:9" x14ac:dyDescent="0.3">
      <c r="A896" s="25"/>
      <c r="B896" s="25"/>
      <c r="C896" s="25"/>
      <c r="D896" s="25"/>
      <c r="E896" s="25"/>
      <c r="F896" s="25"/>
      <c r="G896" s="3"/>
      <c r="H896" s="3"/>
      <c r="I896"/>
    </row>
    <row r="897" spans="1:9" x14ac:dyDescent="0.3">
      <c r="A897" s="25"/>
      <c r="B897" s="25"/>
      <c r="C897" s="25"/>
      <c r="D897" s="25"/>
      <c r="E897" s="25"/>
      <c r="F897" s="25"/>
      <c r="G897" s="3"/>
      <c r="H897" s="3"/>
      <c r="I897"/>
    </row>
    <row r="898" spans="1:9" x14ac:dyDescent="0.3">
      <c r="A898" s="25"/>
      <c r="B898" s="25"/>
      <c r="C898" s="25"/>
      <c r="D898" s="25"/>
      <c r="E898" s="25"/>
      <c r="F898" s="25"/>
      <c r="G898" s="3"/>
      <c r="H898" s="3"/>
      <c r="I898"/>
    </row>
    <row r="899" spans="1:9" x14ac:dyDescent="0.3">
      <c r="A899" s="25"/>
      <c r="B899" s="25"/>
      <c r="C899" s="25"/>
      <c r="D899" s="25"/>
      <c r="E899" s="25"/>
      <c r="F899" s="25"/>
      <c r="G899" s="3"/>
      <c r="H899" s="3"/>
      <c r="I899"/>
    </row>
    <row r="900" spans="1:9" x14ac:dyDescent="0.3">
      <c r="A900" s="25"/>
      <c r="B900" s="25"/>
      <c r="C900" s="25"/>
      <c r="D900" s="25"/>
      <c r="E900" s="25"/>
      <c r="F900" s="25"/>
      <c r="G900" s="3"/>
      <c r="H900" s="3"/>
      <c r="I900"/>
    </row>
    <row r="901" spans="1:9" x14ac:dyDescent="0.3">
      <c r="A901" s="25"/>
      <c r="B901" s="25"/>
      <c r="C901" s="25"/>
      <c r="D901" s="25"/>
      <c r="E901" s="25"/>
      <c r="F901" s="25"/>
      <c r="G901" s="3"/>
      <c r="H901" s="3"/>
      <c r="I901"/>
    </row>
    <row r="902" spans="1:9" x14ac:dyDescent="0.3">
      <c r="A902" s="25"/>
      <c r="B902" s="25"/>
      <c r="C902" s="25"/>
      <c r="D902" s="25"/>
      <c r="E902" s="25"/>
      <c r="F902" s="25"/>
      <c r="G902" s="3"/>
      <c r="H902" s="3"/>
      <c r="I902"/>
    </row>
    <row r="903" spans="1:9" x14ac:dyDescent="0.3">
      <c r="A903" s="25"/>
      <c r="B903" s="25"/>
      <c r="C903" s="25"/>
      <c r="D903" s="25"/>
      <c r="E903" s="25"/>
      <c r="F903" s="25"/>
      <c r="G903" s="3"/>
      <c r="H903" s="3"/>
      <c r="I903"/>
    </row>
    <row r="904" spans="1:9" x14ac:dyDescent="0.3">
      <c r="A904" s="25"/>
      <c r="B904" s="25"/>
      <c r="C904" s="25"/>
      <c r="D904" s="25"/>
      <c r="E904" s="25"/>
      <c r="F904" s="25"/>
      <c r="G904" s="3"/>
      <c r="H904" s="3"/>
      <c r="I904"/>
    </row>
    <row r="905" spans="1:9" x14ac:dyDescent="0.3">
      <c r="A905" s="25"/>
      <c r="B905" s="25"/>
      <c r="C905" s="25"/>
      <c r="D905" s="25"/>
      <c r="E905" s="25"/>
      <c r="F905" s="25"/>
      <c r="G905" s="3"/>
      <c r="H905" s="3"/>
      <c r="I905"/>
    </row>
    <row r="906" spans="1:9" x14ac:dyDescent="0.3">
      <c r="A906" s="25"/>
      <c r="B906" s="25"/>
      <c r="C906" s="25"/>
      <c r="D906" s="25"/>
      <c r="E906" s="25"/>
      <c r="F906" s="25"/>
      <c r="G906" s="3"/>
      <c r="H906" s="3"/>
      <c r="I906"/>
    </row>
    <row r="907" spans="1:9" x14ac:dyDescent="0.3">
      <c r="A907" s="25"/>
      <c r="B907" s="25"/>
      <c r="C907" s="25"/>
      <c r="D907" s="25"/>
      <c r="E907" s="25"/>
      <c r="F907" s="25"/>
      <c r="G907" s="3"/>
      <c r="H907" s="3"/>
      <c r="I907"/>
    </row>
    <row r="908" spans="1:9" x14ac:dyDescent="0.3">
      <c r="A908" s="25"/>
      <c r="B908" s="25"/>
      <c r="C908" s="25"/>
      <c r="D908" s="25"/>
      <c r="E908" s="25"/>
      <c r="F908" s="25"/>
      <c r="G908" s="3"/>
      <c r="H908" s="3"/>
      <c r="I908"/>
    </row>
    <row r="909" spans="1:9" x14ac:dyDescent="0.3">
      <c r="A909" s="25"/>
      <c r="B909" s="25"/>
      <c r="C909" s="25"/>
      <c r="D909" s="25"/>
      <c r="E909" s="25"/>
      <c r="F909" s="25"/>
      <c r="G909" s="3"/>
      <c r="H909" s="3"/>
      <c r="I909"/>
    </row>
    <row r="910" spans="1:9" x14ac:dyDescent="0.3">
      <c r="A910" s="25"/>
      <c r="B910" s="25"/>
      <c r="C910" s="25"/>
      <c r="D910" s="25"/>
      <c r="E910" s="25"/>
      <c r="F910" s="25"/>
      <c r="G910" s="3"/>
      <c r="H910" s="3"/>
      <c r="I910"/>
    </row>
    <row r="911" spans="1:9" x14ac:dyDescent="0.3">
      <c r="A911" s="25"/>
      <c r="B911" s="25"/>
      <c r="C911" s="25"/>
      <c r="D911" s="25"/>
      <c r="E911" s="25"/>
      <c r="F911" s="25"/>
      <c r="G911" s="3"/>
      <c r="H911" s="3"/>
      <c r="I911"/>
    </row>
    <row r="912" spans="1:9" x14ac:dyDescent="0.3">
      <c r="A912" s="25"/>
      <c r="B912" s="25"/>
      <c r="C912" s="25"/>
      <c r="D912" s="25"/>
      <c r="E912" s="25"/>
      <c r="F912" s="25"/>
      <c r="G912" s="3"/>
      <c r="H912" s="3"/>
      <c r="I912"/>
    </row>
    <row r="913" spans="1:9" x14ac:dyDescent="0.3">
      <c r="A913" s="25"/>
      <c r="B913" s="25"/>
      <c r="C913" s="25"/>
      <c r="D913" s="25"/>
      <c r="E913" s="25"/>
      <c r="F913" s="25"/>
      <c r="G913" s="3"/>
      <c r="H913" s="3"/>
      <c r="I913"/>
    </row>
    <row r="914" spans="1:9" x14ac:dyDescent="0.3">
      <c r="A914" s="25"/>
      <c r="B914" s="25"/>
      <c r="C914" s="25"/>
      <c r="D914" s="25"/>
      <c r="E914" s="25"/>
      <c r="F914" s="25"/>
      <c r="G914" s="3"/>
      <c r="H914" s="3"/>
      <c r="I914"/>
    </row>
    <row r="915" spans="1:9" x14ac:dyDescent="0.3">
      <c r="A915" s="25"/>
      <c r="B915" s="25"/>
      <c r="C915" s="25"/>
      <c r="D915" s="25"/>
      <c r="E915" s="25"/>
      <c r="F915" s="25"/>
      <c r="G915" s="3"/>
      <c r="H915" s="3"/>
      <c r="I915"/>
    </row>
    <row r="916" spans="1:9" x14ac:dyDescent="0.3">
      <c r="A916" s="25"/>
      <c r="B916" s="25"/>
      <c r="C916" s="25"/>
      <c r="D916" s="25"/>
      <c r="E916" s="25"/>
      <c r="F916" s="25"/>
      <c r="G916" s="3"/>
      <c r="H916" s="3"/>
      <c r="I916"/>
    </row>
    <row r="917" spans="1:9" x14ac:dyDescent="0.3">
      <c r="A917" s="25"/>
      <c r="B917" s="25"/>
      <c r="C917" s="25"/>
      <c r="D917" s="25"/>
      <c r="E917" s="25"/>
      <c r="F917" s="25"/>
      <c r="G917" s="3"/>
      <c r="H917" s="3"/>
      <c r="I917"/>
    </row>
    <row r="918" spans="1:9" x14ac:dyDescent="0.3">
      <c r="A918" s="25"/>
      <c r="B918" s="25"/>
      <c r="C918" s="25"/>
      <c r="D918" s="25"/>
      <c r="E918" s="25"/>
      <c r="F918" s="25"/>
      <c r="G918" s="3"/>
      <c r="H918" s="3"/>
      <c r="I918"/>
    </row>
    <row r="919" spans="1:9" x14ac:dyDescent="0.3">
      <c r="A919" s="25"/>
      <c r="B919" s="25"/>
      <c r="C919" s="25"/>
      <c r="D919" s="25"/>
      <c r="E919" s="25"/>
      <c r="F919" s="25"/>
      <c r="G919" s="3"/>
      <c r="H919" s="3"/>
      <c r="I919"/>
    </row>
    <row r="920" spans="1:9" x14ac:dyDescent="0.3">
      <c r="A920" s="25"/>
      <c r="B920" s="25"/>
      <c r="C920" s="25"/>
      <c r="D920" s="25"/>
      <c r="E920" s="25"/>
      <c r="F920" s="25"/>
      <c r="G920" s="3"/>
      <c r="H920" s="3"/>
      <c r="I920"/>
    </row>
    <row r="921" spans="1:9" x14ac:dyDescent="0.3">
      <c r="A921" s="25"/>
      <c r="B921" s="25"/>
      <c r="C921" s="25"/>
      <c r="D921" s="25"/>
      <c r="E921" s="25"/>
      <c r="F921" s="25"/>
      <c r="G921" s="3"/>
      <c r="H921" s="3"/>
      <c r="I921"/>
    </row>
    <row r="922" spans="1:9" x14ac:dyDescent="0.3">
      <c r="A922" s="25"/>
      <c r="B922" s="25"/>
      <c r="C922" s="25"/>
      <c r="D922" s="25"/>
      <c r="E922" s="25"/>
      <c r="F922" s="25"/>
      <c r="G922" s="3"/>
      <c r="H922" s="3"/>
      <c r="I922"/>
    </row>
    <row r="923" spans="1:9" x14ac:dyDescent="0.3">
      <c r="A923" s="25"/>
      <c r="B923" s="25"/>
      <c r="C923" s="25"/>
      <c r="D923" s="25"/>
      <c r="E923" s="25"/>
      <c r="F923" s="25"/>
      <c r="G923" s="3"/>
      <c r="H923" s="3"/>
      <c r="I923"/>
    </row>
    <row r="924" spans="1:9" x14ac:dyDescent="0.3">
      <c r="A924" s="25"/>
      <c r="B924" s="25"/>
      <c r="C924" s="25"/>
      <c r="D924" s="25"/>
      <c r="E924" s="25"/>
      <c r="F924" s="25"/>
      <c r="G924" s="3"/>
      <c r="H924" s="3"/>
      <c r="I924"/>
    </row>
    <row r="925" spans="1:9" x14ac:dyDescent="0.3">
      <c r="A925" s="25"/>
      <c r="B925" s="25"/>
      <c r="C925" s="25"/>
      <c r="D925" s="25"/>
      <c r="E925" s="25"/>
      <c r="F925" s="25"/>
      <c r="G925" s="3"/>
      <c r="H925" s="3"/>
      <c r="I925"/>
    </row>
    <row r="926" spans="1:9" x14ac:dyDescent="0.3">
      <c r="A926" s="25"/>
      <c r="B926" s="25"/>
      <c r="C926" s="25"/>
      <c r="D926" s="25"/>
      <c r="E926" s="25"/>
      <c r="F926" s="25"/>
      <c r="G926" s="3"/>
      <c r="H926" s="3"/>
      <c r="I926"/>
    </row>
    <row r="927" spans="1:9" x14ac:dyDescent="0.3">
      <c r="A927" s="25"/>
      <c r="B927" s="25"/>
      <c r="C927" s="25"/>
      <c r="D927" s="25"/>
      <c r="E927" s="25"/>
      <c r="F927" s="25"/>
      <c r="G927" s="3"/>
      <c r="H927" s="3"/>
      <c r="I927"/>
    </row>
    <row r="928" spans="1:9" x14ac:dyDescent="0.3">
      <c r="A928" s="25"/>
      <c r="B928" s="25"/>
      <c r="C928" s="25"/>
      <c r="D928" s="25"/>
      <c r="E928" s="25"/>
      <c r="F928" s="25"/>
      <c r="G928" s="3"/>
      <c r="H928" s="3"/>
      <c r="I928"/>
    </row>
    <row r="929" spans="1:9" x14ac:dyDescent="0.3">
      <c r="A929" s="25"/>
      <c r="B929" s="25"/>
      <c r="C929" s="25"/>
      <c r="D929" s="25"/>
      <c r="E929" s="25"/>
      <c r="F929" s="25"/>
      <c r="G929" s="3"/>
      <c r="H929" s="3"/>
      <c r="I929"/>
    </row>
    <row r="930" spans="1:9" x14ac:dyDescent="0.3">
      <c r="A930" s="25"/>
      <c r="B930" s="25"/>
      <c r="C930" s="25"/>
      <c r="D930" s="25"/>
      <c r="E930" s="25"/>
      <c r="F930" s="25"/>
      <c r="G930" s="3"/>
      <c r="H930" s="3"/>
      <c r="I930"/>
    </row>
    <row r="931" spans="1:9" x14ac:dyDescent="0.3">
      <c r="A931" s="25"/>
      <c r="B931" s="25"/>
      <c r="C931" s="25"/>
      <c r="D931" s="25"/>
      <c r="E931" s="25"/>
      <c r="F931" s="25"/>
      <c r="G931" s="3"/>
      <c r="H931" s="3"/>
      <c r="I931"/>
    </row>
    <row r="932" spans="1:9" x14ac:dyDescent="0.3">
      <c r="A932" s="25"/>
      <c r="B932" s="25"/>
      <c r="C932" s="25"/>
      <c r="D932" s="25"/>
      <c r="E932" s="25"/>
      <c r="F932" s="25"/>
      <c r="G932" s="3"/>
      <c r="H932" s="3"/>
      <c r="I932"/>
    </row>
    <row r="933" spans="1:9" x14ac:dyDescent="0.3">
      <c r="A933" s="25"/>
      <c r="B933" s="25"/>
      <c r="C933" s="25"/>
      <c r="D933" s="25"/>
      <c r="E933" s="25"/>
      <c r="F933" s="25"/>
      <c r="G933" s="3"/>
      <c r="H933" s="3"/>
      <c r="I933"/>
    </row>
    <row r="934" spans="1:9" x14ac:dyDescent="0.3">
      <c r="A934" s="25"/>
      <c r="B934" s="25"/>
      <c r="C934" s="25"/>
      <c r="D934" s="25"/>
      <c r="E934" s="25"/>
      <c r="F934" s="25"/>
      <c r="G934" s="3"/>
      <c r="H934" s="3"/>
      <c r="I934"/>
    </row>
    <row r="935" spans="1:9" x14ac:dyDescent="0.3">
      <c r="A935" s="25"/>
      <c r="B935" s="25"/>
      <c r="C935" s="25"/>
      <c r="D935" s="25"/>
      <c r="E935" s="25"/>
      <c r="F935" s="25"/>
      <c r="G935" s="3"/>
      <c r="H935" s="3"/>
      <c r="I935"/>
    </row>
    <row r="936" spans="1:9" x14ac:dyDescent="0.3">
      <c r="A936" s="25"/>
      <c r="B936" s="25"/>
      <c r="C936" s="25"/>
      <c r="D936" s="25"/>
      <c r="E936" s="25"/>
      <c r="F936" s="25"/>
      <c r="G936" s="3"/>
      <c r="H936" s="3"/>
      <c r="I936"/>
    </row>
    <row r="937" spans="1:9" x14ac:dyDescent="0.3">
      <c r="A937" s="25"/>
      <c r="B937" s="25"/>
      <c r="C937" s="25"/>
      <c r="D937" s="25"/>
      <c r="E937" s="25"/>
      <c r="F937" s="25"/>
      <c r="G937" s="3"/>
      <c r="H937" s="3"/>
      <c r="I937"/>
    </row>
    <row r="938" spans="1:9" x14ac:dyDescent="0.3">
      <c r="A938" s="25"/>
      <c r="B938" s="25"/>
      <c r="C938" s="25"/>
      <c r="D938" s="25"/>
      <c r="E938" s="25"/>
      <c r="F938" s="25"/>
      <c r="G938" s="3"/>
      <c r="H938" s="3"/>
      <c r="I938"/>
    </row>
    <row r="939" spans="1:9" x14ac:dyDescent="0.3">
      <c r="A939" s="25"/>
      <c r="B939" s="25"/>
      <c r="C939" s="25"/>
      <c r="D939" s="25"/>
      <c r="E939" s="25"/>
      <c r="F939" s="25"/>
      <c r="G939" s="3"/>
      <c r="H939" s="3"/>
      <c r="I939"/>
    </row>
    <row r="940" spans="1:9" x14ac:dyDescent="0.3">
      <c r="A940" s="25"/>
      <c r="B940" s="25"/>
      <c r="C940" s="25"/>
      <c r="D940" s="25"/>
      <c r="E940" s="25"/>
      <c r="F940" s="25"/>
      <c r="G940" s="3"/>
      <c r="H940" s="3"/>
      <c r="I940"/>
    </row>
    <row r="941" spans="1:9" x14ac:dyDescent="0.3">
      <c r="A941" s="25"/>
      <c r="B941" s="25"/>
      <c r="C941" s="25"/>
      <c r="D941" s="25"/>
      <c r="E941" s="25"/>
      <c r="F941" s="25"/>
      <c r="G941" s="3"/>
      <c r="H941" s="3"/>
    </row>
    <row r="942" spans="1:9" x14ac:dyDescent="0.3">
      <c r="A942" s="25"/>
      <c r="B942" s="25"/>
      <c r="C942" s="25"/>
      <c r="D942" s="25"/>
      <c r="E942" s="25"/>
      <c r="F942" s="25"/>
      <c r="G942" s="3"/>
      <c r="H942" s="3"/>
    </row>
    <row r="943" spans="1:9" x14ac:dyDescent="0.3">
      <c r="A943" s="25"/>
      <c r="B943" s="25"/>
      <c r="C943" s="25"/>
      <c r="D943" s="25"/>
      <c r="E943" s="25"/>
      <c r="F943" s="25"/>
      <c r="G943" s="3"/>
      <c r="H943" s="3"/>
    </row>
    <row r="944" spans="1:9" x14ac:dyDescent="0.3">
      <c r="A944" s="25"/>
      <c r="B944" s="25"/>
      <c r="C944" s="25"/>
      <c r="D944" s="25"/>
      <c r="E944" s="25"/>
      <c r="F944" s="25"/>
      <c r="G944" s="3"/>
      <c r="H944" s="3"/>
    </row>
    <row r="945" spans="1:8" x14ac:dyDescent="0.3">
      <c r="A945" s="25"/>
      <c r="B945" s="25"/>
      <c r="C945" s="25"/>
      <c r="D945" s="25"/>
      <c r="E945" s="25"/>
      <c r="F945" s="25"/>
      <c r="G945" s="3"/>
      <c r="H945" s="3"/>
    </row>
    <row r="946" spans="1:8" x14ac:dyDescent="0.3">
      <c r="A946" s="25"/>
      <c r="B946" s="25"/>
      <c r="C946" s="25"/>
      <c r="D946" s="25"/>
      <c r="E946" s="25"/>
      <c r="F946" s="25"/>
      <c r="G946" s="3"/>
      <c r="H946" s="3"/>
    </row>
    <row r="947" spans="1:8" x14ac:dyDescent="0.3">
      <c r="A947" s="25"/>
      <c r="B947" s="25"/>
      <c r="C947" s="25"/>
      <c r="D947" s="25"/>
      <c r="E947" s="25"/>
      <c r="F947" s="25"/>
      <c r="G947" s="3"/>
      <c r="H947" s="3"/>
    </row>
    <row r="948" spans="1:8" x14ac:dyDescent="0.3">
      <c r="A948" s="25"/>
      <c r="B948" s="25"/>
      <c r="C948" s="25"/>
      <c r="D948" s="25"/>
      <c r="E948" s="25"/>
      <c r="F948" s="25"/>
      <c r="G948" s="3"/>
      <c r="H948" s="3"/>
    </row>
    <row r="949" spans="1:8" x14ac:dyDescent="0.3">
      <c r="A949" s="25"/>
      <c r="B949" s="25"/>
      <c r="C949" s="25"/>
      <c r="D949" s="25"/>
      <c r="E949" s="25"/>
      <c r="F949" s="25"/>
      <c r="G949" s="3"/>
      <c r="H949" s="3"/>
    </row>
    <row r="950" spans="1:8" x14ac:dyDescent="0.3">
      <c r="A950" s="25"/>
      <c r="B950" s="25"/>
      <c r="C950" s="25"/>
      <c r="D950" s="25"/>
      <c r="E950" s="25"/>
      <c r="F950" s="25"/>
      <c r="G950" s="3"/>
      <c r="H950" s="3"/>
    </row>
    <row r="951" spans="1:8" x14ac:dyDescent="0.3">
      <c r="A951" s="25"/>
      <c r="B951" s="25"/>
      <c r="C951" s="25"/>
      <c r="D951" s="25"/>
      <c r="E951" s="25"/>
      <c r="F951" s="25"/>
      <c r="G951" s="3"/>
      <c r="H951" s="3"/>
    </row>
    <row r="952" spans="1:8" x14ac:dyDescent="0.3">
      <c r="A952" s="25"/>
      <c r="B952" s="25"/>
      <c r="C952" s="25"/>
      <c r="D952" s="25"/>
      <c r="E952" s="25"/>
      <c r="F952" s="25"/>
      <c r="G952" s="3"/>
      <c r="H952" s="3"/>
    </row>
    <row r="953" spans="1:8" x14ac:dyDescent="0.3">
      <c r="A953" s="25"/>
      <c r="B953" s="25"/>
      <c r="C953" s="25"/>
      <c r="D953" s="25"/>
      <c r="E953" s="25"/>
      <c r="F953" s="25"/>
      <c r="G953" s="3"/>
      <c r="H953" s="3"/>
    </row>
    <row r="954" spans="1:8" x14ac:dyDescent="0.3">
      <c r="A954" s="25"/>
      <c r="B954" s="25"/>
      <c r="C954" s="25"/>
      <c r="D954" s="25"/>
      <c r="E954" s="25"/>
      <c r="F954" s="25"/>
      <c r="G954" s="3"/>
      <c r="H954" s="3"/>
    </row>
    <row r="955" spans="1:8" x14ac:dyDescent="0.3">
      <c r="A955" s="25"/>
      <c r="B955" s="25"/>
      <c r="C955" s="25"/>
      <c r="D955" s="25"/>
      <c r="E955" s="25"/>
      <c r="F955" s="25"/>
      <c r="G955" s="3"/>
      <c r="H955" s="3"/>
    </row>
    <row r="956" spans="1:8" x14ac:dyDescent="0.3">
      <c r="A956" s="25"/>
      <c r="B956" s="25"/>
      <c r="C956" s="25"/>
      <c r="D956" s="25"/>
      <c r="E956" s="25"/>
      <c r="F956" s="25"/>
      <c r="G956" s="3"/>
      <c r="H956" s="3"/>
    </row>
  </sheetData>
  <sortState xmlns:xlrd2="http://schemas.microsoft.com/office/spreadsheetml/2017/richdata2" ref="A2:G595">
    <sortCondition ref="A2:A595"/>
    <sortCondition ref="B2:B595"/>
  </sortState>
  <conditionalFormatting sqref="L3">
    <cfRule type="cellIs" dxfId="18" priority="1" operator="equal">
      <formula>"ok"</formula>
    </cfRule>
    <cfRule type="cellIs" dxfId="17" priority="2" operator="equal">
      <formula>"nok"</formula>
    </cfRule>
  </conditionalFormatting>
  <pageMargins left="0.23622047244094491" right="0.23622047244094491" top="0.74803149606299213" bottom="0.74803149606299213" header="0.31496062992125984" footer="0.31496062992125984"/>
  <pageSetup scale="51" fitToHeight="99" orientation="portrait" r:id="rId1"/>
  <headerFooter>
    <oddHeader>&amp;L&amp;"-,Bold"&amp;14VOCABULARY - FR</oddHeader>
    <oddFooter>&amp;L&amp;F - &amp;A&amp;C&amp;P/&amp;N&amp;R&amp;D</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pageSetUpPr fitToPage="1"/>
  </sheetPr>
  <dimension ref="A1:P967"/>
  <sheetViews>
    <sheetView workbookViewId="0">
      <pane ySplit="1" topLeftCell="A659" activePane="bottomLeft" state="frozen"/>
      <selection activeCell="K663" sqref="K663"/>
      <selection pane="bottomLeft" activeCell="K663" sqref="K663"/>
    </sheetView>
  </sheetViews>
  <sheetFormatPr defaultRowHeight="14.4" x14ac:dyDescent="0.3"/>
  <cols>
    <col min="1" max="1" width="9.109375" style="4" customWidth="1"/>
    <col min="2" max="2" width="20.109375" style="12" customWidth="1"/>
    <col min="3" max="3" width="31.88671875" style="12" bestFit="1" customWidth="1"/>
    <col min="4" max="4" width="39.109375" style="12" customWidth="1"/>
    <col min="5" max="6" width="30.33203125" style="4" customWidth="1"/>
    <col min="7" max="7" width="45.88671875" style="12" customWidth="1"/>
    <col min="8" max="12" width="57.6640625" style="23" customWidth="1"/>
    <col min="13" max="13" width="3.5546875" style="2" customWidth="1"/>
  </cols>
  <sheetData>
    <row r="1" spans="1:16" s="1" customFormat="1" x14ac:dyDescent="0.3">
      <c r="A1" s="6" t="s">
        <v>708</v>
      </c>
      <c r="B1" s="6" t="s">
        <v>9</v>
      </c>
      <c r="C1" s="6" t="s">
        <v>511</v>
      </c>
      <c r="D1" s="6" t="s">
        <v>591</v>
      </c>
      <c r="E1" s="6" t="s">
        <v>710</v>
      </c>
      <c r="F1" s="6" t="s">
        <v>713</v>
      </c>
      <c r="G1" s="6" t="s">
        <v>496</v>
      </c>
      <c r="H1" s="22" t="s">
        <v>1512</v>
      </c>
      <c r="I1" s="22" t="s">
        <v>1513</v>
      </c>
      <c r="J1" s="22" t="s">
        <v>716</v>
      </c>
      <c r="K1" s="22" t="s">
        <v>1841</v>
      </c>
      <c r="L1" s="22" t="s">
        <v>1842</v>
      </c>
    </row>
    <row r="2" spans="1:16" x14ac:dyDescent="0.3">
      <c r="A2" s="4">
        <v>1</v>
      </c>
      <c r="B2" s="12" t="str">
        <f>IF($A2&lt;&gt;"",VLOOKUP($A2,Vocabulary!$A:$J,4,),"")</f>
        <v>Location</v>
      </c>
      <c r="C2" s="12" t="str">
        <f>IF($A2&lt;&gt;"",IF(VLOOKUP($A2,Vocabulary!$A:$J,2,)="","",VLOOKUP($A2,Vocabulary!$A:$J,2,)),"")</f>
        <v>Address</v>
      </c>
      <c r="D2" s="12" t="str">
        <f>IF($A2&lt;&gt;"",IF(VLOOKUP($A2,Vocabulary!$A:$J,10,)="","",VLOOKUP($A2,Vocabulary!$A:$J,10,)),"")</f>
        <v>&lt;eu:Address&gt;</v>
      </c>
      <c r="E2" s="12" t="str">
        <f>IFERROR(IF(VLOOKUP(A2,VocabularyNL!$A:$G,6)=0,"",VLOOKUP(A2,VocabularyNL!$A:$G,6)),"")</f>
        <v/>
      </c>
      <c r="F2" s="12" t="str">
        <f>IFERROR(IF(VLOOKUP(A2,VocabularyFR!$A:$G,6)=0,"",VLOOKUP(A2,VocabularyFR!$A:$G,6)),"")</f>
        <v/>
      </c>
      <c r="G2" s="12" t="str">
        <f>IF($A2&lt;&gt;"",VLOOKUP($A2,Vocabulary!$A:$J,3,),"")</f>
        <v>An address representing a location.</v>
      </c>
      <c r="H2" s="12" t="str">
        <f>IFERROR(IF(VLOOKUP(A2,VocabularyNL!$A:$G,7)=0,"",VLOOKUP(A2,VocabularyNL!$A:$H,7)),"")</f>
        <v/>
      </c>
      <c r="I2" s="12" t="str">
        <f>IFERROR(IF(VLOOKUP(A2,VocabularyFR!$A:$G,7)=0,"",VLOOKUP(A2,VocabularyFR!$A:$H,7)),"")</f>
        <v/>
      </c>
      <c r="J2" s="12" t="str">
        <f>IF($A2&lt;&gt;"",IF(VLOOKUP($A2,Vocabulary!$A:$J,7,)="","",VLOOKUP($A2,Vocabulary!$A:$J,7,)),"")</f>
        <v/>
      </c>
      <c r="K2" s="41" t="str">
        <f>IFERROR(IF(VLOOKUP(A2,VocabularyNL!$A:$H,8)=0,"",VLOOKUP(A2,VocabularyNL!$A:$H,8)),"")</f>
        <v/>
      </c>
      <c r="L2" s="12" t="str">
        <f>IFERROR(IF(VLOOKUP(A2,VocabularyFR!$A:$H,8)=0,"",VLOOKUP(A2,VocabularyFR!$A:$H,8)),"")</f>
        <v/>
      </c>
      <c r="N2" t="s">
        <v>723</v>
      </c>
      <c r="O2" s="7">
        <f>MAX(A:A)+1</f>
        <v>757</v>
      </c>
    </row>
    <row r="3" spans="1:16" x14ac:dyDescent="0.3">
      <c r="A3" s="4">
        <v>2</v>
      </c>
      <c r="B3" s="12" t="str">
        <f>IF($A3&lt;&gt;"",VLOOKUP($A3,Vocabulary!$A:$J,4,),"")</f>
        <v>Location</v>
      </c>
      <c r="C3" s="12" t="str">
        <f>IF($A3&lt;&gt;"",IF(VLOOKUP($A3,Vocabulary!$A:$J,2,)="","",VLOOKUP($A3,Vocabulary!$A:$J,2,)),"")</f>
        <v>AddressFullAddress</v>
      </c>
      <c r="D3" s="12" t="str">
        <f>IF($A3&lt;&gt;"",IF(VLOOKUP($A3,Vocabulary!$A:$J,10,)="","",VLOOKUP($A3,Vocabulary!$A:$J,10,)),"")</f>
        <v>&lt;eu:AddressFullAddress&gt;</v>
      </c>
      <c r="E3" s="12" t="str">
        <f>IFERROR(IF(VLOOKUP(A3,VocabularyNL!$A:$G,6)=0,"",VLOOKUP(A3,VocabularyNL!$A:$G,6)),"")</f>
        <v/>
      </c>
      <c r="F3" s="12" t="str">
        <f>IFERROR(IF(VLOOKUP(A3,VocabularyFR!$A:$G,6)=0,"",VLOOKUP(A3,VocabularyFR!$A:$G,6)),"")</f>
        <v/>
      </c>
      <c r="G3" s="12" t="str">
        <f>IF($A3&lt;&gt;"",VLOOKUP($A3,Vocabulary!$A:$J,3,),"")</f>
        <v>The complete address with or without formatting.</v>
      </c>
      <c r="H3" s="12" t="str">
        <f>IFERROR(IF(VLOOKUP(A3,VocabularyNL!$A:$G,7)=0,"",VLOOKUP(A3,VocabularyNL!$A:$H,7)),"")</f>
        <v/>
      </c>
      <c r="I3" s="12" t="str">
        <f>IFERROR(IF(VLOOKUP(A3,VocabularyFR!$A:$G,7)=0,"",VLOOKUP(A3,VocabularyFR!$A:$H,7)),"")</f>
        <v/>
      </c>
      <c r="J3" s="12" t="str">
        <f>IF($A3&lt;&gt;"",IF(VLOOKUP($A3,Vocabulary!$A:$J,7,)="","",VLOOKUP($A3,Vocabulary!$A:$J,7,)),"")</f>
        <v/>
      </c>
      <c r="K3" s="12" t="str">
        <f>IFERROR(IF(VLOOKUP(A3,VocabularyNL!$A:$H,8)=0,"",VLOOKUP(A3,VocabularyNL!$A:$H,8)),"")</f>
        <v/>
      </c>
      <c r="L3" s="12" t="str">
        <f>IFERROR(IF(VLOOKUP(A3,VocabularyFR!$A:$H,8)=0,"",VLOOKUP(A3,VocabularyFR!$A:$H,8)),"")</f>
        <v/>
      </c>
      <c r="N3" t="s">
        <v>728</v>
      </c>
      <c r="O3" s="7">
        <f>SUM(A2:A662)</f>
        <v>247016</v>
      </c>
      <c r="P3" t="str">
        <f>IF(O3&lt;&gt;Vocabulary!O3,"nok","ok")</f>
        <v>ok</v>
      </c>
    </row>
    <row r="4" spans="1:16" x14ac:dyDescent="0.3">
      <c r="A4" s="4">
        <v>3</v>
      </c>
      <c r="B4" s="12" t="str">
        <f>IF($A4&lt;&gt;"",VLOOKUP($A4,Vocabulary!$A:$J,4,),"")</f>
        <v>Location</v>
      </c>
      <c r="C4" s="12" t="str">
        <f>IF($A4&lt;&gt;"",IF(VLOOKUP($A4,Vocabulary!$A:$J,2,)="","",VLOOKUP($A4,Vocabulary!$A:$J,2,)),"")</f>
        <v>AddressPOBox</v>
      </c>
      <c r="D4" s="12" t="str">
        <f>IF($A4&lt;&gt;"",IF(VLOOKUP($A4,Vocabulary!$A:$J,10,)="","",VLOOKUP($A4,Vocabulary!$A:$J,10,)),"")</f>
        <v>&lt;eu:AddressPOBox&gt;</v>
      </c>
      <c r="E4" s="12" t="str">
        <f>IFERROR(IF(VLOOKUP(A4,VocabularyNL!$A:$G,6)=0,"",VLOOKUP(A4,VocabularyNL!$A:$G,6)),"")</f>
        <v/>
      </c>
      <c r="F4" s="12" t="str">
        <f>IFERROR(IF(VLOOKUP(A4,VocabularyFR!$A:$G,6)=0,"",VLOOKUP(A4,VocabularyFR!$A:$G,6)),"")</f>
        <v/>
      </c>
      <c r="G4" s="12" t="str">
        <f>IF($A4&lt;&gt;"",VLOOKUP($A4,Vocabulary!$A:$J,3,),"")</f>
        <v>The Post Office Box number.</v>
      </c>
      <c r="H4" s="12" t="str">
        <f>IFERROR(IF(VLOOKUP(A4,VocabularyNL!$A:$G,7)=0,"",VLOOKUP(A4,VocabularyNL!$A:$H,7)),"")</f>
        <v/>
      </c>
      <c r="I4" s="12" t="str">
        <f>IFERROR(IF(VLOOKUP(A4,VocabularyFR!$A:$G,7)=0,"",VLOOKUP(A4,VocabularyFR!$A:$H,7)),"")</f>
        <v/>
      </c>
      <c r="J4" s="12" t="str">
        <f>IF($A4&lt;&gt;"",IF(VLOOKUP($A4,Vocabulary!$A:$J,7,)="","",VLOOKUP($A4,Vocabulary!$A:$J,7,)),"")</f>
        <v/>
      </c>
      <c r="K4" s="12" t="str">
        <f>IFERROR(IF(VLOOKUP(A4,VocabularyNL!$A:$H,8)=0,"",VLOOKUP(A4,VocabularyNL!$A:$H,8)),"")</f>
        <v/>
      </c>
      <c r="L4" s="12" t="str">
        <f>IFERROR(IF(VLOOKUP(A4,VocabularyFR!$A:$H,8)=0,"",VLOOKUP(A4,VocabularyFR!$A:$H,8)),"")</f>
        <v/>
      </c>
    </row>
    <row r="5" spans="1:16" ht="28.8" x14ac:dyDescent="0.3">
      <c r="A5" s="4">
        <v>4</v>
      </c>
      <c r="B5" s="12" t="str">
        <f>IF($A5&lt;&gt;"",VLOOKUP($A5,Vocabulary!$A:$J,4,),"")</f>
        <v>Location</v>
      </c>
      <c r="C5" s="12" t="str">
        <f>IF($A5&lt;&gt;"",IF(VLOOKUP($A5,Vocabulary!$A:$J,2,)="","",VLOOKUP($A5,Vocabulary!$A:$J,2,)),"")</f>
        <v>AddressThoroughfare</v>
      </c>
      <c r="D5" s="12" t="str">
        <f>IF($A5&lt;&gt;"",IF(VLOOKUP($A5,Vocabulary!$A:$J,10,)="","",VLOOKUP($A5,Vocabulary!$A:$J,10,)),"")</f>
        <v>&lt;eu:AddressThoroughfare&gt;</v>
      </c>
      <c r="E5" s="12" t="str">
        <f>IFERROR(IF(VLOOKUP(A5,VocabularyNL!$A:$G,6)=0,"",VLOOKUP(A5,VocabularyNL!$A:$G,6)),"")</f>
        <v/>
      </c>
      <c r="F5" s="12" t="str">
        <f>IFERROR(IF(VLOOKUP(A5,VocabularyFR!$A:$G,6)=0,"",VLOOKUP(A5,VocabularyFR!$A:$G,6)),"")</f>
        <v/>
      </c>
      <c r="G5" s="12" t="str">
        <f>IF($A5&lt;&gt;"",VLOOKUP($A5,Vocabulary!$A:$J,3,),"")</f>
        <v>The name of a passage or way through from one location to another.</v>
      </c>
      <c r="H5" s="12" t="str">
        <f>IFERROR(IF(VLOOKUP(A5,VocabularyNL!$A:$G,7)=0,"",VLOOKUP(A5,VocabularyNL!$A:$H,7)),"")</f>
        <v/>
      </c>
      <c r="I5" s="12" t="str">
        <f>IFERROR(IF(VLOOKUP(A5,VocabularyFR!$A:$G,7)=0,"",VLOOKUP(A5,VocabularyFR!$A:$H,7)),"")</f>
        <v/>
      </c>
      <c r="J5" s="12" t="str">
        <f>IF($A5&lt;&gt;"",IF(VLOOKUP($A5,Vocabulary!$A:$J,7,)="","",VLOOKUP($A5,Vocabulary!$A:$J,7,)),"")</f>
        <v/>
      </c>
      <c r="K5" s="12" t="str">
        <f>IFERROR(IF(VLOOKUP(A5,VocabularyNL!$A:$H,8)=0,"",VLOOKUP(A5,VocabularyNL!$A:$H,8)),"")</f>
        <v/>
      </c>
      <c r="L5" s="12" t="str">
        <f>IFERROR(IF(VLOOKUP(A5,VocabularyFR!$A:$H,8)=0,"",VLOOKUP(A5,VocabularyFR!$A:$H,8)),"")</f>
        <v/>
      </c>
    </row>
    <row r="6" spans="1:16" ht="28.8" x14ac:dyDescent="0.3">
      <c r="A6" s="4">
        <v>5</v>
      </c>
      <c r="B6" s="12" t="str">
        <f>IF($A6&lt;&gt;"",VLOOKUP($A6,Vocabulary!$A:$J,4,),"")</f>
        <v>Location</v>
      </c>
      <c r="C6" s="12" t="str">
        <f>IF($A6&lt;&gt;"",IF(VLOOKUP($A6,Vocabulary!$A:$J,2,)="","",VLOOKUP($A6,Vocabulary!$A:$J,2,)),"")</f>
        <v>AddressLocatorDesignator</v>
      </c>
      <c r="D6" s="12" t="str">
        <f>IF($A6&lt;&gt;"",IF(VLOOKUP($A6,Vocabulary!$A:$J,10,)="","",VLOOKUP($A6,Vocabulary!$A:$J,10,)),"")</f>
        <v>&lt;eu:AddressLocatorDesignator&gt;</v>
      </c>
      <c r="E6" s="12" t="str">
        <f>IFERROR(IF(VLOOKUP(A6,VocabularyNL!$A:$G,6)=0,"",VLOOKUP(A6,VocabularyNL!$A:$G,6)),"")</f>
        <v/>
      </c>
      <c r="F6" s="12" t="str">
        <f>IFERROR(IF(VLOOKUP(A6,VocabularyFR!$A:$G,6)=0,"",VLOOKUP(A6,VocabularyFR!$A:$G,6)),"")</f>
        <v/>
      </c>
      <c r="G6" s="12" t="str">
        <f>IF($A6&lt;&gt;"",VLOOKUP($A6,Vocabulary!$A:$J,3,),"")</f>
        <v>A number or a sequence of characters that uniquely identifies the locator within the relevant scope.</v>
      </c>
      <c r="H6" s="12" t="str">
        <f>IFERROR(IF(VLOOKUP(A6,VocabularyNL!$A:$G,7)=0,"",VLOOKUP(A6,VocabularyNL!$A:$H,7)),"")</f>
        <v/>
      </c>
      <c r="I6" s="12" t="str">
        <f>IFERROR(IF(VLOOKUP(A6,VocabularyFR!$A:$G,7)=0,"",VLOOKUP(A6,VocabularyFR!$A:$H,7)),"")</f>
        <v/>
      </c>
      <c r="J6" s="12" t="str">
        <f>IF($A6&lt;&gt;"",IF(VLOOKUP($A6,Vocabulary!$A:$J,7,)="","",VLOOKUP($A6,Vocabulary!$A:$J,7,)),"")</f>
        <v/>
      </c>
      <c r="K6" s="12" t="str">
        <f>IFERROR(IF(VLOOKUP(A6,VocabularyNL!$A:$H,8)=0,"",VLOOKUP(A6,VocabularyNL!$A:$H,8)),"")</f>
        <v/>
      </c>
      <c r="L6" s="12" t="str">
        <f>IFERROR(IF(VLOOKUP(A6,VocabularyFR!$A:$H,8)=0,"",VLOOKUP(A6,VocabularyFR!$A:$H,8)),"")</f>
        <v/>
      </c>
    </row>
    <row r="7" spans="1:16" ht="28.8" x14ac:dyDescent="0.3">
      <c r="A7" s="4">
        <v>6</v>
      </c>
      <c r="B7" s="12" t="str">
        <f>IF($A7&lt;&gt;"",VLOOKUP($A7,Vocabulary!$A:$J,4,),"")</f>
        <v>Location</v>
      </c>
      <c r="C7" s="12" t="str">
        <f>IF($A7&lt;&gt;"",IF(VLOOKUP($A7,Vocabulary!$A:$J,2,)="","",VLOOKUP($A7,Vocabulary!$A:$J,2,)),"")</f>
        <v>AddressLocatorName</v>
      </c>
      <c r="D7" s="12" t="str">
        <f>IF($A7&lt;&gt;"",IF(VLOOKUP($A7,Vocabulary!$A:$J,10,)="","",VLOOKUP($A7,Vocabulary!$A:$J,10,)),"")</f>
        <v>&lt;eu:AddressLocatorName&gt;</v>
      </c>
      <c r="E7" s="12" t="str">
        <f>IFERROR(IF(VLOOKUP(A7,VocabularyNL!$A:$G,6)=0,"",VLOOKUP(A7,VocabularyNL!$A:$G,6)),"")</f>
        <v/>
      </c>
      <c r="F7" s="12" t="str">
        <f>IFERROR(IF(VLOOKUP(A7,VocabularyFR!$A:$G,6)=0,"",VLOOKUP(A7,VocabularyFR!$A:$G,6)),"")</f>
        <v/>
      </c>
      <c r="G7" s="12" t="str">
        <f>IF($A7&lt;&gt;"",VLOOKUP($A7,Vocabulary!$A:$J,3,),"")</f>
        <v>A proper noun applied to the real world entity identified by the address.</v>
      </c>
      <c r="H7" s="12" t="str">
        <f>IFERROR(IF(VLOOKUP(A7,VocabularyNL!$A:$G,7)=0,"",VLOOKUP(A7,VocabularyNL!$A:$H,7)),"")</f>
        <v/>
      </c>
      <c r="I7" s="12" t="str">
        <f>IFERROR(IF(VLOOKUP(A7,VocabularyFR!$A:$G,7)=0,"",VLOOKUP(A7,VocabularyFR!$A:$H,7)),"")</f>
        <v/>
      </c>
      <c r="J7" s="12" t="str">
        <f>IF($A7&lt;&gt;"",IF(VLOOKUP($A7,Vocabulary!$A:$J,7,)="","",VLOOKUP($A7,Vocabulary!$A:$J,7,)),"")</f>
        <v/>
      </c>
      <c r="K7" s="12" t="str">
        <f>IFERROR(IF(VLOOKUP(A7,VocabularyNL!$A:$H,8)=0,"",VLOOKUP(A7,VocabularyNL!$A:$H,8)),"")</f>
        <v/>
      </c>
      <c r="L7" s="12" t="str">
        <f>IFERROR(IF(VLOOKUP(A7,VocabularyFR!$A:$H,8)=0,"",VLOOKUP(A7,VocabularyFR!$A:$H,8)),"")</f>
        <v/>
      </c>
    </row>
    <row r="8" spans="1:16" ht="43.2" x14ac:dyDescent="0.3">
      <c r="A8" s="4">
        <v>7</v>
      </c>
      <c r="B8" s="12" t="str">
        <f>IF($A8&lt;&gt;"",VLOOKUP($A8,Vocabulary!$A:$J,4,),"")</f>
        <v>Location</v>
      </c>
      <c r="C8" s="12" t="str">
        <f>IF($A8&lt;&gt;"",IF(VLOOKUP($A8,Vocabulary!$A:$J,2,)="","",VLOOKUP($A8,Vocabulary!$A:$J,2,)),"")</f>
        <v>AddressAddressArea</v>
      </c>
      <c r="D8" s="12" t="str">
        <f>IF($A8&lt;&gt;"",IF(VLOOKUP($A8,Vocabulary!$A:$J,10,)="","",VLOOKUP($A8,Vocabulary!$A:$J,10,)),"")</f>
        <v>&lt;eu:AddressAddressArea&gt;</v>
      </c>
      <c r="E8" s="12" t="str">
        <f>IFERROR(IF(VLOOKUP(A8,VocabularyNL!$A:$G,6)=0,"",VLOOKUP(A8,VocabularyNL!$A:$G,6)),"")</f>
        <v/>
      </c>
      <c r="F8" s="12" t="str">
        <f>IFERROR(IF(VLOOKUP(A8,VocabularyFR!$A:$G,6)=0,"",VLOOKUP(A8,VocabularyFR!$A:$G,6)),"")</f>
        <v/>
      </c>
      <c r="G8" s="12" t="str">
        <f>IF($A8&lt;&gt;"",VLOOKUP($A8,Vocabulary!$A:$J,3,),"")</f>
        <v>The name of a geographic area or locality that groups a number of addressable objects for addressing purposes, without being an administrative unit.</v>
      </c>
      <c r="H8" s="12" t="str">
        <f>IFERROR(IF(VLOOKUP(A8,VocabularyNL!$A:$G,7)=0,"",VLOOKUP(A8,VocabularyNL!$A:$H,7)),"")</f>
        <v/>
      </c>
      <c r="I8" s="12" t="str">
        <f>IFERROR(IF(VLOOKUP(A8,VocabularyFR!$A:$G,7)=0,"",VLOOKUP(A8,VocabularyFR!$A:$H,7)),"")</f>
        <v/>
      </c>
      <c r="J8" s="12" t="str">
        <f>IF($A8&lt;&gt;"",IF(VLOOKUP($A8,Vocabulary!$A:$J,7,)="","",VLOOKUP($A8,Vocabulary!$A:$J,7,)),"")</f>
        <v/>
      </c>
      <c r="K8" s="12" t="str">
        <f>IFERROR(IF(VLOOKUP(A8,VocabularyNL!$A:$H,8)=0,"",VLOOKUP(A8,VocabularyNL!$A:$H,8)),"")</f>
        <v/>
      </c>
      <c r="L8" s="12" t="str">
        <f>IFERROR(IF(VLOOKUP(A8,VocabularyFR!$A:$H,8)=0,"",VLOOKUP(A8,VocabularyFR!$A:$H,8)),"")</f>
        <v/>
      </c>
    </row>
    <row r="9" spans="1:16" x14ac:dyDescent="0.3">
      <c r="A9" s="4">
        <v>8</v>
      </c>
      <c r="B9" s="12" t="str">
        <f>IF($A9&lt;&gt;"",VLOOKUP($A9,Vocabulary!$A:$J,4,),"")</f>
        <v>Location</v>
      </c>
      <c r="C9" s="12" t="str">
        <f>IF($A9&lt;&gt;"",IF(VLOOKUP($A9,Vocabulary!$A:$J,2,)="","",VLOOKUP($A9,Vocabulary!$A:$J,2,)),"")</f>
        <v>AddressPostName</v>
      </c>
      <c r="D9" s="12" t="str">
        <f>IF($A9&lt;&gt;"",IF(VLOOKUP($A9,Vocabulary!$A:$J,10,)="","",VLOOKUP($A9,Vocabulary!$A:$J,10,)),"")</f>
        <v>&lt;eu:AddressPostName&gt;</v>
      </c>
      <c r="E9" s="12" t="str">
        <f>IFERROR(IF(VLOOKUP(A9,VocabularyNL!$A:$G,6)=0,"",VLOOKUP(A9,VocabularyNL!$A:$G,6)),"")</f>
        <v/>
      </c>
      <c r="F9" s="12" t="str">
        <f>IFERROR(IF(VLOOKUP(A9,VocabularyFR!$A:$G,6)=0,"",VLOOKUP(A9,VocabularyFR!$A:$G,6)),"")</f>
        <v/>
      </c>
      <c r="G9" s="12" t="str">
        <f>IF($A9&lt;&gt;"",VLOOKUP($A9,Vocabulary!$A:$J,3,),"")</f>
        <v>The key postal division of the address, usually the city.</v>
      </c>
      <c r="H9" s="12" t="str">
        <f>IFERROR(IF(VLOOKUP(A9,VocabularyNL!$A:$G,7)=0,"",VLOOKUP(A9,VocabularyNL!$A:$H,7)),"")</f>
        <v/>
      </c>
      <c r="I9" s="12" t="str">
        <f>IFERROR(IF(VLOOKUP(A9,VocabularyFR!$A:$G,7)=0,"",VLOOKUP(A9,VocabularyFR!$A:$H,7)),"")</f>
        <v/>
      </c>
      <c r="J9" s="12" t="str">
        <f>IF($A9&lt;&gt;"",IF(VLOOKUP($A9,Vocabulary!$A:$J,7,)="","",VLOOKUP($A9,Vocabulary!$A:$J,7,)),"")</f>
        <v/>
      </c>
      <c r="K9" s="12" t="str">
        <f>IFERROR(IF(VLOOKUP(A9,VocabularyNL!$A:$H,8)=0,"",VLOOKUP(A9,VocabularyNL!$A:$H,8)),"")</f>
        <v/>
      </c>
      <c r="L9" s="12" t="str">
        <f>IFERROR(IF(VLOOKUP(A9,VocabularyFR!$A:$H,8)=0,"",VLOOKUP(A9,VocabularyFR!$A:$H,8)),"")</f>
        <v/>
      </c>
    </row>
    <row r="10" spans="1:16" ht="43.2" x14ac:dyDescent="0.3">
      <c r="A10" s="4">
        <v>9</v>
      </c>
      <c r="B10" s="12" t="str">
        <f>IF($A10&lt;&gt;"",VLOOKUP($A10,Vocabulary!$A:$J,4,),"")</f>
        <v>Location</v>
      </c>
      <c r="C10" s="12" t="str">
        <f>IF($A10&lt;&gt;"",IF(VLOOKUP($A10,Vocabulary!$A:$J,2,)="","",VLOOKUP($A10,Vocabulary!$A:$J,2,)),"")</f>
        <v>AddressAdminUnitL2</v>
      </c>
      <c r="D10" s="12" t="str">
        <f>IF($A10&lt;&gt;"",IF(VLOOKUP($A10,Vocabulary!$A:$J,10,)="","",VLOOKUP($A10,Vocabulary!$A:$J,10,)),"")</f>
        <v>&lt;eu:AddressAdminUnitL2&gt;</v>
      </c>
      <c r="E10" s="12" t="str">
        <f>IFERROR(IF(VLOOKUP(A10,VocabularyNL!$A:$G,6)=0,"",VLOOKUP(A10,VocabularyNL!$A:$G,6)),"")</f>
        <v/>
      </c>
      <c r="F10" s="12" t="str">
        <f>IFERROR(IF(VLOOKUP(A10,VocabularyFR!$A:$G,6)=0,"",VLOOKUP(A10,VocabularyFR!$A:$G,6)),"")</f>
        <v/>
      </c>
      <c r="G10" s="12" t="str">
        <f>IF($A10&lt;&gt;"",VLOOKUP($A10,Vocabulary!$A:$J,3,),"")</f>
        <v>The region of the address, usually a county, state or other such area that typically encompasses several localities.</v>
      </c>
      <c r="H10" s="12" t="str">
        <f>IFERROR(IF(VLOOKUP(A10,VocabularyNL!$A:$G,7)=0,"",VLOOKUP(A10,VocabularyNL!$A:$H,7)),"")</f>
        <v/>
      </c>
      <c r="I10" s="12" t="str">
        <f>IFERROR(IF(VLOOKUP(A10,VocabularyFR!$A:$G,7)=0,"",VLOOKUP(A10,VocabularyFR!$A:$H,7)),"")</f>
        <v/>
      </c>
      <c r="J10" s="12" t="str">
        <f>IF($A10&lt;&gt;"",IF(VLOOKUP($A10,Vocabulary!$A:$J,7,)="","",VLOOKUP($A10,Vocabulary!$A:$J,7,)),"")</f>
        <v/>
      </c>
      <c r="K10" s="12" t="str">
        <f>IFERROR(IF(VLOOKUP(A10,VocabularyNL!$A:$H,8)=0,"",VLOOKUP(A10,VocabularyNL!$A:$H,8)),"")</f>
        <v/>
      </c>
      <c r="L10" s="12" t="str">
        <f>IFERROR(IF(VLOOKUP(A10,VocabularyFR!$A:$H,8)=0,"",VLOOKUP(A10,VocabularyFR!$A:$H,8)),"")</f>
        <v/>
      </c>
    </row>
    <row r="11" spans="1:16" ht="28.8" x14ac:dyDescent="0.3">
      <c r="A11" s="4">
        <v>10</v>
      </c>
      <c r="B11" s="12" t="str">
        <f>IF($A11&lt;&gt;"",VLOOKUP($A11,Vocabulary!$A:$J,4,),"")</f>
        <v>Location</v>
      </c>
      <c r="C11" s="12" t="str">
        <f>IF($A11&lt;&gt;"",IF(VLOOKUP($A11,Vocabulary!$A:$J,2,)="","",VLOOKUP($A11,Vocabulary!$A:$J,2,)),"")</f>
        <v>AddressAdminUnitL1</v>
      </c>
      <c r="D11" s="12" t="str">
        <f>IF($A11&lt;&gt;"",IF(VLOOKUP($A11,Vocabulary!$A:$J,10,)="","",VLOOKUP($A11,Vocabulary!$A:$J,10,)),"")</f>
        <v>&lt;eu:AddressAdminUnitL1&gt;</v>
      </c>
      <c r="E11" s="12" t="str">
        <f>IFERROR(IF(VLOOKUP(A11,VocabularyNL!$A:$G,6)=0,"",VLOOKUP(A11,VocabularyNL!$A:$G,6)),"")</f>
        <v/>
      </c>
      <c r="F11" s="12" t="str">
        <f>IFERROR(IF(VLOOKUP(A11,VocabularyFR!$A:$G,6)=0,"",VLOOKUP(A11,VocabularyFR!$A:$G,6)),"")</f>
        <v/>
      </c>
      <c r="G11" s="12" t="str">
        <f>IF($A11&lt;&gt;"",VLOOKUP($A11,Vocabulary!$A:$J,3,),"")</f>
        <v>The uppermost administrative unit for the address, almost always a country.</v>
      </c>
      <c r="H11" s="12" t="str">
        <f>IFERROR(IF(VLOOKUP(A11,VocabularyNL!$A:$G,7)=0,"",VLOOKUP(A11,VocabularyNL!$A:$H,7)),"")</f>
        <v/>
      </c>
      <c r="I11" s="12" t="str">
        <f>IFERROR(IF(VLOOKUP(A11,VocabularyFR!$A:$G,7)=0,"",VLOOKUP(A11,VocabularyFR!$A:$H,7)),"")</f>
        <v/>
      </c>
      <c r="J11" s="12" t="str">
        <f>IF($A11&lt;&gt;"",IF(VLOOKUP($A11,Vocabulary!$A:$J,7,)="","",VLOOKUP($A11,Vocabulary!$A:$J,7,)),"")</f>
        <v/>
      </c>
      <c r="K11" s="12" t="str">
        <f>IFERROR(IF(VLOOKUP(A11,VocabularyNL!$A:$H,8)=0,"",VLOOKUP(A11,VocabularyNL!$A:$H,8)),"")</f>
        <v/>
      </c>
      <c r="L11" s="12" t="str">
        <f>IFERROR(IF(VLOOKUP(A11,VocabularyFR!$A:$H,8)=0,"",VLOOKUP(A11,VocabularyFR!$A:$H,8)),"")</f>
        <v/>
      </c>
    </row>
    <row r="12" spans="1:16" x14ac:dyDescent="0.3">
      <c r="A12" s="4">
        <v>11</v>
      </c>
      <c r="B12" s="12" t="str">
        <f>IF($A12&lt;&gt;"",VLOOKUP($A12,Vocabulary!$A:$J,4,),"")</f>
        <v>Location</v>
      </c>
      <c r="C12" s="12" t="str">
        <f>IF($A12&lt;&gt;"",IF(VLOOKUP($A12,Vocabulary!$A:$J,2,)="","",VLOOKUP($A12,Vocabulary!$A:$J,2,)),"")</f>
        <v>AddressPostCode</v>
      </c>
      <c r="D12" s="12" t="str">
        <f>IF($A12&lt;&gt;"",IF(VLOOKUP($A12,Vocabulary!$A:$J,10,)="","",VLOOKUP($A12,Vocabulary!$A:$J,10,)),"")</f>
        <v>&lt;eu:AddressPostCode&gt;</v>
      </c>
      <c r="E12" s="12" t="str">
        <f>IFERROR(IF(VLOOKUP(A12,VocabularyNL!$A:$G,6)=0,"",VLOOKUP(A12,VocabularyNL!$A:$G,6)),"")</f>
        <v/>
      </c>
      <c r="F12" s="12" t="str">
        <f>IFERROR(IF(VLOOKUP(A12,VocabularyFR!$A:$G,6)=0,"",VLOOKUP(A12,VocabularyFR!$A:$G,6)),"")</f>
        <v/>
      </c>
      <c r="G12" s="12" t="str">
        <f>IF($A12&lt;&gt;"",VLOOKUP($A12,Vocabulary!$A:$J,3,),"")</f>
        <v>The post code, a.k.a. postal code, ZIP code, etc.</v>
      </c>
      <c r="H12" s="12" t="str">
        <f>IFERROR(IF(VLOOKUP(A12,VocabularyNL!$A:$G,7)=0,"",VLOOKUP(A12,VocabularyNL!$A:$H,7)),"")</f>
        <v/>
      </c>
      <c r="I12" s="12" t="str">
        <f>IFERROR(IF(VLOOKUP(A12,VocabularyFR!$A:$G,7)=0,"",VLOOKUP(A12,VocabularyFR!$A:$H,7)),"")</f>
        <v/>
      </c>
      <c r="J12" s="12" t="str">
        <f>IF($A12&lt;&gt;"",IF(VLOOKUP($A12,Vocabulary!$A:$J,7,)="","",VLOOKUP($A12,Vocabulary!$A:$J,7,)),"")</f>
        <v/>
      </c>
      <c r="K12" s="12" t="str">
        <f>IFERROR(IF(VLOOKUP(A12,VocabularyNL!$A:$H,8)=0,"",VLOOKUP(A12,VocabularyNL!$A:$H,8)),"")</f>
        <v/>
      </c>
      <c r="L12" s="12" t="str">
        <f>IFERROR(IF(VLOOKUP(A12,VocabularyFR!$A:$H,8)=0,"",VLOOKUP(A12,VocabularyFR!$A:$H,8)),"")</f>
        <v/>
      </c>
    </row>
    <row r="13" spans="1:16" ht="28.8" x14ac:dyDescent="0.3">
      <c r="A13" s="4">
        <v>12</v>
      </c>
      <c r="B13" s="12" t="str">
        <f>IF($A13&lt;&gt;"",VLOOKUP($A13,Vocabulary!$A:$J,4,),"")</f>
        <v>Location</v>
      </c>
      <c r="C13" s="12" t="str">
        <f>IF($A13&lt;&gt;"",IF(VLOOKUP($A13,Vocabulary!$A:$J,2,)="","",VLOOKUP($A13,Vocabulary!$A:$J,2,)),"")</f>
        <v>AddressAddressID</v>
      </c>
      <c r="D13" s="12" t="str">
        <f>IF($A13&lt;&gt;"",IF(VLOOKUP($A13,Vocabulary!$A:$J,10,)="","",VLOOKUP($A13,Vocabulary!$A:$J,10,)),"")</f>
        <v>&lt;eu:AddressAddressID&gt;</v>
      </c>
      <c r="E13" s="12" t="str">
        <f>IFERROR(IF(VLOOKUP(A13,VocabularyNL!$A:$G,6)=0,"",VLOOKUP(A13,VocabularyNL!$A:$G,6)),"")</f>
        <v/>
      </c>
      <c r="F13" s="12" t="str">
        <f>IFERROR(IF(VLOOKUP(A13,VocabularyFR!$A:$G,6)=0,"",VLOOKUP(A13,VocabularyFR!$A:$G,6)),"")</f>
        <v/>
      </c>
      <c r="G13" s="12" t="str">
        <f>IF($A13&lt;&gt;"",VLOOKUP($A13,Vocabulary!$A:$J,3,),"")</f>
        <v>A globally unique identifier for this instance of the address.</v>
      </c>
      <c r="H13" s="12" t="str">
        <f>IFERROR(IF(VLOOKUP(A13,VocabularyNL!$A:$G,7)=0,"",VLOOKUP(A13,VocabularyNL!$A:$H,7)),"")</f>
        <v/>
      </c>
      <c r="I13" s="12" t="str">
        <f>IFERROR(IF(VLOOKUP(A13,VocabularyFR!$A:$G,7)=0,"",VLOOKUP(A13,VocabularyFR!$A:$H,7)),"")</f>
        <v/>
      </c>
      <c r="J13" s="12" t="str">
        <f>IF($A13&lt;&gt;"",IF(VLOOKUP($A13,Vocabulary!$A:$J,7,)="","",VLOOKUP($A13,Vocabulary!$A:$J,7,)),"")</f>
        <v/>
      </c>
      <c r="K13" s="12" t="str">
        <f>IFERROR(IF(VLOOKUP(A13,VocabularyNL!$A:$H,8)=0,"",VLOOKUP(A13,VocabularyNL!$A:$H,8)),"")</f>
        <v/>
      </c>
      <c r="L13" s="12" t="str">
        <f>IFERROR(IF(VLOOKUP(A13,VocabularyFR!$A:$H,8)=0,"",VLOOKUP(A13,VocabularyFR!$A:$H,8)),"")</f>
        <v/>
      </c>
    </row>
    <row r="14" spans="1:16" x14ac:dyDescent="0.3">
      <c r="A14" s="4">
        <v>13</v>
      </c>
      <c r="B14" s="12" t="str">
        <f>IF($A14&lt;&gt;"",VLOOKUP($A14,Vocabulary!$A:$J,4,),"")</f>
        <v>Other</v>
      </c>
      <c r="C14" s="12" t="str">
        <f>IF($A14&lt;&gt;"",IF(VLOOKUP($A14,Vocabulary!$A:$J,2,)="","",VLOOKUP($A14,Vocabulary!$A:$J,2,)),"")</f>
        <v>Agent</v>
      </c>
      <c r="D14" s="12" t="str">
        <f>IF($A14&lt;&gt;"",IF(VLOOKUP($A14,Vocabulary!$A:$J,10,)="","",VLOOKUP($A14,Vocabulary!$A:$J,10,)),"")</f>
        <v>&lt;eu:Agent&gt;</v>
      </c>
      <c r="E14" s="12" t="str">
        <f>IFERROR(IF(VLOOKUP(A14,VocabularyNL!$A:$G,6)=0,"",VLOOKUP(A14,VocabularyNL!$A:$G,6)),"")</f>
        <v/>
      </c>
      <c r="F14" s="12" t="str">
        <f>IFERROR(IF(VLOOKUP(A14,VocabularyFR!$A:$G,6)=0,"",VLOOKUP(A14,VocabularyFR!$A:$G,6)),"")</f>
        <v/>
      </c>
      <c r="G14" s="12" t="str">
        <f>IF($A14&lt;&gt;"",VLOOKUP($A14,Vocabulary!$A:$J,3,),"")</f>
        <v>An entity that is able to carry out actions.</v>
      </c>
      <c r="H14" s="12" t="str">
        <f>IFERROR(IF(VLOOKUP(A14,VocabularyNL!$A:$G,7)=0,"",VLOOKUP(A14,VocabularyNL!$A:$H,7)),"")</f>
        <v/>
      </c>
      <c r="I14" s="12" t="str">
        <f>IFERROR(IF(VLOOKUP(A14,VocabularyFR!$A:$G,7)=0,"",VLOOKUP(A14,VocabularyFR!$A:$H,7)),"")</f>
        <v/>
      </c>
      <c r="J14" s="12" t="str">
        <f>IF($A14&lt;&gt;"",IF(VLOOKUP($A14,Vocabulary!$A:$J,7,)="","",VLOOKUP($A14,Vocabulary!$A:$J,7,)),"")</f>
        <v/>
      </c>
      <c r="K14" s="12" t="str">
        <f>IFERROR(IF(VLOOKUP(A14,VocabularyNL!$A:$H,8)=0,"",VLOOKUP(A14,VocabularyNL!$A:$H,8)),"")</f>
        <v/>
      </c>
      <c r="L14" s="12" t="str">
        <f>IFERROR(IF(VLOOKUP(A14,VocabularyFR!$A:$H,8)=0,"",VLOOKUP(A14,VocabularyFR!$A:$H,8)),"")</f>
        <v/>
      </c>
    </row>
    <row r="15" spans="1:16" ht="28.8" x14ac:dyDescent="0.3">
      <c r="A15" s="4">
        <v>14</v>
      </c>
      <c r="B15" s="12" t="str">
        <f>IF($A15&lt;&gt;"",VLOOKUP($A15,Vocabulary!$A:$J,4,),"")</f>
        <v>Other</v>
      </c>
      <c r="C15" s="12" t="str">
        <f>IF($A15&lt;&gt;"",IF(VLOOKUP($A15,Vocabulary!$A:$J,2,)="","",VLOOKUP($A15,Vocabulary!$A:$J,2,)),"")</f>
        <v>AgentIdentifier</v>
      </c>
      <c r="D15" s="12" t="str">
        <f>IF($A15&lt;&gt;"",IF(VLOOKUP($A15,Vocabulary!$A:$J,10,)="","",VLOOKUP($A15,Vocabulary!$A:$J,10,)),"")</f>
        <v>&lt;eu:AgentIdentifier&gt;</v>
      </c>
      <c r="E15" s="12" t="str">
        <f>IFERROR(IF(VLOOKUP(A15,VocabularyNL!$A:$G,6)=0,"",VLOOKUP(A15,VocabularyNL!$A:$G,6)),"")</f>
        <v/>
      </c>
      <c r="F15" s="12" t="str">
        <f>IFERROR(IF(VLOOKUP(A15,VocabularyFR!$A:$G,6)=0,"",VLOOKUP(A15,VocabularyFR!$A:$G,6)),"")</f>
        <v/>
      </c>
      <c r="G15" s="12" t="str">
        <f>IF($A15&lt;&gt;"",VLOOKUP($A15,Vocabulary!$A:$J,3,),"")</f>
        <v>This property represents a formally-issued Identifier for the Agent.</v>
      </c>
      <c r="H15" s="12" t="str">
        <f>IFERROR(IF(VLOOKUP(A15,VocabularyNL!$A:$G,7)=0,"",VLOOKUP(A15,VocabularyNL!$A:$H,7)),"")</f>
        <v/>
      </c>
      <c r="I15" s="12" t="str">
        <f>IFERROR(IF(VLOOKUP(A15,VocabularyFR!$A:$G,7)=0,"",VLOOKUP(A15,VocabularyFR!$A:$H,7)),"")</f>
        <v/>
      </c>
      <c r="J15" s="12" t="str">
        <f>IF($A15&lt;&gt;"",IF(VLOOKUP($A15,Vocabulary!$A:$J,7,)="","",VLOOKUP($A15,Vocabulary!$A:$J,7,)),"")</f>
        <v/>
      </c>
      <c r="K15" s="12" t="str">
        <f>IFERROR(IF(VLOOKUP(A15,VocabularyNL!$A:$H,8)=0,"",VLOOKUP(A15,VocabularyNL!$A:$H,8)),"")</f>
        <v/>
      </c>
      <c r="L15" s="12" t="str">
        <f>IFERROR(IF(VLOOKUP(A15,VocabularyFR!$A:$H,8)=0,"",VLOOKUP(A15,VocabularyFR!$A:$H,8)),"")</f>
        <v/>
      </c>
    </row>
    <row r="16" spans="1:16" x14ac:dyDescent="0.3">
      <c r="A16" s="4">
        <v>15</v>
      </c>
      <c r="B16" s="12" t="str">
        <f>IF($A16&lt;&gt;"",VLOOKUP($A16,Vocabulary!$A:$J,4,),"")</f>
        <v>Other</v>
      </c>
      <c r="C16" s="12" t="str">
        <f>IF($A16&lt;&gt;"",IF(VLOOKUP($A16,Vocabulary!$A:$J,2,)="","",VLOOKUP($A16,Vocabulary!$A:$J,2,)),"")</f>
        <v>AgentName</v>
      </c>
      <c r="D16" s="12" t="str">
        <f>IF($A16&lt;&gt;"",IF(VLOOKUP($A16,Vocabulary!$A:$J,10,)="","",VLOOKUP($A16,Vocabulary!$A:$J,10,)),"")</f>
        <v>&lt;eu:AgentName&gt;</v>
      </c>
      <c r="E16" s="12" t="str">
        <f>IFERROR(IF(VLOOKUP(A16,VocabularyNL!$A:$G,6)=0,"",VLOOKUP(A16,VocabularyNL!$A:$G,6)),"")</f>
        <v/>
      </c>
      <c r="F16" s="12" t="str">
        <f>IFERROR(IF(VLOOKUP(A16,VocabularyFR!$A:$G,6)=0,"",VLOOKUP(A16,VocabularyFR!$A:$G,6)),"")</f>
        <v/>
      </c>
      <c r="G16" s="12" t="str">
        <f>IF($A16&lt;&gt;"",VLOOKUP($A16,Vocabulary!$A:$J,3,),"")</f>
        <v xml:space="preserve">This property represents the Name of the Agent. </v>
      </c>
      <c r="H16" s="12" t="str">
        <f>IFERROR(IF(VLOOKUP(A16,VocabularyNL!$A:$G,7)=0,"",VLOOKUP(A16,VocabularyNL!$A:$H,7)),"")</f>
        <v/>
      </c>
      <c r="I16" s="12" t="str">
        <f>IFERROR(IF(VLOOKUP(A16,VocabularyFR!$A:$G,7)=0,"",VLOOKUP(A16,VocabularyFR!$A:$H,7)),"")</f>
        <v/>
      </c>
      <c r="J16" s="12" t="str">
        <f>IF($A16&lt;&gt;"",IF(VLOOKUP($A16,Vocabulary!$A:$J,7,)="","",VLOOKUP($A16,Vocabulary!$A:$J,7,)),"")</f>
        <v/>
      </c>
      <c r="K16" s="12" t="str">
        <f>IFERROR(IF(VLOOKUP(A16,VocabularyNL!$A:$H,8)=0,"",VLOOKUP(A16,VocabularyNL!$A:$H,8)),"")</f>
        <v/>
      </c>
      <c r="L16" s="12" t="str">
        <f>IFERROR(IF(VLOOKUP(A16,VocabularyFR!$A:$H,8)=0,"",VLOOKUP(A16,VocabularyFR!$A:$H,8)),"")</f>
        <v/>
      </c>
    </row>
    <row r="17" spans="1:12" ht="57.6" x14ac:dyDescent="0.3">
      <c r="A17" s="4">
        <v>16</v>
      </c>
      <c r="B17" s="12" t="str">
        <f>IF($A17&lt;&gt;"",VLOOKUP($A17,Vocabulary!$A:$J,4,),"")</f>
        <v>Other</v>
      </c>
      <c r="C17" s="12" t="str">
        <f>IF($A17&lt;&gt;"",IF(VLOOKUP($A17,Vocabulary!$A:$J,2,)="","",VLOOKUP($A17,Vocabulary!$A:$J,2,)),"")</f>
        <v>AgentType</v>
      </c>
      <c r="D17" s="12" t="str">
        <f>IF($A17&lt;&gt;"",IF(VLOOKUP($A17,Vocabulary!$A:$J,10,)="","",VLOOKUP($A17,Vocabulary!$A:$J,10,)),"")</f>
        <v>&lt;eu:AgentType&gt;</v>
      </c>
      <c r="E17" s="12" t="str">
        <f>IFERROR(IF(VLOOKUP(A17,VocabularyNL!$A:$G,6)=0,"",VLOOKUP(A17,VocabularyNL!$A:$G,6)),"")</f>
        <v/>
      </c>
      <c r="F17" s="12" t="str">
        <f>IFERROR(IF(VLOOKUP(A17,VocabularyFR!$A:$G,6)=0,"",VLOOKUP(A17,VocabularyFR!$A:$G,6)),"")</f>
        <v/>
      </c>
      <c r="G17" s="12" t="str">
        <f>IF($A17&lt;&gt;"",VLOOKUP($A17,Vocabulary!$A:$J,3,),"")</f>
        <v xml:space="preserve">This property represents the Type of an Agent as described in a controlled vocabulary. In the context of CPSV-AP an Agent can be a Public Organization or a Person. </v>
      </c>
      <c r="H17" s="12" t="str">
        <f>IFERROR(IF(VLOOKUP(A17,VocabularyNL!$A:$G,7)=0,"",VLOOKUP(A17,VocabularyNL!$A:$H,7)),"")</f>
        <v/>
      </c>
      <c r="I17" s="12" t="str">
        <f>IFERROR(IF(VLOOKUP(A17,VocabularyFR!$A:$G,7)=0,"",VLOOKUP(A17,VocabularyFR!$A:$H,7)),"")</f>
        <v/>
      </c>
      <c r="J17" s="12" t="str">
        <f>IF($A17&lt;&gt;"",IF(VLOOKUP($A17,Vocabulary!$A:$J,7,)="","",VLOOKUP($A17,Vocabulary!$A:$J,7,)),"")</f>
        <v/>
      </c>
      <c r="K17" s="12" t="str">
        <f>IFERROR(IF(VLOOKUP(A17,VocabularyNL!$A:$H,8)=0,"",VLOOKUP(A17,VocabularyNL!$A:$H,8)),"")</f>
        <v/>
      </c>
      <c r="L17" s="12" t="str">
        <f>IFERROR(IF(VLOOKUP(A17,VocabularyFR!$A:$H,8)=0,"",VLOOKUP(A17,VocabularyFR!$A:$H,8)),"")</f>
        <v/>
      </c>
    </row>
    <row r="18" spans="1:12" x14ac:dyDescent="0.3">
      <c r="A18" s="4">
        <v>17</v>
      </c>
      <c r="B18" s="12" t="str">
        <f>IF($A18&lt;&gt;"",VLOOKUP($A18,Vocabulary!$A:$J,4,),"")</f>
        <v>Other</v>
      </c>
      <c r="C18" s="12" t="str">
        <f>IF($A18&lt;&gt;"",IF(VLOOKUP($A18,Vocabulary!$A:$J,2,)="","",VLOOKUP($A18,Vocabulary!$A:$J,2,)),"")</f>
        <v>AgentPlaysRole</v>
      </c>
      <c r="D18" s="12" t="str">
        <f>IF($A18&lt;&gt;"",IF(VLOOKUP($A18,Vocabulary!$A:$J,10,)="","",VLOOKUP($A18,Vocabulary!$A:$J,10,)),"")</f>
        <v>&lt;eu:AgentPlaysRole&gt;</v>
      </c>
      <c r="E18" s="12" t="str">
        <f>IFERROR(IF(VLOOKUP(A18,VocabularyNL!$A:$G,6)=0,"",VLOOKUP(A18,VocabularyNL!$A:$G,6)),"")</f>
        <v/>
      </c>
      <c r="F18" s="12" t="str">
        <f>IFERROR(IF(VLOOKUP(A18,VocabularyFR!$A:$G,6)=0,"",VLOOKUP(A18,VocabularyFR!$A:$G,6)),"")</f>
        <v/>
      </c>
      <c r="G18" s="12" t="str">
        <f>IF($A18&lt;&gt;"",VLOOKUP($A18,Vocabulary!$A:$J,3,),"")</f>
        <v>A public service in which the agent plays a role.</v>
      </c>
      <c r="H18" s="12" t="str">
        <f>IFERROR(IF(VLOOKUP(A18,VocabularyNL!$A:$G,7)=0,"",VLOOKUP(A18,VocabularyNL!$A:$H,7)),"")</f>
        <v/>
      </c>
      <c r="I18" s="12" t="str">
        <f>IFERROR(IF(VLOOKUP(A18,VocabularyFR!$A:$G,7)=0,"",VLOOKUP(A18,VocabularyFR!$A:$H,7)),"")</f>
        <v/>
      </c>
      <c r="J18" s="12" t="str">
        <f>IF($A18&lt;&gt;"",IF(VLOOKUP($A18,Vocabulary!$A:$J,7,)="","",VLOOKUP($A18,Vocabulary!$A:$J,7,)),"")</f>
        <v/>
      </c>
      <c r="K18" s="12" t="str">
        <f>IFERROR(IF(VLOOKUP(A18,VocabularyNL!$A:$H,8)=0,"",VLOOKUP(A18,VocabularyNL!$A:$H,8)),"")</f>
        <v/>
      </c>
      <c r="L18" s="12" t="str">
        <f>IFERROR(IF(VLOOKUP(A18,VocabularyFR!$A:$H,8)=0,"",VLOOKUP(A18,VocabularyFR!$A:$H,8)),"")</f>
        <v/>
      </c>
    </row>
    <row r="19" spans="1:12" x14ac:dyDescent="0.3">
      <c r="A19" s="4">
        <v>18</v>
      </c>
      <c r="B19" s="12" t="str">
        <f>IF($A19&lt;&gt;"",VLOOKUP($A19,Vocabulary!$A:$J,4,),"")</f>
        <v>Other</v>
      </c>
      <c r="C19" s="12" t="str">
        <f>IF($A19&lt;&gt;"",IF(VLOOKUP($A19,Vocabulary!$A:$J,2,)="","",VLOOKUP($A19,Vocabulary!$A:$J,2,)),"")</f>
        <v>AgentUses</v>
      </c>
      <c r="D19" s="12" t="str">
        <f>IF($A19&lt;&gt;"",IF(VLOOKUP($A19,Vocabulary!$A:$J,10,)="","",VLOOKUP($A19,Vocabulary!$A:$J,10,)),"")</f>
        <v>&lt;eu:AgentUses&gt;</v>
      </c>
      <c r="E19" s="12" t="str">
        <f>IFERROR(IF(VLOOKUP(A19,VocabularyNL!$A:$G,6)=0,"",VLOOKUP(A19,VocabularyNL!$A:$G,6)),"")</f>
        <v/>
      </c>
      <c r="F19" s="12" t="str">
        <f>IFERROR(IF(VLOOKUP(A19,VocabularyFR!$A:$G,6)=0,"",VLOOKUP(A19,VocabularyFR!$A:$G,6)),"")</f>
        <v/>
      </c>
      <c r="G19" s="12" t="str">
        <f>IF($A19&lt;&gt;"",VLOOKUP($A19,Vocabulary!$A:$J,3,),"")</f>
        <v>A public service used by the agent.</v>
      </c>
      <c r="H19" s="12" t="str">
        <f>IFERROR(IF(VLOOKUP(A19,VocabularyNL!$A:$G,7)=0,"",VLOOKUP(A19,VocabularyNL!$A:$H,7)),"")</f>
        <v/>
      </c>
      <c r="I19" s="12" t="str">
        <f>IFERROR(IF(VLOOKUP(A19,VocabularyFR!$A:$G,7)=0,"",VLOOKUP(A19,VocabularyFR!$A:$H,7)),"")</f>
        <v/>
      </c>
      <c r="J19" s="12" t="str">
        <f>IF($A19&lt;&gt;"",IF(VLOOKUP($A19,Vocabulary!$A:$J,7,)="","",VLOOKUP($A19,Vocabulary!$A:$J,7,)),"")</f>
        <v/>
      </c>
      <c r="K19" s="12" t="str">
        <f>IFERROR(IF(VLOOKUP(A19,VocabularyNL!$A:$H,8)=0,"",VLOOKUP(A19,VocabularyNL!$A:$H,8)),"")</f>
        <v/>
      </c>
      <c r="L19" s="12" t="str">
        <f>IFERROR(IF(VLOOKUP(A19,VocabularyFR!$A:$H,8)=0,"",VLOOKUP(A19,VocabularyFR!$A:$H,8)),"")</f>
        <v/>
      </c>
    </row>
    <row r="20" spans="1:12" ht="43.2" x14ac:dyDescent="0.3">
      <c r="A20" s="4">
        <v>19</v>
      </c>
      <c r="B20" s="12" t="str">
        <f>IF($A20&lt;&gt;"",VLOOKUP($A20,Vocabulary!$A:$J,4,),"")</f>
        <v>Other</v>
      </c>
      <c r="C20" s="12" t="str">
        <f>IF($A20&lt;&gt;"",IF(VLOOKUP($A20,Vocabulary!$A:$J,2,)="","",VLOOKUP($A20,Vocabulary!$A:$J,2,)),"")</f>
        <v>AgentHasAddress</v>
      </c>
      <c r="D20" s="12" t="str">
        <f>IF($A20&lt;&gt;"",IF(VLOOKUP($A20,Vocabulary!$A:$J,10,)="","",VLOOKUP($A20,Vocabulary!$A:$J,10,)),"")</f>
        <v>&lt;eu:AgentHasAddress&gt;</v>
      </c>
      <c r="E20" s="12" t="str">
        <f>IFERROR(IF(VLOOKUP(A20,VocabularyNL!$A:$G,6)=0,"",VLOOKUP(A20,VocabularyNL!$A:$G,6)),"")</f>
        <v/>
      </c>
      <c r="F20" s="12" t="str">
        <f>IFERROR(IF(VLOOKUP(A20,VocabularyFR!$A:$G,6)=0,"",VLOOKUP(A20,VocabularyFR!$A:$G,6)),"")</f>
        <v/>
      </c>
      <c r="G20" s="12" t="str">
        <f>IF($A20&lt;&gt;"",VLOOKUP($A20,Vocabulary!$A:$J,3,),"")</f>
        <v>This property represents an Address related to an Agent. Asserting the address relationship implies that the Agent has an Address.</v>
      </c>
      <c r="H20" s="12" t="str">
        <f>IFERROR(IF(VLOOKUP(A20,VocabularyNL!$A:$G,7)=0,"",VLOOKUP(A20,VocabularyNL!$A:$H,7)),"")</f>
        <v/>
      </c>
      <c r="I20" s="12" t="str">
        <f>IFERROR(IF(VLOOKUP(A20,VocabularyFR!$A:$G,7)=0,"",VLOOKUP(A20,VocabularyFR!$A:$H,7)),"")</f>
        <v/>
      </c>
      <c r="J20" s="12" t="str">
        <f>IF($A20&lt;&gt;"",IF(VLOOKUP($A20,Vocabulary!$A:$J,7,)="","",VLOOKUP($A20,Vocabulary!$A:$J,7,)),"")</f>
        <v/>
      </c>
      <c r="K20" s="12" t="str">
        <f>IFERROR(IF(VLOOKUP(A20,VocabularyNL!$A:$H,8)=0,"",VLOOKUP(A20,VocabularyNL!$A:$H,8)),"")</f>
        <v/>
      </c>
      <c r="L20" s="12" t="str">
        <f>IFERROR(IF(VLOOKUP(A20,VocabularyFR!$A:$H,8)=0,"",VLOOKUP(A20,VocabularyFR!$A:$H,8)),"")</f>
        <v/>
      </c>
    </row>
    <row r="21" spans="1:12" x14ac:dyDescent="0.3">
      <c r="A21" s="4">
        <v>20</v>
      </c>
      <c r="B21" s="12" t="str">
        <f>IF($A21&lt;&gt;"",VLOOKUP($A21,Vocabulary!$A:$J,4,),"")</f>
        <v>Other</v>
      </c>
      <c r="C21" s="12" t="str">
        <f>IF($A21&lt;&gt;"",IF(VLOOKUP($A21,Vocabulary!$A:$J,2,)="","",VLOOKUP($A21,Vocabulary!$A:$J,2,)),"")</f>
        <v>AgentSatisfiesCriterion</v>
      </c>
      <c r="D21" s="12" t="str">
        <f>IF($A21&lt;&gt;"",IF(VLOOKUP($A21,Vocabulary!$A:$J,10,)="","",VLOOKUP($A21,Vocabulary!$A:$J,10,)),"")</f>
        <v>&lt;eu:AgentSatisfiesCriterion&gt;</v>
      </c>
      <c r="E21" s="12" t="str">
        <f>IFERROR(IF(VLOOKUP(A21,VocabularyNL!$A:$G,6)=0,"",VLOOKUP(A21,VocabularyNL!$A:$G,6)),"")</f>
        <v/>
      </c>
      <c r="F21" s="12" t="str">
        <f>IFERROR(IF(VLOOKUP(A21,VocabularyFR!$A:$G,6)=0,"",VLOOKUP(A21,VocabularyFR!$A:$G,6)),"")</f>
        <v/>
      </c>
      <c r="G21" s="12">
        <f>IF($A21&lt;&gt;"",VLOOKUP($A21,Vocabulary!$A:$J,3,),"")</f>
        <v>0</v>
      </c>
      <c r="H21" s="12" t="str">
        <f>IFERROR(IF(VLOOKUP(A21,VocabularyNL!$A:$G,7)=0,"",VLOOKUP(A21,VocabularyNL!$A:$H,7)),"")</f>
        <v/>
      </c>
      <c r="I21" s="12" t="str">
        <f>IFERROR(IF(VLOOKUP(A21,VocabularyFR!$A:$G,7)=0,"",VLOOKUP(A21,VocabularyFR!$A:$H,7)),"")</f>
        <v/>
      </c>
      <c r="J21" s="12" t="str">
        <f>IF($A21&lt;&gt;"",IF(VLOOKUP($A21,Vocabulary!$A:$J,7,)="","",VLOOKUP($A21,Vocabulary!$A:$J,7,)),"")</f>
        <v/>
      </c>
      <c r="K21" s="12" t="str">
        <f>IFERROR(IF(VLOOKUP(A21,VocabularyNL!$A:$H,8)=0,"",VLOOKUP(A21,VocabularyNL!$A:$H,8)),"")</f>
        <v/>
      </c>
      <c r="L21" s="12" t="str">
        <f>IFERROR(IF(VLOOKUP(A21,VocabularyFR!$A:$H,8)=0,"",VLOOKUP(A21,VocabularyFR!$A:$H,8)),"")</f>
        <v/>
      </c>
    </row>
    <row r="22" spans="1:12" x14ac:dyDescent="0.3">
      <c r="A22" s="4">
        <v>21</v>
      </c>
      <c r="B22" s="12" t="str">
        <f>IF($A22&lt;&gt;"",VLOOKUP($A22,Vocabulary!$A:$J,4,),"")</f>
        <v>Other</v>
      </c>
      <c r="C22" s="12" t="str">
        <f>IF($A22&lt;&gt;"",IF(VLOOKUP($A22,Vocabulary!$A:$J,2,)="","",VLOOKUP($A22,Vocabulary!$A:$J,2,)),"")</f>
        <v>AgentProvidesRequirementResponse</v>
      </c>
      <c r="D22" s="12" t="str">
        <f>IF($A22&lt;&gt;"",IF(VLOOKUP($A22,Vocabulary!$A:$J,10,)="","",VLOOKUP($A22,Vocabulary!$A:$J,10,)),"")</f>
        <v>&lt;eu:AgentProvidesRequirementResponse&gt;</v>
      </c>
      <c r="E22" s="12" t="str">
        <f>IFERROR(IF(VLOOKUP(A22,VocabularyNL!$A:$G,6)=0,"",VLOOKUP(A22,VocabularyNL!$A:$G,6)),"")</f>
        <v/>
      </c>
      <c r="F22" s="12" t="str">
        <f>IFERROR(IF(VLOOKUP(A22,VocabularyFR!$A:$G,6)=0,"",VLOOKUP(A22,VocabularyFR!$A:$G,6)),"")</f>
        <v/>
      </c>
      <c r="G22" s="12">
        <f>IF($A22&lt;&gt;"",VLOOKUP($A22,Vocabulary!$A:$J,3,),"")</f>
        <v>0</v>
      </c>
      <c r="H22" s="12" t="str">
        <f>IFERROR(IF(VLOOKUP(A22,VocabularyNL!$A:$G,7)=0,"",VLOOKUP(A22,VocabularyNL!$A:$H,7)),"")</f>
        <v/>
      </c>
      <c r="I22" s="12" t="str">
        <f>IFERROR(IF(VLOOKUP(A22,VocabularyFR!$A:$G,7)=0,"",VLOOKUP(A22,VocabularyFR!$A:$H,7)),"")</f>
        <v/>
      </c>
      <c r="J22" s="12" t="str">
        <f>IF($A22&lt;&gt;"",IF(VLOOKUP($A22,Vocabulary!$A:$J,7,)="","",VLOOKUP($A22,Vocabulary!$A:$J,7,)),"")</f>
        <v/>
      </c>
      <c r="K22" s="12" t="str">
        <f>IFERROR(IF(VLOOKUP(A22,VocabularyNL!$A:$H,8)=0,"",VLOOKUP(A22,VocabularyNL!$A:$H,8)),"")</f>
        <v/>
      </c>
      <c r="L22" s="12" t="str">
        <f>IFERROR(IF(VLOOKUP(A22,VocabularyFR!$A:$H,8)=0,"",VLOOKUP(A22,VocabularyFR!$A:$H,8)),"")</f>
        <v/>
      </c>
    </row>
    <row r="23" spans="1:12" ht="187.2" x14ac:dyDescent="0.3">
      <c r="A23" s="4">
        <v>22</v>
      </c>
      <c r="B23" s="12" t="str">
        <f>IF($A23&lt;&gt;"",VLOOKUP($A23,Vocabulary!$A:$J,4,),"")</f>
        <v>Organization</v>
      </c>
      <c r="C23" s="12" t="str">
        <f>IF($A23&lt;&gt;"",IF(VLOOKUP($A23,Vocabulary!$A:$J,2,)="","",VLOOKUP($A23,Vocabulary!$A:$J,2,)),"")</f>
        <v>BusinessEvent</v>
      </c>
      <c r="D23" s="12" t="str">
        <f>IF($A23&lt;&gt;"",IF(VLOOKUP($A23,Vocabulary!$A:$J,10,)="","",VLOOKUP($A23,Vocabulary!$A:$J,10,)),"")</f>
        <v>&lt;eu:BusinessEvent&gt;</v>
      </c>
      <c r="E23" s="12" t="str">
        <f>IFERROR(IF(VLOOKUP(A23,VocabularyNL!$A:$G,6)=0,"",VLOOKUP(A23,VocabularyNL!$A:$G,6)),"")</f>
        <v/>
      </c>
      <c r="F23" s="12" t="str">
        <f>IFERROR(IF(VLOOKUP(A23,VocabularyFR!$A:$G,6)=0,"",VLOOKUP(A23,VocabularyFR!$A:$G,6)),"")</f>
        <v/>
      </c>
      <c r="G23" s="12" t="str">
        <f>IF($A23&lt;&gt;"",VLOOKUP($A23,Vocabulary!$A:$J,3,),"")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H23" s="12" t="str">
        <f>IFERROR(IF(VLOOKUP(A23,VocabularyNL!$A:$G,7)=0,"",VLOOKUP(A23,VocabularyNL!$A:$H,7)),"")</f>
        <v/>
      </c>
      <c r="I23" s="12" t="str">
        <f>IFERROR(IF(VLOOKUP(A23,VocabularyFR!$A:$G,7)=0,"",VLOOKUP(A23,VocabularyFR!$A:$H,7)),"")</f>
        <v/>
      </c>
      <c r="J23" s="12" t="str">
        <f>IF($A23&lt;&gt;"",IF(VLOOKUP($A23,Vocabulary!$A:$J,7,)="","",VLOOKUP($A23,Vocabulary!$A:$J,7,)),"")</f>
        <v/>
      </c>
      <c r="K23" s="12" t="str">
        <f>IFERROR(IF(VLOOKUP(A23,VocabularyNL!$A:$H,8)=0,"",VLOOKUP(A23,VocabularyNL!$A:$H,8)),"")</f>
        <v/>
      </c>
      <c r="L23" s="12" t="str">
        <f>IFERROR(IF(VLOOKUP(A23,VocabularyFR!$A:$H,8)=0,"",VLOOKUP(A23,VocabularyFR!$A:$H,8)),"")</f>
        <v/>
      </c>
    </row>
    <row r="24" spans="1:12" ht="187.2" x14ac:dyDescent="0.3">
      <c r="A24" s="4">
        <v>23</v>
      </c>
      <c r="B24" s="12" t="str">
        <f>IF($A24&lt;&gt;"",VLOOKUP($A24,Vocabulary!$A:$J,4,),"")</f>
        <v>Organization</v>
      </c>
      <c r="C24" s="12" t="str">
        <f>IF($A24&lt;&gt;"",IF(VLOOKUP($A24,Vocabulary!$A:$J,2,)="","",VLOOKUP($A24,Vocabulary!$A:$J,2,)),"")</f>
        <v>ChangeEvent</v>
      </c>
      <c r="D24" s="12" t="str">
        <f>IF($A24&lt;&gt;"",IF(VLOOKUP($A24,Vocabulary!$A:$J,10,)="","",VLOOKUP($A24,Vocabulary!$A:$J,10,)),"")</f>
        <v>&lt;eu:ChangeEvent&gt;</v>
      </c>
      <c r="E24" s="12" t="str">
        <f>IFERROR(IF(VLOOKUP(A24,VocabularyNL!$A:$G,6)=0,"",VLOOKUP(A24,VocabularyNL!$A:$G,6)),"")</f>
        <v/>
      </c>
      <c r="F24" s="12" t="str">
        <f>IFERROR(IF(VLOOKUP(A24,VocabularyFR!$A:$G,6)=0,"",VLOOKUP(A24,VocabularyFR!$A:$G,6)),"")</f>
        <v/>
      </c>
      <c r="G24" s="12" t="str">
        <f>IF($A24&lt;&gt;"",VLOOKUP($A24,Vocabulary!$A:$J,3,),"")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H24" s="12" t="str">
        <f>IFERROR(IF(VLOOKUP(A24,VocabularyNL!$A:$G,7)=0,"",VLOOKUP(A24,VocabularyNL!$A:$H,7)),"")</f>
        <v/>
      </c>
      <c r="I24" s="12" t="str">
        <f>IFERROR(IF(VLOOKUP(A24,VocabularyFR!$A:$G,7)=0,"",VLOOKUP(A24,VocabularyFR!$A:$H,7)),"")</f>
        <v/>
      </c>
      <c r="J24" s="12" t="str">
        <f>IF($A24&lt;&gt;"",IF(VLOOKUP($A24,Vocabulary!$A:$J,7,)="","",VLOOKUP($A24,Vocabulary!$A:$J,7,)),"")</f>
        <v/>
      </c>
      <c r="K24" s="12" t="str">
        <f>IFERROR(IF(VLOOKUP(A24,VocabularyNL!$A:$H,8)=0,"",VLOOKUP(A24,VocabularyNL!$A:$H,8)),"")</f>
        <v/>
      </c>
      <c r="L24" s="12" t="str">
        <f>IFERROR(IF(VLOOKUP(A24,VocabularyFR!$A:$H,8)=0,"",VLOOKUP(A24,VocabularyFR!$A:$H,8)),"")</f>
        <v/>
      </c>
    </row>
    <row r="25" spans="1:12" ht="100.8" x14ac:dyDescent="0.3">
      <c r="A25" s="4">
        <v>24</v>
      </c>
      <c r="B25" s="12" t="str">
        <f>IF($A25&lt;&gt;"",VLOOKUP($A25,Vocabulary!$A:$J,4,),"")</f>
        <v>Organization</v>
      </c>
      <c r="C25" s="12" t="str">
        <f>IF($A25&lt;&gt;"",IF(VLOOKUP($A25,Vocabulary!$A:$J,2,)="","",VLOOKUP($A25,Vocabulary!$A:$J,2,)),"")</f>
        <v>ChangeEventHasFormalFramework</v>
      </c>
      <c r="D25" s="12" t="str">
        <f>IF($A25&lt;&gt;"",IF(VLOOKUP($A25,Vocabulary!$A:$J,10,)="","",VLOOKUP($A25,Vocabulary!$A:$J,10,)),"")</f>
        <v>&lt;eu:ChangeEventHasFormalFramework&gt;</v>
      </c>
      <c r="E25" s="12" t="str">
        <f>IFERROR(IF(VLOOKUP(A25,VocabularyNL!$A:$G,6)=0,"",VLOOKUP(A25,VocabularyNL!$A:$G,6)),"")</f>
        <v/>
      </c>
      <c r="F25" s="12" t="str">
        <f>IFERROR(IF(VLOOKUP(A25,VocabularyFR!$A:$G,6)=0,"",VLOOKUP(A25,VocabularyFR!$A:$G,6)),"")</f>
        <v/>
      </c>
      <c r="G25" s="12" t="str">
        <f>IF($A25&lt;&gt;"",VLOOKUP($A25,Vocabulary!$A:$J,3,),"")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H25" s="12" t="str">
        <f>IFERROR(IF(VLOOKUP(A25,VocabularyNL!$A:$G,7)=0,"",VLOOKUP(A25,VocabularyNL!$A:$H,7)),"")</f>
        <v/>
      </c>
      <c r="I25" s="12" t="str">
        <f>IFERROR(IF(VLOOKUP(A25,VocabularyFR!$A:$G,7)=0,"",VLOOKUP(A25,VocabularyFR!$A:$H,7)),"")</f>
        <v/>
      </c>
      <c r="J25" s="12" t="str">
        <f>IF($A25&lt;&gt;"",IF(VLOOKUP($A25,Vocabulary!$A:$J,7,)="","",VLOOKUP($A25,Vocabulary!$A:$J,7,)),"")</f>
        <v/>
      </c>
      <c r="K25" s="12" t="str">
        <f>IFERROR(IF(VLOOKUP(A25,VocabularyNL!$A:$H,8)=0,"",VLOOKUP(A25,VocabularyNL!$A:$H,8)),"")</f>
        <v/>
      </c>
      <c r="L25" s="12" t="str">
        <f>IFERROR(IF(VLOOKUP(A25,VocabularyFR!$A:$H,8)=0,"",VLOOKUP(A25,VocabularyFR!$A:$H,8)),"")</f>
        <v/>
      </c>
    </row>
    <row r="26" spans="1:12" ht="144" x14ac:dyDescent="0.3">
      <c r="A26" s="4">
        <v>25</v>
      </c>
      <c r="B26" s="12" t="str">
        <f>IF($A26&lt;&gt;"",VLOOKUP($A26,Vocabulary!$A:$J,4,),"")</f>
        <v>Organization</v>
      </c>
      <c r="C26" s="12" t="str">
        <f>IF($A26&lt;&gt;"",IF(VLOOKUP($A26,Vocabulary!$A:$J,2,)="","",VLOOKUP($A26,Vocabulary!$A:$J,2,)),"")</f>
        <v>ChangeEventOriginalOrganisation</v>
      </c>
      <c r="D26" s="12" t="str">
        <f>IF($A26&lt;&gt;"",IF(VLOOKUP($A26,Vocabulary!$A:$J,10,)="","",VLOOKUP($A26,Vocabulary!$A:$J,10,)),"")</f>
        <v>&lt;eu:ChangeEventOriginalOrganisation&gt;</v>
      </c>
      <c r="E26" s="12" t="str">
        <f>IFERROR(IF(VLOOKUP(A26,VocabularyNL!$A:$G,6)=0,"",VLOOKUP(A26,VocabularyNL!$A:$G,6)),"")</f>
        <v/>
      </c>
      <c r="F26" s="12" t="str">
        <f>IFERROR(IF(VLOOKUP(A26,VocabularyFR!$A:$G,6)=0,"",VLOOKUP(A26,VocabularyFR!$A:$G,6)),"")</f>
        <v/>
      </c>
      <c r="G26" s="12" t="str">
        <f>IF($A26&lt;&gt;"",VLOOKUP($A26,Vocabulary!$A:$J,3,),"")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H26" s="12" t="str">
        <f>IFERROR(IF(VLOOKUP(A26,VocabularyNL!$A:$G,7)=0,"",VLOOKUP(A26,VocabularyNL!$A:$H,7)),"")</f>
        <v/>
      </c>
      <c r="I26" s="12" t="str">
        <f>IFERROR(IF(VLOOKUP(A26,VocabularyFR!$A:$G,7)=0,"",VLOOKUP(A26,VocabularyFR!$A:$H,7)),"")</f>
        <v/>
      </c>
      <c r="J26" s="12" t="str">
        <f>IF($A26&lt;&gt;"",IF(VLOOKUP($A26,Vocabulary!$A:$J,7,)="","",VLOOKUP($A26,Vocabulary!$A:$J,7,)),"")</f>
        <v/>
      </c>
      <c r="K26" s="12" t="str">
        <f>IFERROR(IF(VLOOKUP(A26,VocabularyNL!$A:$H,8)=0,"",VLOOKUP(A26,VocabularyNL!$A:$H,8)),"")</f>
        <v/>
      </c>
      <c r="L26" s="12" t="str">
        <f>IFERROR(IF(VLOOKUP(A26,VocabularyFR!$A:$H,8)=0,"",VLOOKUP(A26,VocabularyFR!$A:$H,8)),"")</f>
        <v/>
      </c>
    </row>
    <row r="27" spans="1:12" ht="100.8" x14ac:dyDescent="0.3">
      <c r="A27" s="4">
        <v>26</v>
      </c>
      <c r="B27" s="12" t="str">
        <f>IF($A27&lt;&gt;"",VLOOKUP($A27,Vocabulary!$A:$J,4,),"")</f>
        <v>Organization</v>
      </c>
      <c r="C27" s="12" t="str">
        <f>IF($A27&lt;&gt;"",IF(VLOOKUP($A27,Vocabulary!$A:$J,2,)="","",VLOOKUP($A27,Vocabulary!$A:$J,2,)),"")</f>
        <v>ChangeEventResultingOrganisation</v>
      </c>
      <c r="D27" s="12" t="str">
        <f>IF($A27&lt;&gt;"",IF(VLOOKUP($A27,Vocabulary!$A:$J,10,)="","",VLOOKUP($A27,Vocabulary!$A:$J,10,)),"")</f>
        <v>&lt;eu:ChangeEventResultingOrganisation&gt;</v>
      </c>
      <c r="E27" s="12" t="str">
        <f>IFERROR(IF(VLOOKUP(A27,VocabularyNL!$A:$G,6)=0,"",VLOOKUP(A27,VocabularyNL!$A:$G,6)),"")</f>
        <v/>
      </c>
      <c r="F27" s="12" t="str">
        <f>IFERROR(IF(VLOOKUP(A27,VocabularyFR!$A:$G,6)=0,"",VLOOKUP(A27,VocabularyFR!$A:$G,6)),"")</f>
        <v/>
      </c>
      <c r="G27" s="12" t="str">
        <f>IF($A27&lt;&gt;"",VLOOKUP($A27,Vocabulary!$A:$J,3,),"")</f>
        <v xml:space="preserve">This property links a Change Event or a Foundation Event to the organization that
resulted from it.
In the RDF release of the CPOV, these properties are bound to
org:resultingOrganization and org:resultedFrom.
</v>
      </c>
      <c r="H27" s="12" t="str">
        <f>IFERROR(IF(VLOOKUP(A27,VocabularyNL!$A:$G,7)=0,"",VLOOKUP(A27,VocabularyNL!$A:$H,7)),"")</f>
        <v/>
      </c>
      <c r="I27" s="12" t="str">
        <f>IFERROR(IF(VLOOKUP(A27,VocabularyFR!$A:$G,7)=0,"",VLOOKUP(A27,VocabularyFR!$A:$H,7)),"")</f>
        <v/>
      </c>
      <c r="J27" s="12" t="str">
        <f>IF($A27&lt;&gt;"",IF(VLOOKUP($A27,Vocabulary!$A:$J,7,)="","",VLOOKUP($A27,Vocabulary!$A:$J,7,)),"")</f>
        <v/>
      </c>
      <c r="K27" s="12" t="str">
        <f>IFERROR(IF(VLOOKUP(A27,VocabularyNL!$A:$H,8)=0,"",VLOOKUP(A27,VocabularyNL!$A:$H,8)),"")</f>
        <v/>
      </c>
      <c r="L27" s="12" t="str">
        <f>IFERROR(IF(VLOOKUP(A27,VocabularyFR!$A:$H,8)=0,"",VLOOKUP(A27,VocabularyFR!$A:$H,8)),"")</f>
        <v/>
      </c>
    </row>
    <row r="28" spans="1:12" ht="28.8" x14ac:dyDescent="0.3">
      <c r="A28" s="4">
        <v>27</v>
      </c>
      <c r="B28" s="12" t="str">
        <f>IF($A28&lt;&gt;"",VLOOKUP($A28,Vocabulary!$A:$J,4,),"")</f>
        <v>Organization</v>
      </c>
      <c r="C28" s="12" t="str">
        <f>IF($A28&lt;&gt;"",IF(VLOOKUP($A28,Vocabulary!$A:$J,2,)="","",VLOOKUP($A28,Vocabulary!$A:$J,2,)),"")</f>
        <v>Channel</v>
      </c>
      <c r="D28" s="12" t="str">
        <f>IF($A28&lt;&gt;"",IF(VLOOKUP($A28,Vocabulary!$A:$J,10,)="","",VLOOKUP($A28,Vocabulary!$A:$J,10,)),"")</f>
        <v>&lt;eu:Channel&gt;</v>
      </c>
      <c r="E28" s="12" t="str">
        <f>IFERROR(IF(VLOOKUP(A28,VocabularyNL!$A:$G,6)=0,"",VLOOKUP(A28,VocabularyNL!$A:$G,6)),"")</f>
        <v/>
      </c>
      <c r="F28" s="12" t="str">
        <f>IFERROR(IF(VLOOKUP(A28,VocabularyFR!$A:$G,6)=0,"",VLOOKUP(A28,VocabularyFR!$A:$G,6)),"")</f>
        <v/>
      </c>
      <c r="G28" s="12" t="str">
        <f>IF($A28&lt;&gt;"",VLOOKUP($A28,Vocabulary!$A:$J,3,),"")</f>
        <v>A medium through which an agent provides, uses or otherwise interacts with a resource.</v>
      </c>
      <c r="H28" s="12" t="str">
        <f>IFERROR(IF(VLOOKUP(A28,VocabularyNL!$A:$G,7)=0,"",VLOOKUP(A28,VocabularyNL!$A:$H,7)),"")</f>
        <v/>
      </c>
      <c r="I28" s="12" t="str">
        <f>IFERROR(IF(VLOOKUP(A28,VocabularyFR!$A:$G,7)=0,"",VLOOKUP(A28,VocabularyFR!$A:$H,7)),"")</f>
        <v/>
      </c>
      <c r="J28" s="12" t="str">
        <f>IF($A28&lt;&gt;"",IF(VLOOKUP($A28,Vocabulary!$A:$J,7,)="","",VLOOKUP($A28,Vocabulary!$A:$J,7,)),"")</f>
        <v/>
      </c>
      <c r="K28" s="12" t="str">
        <f>IFERROR(IF(VLOOKUP(A28,VocabularyNL!$A:$H,8)=0,"",VLOOKUP(A28,VocabularyNL!$A:$H,8)),"")</f>
        <v/>
      </c>
      <c r="L28" s="12" t="str">
        <f>IFERROR(IF(VLOOKUP(A28,VocabularyFR!$A:$H,8)=0,"",VLOOKUP(A28,VocabularyFR!$A:$H,8)),"")</f>
        <v/>
      </c>
    </row>
    <row r="29" spans="1:12" ht="28.8" x14ac:dyDescent="0.3">
      <c r="A29" s="4">
        <v>28</v>
      </c>
      <c r="B29" s="12" t="str">
        <f>IF($A29&lt;&gt;"",VLOOKUP($A29,Vocabulary!$A:$J,4,),"")</f>
        <v>Organization</v>
      </c>
      <c r="C29" s="12" t="str">
        <f>IF($A29&lt;&gt;"",IF(VLOOKUP($A29,Vocabulary!$A:$J,2,)="","",VLOOKUP($A29,Vocabulary!$A:$J,2,)),"")</f>
        <v>ChannelIdentifier</v>
      </c>
      <c r="D29" s="12" t="str">
        <f>IF($A29&lt;&gt;"",IF(VLOOKUP($A29,Vocabulary!$A:$J,10,)="","",VLOOKUP($A29,Vocabulary!$A:$J,10,)),"")</f>
        <v>&lt;eu:ChannelIdentifier&gt;</v>
      </c>
      <c r="E29" s="12" t="str">
        <f>IFERROR(IF(VLOOKUP(A29,VocabularyNL!$A:$G,6)=0,"",VLOOKUP(A29,VocabularyNL!$A:$G,6)),"")</f>
        <v/>
      </c>
      <c r="F29" s="12" t="str">
        <f>IFERROR(IF(VLOOKUP(A29,VocabularyFR!$A:$G,6)=0,"",VLOOKUP(A29,VocabularyFR!$A:$G,6)),"")</f>
        <v/>
      </c>
      <c r="G29" s="12" t="str">
        <f>IF($A29&lt;&gt;"",VLOOKUP($A29,Vocabulary!$A:$J,3,),"")</f>
        <v>This property represents a formally-issued Identifier for the Channel.</v>
      </c>
      <c r="H29" s="12" t="str">
        <f>IFERROR(IF(VLOOKUP(A29,VocabularyNL!$A:$G,7)=0,"",VLOOKUP(A29,VocabularyNL!$A:$H,7)),"")</f>
        <v/>
      </c>
      <c r="I29" s="12" t="str">
        <f>IFERROR(IF(VLOOKUP(A29,VocabularyFR!$A:$G,7)=0,"",VLOOKUP(A29,VocabularyFR!$A:$H,7)),"")</f>
        <v/>
      </c>
      <c r="J29" s="12" t="str">
        <f>IF($A29&lt;&gt;"",IF(VLOOKUP($A29,Vocabulary!$A:$J,7,)="","",VLOOKUP($A29,Vocabulary!$A:$J,7,)),"")</f>
        <v/>
      </c>
      <c r="K29" s="12" t="str">
        <f>IFERROR(IF(VLOOKUP(A29,VocabularyNL!$A:$H,8)=0,"",VLOOKUP(A29,VocabularyNL!$A:$H,8)),"")</f>
        <v/>
      </c>
      <c r="L29" s="12" t="str">
        <f>IFERROR(IF(VLOOKUP(A29,VocabularyFR!$A:$H,8)=0,"",VLOOKUP(A29,VocabularyFR!$A:$H,8)),"")</f>
        <v/>
      </c>
    </row>
    <row r="30" spans="1:12" ht="86.4" x14ac:dyDescent="0.3">
      <c r="A30" s="4">
        <v>29</v>
      </c>
      <c r="B30" s="12" t="str">
        <f>IF($A30&lt;&gt;"",VLOOKUP($A30,Vocabulary!$A:$J,4,),"")</f>
        <v>Organization</v>
      </c>
      <c r="C30" s="12" t="str">
        <f>IF($A30&lt;&gt;"",IF(VLOOKUP($A30,Vocabulary!$A:$J,2,)="","",VLOOKUP($A30,Vocabulary!$A:$J,2,)),"")</f>
        <v>ChannelType</v>
      </c>
      <c r="D30" s="12" t="str">
        <f>IF($A30&lt;&gt;"",IF(VLOOKUP($A30,Vocabulary!$A:$J,10,)="","",VLOOKUP($A30,Vocabulary!$A:$J,10,)),"")</f>
        <v>&lt;eu:ChannelType&gt;</v>
      </c>
      <c r="E30" s="12" t="str">
        <f>IFERROR(IF(VLOOKUP(A30,VocabularyNL!$A:$G,6)=0,"",VLOOKUP(A30,VocabularyNL!$A:$G,6)),"")</f>
        <v/>
      </c>
      <c r="F30" s="12" t="str">
        <f>IFERROR(IF(VLOOKUP(A30,VocabularyFR!$A:$G,6)=0,"",VLOOKUP(A30,VocabularyFR!$A:$G,6)),"")</f>
        <v/>
      </c>
      <c r="G30" s="12" t="str">
        <f>IF($A30&lt;&gt;"",VLOOKUP($A30,Vocabulary!$A:$J,3,),"")</f>
        <v>This property represents the type of Channel as defined in a controlled vocabulary.  Currently several ways of delivering the Public Service have been identified and thus defined as subclasses of the Channel class, for instance E-mail, Homepage, Fax, Assistant, Telephone.</v>
      </c>
      <c r="H30" s="12" t="str">
        <f>IFERROR(IF(VLOOKUP(A30,VocabularyNL!$A:$G,7)=0,"",VLOOKUP(A30,VocabularyNL!$A:$H,7)),"")</f>
        <v/>
      </c>
      <c r="I30" s="12" t="str">
        <f>IFERROR(IF(VLOOKUP(A30,VocabularyFR!$A:$G,7)=0,"",VLOOKUP(A30,VocabularyFR!$A:$H,7)),"")</f>
        <v/>
      </c>
      <c r="J30" s="12" t="str">
        <f>IF($A30&lt;&gt;"",IF(VLOOKUP($A30,Vocabulary!$A:$J,7,)="","",VLOOKUP($A30,Vocabulary!$A:$J,7,)),"")</f>
        <v/>
      </c>
      <c r="K30" s="12" t="str">
        <f>IFERROR(IF(VLOOKUP(A30,VocabularyNL!$A:$H,8)=0,"",VLOOKUP(A30,VocabularyNL!$A:$H,8)),"")</f>
        <v/>
      </c>
      <c r="L30" s="12" t="str">
        <f>IFERROR(IF(VLOOKUP(A30,VocabularyFR!$A:$H,8)=0,"",VLOOKUP(A30,VocabularyFR!$A:$H,8)),"")</f>
        <v/>
      </c>
    </row>
    <row r="31" spans="1:12" ht="72" x14ac:dyDescent="0.3">
      <c r="A31" s="4">
        <v>30</v>
      </c>
      <c r="B31" s="12" t="str">
        <f>IF($A31&lt;&gt;"",VLOOKUP($A31,Vocabulary!$A:$J,4,),"")</f>
        <v>Organization</v>
      </c>
      <c r="C31" s="12" t="str">
        <f>IF($A31&lt;&gt;"",IF(VLOOKUP($A31,Vocabulary!$A:$J,2,)="","",VLOOKUP($A31,Vocabulary!$A:$J,2,)),"")</f>
        <v>ChannelHasContactPoint</v>
      </c>
      <c r="D31" s="12" t="str">
        <f>IF($A31&lt;&gt;"",IF(VLOOKUP($A31,Vocabulary!$A:$J,10,)="","",VLOOKUP($A31,Vocabulary!$A:$J,10,)),"")</f>
        <v>&lt;eu:ChannelHasContactPoint&gt;</v>
      </c>
      <c r="E31" s="12" t="str">
        <f>IFERROR(IF(VLOOKUP(A31,VocabularyNL!$A:$G,6)=0,"",VLOOKUP(A31,VocabularyNL!$A:$G,6)),"")</f>
        <v/>
      </c>
      <c r="F31" s="12" t="str">
        <f>IFERROR(IF(VLOOKUP(A31,VocabularyFR!$A:$G,6)=0,"",VLOOKUP(A31,VocabularyFR!$A:$G,6)),"")</f>
        <v/>
      </c>
      <c r="G31" s="12" t="str">
        <f>IF($A31&lt;&gt;"",VLOOKUP($A31,Vocabulary!$A:$J,3,),"")</f>
        <v>Links a channel to a method of contact. The actual method of contact is provided using the Contact class from the Core public Organization Vocabulary which in turn uses VCard to provide information such as phone number, homepage etc.</v>
      </c>
      <c r="H31" s="12" t="str">
        <f>IFERROR(IF(VLOOKUP(A31,VocabularyNL!$A:$G,7)=0,"",VLOOKUP(A31,VocabularyNL!$A:$H,7)),"")</f>
        <v/>
      </c>
      <c r="I31" s="12" t="str">
        <f>IFERROR(IF(VLOOKUP(A31,VocabularyFR!$A:$G,7)=0,"",VLOOKUP(A31,VocabularyFR!$A:$H,7)),"")</f>
        <v/>
      </c>
      <c r="J31" s="12" t="str">
        <f>IF($A31&lt;&gt;"",IF(VLOOKUP($A31,Vocabulary!$A:$J,7,)="","",VLOOKUP($A31,Vocabulary!$A:$J,7,)),"")</f>
        <v/>
      </c>
      <c r="K31" s="12" t="str">
        <f>IFERROR(IF(VLOOKUP(A31,VocabularyNL!$A:$H,8)=0,"",VLOOKUP(A31,VocabularyNL!$A:$H,8)),"")</f>
        <v/>
      </c>
      <c r="L31" s="12" t="str">
        <f>IFERROR(IF(VLOOKUP(A31,VocabularyFR!$A:$H,8)=0,"",VLOOKUP(A31,VocabularyFR!$A:$H,8)),"")</f>
        <v/>
      </c>
    </row>
    <row r="32" spans="1:12" ht="57.6" x14ac:dyDescent="0.3">
      <c r="A32" s="4">
        <v>31</v>
      </c>
      <c r="B32" s="12" t="str">
        <f>IF($A32&lt;&gt;"",VLOOKUP($A32,Vocabulary!$A:$J,4,),"")</f>
        <v>Organization</v>
      </c>
      <c r="C32" s="12" t="str">
        <f>IF($A32&lt;&gt;"",IF(VLOOKUP($A32,Vocabulary!$A:$J,2,)="","",VLOOKUP($A32,Vocabulary!$A:$J,2,)),"")</f>
        <v>ChannelIsOwnedBy</v>
      </c>
      <c r="D32" s="12" t="str">
        <f>IF($A32&lt;&gt;"",IF(VLOOKUP($A32,Vocabulary!$A:$J,10,)="","",VLOOKUP($A32,Vocabulary!$A:$J,10,)),"")</f>
        <v>&lt;eu:ChannelIsOwnedBy&gt;</v>
      </c>
      <c r="E32" s="12" t="str">
        <f>IFERROR(IF(VLOOKUP(A32,VocabularyNL!$A:$G,6)=0,"",VLOOKUP(A32,VocabularyNL!$A:$G,6)),"")</f>
        <v/>
      </c>
      <c r="F32" s="12" t="str">
        <f>IFERROR(IF(VLOOKUP(A32,VocabularyFR!$A:$G,6)=0,"",VLOOKUP(A32,VocabularyFR!$A:$G,6)),"")</f>
        <v/>
      </c>
      <c r="G32" s="12" t="str">
        <f>IF($A32&lt;&gt;"",VLOOKUP($A32,Vocabulary!$A:$J,3,),"")</f>
        <v>This property links the Channel class with one or more instances of the Public Organization class. This property indicates the owner of a specific Channel through which a Public Service is being delivered.</v>
      </c>
      <c r="H32" s="12" t="str">
        <f>IFERROR(IF(VLOOKUP(A32,VocabularyNL!$A:$G,7)=0,"",VLOOKUP(A32,VocabularyNL!$A:$H,7)),"")</f>
        <v/>
      </c>
      <c r="I32" s="12" t="str">
        <f>IFERROR(IF(VLOOKUP(A32,VocabularyFR!$A:$G,7)=0,"",VLOOKUP(A32,VocabularyFR!$A:$H,7)),"")</f>
        <v/>
      </c>
      <c r="J32" s="12" t="str">
        <f>IF($A32&lt;&gt;"",IF(VLOOKUP($A32,Vocabulary!$A:$J,7,)="","",VLOOKUP($A32,Vocabulary!$A:$J,7,)),"")</f>
        <v/>
      </c>
      <c r="K32" s="12" t="str">
        <f>IFERROR(IF(VLOOKUP(A32,VocabularyNL!$A:$H,8)=0,"",VLOOKUP(A32,VocabularyNL!$A:$H,8)),"")</f>
        <v/>
      </c>
      <c r="L32" s="12" t="str">
        <f>IFERROR(IF(VLOOKUP(A32,VocabularyFR!$A:$H,8)=0,"",VLOOKUP(A32,VocabularyFR!$A:$H,8)),"")</f>
        <v/>
      </c>
    </row>
    <row r="33" spans="1:12" ht="57.6" x14ac:dyDescent="0.3">
      <c r="A33" s="4">
        <v>32</v>
      </c>
      <c r="B33" s="12" t="str">
        <f>IF($A33&lt;&gt;"",VLOOKUP($A33,Vocabulary!$A:$J,4,),"")</f>
        <v>Organization</v>
      </c>
      <c r="C33" s="12" t="str">
        <f>IF($A33&lt;&gt;"",IF(VLOOKUP($A33,Vocabulary!$A:$J,2,)="","",VLOOKUP($A33,Vocabulary!$A:$J,2,)),"")</f>
        <v>ChannelAvailability</v>
      </c>
      <c r="D33" s="12" t="str">
        <f>IF($A33&lt;&gt;"",IF(VLOOKUP($A33,Vocabulary!$A:$J,10,)="","",VLOOKUP($A33,Vocabulary!$A:$J,10,)),"")</f>
        <v>&lt;eu:ChannelAvailability&gt;</v>
      </c>
      <c r="E33" s="12" t="str">
        <f>IFERROR(IF(VLOOKUP(A33,VocabularyNL!$A:$G,6)=0,"",VLOOKUP(A33,VocabularyNL!$A:$G,6)),"")</f>
        <v/>
      </c>
      <c r="F33" s="12" t="str">
        <f>IFERROR(IF(VLOOKUP(A33,VocabularyFR!$A:$G,6)=0,"",VLOOKUP(A33,VocabularyFR!$A:$G,6)),"")</f>
        <v/>
      </c>
      <c r="G33" s="12" t="str">
        <f>IF($A33&lt;&gt;"",VLOOKUP($A33,Vocabulary!$A:$J,3,),"")</f>
        <v xml:space="preserve">Links a channel to information about when the channel is available, such as the opening hours of an office or telephone service. This is provided using the Period of Time class </v>
      </c>
      <c r="H33" s="12" t="str">
        <f>IFERROR(IF(VLOOKUP(A33,VocabularyNL!$A:$G,7)=0,"",VLOOKUP(A33,VocabularyNL!$A:$H,7)),"")</f>
        <v/>
      </c>
      <c r="I33" s="12" t="str">
        <f>IFERROR(IF(VLOOKUP(A33,VocabularyFR!$A:$G,7)=0,"",VLOOKUP(A33,VocabularyFR!$A:$H,7)),"")</f>
        <v/>
      </c>
      <c r="J33" s="12" t="str">
        <f>IF($A33&lt;&gt;"",IF(VLOOKUP($A33,Vocabulary!$A:$J,7,)="","",VLOOKUP($A33,Vocabulary!$A:$J,7,)),"")</f>
        <v/>
      </c>
      <c r="K33" s="12" t="str">
        <f>IFERROR(IF(VLOOKUP(A33,VocabularyNL!$A:$H,8)=0,"",VLOOKUP(A33,VocabularyNL!$A:$H,8)),"")</f>
        <v/>
      </c>
      <c r="L33" s="12" t="str">
        <f>IFERROR(IF(VLOOKUP(A33,VocabularyFR!$A:$H,8)=0,"",VLOOKUP(A33,VocabularyFR!$A:$H,8)),"")</f>
        <v/>
      </c>
    </row>
    <row r="34" spans="1:12" ht="72" x14ac:dyDescent="0.3">
      <c r="A34" s="4">
        <v>33</v>
      </c>
      <c r="B34" s="12" t="str">
        <f>IF($A34&lt;&gt;"",VLOOKUP($A34,Vocabulary!$A:$J,4,),"")</f>
        <v>Organization</v>
      </c>
      <c r="C34" s="12" t="str">
        <f>IF($A34&lt;&gt;"",IF(VLOOKUP($A34,Vocabulary!$A:$J,2,)="","",VLOOKUP($A34,Vocabulary!$A:$J,2,)),"")</f>
        <v>ChannelProcessingTime</v>
      </c>
      <c r="D34" s="12" t="str">
        <f>IF($A34&lt;&gt;"",IF(VLOOKUP($A34,Vocabulary!$A:$J,10,)="","",VLOOKUP($A34,Vocabulary!$A:$J,10,)),"")</f>
        <v>&lt;eu:ChannelProcessingTime&gt;</v>
      </c>
      <c r="E34" s="12" t="str">
        <f>IFERROR(IF(VLOOKUP(A34,VocabularyNL!$A:$G,6)=0,"",VLOOKUP(A34,VocabularyNL!$A:$G,6)),"")</f>
        <v/>
      </c>
      <c r="F34" s="12" t="str">
        <f>IFERROR(IF(VLOOKUP(A34,VocabularyFR!$A:$G,6)=0,"",VLOOKUP(A34,VocabularyFR!$A:$G,6)),"")</f>
        <v/>
      </c>
      <c r="G34" s="12" t="str">
        <f>IF($A34&lt;&gt;"",VLOOKUP($A34,Vocabulary!$A:$J,3,),"")</f>
        <v xml:space="preserve">If the processing time for a Public Service varies according to which channel is used, then it should be applied at the channel level and not at the Public Service level. Either way, the actual information is provided using the Processing Time class </v>
      </c>
      <c r="H34" s="12" t="str">
        <f>IFERROR(IF(VLOOKUP(A34,VocabularyNL!$A:$G,7)=0,"",VLOOKUP(A34,VocabularyNL!$A:$H,7)),"")</f>
        <v/>
      </c>
      <c r="I34" s="12" t="str">
        <f>IFERROR(IF(VLOOKUP(A34,VocabularyFR!$A:$G,7)=0,"",VLOOKUP(A34,VocabularyFR!$A:$H,7)),"")</f>
        <v/>
      </c>
      <c r="J34" s="12" t="str">
        <f>IF($A34&lt;&gt;"",IF(VLOOKUP($A34,Vocabulary!$A:$J,7,)="","",VLOOKUP($A34,Vocabulary!$A:$J,7,)),"")</f>
        <v/>
      </c>
      <c r="K34" s="12" t="str">
        <f>IFERROR(IF(VLOOKUP(A34,VocabularyNL!$A:$H,8)=0,"",VLOOKUP(A34,VocabularyNL!$A:$H,8)),"")</f>
        <v/>
      </c>
      <c r="L34" s="12" t="str">
        <f>IFERROR(IF(VLOOKUP(A34,VocabularyFR!$A:$H,8)=0,"",VLOOKUP(A34,VocabularyFR!$A:$H,8)),"")</f>
        <v/>
      </c>
    </row>
    <row r="35" spans="1:12" ht="72" x14ac:dyDescent="0.3">
      <c r="A35" s="4">
        <v>34</v>
      </c>
      <c r="B35" s="12" t="str">
        <f>IF($A35&lt;&gt;"",VLOOKUP($A35,Vocabulary!$A:$J,4,),"")</f>
        <v>Organization</v>
      </c>
      <c r="C35" s="12" t="str">
        <f>IF($A35&lt;&gt;"",IF(VLOOKUP($A35,Vocabulary!$A:$J,2,)="","",VLOOKUP($A35,Vocabulary!$A:$J,2,)),"")</f>
        <v>ChannelHasCost</v>
      </c>
      <c r="D35" s="12" t="str">
        <f>IF($A35&lt;&gt;"",IF(VLOOKUP($A35,Vocabulary!$A:$J,10,)="","",VLOOKUP($A35,Vocabulary!$A:$J,10,)),"")</f>
        <v>&lt;eu:ChannelHasCost&gt;</v>
      </c>
      <c r="E35" s="12" t="str">
        <f>IFERROR(IF(VLOOKUP(A35,VocabularyNL!$A:$G,6)=0,"",VLOOKUP(A35,VocabularyNL!$A:$G,6)),"")</f>
        <v/>
      </c>
      <c r="F35" s="12" t="str">
        <f>IFERROR(IF(VLOOKUP(A35,VocabularyFR!$A:$G,6)=0,"",VLOOKUP(A35,VocabularyFR!$A:$G,6)),"")</f>
        <v/>
      </c>
      <c r="G35" s="12" t="str">
        <f>IF($A35&lt;&gt;"",VLOOKUP($A35,Vocabulary!$A:$J,3,),"")</f>
        <v xml:space="preserve">If the cost of a Public Service varies according to which channel is used, then should be applied at the channel level and not at the Public Service level. Either way, the actual information is provided by the Cost class </v>
      </c>
      <c r="H35" s="12" t="str">
        <f>IFERROR(IF(VLOOKUP(A35,VocabularyNL!$A:$G,7)=0,"",VLOOKUP(A35,VocabularyNL!$A:$H,7)),"")</f>
        <v/>
      </c>
      <c r="I35" s="12" t="str">
        <f>IFERROR(IF(VLOOKUP(A35,VocabularyFR!$A:$G,7)=0,"",VLOOKUP(A35,VocabularyFR!$A:$H,7)),"")</f>
        <v/>
      </c>
      <c r="J35" s="12" t="str">
        <f>IF($A35&lt;&gt;"",IF(VLOOKUP($A35,Vocabulary!$A:$J,7,)="","",VLOOKUP($A35,Vocabulary!$A:$J,7,)),"")</f>
        <v/>
      </c>
      <c r="K35" s="12" t="str">
        <f>IFERROR(IF(VLOOKUP(A35,VocabularyNL!$A:$H,8)=0,"",VLOOKUP(A35,VocabularyNL!$A:$H,8)),"")</f>
        <v/>
      </c>
      <c r="L35" s="12" t="str">
        <f>IFERROR(IF(VLOOKUP(A35,VocabularyFR!$A:$H,8)=0,"",VLOOKUP(A35,VocabularyFR!$A:$H,8)),"")</f>
        <v/>
      </c>
    </row>
    <row r="36" spans="1:12" ht="43.2" x14ac:dyDescent="0.3">
      <c r="A36" s="4">
        <v>35</v>
      </c>
      <c r="B36" s="12" t="str">
        <f>IF($A36&lt;&gt;"",VLOOKUP($A36,Vocabulary!$A:$J,4,),"")</f>
        <v>Organization</v>
      </c>
      <c r="C36" s="12" t="str">
        <f>IF($A36&lt;&gt;"",IF(VLOOKUP($A36,Vocabulary!$A:$J,2,)="","",VLOOKUP($A36,Vocabulary!$A:$J,2,)),"")</f>
        <v>Cost</v>
      </c>
      <c r="D36" s="12" t="str">
        <f>IF($A36&lt;&gt;"",IF(VLOOKUP($A36,Vocabulary!$A:$J,10,)="","",VLOOKUP($A36,Vocabulary!$A:$J,10,)),"")</f>
        <v>&lt;eu:Cost&gt;</v>
      </c>
      <c r="E36" s="12" t="str">
        <f>IFERROR(IF(VLOOKUP(A36,VocabularyNL!$A:$G,6)=0,"",VLOOKUP(A36,VocabularyNL!$A:$G,6)),"")</f>
        <v/>
      </c>
      <c r="F36" s="12" t="str">
        <f>IFERROR(IF(VLOOKUP(A36,VocabularyFR!$A:$G,6)=0,"",VLOOKUP(A36,VocabularyFR!$A:$G,6)),"")</f>
        <v/>
      </c>
      <c r="G36" s="12" t="str">
        <f>IF($A36&lt;&gt;"",VLOOKUP($A36,Vocabulary!$A:$J,3,),"")</f>
        <v>The Cost class represents any costs related to the execution of a Public Service that the Agent consuming it needs to pay.</v>
      </c>
      <c r="H36" s="12" t="str">
        <f>IFERROR(IF(VLOOKUP(A36,VocabularyNL!$A:$G,7)=0,"",VLOOKUP(A36,VocabularyNL!$A:$H,7)),"")</f>
        <v/>
      </c>
      <c r="I36" s="12" t="str">
        <f>IFERROR(IF(VLOOKUP(A36,VocabularyFR!$A:$G,7)=0,"",VLOOKUP(A36,VocabularyFR!$A:$H,7)),"")</f>
        <v/>
      </c>
      <c r="J36" s="12" t="str">
        <f>IF($A36&lt;&gt;"",IF(VLOOKUP($A36,Vocabulary!$A:$J,7,)="","",VLOOKUP($A36,Vocabulary!$A:$J,7,)),"")</f>
        <v/>
      </c>
      <c r="K36" s="12" t="str">
        <f>IFERROR(IF(VLOOKUP(A36,VocabularyNL!$A:$H,8)=0,"",VLOOKUP(A36,VocabularyNL!$A:$H,8)),"")</f>
        <v/>
      </c>
      <c r="L36" s="12" t="str">
        <f>IFERROR(IF(VLOOKUP(A36,VocabularyFR!$A:$H,8)=0,"",VLOOKUP(A36,VocabularyFR!$A:$H,8)),"")</f>
        <v/>
      </c>
    </row>
    <row r="37" spans="1:12" ht="28.8" x14ac:dyDescent="0.3">
      <c r="A37" s="4">
        <v>36</v>
      </c>
      <c r="B37" s="12" t="str">
        <f>IF($A37&lt;&gt;"",VLOOKUP($A37,Vocabulary!$A:$J,4,),"")</f>
        <v>Organization</v>
      </c>
      <c r="C37" s="12" t="str">
        <f>IF($A37&lt;&gt;"",IF(VLOOKUP($A37,Vocabulary!$A:$J,2,)="","",VLOOKUP($A37,Vocabulary!$A:$J,2,)),"")</f>
        <v>CostIdentifier</v>
      </c>
      <c r="D37" s="12" t="str">
        <f>IF($A37&lt;&gt;"",IF(VLOOKUP($A37,Vocabulary!$A:$J,10,)="","",VLOOKUP($A37,Vocabulary!$A:$J,10,)),"")</f>
        <v>&lt;eu:CostIdentifier&gt;</v>
      </c>
      <c r="E37" s="12" t="str">
        <f>IFERROR(IF(VLOOKUP(A37,VocabularyNL!$A:$G,6)=0,"",VLOOKUP(A37,VocabularyNL!$A:$G,6)),"")</f>
        <v/>
      </c>
      <c r="F37" s="12" t="str">
        <f>IFERROR(IF(VLOOKUP(A37,VocabularyFR!$A:$G,6)=0,"",VLOOKUP(A37,VocabularyFR!$A:$G,6)),"")</f>
        <v/>
      </c>
      <c r="G37" s="12" t="str">
        <f>IF($A37&lt;&gt;"",VLOOKUP($A37,Vocabulary!$A:$J,3,),"")</f>
        <v>This property represents a formally-issued Identifier for the Cost.</v>
      </c>
      <c r="H37" s="12" t="str">
        <f>IFERROR(IF(VLOOKUP(A37,VocabularyNL!$A:$G,7)=0,"",VLOOKUP(A37,VocabularyNL!$A:$H,7)),"")</f>
        <v/>
      </c>
      <c r="I37" s="12" t="str">
        <f>IFERROR(IF(VLOOKUP(A37,VocabularyFR!$A:$G,7)=0,"",VLOOKUP(A37,VocabularyFR!$A:$H,7)),"")</f>
        <v/>
      </c>
      <c r="J37" s="12" t="str">
        <f>IF($A37&lt;&gt;"",IF(VLOOKUP($A37,Vocabulary!$A:$J,7,)="","",VLOOKUP($A37,Vocabulary!$A:$J,7,)),"")</f>
        <v/>
      </c>
      <c r="K37" s="12" t="str">
        <f>IFERROR(IF(VLOOKUP(A37,VocabularyNL!$A:$H,8)=0,"",VLOOKUP(A37,VocabularyNL!$A:$H,8)),"")</f>
        <v/>
      </c>
      <c r="L37" s="12" t="str">
        <f>IFERROR(IF(VLOOKUP(A37,VocabularyFR!$A:$H,8)=0,"",VLOOKUP(A37,VocabularyFR!$A:$H,8)),"")</f>
        <v/>
      </c>
    </row>
    <row r="38" spans="1:12" ht="28.8" x14ac:dyDescent="0.3">
      <c r="A38" s="4">
        <v>37</v>
      </c>
      <c r="B38" s="12" t="str">
        <f>IF($A38&lt;&gt;"",VLOOKUP($A38,Vocabulary!$A:$J,4,),"")</f>
        <v>Organization</v>
      </c>
      <c r="C38" s="12" t="str">
        <f>IF($A38&lt;&gt;"",IF(VLOOKUP($A38,Vocabulary!$A:$J,2,)="","",VLOOKUP($A38,Vocabulary!$A:$J,2,)),"")</f>
        <v>CostValue</v>
      </c>
      <c r="D38" s="12" t="str">
        <f>IF($A38&lt;&gt;"",IF(VLOOKUP($A38,Vocabulary!$A:$J,10,)="","",VLOOKUP($A38,Vocabulary!$A:$J,10,)),"")</f>
        <v>&lt;eu:CostValue&gt;</v>
      </c>
      <c r="E38" s="12" t="str">
        <f>IFERROR(IF(VLOOKUP(A38,VocabularyNL!$A:$G,6)=0,"",VLOOKUP(A38,VocabularyNL!$A:$G,6)),"")</f>
        <v/>
      </c>
      <c r="F38" s="12" t="str">
        <f>IFERROR(IF(VLOOKUP(A38,VocabularyFR!$A:$G,6)=0,"",VLOOKUP(A38,VocabularyFR!$A:$G,6)),"")</f>
        <v/>
      </c>
      <c r="G38" s="12" t="str">
        <f>IF($A38&lt;&gt;"",VLOOKUP($A38,Vocabulary!$A:$J,3,),"")</f>
        <v>This property represents a numeric value indicating the amount of the Cost.</v>
      </c>
      <c r="H38" s="12" t="str">
        <f>IFERROR(IF(VLOOKUP(A38,VocabularyNL!$A:$G,7)=0,"",VLOOKUP(A38,VocabularyNL!$A:$H,7)),"")</f>
        <v/>
      </c>
      <c r="I38" s="12" t="str">
        <f>IFERROR(IF(VLOOKUP(A38,VocabularyFR!$A:$G,7)=0,"",VLOOKUP(A38,VocabularyFR!$A:$H,7)),"")</f>
        <v/>
      </c>
      <c r="J38" s="12" t="str">
        <f>IF($A38&lt;&gt;"",IF(VLOOKUP($A38,Vocabulary!$A:$J,7,)="","",VLOOKUP($A38,Vocabulary!$A:$J,7,)),"")</f>
        <v/>
      </c>
      <c r="K38" s="12" t="str">
        <f>IFERROR(IF(VLOOKUP(A38,VocabularyNL!$A:$H,8)=0,"",VLOOKUP(A38,VocabularyNL!$A:$H,8)),"")</f>
        <v/>
      </c>
      <c r="L38" s="12" t="str">
        <f>IFERROR(IF(VLOOKUP(A38,VocabularyFR!$A:$H,8)=0,"",VLOOKUP(A38,VocabularyFR!$A:$H,8)),"")</f>
        <v/>
      </c>
    </row>
    <row r="39" spans="1:12" ht="57.6" x14ac:dyDescent="0.3">
      <c r="A39" s="4">
        <v>38</v>
      </c>
      <c r="B39" s="12" t="str">
        <f>IF($A39&lt;&gt;"",VLOOKUP($A39,Vocabulary!$A:$J,4,),"")</f>
        <v>Organization</v>
      </c>
      <c r="C39" s="12" t="str">
        <f>IF($A39&lt;&gt;"",IF(VLOOKUP($A39,Vocabulary!$A:$J,2,)="","",VLOOKUP($A39,Vocabulary!$A:$J,2,)),"")</f>
        <v>costCurrency</v>
      </c>
      <c r="D39" s="12" t="str">
        <f>IF($A39&lt;&gt;"",IF(VLOOKUP($A39,Vocabulary!$A:$J,10,)="","",VLOOKUP($A39,Vocabulary!$A:$J,10,)),"")</f>
        <v>&lt;eu:costCurrency&gt;</v>
      </c>
      <c r="E39" s="12" t="str">
        <f>IFERROR(IF(VLOOKUP(A39,VocabularyNL!$A:$G,6)=0,"",VLOOKUP(A39,VocabularyNL!$A:$G,6)),"")</f>
        <v/>
      </c>
      <c r="F39" s="12" t="str">
        <f>IFERROR(IF(VLOOKUP(A39,VocabularyFR!$A:$G,6)=0,"",VLOOKUP(A39,VocabularyFR!$A:$G,6)),"")</f>
        <v/>
      </c>
      <c r="G39" s="12" t="str">
        <f>IF($A39&lt;&gt;"",VLOOKUP($A39,Vocabulary!$A:$J,3,),"")</f>
        <v xml:space="preserve">This property represents the currency in which the Cost needs to be paid and the value of the Cost is expressed. The possible values for this property are described in a controlled vocabulary. </v>
      </c>
      <c r="H39" s="12" t="str">
        <f>IFERROR(IF(VLOOKUP(A39,VocabularyNL!$A:$G,7)=0,"",VLOOKUP(A39,VocabularyNL!$A:$H,7)),"")</f>
        <v/>
      </c>
      <c r="I39" s="12" t="str">
        <f>IFERROR(IF(VLOOKUP(A39,VocabularyFR!$A:$G,7)=0,"",VLOOKUP(A39,VocabularyFR!$A:$H,7)),"")</f>
        <v/>
      </c>
      <c r="J39" s="12" t="str">
        <f>IF($A39&lt;&gt;"",IF(VLOOKUP($A39,Vocabulary!$A:$J,7,)="","",VLOOKUP($A39,Vocabulary!$A:$J,7,)),"")</f>
        <v/>
      </c>
      <c r="K39" s="12" t="str">
        <f>IFERROR(IF(VLOOKUP(A39,VocabularyNL!$A:$H,8)=0,"",VLOOKUP(A39,VocabularyNL!$A:$H,8)),"")</f>
        <v/>
      </c>
      <c r="L39" s="12" t="str">
        <f>IFERROR(IF(VLOOKUP(A39,VocabularyFR!$A:$H,8)=0,"",VLOOKUP(A39,VocabularyFR!$A:$H,8)),"")</f>
        <v/>
      </c>
    </row>
    <row r="40" spans="1:12" ht="28.8" x14ac:dyDescent="0.3">
      <c r="A40" s="4">
        <v>39</v>
      </c>
      <c r="B40" s="12" t="str">
        <f>IF($A40&lt;&gt;"",VLOOKUP($A40,Vocabulary!$A:$J,4,),"")</f>
        <v>Organization</v>
      </c>
      <c r="C40" s="12" t="str">
        <f>IF($A40&lt;&gt;"",IF(VLOOKUP($A40,Vocabulary!$A:$J,2,)="","",VLOOKUP($A40,Vocabulary!$A:$J,2,)),"")</f>
        <v>CostDescription</v>
      </c>
      <c r="D40" s="12" t="str">
        <f>IF($A40&lt;&gt;"",IF(VLOOKUP($A40,Vocabulary!$A:$J,10,)="","",VLOOKUP($A40,Vocabulary!$A:$J,10,)),"")</f>
        <v>&lt;eu:CostDescription&gt;</v>
      </c>
      <c r="E40" s="12" t="str">
        <f>IFERROR(IF(VLOOKUP(A40,VocabularyNL!$A:$G,6)=0,"",VLOOKUP(A40,VocabularyNL!$A:$G,6)),"")</f>
        <v/>
      </c>
      <c r="F40" s="12" t="str">
        <f>IFERROR(IF(VLOOKUP(A40,VocabularyFR!$A:$G,6)=0,"",VLOOKUP(A40,VocabularyFR!$A:$G,6)),"")</f>
        <v/>
      </c>
      <c r="G40" s="12" t="str">
        <f>IF($A40&lt;&gt;"",VLOOKUP($A40,Vocabulary!$A:$J,3,),"")</f>
        <v>This property represents a free text description of the Cost.</v>
      </c>
      <c r="H40" s="12" t="str">
        <f>IFERROR(IF(VLOOKUP(A40,VocabularyNL!$A:$G,7)=0,"",VLOOKUP(A40,VocabularyNL!$A:$H,7)),"")</f>
        <v/>
      </c>
      <c r="I40" s="12" t="str">
        <f>IFERROR(IF(VLOOKUP(A40,VocabularyFR!$A:$G,7)=0,"",VLOOKUP(A40,VocabularyFR!$A:$H,7)),"")</f>
        <v/>
      </c>
      <c r="J40" s="12" t="str">
        <f>IF($A40&lt;&gt;"",IF(VLOOKUP($A40,Vocabulary!$A:$J,7,)="","",VLOOKUP($A40,Vocabulary!$A:$J,7,)),"")</f>
        <v/>
      </c>
      <c r="K40" s="12" t="str">
        <f>IFERROR(IF(VLOOKUP(A40,VocabularyNL!$A:$H,8)=0,"",VLOOKUP(A40,VocabularyNL!$A:$H,8)),"")</f>
        <v/>
      </c>
      <c r="L40" s="12" t="str">
        <f>IFERROR(IF(VLOOKUP(A40,VocabularyFR!$A:$H,8)=0,"",VLOOKUP(A40,VocabularyFR!$A:$H,8)),"")</f>
        <v/>
      </c>
    </row>
    <row r="41" spans="1:12" ht="100.8" x14ac:dyDescent="0.3">
      <c r="A41" s="4">
        <v>40</v>
      </c>
      <c r="B41" s="12" t="str">
        <f>IF($A41&lt;&gt;"",VLOOKUP($A41,Vocabulary!$A:$J,4,),"")</f>
        <v>Organization</v>
      </c>
      <c r="C41" s="12" t="str">
        <f>IF($A41&lt;&gt;"",IF(VLOOKUP($A41,Vocabulary!$A:$J,2,)="","",VLOOKUP($A41,Vocabulary!$A:$J,2,)),"")</f>
        <v>OutputIsDefinedBy</v>
      </c>
      <c r="D41" s="12" t="str">
        <f>IF($A41&lt;&gt;"",IF(VLOOKUP($A41,Vocabulary!$A:$J,10,)="","",VLOOKUP($A41,Vocabulary!$A:$J,10,)),"")</f>
        <v>&lt;eu:OutputIsDefinedBy&gt;</v>
      </c>
      <c r="E41" s="12" t="str">
        <f>IFERROR(IF(VLOOKUP(A41,VocabularyNL!$A:$G,6)=0,"",VLOOKUP(A41,VocabularyNL!$A:$G,6)),"")</f>
        <v/>
      </c>
      <c r="F41" s="12" t="str">
        <f>IFERROR(IF(VLOOKUP(A41,VocabularyFR!$A:$G,6)=0,"",VLOOKUP(A41,VocabularyFR!$A:$G,6)),"")</f>
        <v/>
      </c>
      <c r="G41" s="12" t="str">
        <f>IF($A41&lt;&gt;"",VLOOKUP($A41,Vocabulary!$A:$J,3,),"")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H41" s="12" t="str">
        <f>IFERROR(IF(VLOOKUP(A41,VocabularyNL!$A:$G,7)=0,"",VLOOKUP(A41,VocabularyNL!$A:$H,7)),"")</f>
        <v/>
      </c>
      <c r="I41" s="12" t="str">
        <f>IFERROR(IF(VLOOKUP(A41,VocabularyFR!$A:$G,7)=0,"",VLOOKUP(A41,VocabularyFR!$A:$H,7)),"")</f>
        <v/>
      </c>
      <c r="J41" s="12" t="str">
        <f>IF($A41&lt;&gt;"",IF(VLOOKUP($A41,Vocabulary!$A:$J,7,)="","",VLOOKUP($A41,Vocabulary!$A:$J,7,)),"")</f>
        <v/>
      </c>
      <c r="K41" s="12" t="str">
        <f>IFERROR(IF(VLOOKUP(A41,VocabularyNL!$A:$H,8)=0,"",VLOOKUP(A41,VocabularyNL!$A:$H,8)),"")</f>
        <v/>
      </c>
      <c r="L41" s="12" t="str">
        <f>IFERROR(IF(VLOOKUP(A41,VocabularyFR!$A:$H,8)=0,"",VLOOKUP(A41,VocabularyFR!$A:$H,8)),"")</f>
        <v/>
      </c>
    </row>
    <row r="42" spans="1:12" ht="43.2" x14ac:dyDescent="0.3">
      <c r="A42" s="4">
        <v>41</v>
      </c>
      <c r="B42" s="12" t="str">
        <f>IF($A42&lt;&gt;"",VLOOKUP($A42,Vocabulary!$A:$J,4,),"")</f>
        <v>Other</v>
      </c>
      <c r="C42" s="12" t="str">
        <f>IF($A42&lt;&gt;"",IF(VLOOKUP($A42,Vocabulary!$A:$J,2,)="","",VLOOKUP($A42,Vocabulary!$A:$J,2,)),"")</f>
        <v>Criterion</v>
      </c>
      <c r="D42" s="12" t="str">
        <f>IF($A42&lt;&gt;"",IF(VLOOKUP($A42,Vocabulary!$A:$J,10,)="","",VLOOKUP($A42,Vocabulary!$A:$J,10,)),"")</f>
        <v>&lt;eu:Criterion&gt;</v>
      </c>
      <c r="E42" s="12" t="str">
        <f>IFERROR(IF(VLOOKUP(A42,VocabularyNL!$A:$G,6)=0,"",VLOOKUP(A42,VocabularyNL!$A:$G,6)),"")</f>
        <v/>
      </c>
      <c r="F42" s="12" t="str">
        <f>IFERROR(IF(VLOOKUP(A42,VocabularyFR!$A:$G,6)=0,"",VLOOKUP(A42,VocabularyFR!$A:$G,6)),"")</f>
        <v/>
      </c>
      <c r="G42" s="12" t="str">
        <f>IF($A42&lt;&gt;"",VLOOKUP($A42,Vocabulary!$A:$J,3,),"")</f>
        <v xml:space="preserve">The Criterion class represents the rule or principle used to judge, evaluate or assess
something. </v>
      </c>
      <c r="H42" s="12" t="str">
        <f>IFERROR(IF(VLOOKUP(A42,VocabularyNL!$A:$G,7)=0,"",VLOOKUP(A42,VocabularyNL!$A:$H,7)),"")</f>
        <v/>
      </c>
      <c r="I42" s="12" t="str">
        <f>IFERROR(IF(VLOOKUP(A42,VocabularyFR!$A:$G,7)=0,"",VLOOKUP(A42,VocabularyFR!$A:$H,7)),"")</f>
        <v/>
      </c>
      <c r="J42" s="12" t="str">
        <f>IF($A42&lt;&gt;"",IF(VLOOKUP($A42,Vocabulary!$A:$J,7,)="","",VLOOKUP($A42,Vocabulary!$A:$J,7,)),"")</f>
        <v/>
      </c>
      <c r="K42" s="12" t="str">
        <f>IFERROR(IF(VLOOKUP(A42,VocabularyNL!$A:$H,8)=0,"",VLOOKUP(A42,VocabularyNL!$A:$H,8)),"")</f>
        <v/>
      </c>
      <c r="L42" s="12" t="str">
        <f>IFERROR(IF(VLOOKUP(A42,VocabularyFR!$A:$H,8)=0,"",VLOOKUP(A42,VocabularyFR!$A:$H,8)),"")</f>
        <v/>
      </c>
    </row>
    <row r="43" spans="1:12" ht="43.2" x14ac:dyDescent="0.3">
      <c r="A43" s="4">
        <v>42</v>
      </c>
      <c r="B43" s="12" t="str">
        <f>IF($A43&lt;&gt;"",VLOOKUP($A43,Vocabulary!$A:$J,4,),"")</f>
        <v>Other</v>
      </c>
      <c r="C43" s="12" t="str">
        <f>IF($A43&lt;&gt;"",IF(VLOOKUP($A43,Vocabulary!$A:$J,2,)="","",VLOOKUP($A43,Vocabulary!$A:$J,2,)),"")</f>
        <v>CriterionIdentifier</v>
      </c>
      <c r="D43" s="12" t="str">
        <f>IF($A43&lt;&gt;"",IF(VLOOKUP($A43,Vocabulary!$A:$J,10,)="","",VLOOKUP($A43,Vocabulary!$A:$J,10,)),"")</f>
        <v>&lt;eu:CriterionIdentifier&gt;</v>
      </c>
      <c r="E43" s="12" t="str">
        <f>IFERROR(IF(VLOOKUP(A43,VocabularyNL!$A:$G,6)=0,"",VLOOKUP(A43,VocabularyNL!$A:$G,6)),"")</f>
        <v/>
      </c>
      <c r="F43" s="12" t="str">
        <f>IFERROR(IF(VLOOKUP(A43,VocabularyFR!$A:$G,6)=0,"",VLOOKUP(A43,VocabularyFR!$A:$G,6)),"")</f>
        <v/>
      </c>
      <c r="G43" s="12" t="str">
        <f>IF($A43&lt;&gt;"",VLOOKUP($A43,Vocabulary!$A:$J,3,),"")</f>
        <v>This property provides a formally issued identifier for the criterion. A criterion must
have an identifier.</v>
      </c>
      <c r="H43" s="12" t="str">
        <f>IFERROR(IF(VLOOKUP(A43,VocabularyNL!$A:$G,7)=0,"",VLOOKUP(A43,VocabularyNL!$A:$H,7)),"")</f>
        <v/>
      </c>
      <c r="I43" s="12" t="str">
        <f>IFERROR(IF(VLOOKUP(A43,VocabularyFR!$A:$G,7)=0,"",VLOOKUP(A43,VocabularyFR!$A:$H,7)),"")</f>
        <v/>
      </c>
      <c r="J43" s="12" t="str">
        <f>IF($A43&lt;&gt;"",IF(VLOOKUP($A43,Vocabulary!$A:$J,7,)="","",VLOOKUP($A43,Vocabulary!$A:$J,7,)),"")</f>
        <v/>
      </c>
      <c r="K43" s="12" t="str">
        <f>IFERROR(IF(VLOOKUP(A43,VocabularyNL!$A:$H,8)=0,"",VLOOKUP(A43,VocabularyNL!$A:$H,8)),"")</f>
        <v/>
      </c>
      <c r="L43" s="12" t="str">
        <f>IFERROR(IF(VLOOKUP(A43,VocabularyFR!$A:$H,8)=0,"",VLOOKUP(A43,VocabularyFR!$A:$H,8)),"")</f>
        <v/>
      </c>
    </row>
    <row r="44" spans="1:12" ht="72" x14ac:dyDescent="0.3">
      <c r="A44" s="4">
        <v>43</v>
      </c>
      <c r="B44" s="12" t="str">
        <f>IF($A44&lt;&gt;"",VLOOKUP($A44,Vocabulary!$A:$J,4,),"")</f>
        <v>Other</v>
      </c>
      <c r="C44" s="12" t="str">
        <f>IF($A44&lt;&gt;"",IF(VLOOKUP($A44,Vocabulary!$A:$J,2,)="","",VLOOKUP($A44,Vocabulary!$A:$J,2,)),"")</f>
        <v>CriterionCriterionType</v>
      </c>
      <c r="D44" s="12" t="str">
        <f>IF($A44&lt;&gt;"",IF(VLOOKUP($A44,Vocabulary!$A:$J,10,)="","",VLOOKUP($A44,Vocabulary!$A:$J,10,)),"")</f>
        <v>&lt;eu:CriterionCriterionType&gt;</v>
      </c>
      <c r="E44" s="12" t="str">
        <f>IFERROR(IF(VLOOKUP(A44,VocabularyNL!$A:$G,6)=0,"",VLOOKUP(A44,VocabularyNL!$A:$G,6)),"")</f>
        <v/>
      </c>
      <c r="F44" s="12" t="str">
        <f>IFERROR(IF(VLOOKUP(A44,VocabularyFR!$A:$G,6)=0,"",VLOOKUP(A44,VocabularyFR!$A:$G,6)),"")</f>
        <v/>
      </c>
      <c r="G44" s="12" t="str">
        <f>IF($A44&lt;&gt;"",VLOOKUP($A44,Vocabulary!$A:$J,3,),"")</f>
        <v>A criterion must be defined in terms of a coded type in order to allow for
classification and automatic translation. The types of criterion shall be based on
controlled vocabularies.</v>
      </c>
      <c r="H44" s="12" t="str">
        <f>IFERROR(IF(VLOOKUP(A44,VocabularyNL!$A:$G,7)=0,"",VLOOKUP(A44,VocabularyNL!$A:$H,7)),"")</f>
        <v/>
      </c>
      <c r="I44" s="12" t="str">
        <f>IFERROR(IF(VLOOKUP(A44,VocabularyFR!$A:$G,7)=0,"",VLOOKUP(A44,VocabularyFR!$A:$H,7)),"")</f>
        <v/>
      </c>
      <c r="J44" s="12" t="str">
        <f>IF($A44&lt;&gt;"",IF(VLOOKUP($A44,Vocabulary!$A:$J,7,)="","",VLOOKUP($A44,Vocabulary!$A:$J,7,)),"")</f>
        <v/>
      </c>
      <c r="K44" s="12" t="str">
        <f>IFERROR(IF(VLOOKUP(A44,VocabularyNL!$A:$H,8)=0,"",VLOOKUP(A44,VocabularyNL!$A:$H,8)),"")</f>
        <v/>
      </c>
      <c r="L44" s="12" t="str">
        <f>IFERROR(IF(VLOOKUP(A44,VocabularyFR!$A:$H,8)=0,"",VLOOKUP(A44,VocabularyFR!$A:$H,8)),"")</f>
        <v/>
      </c>
    </row>
    <row r="45" spans="1:12" ht="28.8" x14ac:dyDescent="0.3">
      <c r="A45" s="4">
        <v>44</v>
      </c>
      <c r="B45" s="12" t="str">
        <f>IF($A45&lt;&gt;"",VLOOKUP($A45,Vocabulary!$A:$J,4,),"")</f>
        <v>Other</v>
      </c>
      <c r="C45" s="12" t="str">
        <f>IF($A45&lt;&gt;"",IF(VLOOKUP($A45,Vocabulary!$A:$J,2,)="","",VLOOKUP($A45,Vocabulary!$A:$J,2,)),"")</f>
        <v>CriterionName</v>
      </c>
      <c r="D45" s="12" t="str">
        <f>IF($A45&lt;&gt;"",IF(VLOOKUP($A45,Vocabulary!$A:$J,10,)="","",VLOOKUP($A45,Vocabulary!$A:$J,10,)),"")</f>
        <v>&lt;eu:CriterionName&gt;</v>
      </c>
      <c r="E45" s="12" t="str">
        <f>IFERROR(IF(VLOOKUP(A45,VocabularyNL!$A:$G,6)=0,"",VLOOKUP(A45,VocabularyNL!$A:$G,6)),"")</f>
        <v/>
      </c>
      <c r="F45" s="12" t="str">
        <f>IFERROR(IF(VLOOKUP(A45,VocabularyFR!$A:$G,6)=0,"",VLOOKUP(A45,VocabularyFR!$A:$G,6)),"")</f>
        <v/>
      </c>
      <c r="G45" s="12" t="str">
        <f>IF($A45&lt;&gt;"",VLOOKUP($A45,Vocabulary!$A:$J,3,),"")</f>
        <v>A criterion must have a name. It can be used as a short descriptive text.</v>
      </c>
      <c r="H45" s="12" t="str">
        <f>IFERROR(IF(VLOOKUP(A45,VocabularyNL!$A:$G,7)=0,"",VLOOKUP(A45,VocabularyNL!$A:$H,7)),"")</f>
        <v/>
      </c>
      <c r="I45" s="12" t="str">
        <f>IFERROR(IF(VLOOKUP(A45,VocabularyFR!$A:$G,7)=0,"",VLOOKUP(A45,VocabularyFR!$A:$H,7)),"")</f>
        <v/>
      </c>
      <c r="J45" s="12" t="str">
        <f>IF($A45&lt;&gt;"",IF(VLOOKUP($A45,Vocabulary!$A:$J,7,)="","",VLOOKUP($A45,Vocabulary!$A:$J,7,)),"")</f>
        <v/>
      </c>
      <c r="K45" s="12" t="str">
        <f>IFERROR(IF(VLOOKUP(A45,VocabularyNL!$A:$H,8)=0,"",VLOOKUP(A45,VocabularyNL!$A:$H,8)),"")</f>
        <v/>
      </c>
      <c r="L45" s="12" t="str">
        <f>IFERROR(IF(VLOOKUP(A45,VocabularyFR!$A:$H,8)=0,"",VLOOKUP(A45,VocabularyFR!$A:$H,8)),"")</f>
        <v/>
      </c>
    </row>
    <row r="46" spans="1:12" ht="57.6" x14ac:dyDescent="0.3">
      <c r="A46" s="4">
        <v>45</v>
      </c>
      <c r="B46" s="12" t="str">
        <f>IF($A46&lt;&gt;"",VLOOKUP($A46,Vocabulary!$A:$J,4,),"")</f>
        <v>Other</v>
      </c>
      <c r="C46" s="12" t="str">
        <f>IF($A46&lt;&gt;"",IF(VLOOKUP($A46,Vocabulary!$A:$J,2,)="","",VLOOKUP($A46,Vocabulary!$A:$J,2,)),"")</f>
        <v>CriterionDescription</v>
      </c>
      <c r="D46" s="12" t="str">
        <f>IF($A46&lt;&gt;"",IF(VLOOKUP($A46,Vocabulary!$A:$J,10,)="","",VLOOKUP($A46,Vocabulary!$A:$J,10,)),"")</f>
        <v>&lt;eu:CriterionDescription&gt;</v>
      </c>
      <c r="E46" s="12" t="str">
        <f>IFERROR(IF(VLOOKUP(A46,VocabularyNL!$A:$G,6)=0,"",VLOOKUP(A46,VocabularyNL!$A:$G,6)),"")</f>
        <v/>
      </c>
      <c r="F46" s="12" t="str">
        <f>IFERROR(IF(VLOOKUP(A46,VocabularyFR!$A:$G,6)=0,"",VLOOKUP(A46,VocabularyFR!$A:$G,6)),"")</f>
        <v/>
      </c>
      <c r="G46" s="12" t="str">
        <f>IF($A46&lt;&gt;"",VLOOKUP($A46,Vocabulary!$A:$J,3,),"")</f>
        <v xml:space="preserve">A criterion may be textually described using this property. The description can be
used to add details and explanation about the criterion. </v>
      </c>
      <c r="H46" s="12" t="str">
        <f>IFERROR(IF(VLOOKUP(A46,VocabularyNL!$A:$G,7)=0,"",VLOOKUP(A46,VocabularyNL!$A:$H,7)),"")</f>
        <v/>
      </c>
      <c r="I46" s="12" t="str">
        <f>IFERROR(IF(VLOOKUP(A46,VocabularyFR!$A:$G,7)=0,"",VLOOKUP(A46,VocabularyFR!$A:$H,7)),"")</f>
        <v/>
      </c>
      <c r="J46" s="12" t="str">
        <f>IF($A46&lt;&gt;"",IF(VLOOKUP($A46,Vocabulary!$A:$J,7,)="","",VLOOKUP($A46,Vocabulary!$A:$J,7,)),"")</f>
        <v/>
      </c>
      <c r="K46" s="12" t="str">
        <f>IFERROR(IF(VLOOKUP(A46,VocabularyNL!$A:$H,8)=0,"",VLOOKUP(A46,VocabularyNL!$A:$H,8)),"")</f>
        <v/>
      </c>
      <c r="L46" s="12" t="str">
        <f>IFERROR(IF(VLOOKUP(A46,VocabularyFR!$A:$H,8)=0,"",VLOOKUP(A46,VocabularyFR!$A:$H,8)),"")</f>
        <v/>
      </c>
    </row>
    <row r="47" spans="1:12" ht="57.6" x14ac:dyDescent="0.3">
      <c r="A47" s="4">
        <v>46</v>
      </c>
      <c r="B47" s="12" t="str">
        <f>IF($A47&lt;&gt;"",VLOOKUP($A47,Vocabulary!$A:$J,4,),"")</f>
        <v>Other</v>
      </c>
      <c r="C47" s="12" t="str">
        <f>IF($A47&lt;&gt;"",IF(VLOOKUP($A47,Vocabulary!$A:$J,2,)="","",VLOOKUP($A47,Vocabulary!$A:$J,2,)),"")</f>
        <v>CriterionFulfilledIndicator</v>
      </c>
      <c r="D47" s="12" t="str">
        <f>IF($A47&lt;&gt;"",IF(VLOOKUP($A47,Vocabulary!$A:$J,10,)="","",VLOOKUP($A47,Vocabulary!$A:$J,10,)),"")</f>
        <v>&lt;eu:CriterionFulfilledIndicator&gt;</v>
      </c>
      <c r="E47" s="12" t="str">
        <f>IFERROR(IF(VLOOKUP(A47,VocabularyNL!$A:$G,6)=0,"",VLOOKUP(A47,VocabularyNL!$A:$G,6)),"")</f>
        <v/>
      </c>
      <c r="F47" s="12" t="str">
        <f>IFERROR(IF(VLOOKUP(A47,VocabularyFR!$A:$G,6)=0,"",VLOOKUP(A47,VocabularyFR!$A:$G,6)),"")</f>
        <v/>
      </c>
      <c r="G47" s="12" t="str">
        <f>IF($A47&lt;&gt;"",VLOOKUP($A47,Vocabulary!$A:$J,3,),"")</f>
        <v>This property is used when the criterion class is informed as a response and the
submitter wants to specify whether the criterion is fulfilled (true) or not (false).</v>
      </c>
      <c r="H47" s="12" t="str">
        <f>IFERROR(IF(VLOOKUP(A47,VocabularyNL!$A:$G,7)=0,"",VLOOKUP(A47,VocabularyNL!$A:$H,7)),"")</f>
        <v/>
      </c>
      <c r="I47" s="12" t="str">
        <f>IFERROR(IF(VLOOKUP(A47,VocabularyFR!$A:$G,7)=0,"",VLOOKUP(A47,VocabularyFR!$A:$H,7)),"")</f>
        <v/>
      </c>
      <c r="J47" s="12" t="str">
        <f>IF($A47&lt;&gt;"",IF(VLOOKUP($A47,Vocabulary!$A:$J,7,)="","",VLOOKUP($A47,Vocabulary!$A:$J,7,)),"")</f>
        <v/>
      </c>
      <c r="K47" s="12" t="str">
        <f>IFERROR(IF(VLOOKUP(A47,VocabularyNL!$A:$H,8)=0,"",VLOOKUP(A47,VocabularyNL!$A:$H,8)),"")</f>
        <v/>
      </c>
      <c r="L47" s="12" t="str">
        <f>IFERROR(IF(VLOOKUP(A47,VocabularyFR!$A:$H,8)=0,"",VLOOKUP(A47,VocabularyFR!$A:$H,8)),"")</f>
        <v/>
      </c>
    </row>
    <row r="48" spans="1:12" ht="86.4" x14ac:dyDescent="0.3">
      <c r="A48" s="4">
        <v>47</v>
      </c>
      <c r="B48" s="12" t="str">
        <f>IF($A48&lt;&gt;"",VLOOKUP($A48,Vocabulary!$A:$J,4,),"")</f>
        <v>Other</v>
      </c>
      <c r="C48" s="12" t="str">
        <f>IF($A48&lt;&gt;"",IF(VLOOKUP($A48,Vocabulary!$A:$J,2,)="","",VLOOKUP($A48,Vocabulary!$A:$J,2,)),"")</f>
        <v>CriterionWeight</v>
      </c>
      <c r="D48" s="12" t="str">
        <f>IF($A48&lt;&gt;"",IF(VLOOKUP($A48,Vocabulary!$A:$J,10,)="","",VLOOKUP($A48,Vocabulary!$A:$J,10,)),"")</f>
        <v>&lt;eu:CriterionWeight&gt;</v>
      </c>
      <c r="E48" s="12" t="str">
        <f>IFERROR(IF(VLOOKUP(A48,VocabularyNL!$A:$G,6)=0,"",VLOOKUP(A48,VocabularyNL!$A:$G,6)),"")</f>
        <v/>
      </c>
      <c r="F48" s="12" t="str">
        <f>IFERROR(IF(VLOOKUP(A48,VocabularyFR!$A:$G,6)=0,"",VLOOKUP(A48,VocabularyFR!$A:$G,6)),"")</f>
        <v/>
      </c>
      <c r="G48" s="12" t="str">
        <f>IF($A48&lt;&gt;"",VLOOKUP($A48,Vocabulary!$A:$J,3,),"")</f>
        <v>A criterion may have a weight to provide for automatic scoring of the criterion
responses. It implies that there are multiple criteria, and the weight represents the
importance of one criterion among the whole set of criteria.</v>
      </c>
      <c r="H48" s="12" t="str">
        <f>IFERROR(IF(VLOOKUP(A48,VocabularyNL!$A:$G,7)=0,"",VLOOKUP(A48,VocabularyNL!$A:$H,7)),"")</f>
        <v/>
      </c>
      <c r="I48" s="12" t="str">
        <f>IFERROR(IF(VLOOKUP(A48,VocabularyFR!$A:$G,7)=0,"",VLOOKUP(A48,VocabularyFR!$A:$H,7)),"")</f>
        <v/>
      </c>
      <c r="J48" s="12" t="str">
        <f>IF($A48&lt;&gt;"",IF(VLOOKUP($A48,Vocabulary!$A:$J,7,)="","",VLOOKUP($A48,Vocabulary!$A:$J,7,)),"")</f>
        <v/>
      </c>
      <c r="K48" s="12" t="str">
        <f>IFERROR(IF(VLOOKUP(A48,VocabularyNL!$A:$H,8)=0,"",VLOOKUP(A48,VocabularyNL!$A:$H,8)),"")</f>
        <v/>
      </c>
      <c r="L48" s="12" t="str">
        <f>IFERROR(IF(VLOOKUP(A48,VocabularyFR!$A:$H,8)=0,"",VLOOKUP(A48,VocabularyFR!$A:$H,8)),"")</f>
        <v/>
      </c>
    </row>
    <row r="49" spans="1:12" ht="43.2" x14ac:dyDescent="0.3">
      <c r="A49" s="4">
        <v>48</v>
      </c>
      <c r="B49" s="12" t="str">
        <f>IF($A49&lt;&gt;"",VLOOKUP($A49,Vocabulary!$A:$J,4,),"")</f>
        <v>Other</v>
      </c>
      <c r="C49" s="12" t="str">
        <f>IF($A49&lt;&gt;"",IF(VLOOKUP($A49,Vocabulary!$A:$J,2,)="","",VLOOKUP($A49,Vocabulary!$A:$J,2,)),"")</f>
        <v>CriterionFulfilledbyRequirementGroup</v>
      </c>
      <c r="D49" s="12" t="str">
        <f>IF($A49&lt;&gt;"",IF(VLOOKUP($A49,Vocabulary!$A:$J,10,)="","",VLOOKUP($A49,Vocabulary!$A:$J,10,)),"")</f>
        <v>&lt;eu:CriterionFulfilledbyRequirementGroup&gt;</v>
      </c>
      <c r="E49" s="12" t="str">
        <f>IFERROR(IF(VLOOKUP(A49,VocabularyNL!$A:$G,6)=0,"",VLOOKUP(A49,VocabularyNL!$A:$G,6)),"")</f>
        <v/>
      </c>
      <c r="F49" s="12" t="str">
        <f>IFERROR(IF(VLOOKUP(A49,VocabularyFR!$A:$G,6)=0,"",VLOOKUP(A49,VocabularyFR!$A:$G,6)),"")</f>
        <v/>
      </c>
      <c r="G49" s="12" t="str">
        <f>IF($A49&lt;&gt;"",VLOOKUP($A49,Vocabulary!$A:$J,3,),"")</f>
        <v xml:space="preserve">A criterion shall be fulfilled by means of one or more groups of options. Each one of
these options is defined as a requirements group. </v>
      </c>
      <c r="H49" s="12" t="str">
        <f>IFERROR(IF(VLOOKUP(A49,VocabularyNL!$A:$G,7)=0,"",VLOOKUP(A49,VocabularyNL!$A:$H,7)),"")</f>
        <v/>
      </c>
      <c r="I49" s="12" t="str">
        <f>IFERROR(IF(VLOOKUP(A49,VocabularyFR!$A:$G,7)=0,"",VLOOKUP(A49,VocabularyFR!$A:$H,7)),"")</f>
        <v/>
      </c>
      <c r="J49" s="12" t="str">
        <f>IF($A49&lt;&gt;"",IF(VLOOKUP($A49,Vocabulary!$A:$J,7,)="","",VLOOKUP($A49,Vocabulary!$A:$J,7,)),"")</f>
        <v/>
      </c>
      <c r="K49" s="12" t="str">
        <f>IFERROR(IF(VLOOKUP(A49,VocabularyNL!$A:$H,8)=0,"",VLOOKUP(A49,VocabularyNL!$A:$H,8)),"")</f>
        <v/>
      </c>
      <c r="L49" s="12" t="str">
        <f>IFERROR(IF(VLOOKUP(A49,VocabularyFR!$A:$H,8)=0,"",VLOOKUP(A49,VocabularyFR!$A:$H,8)),"")</f>
        <v/>
      </c>
    </row>
    <row r="50" spans="1:12" ht="28.8" x14ac:dyDescent="0.3">
      <c r="A50" s="4">
        <v>49</v>
      </c>
      <c r="B50" s="12" t="str">
        <f>IF($A50&lt;&gt;"",VLOOKUP($A50,Vocabulary!$A:$J,4,),"")</f>
        <v>Other</v>
      </c>
      <c r="C50" s="12" t="str">
        <f>IF($A50&lt;&gt;"",IF(VLOOKUP($A50,Vocabulary!$A:$J,2,)="","",VLOOKUP($A50,Vocabulary!$A:$J,2,)),"")</f>
        <v>CriterionIsDefinedInFormalFramework</v>
      </c>
      <c r="D50" s="12" t="str">
        <f>IF($A50&lt;&gt;"",IF(VLOOKUP($A50,Vocabulary!$A:$J,10,)="","",VLOOKUP($A50,Vocabulary!$A:$J,10,)),"")</f>
        <v>&lt;eu:CriterionIsDefinedInFormalFramework&gt;</v>
      </c>
      <c r="E50" s="12" t="str">
        <f>IFERROR(IF(VLOOKUP(A50,VocabularyNL!$A:$G,6)=0,"",VLOOKUP(A50,VocabularyNL!$A:$G,6)),"")</f>
        <v/>
      </c>
      <c r="F50" s="12" t="str">
        <f>IFERROR(IF(VLOOKUP(A50,VocabularyFR!$A:$G,6)=0,"",VLOOKUP(A50,VocabularyFR!$A:$G,6)),"")</f>
        <v/>
      </c>
      <c r="G50" s="12" t="str">
        <f>IF($A50&lt;&gt;"",VLOOKUP($A50,Vocabulary!$A:$J,3,),"")</f>
        <v xml:space="preserve">A legal text or any other formal framework may define the legal basis of the criterion. </v>
      </c>
      <c r="H50" s="12" t="str">
        <f>IFERROR(IF(VLOOKUP(A50,VocabularyNL!$A:$G,7)=0,"",VLOOKUP(A50,VocabularyNL!$A:$H,7)),"")</f>
        <v/>
      </c>
      <c r="I50" s="12" t="str">
        <f>IFERROR(IF(VLOOKUP(A50,VocabularyFR!$A:$G,7)=0,"",VLOOKUP(A50,VocabularyFR!$A:$H,7)),"")</f>
        <v/>
      </c>
      <c r="J50" s="12" t="str">
        <f>IF($A50&lt;&gt;"",IF(VLOOKUP($A50,Vocabulary!$A:$J,7,)="","",VLOOKUP($A50,Vocabulary!$A:$J,7,)),"")</f>
        <v/>
      </c>
      <c r="K50" s="12" t="str">
        <f>IFERROR(IF(VLOOKUP(A50,VocabularyNL!$A:$H,8)=0,"",VLOOKUP(A50,VocabularyNL!$A:$H,8)),"")</f>
        <v/>
      </c>
      <c r="L50" s="12" t="str">
        <f>IFERROR(IF(VLOOKUP(A50,VocabularyFR!$A:$H,8)=0,"",VLOOKUP(A50,VocabularyFR!$A:$H,8)),"")</f>
        <v/>
      </c>
    </row>
    <row r="51" spans="1:12" ht="316.8" x14ac:dyDescent="0.3">
      <c r="A51" s="4">
        <v>50</v>
      </c>
      <c r="B51" s="12" t="str">
        <f>IF($A51&lt;&gt;"",VLOOKUP($A51,Vocabulary!$A:$J,4,),"")</f>
        <v>Other</v>
      </c>
      <c r="C51" s="12" t="str">
        <f>IF($A51&lt;&gt;"",IF(VLOOKUP($A51,Vocabulary!$A:$J,2,)="","",VLOOKUP($A51,Vocabulary!$A:$J,2,)),"")</f>
        <v>CriterionRequirement</v>
      </c>
      <c r="D51" s="12" t="str">
        <f>IF($A51&lt;&gt;"",IF(VLOOKUP($A51,Vocabulary!$A:$J,10,)="","",VLOOKUP($A51,Vocabulary!$A:$J,10,)),"")</f>
        <v>&lt;eu:CriterionRequirement&gt;</v>
      </c>
      <c r="E51" s="12" t="str">
        <f>IFERROR(IF(VLOOKUP(A51,VocabularyNL!$A:$G,6)=0,"",VLOOKUP(A51,VocabularyNL!$A:$G,6)),"")</f>
        <v/>
      </c>
      <c r="F51" s="12" t="str">
        <f>IFERROR(IF(VLOOKUP(A51,VocabularyFR!$A:$G,6)=0,"",VLOOKUP(A51,VocabularyFR!$A:$G,6)),"")</f>
        <v/>
      </c>
      <c r="G51" s="12" t="str">
        <f>IF($A51&lt;&gt;"",VLOOKUP($A51,Vocabulary!$A:$J,3,),"")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H51" s="12" t="str">
        <f>IFERROR(IF(VLOOKUP(A51,VocabularyNL!$A:$G,7)=0,"",VLOOKUP(A51,VocabularyNL!$A:$H,7)),"")</f>
        <v/>
      </c>
      <c r="I51" s="12" t="str">
        <f>IFERROR(IF(VLOOKUP(A51,VocabularyFR!$A:$G,7)=0,"",VLOOKUP(A51,VocabularyFR!$A:$H,7)),"")</f>
        <v/>
      </c>
      <c r="J51" s="12" t="str">
        <f>IF($A51&lt;&gt;"",IF(VLOOKUP($A51,Vocabulary!$A:$J,7,)="","",VLOOKUP($A51,Vocabulary!$A:$J,7,)),"")</f>
        <v/>
      </c>
      <c r="K51" s="12" t="str">
        <f>IFERROR(IF(VLOOKUP(A51,VocabularyNL!$A:$H,8)=0,"",VLOOKUP(A51,VocabularyNL!$A:$H,8)),"")</f>
        <v/>
      </c>
      <c r="L51" s="12" t="str">
        <f>IFERROR(IF(VLOOKUP(A51,VocabularyFR!$A:$H,8)=0,"",VLOOKUP(A51,VocabularyFR!$A:$H,8)),"")</f>
        <v/>
      </c>
    </row>
    <row r="52" spans="1:12" ht="28.8" x14ac:dyDescent="0.3">
      <c r="A52" s="4">
        <v>51</v>
      </c>
      <c r="B52" s="12" t="str">
        <f>IF($A52&lt;&gt;"",VLOOKUP($A52,Vocabulary!$A:$J,4,),"")</f>
        <v>Other</v>
      </c>
      <c r="C52" s="12" t="str">
        <f>IF($A52&lt;&gt;"",IF(VLOOKUP($A52,Vocabulary!$A:$J,2,)="","",VLOOKUP($A52,Vocabulary!$A:$J,2,)),"")</f>
        <v>CriterionRequirementIdentifier</v>
      </c>
      <c r="D52" s="12" t="str">
        <f>IF($A52&lt;&gt;"",IF(VLOOKUP($A52,Vocabulary!$A:$J,10,)="","",VLOOKUP($A52,Vocabulary!$A:$J,10,)),"")</f>
        <v>&lt;eu:CriterionRequirementIdentifier&gt;</v>
      </c>
      <c r="E52" s="12" t="str">
        <f>IFERROR(IF(VLOOKUP(A52,VocabularyNL!$A:$G,6)=0,"",VLOOKUP(A52,VocabularyNL!$A:$G,6)),"")</f>
        <v/>
      </c>
      <c r="F52" s="12" t="str">
        <f>IFERROR(IF(VLOOKUP(A52,VocabularyFR!$A:$G,6)=0,"",VLOOKUP(A52,VocabularyFR!$A:$G,6)),"")</f>
        <v/>
      </c>
      <c r="G52" s="12" t="str">
        <f>IF($A52&lt;&gt;"",VLOOKUP($A52,Vocabulary!$A:$J,3,),"")</f>
        <v>A Criterion Requirement must have a requirement identifier.</v>
      </c>
      <c r="H52" s="12" t="str">
        <f>IFERROR(IF(VLOOKUP(A52,VocabularyNL!$A:$G,7)=0,"",VLOOKUP(A52,VocabularyNL!$A:$H,7)),"")</f>
        <v/>
      </c>
      <c r="I52" s="12" t="str">
        <f>IFERROR(IF(VLOOKUP(A52,VocabularyFR!$A:$G,7)=0,"",VLOOKUP(A52,VocabularyFR!$A:$H,7)),"")</f>
        <v/>
      </c>
      <c r="J52" s="12" t="str">
        <f>IF($A52&lt;&gt;"",IF(VLOOKUP($A52,Vocabulary!$A:$J,7,)="","",VLOOKUP($A52,Vocabulary!$A:$J,7,)),"")</f>
        <v/>
      </c>
      <c r="K52" s="12" t="str">
        <f>IFERROR(IF(VLOOKUP(A52,VocabularyNL!$A:$H,8)=0,"",VLOOKUP(A52,VocabularyNL!$A:$H,8)),"")</f>
        <v/>
      </c>
      <c r="L52" s="12" t="str">
        <f>IFERROR(IF(VLOOKUP(A52,VocabularyFR!$A:$H,8)=0,"",VLOOKUP(A52,VocabularyFR!$A:$H,8)),"")</f>
        <v/>
      </c>
    </row>
    <row r="53" spans="1:12" ht="28.8" x14ac:dyDescent="0.3">
      <c r="A53" s="4">
        <v>52</v>
      </c>
      <c r="B53" s="12" t="str">
        <f>IF($A53&lt;&gt;"",VLOOKUP($A53,Vocabulary!$A:$J,4,),"")</f>
        <v>Other</v>
      </c>
      <c r="C53" s="12" t="str">
        <f>IF($A53&lt;&gt;"",IF(VLOOKUP($A53,Vocabulary!$A:$J,2,)="","",VLOOKUP($A53,Vocabulary!$A:$J,2,)),"")</f>
        <v>CriterionRequirementName</v>
      </c>
      <c r="D53" s="12" t="str">
        <f>IF($A53&lt;&gt;"",IF(VLOOKUP($A53,Vocabulary!$A:$J,10,)="","",VLOOKUP($A53,Vocabulary!$A:$J,10,)),"")</f>
        <v>&lt;eu:CriterionRequirementName&gt;</v>
      </c>
      <c r="E53" s="12" t="str">
        <f>IFERROR(IF(VLOOKUP(A53,VocabularyNL!$A:$G,6)=0,"",VLOOKUP(A53,VocabularyNL!$A:$G,6)),"")</f>
        <v/>
      </c>
      <c r="F53" s="12" t="str">
        <f>IFERROR(IF(VLOOKUP(A53,VocabularyFR!$A:$G,6)=0,"",VLOOKUP(A53,VocabularyFR!$A:$G,6)),"")</f>
        <v/>
      </c>
      <c r="G53" s="12" t="str">
        <f>IF($A53&lt;&gt;"",VLOOKUP($A53,Vocabulary!$A:$J,3,),"")</f>
        <v>A Criterion Requirement may have a name by which it can be referred to.</v>
      </c>
      <c r="H53" s="12" t="str">
        <f>IFERROR(IF(VLOOKUP(A53,VocabularyNL!$A:$G,7)=0,"",VLOOKUP(A53,VocabularyNL!$A:$H,7)),"")</f>
        <v/>
      </c>
      <c r="I53" s="12" t="str">
        <f>IFERROR(IF(VLOOKUP(A53,VocabularyFR!$A:$G,7)=0,"",VLOOKUP(A53,VocabularyFR!$A:$H,7)),"")</f>
        <v/>
      </c>
      <c r="J53" s="12" t="str">
        <f>IF($A53&lt;&gt;"",IF(VLOOKUP($A53,Vocabulary!$A:$J,7,)="","",VLOOKUP($A53,Vocabulary!$A:$J,7,)),"")</f>
        <v/>
      </c>
      <c r="K53" s="12" t="str">
        <f>IFERROR(IF(VLOOKUP(A53,VocabularyNL!$A:$H,8)=0,"",VLOOKUP(A53,VocabularyNL!$A:$H,8)),"")</f>
        <v/>
      </c>
      <c r="L53" s="12" t="str">
        <f>IFERROR(IF(VLOOKUP(A53,VocabularyFR!$A:$H,8)=0,"",VLOOKUP(A53,VocabularyFR!$A:$H,8)),"")</f>
        <v/>
      </c>
    </row>
    <row r="54" spans="1:12" ht="28.8" x14ac:dyDescent="0.3">
      <c r="A54" s="4">
        <v>53</v>
      </c>
      <c r="B54" s="12" t="str">
        <f>IF($A54&lt;&gt;"",VLOOKUP($A54,Vocabulary!$A:$J,4,),"")</f>
        <v>Other</v>
      </c>
      <c r="C54" s="12" t="str">
        <f>IF($A54&lt;&gt;"",IF(VLOOKUP($A54,Vocabulary!$A:$J,2,)="","",VLOOKUP($A54,Vocabulary!$A:$J,2,)),"")</f>
        <v>CriterionRequirementDescription</v>
      </c>
      <c r="D54" s="12" t="str">
        <f>IF($A54&lt;&gt;"",IF(VLOOKUP($A54,Vocabulary!$A:$J,10,)="","",VLOOKUP($A54,Vocabulary!$A:$J,10,)),"")</f>
        <v>&lt;eu:CriterionRequirementDescription&gt;</v>
      </c>
      <c r="E54" s="12" t="str">
        <f>IFERROR(IF(VLOOKUP(A54,VocabularyNL!$A:$G,6)=0,"",VLOOKUP(A54,VocabularyNL!$A:$G,6)),"")</f>
        <v/>
      </c>
      <c r="F54" s="12" t="str">
        <f>IFERROR(IF(VLOOKUP(A54,VocabularyFR!$A:$G,6)=0,"",VLOOKUP(A54,VocabularyFR!$A:$G,6)),"")</f>
        <v/>
      </c>
      <c r="G54" s="12" t="str">
        <f>IF($A54&lt;&gt;"",VLOOKUP($A54,Vocabulary!$A:$J,3,),"")</f>
        <v>A Criterion Requirement may have an explanatory description.</v>
      </c>
      <c r="H54" s="12" t="str">
        <f>IFERROR(IF(VLOOKUP(A54,VocabularyNL!$A:$G,7)=0,"",VLOOKUP(A54,VocabularyNL!$A:$H,7)),"")</f>
        <v/>
      </c>
      <c r="I54" s="12" t="str">
        <f>IFERROR(IF(VLOOKUP(A54,VocabularyFR!$A:$G,7)=0,"",VLOOKUP(A54,VocabularyFR!$A:$H,7)),"")</f>
        <v/>
      </c>
      <c r="J54" s="12" t="str">
        <f>IF($A54&lt;&gt;"",IF(VLOOKUP($A54,Vocabulary!$A:$J,7,)="","",VLOOKUP($A54,Vocabulary!$A:$J,7,)),"")</f>
        <v/>
      </c>
      <c r="K54" s="12" t="str">
        <f>IFERROR(IF(VLOOKUP(A54,VocabularyNL!$A:$H,8)=0,"",VLOOKUP(A54,VocabularyNL!$A:$H,8)),"")</f>
        <v/>
      </c>
      <c r="L54" s="12" t="str">
        <f>IFERROR(IF(VLOOKUP(A54,VocabularyFR!$A:$H,8)=0,"",VLOOKUP(A54,VocabularyFR!$A:$H,8)),"")</f>
        <v/>
      </c>
    </row>
    <row r="55" spans="1:12" ht="43.2" x14ac:dyDescent="0.3">
      <c r="A55" s="4">
        <v>54</v>
      </c>
      <c r="B55" s="12" t="str">
        <f>IF($A55&lt;&gt;"",VLOOKUP($A55,Vocabulary!$A:$J,4,),"")</f>
        <v>Other</v>
      </c>
      <c r="C55" s="12" t="str">
        <f>IF($A55&lt;&gt;"",IF(VLOOKUP($A55,Vocabulary!$A:$J,2,)="","",VLOOKUP($A55,Vocabulary!$A:$J,2,)),"")</f>
        <v>CriterionRequirementExpectedDataType</v>
      </c>
      <c r="D55" s="12" t="str">
        <f>IF($A55&lt;&gt;"",IF(VLOOKUP($A55,Vocabulary!$A:$J,10,)="","",VLOOKUP($A55,Vocabulary!$A:$J,10,)),"")</f>
        <v>&lt;eu:CriterionRequirementExpectedDataType&gt;</v>
      </c>
      <c r="E55" s="12" t="str">
        <f>IFERROR(IF(VLOOKUP(A55,VocabularyNL!$A:$G,6)=0,"",VLOOKUP(A55,VocabularyNL!$A:$G,6)),"")</f>
        <v/>
      </c>
      <c r="F55" s="12" t="str">
        <f>IFERROR(IF(VLOOKUP(A55,VocabularyFR!$A:$G,6)=0,"",VLOOKUP(A55,VocabularyFR!$A:$G,6)),"")</f>
        <v/>
      </c>
      <c r="G55" s="12" t="str">
        <f>IF($A55&lt;&gt;"",VLOOKUP($A55,Vocabulary!$A:$J,3,),"")</f>
        <v>Each Criterion Requirement shall describe the expected data type that the response
has to provide.</v>
      </c>
      <c r="H55" s="12" t="str">
        <f>IFERROR(IF(VLOOKUP(A55,VocabularyNL!$A:$G,7)=0,"",VLOOKUP(A55,VocabularyNL!$A:$H,7)),"")</f>
        <v/>
      </c>
      <c r="I55" s="12" t="str">
        <f>IFERROR(IF(VLOOKUP(A55,VocabularyFR!$A:$G,7)=0,"",VLOOKUP(A55,VocabularyFR!$A:$H,7)),"")</f>
        <v/>
      </c>
      <c r="J55" s="12" t="str">
        <f>IF($A55&lt;&gt;"",IF(VLOOKUP($A55,Vocabulary!$A:$J,7,)="","",VLOOKUP($A55,Vocabulary!$A:$J,7,)),"")</f>
        <v/>
      </c>
      <c r="K55" s="12" t="str">
        <f>IFERROR(IF(VLOOKUP(A55,VocabularyNL!$A:$H,8)=0,"",VLOOKUP(A55,VocabularyNL!$A:$H,8)),"")</f>
        <v/>
      </c>
      <c r="L55" s="12" t="str">
        <f>IFERROR(IF(VLOOKUP(A55,VocabularyFR!$A:$H,8)=0,"",VLOOKUP(A55,VocabularyFR!$A:$H,8)),"")</f>
        <v/>
      </c>
    </row>
    <row r="56" spans="1:12" ht="43.2" x14ac:dyDescent="0.3">
      <c r="A56" s="4">
        <v>55</v>
      </c>
      <c r="B56" s="12" t="str">
        <f>IF($A56&lt;&gt;"",VLOOKUP($A56,Vocabulary!$A:$J,4,),"")</f>
        <v>Other</v>
      </c>
      <c r="C56" s="12" t="str">
        <f>IF($A56&lt;&gt;"",IF(VLOOKUP($A56,Vocabulary!$A:$J,2,)="","",VLOOKUP($A56,Vocabulary!$A:$J,2,)),"")</f>
        <v>CriterionRequirementExpeectedValue</v>
      </c>
      <c r="D56" s="12" t="str">
        <f>IF($A56&lt;&gt;"",IF(VLOOKUP($A56,Vocabulary!$A:$J,10,)="","",VLOOKUP($A56,Vocabulary!$A:$J,10,)),"")</f>
        <v>&lt;eu:CriterionRequirementExpeectedValue&gt;</v>
      </c>
      <c r="E56" s="12" t="str">
        <f>IFERROR(IF(VLOOKUP(A56,VocabularyNL!$A:$G,6)=0,"",VLOOKUP(A56,VocabularyNL!$A:$G,6)),"")</f>
        <v/>
      </c>
      <c r="F56" s="12" t="str">
        <f>IFERROR(IF(VLOOKUP(A56,VocabularyFR!$A:$G,6)=0,"",VLOOKUP(A56,VocabularyFR!$A:$G,6)),"")</f>
        <v/>
      </c>
      <c r="G56" s="12" t="str">
        <f>IF($A56&lt;&gt;"",VLOOKUP($A56,Vocabulary!$A:$J,3,),"")</f>
        <v>This property is used to define the expected value that the responder has to
provide in the criterion response.</v>
      </c>
      <c r="H56" s="12" t="str">
        <f>IFERROR(IF(VLOOKUP(A56,VocabularyNL!$A:$G,7)=0,"",VLOOKUP(A56,VocabularyNL!$A:$H,7)),"")</f>
        <v/>
      </c>
      <c r="I56" s="12" t="str">
        <f>IFERROR(IF(VLOOKUP(A56,VocabularyFR!$A:$G,7)=0,"",VLOOKUP(A56,VocabularyFR!$A:$H,7)),"")</f>
        <v/>
      </c>
      <c r="J56" s="12" t="str">
        <f>IF($A56&lt;&gt;"",IF(VLOOKUP($A56,Vocabulary!$A:$J,7,)="","",VLOOKUP($A56,Vocabulary!$A:$J,7,)),"")</f>
        <v/>
      </c>
      <c r="K56" s="12" t="str">
        <f>IFERROR(IF(VLOOKUP(A56,VocabularyNL!$A:$H,8)=0,"",VLOOKUP(A56,VocabularyNL!$A:$H,8)),"")</f>
        <v/>
      </c>
      <c r="L56" s="12" t="str">
        <f>IFERROR(IF(VLOOKUP(A56,VocabularyFR!$A:$H,8)=0,"",VLOOKUP(A56,VocabularyFR!$A:$H,8)),"")</f>
        <v/>
      </c>
    </row>
    <row r="57" spans="1:12" ht="57.6" x14ac:dyDescent="0.3">
      <c r="A57" s="4">
        <v>56</v>
      </c>
      <c r="B57" s="12" t="str">
        <f>IF($A57&lt;&gt;"",VLOOKUP($A57,Vocabulary!$A:$J,4,),"")</f>
        <v>Other</v>
      </c>
      <c r="C57" s="12" t="str">
        <f>IF($A57&lt;&gt;"",IF(VLOOKUP($A57,Vocabulary!$A:$J,2,)="","",VLOOKUP($A57,Vocabulary!$A:$J,2,)),"")</f>
        <v>CriterionRequirementMaximumValue</v>
      </c>
      <c r="D57" s="12" t="str">
        <f>IF($A57&lt;&gt;"",IF(VLOOKUP($A57,Vocabulary!$A:$J,10,)="","",VLOOKUP($A57,Vocabulary!$A:$J,10,)),"")</f>
        <v>&lt;eu:CriterionRequirementMaximumValue&gt;</v>
      </c>
      <c r="E57" s="12" t="str">
        <f>IFERROR(IF(VLOOKUP(A57,VocabularyNL!$A:$G,6)=0,"",VLOOKUP(A57,VocabularyNL!$A:$G,6)),"")</f>
        <v/>
      </c>
      <c r="F57" s="12" t="str">
        <f>IFERROR(IF(VLOOKUP(A57,VocabularyFR!$A:$G,6)=0,"",VLOOKUP(A57,VocabularyFR!$A:$G,6)),"")</f>
        <v/>
      </c>
      <c r="G57" s="12" t="str">
        <f>IF($A57&lt;&gt;"",VLOOKUP($A57,Vocabulary!$A:$J,3,),"")</f>
        <v>When the value of the criterion response must fall into a range or it shall be lesser
than a threshold, this property is used to define the maximum expected value.</v>
      </c>
      <c r="H57" s="12" t="str">
        <f>IFERROR(IF(VLOOKUP(A57,VocabularyNL!$A:$G,7)=0,"",VLOOKUP(A57,VocabularyNL!$A:$H,7)),"")</f>
        <v/>
      </c>
      <c r="I57" s="12" t="str">
        <f>IFERROR(IF(VLOOKUP(A57,VocabularyFR!$A:$G,7)=0,"",VLOOKUP(A57,VocabularyFR!$A:$H,7)),"")</f>
        <v/>
      </c>
      <c r="J57" s="12" t="str">
        <f>IF($A57&lt;&gt;"",IF(VLOOKUP($A57,Vocabulary!$A:$J,7,)="","",VLOOKUP($A57,Vocabulary!$A:$J,7,)),"")</f>
        <v/>
      </c>
      <c r="K57" s="12" t="str">
        <f>IFERROR(IF(VLOOKUP(A57,VocabularyNL!$A:$H,8)=0,"",VLOOKUP(A57,VocabularyNL!$A:$H,8)),"")</f>
        <v/>
      </c>
      <c r="L57" s="12" t="str">
        <f>IFERROR(IF(VLOOKUP(A57,VocabularyFR!$A:$H,8)=0,"",VLOOKUP(A57,VocabularyFR!$A:$H,8)),"")</f>
        <v/>
      </c>
    </row>
    <row r="58" spans="1:12" ht="72" x14ac:dyDescent="0.3">
      <c r="A58" s="4">
        <v>57</v>
      </c>
      <c r="B58" s="12" t="str">
        <f>IF($A58&lt;&gt;"",VLOOKUP($A58,Vocabulary!$A:$J,4,),"")</f>
        <v>Other</v>
      </c>
      <c r="C58" s="12" t="str">
        <f>IF($A58&lt;&gt;"",IF(VLOOKUP($A58,Vocabulary!$A:$J,2,)="","",VLOOKUP($A58,Vocabulary!$A:$J,2,)),"")</f>
        <v>CriterionRequirementMinimumValue</v>
      </c>
      <c r="D58" s="12" t="str">
        <f>IF($A58&lt;&gt;"",IF(VLOOKUP($A58,Vocabulary!$A:$J,10,)="","",VLOOKUP($A58,Vocabulary!$A:$J,10,)),"")</f>
        <v>&lt;eu:CriterionRequirementMinimumValue&gt;</v>
      </c>
      <c r="E58" s="12" t="str">
        <f>IFERROR(IF(VLOOKUP(A58,VocabularyNL!$A:$G,6)=0,"",VLOOKUP(A58,VocabularyNL!$A:$G,6)),"")</f>
        <v/>
      </c>
      <c r="F58" s="12" t="str">
        <f>IFERROR(IF(VLOOKUP(A58,VocabularyFR!$A:$G,6)=0,"",VLOOKUP(A58,VocabularyFR!$A:$G,6)),"")</f>
        <v/>
      </c>
      <c r="G58" s="12" t="str">
        <f>IF($A58&lt;&gt;"",VLOOKUP($A58,Vocabulary!$A:$J,3,),"")</f>
        <v>When the value of the criterion response must fall into a range or it shall be larger
than a specific threshold, this property is used to define the minimum expected
value.</v>
      </c>
      <c r="H58" s="12" t="str">
        <f>IFERROR(IF(VLOOKUP(A58,VocabularyNL!$A:$G,7)=0,"",VLOOKUP(A58,VocabularyNL!$A:$H,7)),"")</f>
        <v/>
      </c>
      <c r="I58" s="12" t="str">
        <f>IFERROR(IF(VLOOKUP(A58,VocabularyFR!$A:$G,7)=0,"",VLOOKUP(A58,VocabularyFR!$A:$H,7)),"")</f>
        <v/>
      </c>
      <c r="J58" s="12" t="str">
        <f>IF($A58&lt;&gt;"",IF(VLOOKUP($A58,Vocabulary!$A:$J,7,)="","",VLOOKUP($A58,Vocabulary!$A:$J,7,)),"")</f>
        <v/>
      </c>
      <c r="K58" s="12" t="str">
        <f>IFERROR(IF(VLOOKUP(A58,VocabularyNL!$A:$H,8)=0,"",VLOOKUP(A58,VocabularyNL!$A:$H,8)),"")</f>
        <v/>
      </c>
      <c r="L58" s="12" t="str">
        <f>IFERROR(IF(VLOOKUP(A58,VocabularyFR!$A:$H,8)=0,"",VLOOKUP(A58,VocabularyFR!$A:$H,8)),"")</f>
        <v/>
      </c>
    </row>
    <row r="59" spans="1:12" ht="72" x14ac:dyDescent="0.3">
      <c r="A59" s="4">
        <v>58</v>
      </c>
      <c r="B59" s="12" t="str">
        <f>IF($A59&lt;&gt;"",VLOOKUP($A59,Vocabulary!$A:$J,4,),"")</f>
        <v>Other</v>
      </c>
      <c r="C59" s="12" t="str">
        <f>IF($A59&lt;&gt;"",IF(VLOOKUP($A59,Vocabulary!$A:$J,2,)="","",VLOOKUP($A59,Vocabulary!$A:$J,2,)),"")</f>
        <v>CriterionRequirementTypeofTranslation</v>
      </c>
      <c r="D59" s="12" t="str">
        <f>IF($A59&lt;&gt;"",IF(VLOOKUP($A59,Vocabulary!$A:$J,10,)="","",VLOOKUP($A59,Vocabulary!$A:$J,10,)),"")</f>
        <v>&lt;eu:CriterionRequirementTypeofTranslation&gt;</v>
      </c>
      <c r="E59" s="12" t="str">
        <f>IFERROR(IF(VLOOKUP(A59,VocabularyNL!$A:$G,6)=0,"",VLOOKUP(A59,VocabularyNL!$A:$G,6)),"")</f>
        <v/>
      </c>
      <c r="F59" s="12" t="str">
        <f>IFERROR(IF(VLOOKUP(A59,VocabularyFR!$A:$G,6)=0,"",VLOOKUP(A59,VocabularyFR!$A:$G,6)),"")</f>
        <v/>
      </c>
      <c r="G59" s="12" t="str">
        <f>IF($A59&lt;&gt;"",VLOOKUP($A59,Vocabulary!$A:$J,3,),"")</f>
        <v>A criterion requirement may specify whether the evidence proving that this criterion
requirement shall be translated and what type of translation shall apply, for
instance, certified translation</v>
      </c>
      <c r="H59" s="12" t="str">
        <f>IFERROR(IF(VLOOKUP(A59,VocabularyNL!$A:$G,7)=0,"",VLOOKUP(A59,VocabularyNL!$A:$H,7)),"")</f>
        <v/>
      </c>
      <c r="I59" s="12" t="str">
        <f>IFERROR(IF(VLOOKUP(A59,VocabularyFR!$A:$G,7)=0,"",VLOOKUP(A59,VocabularyFR!$A:$H,7)),"")</f>
        <v/>
      </c>
      <c r="J59" s="12" t="str">
        <f>IF($A59&lt;&gt;"",IF(VLOOKUP($A59,Vocabulary!$A:$J,7,)="","",VLOOKUP($A59,Vocabulary!$A:$J,7,)),"")</f>
        <v/>
      </c>
      <c r="K59" s="12" t="str">
        <f>IFERROR(IF(VLOOKUP(A59,VocabularyNL!$A:$H,8)=0,"",VLOOKUP(A59,VocabularyNL!$A:$H,8)),"")</f>
        <v/>
      </c>
      <c r="L59" s="12" t="str">
        <f>IFERROR(IF(VLOOKUP(A59,VocabularyFR!$A:$H,8)=0,"",VLOOKUP(A59,VocabularyFR!$A:$H,8)),"")</f>
        <v/>
      </c>
    </row>
    <row r="60" spans="1:12" ht="57.6" x14ac:dyDescent="0.3">
      <c r="A60" s="4">
        <v>59</v>
      </c>
      <c r="B60" s="12" t="str">
        <f>IF($A60&lt;&gt;"",VLOOKUP($A60,Vocabulary!$A:$J,4,),"")</f>
        <v>Other</v>
      </c>
      <c r="C60" s="12" t="str">
        <f>IF($A60&lt;&gt;"",IF(VLOOKUP($A60,Vocabulary!$A:$J,2,)="","",VLOOKUP($A60,Vocabulary!$A:$J,2,)),"")</f>
        <v>CriterionRequirementLevelofCertification</v>
      </c>
      <c r="D60" s="12" t="str">
        <f>IF($A60&lt;&gt;"",IF(VLOOKUP($A60,Vocabulary!$A:$J,10,)="","",VLOOKUP($A60,Vocabulary!$A:$J,10,)),"")</f>
        <v>&lt;eu:CriterionRequirementLevelofCertification&gt;</v>
      </c>
      <c r="E60" s="12" t="str">
        <f>IFERROR(IF(VLOOKUP(A60,VocabularyNL!$A:$G,6)=0,"",VLOOKUP(A60,VocabularyNL!$A:$G,6)),"")</f>
        <v/>
      </c>
      <c r="F60" s="12" t="str">
        <f>IFERROR(IF(VLOOKUP(A60,VocabularyFR!$A:$G,6)=0,"",VLOOKUP(A60,VocabularyFR!$A:$G,6)),"")</f>
        <v/>
      </c>
      <c r="G60" s="12" t="str">
        <f>IF($A60&lt;&gt;"",VLOOKUP($A60,Vocabulary!$A:$J,3,),"")</f>
        <v>A criterion requirement may specify whether the evidence proving this criterion
requirement shall belong to a specific level of certification, for instance, legalisation.</v>
      </c>
      <c r="H60" s="12" t="str">
        <f>IFERROR(IF(VLOOKUP(A60,VocabularyNL!$A:$G,7)=0,"",VLOOKUP(A60,VocabularyNL!$A:$H,7)),"")</f>
        <v/>
      </c>
      <c r="I60" s="12" t="str">
        <f>IFERROR(IF(VLOOKUP(A60,VocabularyFR!$A:$G,7)=0,"",VLOOKUP(A60,VocabularyFR!$A:$H,7)),"")</f>
        <v/>
      </c>
      <c r="J60" s="12" t="str">
        <f>IF($A60&lt;&gt;"",IF(VLOOKUP($A60,Vocabulary!$A:$J,7,)="","",VLOOKUP($A60,Vocabulary!$A:$J,7,)),"")</f>
        <v/>
      </c>
      <c r="K60" s="12" t="str">
        <f>IFERROR(IF(VLOOKUP(A60,VocabularyNL!$A:$H,8)=0,"",VLOOKUP(A60,VocabularyNL!$A:$H,8)),"")</f>
        <v/>
      </c>
      <c r="L60" s="12" t="str">
        <f>IFERROR(IF(VLOOKUP(A60,VocabularyFR!$A:$H,8)=0,"",VLOOKUP(A60,VocabularyFR!$A:$H,8)),"")</f>
        <v/>
      </c>
    </row>
    <row r="61" spans="1:12" ht="57.6" x14ac:dyDescent="0.3">
      <c r="A61" s="4">
        <v>60</v>
      </c>
      <c r="B61" s="12" t="str">
        <f>IF($A61&lt;&gt;"",VLOOKUP($A61,Vocabulary!$A:$J,4,),"")</f>
        <v>Other</v>
      </c>
      <c r="C61" s="12" t="str">
        <f>IF($A61&lt;&gt;"",IF(VLOOKUP($A61,Vocabulary!$A:$J,2,)="","",VLOOKUP($A61,Vocabulary!$A:$J,2,)),"")</f>
        <v>CriterionRequirementTypeofCopyQuality</v>
      </c>
      <c r="D61" s="12" t="str">
        <f>IF($A61&lt;&gt;"",IF(VLOOKUP($A61,Vocabulary!$A:$J,10,)="","",VLOOKUP($A61,Vocabulary!$A:$J,10,)),"")</f>
        <v>&lt;eu:CriterionRequirementTypeofCopyQuality&gt;</v>
      </c>
      <c r="E61" s="12" t="str">
        <f>IFERROR(IF(VLOOKUP(A61,VocabularyNL!$A:$G,6)=0,"",VLOOKUP(A61,VocabularyNL!$A:$G,6)),"")</f>
        <v/>
      </c>
      <c r="F61" s="12" t="str">
        <f>IFERROR(IF(VLOOKUP(A61,VocabularyFR!$A:$G,6)=0,"",VLOOKUP(A61,VocabularyFR!$A:$G,6)),"")</f>
        <v/>
      </c>
      <c r="G61" s="12" t="str">
        <f>IF($A61&lt;&gt;"",VLOOKUP($A61,Vocabulary!$A:$J,3,),"")</f>
        <v>A criterion requirement may specify whether the evidence proving this criterion
requirement shall be of a specific type of copy, for instance, certified copy.</v>
      </c>
      <c r="H61" s="12" t="str">
        <f>IFERROR(IF(VLOOKUP(A61,VocabularyNL!$A:$G,7)=0,"",VLOOKUP(A61,VocabularyNL!$A:$H,7)),"")</f>
        <v/>
      </c>
      <c r="I61" s="12" t="str">
        <f>IFERROR(IF(VLOOKUP(A61,VocabularyFR!$A:$G,7)=0,"",VLOOKUP(A61,VocabularyFR!$A:$H,7)),"")</f>
        <v/>
      </c>
      <c r="J61" s="12" t="str">
        <f>IF($A61&lt;&gt;"",IF(VLOOKUP($A61,Vocabulary!$A:$J,7,)="","",VLOOKUP($A61,Vocabulary!$A:$J,7,)),"")</f>
        <v/>
      </c>
      <c r="K61" s="12" t="str">
        <f>IFERROR(IF(VLOOKUP(A61,VocabularyNL!$A:$H,8)=0,"",VLOOKUP(A61,VocabularyNL!$A:$H,8)),"")</f>
        <v/>
      </c>
      <c r="L61" s="12" t="str">
        <f>IFERROR(IF(VLOOKUP(A61,VocabularyFR!$A:$H,8)=0,"",VLOOKUP(A61,VocabularyFR!$A:$H,8)),"")</f>
        <v/>
      </c>
    </row>
    <row r="62" spans="1:12" ht="43.2" x14ac:dyDescent="0.3">
      <c r="A62" s="4">
        <v>61</v>
      </c>
      <c r="B62" s="12" t="str">
        <f>IF($A62&lt;&gt;"",VLOOKUP($A62,Vocabulary!$A:$J,4,),"")</f>
        <v>Other</v>
      </c>
      <c r="C62" s="12" t="str">
        <f>IF($A62&lt;&gt;"",IF(VLOOKUP($A62,Vocabulary!$A:$J,2,)="","",VLOOKUP($A62,Vocabulary!$A:$J,2,)),"")</f>
        <v>CriterionRequirementApplicableinPeriodOfTime</v>
      </c>
      <c r="D62" s="12" t="str">
        <f>IF($A62&lt;&gt;"",IF(VLOOKUP($A62,Vocabulary!$A:$J,10,)="","",VLOOKUP($A62,Vocabulary!$A:$J,10,)),"")</f>
        <v>&lt;eu:CriterionRequirementApplicableinPeriodOfTime&gt;</v>
      </c>
      <c r="E62" s="12" t="str">
        <f>IFERROR(IF(VLOOKUP(A62,VocabularyNL!$A:$G,6)=0,"",VLOOKUP(A62,VocabularyNL!$A:$G,6)),"")</f>
        <v/>
      </c>
      <c r="F62" s="12" t="str">
        <f>IFERROR(IF(VLOOKUP(A62,VocabularyFR!$A:$G,6)=0,"",VLOOKUP(A62,VocabularyFR!$A:$G,6)),"")</f>
        <v/>
      </c>
      <c r="G62" s="12" t="str">
        <f>IF($A62&lt;&gt;"",VLOOKUP($A62,Vocabulary!$A:$J,3,),"")</f>
        <v>If the Criterion Requirement shall apply to a specific time period, this class is used
to describe it.</v>
      </c>
      <c r="H62" s="12" t="str">
        <f>IFERROR(IF(VLOOKUP(A62,VocabularyNL!$A:$G,7)=0,"",VLOOKUP(A62,VocabularyNL!$A:$H,7)),"")</f>
        <v/>
      </c>
      <c r="I62" s="12" t="str">
        <f>IFERROR(IF(VLOOKUP(A62,VocabularyFR!$A:$G,7)=0,"",VLOOKUP(A62,VocabularyFR!$A:$H,7)),"")</f>
        <v/>
      </c>
      <c r="J62" s="12" t="str">
        <f>IF($A62&lt;&gt;"",IF(VLOOKUP($A62,Vocabulary!$A:$J,7,)="","",VLOOKUP($A62,Vocabulary!$A:$J,7,)),"")</f>
        <v/>
      </c>
      <c r="K62" s="12" t="str">
        <f>IFERROR(IF(VLOOKUP(A62,VocabularyNL!$A:$H,8)=0,"",VLOOKUP(A62,VocabularyNL!$A:$H,8)),"")</f>
        <v/>
      </c>
      <c r="L62" s="12" t="str">
        <f>IFERROR(IF(VLOOKUP(A62,VocabularyFR!$A:$H,8)=0,"",VLOOKUP(A62,VocabularyFR!$A:$H,8)),"")</f>
        <v/>
      </c>
    </row>
    <row r="63" spans="1:12" ht="57.6" x14ac:dyDescent="0.3">
      <c r="A63" s="4">
        <v>62</v>
      </c>
      <c r="B63" s="12" t="str">
        <f>IF($A63&lt;&gt;"",VLOOKUP($A63,Vocabulary!$A:$J,4,),"")</f>
        <v>Other</v>
      </c>
      <c r="C63" s="12" t="str">
        <f>IF($A63&lt;&gt;"",IF(VLOOKUP($A63,Vocabulary!$A:$J,2,)="","",VLOOKUP($A63,Vocabulary!$A:$J,2,)),"")</f>
        <v>CriterionRequirementMetByEvidence</v>
      </c>
      <c r="D63" s="12" t="str">
        <f>IF($A63&lt;&gt;"",IF(VLOOKUP($A63,Vocabulary!$A:$J,10,)="","",VLOOKUP($A63,Vocabulary!$A:$J,10,)),"")</f>
        <v>&lt;eu:CriterionRequirementMetByEvidence&gt;</v>
      </c>
      <c r="E63" s="12" t="str">
        <f>IFERROR(IF(VLOOKUP(A63,VocabularyNL!$A:$G,6)=0,"",VLOOKUP(A63,VocabularyNL!$A:$G,6)),"")</f>
        <v/>
      </c>
      <c r="F63" s="12" t="str">
        <f>IFERROR(IF(VLOOKUP(A63,VocabularyFR!$A:$G,6)=0,"",VLOOKUP(A63,VocabularyFR!$A:$G,6)),"")</f>
        <v/>
      </c>
      <c r="G63" s="12" t="str">
        <f>IF($A63&lt;&gt;"",VLOOKUP($A63,Vocabulary!$A:$J,3,),"")</f>
        <v>A Criterion Requirement may point to a list of candidate evidences that can be used
by the responder to prove the criterion requirement is fulfilled.</v>
      </c>
      <c r="H63" s="12" t="str">
        <f>IFERROR(IF(VLOOKUP(A63,VocabularyNL!$A:$G,7)=0,"",VLOOKUP(A63,VocabularyNL!$A:$H,7)),"")</f>
        <v/>
      </c>
      <c r="I63" s="12" t="str">
        <f>IFERROR(IF(VLOOKUP(A63,VocabularyFR!$A:$G,7)=0,"",VLOOKUP(A63,VocabularyFR!$A:$H,7)),"")</f>
        <v/>
      </c>
      <c r="J63" s="12" t="str">
        <f>IF($A63&lt;&gt;"",IF(VLOOKUP($A63,Vocabulary!$A:$J,7,)="","",VLOOKUP($A63,Vocabulary!$A:$J,7,)),"")</f>
        <v/>
      </c>
      <c r="K63" s="12" t="str">
        <f>IFERROR(IF(VLOOKUP(A63,VocabularyNL!$A:$H,8)=0,"",VLOOKUP(A63,VocabularyNL!$A:$H,8)),"")</f>
        <v/>
      </c>
      <c r="L63" s="12" t="str">
        <f>IFERROR(IF(VLOOKUP(A63,VocabularyFR!$A:$H,8)=0,"",VLOOKUP(A63,VocabularyFR!$A:$H,8)),"")</f>
        <v/>
      </c>
    </row>
    <row r="64" spans="1:12" ht="57.6" x14ac:dyDescent="0.3">
      <c r="A64" s="4">
        <v>63</v>
      </c>
      <c r="B64" s="12" t="str">
        <f>IF($A64&lt;&gt;"",VLOOKUP($A64,Vocabulary!$A:$J,4,),"")</f>
        <v>Other</v>
      </c>
      <c r="C64" s="12" t="str">
        <f>IF($A64&lt;&gt;"",IF(VLOOKUP($A64,Vocabulary!$A:$J,2,)="","",VLOOKUP($A64,Vocabulary!$A:$J,2,)),"")</f>
        <v>DocumentReference</v>
      </c>
      <c r="D64" s="12" t="str">
        <f>IF($A64&lt;&gt;"",IF(VLOOKUP($A64,Vocabulary!$A:$J,10,)="","",VLOOKUP($A64,Vocabulary!$A:$J,10,)),"")</f>
        <v>&lt;eu:DocumentReference&gt;</v>
      </c>
      <c r="E64" s="12" t="str">
        <f>IFERROR(IF(VLOOKUP(A64,VocabularyNL!$A:$G,6)=0,"",VLOOKUP(A64,VocabularyNL!$A:$G,6)),"")</f>
        <v/>
      </c>
      <c r="F64" s="12" t="str">
        <f>IFERROR(IF(VLOOKUP(A64,VocabularyFR!$A:$G,6)=0,"",VLOOKUP(A64,VocabularyFR!$A:$G,6)),"")</f>
        <v/>
      </c>
      <c r="G64" s="12" t="str">
        <f>IF($A64&lt;&gt;"",VLOOKUP($A64,Vocabulary!$A:$J,3,),"")</f>
        <v>A reference to the document, attestation or data, usually provided by a party
different from the one providing the response, that proves the response.</v>
      </c>
      <c r="H64" s="12" t="str">
        <f>IFERROR(IF(VLOOKUP(A64,VocabularyNL!$A:$G,7)=0,"",VLOOKUP(A64,VocabularyNL!$A:$H,7)),"")</f>
        <v/>
      </c>
      <c r="I64" s="12" t="str">
        <f>IFERROR(IF(VLOOKUP(A64,VocabularyFR!$A:$G,7)=0,"",VLOOKUP(A64,VocabularyFR!$A:$H,7)),"")</f>
        <v/>
      </c>
      <c r="J64" s="12" t="str">
        <f>IF($A64&lt;&gt;"",IF(VLOOKUP($A64,Vocabulary!$A:$J,7,)="","",VLOOKUP($A64,Vocabulary!$A:$J,7,)),"")</f>
        <v/>
      </c>
      <c r="K64" s="12" t="str">
        <f>IFERROR(IF(VLOOKUP(A64,VocabularyNL!$A:$H,8)=0,"",VLOOKUP(A64,VocabularyNL!$A:$H,8)),"")</f>
        <v/>
      </c>
      <c r="L64" s="12" t="str">
        <f>IFERROR(IF(VLOOKUP(A64,VocabularyFR!$A:$H,8)=0,"",VLOOKUP(A64,VocabularyFR!$A:$H,8)),"")</f>
        <v/>
      </c>
    </row>
    <row r="65" spans="1:12" x14ac:dyDescent="0.3">
      <c r="A65" s="4">
        <v>64</v>
      </c>
      <c r="B65" s="12" t="str">
        <f>IF($A65&lt;&gt;"",VLOOKUP($A65,Vocabulary!$A:$J,4,),"")</f>
        <v>Other</v>
      </c>
      <c r="C65" s="12" t="str">
        <f>IF($A65&lt;&gt;"",IF(VLOOKUP($A65,Vocabulary!$A:$J,2,)="","",VLOOKUP($A65,Vocabulary!$A:$J,2,)),"")</f>
        <v>DocumentReferenceIdentifier</v>
      </c>
      <c r="D65" s="12" t="str">
        <f>IF($A65&lt;&gt;"",IF(VLOOKUP($A65,Vocabulary!$A:$J,10,)="","",VLOOKUP($A65,Vocabulary!$A:$J,10,)),"")</f>
        <v>&lt;eu:DocumentReferenceIdentifier&gt;</v>
      </c>
      <c r="E65" s="12" t="str">
        <f>IFERROR(IF(VLOOKUP(A65,VocabularyNL!$A:$G,6)=0,"",VLOOKUP(A65,VocabularyNL!$A:$G,6)),"")</f>
        <v/>
      </c>
      <c r="F65" s="12" t="str">
        <f>IFERROR(IF(VLOOKUP(A65,VocabularyFR!$A:$G,6)=0,"",VLOOKUP(A65,VocabularyFR!$A:$G,6)),"")</f>
        <v/>
      </c>
      <c r="G65" s="12" t="str">
        <f>IF($A65&lt;&gt;"",VLOOKUP($A65,Vocabulary!$A:$J,3,),"")</f>
        <v>A Document Reference shall contain an identifier.</v>
      </c>
      <c r="H65" s="12" t="str">
        <f>IFERROR(IF(VLOOKUP(A65,VocabularyNL!$A:$G,7)=0,"",VLOOKUP(A65,VocabularyNL!$A:$H,7)),"")</f>
        <v/>
      </c>
      <c r="I65" s="12" t="str">
        <f>IFERROR(IF(VLOOKUP(A65,VocabularyFR!$A:$G,7)=0,"",VLOOKUP(A65,VocabularyFR!$A:$H,7)),"")</f>
        <v/>
      </c>
      <c r="J65" s="12" t="str">
        <f>IF($A65&lt;&gt;"",IF(VLOOKUP($A65,Vocabulary!$A:$J,7,)="","",VLOOKUP($A65,Vocabulary!$A:$J,7,)),"")</f>
        <v/>
      </c>
      <c r="K65" s="12" t="str">
        <f>IFERROR(IF(VLOOKUP(A65,VocabularyNL!$A:$H,8)=0,"",VLOOKUP(A65,VocabularyNL!$A:$H,8)),"")</f>
        <v/>
      </c>
      <c r="L65" s="12" t="str">
        <f>IFERROR(IF(VLOOKUP(A65,VocabularyFR!$A:$H,8)=0,"",VLOOKUP(A65,VocabularyFR!$A:$H,8)),"")</f>
        <v/>
      </c>
    </row>
    <row r="66" spans="1:12" ht="28.8" x14ac:dyDescent="0.3">
      <c r="A66" s="4">
        <v>65</v>
      </c>
      <c r="B66" s="12" t="str">
        <f>IF($A66&lt;&gt;"",VLOOKUP($A66,Vocabulary!$A:$J,4,),"")</f>
        <v>Other</v>
      </c>
      <c r="C66" s="12" t="str">
        <f>IF($A66&lt;&gt;"",IF(VLOOKUP($A66,Vocabulary!$A:$J,2,)="","",VLOOKUP($A66,Vocabulary!$A:$J,2,)),"")</f>
        <v>DocumentReferenceURL</v>
      </c>
      <c r="D66" s="12" t="str">
        <f>IF($A66&lt;&gt;"",IF(VLOOKUP($A66,Vocabulary!$A:$J,10,)="","",VLOOKUP($A66,Vocabulary!$A:$J,10,)),"")</f>
        <v>&lt;eu:DocumentReferenceURL&gt;</v>
      </c>
      <c r="E66" s="12" t="str">
        <f>IFERROR(IF(VLOOKUP(A66,VocabularyNL!$A:$G,6)=0,"",VLOOKUP(A66,VocabularyNL!$A:$G,6)),"")</f>
        <v/>
      </c>
      <c r="F66" s="12" t="str">
        <f>IFERROR(IF(VLOOKUP(A66,VocabularyFR!$A:$G,6)=0,"",VLOOKUP(A66,VocabularyFR!$A:$G,6)),"")</f>
        <v/>
      </c>
      <c r="G66" s="12" t="str">
        <f>IF($A66&lt;&gt;"",VLOOKUP($A66,Vocabulary!$A:$J,3,),"")</f>
        <v>A Uniform Resource Locator where the document or attestation can be found.</v>
      </c>
      <c r="H66" s="12" t="str">
        <f>IFERROR(IF(VLOOKUP(A66,VocabularyNL!$A:$G,7)=0,"",VLOOKUP(A66,VocabularyNL!$A:$H,7)),"")</f>
        <v/>
      </c>
      <c r="I66" s="12" t="str">
        <f>IFERROR(IF(VLOOKUP(A66,VocabularyFR!$A:$G,7)=0,"",VLOOKUP(A66,VocabularyFR!$A:$H,7)),"")</f>
        <v/>
      </c>
      <c r="J66" s="12" t="str">
        <f>IF($A66&lt;&gt;"",IF(VLOOKUP($A66,Vocabulary!$A:$J,7,)="","",VLOOKUP($A66,Vocabulary!$A:$J,7,)),"")</f>
        <v/>
      </c>
      <c r="K66" s="12" t="str">
        <f>IFERROR(IF(VLOOKUP(A66,VocabularyNL!$A:$H,8)=0,"",VLOOKUP(A66,VocabularyNL!$A:$H,8)),"")</f>
        <v/>
      </c>
      <c r="L66" s="12" t="str">
        <f>IFERROR(IF(VLOOKUP(A66,VocabularyFR!$A:$H,8)=0,"",VLOOKUP(A66,VocabularyFR!$A:$H,8)),"")</f>
        <v/>
      </c>
    </row>
    <row r="67" spans="1:12" ht="43.2" x14ac:dyDescent="0.3">
      <c r="A67" s="4">
        <v>66</v>
      </c>
      <c r="B67" s="12" t="str">
        <f>IF($A67&lt;&gt;"",VLOOKUP($A67,Vocabulary!$A:$J,4,),"")</f>
        <v>Other</v>
      </c>
      <c r="C67" s="12" t="str">
        <f>IF($A67&lt;&gt;"",IF(VLOOKUP($A67,Vocabulary!$A:$J,2,)="","",VLOOKUP($A67,Vocabulary!$A:$J,2,)),"")</f>
        <v>DocumentReferenceDescription</v>
      </c>
      <c r="D67" s="12" t="str">
        <f>IF($A67&lt;&gt;"",IF(VLOOKUP($A67,Vocabulary!$A:$J,10,)="","",VLOOKUP($A67,Vocabulary!$A:$J,10,)),"")</f>
        <v>&lt;eu:DocumentReferenceDescription&gt;</v>
      </c>
      <c r="E67" s="12" t="str">
        <f>IFERROR(IF(VLOOKUP(A67,VocabularyNL!$A:$G,6)=0,"",VLOOKUP(A67,VocabularyNL!$A:$G,6)),"")</f>
        <v/>
      </c>
      <c r="F67" s="12" t="str">
        <f>IFERROR(IF(VLOOKUP(A67,VocabularyFR!$A:$G,6)=0,"",VLOOKUP(A67,VocabularyFR!$A:$G,6)),"")</f>
        <v/>
      </c>
      <c r="G67" s="12" t="str">
        <f>IF($A67&lt;&gt;"",VLOOKUP($A67,Vocabulary!$A:$J,3,),"")</f>
        <v>A document reference may contain the description of the attestation or evidentiary
document.</v>
      </c>
      <c r="H67" s="12" t="str">
        <f>IFERROR(IF(VLOOKUP(A67,VocabularyNL!$A:$G,7)=0,"",VLOOKUP(A67,VocabularyNL!$A:$H,7)),"")</f>
        <v/>
      </c>
      <c r="I67" s="12" t="str">
        <f>IFERROR(IF(VLOOKUP(A67,VocabularyFR!$A:$G,7)=0,"",VLOOKUP(A67,VocabularyFR!$A:$H,7)),"")</f>
        <v/>
      </c>
      <c r="J67" s="12" t="str">
        <f>IF($A67&lt;&gt;"",IF(VLOOKUP($A67,Vocabulary!$A:$J,7,)="","",VLOOKUP($A67,Vocabulary!$A:$J,7,)),"")</f>
        <v/>
      </c>
      <c r="K67" s="12" t="str">
        <f>IFERROR(IF(VLOOKUP(A67,VocabularyNL!$A:$H,8)=0,"",VLOOKUP(A67,VocabularyNL!$A:$H,8)),"")</f>
        <v/>
      </c>
      <c r="L67" s="12" t="str">
        <f>IFERROR(IF(VLOOKUP(A67,VocabularyFR!$A:$H,8)=0,"",VLOOKUP(A67,VocabularyFR!$A:$H,8)),"")</f>
        <v/>
      </c>
    </row>
    <row r="68" spans="1:12" ht="43.2" x14ac:dyDescent="0.3">
      <c r="A68" s="4">
        <v>67</v>
      </c>
      <c r="B68" s="12" t="str">
        <f>IF($A68&lt;&gt;"",VLOOKUP($A68,Vocabulary!$A:$J,4,),"")</f>
        <v>Other</v>
      </c>
      <c r="C68" s="12" t="str">
        <f>IF($A68&lt;&gt;"",IF(VLOOKUP($A68,Vocabulary!$A:$J,2,)="","",VLOOKUP($A68,Vocabulary!$A:$J,2,)),"")</f>
        <v>DocumentReferenceType</v>
      </c>
      <c r="D68" s="12" t="str">
        <f>IF($A68&lt;&gt;"",IF(VLOOKUP($A68,Vocabulary!$A:$J,10,)="","",VLOOKUP($A68,Vocabulary!$A:$J,10,)),"")</f>
        <v>&lt;eu:DocumentReferenceType&gt;</v>
      </c>
      <c r="E68" s="12" t="str">
        <f>IFERROR(IF(VLOOKUP(A68,VocabularyNL!$A:$G,6)=0,"",VLOOKUP(A68,VocabularyNL!$A:$G,6)),"")</f>
        <v/>
      </c>
      <c r="F68" s="12" t="str">
        <f>IFERROR(IF(VLOOKUP(A68,VocabularyFR!$A:$G,6)=0,"",VLOOKUP(A68,VocabularyFR!$A:$G,6)),"")</f>
        <v/>
      </c>
      <c r="G68" s="12" t="str">
        <f>IF($A68&lt;&gt;"",VLOOKUP($A68,Vocabulary!$A:$J,3,),"")</f>
        <v>The document reference may contain the type that categorizes the attestation or
evidentiary document.</v>
      </c>
      <c r="H68" s="12" t="str">
        <f>IFERROR(IF(VLOOKUP(A68,VocabularyNL!$A:$G,7)=0,"",VLOOKUP(A68,VocabularyNL!$A:$H,7)),"")</f>
        <v/>
      </c>
      <c r="I68" s="12" t="str">
        <f>IFERROR(IF(VLOOKUP(A68,VocabularyFR!$A:$G,7)=0,"",VLOOKUP(A68,VocabularyFR!$A:$H,7)),"")</f>
        <v/>
      </c>
      <c r="J68" s="12" t="str">
        <f>IF($A68&lt;&gt;"",IF(VLOOKUP($A68,Vocabulary!$A:$J,7,)="","",VLOOKUP($A68,Vocabulary!$A:$J,7,)),"")</f>
        <v/>
      </c>
      <c r="K68" s="12" t="str">
        <f>IFERROR(IF(VLOOKUP(A68,VocabularyNL!$A:$H,8)=0,"",VLOOKUP(A68,VocabularyNL!$A:$H,8)),"")</f>
        <v/>
      </c>
      <c r="L68" s="12" t="str">
        <f>IFERROR(IF(VLOOKUP(A68,VocabularyFR!$A:$H,8)=0,"",VLOOKUP(A68,VocabularyFR!$A:$H,8)),"")</f>
        <v/>
      </c>
    </row>
    <row r="69" spans="1:12" ht="259.2" x14ac:dyDescent="0.3">
      <c r="A69" s="4">
        <v>68</v>
      </c>
      <c r="B69" s="12" t="str">
        <f>IF($A69&lt;&gt;"",VLOOKUP($A69,Vocabulary!$A:$J,4,),"")</f>
        <v>Other</v>
      </c>
      <c r="C69" s="12" t="str">
        <f>IF($A69&lt;&gt;"",IF(VLOOKUP($A69,Vocabulary!$A:$J,2,)="","",VLOOKUP($A69,Vocabulary!$A:$J,2,)),"")</f>
        <v>Event</v>
      </c>
      <c r="D69" s="12" t="str">
        <f>IF($A69&lt;&gt;"",IF(VLOOKUP($A69,Vocabulary!$A:$J,10,)="","",VLOOKUP($A69,Vocabulary!$A:$J,10,)),"")</f>
        <v>&lt;eu:Event&gt;</v>
      </c>
      <c r="E69" s="12" t="str">
        <f>IFERROR(IF(VLOOKUP(A69,VocabularyNL!$A:$G,6)=0,"",VLOOKUP(A69,VocabularyNL!$A:$G,6)),"")</f>
        <v/>
      </c>
      <c r="F69" s="12" t="str">
        <f>IFERROR(IF(VLOOKUP(A69,VocabularyFR!$A:$G,6)=0,"",VLOOKUP(A69,VocabularyFR!$A:$G,6)),"")</f>
        <v/>
      </c>
      <c r="G69" s="12" t="str">
        <f>IF($A69&lt;&gt;"",VLOOKUP($A69,Vocabulary!$A:$J,3,),"")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H69" s="12" t="str">
        <f>IFERROR(IF(VLOOKUP(A69,VocabularyNL!$A:$G,7)=0,"",VLOOKUP(A69,VocabularyNL!$A:$H,7)),"")</f>
        <v/>
      </c>
      <c r="I69" s="12" t="str">
        <f>IFERROR(IF(VLOOKUP(A69,VocabularyFR!$A:$G,7)=0,"",VLOOKUP(A69,VocabularyFR!$A:$H,7)),"")</f>
        <v/>
      </c>
      <c r="J69" s="12" t="str">
        <f>IF($A69&lt;&gt;"",IF(VLOOKUP($A69,Vocabulary!$A:$J,7,)="","",VLOOKUP($A69,Vocabulary!$A:$J,7,)),"")</f>
        <v/>
      </c>
      <c r="K69" s="12" t="str">
        <f>IFERROR(IF(VLOOKUP(A69,VocabularyNL!$A:$H,8)=0,"",VLOOKUP(A69,VocabularyNL!$A:$H,8)),"")</f>
        <v/>
      </c>
      <c r="L69" s="12" t="str">
        <f>IFERROR(IF(VLOOKUP(A69,VocabularyFR!$A:$H,8)=0,"",VLOOKUP(A69,VocabularyFR!$A:$H,8)),"")</f>
        <v/>
      </c>
    </row>
    <row r="70" spans="1:12" ht="28.8" x14ac:dyDescent="0.3">
      <c r="A70" s="4">
        <v>69</v>
      </c>
      <c r="B70" s="12" t="str">
        <f>IF($A70&lt;&gt;"",VLOOKUP($A70,Vocabulary!$A:$J,4,),"")</f>
        <v>Other</v>
      </c>
      <c r="C70" s="12" t="str">
        <f>IF($A70&lt;&gt;"",IF(VLOOKUP($A70,Vocabulary!$A:$J,2,)="","",VLOOKUP($A70,Vocabulary!$A:$J,2,)),"")</f>
        <v>EventIdentifier</v>
      </c>
      <c r="D70" s="12" t="str">
        <f>IF($A70&lt;&gt;"",IF(VLOOKUP($A70,Vocabulary!$A:$J,10,)="","",VLOOKUP($A70,Vocabulary!$A:$J,10,)),"")</f>
        <v>&lt;eu:EventIdentifier&gt;</v>
      </c>
      <c r="E70" s="12" t="str">
        <f>IFERROR(IF(VLOOKUP(A70,VocabularyNL!$A:$G,6)=0,"",VLOOKUP(A70,VocabularyNL!$A:$G,6)),"")</f>
        <v/>
      </c>
      <c r="F70" s="12" t="str">
        <f>IFERROR(IF(VLOOKUP(A70,VocabularyFR!$A:$G,6)=0,"",VLOOKUP(A70,VocabularyFR!$A:$G,6)),"")</f>
        <v/>
      </c>
      <c r="G70" s="12" t="str">
        <f>IF($A70&lt;&gt;"",VLOOKUP($A70,Vocabulary!$A:$J,3,),"")</f>
        <v>This property represents a formally-issued Identifier for the Event.</v>
      </c>
      <c r="H70" s="12" t="str">
        <f>IFERROR(IF(VLOOKUP(A70,VocabularyNL!$A:$G,7)=0,"",VLOOKUP(A70,VocabularyNL!$A:$H,7)),"")</f>
        <v/>
      </c>
      <c r="I70" s="12" t="str">
        <f>IFERROR(IF(VLOOKUP(A70,VocabularyFR!$A:$G,7)=0,"",VLOOKUP(A70,VocabularyFR!$A:$H,7)),"")</f>
        <v/>
      </c>
      <c r="J70" s="12" t="str">
        <f>IF($A70&lt;&gt;"",IF(VLOOKUP($A70,Vocabulary!$A:$J,7,)="","",VLOOKUP($A70,Vocabulary!$A:$J,7,)),"")</f>
        <v/>
      </c>
      <c r="K70" s="12" t="str">
        <f>IFERROR(IF(VLOOKUP(A70,VocabularyNL!$A:$H,8)=0,"",VLOOKUP(A70,VocabularyNL!$A:$H,8)),"")</f>
        <v/>
      </c>
      <c r="L70" s="12" t="str">
        <f>IFERROR(IF(VLOOKUP(A70,VocabularyFR!$A:$H,8)=0,"",VLOOKUP(A70,VocabularyFR!$A:$H,8)),"")</f>
        <v/>
      </c>
    </row>
    <row r="71" spans="1:12" x14ac:dyDescent="0.3">
      <c r="A71" s="4">
        <v>70</v>
      </c>
      <c r="B71" s="12" t="str">
        <f>IF($A71&lt;&gt;"",VLOOKUP($A71,Vocabulary!$A:$J,4,),"")</f>
        <v>Other</v>
      </c>
      <c r="C71" s="12" t="str">
        <f>IF($A71&lt;&gt;"",IF(VLOOKUP($A71,Vocabulary!$A:$J,2,)="","",VLOOKUP($A71,Vocabulary!$A:$J,2,)),"")</f>
        <v>EventName</v>
      </c>
      <c r="D71" s="12" t="str">
        <f>IF($A71&lt;&gt;"",IF(VLOOKUP($A71,Vocabulary!$A:$J,10,)="","",VLOOKUP($A71,Vocabulary!$A:$J,10,)),"")</f>
        <v>&lt;eu:EventName&gt;</v>
      </c>
      <c r="E71" s="12" t="str">
        <f>IFERROR(IF(VLOOKUP(A71,VocabularyNL!$A:$G,6)=0,"",VLOOKUP(A71,VocabularyNL!$A:$G,6)),"")</f>
        <v/>
      </c>
      <c r="F71" s="12" t="str">
        <f>IFERROR(IF(VLOOKUP(A71,VocabularyFR!$A:$G,6)=0,"",VLOOKUP(A71,VocabularyFR!$A:$G,6)),"")</f>
        <v/>
      </c>
      <c r="G71" s="12" t="str">
        <f>IF($A71&lt;&gt;"",VLOOKUP($A71,Vocabulary!$A:$J,3,),"")</f>
        <v>This property represents the Name of the Event.</v>
      </c>
      <c r="H71" s="12" t="str">
        <f>IFERROR(IF(VLOOKUP(A71,VocabularyNL!$A:$G,7)=0,"",VLOOKUP(A71,VocabularyNL!$A:$H,7)),"")</f>
        <v/>
      </c>
      <c r="I71" s="12" t="str">
        <f>IFERROR(IF(VLOOKUP(A71,VocabularyFR!$A:$G,7)=0,"",VLOOKUP(A71,VocabularyFR!$A:$H,7)),"")</f>
        <v/>
      </c>
      <c r="J71" s="12" t="str">
        <f>IF($A71&lt;&gt;"",IF(VLOOKUP($A71,Vocabulary!$A:$J,7,)="","",VLOOKUP($A71,Vocabulary!$A:$J,7,)),"")</f>
        <v/>
      </c>
      <c r="K71" s="12" t="str">
        <f>IFERROR(IF(VLOOKUP(A71,VocabularyNL!$A:$H,8)=0,"",VLOOKUP(A71,VocabularyNL!$A:$H,8)),"")</f>
        <v/>
      </c>
      <c r="L71" s="12" t="str">
        <f>IFERROR(IF(VLOOKUP(A71,VocabularyFR!$A:$H,8)=0,"",VLOOKUP(A71,VocabularyFR!$A:$H,8)),"")</f>
        <v/>
      </c>
    </row>
    <row r="72" spans="1:12" ht="86.4" x14ac:dyDescent="0.3">
      <c r="A72" s="4">
        <v>71</v>
      </c>
      <c r="B72" s="12" t="str">
        <f>IF($A72&lt;&gt;"",VLOOKUP($A72,Vocabulary!$A:$J,4,),"")</f>
        <v>Other</v>
      </c>
      <c r="C72" s="12" t="str">
        <f>IF($A72&lt;&gt;"",IF(VLOOKUP($A72,Vocabulary!$A:$J,2,)="","",VLOOKUP($A72,Vocabulary!$A:$J,2,)),"")</f>
        <v>EventDescription</v>
      </c>
      <c r="D72" s="12" t="str">
        <f>IF($A72&lt;&gt;"",IF(VLOOKUP($A72,Vocabulary!$A:$J,10,)="","",VLOOKUP($A72,Vocabulary!$A:$J,10,)),"")</f>
        <v>&lt;eu:EventDescription&gt;</v>
      </c>
      <c r="E72" s="12" t="str">
        <f>IFERROR(IF(VLOOKUP(A72,VocabularyNL!$A:$G,6)=0,"",VLOOKUP(A72,VocabularyNL!$A:$G,6)),"")</f>
        <v/>
      </c>
      <c r="F72" s="12" t="str">
        <f>IFERROR(IF(VLOOKUP(A72,VocabularyFR!$A:$G,6)=0,"",VLOOKUP(A72,VocabularyFR!$A:$G,6)),"")</f>
        <v/>
      </c>
      <c r="G72" s="12" t="str">
        <f>IF($A72&lt;&gt;"",VLOOKUP($A72,Vocabulary!$A:$J,3,),"")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H72" s="12" t="str">
        <f>IFERROR(IF(VLOOKUP(A72,VocabularyNL!$A:$G,7)=0,"",VLOOKUP(A72,VocabularyNL!$A:$H,7)),"")</f>
        <v/>
      </c>
      <c r="I72" s="12" t="str">
        <f>IFERROR(IF(VLOOKUP(A72,VocabularyFR!$A:$G,7)=0,"",VLOOKUP(A72,VocabularyFR!$A:$H,7)),"")</f>
        <v/>
      </c>
      <c r="J72" s="12" t="str">
        <f>IF($A72&lt;&gt;"",IF(VLOOKUP($A72,Vocabulary!$A:$J,7,)="","",VLOOKUP($A72,Vocabulary!$A:$J,7,)),"")</f>
        <v/>
      </c>
      <c r="K72" s="12" t="str">
        <f>IFERROR(IF(VLOOKUP(A72,VocabularyNL!$A:$H,8)=0,"",VLOOKUP(A72,VocabularyNL!$A:$H,8)),"")</f>
        <v/>
      </c>
      <c r="L72" s="12" t="str">
        <f>IFERROR(IF(VLOOKUP(A72,VocabularyFR!$A:$H,8)=0,"",VLOOKUP(A72,VocabularyFR!$A:$H,8)),"")</f>
        <v/>
      </c>
    </row>
    <row r="73" spans="1:12" ht="86.4" x14ac:dyDescent="0.3">
      <c r="A73" s="4">
        <v>72</v>
      </c>
      <c r="B73" s="12" t="str">
        <f>IF($A73&lt;&gt;"",VLOOKUP($A73,Vocabulary!$A:$J,4,),"")</f>
        <v>Other</v>
      </c>
      <c r="C73" s="12" t="str">
        <f>IF($A73&lt;&gt;"",IF(VLOOKUP($A73,Vocabulary!$A:$J,2,)="","",VLOOKUP($A73,Vocabulary!$A:$J,2,)),"")</f>
        <v>EventType</v>
      </c>
      <c r="D73" s="12" t="str">
        <f>IF($A73&lt;&gt;"",IF(VLOOKUP($A73,Vocabulary!$A:$J,10,)="","",VLOOKUP($A73,Vocabulary!$A:$J,10,)),"")</f>
        <v>&lt;eu:EventType&gt;</v>
      </c>
      <c r="E73" s="12" t="str">
        <f>IFERROR(IF(VLOOKUP(A73,VocabularyNL!$A:$G,6)=0,"",VLOOKUP(A73,VocabularyNL!$A:$G,6)),"")</f>
        <v/>
      </c>
      <c r="F73" s="12" t="str">
        <f>IFERROR(IF(VLOOKUP(A73,VocabularyFR!$A:$G,6)=0,"",VLOOKUP(A73,VocabularyFR!$A:$G,6)),"")</f>
        <v/>
      </c>
      <c r="G73" s="12" t="str">
        <f>IF($A73&lt;&gt;"",VLOOKUP($A73,Vocabulary!$A:$J,3,),"")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H73" s="12" t="str">
        <f>IFERROR(IF(VLOOKUP(A73,VocabularyNL!$A:$G,7)=0,"",VLOOKUP(A73,VocabularyNL!$A:$H,7)),"")</f>
        <v/>
      </c>
      <c r="I73" s="12" t="str">
        <f>IFERROR(IF(VLOOKUP(A73,VocabularyFR!$A:$G,7)=0,"",VLOOKUP(A73,VocabularyFR!$A:$H,7)),"")</f>
        <v/>
      </c>
      <c r="J73" s="12" t="str">
        <f>IF($A73&lt;&gt;"",IF(VLOOKUP($A73,Vocabulary!$A:$J,7,)="","",VLOOKUP($A73,Vocabulary!$A:$J,7,)),"")</f>
        <v/>
      </c>
      <c r="K73" s="12" t="str">
        <f>IFERROR(IF(VLOOKUP(A73,VocabularyNL!$A:$H,8)=0,"",VLOOKUP(A73,VocabularyNL!$A:$H,8)),"")</f>
        <v/>
      </c>
      <c r="L73" s="12" t="str">
        <f>IFERROR(IF(VLOOKUP(A73,VocabularyFR!$A:$H,8)=0,"",VLOOKUP(A73,VocabularyFR!$A:$H,8)),"")</f>
        <v/>
      </c>
    </row>
    <row r="74" spans="1:12" ht="28.8" x14ac:dyDescent="0.3">
      <c r="A74" s="4">
        <v>73</v>
      </c>
      <c r="B74" s="12" t="str">
        <f>IF($A74&lt;&gt;"",VLOOKUP($A74,Vocabulary!$A:$J,4,),"")</f>
        <v>Other</v>
      </c>
      <c r="C74" s="12" t="str">
        <f>IF($A74&lt;&gt;"",IF(VLOOKUP($A74,Vocabulary!$A:$J,2,)="","",VLOOKUP($A74,Vocabulary!$A:$J,2,)),"")</f>
        <v>EventRelatedService</v>
      </c>
      <c r="D74" s="12" t="str">
        <f>IF($A74&lt;&gt;"",IF(VLOOKUP($A74,Vocabulary!$A:$J,10,)="","",VLOOKUP($A74,Vocabulary!$A:$J,10,)),"")</f>
        <v>&lt;eu:EventRelatedService&gt;</v>
      </c>
      <c r="E74" s="12" t="str">
        <f>IFERROR(IF(VLOOKUP(A74,VocabularyNL!$A:$G,6)=0,"",VLOOKUP(A74,VocabularyNL!$A:$G,6)),"")</f>
        <v/>
      </c>
      <c r="F74" s="12" t="str">
        <f>IFERROR(IF(VLOOKUP(A74,VocabularyFR!$A:$G,6)=0,"",VLOOKUP(A74,VocabularyFR!$A:$G,6)),"")</f>
        <v/>
      </c>
      <c r="G74" s="12" t="str">
        <f>IF($A74&lt;&gt;"",VLOOKUP($A74,Vocabulary!$A:$J,3,),"")</f>
        <v xml:space="preserve">This property links an event directly to a public service that is related to it. </v>
      </c>
      <c r="H74" s="12" t="str">
        <f>IFERROR(IF(VLOOKUP(A74,VocabularyNL!$A:$G,7)=0,"",VLOOKUP(A74,VocabularyNL!$A:$H,7)),"")</f>
        <v/>
      </c>
      <c r="I74" s="12" t="str">
        <f>IFERROR(IF(VLOOKUP(A74,VocabularyFR!$A:$G,7)=0,"",VLOOKUP(A74,VocabularyFR!$A:$H,7)),"")</f>
        <v/>
      </c>
      <c r="J74" s="12" t="str">
        <f>IF($A74&lt;&gt;"",IF(VLOOKUP($A74,Vocabulary!$A:$J,7,)="","",VLOOKUP($A74,Vocabulary!$A:$J,7,)),"")</f>
        <v/>
      </c>
      <c r="K74" s="12" t="str">
        <f>IFERROR(IF(VLOOKUP(A74,VocabularyNL!$A:$H,8)=0,"",VLOOKUP(A74,VocabularyNL!$A:$H,8)),"")</f>
        <v/>
      </c>
      <c r="L74" s="12" t="str">
        <f>IFERROR(IF(VLOOKUP(A74,VocabularyFR!$A:$H,8)=0,"",VLOOKUP(A74,VocabularyFR!$A:$H,8)),"")</f>
        <v/>
      </c>
    </row>
    <row r="75" spans="1:12" ht="100.8" x14ac:dyDescent="0.3">
      <c r="A75" s="4">
        <v>74</v>
      </c>
      <c r="B75" s="12" t="str">
        <f>IF($A75&lt;&gt;"",VLOOKUP($A75,Vocabulary!$A:$J,4,),"")</f>
        <v>Other</v>
      </c>
      <c r="C75" s="12" t="str">
        <f>IF($A75&lt;&gt;"",IF(VLOOKUP($A75,Vocabulary!$A:$J,2,)="","",VLOOKUP($A75,Vocabulary!$A:$J,2,)),"")</f>
        <v>Evidence</v>
      </c>
      <c r="D75" s="12" t="str">
        <f>IF($A75&lt;&gt;"",IF(VLOOKUP($A75,Vocabulary!$A:$J,10,)="","",VLOOKUP($A75,Vocabulary!$A:$J,10,)),"")</f>
        <v>&lt;eu:Evidence&gt;</v>
      </c>
      <c r="E75" s="12" t="str">
        <f>IFERROR(IF(VLOOKUP(A75,VocabularyNL!$A:$G,6)=0,"",VLOOKUP(A75,VocabularyNL!$A:$G,6)),"")</f>
        <v/>
      </c>
      <c r="F75" s="12" t="str">
        <f>IFERROR(IF(VLOOKUP(A75,VocabularyFR!$A:$G,6)=0,"",VLOOKUP(A75,VocabularyFR!$A:$G,6)),"")</f>
        <v/>
      </c>
      <c r="G75" s="12" t="str">
        <f>IF($A75&lt;&gt;"",VLOOKUP($A75,Vocabulary!$A:$J,3,),"")</f>
        <v>Evidence is any resource that can document or support a criterion response.
The Evidence class contains information that proves that a criterion requirement
exists or is true, in particular evidences are used to prove that a specific criterion is
met.</v>
      </c>
      <c r="H75" s="12" t="str">
        <f>IFERROR(IF(VLOOKUP(A75,VocabularyNL!$A:$G,7)=0,"",VLOOKUP(A75,VocabularyNL!$A:$H,7)),"")</f>
        <v/>
      </c>
      <c r="I75" s="12" t="str">
        <f>IFERROR(IF(VLOOKUP(A75,VocabularyFR!$A:$G,7)=0,"",VLOOKUP(A75,VocabularyFR!$A:$H,7)),"")</f>
        <v/>
      </c>
      <c r="J75" s="12" t="str">
        <f>IF($A75&lt;&gt;"",IF(VLOOKUP($A75,Vocabulary!$A:$J,7,)="","",VLOOKUP($A75,Vocabulary!$A:$J,7,)),"")</f>
        <v/>
      </c>
      <c r="K75" s="12" t="str">
        <f>IFERROR(IF(VLOOKUP(A75,VocabularyNL!$A:$H,8)=0,"",VLOOKUP(A75,VocabularyNL!$A:$H,8)),"")</f>
        <v/>
      </c>
      <c r="L75" s="12" t="str">
        <f>IFERROR(IF(VLOOKUP(A75,VocabularyFR!$A:$H,8)=0,"",VLOOKUP(A75,VocabularyFR!$A:$H,8)),"")</f>
        <v/>
      </c>
    </row>
    <row r="76" spans="1:12" x14ac:dyDescent="0.3">
      <c r="A76" s="4">
        <v>75</v>
      </c>
      <c r="B76" s="12" t="str">
        <f>IF($A76&lt;&gt;"",VLOOKUP($A76,Vocabulary!$A:$J,4,),"")</f>
        <v>Other</v>
      </c>
      <c r="C76" s="12" t="str">
        <f>IF($A76&lt;&gt;"",IF(VLOOKUP($A76,Vocabulary!$A:$J,2,)="","",VLOOKUP($A76,Vocabulary!$A:$J,2,)),"")</f>
        <v>EvidenceIdentifier</v>
      </c>
      <c r="D76" s="12" t="str">
        <f>IF($A76&lt;&gt;"",IF(VLOOKUP($A76,Vocabulary!$A:$J,10,)="","",VLOOKUP($A76,Vocabulary!$A:$J,10,)),"")</f>
        <v>&lt;eu:EvidenceIdentifier&gt;</v>
      </c>
      <c r="E76" s="12" t="str">
        <f>IFERROR(IF(VLOOKUP(A76,VocabularyNL!$A:$G,6)=0,"",VLOOKUP(A76,VocabularyNL!$A:$G,6)),"")</f>
        <v/>
      </c>
      <c r="F76" s="12" t="str">
        <f>IFERROR(IF(VLOOKUP(A76,VocabularyFR!$A:$G,6)=0,"",VLOOKUP(A76,VocabularyFR!$A:$G,6)),"")</f>
        <v/>
      </c>
      <c r="G76" s="12" t="str">
        <f>IF($A76&lt;&gt;"",VLOOKUP($A76,Vocabulary!$A:$J,3,),"")</f>
        <v>An Evidence must have an identifier.</v>
      </c>
      <c r="H76" s="12" t="str">
        <f>IFERROR(IF(VLOOKUP(A76,VocabularyNL!$A:$G,7)=0,"",VLOOKUP(A76,VocabularyNL!$A:$H,7)),"")</f>
        <v/>
      </c>
      <c r="I76" s="12" t="str">
        <f>IFERROR(IF(VLOOKUP(A76,VocabularyFR!$A:$G,7)=0,"",VLOOKUP(A76,VocabularyFR!$A:$H,7)),"")</f>
        <v/>
      </c>
      <c r="J76" s="12" t="str">
        <f>IF($A76&lt;&gt;"",IF(VLOOKUP($A76,Vocabulary!$A:$J,7,)="","",VLOOKUP($A76,Vocabulary!$A:$J,7,)),"")</f>
        <v/>
      </c>
      <c r="K76" s="12" t="str">
        <f>IFERROR(IF(VLOOKUP(A76,VocabularyNL!$A:$H,8)=0,"",VLOOKUP(A76,VocabularyNL!$A:$H,8)),"")</f>
        <v/>
      </c>
      <c r="L76" s="12" t="str">
        <f>IFERROR(IF(VLOOKUP(A76,VocabularyFR!$A:$H,8)=0,"",VLOOKUP(A76,VocabularyFR!$A:$H,8)),"")</f>
        <v/>
      </c>
    </row>
    <row r="77" spans="1:12" ht="57.6" x14ac:dyDescent="0.3">
      <c r="A77" s="4">
        <v>76</v>
      </c>
      <c r="B77" s="12" t="str">
        <f>IF($A77&lt;&gt;"",VLOOKUP($A77,Vocabulary!$A:$J,4,),"")</f>
        <v>Other</v>
      </c>
      <c r="C77" s="12" t="str">
        <f>IF($A77&lt;&gt;"",IF(VLOOKUP($A77,Vocabulary!$A:$J,2,)="","",VLOOKUP($A77,Vocabulary!$A:$J,2,)),"")</f>
        <v>EvidenceEvidenceType</v>
      </c>
      <c r="D77" s="12" t="str">
        <f>IF($A77&lt;&gt;"",IF(VLOOKUP($A77,Vocabulary!$A:$J,10,)="","",VLOOKUP($A77,Vocabulary!$A:$J,10,)),"")</f>
        <v>&lt;eu:EvidenceEvidenceType&gt;</v>
      </c>
      <c r="E77" s="12" t="str">
        <f>IFERROR(IF(VLOOKUP(A77,VocabularyNL!$A:$G,6)=0,"",VLOOKUP(A77,VocabularyNL!$A:$G,6)),"")</f>
        <v/>
      </c>
      <c r="F77" s="12" t="str">
        <f>IFERROR(IF(VLOOKUP(A77,VocabularyFR!$A:$G,6)=0,"",VLOOKUP(A77,VocabularyFR!$A:$G,6)),"")</f>
        <v/>
      </c>
      <c r="G77" s="12" t="str">
        <f>IF($A77&lt;&gt;"",VLOOKUP($A77,Vocabulary!$A:$J,3,),"")</f>
        <v>The Evidences contain a property type to categorize evidences and to allow for the
creation of controlled vocabularies that can facilitate automatic translation.</v>
      </c>
      <c r="H77" s="12" t="str">
        <f>IFERROR(IF(VLOOKUP(A77,VocabularyNL!$A:$G,7)=0,"",VLOOKUP(A77,VocabularyNL!$A:$H,7)),"")</f>
        <v/>
      </c>
      <c r="I77" s="12" t="str">
        <f>IFERROR(IF(VLOOKUP(A77,VocabularyFR!$A:$G,7)=0,"",VLOOKUP(A77,VocabularyFR!$A:$H,7)),"")</f>
        <v/>
      </c>
      <c r="J77" s="12" t="str">
        <f>IF($A77&lt;&gt;"",IF(VLOOKUP($A77,Vocabulary!$A:$J,7,)="","",VLOOKUP($A77,Vocabulary!$A:$J,7,)),"")</f>
        <v/>
      </c>
      <c r="K77" s="12" t="str">
        <f>IFERROR(IF(VLOOKUP(A77,VocabularyNL!$A:$H,8)=0,"",VLOOKUP(A77,VocabularyNL!$A:$H,8)),"")</f>
        <v/>
      </c>
      <c r="L77" s="12" t="str">
        <f>IFERROR(IF(VLOOKUP(A77,VocabularyFR!$A:$H,8)=0,"",VLOOKUP(A77,VocabularyFR!$A:$H,8)),"")</f>
        <v/>
      </c>
    </row>
    <row r="78" spans="1:12" ht="28.8" x14ac:dyDescent="0.3">
      <c r="A78" s="4">
        <v>77</v>
      </c>
      <c r="B78" s="12" t="str">
        <f>IF($A78&lt;&gt;"",VLOOKUP($A78,Vocabulary!$A:$J,4,),"")</f>
        <v>Other</v>
      </c>
      <c r="C78" s="12" t="str">
        <f>IF($A78&lt;&gt;"",IF(VLOOKUP($A78,Vocabulary!$A:$J,2,)="","",VLOOKUP($A78,Vocabulary!$A:$J,2,)),"")</f>
        <v>EvidenceName</v>
      </c>
      <c r="D78" s="12" t="str">
        <f>IF($A78&lt;&gt;"",IF(VLOOKUP($A78,Vocabulary!$A:$J,10,)="","",VLOOKUP($A78,Vocabulary!$A:$J,10,)),"")</f>
        <v>&lt;eu:EvidenceName&gt;</v>
      </c>
      <c r="E78" s="12" t="str">
        <f>IFERROR(IF(VLOOKUP(A78,VocabularyNL!$A:$G,6)=0,"",VLOOKUP(A78,VocabularyNL!$A:$G,6)),"")</f>
        <v/>
      </c>
      <c r="F78" s="12" t="str">
        <f>IFERROR(IF(VLOOKUP(A78,VocabularyFR!$A:$G,6)=0,"",VLOOKUP(A78,VocabularyFR!$A:$G,6)),"")</f>
        <v/>
      </c>
      <c r="G78" s="12" t="str">
        <f>IF($A78&lt;&gt;"",VLOOKUP($A78,Vocabulary!$A:$J,3,),"")</f>
        <v xml:space="preserve">An Evidence may have a name by which it is referred to. </v>
      </c>
      <c r="H78" s="12" t="str">
        <f>IFERROR(IF(VLOOKUP(A78,VocabularyNL!$A:$G,7)=0,"",VLOOKUP(A78,VocabularyNL!$A:$H,7)),"")</f>
        <v/>
      </c>
      <c r="I78" s="12" t="str">
        <f>IFERROR(IF(VLOOKUP(A78,VocabularyFR!$A:$G,7)=0,"",VLOOKUP(A78,VocabularyFR!$A:$H,7)),"")</f>
        <v/>
      </c>
      <c r="J78" s="12" t="str">
        <f>IF($A78&lt;&gt;"",IF(VLOOKUP($A78,Vocabulary!$A:$J,7,)="","",VLOOKUP($A78,Vocabulary!$A:$J,7,)),"")</f>
        <v/>
      </c>
      <c r="K78" s="12" t="str">
        <f>IFERROR(IF(VLOOKUP(A78,VocabularyNL!$A:$H,8)=0,"",VLOOKUP(A78,VocabularyNL!$A:$H,8)),"")</f>
        <v/>
      </c>
      <c r="L78" s="12" t="str">
        <f>IFERROR(IF(VLOOKUP(A78,VocabularyFR!$A:$H,8)=0,"",VLOOKUP(A78,VocabularyFR!$A:$H,8)),"")</f>
        <v/>
      </c>
    </row>
    <row r="79" spans="1:12" x14ac:dyDescent="0.3">
      <c r="A79" s="4">
        <v>78</v>
      </c>
      <c r="B79" s="12" t="str">
        <f>IF($A79&lt;&gt;"",VLOOKUP($A79,Vocabulary!$A:$J,4,),"")</f>
        <v>Other</v>
      </c>
      <c r="C79" s="12" t="str">
        <f>IF($A79&lt;&gt;"",IF(VLOOKUP($A79,Vocabulary!$A:$J,2,)="","",VLOOKUP($A79,Vocabulary!$A:$J,2,)),"")</f>
        <v>EvidenceDescription</v>
      </c>
      <c r="D79" s="12" t="str">
        <f>IF($A79&lt;&gt;"",IF(VLOOKUP($A79,Vocabulary!$A:$J,10,)="","",VLOOKUP($A79,Vocabulary!$A:$J,10,)),"")</f>
        <v>&lt;eu:EvidenceDescription&gt;</v>
      </c>
      <c r="E79" s="12" t="str">
        <f>IFERROR(IF(VLOOKUP(A79,VocabularyNL!$A:$G,6)=0,"",VLOOKUP(A79,VocabularyNL!$A:$G,6)),"")</f>
        <v/>
      </c>
      <c r="F79" s="12" t="str">
        <f>IFERROR(IF(VLOOKUP(A79,VocabularyFR!$A:$G,6)=0,"",VLOOKUP(A79,VocabularyFR!$A:$G,6)),"")</f>
        <v/>
      </c>
      <c r="G79" s="12" t="str">
        <f>IF($A79&lt;&gt;"",VLOOKUP($A79,Vocabulary!$A:$J,3,),"")</f>
        <v xml:space="preserve">An Evidence may have an explanatory description. </v>
      </c>
      <c r="H79" s="12" t="str">
        <f>IFERROR(IF(VLOOKUP(A79,VocabularyNL!$A:$G,7)=0,"",VLOOKUP(A79,VocabularyNL!$A:$H,7)),"")</f>
        <v/>
      </c>
      <c r="I79" s="12" t="str">
        <f>IFERROR(IF(VLOOKUP(A79,VocabularyFR!$A:$G,7)=0,"",VLOOKUP(A79,VocabularyFR!$A:$H,7)),"")</f>
        <v/>
      </c>
      <c r="J79" s="12" t="str">
        <f>IF($A79&lt;&gt;"",IF(VLOOKUP($A79,Vocabulary!$A:$J,7,)="","",VLOOKUP($A79,Vocabulary!$A:$J,7,)),"")</f>
        <v/>
      </c>
      <c r="K79" s="12" t="str">
        <f>IFERROR(IF(VLOOKUP(A79,VocabularyNL!$A:$H,8)=0,"",VLOOKUP(A79,VocabularyNL!$A:$H,8)),"")</f>
        <v/>
      </c>
      <c r="L79" s="12" t="str">
        <f>IFERROR(IF(VLOOKUP(A79,VocabularyFR!$A:$H,8)=0,"",VLOOKUP(A79,VocabularyFR!$A:$H,8)),"")</f>
        <v/>
      </c>
    </row>
    <row r="80" spans="1:12" ht="43.2" x14ac:dyDescent="0.3">
      <c r="A80" s="4">
        <v>79</v>
      </c>
      <c r="B80" s="12" t="str">
        <f>IF($A80&lt;&gt;"",VLOOKUP($A80,Vocabulary!$A:$J,4,),"")</f>
        <v>Other</v>
      </c>
      <c r="C80" s="12" t="str">
        <f>IF($A80&lt;&gt;"",IF(VLOOKUP($A80,Vocabulary!$A:$J,2,)="","",VLOOKUP($A80,Vocabulary!$A:$J,2,)),"")</f>
        <v>EvidenceLanguage</v>
      </c>
      <c r="D80" s="12" t="str">
        <f>IF($A80&lt;&gt;"",IF(VLOOKUP($A80,Vocabulary!$A:$J,10,)="","",VLOOKUP($A80,Vocabulary!$A:$J,10,)),"")</f>
        <v>&lt;eu:EvidenceLanguage&gt;</v>
      </c>
      <c r="E80" s="12" t="str">
        <f>IFERROR(IF(VLOOKUP(A80,VocabularyNL!$A:$G,6)=0,"",VLOOKUP(A80,VocabularyNL!$A:$G,6)),"")</f>
        <v/>
      </c>
      <c r="F80" s="12" t="str">
        <f>IFERROR(IF(VLOOKUP(A80,VocabularyFR!$A:$G,6)=0,"",VLOOKUP(A80,VocabularyFR!$A:$G,6)),"")</f>
        <v/>
      </c>
      <c r="G80" s="12" t="str">
        <f>IF($A80&lt;&gt;"",VLOOKUP($A80,Vocabulary!$A:$J,3,),"")</f>
        <v>An Evidence may define the language the attestation of evidentiary document is
written in.</v>
      </c>
      <c r="H80" s="12" t="str">
        <f>IFERROR(IF(VLOOKUP(A80,VocabularyNL!$A:$G,7)=0,"",VLOOKUP(A80,VocabularyNL!$A:$H,7)),"")</f>
        <v/>
      </c>
      <c r="I80" s="12" t="str">
        <f>IFERROR(IF(VLOOKUP(A80,VocabularyFR!$A:$G,7)=0,"",VLOOKUP(A80,VocabularyFR!$A:$H,7)),"")</f>
        <v/>
      </c>
      <c r="J80" s="12" t="str">
        <f>IF($A80&lt;&gt;"",IF(VLOOKUP($A80,Vocabulary!$A:$J,7,)="","",VLOOKUP($A80,Vocabulary!$A:$J,7,)),"")</f>
        <v/>
      </c>
      <c r="K80" s="12" t="str">
        <f>IFERROR(IF(VLOOKUP(A80,VocabularyNL!$A:$H,8)=0,"",VLOOKUP(A80,VocabularyNL!$A:$H,8)),"")</f>
        <v/>
      </c>
      <c r="L80" s="12" t="str">
        <f>IFERROR(IF(VLOOKUP(A80,VocabularyFR!$A:$H,8)=0,"",VLOOKUP(A80,VocabularyFR!$A:$H,8)),"")</f>
        <v/>
      </c>
    </row>
    <row r="81" spans="1:12" x14ac:dyDescent="0.3">
      <c r="A81" s="4">
        <v>80</v>
      </c>
      <c r="B81" s="12" t="str">
        <f>IF($A81&lt;&gt;"",VLOOKUP($A81,Vocabulary!$A:$J,4,),"")</f>
        <v>Other</v>
      </c>
      <c r="C81" s="12" t="str">
        <f>IF($A81&lt;&gt;"",IF(VLOOKUP($A81,Vocabulary!$A:$J,2,)="","",VLOOKUP($A81,Vocabulary!$A:$J,2,)),"")</f>
        <v>EvidenceBelongsToAgent</v>
      </c>
      <c r="D81" s="12" t="str">
        <f>IF($A81&lt;&gt;"",IF(VLOOKUP($A81,Vocabulary!$A:$J,10,)="","",VLOOKUP($A81,Vocabulary!$A:$J,10,)),"")</f>
        <v>&lt;eu:EvidenceBelongsToAgent&gt;</v>
      </c>
      <c r="E81" s="12" t="str">
        <f>IFERROR(IF(VLOOKUP(A81,VocabularyNL!$A:$G,6)=0,"",VLOOKUP(A81,VocabularyNL!$A:$G,6)),"")</f>
        <v/>
      </c>
      <c r="F81" s="12" t="str">
        <f>IFERROR(IF(VLOOKUP(A81,VocabularyFR!$A:$G,6)=0,"",VLOOKUP(A81,VocabularyFR!$A:$G,6)),"")</f>
        <v/>
      </c>
      <c r="G81" s="12" t="str">
        <f>IF($A81&lt;&gt;"",VLOOKUP($A81,Vocabulary!$A:$J,3,),"")</f>
        <v>an evidence belongs to an agent (new entry)</v>
      </c>
      <c r="H81" s="12" t="str">
        <f>IFERROR(IF(VLOOKUP(A81,VocabularyNL!$A:$G,7)=0,"",VLOOKUP(A81,VocabularyNL!$A:$H,7)),"")</f>
        <v/>
      </c>
      <c r="I81" s="12" t="str">
        <f>IFERROR(IF(VLOOKUP(A81,VocabularyFR!$A:$G,7)=0,"",VLOOKUP(A81,VocabularyFR!$A:$H,7)),"")</f>
        <v/>
      </c>
      <c r="J81" s="12" t="str">
        <f>IF($A81&lt;&gt;"",IF(VLOOKUP($A81,Vocabulary!$A:$J,7,)="","",VLOOKUP($A81,Vocabulary!$A:$J,7,)),"")</f>
        <v/>
      </c>
      <c r="K81" s="12" t="str">
        <f>IFERROR(IF(VLOOKUP(A81,VocabularyNL!$A:$H,8)=0,"",VLOOKUP(A81,VocabularyNL!$A:$H,8)),"")</f>
        <v/>
      </c>
      <c r="L81" s="12" t="str">
        <f>IFERROR(IF(VLOOKUP(A81,VocabularyFR!$A:$H,8)=0,"",VLOOKUP(A81,VocabularyFR!$A:$H,8)),"")</f>
        <v/>
      </c>
    </row>
    <row r="82" spans="1:12" ht="43.2" x14ac:dyDescent="0.3">
      <c r="A82" s="4">
        <v>81</v>
      </c>
      <c r="B82" s="12" t="str">
        <f>IF($A82&lt;&gt;"",VLOOKUP($A82,Vocabulary!$A:$J,4,),"")</f>
        <v>Other</v>
      </c>
      <c r="C82" s="12" t="str">
        <f>IF($A82&lt;&gt;"",IF(VLOOKUP($A82,Vocabulary!$A:$J,2,)="","",VLOOKUP($A82,Vocabulary!$A:$J,2,)),"")</f>
        <v>EvidenceIssuedByOrganisation</v>
      </c>
      <c r="D82" s="12" t="str">
        <f>IF($A82&lt;&gt;"",IF(VLOOKUP($A82,Vocabulary!$A:$J,10,)="","",VLOOKUP($A82,Vocabulary!$A:$J,10,)),"")</f>
        <v>&lt;eu:EvidenceIssuedByOrganisation&gt;</v>
      </c>
      <c r="E82" s="12" t="str">
        <f>IFERROR(IF(VLOOKUP(A82,VocabularyNL!$A:$G,6)=0,"",VLOOKUP(A82,VocabularyNL!$A:$G,6)),"")</f>
        <v/>
      </c>
      <c r="F82" s="12" t="str">
        <f>IFERROR(IF(VLOOKUP(A82,VocabularyFR!$A:$G,6)=0,"",VLOOKUP(A82,VocabularyFR!$A:$G,6)),"")</f>
        <v/>
      </c>
      <c r="G82" s="12" t="str">
        <f>IF($A82&lt;&gt;"",VLOOKUP($A82,Vocabulary!$A:$J,3,),"")</f>
        <v>An Evidence may refer to the organisation that issued the attestation or evidentiary
document. (https://www.w3.org/TR/vocab-org/)</v>
      </c>
      <c r="H82" s="12" t="str">
        <f>IFERROR(IF(VLOOKUP(A82,VocabularyNL!$A:$G,7)=0,"",VLOOKUP(A82,VocabularyNL!$A:$H,7)),"")</f>
        <v/>
      </c>
      <c r="I82" s="12" t="str">
        <f>IFERROR(IF(VLOOKUP(A82,VocabularyFR!$A:$G,7)=0,"",VLOOKUP(A82,VocabularyFR!$A:$H,7)),"")</f>
        <v/>
      </c>
      <c r="J82" s="12" t="str">
        <f>IF($A82&lt;&gt;"",IF(VLOOKUP($A82,Vocabulary!$A:$J,7,)="","",VLOOKUP($A82,Vocabulary!$A:$J,7,)),"")</f>
        <v/>
      </c>
      <c r="K82" s="12" t="str">
        <f>IFERROR(IF(VLOOKUP(A82,VocabularyNL!$A:$H,8)=0,"",VLOOKUP(A82,VocabularyNL!$A:$H,8)),"")</f>
        <v/>
      </c>
      <c r="L82" s="12" t="str">
        <f>IFERROR(IF(VLOOKUP(A82,VocabularyFR!$A:$H,8)=0,"",VLOOKUP(A82,VocabularyFR!$A:$H,8)),"")</f>
        <v/>
      </c>
    </row>
    <row r="83" spans="1:12" ht="43.2" x14ac:dyDescent="0.3">
      <c r="A83" s="4">
        <v>82</v>
      </c>
      <c r="B83" s="12" t="str">
        <f>IF($A83&lt;&gt;"",VLOOKUP($A83,Vocabulary!$A:$J,4,),"")</f>
        <v>Other</v>
      </c>
      <c r="C83" s="12" t="str">
        <f>IF($A83&lt;&gt;"",IF(VLOOKUP($A83,Vocabulary!$A:$J,2,)="","",VLOOKUP($A83,Vocabulary!$A:$J,2,)),"")</f>
        <v>EvidenceIsSupportedByDocumentReference</v>
      </c>
      <c r="D83" s="12" t="str">
        <f>IF($A83&lt;&gt;"",IF(VLOOKUP($A83,Vocabulary!$A:$J,10,)="","",VLOOKUP($A83,Vocabulary!$A:$J,10,)),"")</f>
        <v>&lt;eu:EvidenceIsSupportedByDocumentReference&gt;</v>
      </c>
      <c r="E83" s="12" t="str">
        <f>IFERROR(IF(VLOOKUP(A83,VocabularyNL!$A:$G,6)=0,"",VLOOKUP(A83,VocabularyNL!$A:$G,6)),"")</f>
        <v/>
      </c>
      <c r="F83" s="12" t="str">
        <f>IFERROR(IF(VLOOKUP(A83,VocabularyFR!$A:$G,6)=0,"",VLOOKUP(A83,VocabularyFR!$A:$G,6)),"")</f>
        <v/>
      </c>
      <c r="G83" s="12" t="str">
        <f>IF($A83&lt;&gt;"",VLOOKUP($A83,Vocabulary!$A:$J,3,),"")</f>
        <v>An Evidence may refer to the attestation, to the evidentiary document or to the URL
where the proof from a third party can be found.</v>
      </c>
      <c r="H83" s="12" t="str">
        <f>IFERROR(IF(VLOOKUP(A83,VocabularyNL!$A:$G,7)=0,"",VLOOKUP(A83,VocabularyNL!$A:$H,7)),"")</f>
        <v/>
      </c>
      <c r="I83" s="12" t="str">
        <f>IFERROR(IF(VLOOKUP(A83,VocabularyFR!$A:$G,7)=0,"",VLOOKUP(A83,VocabularyFR!$A:$H,7)),"")</f>
        <v/>
      </c>
      <c r="J83" s="12" t="str">
        <f>IF($A83&lt;&gt;"",IF(VLOOKUP($A83,Vocabulary!$A:$J,7,)="","",VLOOKUP($A83,Vocabulary!$A:$J,7,)),"")</f>
        <v/>
      </c>
      <c r="K83" s="12" t="str">
        <f>IFERROR(IF(VLOOKUP(A83,VocabularyNL!$A:$H,8)=0,"",VLOOKUP(A83,VocabularyNL!$A:$H,8)),"")</f>
        <v/>
      </c>
      <c r="L83" s="12" t="str">
        <f>IFERROR(IF(VLOOKUP(A83,VocabularyFR!$A:$H,8)=0,"",VLOOKUP(A83,VocabularyFR!$A:$H,8)),"")</f>
        <v/>
      </c>
    </row>
    <row r="84" spans="1:12" ht="144" x14ac:dyDescent="0.3">
      <c r="A84" s="4">
        <v>83</v>
      </c>
      <c r="B84" s="12" t="str">
        <f>IF($A84&lt;&gt;"",VLOOKUP($A84,Vocabulary!$A:$J,4,),"")</f>
        <v>Other</v>
      </c>
      <c r="C84" s="12" t="str">
        <f>IF($A84&lt;&gt;"",IF(VLOOKUP($A84,Vocabulary!$A:$J,2,)="","",VLOOKUP($A84,Vocabulary!$A:$J,2,)),"")</f>
        <v>FormalFramework</v>
      </c>
      <c r="D84" s="12" t="str">
        <f>IF($A84&lt;&gt;"",IF(VLOOKUP($A84,Vocabulary!$A:$J,10,)="","",VLOOKUP($A84,Vocabulary!$A:$J,10,)),"")</f>
        <v>&lt;eu:FormalFramework&gt;</v>
      </c>
      <c r="E84" s="12" t="str">
        <f>IFERROR(IF(VLOOKUP(A84,VocabularyNL!$A:$G,6)=0,"",VLOOKUP(A84,VocabularyNL!$A:$G,6)),"")</f>
        <v/>
      </c>
      <c r="F84" s="12" t="str">
        <f>IFERROR(IF(VLOOKUP(A84,VocabularyFR!$A:$G,6)=0,"",VLOOKUP(A84,VocabularyFR!$A:$G,6)),"")</f>
        <v/>
      </c>
      <c r="G84" s="12" t="str">
        <f>IF($A84&lt;&gt;"",VLOOKUP($A84,Vocabulary!$A:$J,3,),"")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H84" s="12" t="str">
        <f>IFERROR(IF(VLOOKUP(A84,VocabularyNL!$A:$G,7)=0,"",VLOOKUP(A84,VocabularyNL!$A:$H,7)),"")</f>
        <v/>
      </c>
      <c r="I84" s="12" t="str">
        <f>IFERROR(IF(VLOOKUP(A84,VocabularyFR!$A:$G,7)=0,"",VLOOKUP(A84,VocabularyFR!$A:$H,7)),"")</f>
        <v/>
      </c>
      <c r="J84" s="12" t="str">
        <f>IF($A84&lt;&gt;"",IF(VLOOKUP($A84,Vocabulary!$A:$J,7,)="","",VLOOKUP($A84,Vocabulary!$A:$J,7,)),"")</f>
        <v/>
      </c>
      <c r="K84" s="12" t="str">
        <f>IFERROR(IF(VLOOKUP(A84,VocabularyNL!$A:$H,8)=0,"",VLOOKUP(A84,VocabularyNL!$A:$H,8)),"")</f>
        <v/>
      </c>
      <c r="L84" s="12" t="str">
        <f>IFERROR(IF(VLOOKUP(A84,VocabularyFR!$A:$H,8)=0,"",VLOOKUP(A84,VocabularyFR!$A:$H,8)),"")</f>
        <v/>
      </c>
    </row>
    <row r="85" spans="1:12" ht="72" x14ac:dyDescent="0.3">
      <c r="A85" s="4">
        <v>84</v>
      </c>
      <c r="B85" s="12" t="str">
        <f>IF($A85&lt;&gt;"",VLOOKUP($A85,Vocabulary!$A:$J,4,),"")</f>
        <v>Other</v>
      </c>
      <c r="C85" s="12" t="str">
        <f>IF($A85&lt;&gt;"",IF(VLOOKUP($A85,Vocabulary!$A:$J,2,)="","",VLOOKUP($A85,Vocabulary!$A:$J,2,)),"")</f>
        <v>FormalFrameworkIdentifier</v>
      </c>
      <c r="D85" s="12" t="str">
        <f>IF($A85&lt;&gt;"",IF(VLOOKUP($A85,Vocabulary!$A:$J,10,)="","",VLOOKUP($A85,Vocabulary!$A:$J,10,)),"")</f>
        <v>&lt;eu:FormalFrameworkIdentifier&gt;</v>
      </c>
      <c r="E85" s="12" t="str">
        <f>IFERROR(IF(VLOOKUP(A85,VocabularyNL!$A:$G,6)=0,"",VLOOKUP(A85,VocabularyNL!$A:$G,6)),"")</f>
        <v/>
      </c>
      <c r="F85" s="12" t="str">
        <f>IFERROR(IF(VLOOKUP(A85,VocabularyFR!$A:$G,6)=0,"",VLOOKUP(A85,VocabularyFR!$A:$G,6)),"")</f>
        <v/>
      </c>
      <c r="G85" s="12" t="str">
        <f>IF($A85&lt;&gt;"",VLOOKUP($A85,Vocabulary!$A:$J,3,),"")</f>
        <v>This property represents a formally-issued Identifier for the Formal Framework. Similarly as in ELI, this can be a Local Identifier, which is the unique identifier used in a local reference system. Also this can be a URI following the URI-path as defined in ELI.</v>
      </c>
      <c r="H85" s="12" t="str">
        <f>IFERROR(IF(VLOOKUP(A85,VocabularyNL!$A:$G,7)=0,"",VLOOKUP(A85,VocabularyNL!$A:$H,7)),"")</f>
        <v/>
      </c>
      <c r="I85" s="12" t="str">
        <f>IFERROR(IF(VLOOKUP(A85,VocabularyFR!$A:$G,7)=0,"",VLOOKUP(A85,VocabularyFR!$A:$H,7)),"")</f>
        <v/>
      </c>
      <c r="J85" s="12" t="str">
        <f>IF($A85&lt;&gt;"",IF(VLOOKUP($A85,Vocabulary!$A:$J,7,)="","",VLOOKUP($A85,Vocabulary!$A:$J,7,)),"")</f>
        <v/>
      </c>
      <c r="K85" s="12" t="str">
        <f>IFERROR(IF(VLOOKUP(A85,VocabularyNL!$A:$H,8)=0,"",VLOOKUP(A85,VocabularyNL!$A:$H,8)),"")</f>
        <v/>
      </c>
      <c r="L85" s="12" t="str">
        <f>IFERROR(IF(VLOOKUP(A85,VocabularyFR!$A:$H,8)=0,"",VLOOKUP(A85,VocabularyFR!$A:$H,8)),"")</f>
        <v/>
      </c>
    </row>
    <row r="86" spans="1:12" ht="28.8" x14ac:dyDescent="0.3">
      <c r="A86" s="4">
        <v>85</v>
      </c>
      <c r="B86" s="12" t="str">
        <f>IF($A86&lt;&gt;"",VLOOKUP($A86,Vocabulary!$A:$J,4,),"")</f>
        <v>Other</v>
      </c>
      <c r="C86" s="12" t="str">
        <f>IF($A86&lt;&gt;"",IF(VLOOKUP($A86,Vocabulary!$A:$J,2,)="","",VLOOKUP($A86,Vocabulary!$A:$J,2,)),"")</f>
        <v>FormalFrameworkName</v>
      </c>
      <c r="D86" s="12" t="str">
        <f>IF($A86&lt;&gt;"",IF(VLOOKUP($A86,Vocabulary!$A:$J,10,)="","",VLOOKUP($A86,Vocabulary!$A:$J,10,)),"")</f>
        <v>&lt;eu:FormalFrameworkName&gt;</v>
      </c>
      <c r="E86" s="12" t="str">
        <f>IFERROR(IF(VLOOKUP(A86,VocabularyNL!$A:$G,6)=0,"",VLOOKUP(A86,VocabularyNL!$A:$G,6)),"")</f>
        <v/>
      </c>
      <c r="F86" s="12" t="str">
        <f>IFERROR(IF(VLOOKUP(A86,VocabularyFR!$A:$G,6)=0,"",VLOOKUP(A86,VocabularyFR!$A:$G,6)),"")</f>
        <v/>
      </c>
      <c r="G86" s="12" t="str">
        <f>IF($A86&lt;&gt;"",VLOOKUP($A86,Vocabulary!$A:$J,3,),"")</f>
        <v>This property represents the Name of the Formal Framework.</v>
      </c>
      <c r="H86" s="12" t="str">
        <f>IFERROR(IF(VLOOKUP(A86,VocabularyNL!$A:$G,7)=0,"",VLOOKUP(A86,VocabularyNL!$A:$H,7)),"")</f>
        <v/>
      </c>
      <c r="I86" s="12" t="str">
        <f>IFERROR(IF(VLOOKUP(A86,VocabularyFR!$A:$G,7)=0,"",VLOOKUP(A86,VocabularyFR!$A:$H,7)),"")</f>
        <v/>
      </c>
      <c r="J86" s="12" t="str">
        <f>IF($A86&lt;&gt;"",IF(VLOOKUP($A86,Vocabulary!$A:$J,7,)="","",VLOOKUP($A86,Vocabulary!$A:$J,7,)),"")</f>
        <v/>
      </c>
      <c r="K86" s="12" t="str">
        <f>IFERROR(IF(VLOOKUP(A86,VocabularyNL!$A:$H,8)=0,"",VLOOKUP(A86,VocabularyNL!$A:$H,8)),"")</f>
        <v/>
      </c>
      <c r="L86" s="12" t="str">
        <f>IFERROR(IF(VLOOKUP(A86,VocabularyFR!$A:$H,8)=0,"",VLOOKUP(A86,VocabularyFR!$A:$H,8)),"")</f>
        <v/>
      </c>
    </row>
    <row r="87" spans="1:12" ht="28.8" x14ac:dyDescent="0.3">
      <c r="A87" s="4">
        <v>86</v>
      </c>
      <c r="B87" s="12" t="str">
        <f>IF($A87&lt;&gt;"",VLOOKUP($A87,Vocabulary!$A:$J,4,),"")</f>
        <v>Other</v>
      </c>
      <c r="C87" s="12" t="str">
        <f>IF($A87&lt;&gt;"",IF(VLOOKUP($A87,Vocabulary!$A:$J,2,)="","",VLOOKUP($A87,Vocabulary!$A:$J,2,)),"")</f>
        <v>FormalFrameworkDescription</v>
      </c>
      <c r="D87" s="12" t="str">
        <f>IF($A87&lt;&gt;"",IF(VLOOKUP($A87,Vocabulary!$A:$J,10,)="","",VLOOKUP($A87,Vocabulary!$A:$J,10,)),"")</f>
        <v>&lt;eu:FormalFrameworkDescription&gt;</v>
      </c>
      <c r="E87" s="12" t="str">
        <f>IFERROR(IF(VLOOKUP(A87,VocabularyNL!$A:$G,6)=0,"",VLOOKUP(A87,VocabularyNL!$A:$G,6)),"")</f>
        <v/>
      </c>
      <c r="F87" s="12" t="str">
        <f>IFERROR(IF(VLOOKUP(A87,VocabularyFR!$A:$G,6)=0,"",VLOOKUP(A87,VocabularyFR!$A:$G,6)),"")</f>
        <v/>
      </c>
      <c r="G87" s="12" t="str">
        <f>IF($A87&lt;&gt;"",VLOOKUP($A87,Vocabulary!$A:$J,3,),"")</f>
        <v>This property represents a free text Description of the Formal Framework.</v>
      </c>
      <c r="H87" s="12" t="str">
        <f>IFERROR(IF(VLOOKUP(A87,VocabularyNL!$A:$G,7)=0,"",VLOOKUP(A87,VocabularyNL!$A:$H,7)),"")</f>
        <v/>
      </c>
      <c r="I87" s="12" t="str">
        <f>IFERROR(IF(VLOOKUP(A87,VocabularyFR!$A:$G,7)=0,"",VLOOKUP(A87,VocabularyFR!$A:$H,7)),"")</f>
        <v/>
      </c>
      <c r="J87" s="12" t="str">
        <f>IF($A87&lt;&gt;"",IF(VLOOKUP($A87,Vocabulary!$A:$J,7,)="","",VLOOKUP($A87,Vocabulary!$A:$J,7,)),"")</f>
        <v/>
      </c>
      <c r="K87" s="12" t="str">
        <f>IFERROR(IF(VLOOKUP(A87,VocabularyNL!$A:$H,8)=0,"",VLOOKUP(A87,VocabularyNL!$A:$H,8)),"")</f>
        <v/>
      </c>
      <c r="L87" s="12" t="str">
        <f>IFERROR(IF(VLOOKUP(A87,VocabularyFR!$A:$H,8)=0,"",VLOOKUP(A87,VocabularyFR!$A:$H,8)),"")</f>
        <v/>
      </c>
    </row>
    <row r="88" spans="1:12" ht="57.6" x14ac:dyDescent="0.3">
      <c r="A88" s="4">
        <v>87</v>
      </c>
      <c r="B88" s="12" t="str">
        <f>IF($A88&lt;&gt;"",VLOOKUP($A88,Vocabulary!$A:$J,4,),"")</f>
        <v>Other</v>
      </c>
      <c r="C88" s="12" t="str">
        <f>IF($A88&lt;&gt;"",IF(VLOOKUP($A88,Vocabulary!$A:$J,2,)="","",VLOOKUP($A88,Vocabulary!$A:$J,2,)),"")</f>
        <v>FormalFrameworkLanguage</v>
      </c>
      <c r="D88" s="12" t="str">
        <f>IF($A88&lt;&gt;"",IF(VLOOKUP($A88,Vocabulary!$A:$J,10,)="","",VLOOKUP($A88,Vocabulary!$A:$J,10,)),"")</f>
        <v>&lt;eu:FormalFrameworkLanguage&gt;</v>
      </c>
      <c r="E88" s="12" t="str">
        <f>IFERROR(IF(VLOOKUP(A88,VocabularyNL!$A:$G,6)=0,"",VLOOKUP(A88,VocabularyNL!$A:$G,6)),"")</f>
        <v/>
      </c>
      <c r="F88" s="12" t="str">
        <f>IFERROR(IF(VLOOKUP(A88,VocabularyFR!$A:$G,6)=0,"",VLOOKUP(A88,VocabularyFR!$A:$G,6)),"")</f>
        <v/>
      </c>
      <c r="G88" s="12" t="str">
        <f>IF($A88&lt;&gt;"",VLOOKUP($A88,Vocabulary!$A:$J,3,),"")</f>
        <v xml:space="preserve">This property represents the Language(s) in which the Formal Framework is available. The possible values for this property are described in a controlled vocabulary. </v>
      </c>
      <c r="H88" s="12" t="str">
        <f>IFERROR(IF(VLOOKUP(A88,VocabularyNL!$A:$G,7)=0,"",VLOOKUP(A88,VocabularyNL!$A:$H,7)),"")</f>
        <v/>
      </c>
      <c r="I88" s="12" t="str">
        <f>IFERROR(IF(VLOOKUP(A88,VocabularyFR!$A:$G,7)=0,"",VLOOKUP(A88,VocabularyFR!$A:$H,7)),"")</f>
        <v/>
      </c>
      <c r="J88" s="12" t="str">
        <f>IF($A88&lt;&gt;"",IF(VLOOKUP($A88,Vocabulary!$A:$J,7,)="","",VLOOKUP($A88,Vocabulary!$A:$J,7,)),"")</f>
        <v/>
      </c>
      <c r="K88" s="12" t="str">
        <f>IFERROR(IF(VLOOKUP(A88,VocabularyNL!$A:$H,8)=0,"",VLOOKUP(A88,VocabularyNL!$A:$H,8)),"")</f>
        <v/>
      </c>
      <c r="L88" s="12" t="str">
        <f>IFERROR(IF(VLOOKUP(A88,VocabularyFR!$A:$H,8)=0,"",VLOOKUP(A88,VocabularyFR!$A:$H,8)),"")</f>
        <v/>
      </c>
    </row>
    <row r="89" spans="1:12" ht="86.4" x14ac:dyDescent="0.3">
      <c r="A89" s="4">
        <v>88</v>
      </c>
      <c r="B89" s="12" t="str">
        <f>IF($A89&lt;&gt;"",VLOOKUP($A89,Vocabulary!$A:$J,4,),"")</f>
        <v>Other</v>
      </c>
      <c r="C89" s="12" t="str">
        <f>IF($A89&lt;&gt;"",IF(VLOOKUP($A89,Vocabulary!$A:$J,2,)="","",VLOOKUP($A89,Vocabulary!$A:$J,2,)),"")</f>
        <v>FormalFrameworkStatus</v>
      </c>
      <c r="D89" s="12" t="str">
        <f>IF($A89&lt;&gt;"",IF(VLOOKUP($A89,Vocabulary!$A:$J,10,)="","",VLOOKUP($A89,Vocabulary!$A:$J,10,)),"")</f>
        <v>&lt;eu:FormalFrameworkStatus&gt;</v>
      </c>
      <c r="E89" s="12" t="str">
        <f>IFERROR(IF(VLOOKUP(A89,VocabularyNL!$A:$G,6)=0,"",VLOOKUP(A89,VocabularyNL!$A:$G,6)),"")</f>
        <v/>
      </c>
      <c r="F89" s="12" t="str">
        <f>IFERROR(IF(VLOOKUP(A89,VocabularyFR!$A:$G,6)=0,"",VLOOKUP(A89,VocabularyFR!$A:$G,6)),"")</f>
        <v/>
      </c>
      <c r="G89" s="12" t="str">
        <f>IF($A89&lt;&gt;"",VLOOKUP($A89,Vocabulary!$A:$J,3,),"")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H89" s="12" t="str">
        <f>IFERROR(IF(VLOOKUP(A89,VocabularyNL!$A:$G,7)=0,"",VLOOKUP(A89,VocabularyNL!$A:$H,7)),"")</f>
        <v/>
      </c>
      <c r="I89" s="12" t="str">
        <f>IFERROR(IF(VLOOKUP(A89,VocabularyFR!$A:$G,7)=0,"",VLOOKUP(A89,VocabularyFR!$A:$H,7)),"")</f>
        <v/>
      </c>
      <c r="J89" s="12" t="str">
        <f>IF($A89&lt;&gt;"",IF(VLOOKUP($A89,Vocabulary!$A:$J,7,)="","",VLOOKUP($A89,Vocabulary!$A:$J,7,)),"")</f>
        <v/>
      </c>
      <c r="K89" s="12" t="str">
        <f>IFERROR(IF(VLOOKUP(A89,VocabularyNL!$A:$H,8)=0,"",VLOOKUP(A89,VocabularyNL!$A:$H,8)),"")</f>
        <v/>
      </c>
      <c r="L89" s="12" t="str">
        <f>IFERROR(IF(VLOOKUP(A89,VocabularyFR!$A:$H,8)=0,"",VLOOKUP(A89,VocabularyFR!$A:$H,8)),"")</f>
        <v/>
      </c>
    </row>
    <row r="90" spans="1:12" ht="43.2" x14ac:dyDescent="0.3">
      <c r="A90" s="4">
        <v>89</v>
      </c>
      <c r="B90" s="12" t="str">
        <f>IF($A90&lt;&gt;"",VLOOKUP($A90,Vocabulary!$A:$J,4,),"")</f>
        <v>Other</v>
      </c>
      <c r="C90" s="12" t="str">
        <f>IF($A90&lt;&gt;"",IF(VLOOKUP($A90,Vocabulary!$A:$J,2,)="","",VLOOKUP($A90,Vocabulary!$A:$J,2,)),"")</f>
        <v>FormalFrameworkSubject</v>
      </c>
      <c r="D90" s="12" t="str">
        <f>IF($A90&lt;&gt;"",IF(VLOOKUP($A90,Vocabulary!$A:$J,10,)="","",VLOOKUP($A90,Vocabulary!$A:$J,10,)),"")</f>
        <v>&lt;eu:FormalFrameworkSubject&gt;</v>
      </c>
      <c r="E90" s="12" t="str">
        <f>IFERROR(IF(VLOOKUP(A90,VocabularyNL!$A:$G,6)=0,"",VLOOKUP(A90,VocabularyNL!$A:$G,6)),"")</f>
        <v/>
      </c>
      <c r="F90" s="12" t="str">
        <f>IFERROR(IF(VLOOKUP(A90,VocabularyFR!$A:$G,6)=0,"",VLOOKUP(A90,VocabularyFR!$A:$G,6)),"")</f>
        <v/>
      </c>
      <c r="G90" s="12" t="str">
        <f>IF($A90&lt;&gt;"",VLOOKUP($A90,Vocabulary!$A:$J,3,),"")</f>
        <v>This property represents the Subject of this Formal Framework. The possible values for this property are described in a controlled vocabulary.</v>
      </c>
      <c r="H90" s="12" t="str">
        <f>IFERROR(IF(VLOOKUP(A90,VocabularyNL!$A:$G,7)=0,"",VLOOKUP(A90,VocabularyNL!$A:$H,7)),"")</f>
        <v/>
      </c>
      <c r="I90" s="12" t="str">
        <f>IFERROR(IF(VLOOKUP(A90,VocabularyFR!$A:$G,7)=0,"",VLOOKUP(A90,VocabularyFR!$A:$H,7)),"")</f>
        <v/>
      </c>
      <c r="J90" s="12" t="str">
        <f>IF($A90&lt;&gt;"",IF(VLOOKUP($A90,Vocabulary!$A:$J,7,)="","",VLOOKUP($A90,Vocabulary!$A:$J,7,)),"")</f>
        <v/>
      </c>
      <c r="K90" s="12" t="str">
        <f>IFERROR(IF(VLOOKUP(A90,VocabularyNL!$A:$H,8)=0,"",VLOOKUP(A90,VocabularyNL!$A:$H,8)),"")</f>
        <v/>
      </c>
      <c r="L90" s="12" t="str">
        <f>IFERROR(IF(VLOOKUP(A90,VocabularyFR!$A:$H,8)=0,"",VLOOKUP(A90,VocabularyFR!$A:$H,8)),"")</f>
        <v/>
      </c>
    </row>
    <row r="91" spans="1:12" ht="72" x14ac:dyDescent="0.3">
      <c r="A91" s="4">
        <v>90</v>
      </c>
      <c r="B91" s="12" t="str">
        <f>IF($A91&lt;&gt;"",VLOOKUP($A91,Vocabulary!$A:$J,4,),"")</f>
        <v>Other</v>
      </c>
      <c r="C91" s="12" t="str">
        <f>IF($A91&lt;&gt;"",IF(VLOOKUP($A91,Vocabulary!$A:$J,2,)="","",VLOOKUP($A91,Vocabulary!$A:$J,2,)),"")</f>
        <v>FormalFrameworkTerritorialApplication</v>
      </c>
      <c r="D91" s="12" t="str">
        <f>IF($A91&lt;&gt;"",IF(VLOOKUP($A91,Vocabulary!$A:$J,10,)="","",VLOOKUP($A91,Vocabulary!$A:$J,10,)),"")</f>
        <v>&lt;eu:FormalFrameworkTerritorialApplication&gt;</v>
      </c>
      <c r="E91" s="12" t="str">
        <f>IFERROR(IF(VLOOKUP(A91,VocabularyNL!$A:$G,6)=0,"",VLOOKUP(A91,VocabularyNL!$A:$G,6)),"")</f>
        <v/>
      </c>
      <c r="F91" s="12" t="str">
        <f>IFERROR(IF(VLOOKUP(A91,VocabularyFR!$A:$G,6)=0,"",VLOOKUP(A91,VocabularyFR!$A:$G,6)),"")</f>
        <v/>
      </c>
      <c r="G91" s="12" t="str">
        <f>IF($A91&lt;&gt;"",VLOOKUP($A91,Vocabulary!$A:$J,3,),"")</f>
        <v xml:space="preserve">This property represents the geographical scope of where the Formal Framework is applicable, for instance EU, country/Member State, region…
The values of this property come from a controlled vocabulary, for instance NUTS. </v>
      </c>
      <c r="H91" s="12" t="str">
        <f>IFERROR(IF(VLOOKUP(A91,VocabularyNL!$A:$G,7)=0,"",VLOOKUP(A91,VocabularyNL!$A:$H,7)),"")</f>
        <v/>
      </c>
      <c r="I91" s="12" t="str">
        <f>IFERROR(IF(VLOOKUP(A91,VocabularyFR!$A:$G,7)=0,"",VLOOKUP(A91,VocabularyFR!$A:$H,7)),"")</f>
        <v/>
      </c>
      <c r="J91" s="12" t="str">
        <f>IF($A91&lt;&gt;"",IF(VLOOKUP($A91,Vocabulary!$A:$J,7,)="","",VLOOKUP($A91,Vocabulary!$A:$J,7,)),"")</f>
        <v/>
      </c>
      <c r="K91" s="12" t="str">
        <f>IFERROR(IF(VLOOKUP(A91,VocabularyNL!$A:$H,8)=0,"",VLOOKUP(A91,VocabularyNL!$A:$H,8)),"")</f>
        <v/>
      </c>
      <c r="L91" s="12" t="str">
        <f>IFERROR(IF(VLOOKUP(A91,VocabularyFR!$A:$H,8)=0,"",VLOOKUP(A91,VocabularyFR!$A:$H,8)),"")</f>
        <v/>
      </c>
    </row>
    <row r="92" spans="1:12" ht="72" x14ac:dyDescent="0.3">
      <c r="A92" s="4">
        <v>91</v>
      </c>
      <c r="B92" s="12" t="str">
        <f>IF($A92&lt;&gt;"",VLOOKUP($A92,Vocabulary!$A:$J,4,),"")</f>
        <v>Other</v>
      </c>
      <c r="C92" s="12" t="str">
        <f>IF($A92&lt;&gt;"",IF(VLOOKUP($A92,Vocabulary!$A:$J,2,)="","",VLOOKUP($A92,Vocabulary!$A:$J,2,)),"")</f>
        <v>FormalFrameworkType</v>
      </c>
      <c r="D92" s="12" t="str">
        <f>IF($A92&lt;&gt;"",IF(VLOOKUP($A92,Vocabulary!$A:$J,10,)="","",VLOOKUP($A92,Vocabulary!$A:$J,10,)),"")</f>
        <v>&lt;eu:FormalFrameworkType&gt;</v>
      </c>
      <c r="E92" s="12" t="str">
        <f>IFERROR(IF(VLOOKUP(A92,VocabularyNL!$A:$G,6)=0,"",VLOOKUP(A92,VocabularyNL!$A:$G,6)),"")</f>
        <v/>
      </c>
      <c r="F92" s="12" t="str">
        <f>IFERROR(IF(VLOOKUP(A92,VocabularyFR!$A:$G,6)=0,"",VLOOKUP(A92,VocabularyFR!$A:$G,6)),"")</f>
        <v/>
      </c>
      <c r="G92" s="12" t="str">
        <f>IF($A92&lt;&gt;"",VLOOKUP($A92,Vocabulary!$A:$J,3,),"")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H92" s="12" t="str">
        <f>IFERROR(IF(VLOOKUP(A92,VocabularyNL!$A:$G,7)=0,"",VLOOKUP(A92,VocabularyNL!$A:$H,7)),"")</f>
        <v/>
      </c>
      <c r="I92" s="12" t="str">
        <f>IFERROR(IF(VLOOKUP(A92,VocabularyFR!$A:$G,7)=0,"",VLOOKUP(A92,VocabularyFR!$A:$H,7)),"")</f>
        <v/>
      </c>
      <c r="J92" s="12" t="str">
        <f>IF($A92&lt;&gt;"",IF(VLOOKUP($A92,Vocabulary!$A:$J,7,)="","",VLOOKUP($A92,Vocabulary!$A:$J,7,)),"")</f>
        <v/>
      </c>
      <c r="K92" s="12" t="str">
        <f>IFERROR(IF(VLOOKUP(A92,VocabularyNL!$A:$H,8)=0,"",VLOOKUP(A92,VocabularyNL!$A:$H,8)),"")</f>
        <v/>
      </c>
      <c r="L92" s="12" t="str">
        <f>IFERROR(IF(VLOOKUP(A92,VocabularyFR!$A:$H,8)=0,"",VLOOKUP(A92,VocabularyFR!$A:$H,8)),"")</f>
        <v/>
      </c>
    </row>
    <row r="93" spans="1:12" x14ac:dyDescent="0.3">
      <c r="A93" s="4">
        <v>92</v>
      </c>
      <c r="B93" s="12" t="str">
        <f>IF($A93&lt;&gt;"",VLOOKUP($A93,Vocabulary!$A:$J,4,),"")</f>
        <v>Other</v>
      </c>
      <c r="C93" s="12" t="str">
        <f>IF($A93&lt;&gt;"",IF(VLOOKUP($A93,Vocabulary!$A:$J,2,)="","",VLOOKUP($A93,Vocabulary!$A:$J,2,)),"")</f>
        <v>FormalFrameworkRelated</v>
      </c>
      <c r="D93" s="12" t="str">
        <f>IF($A93&lt;&gt;"",IF(VLOOKUP($A93,Vocabulary!$A:$J,10,)="","",VLOOKUP($A93,Vocabulary!$A:$J,10,)),"")</f>
        <v>&lt;eu:FormalFrameworkRelated&gt;</v>
      </c>
      <c r="E93" s="12" t="str">
        <f>IFERROR(IF(VLOOKUP(A93,VocabularyNL!$A:$G,6)=0,"",VLOOKUP(A93,VocabularyNL!$A:$G,6)),"")</f>
        <v/>
      </c>
      <c r="F93" s="12" t="str">
        <f>IFERROR(IF(VLOOKUP(A93,VocabularyFR!$A:$G,6)=0,"",VLOOKUP(A93,VocabularyFR!$A:$G,6)),"")</f>
        <v/>
      </c>
      <c r="G93" s="12" t="str">
        <f>IF($A93&lt;&gt;"",VLOOKUP($A93,Vocabulary!$A:$J,3,),"")</f>
        <v>A formal framework related to this framework.</v>
      </c>
      <c r="H93" s="12" t="str">
        <f>IFERROR(IF(VLOOKUP(A93,VocabularyNL!$A:$G,7)=0,"",VLOOKUP(A93,VocabularyNL!$A:$H,7)),"")</f>
        <v/>
      </c>
      <c r="I93" s="12" t="str">
        <f>IFERROR(IF(VLOOKUP(A93,VocabularyFR!$A:$G,7)=0,"",VLOOKUP(A93,VocabularyFR!$A:$H,7)),"")</f>
        <v/>
      </c>
      <c r="J93" s="12" t="str">
        <f>IF($A93&lt;&gt;"",IF(VLOOKUP($A93,Vocabulary!$A:$J,7,)="","",VLOOKUP($A93,Vocabulary!$A:$J,7,)),"")</f>
        <v/>
      </c>
      <c r="K93" s="12" t="str">
        <f>IFERROR(IF(VLOOKUP(A93,VocabularyNL!$A:$H,8)=0,"",VLOOKUP(A93,VocabularyNL!$A:$H,8)),"")</f>
        <v/>
      </c>
      <c r="L93" s="12" t="str">
        <f>IFERROR(IF(VLOOKUP(A93,VocabularyFR!$A:$H,8)=0,"",VLOOKUP(A93,VocabularyFR!$A:$H,8)),"")</f>
        <v/>
      </c>
    </row>
    <row r="94" spans="1:12" ht="187.2" x14ac:dyDescent="0.3">
      <c r="A94" s="4">
        <v>93</v>
      </c>
      <c r="B94" s="12" t="str">
        <f>IF($A94&lt;&gt;"",VLOOKUP($A94,Vocabulary!$A:$J,4,),"")</f>
        <v>Organization</v>
      </c>
      <c r="C94" s="12" t="str">
        <f>IF($A94&lt;&gt;"",IF(VLOOKUP($A94,Vocabulary!$A:$J,2,)="","",VLOOKUP($A94,Vocabulary!$A:$J,2,)),"")</f>
        <v>FoundationEvent</v>
      </c>
      <c r="D94" s="12" t="str">
        <f>IF($A94&lt;&gt;"",IF(VLOOKUP($A94,Vocabulary!$A:$J,10,)="","",VLOOKUP($A94,Vocabulary!$A:$J,10,)),"")</f>
        <v>&lt;eu:FoundationEvent&gt;</v>
      </c>
      <c r="E94" s="12" t="str">
        <f>IFERROR(IF(VLOOKUP(A94,VocabularyNL!$A:$G,6)=0,"",VLOOKUP(A94,VocabularyNL!$A:$G,6)),"")</f>
        <v/>
      </c>
      <c r="F94" s="12" t="str">
        <f>IFERROR(IF(VLOOKUP(A94,VocabularyFR!$A:$G,6)=0,"",VLOOKUP(A94,VocabularyFR!$A:$G,6)),"")</f>
        <v/>
      </c>
      <c r="G94" s="12" t="str">
        <f>IF($A94&lt;&gt;"",VLOOKUP($A94,Vocabulary!$A:$J,3,),"")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H94" s="12" t="str">
        <f>IFERROR(IF(VLOOKUP(A94,VocabularyNL!$A:$G,7)=0,"",VLOOKUP(A94,VocabularyNL!$A:$H,7)),"")</f>
        <v/>
      </c>
      <c r="I94" s="12" t="str">
        <f>IFERROR(IF(VLOOKUP(A94,VocabularyFR!$A:$G,7)=0,"",VLOOKUP(A94,VocabularyFR!$A:$H,7)),"")</f>
        <v/>
      </c>
      <c r="J94" s="12" t="str">
        <f>IF($A94&lt;&gt;"",IF(VLOOKUP($A94,Vocabulary!$A:$J,7,)="","",VLOOKUP($A94,Vocabulary!$A:$J,7,)),"")</f>
        <v/>
      </c>
      <c r="K94" s="12" t="str">
        <f>IFERROR(IF(VLOOKUP(A94,VocabularyNL!$A:$H,8)=0,"",VLOOKUP(A94,VocabularyNL!$A:$H,8)),"")</f>
        <v/>
      </c>
      <c r="L94" s="12" t="str">
        <f>IFERROR(IF(VLOOKUP(A94,VocabularyFR!$A:$H,8)=0,"",VLOOKUP(A94,VocabularyFR!$A:$H,8)),"")</f>
        <v/>
      </c>
    </row>
    <row r="95" spans="1:12" x14ac:dyDescent="0.3">
      <c r="A95" s="4">
        <v>94</v>
      </c>
      <c r="B95" s="12" t="str">
        <f>IF($A95&lt;&gt;"",VLOOKUP($A95,Vocabulary!$A:$J,4,),"")</f>
        <v>Location</v>
      </c>
      <c r="C95" s="12" t="str">
        <f>IF($A95&lt;&gt;"",IF(VLOOKUP($A95,Vocabulary!$A:$J,2,)="","",VLOOKUP($A95,Vocabulary!$A:$J,2,)),"")</f>
        <v>Geometry</v>
      </c>
      <c r="D95" s="12" t="str">
        <f>IF($A95&lt;&gt;"",IF(VLOOKUP($A95,Vocabulary!$A:$J,10,)="","",VLOOKUP($A95,Vocabulary!$A:$J,10,)),"")</f>
        <v>&lt;eu:Geometry&gt;</v>
      </c>
      <c r="E95" s="12" t="str">
        <f>IFERROR(IF(VLOOKUP(A95,VocabularyNL!$A:$G,6)=0,"",VLOOKUP(A95,VocabularyNL!$A:$G,6)),"")</f>
        <v/>
      </c>
      <c r="F95" s="12" t="str">
        <f>IFERROR(IF(VLOOKUP(A95,VocabularyFR!$A:$G,6)=0,"",VLOOKUP(A95,VocabularyFR!$A:$G,6)),"")</f>
        <v/>
      </c>
      <c r="G95" s="12" t="str">
        <f>IF($A95&lt;&gt;"",VLOOKUP($A95,Vocabulary!$A:$J,3,),"")</f>
        <v>A geometry representing a location.</v>
      </c>
      <c r="H95" s="12" t="str">
        <f>IFERROR(IF(VLOOKUP(A95,VocabularyNL!$A:$G,7)=0,"",VLOOKUP(A95,VocabularyNL!$A:$H,7)),"")</f>
        <v/>
      </c>
      <c r="I95" s="12" t="str">
        <f>IFERROR(IF(VLOOKUP(A95,VocabularyFR!$A:$G,7)=0,"",VLOOKUP(A95,VocabularyFR!$A:$H,7)),"")</f>
        <v/>
      </c>
      <c r="J95" s="12" t="str">
        <f>IF($A95&lt;&gt;"",IF(VLOOKUP($A95,Vocabulary!$A:$J,7,)="","",VLOOKUP($A95,Vocabulary!$A:$J,7,)),"")</f>
        <v/>
      </c>
      <c r="K95" s="12" t="str">
        <f>IFERROR(IF(VLOOKUP(A95,VocabularyNL!$A:$H,8)=0,"",VLOOKUP(A95,VocabularyNL!$A:$H,8)),"")</f>
        <v/>
      </c>
      <c r="L95" s="12" t="str">
        <f>IFERROR(IF(VLOOKUP(A95,VocabularyFR!$A:$H,8)=0,"",VLOOKUP(A95,VocabularyFR!$A:$H,8)),"")</f>
        <v/>
      </c>
    </row>
    <row r="96" spans="1:12" x14ac:dyDescent="0.3">
      <c r="A96" s="4">
        <v>95</v>
      </c>
      <c r="B96" s="12" t="str">
        <f>IF($A96&lt;&gt;"",VLOOKUP($A96,Vocabulary!$A:$J,4,),"")</f>
        <v>Location</v>
      </c>
      <c r="C96" s="12" t="str">
        <f>IF($A96&lt;&gt;"",IF(VLOOKUP($A96,Vocabulary!$A:$J,2,)="","",VLOOKUP($A96,Vocabulary!$A:$J,2,)),"")</f>
        <v>GeometryCoordinates</v>
      </c>
      <c r="D96" s="12" t="str">
        <f>IF($A96&lt;&gt;"",IF(VLOOKUP($A96,Vocabulary!$A:$J,10,)="","",VLOOKUP($A96,Vocabulary!$A:$J,10,)),"")</f>
        <v>&lt;eu:GeometryCoordinates&gt;</v>
      </c>
      <c r="E96" s="12" t="str">
        <f>IFERROR(IF(VLOOKUP(A96,VocabularyNL!$A:$G,6)=0,"",VLOOKUP(A96,VocabularyNL!$A:$G,6)),"")</f>
        <v/>
      </c>
      <c r="F96" s="12" t="str">
        <f>IFERROR(IF(VLOOKUP(A96,VocabularyFR!$A:$G,6)=0,"",VLOOKUP(A96,VocabularyFR!$A:$G,6)),"")</f>
        <v/>
      </c>
      <c r="G96" s="12" t="str">
        <f>IF($A96&lt;&gt;"",VLOOKUP($A96,Vocabulary!$A:$J,3,),"")</f>
        <v>The ordered list of coordinates of the geometry.</v>
      </c>
      <c r="H96" s="12" t="str">
        <f>IFERROR(IF(VLOOKUP(A96,VocabularyNL!$A:$G,7)=0,"",VLOOKUP(A96,VocabularyNL!$A:$H,7)),"")</f>
        <v/>
      </c>
      <c r="I96" s="12" t="str">
        <f>IFERROR(IF(VLOOKUP(A96,VocabularyFR!$A:$G,7)=0,"",VLOOKUP(A96,VocabularyFR!$A:$H,7)),"")</f>
        <v/>
      </c>
      <c r="J96" s="12" t="str">
        <f>IF($A96&lt;&gt;"",IF(VLOOKUP($A96,Vocabulary!$A:$J,7,)="","",VLOOKUP($A96,Vocabulary!$A:$J,7,)),"")</f>
        <v/>
      </c>
      <c r="K96" s="12" t="str">
        <f>IFERROR(IF(VLOOKUP(A96,VocabularyNL!$A:$H,8)=0,"",VLOOKUP(A96,VocabularyNL!$A:$H,8)),"")</f>
        <v/>
      </c>
      <c r="L96" s="12" t="str">
        <f>IFERROR(IF(VLOOKUP(A96,VocabularyFR!$A:$H,8)=0,"",VLOOKUP(A96,VocabularyFR!$A:$H,8)),"")</f>
        <v/>
      </c>
    </row>
    <row r="97" spans="1:12" ht="28.8" x14ac:dyDescent="0.3">
      <c r="A97" s="4">
        <v>96</v>
      </c>
      <c r="B97" s="12" t="str">
        <f>IF($A97&lt;&gt;"",VLOOKUP($A97,Vocabulary!$A:$J,4,),"")</f>
        <v>Location</v>
      </c>
      <c r="C97" s="12" t="str">
        <f>IF($A97&lt;&gt;"",IF(VLOOKUP($A97,Vocabulary!$A:$J,2,)="","",VLOOKUP($A97,Vocabulary!$A:$J,2,)),"")</f>
        <v>GeometryCRS</v>
      </c>
      <c r="D97" s="12" t="str">
        <f>IF($A97&lt;&gt;"",IF(VLOOKUP($A97,Vocabulary!$A:$J,10,)="","",VLOOKUP($A97,Vocabulary!$A:$J,10,)),"")</f>
        <v>&lt;eu:GeometryCRS&gt;</v>
      </c>
      <c r="E97" s="12" t="str">
        <f>IFERROR(IF(VLOOKUP(A97,VocabularyNL!$A:$G,6)=0,"",VLOOKUP(A97,VocabularyNL!$A:$G,6)),"")</f>
        <v/>
      </c>
      <c r="F97" s="12" t="str">
        <f>IFERROR(IF(VLOOKUP(A97,VocabularyFR!$A:$G,6)=0,"",VLOOKUP(A97,VocabularyFR!$A:$G,6)),"")</f>
        <v/>
      </c>
      <c r="G97" s="12" t="str">
        <f>IF($A97&lt;&gt;"",VLOOKUP($A97,Vocabulary!$A:$J,3,),"")</f>
        <v>The Coordinate Reference System (CRS) used to encode the coordinates.</v>
      </c>
      <c r="H97" s="12" t="str">
        <f>IFERROR(IF(VLOOKUP(A97,VocabularyNL!$A:$G,7)=0,"",VLOOKUP(A97,VocabularyNL!$A:$H,7)),"")</f>
        <v/>
      </c>
      <c r="I97" s="12" t="str">
        <f>IFERROR(IF(VLOOKUP(A97,VocabularyFR!$A:$G,7)=0,"",VLOOKUP(A97,VocabularyFR!$A:$H,7)),"")</f>
        <v/>
      </c>
      <c r="J97" s="12" t="str">
        <f>IF($A97&lt;&gt;"",IF(VLOOKUP($A97,Vocabulary!$A:$J,7,)="","",VLOOKUP($A97,Vocabulary!$A:$J,7,)),"")</f>
        <v/>
      </c>
      <c r="K97" s="12" t="str">
        <f>IFERROR(IF(VLOOKUP(A97,VocabularyNL!$A:$H,8)=0,"",VLOOKUP(A97,VocabularyNL!$A:$H,8)),"")</f>
        <v/>
      </c>
      <c r="L97" s="12" t="str">
        <f>IFERROR(IF(VLOOKUP(A97,VocabularyFR!$A:$H,8)=0,"",VLOOKUP(A97,VocabularyFR!$A:$H,8)),"")</f>
        <v/>
      </c>
    </row>
    <row r="98" spans="1:12" x14ac:dyDescent="0.3">
      <c r="A98" s="4">
        <v>97</v>
      </c>
      <c r="B98" s="12" t="str">
        <f>IF($A98&lt;&gt;"",VLOOKUP($A98,Vocabulary!$A:$J,4,),"")</f>
        <v>Location</v>
      </c>
      <c r="C98" s="12" t="str">
        <f>IF($A98&lt;&gt;"",IF(VLOOKUP($A98,Vocabulary!$A:$J,2,)="","",VLOOKUP($A98,Vocabulary!$A:$J,2,)),"")</f>
        <v>GeometryType</v>
      </c>
      <c r="D98" s="12" t="str">
        <f>IF($A98&lt;&gt;"",IF(VLOOKUP($A98,Vocabulary!$A:$J,10,)="","",VLOOKUP($A98,Vocabulary!$A:$J,10,)),"")</f>
        <v>&lt;eu:GeometryType&gt;</v>
      </c>
      <c r="E98" s="12" t="str">
        <f>IFERROR(IF(VLOOKUP(A98,VocabularyNL!$A:$G,6)=0,"",VLOOKUP(A98,VocabularyNL!$A:$G,6)),"")</f>
        <v/>
      </c>
      <c r="F98" s="12" t="str">
        <f>IFERROR(IF(VLOOKUP(A98,VocabularyFR!$A:$G,6)=0,"",VLOOKUP(A98,VocabularyFR!$A:$G,6)),"")</f>
        <v/>
      </c>
      <c r="G98" s="12" t="str">
        <f>IF($A98&lt;&gt;"",VLOOKUP($A98,Vocabulary!$A:$J,3,),"")</f>
        <v>The type of the geometry.</v>
      </c>
      <c r="H98" s="12" t="str">
        <f>IFERROR(IF(VLOOKUP(A98,VocabularyNL!$A:$G,7)=0,"",VLOOKUP(A98,VocabularyNL!$A:$H,7)),"")</f>
        <v/>
      </c>
      <c r="I98" s="12" t="str">
        <f>IFERROR(IF(VLOOKUP(A98,VocabularyFR!$A:$G,7)=0,"",VLOOKUP(A98,VocabularyFR!$A:$H,7)),"")</f>
        <v/>
      </c>
      <c r="J98" s="12" t="str">
        <f>IF($A98&lt;&gt;"",IF(VLOOKUP($A98,Vocabulary!$A:$J,7,)="","",VLOOKUP($A98,Vocabulary!$A:$J,7,)),"")</f>
        <v/>
      </c>
      <c r="K98" s="12" t="str">
        <f>IFERROR(IF(VLOOKUP(A98,VocabularyNL!$A:$H,8)=0,"",VLOOKUP(A98,VocabularyNL!$A:$H,8)),"")</f>
        <v/>
      </c>
      <c r="L98" s="12" t="str">
        <f>IFERROR(IF(VLOOKUP(A98,VocabularyFR!$A:$H,8)=0,"",VLOOKUP(A98,VocabularyFR!$A:$H,8)),"")</f>
        <v/>
      </c>
    </row>
    <row r="99" spans="1:12" ht="28.8" x14ac:dyDescent="0.3">
      <c r="A99" s="4">
        <v>98</v>
      </c>
      <c r="B99" s="12" t="str">
        <f>IF($A99&lt;&gt;"",VLOOKUP($A99,Vocabulary!$A:$J,4,),"")</f>
        <v>Location</v>
      </c>
      <c r="C99" s="12" t="str">
        <f>IF($A99&lt;&gt;"",IF(VLOOKUP($A99,Vocabulary!$A:$J,2,)="","",VLOOKUP($A99,Vocabulary!$A:$J,2,)),"")</f>
        <v>Jurisdiction</v>
      </c>
      <c r="D99" s="12" t="str">
        <f>IF($A99&lt;&gt;"",IF(VLOOKUP($A99,Vocabulary!$A:$J,10,)="","",VLOOKUP($A99,Vocabulary!$A:$J,10,)),"")</f>
        <v>&lt;eu:Jurisdiction&gt;</v>
      </c>
      <c r="E99" s="12" t="str">
        <f>IFERROR(IF(VLOOKUP(A99,VocabularyNL!$A:$G,6)=0,"",VLOOKUP(A99,VocabularyNL!$A:$G,6)),"")</f>
        <v/>
      </c>
      <c r="F99" s="12" t="str">
        <f>IFERROR(IF(VLOOKUP(A99,VocabularyFR!$A:$G,6)=0,"",VLOOKUP(A99,VocabularyFR!$A:$G,6)),"")</f>
        <v/>
      </c>
      <c r="G99" s="12" t="str">
        <f>IF($A99&lt;&gt;"",VLOOKUP($A99,Vocabulary!$A:$J,3,),"")</f>
        <v>A jurisdiction, typically a country, dealing with and making pronouncements on legal matters.</v>
      </c>
      <c r="H99" s="12" t="str">
        <f>IFERROR(IF(VLOOKUP(A99,VocabularyNL!$A:$G,7)=0,"",VLOOKUP(A99,VocabularyNL!$A:$H,7)),"")</f>
        <v/>
      </c>
      <c r="I99" s="12" t="str">
        <f>IFERROR(IF(VLOOKUP(A99,VocabularyFR!$A:$G,7)=0,"",VLOOKUP(A99,VocabularyFR!$A:$H,7)),"")</f>
        <v/>
      </c>
      <c r="J99" s="12" t="str">
        <f>IF($A99&lt;&gt;"",IF(VLOOKUP($A99,Vocabulary!$A:$J,7,)="","",VLOOKUP($A99,Vocabulary!$A:$J,7,)),"")</f>
        <v/>
      </c>
      <c r="K99" s="12" t="str">
        <f>IFERROR(IF(VLOOKUP(A99,VocabularyNL!$A:$H,8)=0,"",VLOOKUP(A99,VocabularyNL!$A:$H,8)),"")</f>
        <v/>
      </c>
      <c r="L99" s="12" t="str">
        <f>IFERROR(IF(VLOOKUP(A99,VocabularyFR!$A:$H,8)=0,"",VLOOKUP(A99,VocabularyFR!$A:$H,8)),"")</f>
        <v/>
      </c>
    </row>
    <row r="100" spans="1:12" x14ac:dyDescent="0.3">
      <c r="A100" s="4">
        <v>99</v>
      </c>
      <c r="B100" s="12" t="str">
        <f>IF($A100&lt;&gt;"",VLOOKUP($A100,Vocabulary!$A:$J,4,),"")</f>
        <v>Location</v>
      </c>
      <c r="C100" s="12" t="str">
        <f>IF($A100&lt;&gt;"",IF(VLOOKUP($A100,Vocabulary!$A:$J,2,)="","",VLOOKUP($A100,Vocabulary!$A:$J,2,)),"")</f>
        <v>JurisdictionName</v>
      </c>
      <c r="D100" s="12" t="str">
        <f>IF($A100&lt;&gt;"",IF(VLOOKUP($A100,Vocabulary!$A:$J,10,)="","",VLOOKUP($A100,Vocabulary!$A:$J,10,)),"")</f>
        <v>&lt;eu:JurisdictionName&gt;</v>
      </c>
      <c r="E100" s="12" t="str">
        <f>IFERROR(IF(VLOOKUP(A100,VocabularyNL!$A:$G,6)=0,"",VLOOKUP(A100,VocabularyNL!$A:$G,6)),"")</f>
        <v/>
      </c>
      <c r="F100" s="12" t="str">
        <f>IFERROR(IF(VLOOKUP(A100,VocabularyFR!$A:$G,6)=0,"",VLOOKUP(A100,VocabularyFR!$A:$G,6)),"")</f>
        <v/>
      </c>
      <c r="G100" s="12" t="str">
        <f>IF($A100&lt;&gt;"",VLOOKUP($A100,Vocabulary!$A:$J,3,),"")</f>
        <v>The name of the jurisdiction.</v>
      </c>
      <c r="H100" s="12" t="str">
        <f>IFERROR(IF(VLOOKUP(A100,VocabularyNL!$A:$G,7)=0,"",VLOOKUP(A100,VocabularyNL!$A:$H,7)),"")</f>
        <v/>
      </c>
      <c r="I100" s="12" t="str">
        <f>IFERROR(IF(VLOOKUP(A100,VocabularyFR!$A:$G,7)=0,"",VLOOKUP(A100,VocabularyFR!$A:$H,7)),"")</f>
        <v/>
      </c>
      <c r="J100" s="12" t="str">
        <f>IF($A100&lt;&gt;"",IF(VLOOKUP($A100,Vocabulary!$A:$J,7,)="","",VLOOKUP($A100,Vocabulary!$A:$J,7,)),"")</f>
        <v/>
      </c>
      <c r="K100" s="12" t="str">
        <f>IFERROR(IF(VLOOKUP(A100,VocabularyNL!$A:$H,8)=0,"",VLOOKUP(A100,VocabularyNL!$A:$H,8)),"")</f>
        <v/>
      </c>
      <c r="L100" s="12" t="str">
        <f>IFERROR(IF(VLOOKUP(A100,VocabularyFR!$A:$H,8)=0,"",VLOOKUP(A100,VocabularyFR!$A:$H,8)),"")</f>
        <v/>
      </c>
    </row>
    <row r="101" spans="1:12" x14ac:dyDescent="0.3">
      <c r="A101" s="4">
        <v>100</v>
      </c>
      <c r="B101" s="12" t="str">
        <f>IF($A101&lt;&gt;"",VLOOKUP($A101,Vocabulary!$A:$J,4,),"")</f>
        <v>Location</v>
      </c>
      <c r="C101" s="12" t="str">
        <f>IF($A101&lt;&gt;"",IF(VLOOKUP($A101,Vocabulary!$A:$J,2,)="","",VLOOKUP($A101,Vocabulary!$A:$J,2,)),"")</f>
        <v>JurisdictionIdentifier</v>
      </c>
      <c r="D101" s="12" t="str">
        <f>IF($A101&lt;&gt;"",IF(VLOOKUP($A101,Vocabulary!$A:$J,10,)="","",VLOOKUP($A101,Vocabulary!$A:$J,10,)),"")</f>
        <v>&lt;eu:JurisdictionIdentifier&gt;</v>
      </c>
      <c r="E101" s="12" t="str">
        <f>IFERROR(IF(VLOOKUP(A101,VocabularyNL!$A:$G,6)=0,"",VLOOKUP(A101,VocabularyNL!$A:$G,6)),"")</f>
        <v/>
      </c>
      <c r="F101" s="12" t="str">
        <f>IFERROR(IF(VLOOKUP(A101,VocabularyFR!$A:$G,6)=0,"",VLOOKUP(A101,VocabularyFR!$A:$G,6)),"")</f>
        <v/>
      </c>
      <c r="G101" s="12" t="str">
        <f>IF($A101&lt;&gt;"",VLOOKUP($A101,Vocabulary!$A:$J,3,),"")</f>
        <v>The URI for the jurisdiction.</v>
      </c>
      <c r="H101" s="12" t="str">
        <f>IFERROR(IF(VLOOKUP(A101,VocabularyNL!$A:$G,7)=0,"",VLOOKUP(A101,VocabularyNL!$A:$H,7)),"")</f>
        <v/>
      </c>
      <c r="I101" s="12" t="str">
        <f>IFERROR(IF(VLOOKUP(A101,VocabularyFR!$A:$G,7)=0,"",VLOOKUP(A101,VocabularyFR!$A:$H,7)),"")</f>
        <v/>
      </c>
      <c r="J101" s="12" t="str">
        <f>IF($A101&lt;&gt;"",IF(VLOOKUP($A101,Vocabulary!$A:$J,7,)="","",VLOOKUP($A101,Vocabulary!$A:$J,7,)),"")</f>
        <v/>
      </c>
      <c r="K101" s="12" t="str">
        <f>IFERROR(IF(VLOOKUP(A101,VocabularyNL!$A:$H,8)=0,"",VLOOKUP(A101,VocabularyNL!$A:$H,8)),"")</f>
        <v/>
      </c>
      <c r="L101" s="12" t="str">
        <f>IFERROR(IF(VLOOKUP(A101,VocabularyFR!$A:$H,8)=0,"",VLOOKUP(A101,VocabularyFR!$A:$H,8)),"")</f>
        <v/>
      </c>
    </row>
    <row r="102" spans="1:12" ht="230.4" x14ac:dyDescent="0.3">
      <c r="A102" s="4">
        <v>101</v>
      </c>
      <c r="B102" s="12" t="str">
        <f>IF($A102&lt;&gt;"",VLOOKUP($A102,Vocabulary!$A:$J,4,),"")</f>
        <v>Organization</v>
      </c>
      <c r="C102" s="12" t="str">
        <f>IF($A102&lt;&gt;"",IF(VLOOKUP($A102,Vocabulary!$A:$J,2,)="","",VLOOKUP($A102,Vocabulary!$A:$J,2,)),"")</f>
        <v>LegalEntity</v>
      </c>
      <c r="D102" s="12" t="str">
        <f>IF($A102&lt;&gt;"",IF(VLOOKUP($A102,Vocabulary!$A:$J,10,)="","",VLOOKUP($A102,Vocabulary!$A:$J,10,)),"")</f>
        <v>&lt;eu:LegalEntity&gt;</v>
      </c>
      <c r="E102" s="12" t="str">
        <f>IFERROR(IF(VLOOKUP(A102,VocabularyNL!$A:$G,6)=0,"",VLOOKUP(A102,VocabularyNL!$A:$G,6)),"")</f>
        <v>Rechtspersoon</v>
      </c>
      <c r="F102" s="12" t="str">
        <f>IFERROR(IF(VLOOKUP(A102,VocabularyFR!$A:$G,6)=0,"",VLOOKUP(A102,VocabularyFR!$A:$G,6)),"")</f>
        <v>Personne morale</v>
      </c>
      <c r="G102" s="12" t="str">
        <f>IF($A102&lt;&gt;"",VLOOKUP($A102,Vocabulary!$A:$J,3,),"")</f>
        <v>A self-employed person, company, or organization that has legal rights and obligations.</v>
      </c>
      <c r="H102" s="12" t="str">
        <f>IFERROR(IF(VLOOKUP(A102,VocabularyNL!$A:$G,7)=0,"",VLOOKUP(A102,VocabularyNL!$A:$H,7)),"")</f>
        <v>Een zelfstandige, bedrijf of organisatie met wettelijke rechten en plichten.</v>
      </c>
      <c r="I102" s="12" t="str">
        <f>IFERROR(IF(VLOOKUP(A102,VocabularyFR!$A:$G,7)=0,"",VLOOKUP(A102,VocabularyFR!$A:$H,7)),"")</f>
        <v>Une personne, une entreprise ou une organisation indépendante qui a des droits et des obligations juridiques.</v>
      </c>
      <c r="J102" s="12" t="str">
        <f>IF($A102&lt;&gt;"",IF(VLOOKUP($A102,Vocabulary!$A:$J,7,)="","",VLOOKUP($A102,Vocabulary!$A:$J,7,)),"")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K102" s="12" t="str">
        <f>IFERROR(IF(VLOOKUP(A102,VocabularyNL!$A:$H,8)=0,"",VLOOKUP(A102,VocabularyNL!$A:$H,8)),"")</f>
        <v>Een rechtspersoon die zaken kan doen, doorgaans geregistreerd bij een instantie die een wettelijke status kan verlenen, zoals een nationaal bedrijfsregister. Het kan handelen, is wettelijk aansprakelijk voor zijn acties, rekeningen, belastingzaken, enz. Dit onderscheidt rechtspersonen van het concept van organisaties of groepen. Er bestaan ​​veel organisaties die geen rechtspersonen zijn, maar voor de buitenwereld hebben ze personeel, hiërarchieën, locaties, enz. Er bestaan ​​ook andere organisaties die een paraplu vormen voor verschillende rechtspersonen (universiteiten zijn hier vaak goede voorbeelden van). Deze woordenschat heeft uitsluitend betrekking op geregistreerde rechtspersonen en probeert niet alle mogelijke handelslichamen te dekken.
Belgische rechtspersonen worden ingeschreven in de KBO en beschikken over een ondernemingsnummer.</v>
      </c>
      <c r="L102" s="12" t="str">
        <f>IFERROR(IF(VLOOKUP(A102,VocabularyFR!$A:$H,8)=0,"",VLOOKUP(A102,VocabularyFR!$A:$H,8)),"")</f>
        <v>Entité juridique en mesure de réaliser des transactions commerciales, généralement enregistrée auprès d'un organisme habilité à lui conférer un statut juridique, tel qu'un registre national des entreprises. Elle est en mesure de faire du commerce, est juridiquement responsable de ses actes, de ses comptes, de ses affaires fiscales, etc. Cela distingue les entités juridiques du concept d'organisations ou de groupes. De nombreuses organisations ne sont pas des entités juridiques, mais elles ont, aux yeux du monde extérieur, du personnel, des hiérarchies, des locaux, etc. D'autres organisations regroupent plusieurs entités juridiques (les universités en sont souvent de bons exemples). Ce vocabulaire concerne uniquement les entités juridiques enregistrées et ne tente pas de couvrir tous les organismes commerciaux possibles.
Les personnes morales belges sont enregistrées à la BCE et disposent d'un numéro d'entreprise.</v>
      </c>
    </row>
    <row r="103" spans="1:12" ht="28.8" x14ac:dyDescent="0.3">
      <c r="A103" s="4">
        <v>102</v>
      </c>
      <c r="B103" s="12" t="str">
        <f>IF($A103&lt;&gt;"",VLOOKUP($A103,Vocabulary!$A:$J,4,),"")</f>
        <v>Organization</v>
      </c>
      <c r="C103" s="12" t="str">
        <f>IF($A103&lt;&gt;"",IF(VLOOKUP($A103,Vocabulary!$A:$J,2,)="","",VLOOKUP($A103,Vocabulary!$A:$J,2,)),"")</f>
        <v>LegalEntityLegalIdentifier</v>
      </c>
      <c r="D103" s="12" t="str">
        <f>IF($A103&lt;&gt;"",IF(VLOOKUP($A103,Vocabulary!$A:$J,10,)="","",VLOOKUP($A103,Vocabulary!$A:$J,10,)),"")</f>
        <v>&lt;eu:LegalEntityLegalIdentifier&gt;</v>
      </c>
      <c r="E103" s="12" t="str">
        <f>IFERROR(IF(VLOOKUP(A103,VocabularyNL!$A:$G,6)=0,"",VLOOKUP(A103,VocabularyNL!$A:$G,6)),"")</f>
        <v/>
      </c>
      <c r="F103" s="12" t="str">
        <f>IFERROR(IF(VLOOKUP(A103,VocabularyFR!$A:$G,6)=0,"",VLOOKUP(A103,VocabularyFR!$A:$G,6)),"")</f>
        <v/>
      </c>
      <c r="G103" s="12" t="str">
        <f>IF($A103&lt;&gt;"",VLOOKUP($A103,Vocabulary!$A:$J,3,),"")</f>
        <v>The identifier given to the legal entity by the authority with which it is registered.</v>
      </c>
      <c r="H103" s="12" t="str">
        <f>IFERROR(IF(VLOOKUP(A103,VocabularyNL!$A:$G,7)=0,"",VLOOKUP(A103,VocabularyNL!$A:$H,7)),"")</f>
        <v/>
      </c>
      <c r="I103" s="12" t="str">
        <f>IFERROR(IF(VLOOKUP(A103,VocabularyFR!$A:$G,7)=0,"",VLOOKUP(A103,VocabularyFR!$A:$H,7)),"")</f>
        <v/>
      </c>
      <c r="J103" s="12" t="str">
        <f>IF($A103&lt;&gt;"",IF(VLOOKUP($A103,Vocabulary!$A:$J,7,)="","",VLOOKUP($A103,Vocabulary!$A:$J,7,)),"")</f>
        <v/>
      </c>
      <c r="K103" s="12" t="str">
        <f>IFERROR(IF(VLOOKUP(A103,VocabularyNL!$A:$H,8)=0,"",VLOOKUP(A103,VocabularyNL!$A:$H,8)),"")</f>
        <v/>
      </c>
      <c r="L103" s="12" t="str">
        <f>IFERROR(IF(VLOOKUP(A103,VocabularyFR!$A:$H,8)=0,"",VLOOKUP(A103,VocabularyFR!$A:$H,8)),"")</f>
        <v/>
      </c>
    </row>
    <row r="104" spans="1:12" ht="28.8" x14ac:dyDescent="0.3">
      <c r="A104" s="4">
        <v>103</v>
      </c>
      <c r="B104" s="12" t="str">
        <f>IF($A104&lt;&gt;"",VLOOKUP($A104,Vocabulary!$A:$J,4,),"")</f>
        <v>Organization</v>
      </c>
      <c r="C104" s="12" t="str">
        <f>IF($A104&lt;&gt;"",IF(VLOOKUP($A104,Vocabulary!$A:$J,2,)="","",VLOOKUP($A104,Vocabulary!$A:$J,2,)),"")</f>
        <v>LegalEntityIdentifier</v>
      </c>
      <c r="D104" s="12" t="str">
        <f>IF($A104&lt;&gt;"",IF(VLOOKUP($A104,Vocabulary!$A:$J,10,)="","",VLOOKUP($A104,Vocabulary!$A:$J,10,)),"")</f>
        <v>&lt;eu:LegalEntityIdentifier&gt;</v>
      </c>
      <c r="E104" s="12" t="str">
        <f>IFERROR(IF(VLOOKUP(A104,VocabularyNL!$A:$G,6)=0,"",VLOOKUP(A104,VocabularyNL!$A:$G,6)),"")</f>
        <v/>
      </c>
      <c r="F104" s="12" t="str">
        <f>IFERROR(IF(VLOOKUP(A104,VocabularyFR!$A:$G,6)=0,"",VLOOKUP(A104,VocabularyFR!$A:$G,6)),"")</f>
        <v/>
      </c>
      <c r="G104" s="12" t="str">
        <f>IF($A104&lt;&gt;"",VLOOKUP($A104,Vocabulary!$A:$J,3,),"")</f>
        <v>A formally-issued identifier for the legal entity, other than the one that confers legal status upon it.</v>
      </c>
      <c r="H104" s="12" t="str">
        <f>IFERROR(IF(VLOOKUP(A104,VocabularyNL!$A:$G,7)=0,"",VLOOKUP(A104,VocabularyNL!$A:$H,7)),"")</f>
        <v/>
      </c>
      <c r="I104" s="12" t="str">
        <f>IFERROR(IF(VLOOKUP(A104,VocabularyFR!$A:$G,7)=0,"",VLOOKUP(A104,VocabularyFR!$A:$H,7)),"")</f>
        <v/>
      </c>
      <c r="J104" s="12" t="str">
        <f>IF($A104&lt;&gt;"",IF(VLOOKUP($A104,Vocabulary!$A:$J,7,)="","",VLOOKUP($A104,Vocabulary!$A:$J,7,)),"")</f>
        <v/>
      </c>
      <c r="K104" s="12" t="str">
        <f>IFERROR(IF(VLOOKUP(A104,VocabularyNL!$A:$H,8)=0,"",VLOOKUP(A104,VocabularyNL!$A:$H,8)),"")</f>
        <v/>
      </c>
      <c r="L104" s="12" t="str">
        <f>IFERROR(IF(VLOOKUP(A104,VocabularyFR!$A:$H,8)=0,"",VLOOKUP(A104,VocabularyFR!$A:$H,8)),"")</f>
        <v/>
      </c>
    </row>
    <row r="105" spans="1:12" x14ac:dyDescent="0.3">
      <c r="A105" s="4">
        <v>104</v>
      </c>
      <c r="B105" s="12" t="str">
        <f>IF($A105&lt;&gt;"",VLOOKUP($A105,Vocabulary!$A:$J,4,),"")</f>
        <v>Organization</v>
      </c>
      <c r="C105" s="12" t="str">
        <f>IF($A105&lt;&gt;"",IF(VLOOKUP($A105,Vocabulary!$A:$J,2,)="","",VLOOKUP($A105,Vocabulary!$A:$J,2,)),"")</f>
        <v>LegalEntityLegalName</v>
      </c>
      <c r="D105" s="12" t="str">
        <f>IF($A105&lt;&gt;"",IF(VLOOKUP($A105,Vocabulary!$A:$J,10,)="","",VLOOKUP($A105,Vocabulary!$A:$J,10,)),"")</f>
        <v>&lt;eu:LegalEntityLegalName&gt;</v>
      </c>
      <c r="E105" s="12" t="str">
        <f>IFERROR(IF(VLOOKUP(A105,VocabularyNL!$A:$G,6)=0,"",VLOOKUP(A105,VocabularyNL!$A:$G,6)),"")</f>
        <v/>
      </c>
      <c r="F105" s="12" t="str">
        <f>IFERROR(IF(VLOOKUP(A105,VocabularyFR!$A:$G,6)=0,"",VLOOKUP(A105,VocabularyFR!$A:$G,6)),"")</f>
        <v/>
      </c>
      <c r="G105" s="12" t="str">
        <f>IF($A105&lt;&gt;"",VLOOKUP($A105,Vocabulary!$A:$J,3,),"")</f>
        <v>The legal name of the business.</v>
      </c>
      <c r="H105" s="12" t="str">
        <f>IFERROR(IF(VLOOKUP(A105,VocabularyNL!$A:$G,7)=0,"",VLOOKUP(A105,VocabularyNL!$A:$H,7)),"")</f>
        <v/>
      </c>
      <c r="I105" s="12" t="str">
        <f>IFERROR(IF(VLOOKUP(A105,VocabularyFR!$A:$G,7)=0,"",VLOOKUP(A105,VocabularyFR!$A:$H,7)),"")</f>
        <v/>
      </c>
      <c r="J105" s="12" t="str">
        <f>IF($A105&lt;&gt;"",IF(VLOOKUP($A105,Vocabulary!$A:$J,7,)="","",VLOOKUP($A105,Vocabulary!$A:$J,7,)),"")</f>
        <v/>
      </c>
      <c r="K105" s="12" t="str">
        <f>IFERROR(IF(VLOOKUP(A105,VocabularyNL!$A:$H,8)=0,"",VLOOKUP(A105,VocabularyNL!$A:$H,8)),"")</f>
        <v/>
      </c>
      <c r="L105" s="12" t="str">
        <f>IFERROR(IF(VLOOKUP(A105,VocabularyFR!$A:$H,8)=0,"",VLOOKUP(A105,VocabularyFR!$A:$H,8)),"")</f>
        <v/>
      </c>
    </row>
    <row r="106" spans="1:12" x14ac:dyDescent="0.3">
      <c r="A106" s="4">
        <v>105</v>
      </c>
      <c r="B106" s="12" t="str">
        <f>IF($A106&lt;&gt;"",VLOOKUP($A106,Vocabulary!$A:$J,4,),"")</f>
        <v>Organization</v>
      </c>
      <c r="C106" s="12" t="str">
        <f>IF($A106&lt;&gt;"",IF(VLOOKUP($A106,Vocabulary!$A:$J,2,)="","",VLOOKUP($A106,Vocabulary!$A:$J,2,)),"")</f>
        <v>LegalEntityAlternativeName</v>
      </c>
      <c r="D106" s="12" t="str">
        <f>IF($A106&lt;&gt;"",IF(VLOOKUP($A106,Vocabulary!$A:$J,10,)="","",VLOOKUP($A106,Vocabulary!$A:$J,10,)),"")</f>
        <v>&lt;eu:LegalEntityAlternativeName&gt;</v>
      </c>
      <c r="E106" s="12" t="str">
        <f>IFERROR(IF(VLOOKUP(A106,VocabularyNL!$A:$G,6)=0,"",VLOOKUP(A106,VocabularyNL!$A:$G,6)),"")</f>
        <v/>
      </c>
      <c r="F106" s="12" t="str">
        <f>IFERROR(IF(VLOOKUP(A106,VocabularyFR!$A:$G,6)=0,"",VLOOKUP(A106,VocabularyFR!$A:$G,6)),"")</f>
        <v/>
      </c>
      <c r="G106" s="12" t="str">
        <f>IF($A106&lt;&gt;"",VLOOKUP($A106,Vocabulary!$A:$J,3,),"")</f>
        <v>A recognized name other than the legal name.</v>
      </c>
      <c r="H106" s="12" t="str">
        <f>IFERROR(IF(VLOOKUP(A106,VocabularyNL!$A:$G,7)=0,"",VLOOKUP(A106,VocabularyNL!$A:$H,7)),"")</f>
        <v/>
      </c>
      <c r="I106" s="12" t="str">
        <f>IFERROR(IF(VLOOKUP(A106,VocabularyFR!$A:$G,7)=0,"",VLOOKUP(A106,VocabularyFR!$A:$H,7)),"")</f>
        <v/>
      </c>
      <c r="J106" s="12" t="str">
        <f>IF($A106&lt;&gt;"",IF(VLOOKUP($A106,Vocabulary!$A:$J,7,)="","",VLOOKUP($A106,Vocabulary!$A:$J,7,)),"")</f>
        <v/>
      </c>
      <c r="K106" s="12" t="str">
        <f>IFERROR(IF(VLOOKUP(A106,VocabularyNL!$A:$H,8)=0,"",VLOOKUP(A106,VocabularyNL!$A:$H,8)),"")</f>
        <v/>
      </c>
      <c r="L106" s="12" t="str">
        <f>IFERROR(IF(VLOOKUP(A106,VocabularyFR!$A:$H,8)=0,"",VLOOKUP(A106,VocabularyFR!$A:$H,8)),"")</f>
        <v/>
      </c>
    </row>
    <row r="107" spans="1:12" x14ac:dyDescent="0.3">
      <c r="A107" s="4">
        <v>106</v>
      </c>
      <c r="B107" s="12" t="str">
        <f>IF($A107&lt;&gt;"",VLOOKUP($A107,Vocabulary!$A:$J,4,),"")</f>
        <v>Organization</v>
      </c>
      <c r="C107" s="12" t="str">
        <f>IF($A107&lt;&gt;"",IF(VLOOKUP($A107,Vocabulary!$A:$J,2,)="","",VLOOKUP($A107,Vocabulary!$A:$J,2,)),"")</f>
        <v>LegalEntityCompanyType</v>
      </c>
      <c r="D107" s="12" t="str">
        <f>IF($A107&lt;&gt;"",IF(VLOOKUP($A107,Vocabulary!$A:$J,10,)="","",VLOOKUP($A107,Vocabulary!$A:$J,10,)),"")</f>
        <v>&lt;eu:LegalEntityCompanyType&gt;</v>
      </c>
      <c r="E107" s="12" t="str">
        <f>IFERROR(IF(VLOOKUP(A107,VocabularyNL!$A:$G,6)=0,"",VLOOKUP(A107,VocabularyNL!$A:$G,6)),"")</f>
        <v/>
      </c>
      <c r="F107" s="12" t="str">
        <f>IFERROR(IF(VLOOKUP(A107,VocabularyFR!$A:$G,6)=0,"",VLOOKUP(A107,VocabularyFR!$A:$G,6)),"")</f>
        <v/>
      </c>
      <c r="G107" s="12" t="str">
        <f>IF($A107&lt;&gt;"",VLOOKUP($A107,Vocabulary!$A:$J,3,),"")</f>
        <v>The type of the business.</v>
      </c>
      <c r="H107" s="12" t="str">
        <f>IFERROR(IF(VLOOKUP(A107,VocabularyNL!$A:$G,7)=0,"",VLOOKUP(A107,VocabularyNL!$A:$H,7)),"")</f>
        <v/>
      </c>
      <c r="I107" s="12" t="str">
        <f>IFERROR(IF(VLOOKUP(A107,VocabularyFR!$A:$G,7)=0,"",VLOOKUP(A107,VocabularyFR!$A:$H,7)),"")</f>
        <v/>
      </c>
      <c r="J107" s="12" t="str">
        <f>IF($A107&lt;&gt;"",IF(VLOOKUP($A107,Vocabulary!$A:$J,7,)="","",VLOOKUP($A107,Vocabulary!$A:$J,7,)),"")</f>
        <v/>
      </c>
      <c r="K107" s="12" t="str">
        <f>IFERROR(IF(VLOOKUP(A107,VocabularyNL!$A:$H,8)=0,"",VLOOKUP(A107,VocabularyNL!$A:$H,8)),"")</f>
        <v/>
      </c>
      <c r="L107" s="12" t="str">
        <f>IFERROR(IF(VLOOKUP(A107,VocabularyFR!$A:$H,8)=0,"",VLOOKUP(A107,VocabularyFR!$A:$H,8)),"")</f>
        <v/>
      </c>
    </row>
    <row r="108" spans="1:12" x14ac:dyDescent="0.3">
      <c r="A108" s="4">
        <v>107</v>
      </c>
      <c r="B108" s="12" t="str">
        <f>IF($A108&lt;&gt;"",VLOOKUP($A108,Vocabulary!$A:$J,4,),"")</f>
        <v>Organization</v>
      </c>
      <c r="C108" s="12" t="str">
        <f>IF($A108&lt;&gt;"",IF(VLOOKUP($A108,Vocabulary!$A:$J,2,)="","",VLOOKUP($A108,Vocabulary!$A:$J,2,)),"")</f>
        <v>LegalEntityCompanyStatus</v>
      </c>
      <c r="D108" s="12" t="str">
        <f>IF($A108&lt;&gt;"",IF(VLOOKUP($A108,Vocabulary!$A:$J,10,)="","",VLOOKUP($A108,Vocabulary!$A:$J,10,)),"")</f>
        <v>&lt;eu:LegalEntityCompanyStatus&gt;</v>
      </c>
      <c r="E108" s="12" t="str">
        <f>IFERROR(IF(VLOOKUP(A108,VocabularyNL!$A:$G,6)=0,"",VLOOKUP(A108,VocabularyNL!$A:$G,6)),"")</f>
        <v/>
      </c>
      <c r="F108" s="12" t="str">
        <f>IFERROR(IF(VLOOKUP(A108,VocabularyFR!$A:$G,6)=0,"",VLOOKUP(A108,VocabularyFR!$A:$G,6)),"")</f>
        <v/>
      </c>
      <c r="G108" s="12" t="str">
        <f>IF($A108&lt;&gt;"",VLOOKUP($A108,Vocabulary!$A:$J,3,),"")</f>
        <v>The status of the business.</v>
      </c>
      <c r="H108" s="12" t="str">
        <f>IFERROR(IF(VLOOKUP(A108,VocabularyNL!$A:$G,7)=0,"",VLOOKUP(A108,VocabularyNL!$A:$H,7)),"")</f>
        <v/>
      </c>
      <c r="I108" s="12" t="str">
        <f>IFERROR(IF(VLOOKUP(A108,VocabularyFR!$A:$G,7)=0,"",VLOOKUP(A108,VocabularyFR!$A:$H,7)),"")</f>
        <v/>
      </c>
      <c r="J108" s="12" t="str">
        <f>IF($A108&lt;&gt;"",IF(VLOOKUP($A108,Vocabulary!$A:$J,7,)="","",VLOOKUP($A108,Vocabulary!$A:$J,7,)),"")</f>
        <v/>
      </c>
      <c r="K108" s="12" t="str">
        <f>IFERROR(IF(VLOOKUP(A108,VocabularyNL!$A:$H,8)=0,"",VLOOKUP(A108,VocabularyNL!$A:$H,8)),"")</f>
        <v/>
      </c>
      <c r="L108" s="12" t="str">
        <f>IFERROR(IF(VLOOKUP(A108,VocabularyFR!$A:$H,8)=0,"",VLOOKUP(A108,VocabularyFR!$A:$H,8)),"")</f>
        <v/>
      </c>
    </row>
    <row r="109" spans="1:12" x14ac:dyDescent="0.3">
      <c r="A109" s="4">
        <v>108</v>
      </c>
      <c r="B109" s="12" t="str">
        <f>IF($A109&lt;&gt;"",VLOOKUP($A109,Vocabulary!$A:$J,4,),"")</f>
        <v>Organization</v>
      </c>
      <c r="C109" s="12" t="str">
        <f>IF($A109&lt;&gt;"",IF(VLOOKUP($A109,Vocabulary!$A:$J,2,)="","",VLOOKUP($A109,Vocabulary!$A:$J,2,)),"")</f>
        <v>LegalEntityCompanyActivity</v>
      </c>
      <c r="D109" s="12" t="str">
        <f>IF($A109&lt;&gt;"",IF(VLOOKUP($A109,Vocabulary!$A:$J,10,)="","",VLOOKUP($A109,Vocabulary!$A:$J,10,)),"")</f>
        <v>&lt;eu:LegalEntityCompanyActivity&gt;</v>
      </c>
      <c r="E109" s="12" t="str">
        <f>IFERROR(IF(VLOOKUP(A109,VocabularyNL!$A:$G,6)=0,"",VLOOKUP(A109,VocabularyNL!$A:$G,6)),"")</f>
        <v/>
      </c>
      <c r="F109" s="12" t="str">
        <f>IFERROR(IF(VLOOKUP(A109,VocabularyFR!$A:$G,6)=0,"",VLOOKUP(A109,VocabularyFR!$A:$G,6)),"")</f>
        <v/>
      </c>
      <c r="G109" s="12" t="str">
        <f>IF($A109&lt;&gt;"",VLOOKUP($A109,Vocabulary!$A:$J,3,),"")</f>
        <v>The activity of the business.</v>
      </c>
      <c r="H109" s="12" t="str">
        <f>IFERROR(IF(VLOOKUP(A109,VocabularyNL!$A:$G,7)=0,"",VLOOKUP(A109,VocabularyNL!$A:$H,7)),"")</f>
        <v/>
      </c>
      <c r="I109" s="12" t="str">
        <f>IFERROR(IF(VLOOKUP(A109,VocabularyFR!$A:$G,7)=0,"",VLOOKUP(A109,VocabularyFR!$A:$H,7)),"")</f>
        <v/>
      </c>
      <c r="J109" s="12" t="str">
        <f>IF($A109&lt;&gt;"",IF(VLOOKUP($A109,Vocabulary!$A:$J,7,)="","",VLOOKUP($A109,Vocabulary!$A:$J,7,)),"")</f>
        <v/>
      </c>
      <c r="K109" s="12" t="str">
        <f>IFERROR(IF(VLOOKUP(A109,VocabularyNL!$A:$H,8)=0,"",VLOOKUP(A109,VocabularyNL!$A:$H,8)),"")</f>
        <v/>
      </c>
      <c r="L109" s="12" t="str">
        <f>IFERROR(IF(VLOOKUP(A109,VocabularyFR!$A:$H,8)=0,"",VLOOKUP(A109,VocabularyFR!$A:$H,8)),"")</f>
        <v/>
      </c>
    </row>
    <row r="110" spans="1:12" x14ac:dyDescent="0.3">
      <c r="A110" s="4">
        <v>109</v>
      </c>
      <c r="B110" s="12" t="str">
        <f>IF($A110&lt;&gt;"",VLOOKUP($A110,Vocabulary!$A:$J,4,),"")</f>
        <v>Organization</v>
      </c>
      <c r="C110" s="12" t="str">
        <f>IF($A110&lt;&gt;"",IF(VLOOKUP($A110,Vocabulary!$A:$J,2,)="","",VLOOKUP($A110,Vocabulary!$A:$J,2,)),"")</f>
        <v>LegalEntityRegisteredAddress</v>
      </c>
      <c r="D110" s="12" t="str">
        <f>IF($A110&lt;&gt;"",IF(VLOOKUP($A110,Vocabulary!$A:$J,10,)="","",VLOOKUP($A110,Vocabulary!$A:$J,10,)),"")</f>
        <v>&lt;eu:LegalEntityRegisteredAddress&gt;</v>
      </c>
      <c r="E110" s="12" t="str">
        <f>IFERROR(IF(VLOOKUP(A110,VocabularyNL!$A:$G,6)=0,"",VLOOKUP(A110,VocabularyNL!$A:$G,6)),"")</f>
        <v/>
      </c>
      <c r="F110" s="12" t="str">
        <f>IFERROR(IF(VLOOKUP(A110,VocabularyFR!$A:$G,6)=0,"",VLOOKUP(A110,VocabularyFR!$A:$G,6)),"")</f>
        <v/>
      </c>
      <c r="G110" s="12" t="str">
        <f>IF($A110&lt;&gt;"",VLOOKUP($A110,Vocabulary!$A:$J,3,),"")</f>
        <v>The registered address of the business.</v>
      </c>
      <c r="H110" s="12" t="str">
        <f>IFERROR(IF(VLOOKUP(A110,VocabularyNL!$A:$G,7)=0,"",VLOOKUP(A110,VocabularyNL!$A:$H,7)),"")</f>
        <v/>
      </c>
      <c r="I110" s="12" t="str">
        <f>IFERROR(IF(VLOOKUP(A110,VocabularyFR!$A:$G,7)=0,"",VLOOKUP(A110,VocabularyFR!$A:$H,7)),"")</f>
        <v/>
      </c>
      <c r="J110" s="12" t="str">
        <f>IF($A110&lt;&gt;"",IF(VLOOKUP($A110,Vocabulary!$A:$J,7,)="","",VLOOKUP($A110,Vocabulary!$A:$J,7,)),"")</f>
        <v/>
      </c>
      <c r="K110" s="12" t="str">
        <f>IFERROR(IF(VLOOKUP(A110,VocabularyNL!$A:$H,8)=0,"",VLOOKUP(A110,VocabularyNL!$A:$H,8)),"")</f>
        <v/>
      </c>
      <c r="L110" s="12" t="str">
        <f>IFERROR(IF(VLOOKUP(A110,VocabularyFR!$A:$H,8)=0,"",VLOOKUP(A110,VocabularyFR!$A:$H,8)),"")</f>
        <v/>
      </c>
    </row>
    <row r="111" spans="1:12" ht="28.8" x14ac:dyDescent="0.3">
      <c r="A111" s="4">
        <v>110</v>
      </c>
      <c r="B111" s="12" t="str">
        <f>IF($A111&lt;&gt;"",VLOOKUP($A111,Vocabulary!$A:$J,4,),"")</f>
        <v>Organization</v>
      </c>
      <c r="C111" s="12" t="str">
        <f>IF($A111&lt;&gt;"",IF(VLOOKUP($A111,Vocabulary!$A:$J,2,)="","",VLOOKUP($A111,Vocabulary!$A:$J,2,)),"")</f>
        <v>LegalEntityAddress</v>
      </c>
      <c r="D111" s="12" t="str">
        <f>IF($A111&lt;&gt;"",IF(VLOOKUP($A111,Vocabulary!$A:$J,10,)="","",VLOOKUP($A111,Vocabulary!$A:$J,10,)),"")</f>
        <v>&lt;eu:LegalEntityAddress&gt;</v>
      </c>
      <c r="E111" s="12" t="str">
        <f>IFERROR(IF(VLOOKUP(A111,VocabularyNL!$A:$G,6)=0,"",VLOOKUP(A111,VocabularyNL!$A:$G,6)),"")</f>
        <v/>
      </c>
      <c r="F111" s="12" t="str">
        <f>IFERROR(IF(VLOOKUP(A111,VocabularyFR!$A:$G,6)=0,"",VLOOKUP(A111,VocabularyFR!$A:$G,6)),"")</f>
        <v/>
      </c>
      <c r="G111" s="12" t="str">
        <f>IF($A111&lt;&gt;"",VLOOKUP($A111,Vocabulary!$A:$J,3,),"")</f>
        <v>An address related to the business, other than the registered address.</v>
      </c>
      <c r="H111" s="12" t="str">
        <f>IFERROR(IF(VLOOKUP(A111,VocabularyNL!$A:$G,7)=0,"",VLOOKUP(A111,VocabularyNL!$A:$H,7)),"")</f>
        <v/>
      </c>
      <c r="I111" s="12" t="str">
        <f>IFERROR(IF(VLOOKUP(A111,VocabularyFR!$A:$G,7)=0,"",VLOOKUP(A111,VocabularyFR!$A:$H,7)),"")</f>
        <v/>
      </c>
      <c r="J111" s="12" t="str">
        <f>IF($A111&lt;&gt;"",IF(VLOOKUP($A111,Vocabulary!$A:$J,7,)="","",VLOOKUP($A111,Vocabulary!$A:$J,7,)),"")</f>
        <v/>
      </c>
      <c r="K111" s="12" t="str">
        <f>IFERROR(IF(VLOOKUP(A111,VocabularyNL!$A:$H,8)=0,"",VLOOKUP(A111,VocabularyNL!$A:$H,8)),"")</f>
        <v/>
      </c>
      <c r="L111" s="12" t="str">
        <f>IFERROR(IF(VLOOKUP(A111,VocabularyFR!$A:$H,8)=0,"",VLOOKUP(A111,VocabularyFR!$A:$H,8)),"")</f>
        <v/>
      </c>
    </row>
    <row r="112" spans="1:12" x14ac:dyDescent="0.3">
      <c r="A112" s="4">
        <v>111</v>
      </c>
      <c r="B112" s="12" t="str">
        <f>IF($A112&lt;&gt;"",VLOOKUP($A112,Vocabulary!$A:$J,4,),"")</f>
        <v>Organization</v>
      </c>
      <c r="C112" s="12" t="str">
        <f>IF($A112&lt;&gt;"",IF(VLOOKUP($A112,Vocabulary!$A:$J,2,)="","",VLOOKUP($A112,Vocabulary!$A:$J,2,)),"")</f>
        <v>LegalEntityLocation</v>
      </c>
      <c r="D112" s="12" t="str">
        <f>IF($A112&lt;&gt;"",IF(VLOOKUP($A112,Vocabulary!$A:$J,10,)="","",VLOOKUP($A112,Vocabulary!$A:$J,10,)),"")</f>
        <v>&lt;eu:LegalEntityLocation&gt;</v>
      </c>
      <c r="E112" s="12" t="str">
        <f>IFERROR(IF(VLOOKUP(A112,VocabularyNL!$A:$G,6)=0,"",VLOOKUP(A112,VocabularyNL!$A:$G,6)),"")</f>
        <v/>
      </c>
      <c r="F112" s="12" t="str">
        <f>IFERROR(IF(VLOOKUP(A112,VocabularyFR!$A:$G,6)=0,"",VLOOKUP(A112,VocabularyFR!$A:$G,6)),"")</f>
        <v/>
      </c>
      <c r="G112" s="12" t="str">
        <f>IF($A112&lt;&gt;"",VLOOKUP($A112,Vocabulary!$A:$J,3,),"")</f>
        <v>A location related to the business.</v>
      </c>
      <c r="H112" s="12" t="str">
        <f>IFERROR(IF(VLOOKUP(A112,VocabularyNL!$A:$G,7)=0,"",VLOOKUP(A112,VocabularyNL!$A:$H,7)),"")</f>
        <v/>
      </c>
      <c r="I112" s="12" t="str">
        <f>IFERROR(IF(VLOOKUP(A112,VocabularyFR!$A:$G,7)=0,"",VLOOKUP(A112,VocabularyFR!$A:$H,7)),"")</f>
        <v/>
      </c>
      <c r="J112" s="12" t="str">
        <f>IF($A112&lt;&gt;"",IF(VLOOKUP($A112,Vocabulary!$A:$J,7,)="","",VLOOKUP($A112,Vocabulary!$A:$J,7,)),"")</f>
        <v/>
      </c>
      <c r="K112" s="12" t="str">
        <f>IFERROR(IF(VLOOKUP(A112,VocabularyNL!$A:$H,8)=0,"",VLOOKUP(A112,VocabularyNL!$A:$H,8)),"")</f>
        <v/>
      </c>
      <c r="L112" s="12" t="str">
        <f>IFERROR(IF(VLOOKUP(A112,VocabularyFR!$A:$H,8)=0,"",VLOOKUP(A112,VocabularyFR!$A:$H,8)),"")</f>
        <v/>
      </c>
    </row>
    <row r="113" spans="1:12" ht="144" x14ac:dyDescent="0.3">
      <c r="A113" s="4">
        <v>112</v>
      </c>
      <c r="B113" s="12" t="str">
        <f>IF($A113&lt;&gt;"",VLOOKUP($A113,Vocabulary!$A:$J,4,),"")</f>
        <v>Person</v>
      </c>
      <c r="C113" s="12" t="str">
        <f>IF($A113&lt;&gt;"",IF(VLOOKUP($A113,Vocabulary!$A:$J,2,)="","",VLOOKUP($A113,Vocabulary!$A:$J,2,)),"")</f>
        <v>LifeEvent</v>
      </c>
      <c r="D113" s="12" t="str">
        <f>IF($A113&lt;&gt;"",IF(VLOOKUP($A113,Vocabulary!$A:$J,10,)="","",VLOOKUP($A113,Vocabulary!$A:$J,10,)),"")</f>
        <v>&lt;eu:LifeEvent&gt;</v>
      </c>
      <c r="E113" s="12" t="str">
        <f>IFERROR(IF(VLOOKUP(A113,VocabularyNL!$A:$G,6)=0,"",VLOOKUP(A113,VocabularyNL!$A:$G,6)),"")</f>
        <v/>
      </c>
      <c r="F113" s="12" t="str">
        <f>IFERROR(IF(VLOOKUP(A113,VocabularyFR!$A:$G,6)=0,"",VLOOKUP(A113,VocabularyFR!$A:$G,6)),"")</f>
        <v/>
      </c>
      <c r="G113" s="12" t="str">
        <f>IF($A113&lt;&gt;"",VLOOKUP($A113,Vocabulary!$A:$J,3,),"")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H113" s="12" t="str">
        <f>IFERROR(IF(VLOOKUP(A113,VocabularyNL!$A:$G,7)=0,"",VLOOKUP(A113,VocabularyNL!$A:$H,7)),"")</f>
        <v/>
      </c>
      <c r="I113" s="12" t="str">
        <f>IFERROR(IF(VLOOKUP(A113,VocabularyFR!$A:$G,7)=0,"",VLOOKUP(A113,VocabularyFR!$A:$H,7)),"")</f>
        <v/>
      </c>
      <c r="J113" s="12" t="str">
        <f>IF($A113&lt;&gt;"",IF(VLOOKUP($A113,Vocabulary!$A:$J,7,)="","",VLOOKUP($A113,Vocabulary!$A:$J,7,)),"")</f>
        <v/>
      </c>
      <c r="K113" s="12" t="str">
        <f>IFERROR(IF(VLOOKUP(A113,VocabularyNL!$A:$H,8)=0,"",VLOOKUP(A113,VocabularyNL!$A:$H,8)),"")</f>
        <v/>
      </c>
      <c r="L113" s="12" t="str">
        <f>IFERROR(IF(VLOOKUP(A113,VocabularyFR!$A:$H,8)=0,"",VLOOKUP(A113,VocabularyFR!$A:$H,8)),"")</f>
        <v/>
      </c>
    </row>
    <row r="114" spans="1:12" x14ac:dyDescent="0.3">
      <c r="A114" s="4">
        <v>113</v>
      </c>
      <c r="B114" s="12" t="str">
        <f>IF($A114&lt;&gt;"",VLOOKUP($A114,Vocabulary!$A:$J,4,),"")</f>
        <v>Location</v>
      </c>
      <c r="C114" s="12" t="str">
        <f>IF($A114&lt;&gt;"",IF(VLOOKUP($A114,Vocabulary!$A:$J,2,)="","",VLOOKUP($A114,Vocabulary!$A:$J,2,)),"")</f>
        <v>Location</v>
      </c>
      <c r="D114" s="12" t="str">
        <f>IF($A114&lt;&gt;"",IF(VLOOKUP($A114,Vocabulary!$A:$J,10,)="","",VLOOKUP($A114,Vocabulary!$A:$J,10,)),"")</f>
        <v>&lt;eu:Location&gt;</v>
      </c>
      <c r="E114" s="12" t="str">
        <f>IFERROR(IF(VLOOKUP(A114,VocabularyNL!$A:$G,6)=0,"",VLOOKUP(A114,VocabularyNL!$A:$G,6)),"")</f>
        <v/>
      </c>
      <c r="F114" s="12" t="str">
        <f>IFERROR(IF(VLOOKUP(A114,VocabularyFR!$A:$G,6)=0,"",VLOOKUP(A114,VocabularyFR!$A:$G,6)),"")</f>
        <v/>
      </c>
      <c r="G114" s="12" t="str">
        <f>IF($A114&lt;&gt;"",VLOOKUP($A114,Vocabulary!$A:$J,3,),"")</f>
        <v>An identifiable geographic place.</v>
      </c>
      <c r="H114" s="12" t="str">
        <f>IFERROR(IF(VLOOKUP(A114,VocabularyNL!$A:$G,7)=0,"",VLOOKUP(A114,VocabularyNL!$A:$H,7)),"")</f>
        <v/>
      </c>
      <c r="I114" s="12" t="str">
        <f>IFERROR(IF(VLOOKUP(A114,VocabularyFR!$A:$G,7)=0,"",VLOOKUP(A114,VocabularyFR!$A:$H,7)),"")</f>
        <v/>
      </c>
      <c r="J114" s="12" t="str">
        <f>IF($A114&lt;&gt;"",IF(VLOOKUP($A114,Vocabulary!$A:$J,7,)="","",VLOOKUP($A114,Vocabulary!$A:$J,7,)),"")</f>
        <v/>
      </c>
      <c r="K114" s="12" t="str">
        <f>IFERROR(IF(VLOOKUP(A114,VocabularyNL!$A:$H,8)=0,"",VLOOKUP(A114,VocabularyNL!$A:$H,8)),"")</f>
        <v/>
      </c>
      <c r="L114" s="12" t="str">
        <f>IFERROR(IF(VLOOKUP(A114,VocabularyFR!$A:$H,8)=0,"",VLOOKUP(A114,VocabularyFR!$A:$H,8)),"")</f>
        <v/>
      </c>
    </row>
    <row r="115" spans="1:12" x14ac:dyDescent="0.3">
      <c r="A115" s="4">
        <v>114</v>
      </c>
      <c r="B115" s="12" t="str">
        <f>IF($A115&lt;&gt;"",VLOOKUP($A115,Vocabulary!$A:$J,4,),"")</f>
        <v>Location</v>
      </c>
      <c r="C115" s="12" t="str">
        <f>IF($A115&lt;&gt;"",IF(VLOOKUP($A115,Vocabulary!$A:$J,2,)="","",VLOOKUP($A115,Vocabulary!$A:$J,2,)),"")</f>
        <v>LocationGeographicName</v>
      </c>
      <c r="D115" s="12" t="str">
        <f>IF($A115&lt;&gt;"",IF(VLOOKUP($A115,Vocabulary!$A:$J,10,)="","",VLOOKUP($A115,Vocabulary!$A:$J,10,)),"")</f>
        <v>&lt;eu:LocationGeographicName&gt;</v>
      </c>
      <c r="E115" s="12" t="str">
        <f>IFERROR(IF(VLOOKUP(A115,VocabularyNL!$A:$G,6)=0,"",VLOOKUP(A115,VocabularyNL!$A:$G,6)),"")</f>
        <v/>
      </c>
      <c r="F115" s="12" t="str">
        <f>IFERROR(IF(VLOOKUP(A115,VocabularyFR!$A:$G,6)=0,"",VLOOKUP(A115,VocabularyFR!$A:$G,6)),"")</f>
        <v/>
      </c>
      <c r="G115" s="12" t="str">
        <f>IF($A115&lt;&gt;"",VLOOKUP($A115,Vocabulary!$A:$J,3,),"")</f>
        <v>A proper noun applied to a spatial object.</v>
      </c>
      <c r="H115" s="12" t="str">
        <f>IFERROR(IF(VLOOKUP(A115,VocabularyNL!$A:$G,7)=0,"",VLOOKUP(A115,VocabularyNL!$A:$H,7)),"")</f>
        <v/>
      </c>
      <c r="I115" s="12" t="str">
        <f>IFERROR(IF(VLOOKUP(A115,VocabularyFR!$A:$G,7)=0,"",VLOOKUP(A115,VocabularyFR!$A:$H,7)),"")</f>
        <v/>
      </c>
      <c r="J115" s="12" t="str">
        <f>IF($A115&lt;&gt;"",IF(VLOOKUP($A115,Vocabulary!$A:$J,7,)="","",VLOOKUP($A115,Vocabulary!$A:$J,7,)),"")</f>
        <v/>
      </c>
      <c r="K115" s="12" t="str">
        <f>IFERROR(IF(VLOOKUP(A115,VocabularyNL!$A:$H,8)=0,"",VLOOKUP(A115,VocabularyNL!$A:$H,8)),"")</f>
        <v/>
      </c>
      <c r="L115" s="12" t="str">
        <f>IFERROR(IF(VLOOKUP(A115,VocabularyFR!$A:$H,8)=0,"",VLOOKUP(A115,VocabularyFR!$A:$H,8)),"")</f>
        <v/>
      </c>
    </row>
    <row r="116" spans="1:12" x14ac:dyDescent="0.3">
      <c r="A116" s="4">
        <v>115</v>
      </c>
      <c r="B116" s="12" t="str">
        <f>IF($A116&lt;&gt;"",VLOOKUP($A116,Vocabulary!$A:$J,4,),"")</f>
        <v>Location</v>
      </c>
      <c r="C116" s="12" t="str">
        <f>IF($A116&lt;&gt;"",IF(VLOOKUP($A116,Vocabulary!$A:$J,2,)="","",VLOOKUP($A116,Vocabulary!$A:$J,2,)),"")</f>
        <v>LocationGeographicIdentifier</v>
      </c>
      <c r="D116" s="12" t="str">
        <f>IF($A116&lt;&gt;"",IF(VLOOKUP($A116,Vocabulary!$A:$J,10,)="","",VLOOKUP($A116,Vocabulary!$A:$J,10,)),"")</f>
        <v>&lt;eu:LocationGeographicIdentifier&gt;</v>
      </c>
      <c r="E116" s="12" t="str">
        <f>IFERROR(IF(VLOOKUP(A116,VocabularyNL!$A:$G,6)=0,"",VLOOKUP(A116,VocabularyNL!$A:$G,6)),"")</f>
        <v/>
      </c>
      <c r="F116" s="12" t="str">
        <f>IFERROR(IF(VLOOKUP(A116,VocabularyFR!$A:$G,6)=0,"",VLOOKUP(A116,VocabularyFR!$A:$G,6)),"")</f>
        <v/>
      </c>
      <c r="G116" s="12" t="str">
        <f>IF($A116&lt;&gt;"",VLOOKUP($A116,Vocabulary!$A:$J,3,),"")</f>
        <v>A URI that identifies the location.</v>
      </c>
      <c r="H116" s="12" t="str">
        <f>IFERROR(IF(VLOOKUP(A116,VocabularyNL!$A:$G,7)=0,"",VLOOKUP(A116,VocabularyNL!$A:$H,7)),"")</f>
        <v/>
      </c>
      <c r="I116" s="12" t="str">
        <f>IFERROR(IF(VLOOKUP(A116,VocabularyFR!$A:$G,7)=0,"",VLOOKUP(A116,VocabularyFR!$A:$H,7)),"")</f>
        <v/>
      </c>
      <c r="J116" s="12" t="str">
        <f>IF($A116&lt;&gt;"",IF(VLOOKUP($A116,Vocabulary!$A:$J,7,)="","",VLOOKUP($A116,Vocabulary!$A:$J,7,)),"")</f>
        <v/>
      </c>
      <c r="K116" s="12" t="str">
        <f>IFERROR(IF(VLOOKUP(A116,VocabularyNL!$A:$H,8)=0,"",VLOOKUP(A116,VocabularyNL!$A:$H,8)),"")</f>
        <v/>
      </c>
      <c r="L116" s="12" t="str">
        <f>IFERROR(IF(VLOOKUP(A116,VocabularyFR!$A:$H,8)=0,"",VLOOKUP(A116,VocabularyFR!$A:$H,8)),"")</f>
        <v/>
      </c>
    </row>
    <row r="117" spans="1:12" x14ac:dyDescent="0.3">
      <c r="A117" s="4">
        <v>116</v>
      </c>
      <c r="B117" s="12" t="str">
        <f>IF($A117&lt;&gt;"",VLOOKUP($A117,Vocabulary!$A:$J,4,),"")</f>
        <v>Location</v>
      </c>
      <c r="C117" s="12" t="str">
        <f>IF($A117&lt;&gt;"",IF(VLOOKUP($A117,Vocabulary!$A:$J,2,)="","",VLOOKUP($A117,Vocabulary!$A:$J,2,)),"")</f>
        <v>LocationAddress</v>
      </c>
      <c r="D117" s="12" t="str">
        <f>IF($A117&lt;&gt;"",IF(VLOOKUP($A117,Vocabulary!$A:$J,10,)="","",VLOOKUP($A117,Vocabulary!$A:$J,10,)),"")</f>
        <v>&lt;eu:LocationAddress&gt;</v>
      </c>
      <c r="E117" s="12" t="str">
        <f>IFERROR(IF(VLOOKUP(A117,VocabularyNL!$A:$G,6)=0,"",VLOOKUP(A117,VocabularyNL!$A:$G,6)),"")</f>
        <v/>
      </c>
      <c r="F117" s="12" t="str">
        <f>IFERROR(IF(VLOOKUP(A117,VocabularyFR!$A:$G,6)=0,"",VLOOKUP(A117,VocabularyFR!$A:$G,6)),"")</f>
        <v/>
      </c>
      <c r="G117" s="12" t="str">
        <f>IF($A117&lt;&gt;"",VLOOKUP($A117,Vocabulary!$A:$J,3,),"")</f>
        <v>An address representing the location.</v>
      </c>
      <c r="H117" s="12" t="str">
        <f>IFERROR(IF(VLOOKUP(A117,VocabularyNL!$A:$G,7)=0,"",VLOOKUP(A117,VocabularyNL!$A:$H,7)),"")</f>
        <v/>
      </c>
      <c r="I117" s="12" t="str">
        <f>IFERROR(IF(VLOOKUP(A117,VocabularyFR!$A:$G,7)=0,"",VLOOKUP(A117,VocabularyFR!$A:$H,7)),"")</f>
        <v/>
      </c>
      <c r="J117" s="12" t="str">
        <f>IF($A117&lt;&gt;"",IF(VLOOKUP($A117,Vocabulary!$A:$J,7,)="","",VLOOKUP($A117,Vocabulary!$A:$J,7,)),"")</f>
        <v/>
      </c>
      <c r="K117" s="12" t="str">
        <f>IFERROR(IF(VLOOKUP(A117,VocabularyNL!$A:$H,8)=0,"",VLOOKUP(A117,VocabularyNL!$A:$H,8)),"")</f>
        <v/>
      </c>
      <c r="L117" s="12" t="str">
        <f>IFERROR(IF(VLOOKUP(A117,VocabularyFR!$A:$H,8)=0,"",VLOOKUP(A117,VocabularyFR!$A:$H,8)),"")</f>
        <v/>
      </c>
    </row>
    <row r="118" spans="1:12" x14ac:dyDescent="0.3">
      <c r="A118" s="4">
        <v>117</v>
      </c>
      <c r="B118" s="12" t="str">
        <f>IF($A118&lt;&gt;"",VLOOKUP($A118,Vocabulary!$A:$J,4,),"")</f>
        <v>Location</v>
      </c>
      <c r="C118" s="12" t="str">
        <f>IF($A118&lt;&gt;"",IF(VLOOKUP($A118,Vocabulary!$A:$J,2,)="","",VLOOKUP($A118,Vocabulary!$A:$J,2,)),"")</f>
        <v>LocationGeometry</v>
      </c>
      <c r="D118" s="12" t="str">
        <f>IF($A118&lt;&gt;"",IF(VLOOKUP($A118,Vocabulary!$A:$J,10,)="","",VLOOKUP($A118,Vocabulary!$A:$J,10,)),"")</f>
        <v>&lt;eu:LocationGeometry&gt;</v>
      </c>
      <c r="E118" s="12" t="str">
        <f>IFERROR(IF(VLOOKUP(A118,VocabularyNL!$A:$G,6)=0,"",VLOOKUP(A118,VocabularyNL!$A:$G,6)),"")</f>
        <v/>
      </c>
      <c r="F118" s="12" t="str">
        <f>IFERROR(IF(VLOOKUP(A118,VocabularyFR!$A:$G,6)=0,"",VLOOKUP(A118,VocabularyFR!$A:$G,6)),"")</f>
        <v/>
      </c>
      <c r="G118" s="12" t="str">
        <f>IF($A118&lt;&gt;"",VLOOKUP($A118,Vocabulary!$A:$J,3,),"")</f>
        <v>A geometry representing the location.</v>
      </c>
      <c r="H118" s="12" t="str">
        <f>IFERROR(IF(VLOOKUP(A118,VocabularyNL!$A:$G,7)=0,"",VLOOKUP(A118,VocabularyNL!$A:$H,7)),"")</f>
        <v/>
      </c>
      <c r="I118" s="12" t="str">
        <f>IFERROR(IF(VLOOKUP(A118,VocabularyFR!$A:$G,7)=0,"",VLOOKUP(A118,VocabularyFR!$A:$H,7)),"")</f>
        <v/>
      </c>
      <c r="J118" s="12" t="str">
        <f>IF($A118&lt;&gt;"",IF(VLOOKUP($A118,Vocabulary!$A:$J,7,)="","",VLOOKUP($A118,Vocabulary!$A:$J,7,)),"")</f>
        <v/>
      </c>
      <c r="K118" s="12" t="str">
        <f>IFERROR(IF(VLOOKUP(A118,VocabularyNL!$A:$H,8)=0,"",VLOOKUP(A118,VocabularyNL!$A:$H,8)),"")</f>
        <v/>
      </c>
      <c r="L118" s="12" t="str">
        <f>IFERROR(IF(VLOOKUP(A118,VocabularyFR!$A:$H,8)=0,"",VLOOKUP(A118,VocabularyFR!$A:$H,8)),"")</f>
        <v/>
      </c>
    </row>
    <row r="119" spans="1:12" ht="43.2" x14ac:dyDescent="0.3">
      <c r="A119" s="4">
        <v>118</v>
      </c>
      <c r="B119" s="12" t="str">
        <f>IF($A119&lt;&gt;"",VLOOKUP($A119,Vocabulary!$A:$J,4,),"")</f>
        <v>Organization</v>
      </c>
      <c r="C119" s="12" t="str">
        <f>IF($A119&lt;&gt;"",IF(VLOOKUP($A119,Vocabulary!$A:$J,2,)="","",VLOOKUP($A119,Vocabulary!$A:$J,2,)),"")</f>
        <v>Output</v>
      </c>
      <c r="D119" s="12" t="str">
        <f>IF($A119&lt;&gt;"",IF(VLOOKUP($A119,Vocabulary!$A:$J,10,)="","",VLOOKUP($A119,Vocabulary!$A:$J,10,)),"")</f>
        <v>&lt;eu:Output&gt;</v>
      </c>
      <c r="E119" s="12" t="str">
        <f>IFERROR(IF(VLOOKUP(A119,VocabularyNL!$A:$G,6)=0,"",VLOOKUP(A119,VocabularyNL!$A:$G,6)),"")</f>
        <v/>
      </c>
      <c r="F119" s="12" t="str">
        <f>IFERROR(IF(VLOOKUP(A119,VocabularyFR!$A:$G,6)=0,"",VLOOKUP(A119,VocabularyFR!$A:$G,6)),"")</f>
        <v/>
      </c>
      <c r="G119" s="12" t="str">
        <f>IF($A119&lt;&gt;"",VLOOKUP($A119,Vocabulary!$A:$J,3,),"")</f>
        <v>An intended result whose required inputs and processes are entirely within the control of the planning organisation.</v>
      </c>
      <c r="H119" s="12" t="str">
        <f>IFERROR(IF(VLOOKUP(A119,VocabularyNL!$A:$G,7)=0,"",VLOOKUP(A119,VocabularyNL!$A:$H,7)),"")</f>
        <v/>
      </c>
      <c r="I119" s="12" t="str">
        <f>IFERROR(IF(VLOOKUP(A119,VocabularyFR!$A:$G,7)=0,"",VLOOKUP(A119,VocabularyFR!$A:$H,7)),"")</f>
        <v/>
      </c>
      <c r="J119" s="12" t="str">
        <f>IF($A119&lt;&gt;"",IF(VLOOKUP($A119,Vocabulary!$A:$J,7,)="","",VLOOKUP($A119,Vocabulary!$A:$J,7,)),"")</f>
        <v/>
      </c>
      <c r="K119" s="12" t="str">
        <f>IFERROR(IF(VLOOKUP(A119,VocabularyNL!$A:$H,8)=0,"",VLOOKUP(A119,VocabularyNL!$A:$H,8)),"")</f>
        <v/>
      </c>
      <c r="L119" s="12" t="str">
        <f>IFERROR(IF(VLOOKUP(A119,VocabularyFR!$A:$H,8)=0,"",VLOOKUP(A119,VocabularyFR!$A:$H,8)),"")</f>
        <v/>
      </c>
    </row>
    <row r="120" spans="1:12" ht="28.8" x14ac:dyDescent="0.3">
      <c r="A120" s="4">
        <v>119</v>
      </c>
      <c r="B120" s="12" t="str">
        <f>IF($A120&lt;&gt;"",VLOOKUP($A120,Vocabulary!$A:$J,4,),"")</f>
        <v>Organization</v>
      </c>
      <c r="C120" s="12" t="str">
        <f>IF($A120&lt;&gt;"",IF(VLOOKUP($A120,Vocabulary!$A:$J,2,)="","",VLOOKUP($A120,Vocabulary!$A:$J,2,)),"")</f>
        <v>OutputIdentifier</v>
      </c>
      <c r="D120" s="12" t="str">
        <f>IF($A120&lt;&gt;"",IF(VLOOKUP($A120,Vocabulary!$A:$J,10,)="","",VLOOKUP($A120,Vocabulary!$A:$J,10,)),"")</f>
        <v>&lt;eu:OutputIdentifier&gt;</v>
      </c>
      <c r="E120" s="12" t="str">
        <f>IFERROR(IF(VLOOKUP(A120,VocabularyNL!$A:$G,6)=0,"",VLOOKUP(A120,VocabularyNL!$A:$G,6)),"")</f>
        <v/>
      </c>
      <c r="F120" s="12" t="str">
        <f>IFERROR(IF(VLOOKUP(A120,VocabularyFR!$A:$G,6)=0,"",VLOOKUP(A120,VocabularyFR!$A:$G,6)),"")</f>
        <v/>
      </c>
      <c r="G120" s="12" t="str">
        <f>IF($A120&lt;&gt;"",VLOOKUP($A120,Vocabulary!$A:$J,3,),"")</f>
        <v>This property represents a formally-issued Identifier for the Cost.</v>
      </c>
      <c r="H120" s="12" t="str">
        <f>IFERROR(IF(VLOOKUP(A120,VocabularyNL!$A:$G,7)=0,"",VLOOKUP(A120,VocabularyNL!$A:$H,7)),"")</f>
        <v/>
      </c>
      <c r="I120" s="12" t="str">
        <f>IFERROR(IF(VLOOKUP(A120,VocabularyFR!$A:$G,7)=0,"",VLOOKUP(A120,VocabularyFR!$A:$H,7)),"")</f>
        <v/>
      </c>
      <c r="J120" s="12" t="str">
        <f>IF($A120&lt;&gt;"",IF(VLOOKUP($A120,Vocabulary!$A:$J,7,)="","",VLOOKUP($A120,Vocabulary!$A:$J,7,)),"")</f>
        <v/>
      </c>
      <c r="K120" s="12" t="str">
        <f>IFERROR(IF(VLOOKUP(A120,VocabularyNL!$A:$H,8)=0,"",VLOOKUP(A120,VocabularyNL!$A:$H,8)),"")</f>
        <v/>
      </c>
      <c r="L120" s="12" t="str">
        <f>IFERROR(IF(VLOOKUP(A120,VocabularyFR!$A:$H,8)=0,"",VLOOKUP(A120,VocabularyFR!$A:$H,8)),"")</f>
        <v/>
      </c>
    </row>
    <row r="121" spans="1:12" x14ac:dyDescent="0.3">
      <c r="A121" s="4">
        <v>120</v>
      </c>
      <c r="B121" s="12" t="str">
        <f>IF($A121&lt;&gt;"",VLOOKUP($A121,Vocabulary!$A:$J,4,),"")</f>
        <v>Organization</v>
      </c>
      <c r="C121" s="12" t="str">
        <f>IF($A121&lt;&gt;"",IF(VLOOKUP($A121,Vocabulary!$A:$J,2,)="","",VLOOKUP($A121,Vocabulary!$A:$J,2,)),"")</f>
        <v>OutputName</v>
      </c>
      <c r="D121" s="12" t="str">
        <f>IF($A121&lt;&gt;"",IF(VLOOKUP($A121,Vocabulary!$A:$J,10,)="","",VLOOKUP($A121,Vocabulary!$A:$J,10,)),"")</f>
        <v>&lt;eu:OutputName&gt;</v>
      </c>
      <c r="E121" s="12" t="str">
        <f>IFERROR(IF(VLOOKUP(A121,VocabularyNL!$A:$G,6)=0,"",VLOOKUP(A121,VocabularyNL!$A:$G,6)),"")</f>
        <v/>
      </c>
      <c r="F121" s="12" t="str">
        <f>IFERROR(IF(VLOOKUP(A121,VocabularyFR!$A:$G,6)=0,"",VLOOKUP(A121,VocabularyFR!$A:$G,6)),"")</f>
        <v/>
      </c>
      <c r="G121" s="12" t="str">
        <f>IF($A121&lt;&gt;"",VLOOKUP($A121,Vocabulary!$A:$J,3,),"")</f>
        <v>The name of the output.</v>
      </c>
      <c r="H121" s="12" t="str">
        <f>IFERROR(IF(VLOOKUP(A121,VocabularyNL!$A:$G,7)=0,"",VLOOKUP(A121,VocabularyNL!$A:$H,7)),"")</f>
        <v/>
      </c>
      <c r="I121" s="12" t="str">
        <f>IFERROR(IF(VLOOKUP(A121,VocabularyFR!$A:$G,7)=0,"",VLOOKUP(A121,VocabularyFR!$A:$H,7)),"")</f>
        <v/>
      </c>
      <c r="J121" s="12" t="str">
        <f>IF($A121&lt;&gt;"",IF(VLOOKUP($A121,Vocabulary!$A:$J,7,)="","",VLOOKUP($A121,Vocabulary!$A:$J,7,)),"")</f>
        <v/>
      </c>
      <c r="K121" s="12" t="str">
        <f>IFERROR(IF(VLOOKUP(A121,VocabularyNL!$A:$H,8)=0,"",VLOOKUP(A121,VocabularyNL!$A:$H,8)),"")</f>
        <v/>
      </c>
      <c r="L121" s="12" t="str">
        <f>IFERROR(IF(VLOOKUP(A121,VocabularyFR!$A:$H,8)=0,"",VLOOKUP(A121,VocabularyFR!$A:$H,8)),"")</f>
        <v/>
      </c>
    </row>
    <row r="122" spans="1:12" x14ac:dyDescent="0.3">
      <c r="A122" s="4">
        <v>121</v>
      </c>
      <c r="B122" s="12" t="str">
        <f>IF($A122&lt;&gt;"",VLOOKUP($A122,Vocabulary!$A:$J,4,),"")</f>
        <v>Organization</v>
      </c>
      <c r="C122" s="12" t="str">
        <f>IF($A122&lt;&gt;"",IF(VLOOKUP($A122,Vocabulary!$A:$J,2,)="","",VLOOKUP($A122,Vocabulary!$A:$J,2,)),"")</f>
        <v>OutputDescription</v>
      </c>
      <c r="D122" s="12" t="str">
        <f>IF($A122&lt;&gt;"",IF(VLOOKUP($A122,Vocabulary!$A:$J,10,)="","",VLOOKUP($A122,Vocabulary!$A:$J,10,)),"")</f>
        <v>&lt;eu:OutputDescription&gt;</v>
      </c>
      <c r="E122" s="12" t="str">
        <f>IFERROR(IF(VLOOKUP(A122,VocabularyNL!$A:$G,6)=0,"",VLOOKUP(A122,VocabularyNL!$A:$G,6)),"")</f>
        <v/>
      </c>
      <c r="F122" s="12" t="str">
        <f>IFERROR(IF(VLOOKUP(A122,VocabularyFR!$A:$G,6)=0,"",VLOOKUP(A122,VocabularyFR!$A:$G,6)),"")</f>
        <v/>
      </c>
      <c r="G122" s="12" t="str">
        <f>IF($A122&lt;&gt;"",VLOOKUP($A122,Vocabulary!$A:$J,3,),"")</f>
        <v>A free text description of the output.</v>
      </c>
      <c r="H122" s="12" t="str">
        <f>IFERROR(IF(VLOOKUP(A122,VocabularyNL!$A:$G,7)=0,"",VLOOKUP(A122,VocabularyNL!$A:$H,7)),"")</f>
        <v/>
      </c>
      <c r="I122" s="12" t="str">
        <f>IFERROR(IF(VLOOKUP(A122,VocabularyFR!$A:$G,7)=0,"",VLOOKUP(A122,VocabularyFR!$A:$H,7)),"")</f>
        <v/>
      </c>
      <c r="J122" s="12" t="str">
        <f>IF($A122&lt;&gt;"",IF(VLOOKUP($A122,Vocabulary!$A:$J,7,)="","",VLOOKUP($A122,Vocabulary!$A:$J,7,)),"")</f>
        <v/>
      </c>
      <c r="K122" s="12" t="str">
        <f>IFERROR(IF(VLOOKUP(A122,VocabularyNL!$A:$H,8)=0,"",VLOOKUP(A122,VocabularyNL!$A:$H,8)),"")</f>
        <v/>
      </c>
      <c r="L122" s="12" t="str">
        <f>IFERROR(IF(VLOOKUP(A122,VocabularyFR!$A:$H,8)=0,"",VLOOKUP(A122,VocabularyFR!$A:$H,8)),"")</f>
        <v/>
      </c>
    </row>
    <row r="123" spans="1:12" x14ac:dyDescent="0.3">
      <c r="A123" s="4">
        <v>122</v>
      </c>
      <c r="B123" s="12" t="str">
        <f>IF($A123&lt;&gt;"",VLOOKUP($A123,Vocabulary!$A:$J,4,),"")</f>
        <v>Organization</v>
      </c>
      <c r="C123" s="12" t="str">
        <f>IF($A123&lt;&gt;"",IF(VLOOKUP($A123,Vocabulary!$A:$J,2,)="","",VLOOKUP($A123,Vocabulary!$A:$J,2,)),"")</f>
        <v>OutputType</v>
      </c>
      <c r="D123" s="12" t="str">
        <f>IF($A123&lt;&gt;"",IF(VLOOKUP($A123,Vocabulary!$A:$J,10,)="","",VLOOKUP($A123,Vocabulary!$A:$J,10,)),"")</f>
        <v>&lt;eu:OutputType&gt;</v>
      </c>
      <c r="E123" s="12" t="str">
        <f>IFERROR(IF(VLOOKUP(A123,VocabularyNL!$A:$G,6)=0,"",VLOOKUP(A123,VocabularyNL!$A:$G,6)),"")</f>
        <v/>
      </c>
      <c r="F123" s="12" t="str">
        <f>IFERROR(IF(VLOOKUP(A123,VocabularyFR!$A:$G,6)=0,"",VLOOKUP(A123,VocabularyFR!$A:$G,6)),"")</f>
        <v/>
      </c>
      <c r="G123" s="12" t="str">
        <f>IF($A123&lt;&gt;"",VLOOKUP($A123,Vocabulary!$A:$J,3,),"")</f>
        <v>The type of the output.</v>
      </c>
      <c r="H123" s="12" t="str">
        <f>IFERROR(IF(VLOOKUP(A123,VocabularyNL!$A:$G,7)=0,"",VLOOKUP(A123,VocabularyNL!$A:$H,7)),"")</f>
        <v/>
      </c>
      <c r="I123" s="12" t="str">
        <f>IFERROR(IF(VLOOKUP(A123,VocabularyFR!$A:$G,7)=0,"",VLOOKUP(A123,VocabularyFR!$A:$H,7)),"")</f>
        <v/>
      </c>
      <c r="J123" s="12" t="str">
        <f>IF($A123&lt;&gt;"",IF(VLOOKUP($A123,Vocabulary!$A:$J,7,)="","",VLOOKUP($A123,Vocabulary!$A:$J,7,)),"")</f>
        <v/>
      </c>
      <c r="K123" s="12" t="str">
        <f>IFERROR(IF(VLOOKUP(A123,VocabularyNL!$A:$H,8)=0,"",VLOOKUP(A123,VocabularyNL!$A:$H,8)),"")</f>
        <v/>
      </c>
      <c r="L123" s="12" t="str">
        <f>IFERROR(IF(VLOOKUP(A123,VocabularyFR!$A:$H,8)=0,"",VLOOKUP(A123,VocabularyFR!$A:$H,8)),"")</f>
        <v/>
      </c>
    </row>
    <row r="124" spans="1:12" x14ac:dyDescent="0.3">
      <c r="A124" s="4">
        <v>123</v>
      </c>
      <c r="B124" s="12" t="str">
        <f>IF($A124&lt;&gt;"",VLOOKUP($A124,Vocabulary!$A:$J,4,),"")</f>
        <v>Other</v>
      </c>
      <c r="C124" s="12" t="str">
        <f>IF($A124&lt;&gt;"",IF(VLOOKUP($A124,Vocabulary!$A:$J,2,)="","",VLOOKUP($A124,Vocabulary!$A:$J,2,)),"")</f>
        <v>Participation</v>
      </c>
      <c r="D124" s="12" t="str">
        <f>IF($A124&lt;&gt;"",IF(VLOOKUP($A124,Vocabulary!$A:$J,10,)="","",VLOOKUP($A124,Vocabulary!$A:$J,10,)),"")</f>
        <v>&lt;eu:Participation&gt;</v>
      </c>
      <c r="E124" s="12" t="str">
        <f>IFERROR(IF(VLOOKUP(A124,VocabularyNL!$A:$G,6)=0,"",VLOOKUP(A124,VocabularyNL!$A:$G,6)),"")</f>
        <v/>
      </c>
      <c r="F124" s="12" t="str">
        <f>IFERROR(IF(VLOOKUP(A124,VocabularyFR!$A:$G,6)=0,"",VLOOKUP(A124,VocabularyFR!$A:$G,6)),"")</f>
        <v/>
      </c>
      <c r="G124" s="12">
        <f>IF($A124&lt;&gt;"",VLOOKUP($A124,Vocabulary!$A:$J,3,),"")</f>
        <v>0</v>
      </c>
      <c r="H124" s="12" t="str">
        <f>IFERROR(IF(VLOOKUP(A124,VocabularyNL!$A:$G,7)=0,"",VLOOKUP(A124,VocabularyNL!$A:$H,7)),"")</f>
        <v/>
      </c>
      <c r="I124" s="12" t="str">
        <f>IFERROR(IF(VLOOKUP(A124,VocabularyFR!$A:$G,7)=0,"",VLOOKUP(A124,VocabularyFR!$A:$H,7)),"")</f>
        <v/>
      </c>
      <c r="J124" s="12" t="str">
        <f>IF($A124&lt;&gt;"",IF(VLOOKUP($A124,Vocabulary!$A:$J,7,)="","",VLOOKUP($A124,Vocabulary!$A:$J,7,)),"")</f>
        <v/>
      </c>
      <c r="K124" s="12" t="str">
        <f>IFERROR(IF(VLOOKUP(A124,VocabularyNL!$A:$H,8)=0,"",VLOOKUP(A124,VocabularyNL!$A:$H,8)),"")</f>
        <v/>
      </c>
      <c r="L124" s="12" t="str">
        <f>IFERROR(IF(VLOOKUP(A124,VocabularyFR!$A:$H,8)=0,"",VLOOKUP(A124,VocabularyFR!$A:$H,8)),"")</f>
        <v/>
      </c>
    </row>
    <row r="125" spans="1:12" ht="28.8" x14ac:dyDescent="0.3">
      <c r="A125" s="4">
        <v>124</v>
      </c>
      <c r="B125" s="12" t="str">
        <f>IF($A125&lt;&gt;"",VLOOKUP($A125,Vocabulary!$A:$J,4,),"")</f>
        <v>Other</v>
      </c>
      <c r="C125" s="12" t="str">
        <f>IF($A125&lt;&gt;"",IF(VLOOKUP($A125,Vocabulary!$A:$J,2,)="","",VLOOKUP($A125,Vocabulary!$A:$J,2,)),"")</f>
        <v>ParticipationIdentifier</v>
      </c>
      <c r="D125" s="12" t="str">
        <f>IF($A125&lt;&gt;"",IF(VLOOKUP($A125,Vocabulary!$A:$J,10,)="","",VLOOKUP($A125,Vocabulary!$A:$J,10,)),"")</f>
        <v>&lt;eu:ParticipationIdentifier&gt;</v>
      </c>
      <c r="E125" s="12" t="str">
        <f>IFERROR(IF(VLOOKUP(A125,VocabularyNL!$A:$G,6)=0,"",VLOOKUP(A125,VocabularyNL!$A:$G,6)),"")</f>
        <v/>
      </c>
      <c r="F125" s="12" t="str">
        <f>IFERROR(IF(VLOOKUP(A125,VocabularyFR!$A:$G,6)=0,"",VLOOKUP(A125,VocabularyFR!$A:$G,6)),"")</f>
        <v/>
      </c>
      <c r="G125" s="12" t="str">
        <f>IF($A125&lt;&gt;"",VLOOKUP($A125,Vocabulary!$A:$J,3,),"")</f>
        <v>This property represents a formally-issued Identifier for the Participation.</v>
      </c>
      <c r="H125" s="12" t="str">
        <f>IFERROR(IF(VLOOKUP(A125,VocabularyNL!$A:$G,7)=0,"",VLOOKUP(A125,VocabularyNL!$A:$H,7)),"")</f>
        <v/>
      </c>
      <c r="I125" s="12" t="str">
        <f>IFERROR(IF(VLOOKUP(A125,VocabularyFR!$A:$G,7)=0,"",VLOOKUP(A125,VocabularyFR!$A:$H,7)),"")</f>
        <v/>
      </c>
      <c r="J125" s="12" t="str">
        <f>IF($A125&lt;&gt;"",IF(VLOOKUP($A125,Vocabulary!$A:$J,7,)="","",VLOOKUP($A125,Vocabulary!$A:$J,7,)),"")</f>
        <v/>
      </c>
      <c r="K125" s="12" t="str">
        <f>IFERROR(IF(VLOOKUP(A125,VocabularyNL!$A:$H,8)=0,"",VLOOKUP(A125,VocabularyNL!$A:$H,8)),"")</f>
        <v/>
      </c>
      <c r="L125" s="12" t="str">
        <f>IFERROR(IF(VLOOKUP(A125,VocabularyFR!$A:$H,8)=0,"",VLOOKUP(A125,VocabularyFR!$A:$H,8)),"")</f>
        <v/>
      </c>
    </row>
    <row r="126" spans="1:12" x14ac:dyDescent="0.3">
      <c r="A126" s="4">
        <v>125</v>
      </c>
      <c r="B126" s="12" t="str">
        <f>IF($A126&lt;&gt;"",VLOOKUP($A126,Vocabulary!$A:$J,4,),"")</f>
        <v>Other</v>
      </c>
      <c r="C126" s="12" t="str">
        <f>IF($A126&lt;&gt;"",IF(VLOOKUP($A126,Vocabulary!$A:$J,2,)="","",VLOOKUP($A126,Vocabulary!$A:$J,2,)),"")</f>
        <v>ParticipationDescription</v>
      </c>
      <c r="D126" s="12" t="str">
        <f>IF($A126&lt;&gt;"",IF(VLOOKUP($A126,Vocabulary!$A:$J,10,)="","",VLOOKUP($A126,Vocabulary!$A:$J,10,)),"")</f>
        <v>&lt;eu:ParticipationDescription&gt;</v>
      </c>
      <c r="E126" s="12" t="str">
        <f>IFERROR(IF(VLOOKUP(A126,VocabularyNL!$A:$G,6)=0,"",VLOOKUP(A126,VocabularyNL!$A:$G,6)),"")</f>
        <v/>
      </c>
      <c r="F126" s="12" t="str">
        <f>IFERROR(IF(VLOOKUP(A126,VocabularyFR!$A:$G,6)=0,"",VLOOKUP(A126,VocabularyFR!$A:$G,6)),"")</f>
        <v/>
      </c>
      <c r="G126" s="12" t="str">
        <f>IF($A126&lt;&gt;"",VLOOKUP($A126,Vocabulary!$A:$J,3,),"")</f>
        <v>A free text description of the Participation.</v>
      </c>
      <c r="H126" s="12" t="str">
        <f>IFERROR(IF(VLOOKUP(A126,VocabularyNL!$A:$G,7)=0,"",VLOOKUP(A126,VocabularyNL!$A:$H,7)),"")</f>
        <v/>
      </c>
      <c r="I126" s="12" t="str">
        <f>IFERROR(IF(VLOOKUP(A126,VocabularyFR!$A:$G,7)=0,"",VLOOKUP(A126,VocabularyFR!$A:$H,7)),"")</f>
        <v/>
      </c>
      <c r="J126" s="12" t="str">
        <f>IF($A126&lt;&gt;"",IF(VLOOKUP($A126,Vocabulary!$A:$J,7,)="","",VLOOKUP($A126,Vocabulary!$A:$J,7,)),"")</f>
        <v/>
      </c>
      <c r="K126" s="12" t="str">
        <f>IFERROR(IF(VLOOKUP(A126,VocabularyNL!$A:$H,8)=0,"",VLOOKUP(A126,VocabularyNL!$A:$H,8)),"")</f>
        <v/>
      </c>
      <c r="L126" s="12" t="str">
        <f>IFERROR(IF(VLOOKUP(A126,VocabularyFR!$A:$H,8)=0,"",VLOOKUP(A126,VocabularyFR!$A:$H,8)),"")</f>
        <v/>
      </c>
    </row>
    <row r="127" spans="1:12" ht="72" x14ac:dyDescent="0.3">
      <c r="A127" s="4">
        <v>126</v>
      </c>
      <c r="B127" s="12" t="str">
        <f>IF($A127&lt;&gt;"",VLOOKUP($A127,Vocabulary!$A:$J,4,),"")</f>
        <v>Other</v>
      </c>
      <c r="C127" s="12" t="str">
        <f>IF($A127&lt;&gt;"",IF(VLOOKUP($A127,Vocabulary!$A:$J,2,)="","",VLOOKUP($A127,Vocabulary!$A:$J,2,)),"")</f>
        <v>ParticipationTemporal</v>
      </c>
      <c r="D127" s="12" t="str">
        <f>IF($A127&lt;&gt;"",IF(VLOOKUP($A127,Vocabulary!$A:$J,10,)="","",VLOOKUP($A127,Vocabulary!$A:$J,10,)),"")</f>
        <v>&lt;eu:ParticipationTemporal&gt;</v>
      </c>
      <c r="E127" s="12" t="str">
        <f>IFERROR(IF(VLOOKUP(A127,VocabularyNL!$A:$G,6)=0,"",VLOOKUP(A127,VocabularyNL!$A:$G,6)),"")</f>
        <v/>
      </c>
      <c r="F127" s="12" t="str">
        <f>IFERROR(IF(VLOOKUP(A127,VocabularyFR!$A:$G,6)=0,"",VLOOKUP(A127,VocabularyFR!$A:$G,6)),"")</f>
        <v/>
      </c>
      <c r="G127" s="12" t="str">
        <f>IF($A127&lt;&gt;"",VLOOKUP($A127,Vocabulary!$A:$J,3,),"")</f>
        <v>Links to a Period of Time in which the Agent associated via the Plays Role property participates/participated. If the Period of Time has only a start date, then it can be inferred that the participation is still active.</v>
      </c>
      <c r="H127" s="12" t="str">
        <f>IFERROR(IF(VLOOKUP(A127,VocabularyNL!$A:$G,7)=0,"",VLOOKUP(A127,VocabularyNL!$A:$H,7)),"")</f>
        <v/>
      </c>
      <c r="I127" s="12" t="str">
        <f>IFERROR(IF(VLOOKUP(A127,VocabularyFR!$A:$G,7)=0,"",VLOOKUP(A127,VocabularyFR!$A:$H,7)),"")</f>
        <v/>
      </c>
      <c r="J127" s="12" t="str">
        <f>IF($A127&lt;&gt;"",IF(VLOOKUP($A127,Vocabulary!$A:$J,7,)="","",VLOOKUP($A127,Vocabulary!$A:$J,7,)),"")</f>
        <v/>
      </c>
      <c r="K127" s="12" t="str">
        <f>IFERROR(IF(VLOOKUP(A127,VocabularyNL!$A:$H,8)=0,"",VLOOKUP(A127,VocabularyNL!$A:$H,8)),"")</f>
        <v/>
      </c>
      <c r="L127" s="12" t="str">
        <f>IFERROR(IF(VLOOKUP(A127,VocabularyFR!$A:$H,8)=0,"",VLOOKUP(A127,VocabularyFR!$A:$H,8)),"")</f>
        <v/>
      </c>
    </row>
    <row r="128" spans="1:12" ht="28.8" x14ac:dyDescent="0.3">
      <c r="A128" s="4">
        <v>127</v>
      </c>
      <c r="B128" s="12" t="str">
        <f>IF($A128&lt;&gt;"",VLOOKUP($A128,Vocabulary!$A:$J,4,),"")</f>
        <v>Temporal</v>
      </c>
      <c r="C128" s="12" t="str">
        <f>IF($A128&lt;&gt;"",IF(VLOOKUP($A128,Vocabulary!$A:$J,2,)="","",VLOOKUP($A128,Vocabulary!$A:$J,2,)),"")</f>
        <v>PeriodOfTime</v>
      </c>
      <c r="D128" s="12" t="str">
        <f>IF($A128&lt;&gt;"",IF(VLOOKUP($A128,Vocabulary!$A:$J,10,)="","",VLOOKUP($A128,Vocabulary!$A:$J,10,)),"")</f>
        <v>&lt;eu:PeriodOfTime&gt;</v>
      </c>
      <c r="E128" s="12" t="str">
        <f>IFERROR(IF(VLOOKUP(A128,VocabularyNL!$A:$G,6)=0,"",VLOOKUP(A128,VocabularyNL!$A:$G,6)),"")</f>
        <v/>
      </c>
      <c r="F128" s="12" t="str">
        <f>IFERROR(IF(VLOOKUP(A128,VocabularyFR!$A:$G,6)=0,"",VLOOKUP(A128,VocabularyFR!$A:$G,6)),"")</f>
        <v/>
      </c>
      <c r="G128" s="12" t="str">
        <f>IF($A128&lt;&gt;"",VLOOKUP($A128,Vocabulary!$A:$J,3,),"")</f>
        <v>An interval of time that is named or defined by its start and end dates.</v>
      </c>
      <c r="H128" s="12" t="str">
        <f>IFERROR(IF(VLOOKUP(A128,VocabularyNL!$A:$G,7)=0,"",VLOOKUP(A128,VocabularyNL!$A:$H,7)),"")</f>
        <v/>
      </c>
      <c r="I128" s="12" t="str">
        <f>IFERROR(IF(VLOOKUP(A128,VocabularyFR!$A:$G,7)=0,"",VLOOKUP(A128,VocabularyFR!$A:$H,7)),"")</f>
        <v/>
      </c>
      <c r="J128" s="12" t="str">
        <f>IF($A128&lt;&gt;"",IF(VLOOKUP($A128,Vocabulary!$A:$J,7,)="","",VLOOKUP($A128,Vocabulary!$A:$J,7,)),"")</f>
        <v/>
      </c>
      <c r="K128" s="12" t="str">
        <f>IFERROR(IF(VLOOKUP(A128,VocabularyNL!$A:$H,8)=0,"",VLOOKUP(A128,VocabularyNL!$A:$H,8)),"")</f>
        <v/>
      </c>
      <c r="L128" s="12" t="str">
        <f>IFERROR(IF(VLOOKUP(A128,VocabularyFR!$A:$H,8)=0,"",VLOOKUP(A128,VocabularyFR!$A:$H,8)),"")</f>
        <v/>
      </c>
    </row>
    <row r="129" spans="1:12" ht="28.8" x14ac:dyDescent="0.3">
      <c r="A129" s="4">
        <v>128</v>
      </c>
      <c r="B129" s="12" t="str">
        <f>IF($A129&lt;&gt;"",VLOOKUP($A129,Vocabulary!$A:$J,4,),"")</f>
        <v>Temporal</v>
      </c>
      <c r="C129" s="12" t="str">
        <f>IF($A129&lt;&gt;"",IF(VLOOKUP($A129,Vocabulary!$A:$J,2,)="","",VLOOKUP($A129,Vocabulary!$A:$J,2,)),"")</f>
        <v>PeriodOfTimeIdentifier</v>
      </c>
      <c r="D129" s="12" t="str">
        <f>IF($A129&lt;&gt;"",IF(VLOOKUP($A129,Vocabulary!$A:$J,10,)="","",VLOOKUP($A129,Vocabulary!$A:$J,10,)),"")</f>
        <v>&lt;eu:PeriodOfTimeIdentifier&gt;</v>
      </c>
      <c r="E129" s="12" t="str">
        <f>IFERROR(IF(VLOOKUP(A129,VocabularyNL!$A:$G,6)=0,"",VLOOKUP(A129,VocabularyNL!$A:$G,6)),"")</f>
        <v/>
      </c>
      <c r="F129" s="12" t="str">
        <f>IFERROR(IF(VLOOKUP(A129,VocabularyFR!$A:$G,6)=0,"",VLOOKUP(A129,VocabularyFR!$A:$G,6)),"")</f>
        <v/>
      </c>
      <c r="G129" s="12" t="str">
        <f>IF($A129&lt;&gt;"",VLOOKUP($A129,Vocabulary!$A:$J,3,),"")</f>
        <v>This property represents a formally-issued Identifier for the Period of Time.</v>
      </c>
      <c r="H129" s="12" t="str">
        <f>IFERROR(IF(VLOOKUP(A129,VocabularyNL!$A:$G,7)=0,"",VLOOKUP(A129,VocabularyNL!$A:$H,7)),"")</f>
        <v/>
      </c>
      <c r="I129" s="12" t="str">
        <f>IFERROR(IF(VLOOKUP(A129,VocabularyFR!$A:$G,7)=0,"",VLOOKUP(A129,VocabularyFR!$A:$H,7)),"")</f>
        <v/>
      </c>
      <c r="J129" s="12" t="str">
        <f>IF($A129&lt;&gt;"",IF(VLOOKUP($A129,Vocabulary!$A:$J,7,)="","",VLOOKUP($A129,Vocabulary!$A:$J,7,)),"")</f>
        <v/>
      </c>
      <c r="K129" s="12" t="str">
        <f>IFERROR(IF(VLOOKUP(A129,VocabularyNL!$A:$H,8)=0,"",VLOOKUP(A129,VocabularyNL!$A:$H,8)),"")</f>
        <v/>
      </c>
      <c r="L129" s="12" t="str">
        <f>IFERROR(IF(VLOOKUP(A129,VocabularyFR!$A:$H,8)=0,"",VLOOKUP(A129,VocabularyFR!$A:$H,8)),"")</f>
        <v/>
      </c>
    </row>
    <row r="130" spans="1:12" ht="28.8" x14ac:dyDescent="0.3">
      <c r="A130" s="4">
        <v>129</v>
      </c>
      <c r="B130" s="12" t="str">
        <f>IF($A130&lt;&gt;"",VLOOKUP($A130,Vocabulary!$A:$J,4,),"")</f>
        <v>Temporal</v>
      </c>
      <c r="C130" s="12" t="str">
        <f>IF($A130&lt;&gt;"",IF(VLOOKUP($A130,Vocabulary!$A:$J,2,)="","",VLOOKUP($A130,Vocabulary!$A:$J,2,)),"")</f>
        <v>PeriodOfTimeStartDate/Time</v>
      </c>
      <c r="D130" s="12" t="str">
        <f>IF($A130&lt;&gt;"",IF(VLOOKUP($A130,Vocabulary!$A:$J,10,)="","",VLOOKUP($A130,Vocabulary!$A:$J,10,)),"")</f>
        <v>&lt;eu:PeriodOfTimeStartDate/Time&gt;</v>
      </c>
      <c r="E130" s="12" t="str">
        <f>IFERROR(IF(VLOOKUP(A130,VocabularyNL!$A:$G,6)=0,"",VLOOKUP(A130,VocabularyNL!$A:$G,6)),"")</f>
        <v/>
      </c>
      <c r="F130" s="12" t="str">
        <f>IFERROR(IF(VLOOKUP(A130,VocabularyFR!$A:$G,6)=0,"",VLOOKUP(A130,VocabularyFR!$A:$G,6)),"")</f>
        <v/>
      </c>
      <c r="G130" s="12" t="str">
        <f>IF($A130&lt;&gt;"",VLOOKUP($A130,Vocabulary!$A:$J,3,),"")</f>
        <v>This property represents the start of the period that the Public Service is available or active.</v>
      </c>
      <c r="H130" s="12" t="str">
        <f>IFERROR(IF(VLOOKUP(A130,VocabularyNL!$A:$G,7)=0,"",VLOOKUP(A130,VocabularyNL!$A:$H,7)),"")</f>
        <v/>
      </c>
      <c r="I130" s="12" t="str">
        <f>IFERROR(IF(VLOOKUP(A130,VocabularyFR!$A:$G,7)=0,"",VLOOKUP(A130,VocabularyFR!$A:$H,7)),"")</f>
        <v/>
      </c>
      <c r="J130" s="12" t="str">
        <f>IF($A130&lt;&gt;"",IF(VLOOKUP($A130,Vocabulary!$A:$J,7,)="","",VLOOKUP($A130,Vocabulary!$A:$J,7,)),"")</f>
        <v/>
      </c>
      <c r="K130" s="12" t="str">
        <f>IFERROR(IF(VLOOKUP(A130,VocabularyNL!$A:$H,8)=0,"",VLOOKUP(A130,VocabularyNL!$A:$H,8)),"")</f>
        <v/>
      </c>
      <c r="L130" s="12" t="str">
        <f>IFERROR(IF(VLOOKUP(A130,VocabularyFR!$A:$H,8)=0,"",VLOOKUP(A130,VocabularyFR!$A:$H,8)),"")</f>
        <v/>
      </c>
    </row>
    <row r="131" spans="1:12" ht="28.8" x14ac:dyDescent="0.3">
      <c r="A131" s="4">
        <v>130</v>
      </c>
      <c r="B131" s="12" t="str">
        <f>IF($A131&lt;&gt;"",VLOOKUP($A131,Vocabulary!$A:$J,4,),"")</f>
        <v>Temporal</v>
      </c>
      <c r="C131" s="12" t="str">
        <f>IF($A131&lt;&gt;"",IF(VLOOKUP($A131,Vocabulary!$A:$J,2,)="","",VLOOKUP($A131,Vocabulary!$A:$J,2,)),"")</f>
        <v>PeriodOfTimeEndDate/Time</v>
      </c>
      <c r="D131" s="12" t="str">
        <f>IF($A131&lt;&gt;"",IF(VLOOKUP($A131,Vocabulary!$A:$J,10,)="","",VLOOKUP($A131,Vocabulary!$A:$J,10,)),"")</f>
        <v>&lt;eu:PeriodOfTimeEndDate/Time&gt;</v>
      </c>
      <c r="E131" s="12" t="str">
        <f>IFERROR(IF(VLOOKUP(A131,VocabularyNL!$A:$G,6)=0,"",VLOOKUP(A131,VocabularyNL!$A:$G,6)),"")</f>
        <v/>
      </c>
      <c r="F131" s="12" t="str">
        <f>IFERROR(IF(VLOOKUP(A131,VocabularyFR!$A:$G,6)=0,"",VLOOKUP(A131,VocabularyFR!$A:$G,6)),"")</f>
        <v/>
      </c>
      <c r="G131" s="12" t="str">
        <f>IF($A131&lt;&gt;"",VLOOKUP($A131,Vocabulary!$A:$J,3,),"")</f>
        <v>This property represents the end of the period that the Public Service is available or active.</v>
      </c>
      <c r="H131" s="12" t="str">
        <f>IFERROR(IF(VLOOKUP(A131,VocabularyNL!$A:$G,7)=0,"",VLOOKUP(A131,VocabularyNL!$A:$H,7)),"")</f>
        <v/>
      </c>
      <c r="I131" s="12" t="str">
        <f>IFERROR(IF(VLOOKUP(A131,VocabularyFR!$A:$G,7)=0,"",VLOOKUP(A131,VocabularyFR!$A:$H,7)),"")</f>
        <v/>
      </c>
      <c r="J131" s="12" t="str">
        <f>IF($A131&lt;&gt;"",IF(VLOOKUP($A131,Vocabulary!$A:$J,7,)="","",VLOOKUP($A131,Vocabulary!$A:$J,7,)),"")</f>
        <v/>
      </c>
      <c r="K131" s="12" t="str">
        <f>IFERROR(IF(VLOOKUP(A131,VocabularyNL!$A:$H,8)=0,"",VLOOKUP(A131,VocabularyNL!$A:$H,8)),"")</f>
        <v/>
      </c>
      <c r="L131" s="12" t="str">
        <f>IFERROR(IF(VLOOKUP(A131,VocabularyFR!$A:$H,8)=0,"",VLOOKUP(A131,VocabularyFR!$A:$H,8)),"")</f>
        <v/>
      </c>
    </row>
    <row r="132" spans="1:12" x14ac:dyDescent="0.3">
      <c r="A132" s="4">
        <v>131</v>
      </c>
      <c r="B132" s="12" t="str">
        <f>IF($A132&lt;&gt;"",VLOOKUP($A132,Vocabulary!$A:$J,4,),"")</f>
        <v>Person</v>
      </c>
      <c r="C132" s="12" t="str">
        <f>IF($A132&lt;&gt;"",IF(VLOOKUP($A132,Vocabulary!$A:$J,2,)="","",VLOOKUP($A132,Vocabulary!$A:$J,2,)),"")</f>
        <v>Person</v>
      </c>
      <c r="D132" s="12" t="str">
        <f>IF($A132&lt;&gt;"",IF(VLOOKUP($A132,Vocabulary!$A:$J,10,)="","",VLOOKUP($A132,Vocabulary!$A:$J,10,)),"")</f>
        <v>&lt;eu:Person&gt;</v>
      </c>
      <c r="E132" s="12" t="str">
        <f>IFERROR(IF(VLOOKUP(A132,VocabularyNL!$A:$G,6)=0,"",VLOOKUP(A132,VocabularyNL!$A:$G,6)),"")</f>
        <v/>
      </c>
      <c r="F132" s="12" t="str">
        <f>IFERROR(IF(VLOOKUP(A132,VocabularyFR!$A:$G,6)=0,"",VLOOKUP(A132,VocabularyFR!$A:$G,6)),"")</f>
        <v/>
      </c>
      <c r="G132" s="12" t="str">
        <f>IF($A132&lt;&gt;"",VLOOKUP($A132,Vocabulary!$A:$J,3,),"")</f>
        <v>A natural person.</v>
      </c>
      <c r="H132" s="12" t="str">
        <f>IFERROR(IF(VLOOKUP(A132,VocabularyNL!$A:$G,7)=0,"",VLOOKUP(A132,VocabularyNL!$A:$H,7)),"")</f>
        <v/>
      </c>
      <c r="I132" s="12" t="str">
        <f>IFERROR(IF(VLOOKUP(A132,VocabularyFR!$A:$G,7)=0,"",VLOOKUP(A132,VocabularyFR!$A:$H,7)),"")</f>
        <v/>
      </c>
      <c r="J132" s="12" t="str">
        <f>IF($A132&lt;&gt;"",IF(VLOOKUP($A132,Vocabulary!$A:$J,7,)="","",VLOOKUP($A132,Vocabulary!$A:$J,7,)),"")</f>
        <v/>
      </c>
      <c r="K132" s="12" t="str">
        <f>IFERROR(IF(VLOOKUP(A132,VocabularyNL!$A:$H,8)=0,"",VLOOKUP(A132,VocabularyNL!$A:$H,8)),"")</f>
        <v/>
      </c>
      <c r="L132" s="12" t="str">
        <f>IFERROR(IF(VLOOKUP(A132,VocabularyFR!$A:$H,8)=0,"",VLOOKUP(A132,VocabularyFR!$A:$H,8)),"")</f>
        <v/>
      </c>
    </row>
    <row r="133" spans="1:12" x14ac:dyDescent="0.3">
      <c r="A133" s="4">
        <v>132</v>
      </c>
      <c r="B133" s="12" t="str">
        <f>IF($A133&lt;&gt;"",VLOOKUP($A133,Vocabulary!$A:$J,4,),"")</f>
        <v>Person</v>
      </c>
      <c r="C133" s="12" t="str">
        <f>IF($A133&lt;&gt;"",IF(VLOOKUP($A133,Vocabulary!$A:$J,2,)="","",VLOOKUP($A133,Vocabulary!$A:$J,2,)),"")</f>
        <v>PersonIdentifier</v>
      </c>
      <c r="D133" s="12" t="str">
        <f>IF($A133&lt;&gt;"",IF(VLOOKUP($A133,Vocabulary!$A:$J,10,)="","",VLOOKUP($A133,Vocabulary!$A:$J,10,)),"")</f>
        <v>&lt;eu:PersonIdentifier&gt;</v>
      </c>
      <c r="E133" s="12" t="str">
        <f>IFERROR(IF(VLOOKUP(A133,VocabularyNL!$A:$G,6)=0,"",VLOOKUP(A133,VocabularyNL!$A:$G,6)),"")</f>
        <v/>
      </c>
      <c r="F133" s="12" t="str">
        <f>IFERROR(IF(VLOOKUP(A133,VocabularyFR!$A:$G,6)=0,"",VLOOKUP(A133,VocabularyFR!$A:$G,6)),"")</f>
        <v/>
      </c>
      <c r="G133" s="12" t="str">
        <f>IF($A133&lt;&gt;"",VLOOKUP($A133,Vocabulary!$A:$J,3,),"")</f>
        <v>A formally-issued identifier for the person.</v>
      </c>
      <c r="H133" s="12" t="str">
        <f>IFERROR(IF(VLOOKUP(A133,VocabularyNL!$A:$G,7)=0,"",VLOOKUP(A133,VocabularyNL!$A:$H,7)),"")</f>
        <v/>
      </c>
      <c r="I133" s="12" t="str">
        <f>IFERROR(IF(VLOOKUP(A133,VocabularyFR!$A:$G,7)=0,"",VLOOKUP(A133,VocabularyFR!$A:$H,7)),"")</f>
        <v/>
      </c>
      <c r="J133" s="12" t="str">
        <f>IF($A133&lt;&gt;"",IF(VLOOKUP($A133,Vocabulary!$A:$J,7,)="","",VLOOKUP($A133,Vocabulary!$A:$J,7,)),"")</f>
        <v/>
      </c>
      <c r="K133" s="12" t="str">
        <f>IFERROR(IF(VLOOKUP(A133,VocabularyNL!$A:$H,8)=0,"",VLOOKUP(A133,VocabularyNL!$A:$H,8)),"")</f>
        <v/>
      </c>
      <c r="L133" s="12" t="str">
        <f>IFERROR(IF(VLOOKUP(A133,VocabularyFR!$A:$H,8)=0,"",VLOOKUP(A133,VocabularyFR!$A:$H,8)),"")</f>
        <v/>
      </c>
    </row>
    <row r="134" spans="1:12" x14ac:dyDescent="0.3">
      <c r="A134" s="4">
        <v>133</v>
      </c>
      <c r="B134" s="12" t="str">
        <f>IF($A134&lt;&gt;"",VLOOKUP($A134,Vocabulary!$A:$J,4,),"")</f>
        <v>Person</v>
      </c>
      <c r="C134" s="12" t="str">
        <f>IF($A134&lt;&gt;"",IF(VLOOKUP($A134,Vocabulary!$A:$J,2,)="","",VLOOKUP($A134,Vocabulary!$A:$J,2,)),"")</f>
        <v>PersonFullName</v>
      </c>
      <c r="D134" s="12" t="str">
        <f>IF($A134&lt;&gt;"",IF(VLOOKUP($A134,Vocabulary!$A:$J,10,)="","",VLOOKUP($A134,Vocabulary!$A:$J,10,)),"")</f>
        <v>&lt;eu:PersonFullName&gt;</v>
      </c>
      <c r="E134" s="12" t="str">
        <f>IFERROR(IF(VLOOKUP(A134,VocabularyNL!$A:$G,6)=0,"",VLOOKUP(A134,VocabularyNL!$A:$G,6)),"")</f>
        <v/>
      </c>
      <c r="F134" s="12" t="str">
        <f>IFERROR(IF(VLOOKUP(A134,VocabularyFR!$A:$G,6)=0,"",VLOOKUP(A134,VocabularyFR!$A:$G,6)),"")</f>
        <v/>
      </c>
      <c r="G134" s="12" t="str">
        <f>IF($A134&lt;&gt;"",VLOOKUP($A134,Vocabulary!$A:$J,3,),"")</f>
        <v>The complete name of the person as one string.</v>
      </c>
      <c r="H134" s="12" t="str">
        <f>IFERROR(IF(VLOOKUP(A134,VocabularyNL!$A:$G,7)=0,"",VLOOKUP(A134,VocabularyNL!$A:$H,7)),"")</f>
        <v/>
      </c>
      <c r="I134" s="12" t="str">
        <f>IFERROR(IF(VLOOKUP(A134,VocabularyFR!$A:$G,7)=0,"",VLOOKUP(A134,VocabularyFR!$A:$H,7)),"")</f>
        <v/>
      </c>
      <c r="J134" s="12" t="str">
        <f>IF($A134&lt;&gt;"",IF(VLOOKUP($A134,Vocabulary!$A:$J,7,)="","",VLOOKUP($A134,Vocabulary!$A:$J,7,)),"")</f>
        <v/>
      </c>
      <c r="K134" s="12" t="str">
        <f>IFERROR(IF(VLOOKUP(A134,VocabularyNL!$A:$H,8)=0,"",VLOOKUP(A134,VocabularyNL!$A:$H,8)),"")</f>
        <v/>
      </c>
      <c r="L134" s="12" t="str">
        <f>IFERROR(IF(VLOOKUP(A134,VocabularyFR!$A:$H,8)=0,"",VLOOKUP(A134,VocabularyFR!$A:$H,8)),"")</f>
        <v/>
      </c>
    </row>
    <row r="135" spans="1:12" ht="28.8" x14ac:dyDescent="0.3">
      <c r="A135" s="4">
        <v>134</v>
      </c>
      <c r="B135" s="12" t="str">
        <f>IF($A135&lt;&gt;"",VLOOKUP($A135,Vocabulary!$A:$J,4,),"")</f>
        <v>Person</v>
      </c>
      <c r="C135" s="12" t="str">
        <f>IF($A135&lt;&gt;"",IF(VLOOKUP($A135,Vocabulary!$A:$J,2,)="","",VLOOKUP($A135,Vocabulary!$A:$J,2,)),"")</f>
        <v>PersonGivenName</v>
      </c>
      <c r="D135" s="12" t="str">
        <f>IF($A135&lt;&gt;"",IF(VLOOKUP($A135,Vocabulary!$A:$J,10,)="","",VLOOKUP($A135,Vocabulary!$A:$J,10,)),"")</f>
        <v>&lt;eu:PersonGivenName&gt;</v>
      </c>
      <c r="E135" s="12" t="str">
        <f>IFERROR(IF(VLOOKUP(A135,VocabularyNL!$A:$G,6)=0,"",VLOOKUP(A135,VocabularyNL!$A:$G,6)),"")</f>
        <v/>
      </c>
      <c r="F135" s="12" t="str">
        <f>IFERROR(IF(VLOOKUP(A135,VocabularyFR!$A:$G,6)=0,"",VLOOKUP(A135,VocabularyFR!$A:$G,6)),"")</f>
        <v/>
      </c>
      <c r="G135" s="12" t="str">
        <f>IF($A135&lt;&gt;"",VLOOKUP($A135,Vocabulary!$A:$J,3,),"")</f>
        <v>The denominator(s) that identify the person within a family.</v>
      </c>
      <c r="H135" s="12" t="str">
        <f>IFERROR(IF(VLOOKUP(A135,VocabularyNL!$A:$G,7)=0,"",VLOOKUP(A135,VocabularyNL!$A:$H,7)),"")</f>
        <v/>
      </c>
      <c r="I135" s="12" t="str">
        <f>IFERROR(IF(VLOOKUP(A135,VocabularyFR!$A:$G,7)=0,"",VLOOKUP(A135,VocabularyFR!$A:$H,7)),"")</f>
        <v/>
      </c>
      <c r="J135" s="12" t="str">
        <f>IF($A135&lt;&gt;"",IF(VLOOKUP($A135,Vocabulary!$A:$J,7,)="","",VLOOKUP($A135,Vocabulary!$A:$J,7,)),"")</f>
        <v/>
      </c>
      <c r="K135" s="12" t="str">
        <f>IFERROR(IF(VLOOKUP(A135,VocabularyNL!$A:$H,8)=0,"",VLOOKUP(A135,VocabularyNL!$A:$H,8)),"")</f>
        <v/>
      </c>
      <c r="L135" s="12" t="str">
        <f>IFERROR(IF(VLOOKUP(A135,VocabularyFR!$A:$H,8)=0,"",VLOOKUP(A135,VocabularyFR!$A:$H,8)),"")</f>
        <v/>
      </c>
    </row>
    <row r="136" spans="1:12" x14ac:dyDescent="0.3">
      <c r="A136" s="4">
        <v>135</v>
      </c>
      <c r="B136" s="12" t="str">
        <f>IF($A136&lt;&gt;"",VLOOKUP($A136,Vocabulary!$A:$J,4,),"")</f>
        <v>Person</v>
      </c>
      <c r="C136" s="12" t="str">
        <f>IF($A136&lt;&gt;"",IF(VLOOKUP($A136,Vocabulary!$A:$J,2,)="","",VLOOKUP($A136,Vocabulary!$A:$J,2,)),"")</f>
        <v>PersonFamilyName</v>
      </c>
      <c r="D136" s="12" t="str">
        <f>IF($A136&lt;&gt;"",IF(VLOOKUP($A136,Vocabulary!$A:$J,10,)="","",VLOOKUP($A136,Vocabulary!$A:$J,10,)),"")</f>
        <v>&lt;eu:PersonFamilyName&gt;</v>
      </c>
      <c r="E136" s="12" t="str">
        <f>IFERROR(IF(VLOOKUP(A136,VocabularyNL!$A:$G,6)=0,"",VLOOKUP(A136,VocabularyNL!$A:$G,6)),"")</f>
        <v/>
      </c>
      <c r="F136" s="12" t="str">
        <f>IFERROR(IF(VLOOKUP(A136,VocabularyFR!$A:$G,6)=0,"",VLOOKUP(A136,VocabularyFR!$A:$G,6)),"")</f>
        <v/>
      </c>
      <c r="G136" s="12" t="str">
        <f>IF($A136&lt;&gt;"",VLOOKUP($A136,Vocabulary!$A:$J,3,),"")</f>
        <v>A name that is usually shared by members of a family.</v>
      </c>
      <c r="H136" s="12" t="str">
        <f>IFERROR(IF(VLOOKUP(A136,VocabularyNL!$A:$G,7)=0,"",VLOOKUP(A136,VocabularyNL!$A:$H,7)),"")</f>
        <v/>
      </c>
      <c r="I136" s="12" t="str">
        <f>IFERROR(IF(VLOOKUP(A136,VocabularyFR!$A:$G,7)=0,"",VLOOKUP(A136,VocabularyFR!$A:$H,7)),"")</f>
        <v/>
      </c>
      <c r="J136" s="12" t="str">
        <f>IF($A136&lt;&gt;"",IF(VLOOKUP($A136,Vocabulary!$A:$J,7,)="","",VLOOKUP($A136,Vocabulary!$A:$J,7,)),"")</f>
        <v/>
      </c>
      <c r="K136" s="12" t="str">
        <f>IFERROR(IF(VLOOKUP(A136,VocabularyNL!$A:$H,8)=0,"",VLOOKUP(A136,VocabularyNL!$A:$H,8)),"")</f>
        <v/>
      </c>
      <c r="L136" s="12" t="str">
        <f>IFERROR(IF(VLOOKUP(A136,VocabularyFR!$A:$H,8)=0,"",VLOOKUP(A136,VocabularyFR!$A:$H,8)),"")</f>
        <v/>
      </c>
    </row>
    <row r="137" spans="1:12" x14ac:dyDescent="0.3">
      <c r="A137" s="4">
        <v>136</v>
      </c>
      <c r="B137" s="12" t="str">
        <f>IF($A137&lt;&gt;"",VLOOKUP($A137,Vocabulary!$A:$J,4,),"")</f>
        <v>Person</v>
      </c>
      <c r="C137" s="12" t="str">
        <f>IF($A137&lt;&gt;"",IF(VLOOKUP($A137,Vocabulary!$A:$J,2,)="","",VLOOKUP($A137,Vocabulary!$A:$J,2,)),"")</f>
        <v>PersonPatronymicName</v>
      </c>
      <c r="D137" s="12" t="str">
        <f>IF($A137&lt;&gt;"",IF(VLOOKUP($A137,Vocabulary!$A:$J,10,)="","",VLOOKUP($A137,Vocabulary!$A:$J,10,)),"")</f>
        <v>&lt;eu:PersonPatronymicName&gt;</v>
      </c>
      <c r="E137" s="12" t="str">
        <f>IFERROR(IF(VLOOKUP(A137,VocabularyNL!$A:$G,6)=0,"",VLOOKUP(A137,VocabularyNL!$A:$G,6)),"")</f>
        <v/>
      </c>
      <c r="F137" s="12" t="str">
        <f>IFERROR(IF(VLOOKUP(A137,VocabularyFR!$A:$G,6)=0,"",VLOOKUP(A137,VocabularyFR!$A:$G,6)),"")</f>
        <v/>
      </c>
      <c r="G137" s="12" t="str">
        <f>IF($A137&lt;&gt;"",VLOOKUP($A137,Vocabulary!$A:$J,3,),"")</f>
        <v>A name referring to the father's given name.</v>
      </c>
      <c r="H137" s="12" t="str">
        <f>IFERROR(IF(VLOOKUP(A137,VocabularyNL!$A:$G,7)=0,"",VLOOKUP(A137,VocabularyNL!$A:$H,7)),"")</f>
        <v/>
      </c>
      <c r="I137" s="12" t="str">
        <f>IFERROR(IF(VLOOKUP(A137,VocabularyFR!$A:$G,7)=0,"",VLOOKUP(A137,VocabularyFR!$A:$H,7)),"")</f>
        <v/>
      </c>
      <c r="J137" s="12" t="str">
        <f>IF($A137&lt;&gt;"",IF(VLOOKUP($A137,Vocabulary!$A:$J,7,)="","",VLOOKUP($A137,Vocabulary!$A:$J,7,)),"")</f>
        <v/>
      </c>
      <c r="K137" s="12" t="str">
        <f>IFERROR(IF(VLOOKUP(A137,VocabularyNL!$A:$H,8)=0,"",VLOOKUP(A137,VocabularyNL!$A:$H,8)),"")</f>
        <v/>
      </c>
      <c r="L137" s="12" t="str">
        <f>IFERROR(IF(VLOOKUP(A137,VocabularyFR!$A:$H,8)=0,"",VLOOKUP(A137,VocabularyFR!$A:$H,8)),"")</f>
        <v/>
      </c>
    </row>
    <row r="138" spans="1:12" ht="28.8" x14ac:dyDescent="0.3">
      <c r="A138" s="4">
        <v>137</v>
      </c>
      <c r="B138" s="12" t="str">
        <f>IF($A138&lt;&gt;"",VLOOKUP($A138,Vocabulary!$A:$J,4,),"")</f>
        <v>Person</v>
      </c>
      <c r="C138" s="12" t="str">
        <f>IF($A138&lt;&gt;"",IF(VLOOKUP($A138,Vocabulary!$A:$J,2,)="","",VLOOKUP($A138,Vocabulary!$A:$J,2,)),"")</f>
        <v>PersonAlternativeName</v>
      </c>
      <c r="D138" s="12" t="str">
        <f>IF($A138&lt;&gt;"",IF(VLOOKUP($A138,Vocabulary!$A:$J,10,)="","",VLOOKUP($A138,Vocabulary!$A:$J,10,)),"")</f>
        <v>&lt;eu:PersonAlternativeName&gt;</v>
      </c>
      <c r="E138" s="12" t="str">
        <f>IFERROR(IF(VLOOKUP(A138,VocabularyNL!$A:$G,6)=0,"",VLOOKUP(A138,VocabularyNL!$A:$G,6)),"")</f>
        <v/>
      </c>
      <c r="F138" s="12" t="str">
        <f>IFERROR(IF(VLOOKUP(A138,VocabularyFR!$A:$G,6)=0,"",VLOOKUP(A138,VocabularyFR!$A:$G,6)),"")</f>
        <v/>
      </c>
      <c r="G138" s="12" t="str">
        <f>IF($A138&lt;&gt;"",VLOOKUP($A138,Vocabulary!$A:$J,3,),"")</f>
        <v>A name by which the person is known other than her given name and/or full name.</v>
      </c>
      <c r="H138" s="12" t="str">
        <f>IFERROR(IF(VLOOKUP(A138,VocabularyNL!$A:$G,7)=0,"",VLOOKUP(A138,VocabularyNL!$A:$H,7)),"")</f>
        <v/>
      </c>
      <c r="I138" s="12" t="str">
        <f>IFERROR(IF(VLOOKUP(A138,VocabularyFR!$A:$G,7)=0,"",VLOOKUP(A138,VocabularyFR!$A:$H,7)),"")</f>
        <v/>
      </c>
      <c r="J138" s="12" t="str">
        <f>IF($A138&lt;&gt;"",IF(VLOOKUP($A138,Vocabulary!$A:$J,7,)="","",VLOOKUP($A138,Vocabulary!$A:$J,7,)),"")</f>
        <v/>
      </c>
      <c r="K138" s="12" t="str">
        <f>IFERROR(IF(VLOOKUP(A138,VocabularyNL!$A:$H,8)=0,"",VLOOKUP(A138,VocabularyNL!$A:$H,8)),"")</f>
        <v/>
      </c>
      <c r="L138" s="12" t="str">
        <f>IFERROR(IF(VLOOKUP(A138,VocabularyFR!$A:$H,8)=0,"",VLOOKUP(A138,VocabularyFR!$A:$H,8)),"")</f>
        <v/>
      </c>
    </row>
    <row r="139" spans="1:12" x14ac:dyDescent="0.3">
      <c r="A139" s="4">
        <v>138</v>
      </c>
      <c r="B139" s="12" t="str">
        <f>IF($A139&lt;&gt;"",VLOOKUP($A139,Vocabulary!$A:$J,4,),"")</f>
        <v>Person</v>
      </c>
      <c r="C139" s="12" t="str">
        <f>IF($A139&lt;&gt;"",IF(VLOOKUP($A139,Vocabulary!$A:$J,2,)="","",VLOOKUP($A139,Vocabulary!$A:$J,2,)),"")</f>
        <v>PersonGender</v>
      </c>
      <c r="D139" s="12" t="str">
        <f>IF($A139&lt;&gt;"",IF(VLOOKUP($A139,Vocabulary!$A:$J,10,)="","",VLOOKUP($A139,Vocabulary!$A:$J,10,)),"")</f>
        <v>&lt;eu:PersonGender&gt;</v>
      </c>
      <c r="E139" s="12" t="str">
        <f>IFERROR(IF(VLOOKUP(A139,VocabularyNL!$A:$G,6)=0,"",VLOOKUP(A139,VocabularyNL!$A:$G,6)),"")</f>
        <v/>
      </c>
      <c r="F139" s="12" t="str">
        <f>IFERROR(IF(VLOOKUP(A139,VocabularyFR!$A:$G,6)=0,"",VLOOKUP(A139,VocabularyFR!$A:$G,6)),"")</f>
        <v/>
      </c>
      <c r="G139" s="12" t="str">
        <f>IF($A139&lt;&gt;"",VLOOKUP($A139,Vocabulary!$A:$J,3,),"")</f>
        <v>The gender of the person.</v>
      </c>
      <c r="H139" s="12" t="str">
        <f>IFERROR(IF(VLOOKUP(A139,VocabularyNL!$A:$G,7)=0,"",VLOOKUP(A139,VocabularyNL!$A:$H,7)),"")</f>
        <v/>
      </c>
      <c r="I139" s="12" t="str">
        <f>IFERROR(IF(VLOOKUP(A139,VocabularyFR!$A:$G,7)=0,"",VLOOKUP(A139,VocabularyFR!$A:$H,7)),"")</f>
        <v/>
      </c>
      <c r="J139" s="12" t="str">
        <f>IF($A139&lt;&gt;"",IF(VLOOKUP($A139,Vocabulary!$A:$J,7,)="","",VLOOKUP($A139,Vocabulary!$A:$J,7,)),"")</f>
        <v/>
      </c>
      <c r="K139" s="12" t="str">
        <f>IFERROR(IF(VLOOKUP(A139,VocabularyNL!$A:$H,8)=0,"",VLOOKUP(A139,VocabularyNL!$A:$H,8)),"")</f>
        <v/>
      </c>
      <c r="L139" s="12" t="str">
        <f>IFERROR(IF(VLOOKUP(A139,VocabularyFR!$A:$H,8)=0,"",VLOOKUP(A139,VocabularyFR!$A:$H,8)),"")</f>
        <v/>
      </c>
    </row>
    <row r="140" spans="1:12" ht="28.8" x14ac:dyDescent="0.3">
      <c r="A140" s="4">
        <v>139</v>
      </c>
      <c r="B140" s="12" t="str">
        <f>IF($A140&lt;&gt;"",VLOOKUP($A140,Vocabulary!$A:$J,4,),"")</f>
        <v>Person</v>
      </c>
      <c r="C140" s="12" t="str">
        <f>IF($A140&lt;&gt;"",IF(VLOOKUP($A140,Vocabulary!$A:$J,2,)="","",VLOOKUP($A140,Vocabulary!$A:$J,2,)),"")</f>
        <v>PersonBirthName</v>
      </c>
      <c r="D140" s="12" t="str">
        <f>IF($A140&lt;&gt;"",IF(VLOOKUP($A140,Vocabulary!$A:$J,10,)="","",VLOOKUP($A140,Vocabulary!$A:$J,10,)),"")</f>
        <v>&lt;eu:PersonBirthName&gt;</v>
      </c>
      <c r="E140" s="12" t="str">
        <f>IFERROR(IF(VLOOKUP(A140,VocabularyNL!$A:$G,6)=0,"",VLOOKUP(A140,VocabularyNL!$A:$G,6)),"")</f>
        <v/>
      </c>
      <c r="F140" s="12" t="str">
        <f>IFERROR(IF(VLOOKUP(A140,VocabularyFR!$A:$G,6)=0,"",VLOOKUP(A140,VocabularyFR!$A:$G,6)),"")</f>
        <v/>
      </c>
      <c r="G140" s="12" t="str">
        <f>IF($A140&lt;&gt;"",VLOOKUP($A140,Vocabulary!$A:$J,3,),"")</f>
        <v>The full name of the person at the time of her birth, irrespective of any subsequent changes.</v>
      </c>
      <c r="H140" s="12" t="str">
        <f>IFERROR(IF(VLOOKUP(A140,VocabularyNL!$A:$G,7)=0,"",VLOOKUP(A140,VocabularyNL!$A:$H,7)),"")</f>
        <v/>
      </c>
      <c r="I140" s="12" t="str">
        <f>IFERROR(IF(VLOOKUP(A140,VocabularyFR!$A:$G,7)=0,"",VLOOKUP(A140,VocabularyFR!$A:$H,7)),"")</f>
        <v/>
      </c>
      <c r="J140" s="12" t="str">
        <f>IF($A140&lt;&gt;"",IF(VLOOKUP($A140,Vocabulary!$A:$J,7,)="","",VLOOKUP($A140,Vocabulary!$A:$J,7,)),"")</f>
        <v/>
      </c>
      <c r="K140" s="12" t="str">
        <f>IFERROR(IF(VLOOKUP(A140,VocabularyNL!$A:$H,8)=0,"",VLOOKUP(A140,VocabularyNL!$A:$H,8)),"")</f>
        <v/>
      </c>
      <c r="L140" s="12" t="str">
        <f>IFERROR(IF(VLOOKUP(A140,VocabularyFR!$A:$H,8)=0,"",VLOOKUP(A140,VocabularyFR!$A:$H,8)),"")</f>
        <v/>
      </c>
    </row>
    <row r="141" spans="1:12" x14ac:dyDescent="0.3">
      <c r="A141" s="4">
        <v>140</v>
      </c>
      <c r="B141" s="12" t="str">
        <f>IF($A141&lt;&gt;"",VLOOKUP($A141,Vocabulary!$A:$J,4,),"")</f>
        <v>Person</v>
      </c>
      <c r="C141" s="12" t="str">
        <f>IF($A141&lt;&gt;"",IF(VLOOKUP($A141,Vocabulary!$A:$J,2,)="","",VLOOKUP($A141,Vocabulary!$A:$J,2,)),"")</f>
        <v>PersonDateOfBirth</v>
      </c>
      <c r="D141" s="12" t="str">
        <f>IF($A141&lt;&gt;"",IF(VLOOKUP($A141,Vocabulary!$A:$J,10,)="","",VLOOKUP($A141,Vocabulary!$A:$J,10,)),"")</f>
        <v>&lt;eu:PersonDateOfBirth&gt;</v>
      </c>
      <c r="E141" s="12" t="str">
        <f>IFERROR(IF(VLOOKUP(A141,VocabularyNL!$A:$G,6)=0,"",VLOOKUP(A141,VocabularyNL!$A:$G,6)),"")</f>
        <v/>
      </c>
      <c r="F141" s="12" t="str">
        <f>IFERROR(IF(VLOOKUP(A141,VocabularyFR!$A:$G,6)=0,"",VLOOKUP(A141,VocabularyFR!$A:$G,6)),"")</f>
        <v/>
      </c>
      <c r="G141" s="12" t="str">
        <f>IF($A141&lt;&gt;"",VLOOKUP($A141,Vocabulary!$A:$J,3,),"")</f>
        <v>The date on which the person was born.</v>
      </c>
      <c r="H141" s="12" t="str">
        <f>IFERROR(IF(VLOOKUP(A141,VocabularyNL!$A:$G,7)=0,"",VLOOKUP(A141,VocabularyNL!$A:$H,7)),"")</f>
        <v/>
      </c>
      <c r="I141" s="12" t="str">
        <f>IFERROR(IF(VLOOKUP(A141,VocabularyFR!$A:$G,7)=0,"",VLOOKUP(A141,VocabularyFR!$A:$H,7)),"")</f>
        <v/>
      </c>
      <c r="J141" s="12" t="str">
        <f>IF($A141&lt;&gt;"",IF(VLOOKUP($A141,Vocabulary!$A:$J,7,)="","",VLOOKUP($A141,Vocabulary!$A:$J,7,)),"")</f>
        <v/>
      </c>
      <c r="K141" s="12" t="str">
        <f>IFERROR(IF(VLOOKUP(A141,VocabularyNL!$A:$H,8)=0,"",VLOOKUP(A141,VocabularyNL!$A:$H,8)),"")</f>
        <v/>
      </c>
      <c r="L141" s="12" t="str">
        <f>IFERROR(IF(VLOOKUP(A141,VocabularyFR!$A:$H,8)=0,"",VLOOKUP(A141,VocabularyFR!$A:$H,8)),"")</f>
        <v/>
      </c>
    </row>
    <row r="142" spans="1:12" x14ac:dyDescent="0.3">
      <c r="A142" s="4">
        <v>141</v>
      </c>
      <c r="B142" s="12" t="str">
        <f>IF($A142&lt;&gt;"",VLOOKUP($A142,Vocabulary!$A:$J,4,),"")</f>
        <v>Person</v>
      </c>
      <c r="C142" s="12" t="str">
        <f>IF($A142&lt;&gt;"",IF(VLOOKUP($A142,Vocabulary!$A:$J,2,)="","",VLOOKUP($A142,Vocabulary!$A:$J,2,)),"")</f>
        <v>PersonDateOfDeath</v>
      </c>
      <c r="D142" s="12" t="str">
        <f>IF($A142&lt;&gt;"",IF(VLOOKUP($A142,Vocabulary!$A:$J,10,)="","",VLOOKUP($A142,Vocabulary!$A:$J,10,)),"")</f>
        <v>&lt;eu:PersonDateOfDeath&gt;</v>
      </c>
      <c r="E142" s="12" t="str">
        <f>IFERROR(IF(VLOOKUP(A142,VocabularyNL!$A:$G,6)=0,"",VLOOKUP(A142,VocabularyNL!$A:$G,6)),"")</f>
        <v/>
      </c>
      <c r="F142" s="12" t="str">
        <f>IFERROR(IF(VLOOKUP(A142,VocabularyFR!$A:$G,6)=0,"",VLOOKUP(A142,VocabularyFR!$A:$G,6)),"")</f>
        <v/>
      </c>
      <c r="G142" s="12" t="str">
        <f>IF($A142&lt;&gt;"",VLOOKUP($A142,Vocabulary!$A:$J,3,),"")</f>
        <v>The date on which the person deceased.</v>
      </c>
      <c r="H142" s="12" t="str">
        <f>IFERROR(IF(VLOOKUP(A142,VocabularyNL!$A:$G,7)=0,"",VLOOKUP(A142,VocabularyNL!$A:$H,7)),"")</f>
        <v/>
      </c>
      <c r="I142" s="12" t="str">
        <f>IFERROR(IF(VLOOKUP(A142,VocabularyFR!$A:$G,7)=0,"",VLOOKUP(A142,VocabularyFR!$A:$H,7)),"")</f>
        <v/>
      </c>
      <c r="J142" s="12" t="str">
        <f>IF($A142&lt;&gt;"",IF(VLOOKUP($A142,Vocabulary!$A:$J,7,)="","",VLOOKUP($A142,Vocabulary!$A:$J,7,)),"")</f>
        <v/>
      </c>
      <c r="K142" s="12" t="str">
        <f>IFERROR(IF(VLOOKUP(A142,VocabularyNL!$A:$H,8)=0,"",VLOOKUP(A142,VocabularyNL!$A:$H,8)),"")</f>
        <v/>
      </c>
      <c r="L142" s="12" t="str">
        <f>IFERROR(IF(VLOOKUP(A142,VocabularyFR!$A:$H,8)=0,"",VLOOKUP(A142,VocabularyFR!$A:$H,8)),"")</f>
        <v/>
      </c>
    </row>
    <row r="143" spans="1:12" x14ac:dyDescent="0.3">
      <c r="A143" s="4">
        <v>142</v>
      </c>
      <c r="B143" s="12" t="str">
        <f>IF($A143&lt;&gt;"",VLOOKUP($A143,Vocabulary!$A:$J,4,),"")</f>
        <v>Person</v>
      </c>
      <c r="C143" s="12" t="str">
        <f>IF($A143&lt;&gt;"",IF(VLOOKUP($A143,Vocabulary!$A:$J,2,)="","",VLOOKUP($A143,Vocabulary!$A:$J,2,)),"")</f>
        <v>PersonCountryOfBirth</v>
      </c>
      <c r="D143" s="12" t="str">
        <f>IF($A143&lt;&gt;"",IF(VLOOKUP($A143,Vocabulary!$A:$J,10,)="","",VLOOKUP($A143,Vocabulary!$A:$J,10,)),"")</f>
        <v>&lt;eu:PersonCountryOfBirth&gt;</v>
      </c>
      <c r="E143" s="12" t="str">
        <f>IFERROR(IF(VLOOKUP(A143,VocabularyNL!$A:$G,6)=0,"",VLOOKUP(A143,VocabularyNL!$A:$G,6)),"")</f>
        <v/>
      </c>
      <c r="F143" s="12" t="str">
        <f>IFERROR(IF(VLOOKUP(A143,VocabularyFR!$A:$G,6)=0,"",VLOOKUP(A143,VocabularyFR!$A:$G,6)),"")</f>
        <v/>
      </c>
      <c r="G143" s="12" t="str">
        <f>IF($A143&lt;&gt;"",VLOOKUP($A143,Vocabulary!$A:$J,3,),"")</f>
        <v>The country where the person was born.</v>
      </c>
      <c r="H143" s="12" t="str">
        <f>IFERROR(IF(VLOOKUP(A143,VocabularyNL!$A:$G,7)=0,"",VLOOKUP(A143,VocabularyNL!$A:$H,7)),"")</f>
        <v/>
      </c>
      <c r="I143" s="12" t="str">
        <f>IFERROR(IF(VLOOKUP(A143,VocabularyFR!$A:$G,7)=0,"",VLOOKUP(A143,VocabularyFR!$A:$H,7)),"")</f>
        <v/>
      </c>
      <c r="J143" s="12" t="str">
        <f>IF($A143&lt;&gt;"",IF(VLOOKUP($A143,Vocabulary!$A:$J,7,)="","",VLOOKUP($A143,Vocabulary!$A:$J,7,)),"")</f>
        <v/>
      </c>
      <c r="K143" s="12" t="str">
        <f>IFERROR(IF(VLOOKUP(A143,VocabularyNL!$A:$H,8)=0,"",VLOOKUP(A143,VocabularyNL!$A:$H,8)),"")</f>
        <v/>
      </c>
      <c r="L143" s="12" t="str">
        <f>IFERROR(IF(VLOOKUP(A143,VocabularyFR!$A:$H,8)=0,"",VLOOKUP(A143,VocabularyFR!$A:$H,8)),"")</f>
        <v/>
      </c>
    </row>
    <row r="144" spans="1:12" x14ac:dyDescent="0.3">
      <c r="A144" s="4">
        <v>143</v>
      </c>
      <c r="B144" s="12" t="str">
        <f>IF($A144&lt;&gt;"",VLOOKUP($A144,Vocabulary!$A:$J,4,),"")</f>
        <v>Person</v>
      </c>
      <c r="C144" s="12" t="str">
        <f>IF($A144&lt;&gt;"",IF(VLOOKUP($A144,Vocabulary!$A:$J,2,)="","",VLOOKUP($A144,Vocabulary!$A:$J,2,)),"")</f>
        <v>PersonCountryOfDeath</v>
      </c>
      <c r="D144" s="12" t="str">
        <f>IF($A144&lt;&gt;"",IF(VLOOKUP($A144,Vocabulary!$A:$J,10,)="","",VLOOKUP($A144,Vocabulary!$A:$J,10,)),"")</f>
        <v>&lt;eu:PersonCountryOfDeath&gt;</v>
      </c>
      <c r="E144" s="12" t="str">
        <f>IFERROR(IF(VLOOKUP(A144,VocabularyNL!$A:$G,6)=0,"",VLOOKUP(A144,VocabularyNL!$A:$G,6)),"")</f>
        <v/>
      </c>
      <c r="F144" s="12" t="str">
        <f>IFERROR(IF(VLOOKUP(A144,VocabularyFR!$A:$G,6)=0,"",VLOOKUP(A144,VocabularyFR!$A:$G,6)),"")</f>
        <v/>
      </c>
      <c r="G144" s="12" t="str">
        <f>IF($A144&lt;&gt;"",VLOOKUP($A144,Vocabulary!$A:$J,3,),"")</f>
        <v>The country where the person deceased.</v>
      </c>
      <c r="H144" s="12" t="str">
        <f>IFERROR(IF(VLOOKUP(A144,VocabularyNL!$A:$G,7)=0,"",VLOOKUP(A144,VocabularyNL!$A:$H,7)),"")</f>
        <v/>
      </c>
      <c r="I144" s="12" t="str">
        <f>IFERROR(IF(VLOOKUP(A144,VocabularyFR!$A:$G,7)=0,"",VLOOKUP(A144,VocabularyFR!$A:$H,7)),"")</f>
        <v/>
      </c>
      <c r="J144" s="12" t="str">
        <f>IF($A144&lt;&gt;"",IF(VLOOKUP($A144,Vocabulary!$A:$J,7,)="","",VLOOKUP($A144,Vocabulary!$A:$J,7,)),"")</f>
        <v/>
      </c>
      <c r="K144" s="12" t="str">
        <f>IFERROR(IF(VLOOKUP(A144,VocabularyNL!$A:$H,8)=0,"",VLOOKUP(A144,VocabularyNL!$A:$H,8)),"")</f>
        <v/>
      </c>
      <c r="L144" s="12" t="str">
        <f>IFERROR(IF(VLOOKUP(A144,VocabularyFR!$A:$H,8)=0,"",VLOOKUP(A144,VocabularyFR!$A:$H,8)),"")</f>
        <v/>
      </c>
    </row>
    <row r="145" spans="1:12" x14ac:dyDescent="0.3">
      <c r="A145" s="4">
        <v>144</v>
      </c>
      <c r="B145" s="12" t="str">
        <f>IF($A145&lt;&gt;"",VLOOKUP($A145,Vocabulary!$A:$J,4,),"")</f>
        <v>Person</v>
      </c>
      <c r="C145" s="12" t="str">
        <f>IF($A145&lt;&gt;"",IF(VLOOKUP($A145,Vocabulary!$A:$J,2,)="","",VLOOKUP($A145,Vocabulary!$A:$J,2,)),"")</f>
        <v>PersonPlaceOfBirth</v>
      </c>
      <c r="D145" s="12" t="str">
        <f>IF($A145&lt;&gt;"",IF(VLOOKUP($A145,Vocabulary!$A:$J,10,)="","",VLOOKUP($A145,Vocabulary!$A:$J,10,)),"")</f>
        <v>&lt;eu:PersonPlaceOfBirth&gt;</v>
      </c>
      <c r="E145" s="12" t="str">
        <f>IFERROR(IF(VLOOKUP(A145,VocabularyNL!$A:$G,6)=0,"",VLOOKUP(A145,VocabularyNL!$A:$G,6)),"")</f>
        <v/>
      </c>
      <c r="F145" s="12" t="str">
        <f>IFERROR(IF(VLOOKUP(A145,VocabularyFR!$A:$G,6)=0,"",VLOOKUP(A145,VocabularyFR!$A:$G,6)),"")</f>
        <v/>
      </c>
      <c r="G145" s="12" t="str">
        <f>IF($A145&lt;&gt;"",VLOOKUP($A145,Vocabulary!$A:$J,3,),"")</f>
        <v>The location where the person was born.</v>
      </c>
      <c r="H145" s="12" t="str">
        <f>IFERROR(IF(VLOOKUP(A145,VocabularyNL!$A:$G,7)=0,"",VLOOKUP(A145,VocabularyNL!$A:$H,7)),"")</f>
        <v/>
      </c>
      <c r="I145" s="12" t="str">
        <f>IFERROR(IF(VLOOKUP(A145,VocabularyFR!$A:$G,7)=0,"",VLOOKUP(A145,VocabularyFR!$A:$H,7)),"")</f>
        <v/>
      </c>
      <c r="J145" s="12" t="str">
        <f>IF($A145&lt;&gt;"",IF(VLOOKUP($A145,Vocabulary!$A:$J,7,)="","",VLOOKUP($A145,Vocabulary!$A:$J,7,)),"")</f>
        <v/>
      </c>
      <c r="K145" s="12" t="str">
        <f>IFERROR(IF(VLOOKUP(A145,VocabularyNL!$A:$H,8)=0,"",VLOOKUP(A145,VocabularyNL!$A:$H,8)),"")</f>
        <v/>
      </c>
      <c r="L145" s="12" t="str">
        <f>IFERROR(IF(VLOOKUP(A145,VocabularyFR!$A:$H,8)=0,"",VLOOKUP(A145,VocabularyFR!$A:$H,8)),"")</f>
        <v/>
      </c>
    </row>
    <row r="146" spans="1:12" x14ac:dyDescent="0.3">
      <c r="A146" s="4">
        <v>145</v>
      </c>
      <c r="B146" s="12" t="str">
        <f>IF($A146&lt;&gt;"",VLOOKUP($A146,Vocabulary!$A:$J,4,),"")</f>
        <v>Person</v>
      </c>
      <c r="C146" s="12" t="str">
        <f>IF($A146&lt;&gt;"",IF(VLOOKUP($A146,Vocabulary!$A:$J,2,)="","",VLOOKUP($A146,Vocabulary!$A:$J,2,)),"")</f>
        <v>PersonPlaceOfDeath</v>
      </c>
      <c r="D146" s="12" t="str">
        <f>IF($A146&lt;&gt;"",IF(VLOOKUP($A146,Vocabulary!$A:$J,10,)="","",VLOOKUP($A146,Vocabulary!$A:$J,10,)),"")</f>
        <v>&lt;eu:PersonPlaceOfDeath&gt;</v>
      </c>
      <c r="E146" s="12" t="str">
        <f>IFERROR(IF(VLOOKUP(A146,VocabularyNL!$A:$G,6)=0,"",VLOOKUP(A146,VocabularyNL!$A:$G,6)),"")</f>
        <v/>
      </c>
      <c r="F146" s="12" t="str">
        <f>IFERROR(IF(VLOOKUP(A146,VocabularyFR!$A:$G,6)=0,"",VLOOKUP(A146,VocabularyFR!$A:$G,6)),"")</f>
        <v/>
      </c>
      <c r="G146" s="12" t="str">
        <f>IF($A146&lt;&gt;"",VLOOKUP($A146,Vocabulary!$A:$J,3,),"")</f>
        <v>The location where the person deceased.</v>
      </c>
      <c r="H146" s="12" t="str">
        <f>IFERROR(IF(VLOOKUP(A146,VocabularyNL!$A:$G,7)=0,"",VLOOKUP(A146,VocabularyNL!$A:$H,7)),"")</f>
        <v/>
      </c>
      <c r="I146" s="12" t="str">
        <f>IFERROR(IF(VLOOKUP(A146,VocabularyFR!$A:$G,7)=0,"",VLOOKUP(A146,VocabularyFR!$A:$H,7)),"")</f>
        <v/>
      </c>
      <c r="J146" s="12" t="str">
        <f>IF($A146&lt;&gt;"",IF(VLOOKUP($A146,Vocabulary!$A:$J,7,)="","",VLOOKUP($A146,Vocabulary!$A:$J,7,)),"")</f>
        <v/>
      </c>
      <c r="K146" s="12" t="str">
        <f>IFERROR(IF(VLOOKUP(A146,VocabularyNL!$A:$H,8)=0,"",VLOOKUP(A146,VocabularyNL!$A:$H,8)),"")</f>
        <v/>
      </c>
      <c r="L146" s="12" t="str">
        <f>IFERROR(IF(VLOOKUP(A146,VocabularyFR!$A:$H,8)=0,"",VLOOKUP(A146,VocabularyFR!$A:$H,8)),"")</f>
        <v/>
      </c>
    </row>
    <row r="147" spans="1:12" ht="28.8" x14ac:dyDescent="0.3">
      <c r="A147" s="4">
        <v>146</v>
      </c>
      <c r="B147" s="12" t="str">
        <f>IF($A147&lt;&gt;"",VLOOKUP($A147,Vocabulary!$A:$J,4,),"")</f>
        <v>Person</v>
      </c>
      <c r="C147" s="12" t="str">
        <f>IF($A147&lt;&gt;"",IF(VLOOKUP($A147,Vocabulary!$A:$J,2,)="","",VLOOKUP($A147,Vocabulary!$A:$J,2,)),"")</f>
        <v>PersonCitizenship</v>
      </c>
      <c r="D147" s="12" t="str">
        <f>IF($A147&lt;&gt;"",IF(VLOOKUP($A147,Vocabulary!$A:$J,10,)="","",VLOOKUP($A147,Vocabulary!$A:$J,10,)),"")</f>
        <v>&lt;eu:PersonCitizenship&gt;</v>
      </c>
      <c r="E147" s="12" t="str">
        <f>IFERROR(IF(VLOOKUP(A147,VocabularyNL!$A:$G,6)=0,"",VLOOKUP(A147,VocabularyNL!$A:$G,6)),"")</f>
        <v/>
      </c>
      <c r="F147" s="12" t="str">
        <f>IFERROR(IF(VLOOKUP(A147,VocabularyFR!$A:$G,6)=0,"",VLOOKUP(A147,VocabularyFR!$A:$G,6)),"")</f>
        <v/>
      </c>
      <c r="G147" s="12" t="str">
        <f>IF($A147&lt;&gt;"",VLOOKUP($A147,Vocabulary!$A:$J,3,),"")</f>
        <v>The jurisdiction that has conferred citizenship rights on the person.</v>
      </c>
      <c r="H147" s="12" t="str">
        <f>IFERROR(IF(VLOOKUP(A147,VocabularyNL!$A:$G,7)=0,"",VLOOKUP(A147,VocabularyNL!$A:$H,7)),"")</f>
        <v/>
      </c>
      <c r="I147" s="12" t="str">
        <f>IFERROR(IF(VLOOKUP(A147,VocabularyFR!$A:$G,7)=0,"",VLOOKUP(A147,VocabularyFR!$A:$H,7)),"")</f>
        <v/>
      </c>
      <c r="J147" s="12" t="str">
        <f>IF($A147&lt;&gt;"",IF(VLOOKUP($A147,Vocabulary!$A:$J,7,)="","",VLOOKUP($A147,Vocabulary!$A:$J,7,)),"")</f>
        <v/>
      </c>
      <c r="K147" s="12" t="str">
        <f>IFERROR(IF(VLOOKUP(A147,VocabularyNL!$A:$H,8)=0,"",VLOOKUP(A147,VocabularyNL!$A:$H,8)),"")</f>
        <v/>
      </c>
      <c r="L147" s="12" t="str">
        <f>IFERROR(IF(VLOOKUP(A147,VocabularyFR!$A:$H,8)=0,"",VLOOKUP(A147,VocabularyFR!$A:$H,8)),"")</f>
        <v/>
      </c>
    </row>
    <row r="148" spans="1:12" ht="43.2" x14ac:dyDescent="0.3">
      <c r="A148" s="4">
        <v>147</v>
      </c>
      <c r="B148" s="12" t="str">
        <f>IF($A148&lt;&gt;"",VLOOKUP($A148,Vocabulary!$A:$J,4,),"")</f>
        <v>Person</v>
      </c>
      <c r="C148" s="12" t="str">
        <f>IF($A148&lt;&gt;"",IF(VLOOKUP($A148,Vocabulary!$A:$J,2,)="","",VLOOKUP($A148,Vocabulary!$A:$J,2,)),"")</f>
        <v>PersonResidency</v>
      </c>
      <c r="D148" s="12" t="str">
        <f>IF($A148&lt;&gt;"",IF(VLOOKUP($A148,Vocabulary!$A:$J,10,)="","",VLOOKUP($A148,Vocabulary!$A:$J,10,)),"")</f>
        <v>&lt;eu:PersonResidency&gt;</v>
      </c>
      <c r="E148" s="12" t="str">
        <f>IFERROR(IF(VLOOKUP(A148,VocabularyNL!$A:$G,6)=0,"",VLOOKUP(A148,VocabularyNL!$A:$G,6)),"")</f>
        <v/>
      </c>
      <c r="F148" s="12" t="str">
        <f>IFERROR(IF(VLOOKUP(A148,VocabularyFR!$A:$G,6)=0,"",VLOOKUP(A148,VocabularyFR!$A:$G,6)),"")</f>
        <v/>
      </c>
      <c r="G148" s="12" t="str">
        <f>IF($A148&lt;&gt;"",VLOOKUP($A148,Vocabulary!$A:$J,3,),"")</f>
        <v>The jurisdiction in which the person resides, typically providing the person with a subset of the rights of a citizen.</v>
      </c>
      <c r="H148" s="12" t="str">
        <f>IFERROR(IF(VLOOKUP(A148,VocabularyNL!$A:$G,7)=0,"",VLOOKUP(A148,VocabularyNL!$A:$H,7)),"")</f>
        <v/>
      </c>
      <c r="I148" s="12" t="str">
        <f>IFERROR(IF(VLOOKUP(A148,VocabularyFR!$A:$G,7)=0,"",VLOOKUP(A148,VocabularyFR!$A:$H,7)),"")</f>
        <v/>
      </c>
      <c r="J148" s="12" t="str">
        <f>IF($A148&lt;&gt;"",IF(VLOOKUP($A148,Vocabulary!$A:$J,7,)="","",VLOOKUP($A148,Vocabulary!$A:$J,7,)),"")</f>
        <v/>
      </c>
      <c r="K148" s="12" t="str">
        <f>IFERROR(IF(VLOOKUP(A148,VocabularyNL!$A:$H,8)=0,"",VLOOKUP(A148,VocabularyNL!$A:$H,8)),"")</f>
        <v/>
      </c>
      <c r="L148" s="12" t="str">
        <f>IFERROR(IF(VLOOKUP(A148,VocabularyFR!$A:$H,8)=0,"",VLOOKUP(A148,VocabularyFR!$A:$H,8)),"")</f>
        <v/>
      </c>
    </row>
    <row r="149" spans="1:12" x14ac:dyDescent="0.3">
      <c r="A149" s="4">
        <v>148</v>
      </c>
      <c r="B149" s="12" t="str">
        <f>IF($A149&lt;&gt;"",VLOOKUP($A149,Vocabulary!$A:$J,4,),"")</f>
        <v>Person</v>
      </c>
      <c r="C149" s="12" t="str">
        <f>IF($A149&lt;&gt;"",IF(VLOOKUP($A149,Vocabulary!$A:$J,2,)="","",VLOOKUP($A149,Vocabulary!$A:$J,2,)),"")</f>
        <v>PersonAddress</v>
      </c>
      <c r="D149" s="12" t="str">
        <f>IF($A149&lt;&gt;"",IF(VLOOKUP($A149,Vocabulary!$A:$J,10,)="","",VLOOKUP($A149,Vocabulary!$A:$J,10,)),"")</f>
        <v>&lt;eu:PersonAddress&gt;</v>
      </c>
      <c r="E149" s="12" t="str">
        <f>IFERROR(IF(VLOOKUP(A149,VocabularyNL!$A:$G,6)=0,"",VLOOKUP(A149,VocabularyNL!$A:$G,6)),"")</f>
        <v/>
      </c>
      <c r="F149" s="12" t="str">
        <f>IFERROR(IF(VLOOKUP(A149,VocabularyFR!$A:$G,6)=0,"",VLOOKUP(A149,VocabularyFR!$A:$G,6)),"")</f>
        <v/>
      </c>
      <c r="G149" s="12" t="str">
        <f>IF($A149&lt;&gt;"",VLOOKUP($A149,Vocabulary!$A:$J,3,),"")</f>
        <v>An address related to the person.</v>
      </c>
      <c r="H149" s="12" t="str">
        <f>IFERROR(IF(VLOOKUP(A149,VocabularyNL!$A:$G,7)=0,"",VLOOKUP(A149,VocabularyNL!$A:$H,7)),"")</f>
        <v/>
      </c>
      <c r="I149" s="12" t="str">
        <f>IFERROR(IF(VLOOKUP(A149,VocabularyFR!$A:$G,7)=0,"",VLOOKUP(A149,VocabularyFR!$A:$H,7)),"")</f>
        <v/>
      </c>
      <c r="J149" s="12" t="str">
        <f>IF($A149&lt;&gt;"",IF(VLOOKUP($A149,Vocabulary!$A:$J,7,)="","",VLOOKUP($A149,Vocabulary!$A:$J,7,)),"")</f>
        <v/>
      </c>
      <c r="K149" s="12" t="str">
        <f>IFERROR(IF(VLOOKUP(A149,VocabularyNL!$A:$H,8)=0,"",VLOOKUP(A149,VocabularyNL!$A:$H,8)),"")</f>
        <v/>
      </c>
      <c r="L149" s="12" t="str">
        <f>IFERROR(IF(VLOOKUP(A149,VocabularyFR!$A:$H,8)=0,"",VLOOKUP(A149,VocabularyFR!$A:$H,8)),"")</f>
        <v/>
      </c>
    </row>
    <row r="150" spans="1:12" ht="230.4" x14ac:dyDescent="0.3">
      <c r="A150" s="4">
        <v>149</v>
      </c>
      <c r="B150" s="12" t="str">
        <f>IF($A150&lt;&gt;"",VLOOKUP($A150,Vocabulary!$A:$J,4,),"")</f>
        <v>Organization</v>
      </c>
      <c r="C150" s="12" t="str">
        <f>IF($A150&lt;&gt;"",IF(VLOOKUP($A150,Vocabulary!$A:$J,2,)="","",VLOOKUP($A150,Vocabulary!$A:$J,2,)),"")</f>
        <v>ProcessingTime</v>
      </c>
      <c r="D150" s="12" t="str">
        <f>IF($A150&lt;&gt;"",IF(VLOOKUP($A150,Vocabulary!$A:$J,10,)="","",VLOOKUP($A150,Vocabulary!$A:$J,10,)),"")</f>
        <v>&lt;eu:ProcessingTime&gt;</v>
      </c>
      <c r="E150" s="12" t="str">
        <f>IFERROR(IF(VLOOKUP(A150,VocabularyNL!$A:$G,6)=0,"",VLOOKUP(A150,VocabularyNL!$A:$G,6)),"")</f>
        <v/>
      </c>
      <c r="F150" s="12" t="str">
        <f>IFERROR(IF(VLOOKUP(A150,VocabularyFR!$A:$G,6)=0,"",VLOOKUP(A150,VocabularyFR!$A:$G,6)),"")</f>
        <v/>
      </c>
      <c r="G150" s="12" t="str">
        <f>IF($A150&lt;&gt;"",VLOOKUP($A150,Vocabulary!$A:$J,3,),"")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H150" s="12" t="str">
        <f>IFERROR(IF(VLOOKUP(A150,VocabularyNL!$A:$G,7)=0,"",VLOOKUP(A150,VocabularyNL!$A:$H,7)),"")</f>
        <v/>
      </c>
      <c r="I150" s="12" t="str">
        <f>IFERROR(IF(VLOOKUP(A150,VocabularyFR!$A:$G,7)=0,"",VLOOKUP(A150,VocabularyFR!$A:$H,7)),"")</f>
        <v/>
      </c>
      <c r="J150" s="12" t="str">
        <f>IF($A150&lt;&gt;"",IF(VLOOKUP($A150,Vocabulary!$A:$J,7,)="","",VLOOKUP($A150,Vocabulary!$A:$J,7,)),"")</f>
        <v/>
      </c>
      <c r="K150" s="12" t="str">
        <f>IFERROR(IF(VLOOKUP(A150,VocabularyNL!$A:$H,8)=0,"",VLOOKUP(A150,VocabularyNL!$A:$H,8)),"")</f>
        <v/>
      </c>
      <c r="L150" s="12" t="str">
        <f>IFERROR(IF(VLOOKUP(A150,VocabularyFR!$A:$H,8)=0,"",VLOOKUP(A150,VocabularyFR!$A:$H,8)),"")</f>
        <v/>
      </c>
    </row>
    <row r="151" spans="1:12" ht="28.8" x14ac:dyDescent="0.3">
      <c r="A151" s="4">
        <v>150</v>
      </c>
      <c r="B151" s="12" t="str">
        <f>IF($A151&lt;&gt;"",VLOOKUP($A151,Vocabulary!$A:$J,4,),"")</f>
        <v>Organization</v>
      </c>
      <c r="C151" s="12" t="str">
        <f>IF($A151&lt;&gt;"",IF(VLOOKUP($A151,Vocabulary!$A:$J,2,)="","",VLOOKUP($A151,Vocabulary!$A:$J,2,)),"")</f>
        <v>ProcessingTimeIdentifier</v>
      </c>
      <c r="D151" s="12" t="str">
        <f>IF($A151&lt;&gt;"",IF(VLOOKUP($A151,Vocabulary!$A:$J,10,)="","",VLOOKUP($A151,Vocabulary!$A:$J,10,)),"")</f>
        <v>&lt;eu:ProcessingTimeIdentifier&gt;</v>
      </c>
      <c r="E151" s="12" t="str">
        <f>IFERROR(IF(VLOOKUP(A151,VocabularyNL!$A:$G,6)=0,"",VLOOKUP(A151,VocabularyNL!$A:$G,6)),"")</f>
        <v/>
      </c>
      <c r="F151" s="12" t="str">
        <f>IFERROR(IF(VLOOKUP(A151,VocabularyFR!$A:$G,6)=0,"",VLOOKUP(A151,VocabularyFR!$A:$G,6)),"")</f>
        <v/>
      </c>
      <c r="G151" s="12" t="str">
        <f>IF($A151&lt;&gt;"",VLOOKUP($A151,Vocabulary!$A:$J,3,),"")</f>
        <v>This property represents a formally-issued Identifier for the Processing Time.</v>
      </c>
      <c r="H151" s="12" t="str">
        <f>IFERROR(IF(VLOOKUP(A151,VocabularyNL!$A:$G,7)=0,"",VLOOKUP(A151,VocabularyNL!$A:$H,7)),"")</f>
        <v/>
      </c>
      <c r="I151" s="12" t="str">
        <f>IFERROR(IF(VLOOKUP(A151,VocabularyFR!$A:$G,7)=0,"",VLOOKUP(A151,VocabularyFR!$A:$H,7)),"")</f>
        <v/>
      </c>
      <c r="J151" s="12" t="str">
        <f>IF($A151&lt;&gt;"",IF(VLOOKUP($A151,Vocabulary!$A:$J,7,)="","",VLOOKUP($A151,Vocabulary!$A:$J,7,)),"")</f>
        <v/>
      </c>
      <c r="K151" s="12" t="str">
        <f>IFERROR(IF(VLOOKUP(A151,VocabularyNL!$A:$H,8)=0,"",VLOOKUP(A151,VocabularyNL!$A:$H,8)),"")</f>
        <v/>
      </c>
      <c r="L151" s="12" t="str">
        <f>IFERROR(IF(VLOOKUP(A151,VocabularyFR!$A:$H,8)=0,"",VLOOKUP(A151,VocabularyFR!$A:$H,8)),"")</f>
        <v/>
      </c>
    </row>
    <row r="152" spans="1:12" ht="43.2" x14ac:dyDescent="0.3">
      <c r="A152" s="4">
        <v>151</v>
      </c>
      <c r="B152" s="12" t="str">
        <f>IF($A152&lt;&gt;"",VLOOKUP($A152,Vocabulary!$A:$J,4,),"")</f>
        <v>Organization</v>
      </c>
      <c r="C152" s="12" t="str">
        <f>IF($A152&lt;&gt;"",IF(VLOOKUP($A152,Vocabulary!$A:$J,2,)="","",VLOOKUP($A152,Vocabulary!$A:$J,2,)),"")</f>
        <v>ProcessingTimeMeasurementUnit</v>
      </c>
      <c r="D152" s="12" t="str">
        <f>IF($A152&lt;&gt;"",IF(VLOOKUP($A152,Vocabulary!$A:$J,10,)="","",VLOOKUP($A152,Vocabulary!$A:$J,10,)),"")</f>
        <v>&lt;eu:ProcessingTimeMeasurementUnit&gt;</v>
      </c>
      <c r="E152" s="12" t="str">
        <f>IFERROR(IF(VLOOKUP(A152,VocabularyNL!$A:$G,6)=0,"",VLOOKUP(A152,VocabularyNL!$A:$G,6)),"")</f>
        <v/>
      </c>
      <c r="F152" s="12" t="str">
        <f>IFERROR(IF(VLOOKUP(A152,VocabularyFR!$A:$G,6)=0,"",VLOOKUP(A152,VocabularyFR!$A:$G,6)),"")</f>
        <v/>
      </c>
      <c r="G152" s="12" t="str">
        <f>IF($A152&lt;&gt;"",VLOOKUP($A152,Vocabulary!$A:$J,3,),"")</f>
        <v>This property indicates the unit of time using a controlled list of values: Minutes, Hours, Days, Weeks, Months, Years.</v>
      </c>
      <c r="H152" s="12" t="str">
        <f>IFERROR(IF(VLOOKUP(A152,VocabularyNL!$A:$G,7)=0,"",VLOOKUP(A152,VocabularyNL!$A:$H,7)),"")</f>
        <v/>
      </c>
      <c r="I152" s="12" t="str">
        <f>IFERROR(IF(VLOOKUP(A152,VocabularyFR!$A:$G,7)=0,"",VLOOKUP(A152,VocabularyFR!$A:$H,7)),"")</f>
        <v/>
      </c>
      <c r="J152" s="12" t="str">
        <f>IF($A152&lt;&gt;"",IF(VLOOKUP($A152,Vocabulary!$A:$J,7,)="","",VLOOKUP($A152,Vocabulary!$A:$J,7,)),"")</f>
        <v/>
      </c>
      <c r="K152" s="12" t="str">
        <f>IFERROR(IF(VLOOKUP(A152,VocabularyNL!$A:$H,8)=0,"",VLOOKUP(A152,VocabularyNL!$A:$H,8)),"")</f>
        <v/>
      </c>
      <c r="L152" s="12" t="str">
        <f>IFERROR(IF(VLOOKUP(A152,VocabularyFR!$A:$H,8)=0,"",VLOOKUP(A152,VocabularyFR!$A:$H,8)),"")</f>
        <v/>
      </c>
    </row>
    <row r="153" spans="1:12" x14ac:dyDescent="0.3">
      <c r="A153" s="4">
        <v>152</v>
      </c>
      <c r="B153" s="12" t="str">
        <f>IF($A153&lt;&gt;"",VLOOKUP($A153,Vocabulary!$A:$J,4,),"")</f>
        <v>Organization</v>
      </c>
      <c r="C153" s="12" t="str">
        <f>IF($A153&lt;&gt;"",IF(VLOOKUP($A153,Vocabulary!$A:$J,2,)="","",VLOOKUP($A153,Vocabulary!$A:$J,2,)),"")</f>
        <v>ProcessingTimeQuantitativeValue</v>
      </c>
      <c r="D153" s="12" t="str">
        <f>IF($A153&lt;&gt;"",IF(VLOOKUP($A153,Vocabulary!$A:$J,10,)="","",VLOOKUP($A153,Vocabulary!$A:$J,10,)),"")</f>
        <v>&lt;eu:ProcessingTimeQuantitativeValue&gt;</v>
      </c>
      <c r="E153" s="12" t="str">
        <f>IFERROR(IF(VLOOKUP(A153,VocabularyNL!$A:$G,6)=0,"",VLOOKUP(A153,VocabularyNL!$A:$G,6)),"")</f>
        <v/>
      </c>
      <c r="F153" s="12" t="str">
        <f>IFERROR(IF(VLOOKUP(A153,VocabularyFR!$A:$G,6)=0,"",VLOOKUP(A153,VocabularyFR!$A:$G,6)),"")</f>
        <v/>
      </c>
      <c r="G153" s="12" t="str">
        <f>IF($A153&lt;&gt;"",VLOOKUP($A153,Vocabulary!$A:$J,3,),"")</f>
        <v>This property provides the number of units.</v>
      </c>
      <c r="H153" s="12" t="str">
        <f>IFERROR(IF(VLOOKUP(A153,VocabularyNL!$A:$G,7)=0,"",VLOOKUP(A153,VocabularyNL!$A:$H,7)),"")</f>
        <v/>
      </c>
      <c r="I153" s="12" t="str">
        <f>IFERROR(IF(VLOOKUP(A153,VocabularyFR!$A:$G,7)=0,"",VLOOKUP(A153,VocabularyFR!$A:$H,7)),"")</f>
        <v/>
      </c>
      <c r="J153" s="12" t="str">
        <f>IF($A153&lt;&gt;"",IF(VLOOKUP($A153,Vocabulary!$A:$J,7,)="","",VLOOKUP($A153,Vocabulary!$A:$J,7,)),"")</f>
        <v/>
      </c>
      <c r="K153" s="12" t="str">
        <f>IFERROR(IF(VLOOKUP(A153,VocabularyNL!$A:$H,8)=0,"",VLOOKUP(A153,VocabularyNL!$A:$H,8)),"")</f>
        <v/>
      </c>
      <c r="L153" s="12" t="str">
        <f>IFERROR(IF(VLOOKUP(A153,VocabularyFR!$A:$H,8)=0,"",VLOOKUP(A153,VocabularyFR!$A:$H,8)),"")</f>
        <v/>
      </c>
    </row>
    <row r="154" spans="1:12" ht="57.6" x14ac:dyDescent="0.3">
      <c r="A154" s="4">
        <v>153</v>
      </c>
      <c r="B154" s="12" t="str">
        <f>IF($A154&lt;&gt;"",VLOOKUP($A154,Vocabulary!$A:$J,4,),"")</f>
        <v>Organization</v>
      </c>
      <c r="C154" s="12" t="str">
        <f>IF($A154&lt;&gt;"",IF(VLOOKUP($A154,Vocabulary!$A:$J,2,)="","",VLOOKUP($A154,Vocabulary!$A:$J,2,)),"")</f>
        <v>ProcessingTimeOpeningHours</v>
      </c>
      <c r="D154" s="12" t="str">
        <f>IF($A154&lt;&gt;"",IF(VLOOKUP($A154,Vocabulary!$A:$J,10,)="","",VLOOKUP($A154,Vocabulary!$A:$J,10,)),"")</f>
        <v>&lt;eu:ProcessingTimeOpeningHours&gt;</v>
      </c>
      <c r="E154" s="12" t="str">
        <f>IFERROR(IF(VLOOKUP(A154,VocabularyNL!$A:$G,6)=0,"",VLOOKUP(A154,VocabularyNL!$A:$G,6)),"")</f>
        <v/>
      </c>
      <c r="F154" s="12" t="str">
        <f>IFERROR(IF(VLOOKUP(A154,VocabularyFR!$A:$G,6)=0,"",VLOOKUP(A154,VocabularyFR!$A:$G,6)),"")</f>
        <v/>
      </c>
      <c r="G154" s="12" t="str">
        <f>IF($A154&lt;&gt;"",VLOOKUP($A154,Vocabulary!$A:$J,3,),"")</f>
        <v>The type property of the Processing Time class uses a controlled vocabulary to indicate  whether the indicated period is: exact, minimum, maximum or average.</v>
      </c>
      <c r="H154" s="12" t="str">
        <f>IFERROR(IF(VLOOKUP(A154,VocabularyNL!$A:$G,7)=0,"",VLOOKUP(A154,VocabularyNL!$A:$H,7)),"")</f>
        <v/>
      </c>
      <c r="I154" s="12" t="str">
        <f>IFERROR(IF(VLOOKUP(A154,VocabularyFR!$A:$G,7)=0,"",VLOOKUP(A154,VocabularyFR!$A:$H,7)),"")</f>
        <v/>
      </c>
      <c r="J154" s="12" t="str">
        <f>IF($A154&lt;&gt;"",IF(VLOOKUP($A154,Vocabulary!$A:$J,7,)="","",VLOOKUP($A154,Vocabulary!$A:$J,7,)),"")</f>
        <v/>
      </c>
      <c r="K154" s="12" t="str">
        <f>IFERROR(IF(VLOOKUP(A154,VocabularyNL!$A:$H,8)=0,"",VLOOKUP(A154,VocabularyNL!$A:$H,8)),"")</f>
        <v/>
      </c>
      <c r="L154" s="12" t="str">
        <f>IFERROR(IF(VLOOKUP(A154,VocabularyFR!$A:$H,8)=0,"",VLOOKUP(A154,VocabularyFR!$A:$H,8)),"")</f>
        <v/>
      </c>
    </row>
    <row r="155" spans="1:12" ht="316.8" x14ac:dyDescent="0.3">
      <c r="A155" s="4">
        <v>154</v>
      </c>
      <c r="B155" s="12" t="str">
        <f>IF($A155&lt;&gt;"",VLOOKUP($A155,Vocabulary!$A:$J,4,),"")</f>
        <v>Organization</v>
      </c>
      <c r="C155" s="12" t="str">
        <f>IF($A155&lt;&gt;"",IF(VLOOKUP($A155,Vocabulary!$A:$J,2,)="","",VLOOKUP($A155,Vocabulary!$A:$J,2,)),"")</f>
        <v>PublicOrganization</v>
      </c>
      <c r="D155" s="12" t="str">
        <f>IF($A155&lt;&gt;"",IF(VLOOKUP($A155,Vocabulary!$A:$J,10,)="","",VLOOKUP($A155,Vocabulary!$A:$J,10,)),"")</f>
        <v>&lt;eu-org:PublicOrganization&gt;</v>
      </c>
      <c r="E155" s="12" t="str">
        <f>IFERROR(IF(VLOOKUP(A155,VocabularyNL!$A:$G,6)=0,"",VLOOKUP(A155,VocabularyNL!$A:$G,6)),"")</f>
        <v/>
      </c>
      <c r="F155" s="12" t="str">
        <f>IFERROR(IF(VLOOKUP(A155,VocabularyFR!$A:$G,6)=0,"",VLOOKUP(A155,VocabularyFR!$A:$G,6)),"")</f>
        <v/>
      </c>
      <c r="G155" s="12" t="str">
        <f>IF($A155&lt;&gt;"",VLOOKUP($A155,Vocabulary!$A:$J,3,),"")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H155" s="12" t="str">
        <f>IFERROR(IF(VLOOKUP(A155,VocabularyNL!$A:$G,7)=0,"",VLOOKUP(A155,VocabularyNL!$A:$H,7)),"")</f>
        <v/>
      </c>
      <c r="I155" s="12" t="str">
        <f>IFERROR(IF(VLOOKUP(A155,VocabularyFR!$A:$G,7)=0,"",VLOOKUP(A155,VocabularyFR!$A:$H,7)),"")</f>
        <v/>
      </c>
      <c r="J155" s="12" t="str">
        <f>IF($A155&lt;&gt;"",IF(VLOOKUP($A155,Vocabulary!$A:$J,7,)="","",VLOOKUP($A155,Vocabulary!$A:$J,7,)),"")</f>
        <v/>
      </c>
      <c r="K155" s="12" t="str">
        <f>IFERROR(IF(VLOOKUP(A155,VocabularyNL!$A:$H,8)=0,"",VLOOKUP(A155,VocabularyNL!$A:$H,8)),"")</f>
        <v/>
      </c>
      <c r="L155" s="12" t="str">
        <f>IFERROR(IF(VLOOKUP(A155,VocabularyFR!$A:$H,8)=0,"",VLOOKUP(A155,VocabularyFR!$A:$H,8)),"")</f>
        <v/>
      </c>
    </row>
    <row r="156" spans="1:12" ht="187.2" x14ac:dyDescent="0.3">
      <c r="A156" s="4">
        <v>155</v>
      </c>
      <c r="B156" s="12" t="str">
        <f>IF($A156&lt;&gt;"",VLOOKUP($A156,Vocabulary!$A:$J,4,),"")</f>
        <v>Organization</v>
      </c>
      <c r="C156" s="12" t="str">
        <f>IF($A156&lt;&gt;"",IF(VLOOKUP($A156,Vocabulary!$A:$J,2,)="","",VLOOKUP($A156,Vocabulary!$A:$J,2,)),"")</f>
        <v>PublicOrganizationIdentifier</v>
      </c>
      <c r="D156" s="12" t="str">
        <f>IF($A156&lt;&gt;"",IF(VLOOKUP($A156,Vocabulary!$A:$J,10,)="","",VLOOKUP($A156,Vocabulary!$A:$J,10,)),"")</f>
        <v>&lt;eu:PublicOrganizationIdentifier&gt;</v>
      </c>
      <c r="E156" s="12" t="str">
        <f>IFERROR(IF(VLOOKUP(A156,VocabularyNL!$A:$G,6)=0,"",VLOOKUP(A156,VocabularyNL!$A:$G,6)),"")</f>
        <v/>
      </c>
      <c r="F156" s="12" t="str">
        <f>IFERROR(IF(VLOOKUP(A156,VocabularyFR!$A:$G,6)=0,"",VLOOKUP(A156,VocabularyFR!$A:$G,6)),"")</f>
        <v/>
      </c>
      <c r="G156" s="12" t="str">
        <f>IF($A156&lt;&gt;"",VLOOKUP($A156,Vocabulary!$A:$J,3,),"")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H156" s="12" t="str">
        <f>IFERROR(IF(VLOOKUP(A156,VocabularyNL!$A:$G,7)=0,"",VLOOKUP(A156,VocabularyNL!$A:$H,7)),"")</f>
        <v/>
      </c>
      <c r="I156" s="12" t="str">
        <f>IFERROR(IF(VLOOKUP(A156,VocabularyFR!$A:$G,7)=0,"",VLOOKUP(A156,VocabularyFR!$A:$H,7)),"")</f>
        <v/>
      </c>
      <c r="J156" s="12" t="str">
        <f>IF($A156&lt;&gt;"",IF(VLOOKUP($A156,Vocabulary!$A:$J,7,)="","",VLOOKUP($A156,Vocabulary!$A:$J,7,)),"")</f>
        <v/>
      </c>
      <c r="K156" s="12" t="str">
        <f>IFERROR(IF(VLOOKUP(A156,VocabularyNL!$A:$H,8)=0,"",VLOOKUP(A156,VocabularyNL!$A:$H,8)),"")</f>
        <v/>
      </c>
      <c r="L156" s="12" t="str">
        <f>IFERROR(IF(VLOOKUP(A156,VocabularyFR!$A:$H,8)=0,"",VLOOKUP(A156,VocabularyFR!$A:$H,8)),"")</f>
        <v/>
      </c>
    </row>
    <row r="157" spans="1:12" ht="144" x14ac:dyDescent="0.3">
      <c r="A157" s="4">
        <v>156</v>
      </c>
      <c r="B157" s="12" t="str">
        <f>IF($A157&lt;&gt;"",VLOOKUP($A157,Vocabulary!$A:$J,4,),"")</f>
        <v>Organization</v>
      </c>
      <c r="C157" s="12" t="str">
        <f>IF($A157&lt;&gt;"",IF(VLOOKUP($A157,Vocabulary!$A:$J,2,)="","",VLOOKUP($A157,Vocabulary!$A:$J,2,)),"")</f>
        <v>PublicOrganizationPreferredLabel</v>
      </c>
      <c r="D157" s="12" t="str">
        <f>IF($A157&lt;&gt;"",IF(VLOOKUP($A157,Vocabulary!$A:$J,10,)="","",VLOOKUP($A157,Vocabulary!$A:$J,10,)),"")</f>
        <v>&lt;eu:PublicOrganizationPreferredLabel&gt;</v>
      </c>
      <c r="E157" s="12" t="str">
        <f>IFERROR(IF(VLOOKUP(A157,VocabularyNL!$A:$G,6)=0,"",VLOOKUP(A157,VocabularyNL!$A:$G,6)),"")</f>
        <v/>
      </c>
      <c r="F157" s="12" t="str">
        <f>IFERROR(IF(VLOOKUP(A157,VocabularyFR!$A:$G,6)=0,"",VLOOKUP(A157,VocabularyFR!$A:$G,6)),"")</f>
        <v/>
      </c>
      <c r="G157" s="12" t="str">
        <f>IF($A157&lt;&gt;"",VLOOKUP($A157,Vocabulary!$A:$J,3,),"")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H157" s="12" t="str">
        <f>IFERROR(IF(VLOOKUP(A157,VocabularyNL!$A:$G,7)=0,"",VLOOKUP(A157,VocabularyNL!$A:$H,7)),"")</f>
        <v/>
      </c>
      <c r="I157" s="12" t="str">
        <f>IFERROR(IF(VLOOKUP(A157,VocabularyFR!$A:$G,7)=0,"",VLOOKUP(A157,VocabularyFR!$A:$H,7)),"")</f>
        <v/>
      </c>
      <c r="J157" s="12" t="str">
        <f>IF($A157&lt;&gt;"",IF(VLOOKUP($A157,Vocabulary!$A:$J,7,)="","",VLOOKUP($A157,Vocabulary!$A:$J,7,)),"")</f>
        <v/>
      </c>
      <c r="K157" s="12" t="str">
        <f>IFERROR(IF(VLOOKUP(A157,VocabularyNL!$A:$H,8)=0,"",VLOOKUP(A157,VocabularyNL!$A:$H,8)),"")</f>
        <v/>
      </c>
      <c r="L157" s="12" t="str">
        <f>IFERROR(IF(VLOOKUP(A157,VocabularyFR!$A:$H,8)=0,"",VLOOKUP(A157,VocabularyFR!$A:$H,8)),"")</f>
        <v/>
      </c>
    </row>
    <row r="158" spans="1:12" ht="72" x14ac:dyDescent="0.3">
      <c r="A158" s="4">
        <v>157</v>
      </c>
      <c r="B158" s="12" t="str">
        <f>IF($A158&lt;&gt;"",VLOOKUP($A158,Vocabulary!$A:$J,4,),"")</f>
        <v>Organization</v>
      </c>
      <c r="C158" s="12" t="str">
        <f>IF($A158&lt;&gt;"",IF(VLOOKUP($A158,Vocabulary!$A:$J,2,)="","",VLOOKUP($A158,Vocabulary!$A:$J,2,)),"")</f>
        <v>PublicOrganizationAlternativeLabel</v>
      </c>
      <c r="D158" s="12" t="str">
        <f>IF($A158&lt;&gt;"",IF(VLOOKUP($A158,Vocabulary!$A:$J,10,)="","",VLOOKUP($A158,Vocabulary!$A:$J,10,)),"")</f>
        <v>&lt;eu:PublicOrganizationAlternativeLabel&gt;</v>
      </c>
      <c r="E158" s="12" t="str">
        <f>IFERROR(IF(VLOOKUP(A158,VocabularyNL!$A:$G,6)=0,"",VLOOKUP(A158,VocabularyNL!$A:$G,6)),"")</f>
        <v/>
      </c>
      <c r="F158" s="12" t="str">
        <f>IFERROR(IF(VLOOKUP(A158,VocabularyFR!$A:$G,6)=0,"",VLOOKUP(A158,VocabularyFR!$A:$G,6)),"")</f>
        <v/>
      </c>
      <c r="G158" s="12" t="str">
        <f>IF($A158&lt;&gt;"",VLOOKUP($A158,Vocabulary!$A:$J,3,),"")</f>
        <v>In line with ORG and SKOS itself, an organization may have any number of alternative
or informal names, irrespective of language.
In the RDF release of the CPOV, this property is bound to skos:altLabel</v>
      </c>
      <c r="H158" s="12" t="str">
        <f>IFERROR(IF(VLOOKUP(A158,VocabularyNL!$A:$G,7)=0,"",VLOOKUP(A158,VocabularyNL!$A:$H,7)),"")</f>
        <v/>
      </c>
      <c r="I158" s="12" t="str">
        <f>IFERROR(IF(VLOOKUP(A158,VocabularyFR!$A:$G,7)=0,"",VLOOKUP(A158,VocabularyFR!$A:$H,7)),"")</f>
        <v/>
      </c>
      <c r="J158" s="12" t="str">
        <f>IF($A158&lt;&gt;"",IF(VLOOKUP($A158,Vocabulary!$A:$J,7,)="","",VLOOKUP($A158,Vocabulary!$A:$J,7,)),"")</f>
        <v/>
      </c>
      <c r="K158" s="12" t="str">
        <f>IFERROR(IF(VLOOKUP(A158,VocabularyNL!$A:$H,8)=0,"",VLOOKUP(A158,VocabularyNL!$A:$H,8)),"")</f>
        <v/>
      </c>
      <c r="L158" s="12" t="str">
        <f>IFERROR(IF(VLOOKUP(A158,VocabularyFR!$A:$H,8)=0,"",VLOOKUP(A158,VocabularyFR!$A:$H,8)),"")</f>
        <v/>
      </c>
    </row>
    <row r="159" spans="1:12" ht="57.6" x14ac:dyDescent="0.3">
      <c r="A159" s="4">
        <v>158</v>
      </c>
      <c r="B159" s="12" t="str">
        <f>IF($A159&lt;&gt;"",VLOOKUP($A159,Vocabulary!$A:$J,4,),"")</f>
        <v>Organization</v>
      </c>
      <c r="C159" s="12" t="str">
        <f>IF($A159&lt;&gt;"",IF(VLOOKUP($A159,Vocabulary!$A:$J,2,)="","",VLOOKUP($A159,Vocabulary!$A:$J,2,)),"")</f>
        <v>PublicOrganizationDescription</v>
      </c>
      <c r="D159" s="12" t="str">
        <f>IF($A159&lt;&gt;"",IF(VLOOKUP($A159,Vocabulary!$A:$J,10,)="","",VLOOKUP($A159,Vocabulary!$A:$J,10,)),"")</f>
        <v>&lt;eu:PublicOrganizationDescription&gt;</v>
      </c>
      <c r="E159" s="12" t="str">
        <f>IFERROR(IF(VLOOKUP(A159,VocabularyNL!$A:$G,6)=0,"",VLOOKUP(A159,VocabularyNL!$A:$G,6)),"")</f>
        <v/>
      </c>
      <c r="F159" s="12" t="str">
        <f>IFERROR(IF(VLOOKUP(A159,VocabularyFR!$A:$G,6)=0,"",VLOOKUP(A159,VocabularyFR!$A:$G,6)),"")</f>
        <v/>
      </c>
      <c r="G159" s="12" t="str">
        <f>IF($A159&lt;&gt;"",VLOOKUP($A159,Vocabulary!$A:$J,3,),"")</f>
        <v>This property provides a textual description of the organization.
In the RDF release of the CPOV, this property is bound to dcterms:description.</v>
      </c>
      <c r="H159" s="12" t="str">
        <f>IFERROR(IF(VLOOKUP(A159,VocabularyNL!$A:$G,7)=0,"",VLOOKUP(A159,VocabularyNL!$A:$H,7)),"")</f>
        <v/>
      </c>
      <c r="I159" s="12" t="str">
        <f>IFERROR(IF(VLOOKUP(A159,VocabularyFR!$A:$G,7)=0,"",VLOOKUP(A159,VocabularyFR!$A:$H,7)),"")</f>
        <v/>
      </c>
      <c r="J159" s="12" t="str">
        <f>IF($A159&lt;&gt;"",IF(VLOOKUP($A159,Vocabulary!$A:$J,7,)="","",VLOOKUP($A159,Vocabulary!$A:$J,7,)),"")</f>
        <v/>
      </c>
      <c r="K159" s="12" t="str">
        <f>IFERROR(IF(VLOOKUP(A159,VocabularyNL!$A:$H,8)=0,"",VLOOKUP(A159,VocabularyNL!$A:$H,8)),"")</f>
        <v/>
      </c>
      <c r="L159" s="12" t="str">
        <f>IFERROR(IF(VLOOKUP(A159,VocabularyFR!$A:$H,8)=0,"",VLOOKUP(A159,VocabularyFR!$A:$H,8)),"")</f>
        <v/>
      </c>
    </row>
    <row r="160" spans="1:12" ht="57.6" x14ac:dyDescent="0.3">
      <c r="A160" s="4">
        <v>159</v>
      </c>
      <c r="B160" s="12" t="str">
        <f>IF($A160&lt;&gt;"",VLOOKUP($A160,Vocabulary!$A:$J,4,),"")</f>
        <v>Organization</v>
      </c>
      <c r="C160" s="12" t="str">
        <f>IF($A160&lt;&gt;"",IF(VLOOKUP($A160,Vocabulary!$A:$J,2,)="","",VLOOKUP($A160,Vocabulary!$A:$J,2,)),"")</f>
        <v>PublicOrganizationSpatial</v>
      </c>
      <c r="D160" s="12" t="str">
        <f>IF($A160&lt;&gt;"",IF(VLOOKUP($A160,Vocabulary!$A:$J,10,)="","",VLOOKUP($A160,Vocabulary!$A:$J,10,)),"")</f>
        <v>&lt;eu:PublicOrganizationSpatial&gt;</v>
      </c>
      <c r="E160" s="12" t="str">
        <f>IFERROR(IF(VLOOKUP(A160,VocabularyNL!$A:$G,6)=0,"",VLOOKUP(A160,VocabularyNL!$A:$G,6)),"")</f>
        <v/>
      </c>
      <c r="F160" s="12" t="str">
        <f>IFERROR(IF(VLOOKUP(A160,VocabularyFR!$A:$G,6)=0,"",VLOOKUP(A160,VocabularyFR!$A:$G,6)),"")</f>
        <v/>
      </c>
      <c r="G160" s="12" t="str">
        <f>IF($A160&lt;&gt;"",VLOOKUP($A160,Vocabulary!$A:$J,3,),"")</f>
        <v>This property links an organization to the administrative region(s) that it covers. The value of the properly should be the URI of the region as defined in an authoritative list of regions.</v>
      </c>
      <c r="H160" s="12" t="str">
        <f>IFERROR(IF(VLOOKUP(A160,VocabularyNL!$A:$G,7)=0,"",VLOOKUP(A160,VocabularyNL!$A:$H,7)),"")</f>
        <v/>
      </c>
      <c r="I160" s="12" t="str">
        <f>IFERROR(IF(VLOOKUP(A160,VocabularyFR!$A:$G,7)=0,"",VLOOKUP(A160,VocabularyFR!$A:$H,7)),"")</f>
        <v/>
      </c>
      <c r="J160" s="12" t="str">
        <f>IF($A160&lt;&gt;"",IF(VLOOKUP($A160,Vocabulary!$A:$J,7,)="","",VLOOKUP($A160,Vocabulary!$A:$J,7,)),"")</f>
        <v/>
      </c>
      <c r="K160" s="12" t="str">
        <f>IFERROR(IF(VLOOKUP(A160,VocabularyNL!$A:$H,8)=0,"",VLOOKUP(A160,VocabularyNL!$A:$H,8)),"")</f>
        <v/>
      </c>
      <c r="L160" s="12" t="str">
        <f>IFERROR(IF(VLOOKUP(A160,VocabularyFR!$A:$H,8)=0,"",VLOOKUP(A160,VocabularyFR!$A:$H,8)),"")</f>
        <v/>
      </c>
    </row>
    <row r="161" spans="1:12" ht="144" x14ac:dyDescent="0.3">
      <c r="A161" s="4">
        <v>160</v>
      </c>
      <c r="B161" s="12" t="str">
        <f>IF($A161&lt;&gt;"",VLOOKUP($A161,Vocabulary!$A:$J,4,),"")</f>
        <v>Organization</v>
      </c>
      <c r="C161" s="12" t="str">
        <f>IF($A161&lt;&gt;"",IF(VLOOKUP($A161,Vocabulary!$A:$J,2,)="","",VLOOKUP($A161,Vocabulary!$A:$J,2,)),"")</f>
        <v>PublicOrganizationPurpose</v>
      </c>
      <c r="D161" s="12" t="str">
        <f>IF($A161&lt;&gt;"",IF(VLOOKUP($A161,Vocabulary!$A:$J,10,)="","",VLOOKUP($A161,Vocabulary!$A:$J,10,)),"")</f>
        <v>&lt;eu:PublicOrganizationPurpose&gt;</v>
      </c>
      <c r="E161" s="12" t="str">
        <f>IFERROR(IF(VLOOKUP(A161,VocabularyNL!$A:$G,6)=0,"",VLOOKUP(A161,VocabularyNL!$A:$G,6)),"")</f>
        <v/>
      </c>
      <c r="F161" s="12" t="str">
        <f>IFERROR(IF(VLOOKUP(A161,VocabularyFR!$A:$G,6)=0,"",VLOOKUP(A161,VocabularyFR!$A:$G,6)),"")</f>
        <v/>
      </c>
      <c r="G161" s="12" t="str">
        <f>IF($A161&lt;&gt;"",VLOOKUP($A161,Vocabulary!$A:$J,3,),"")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H161" s="12" t="str">
        <f>IFERROR(IF(VLOOKUP(A161,VocabularyNL!$A:$G,7)=0,"",VLOOKUP(A161,VocabularyNL!$A:$H,7)),"")</f>
        <v/>
      </c>
      <c r="I161" s="12" t="str">
        <f>IFERROR(IF(VLOOKUP(A161,VocabularyFR!$A:$G,7)=0,"",VLOOKUP(A161,VocabularyFR!$A:$H,7)),"")</f>
        <v/>
      </c>
      <c r="J161" s="12" t="str">
        <f>IF($A161&lt;&gt;"",IF(VLOOKUP($A161,Vocabulary!$A:$J,7,)="","",VLOOKUP($A161,Vocabulary!$A:$J,7,)),"")</f>
        <v/>
      </c>
      <c r="K161" s="12" t="str">
        <f>IFERROR(IF(VLOOKUP(A161,VocabularyNL!$A:$H,8)=0,"",VLOOKUP(A161,VocabularyNL!$A:$H,8)),"")</f>
        <v/>
      </c>
      <c r="L161" s="12" t="str">
        <f>IFERROR(IF(VLOOKUP(A161,VocabularyFR!$A:$H,8)=0,"",VLOOKUP(A161,VocabularyFR!$A:$H,8)),"")</f>
        <v/>
      </c>
    </row>
    <row r="162" spans="1:12" ht="158.4" x14ac:dyDescent="0.3">
      <c r="A162" s="4">
        <v>161</v>
      </c>
      <c r="B162" s="12" t="str">
        <f>IF($A162&lt;&gt;"",VLOOKUP($A162,Vocabulary!$A:$J,4,),"")</f>
        <v>Organization</v>
      </c>
      <c r="C162" s="12" t="str">
        <f>IF($A162&lt;&gt;"",IF(VLOOKUP($A162,Vocabulary!$A:$J,2,)="","",VLOOKUP($A162,Vocabulary!$A:$J,2,)),"")</f>
        <v>PublicOrganizationClassification</v>
      </c>
      <c r="D162" s="12" t="str">
        <f>IF($A162&lt;&gt;"",IF(VLOOKUP($A162,Vocabulary!$A:$J,10,)="","",VLOOKUP($A162,Vocabulary!$A:$J,10,)),"")</f>
        <v>&lt;eu:PublicOrganizationClassification&gt;</v>
      </c>
      <c r="E162" s="12" t="str">
        <f>IFERROR(IF(VLOOKUP(A162,VocabularyNL!$A:$G,6)=0,"",VLOOKUP(A162,VocabularyNL!$A:$G,6)),"")</f>
        <v/>
      </c>
      <c r="F162" s="12" t="str">
        <f>IFERROR(IF(VLOOKUP(A162,VocabularyFR!$A:$G,6)=0,"",VLOOKUP(A162,VocabularyFR!$A:$G,6)),"")</f>
        <v/>
      </c>
      <c r="G162" s="12" t="str">
        <f>IF($A162&lt;&gt;"",VLOOKUP($A162,Vocabulary!$A:$J,3,),"")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H162" s="12" t="str">
        <f>IFERROR(IF(VLOOKUP(A162,VocabularyNL!$A:$G,7)=0,"",VLOOKUP(A162,VocabularyNL!$A:$H,7)),"")</f>
        <v/>
      </c>
      <c r="I162" s="12" t="str">
        <f>IFERROR(IF(VLOOKUP(A162,VocabularyFR!$A:$G,7)=0,"",VLOOKUP(A162,VocabularyFR!$A:$H,7)),"")</f>
        <v/>
      </c>
      <c r="J162" s="12" t="str">
        <f>IF($A162&lt;&gt;"",IF(VLOOKUP($A162,Vocabulary!$A:$J,7,)="","",VLOOKUP($A162,Vocabulary!$A:$J,7,)),"")</f>
        <v/>
      </c>
      <c r="K162" s="12" t="str">
        <f>IFERROR(IF(VLOOKUP(A162,VocabularyNL!$A:$H,8)=0,"",VLOOKUP(A162,VocabularyNL!$A:$H,8)),"")</f>
        <v/>
      </c>
      <c r="L162" s="12" t="str">
        <f>IFERROR(IF(VLOOKUP(A162,VocabularyFR!$A:$H,8)=0,"",VLOOKUP(A162,VocabularyFR!$A:$H,8)),"")</f>
        <v/>
      </c>
    </row>
    <row r="163" spans="1:12" ht="72" x14ac:dyDescent="0.3">
      <c r="A163" s="4">
        <v>162</v>
      </c>
      <c r="B163" s="12" t="str">
        <f>IF($A163&lt;&gt;"",VLOOKUP($A163,Vocabulary!$A:$J,4,),"")</f>
        <v>Organization</v>
      </c>
      <c r="C163" s="12" t="str">
        <f>IF($A163&lt;&gt;"",IF(VLOOKUP($A163,Vocabulary!$A:$J,2,)="","",VLOOKUP($A163,Vocabulary!$A:$J,2,)),"")</f>
        <v>PublicOrganizationHomepage</v>
      </c>
      <c r="D163" s="12" t="str">
        <f>IF($A163&lt;&gt;"",IF(VLOOKUP($A163,Vocabulary!$A:$J,10,)="","",VLOOKUP($A163,Vocabulary!$A:$J,10,)),"")</f>
        <v>&lt;eu:PublicOrganizationHomepage&gt;</v>
      </c>
      <c r="E163" s="12" t="str">
        <f>IFERROR(IF(VLOOKUP(A163,VocabularyNL!$A:$G,6)=0,"",VLOOKUP(A163,VocabularyNL!$A:$G,6)),"")</f>
        <v/>
      </c>
      <c r="F163" s="12" t="str">
        <f>IFERROR(IF(VLOOKUP(A163,VocabularyFR!$A:$G,6)=0,"",VLOOKUP(A163,VocabularyFR!$A:$G,6)),"")</f>
        <v/>
      </c>
      <c r="G163" s="12" t="str">
        <f>IF($A163&lt;&gt;"",VLOOKUP($A163,Vocabulary!$A:$J,3,),"")</f>
        <v>A property to link an organization to its website homepage. The value of this property
is a URL irrespective of the serialisation of the data.
In the RDF release of the CPOV, this property is bound to foaf:homepage.</v>
      </c>
      <c r="H163" s="12" t="str">
        <f>IFERROR(IF(VLOOKUP(A163,VocabularyNL!$A:$G,7)=0,"",VLOOKUP(A163,VocabularyNL!$A:$H,7)),"")</f>
        <v/>
      </c>
      <c r="I163" s="12" t="str">
        <f>IFERROR(IF(VLOOKUP(A163,VocabularyFR!$A:$G,7)=0,"",VLOOKUP(A163,VocabularyFR!$A:$H,7)),"")</f>
        <v/>
      </c>
      <c r="J163" s="12" t="str">
        <f>IF($A163&lt;&gt;"",IF(VLOOKUP($A163,Vocabulary!$A:$J,7,)="","",VLOOKUP($A163,Vocabulary!$A:$J,7,)),"")</f>
        <v/>
      </c>
      <c r="K163" s="12" t="str">
        <f>IFERROR(IF(VLOOKUP(A163,VocabularyNL!$A:$H,8)=0,"",VLOOKUP(A163,VocabularyNL!$A:$H,8)),"")</f>
        <v/>
      </c>
      <c r="L163" s="12" t="str">
        <f>IFERROR(IF(VLOOKUP(A163,VocabularyFR!$A:$H,8)=0,"",VLOOKUP(A163,VocabularyFR!$A:$H,8)),"")</f>
        <v/>
      </c>
    </row>
    <row r="164" spans="1:12" ht="158.4" x14ac:dyDescent="0.3">
      <c r="A164" s="4">
        <v>163</v>
      </c>
      <c r="B164" s="12" t="str">
        <f>IF($A164&lt;&gt;"",VLOOKUP($A164,Vocabulary!$A:$J,4,),"")</f>
        <v>Organization</v>
      </c>
      <c r="C164" s="12" t="str">
        <f>IF($A164&lt;&gt;"",IF(VLOOKUP($A164,Vocabulary!$A:$J,2,)="","",VLOOKUP($A164,Vocabulary!$A:$J,2,)),"")</f>
        <v>PublicOrganizationLogo</v>
      </c>
      <c r="D164" s="12" t="str">
        <f>IF($A164&lt;&gt;"",IF(VLOOKUP($A164,Vocabulary!$A:$J,10,)="","",VLOOKUP($A164,Vocabulary!$A:$J,10,)),"")</f>
        <v>&lt;eu:PublicOrganizationLogo&gt;</v>
      </c>
      <c r="E164" s="12" t="str">
        <f>IFERROR(IF(VLOOKUP(A164,VocabularyNL!$A:$G,6)=0,"",VLOOKUP(A164,VocabularyNL!$A:$G,6)),"")</f>
        <v/>
      </c>
      <c r="F164" s="12" t="str">
        <f>IFERROR(IF(VLOOKUP(A164,VocabularyFR!$A:$G,6)=0,"",VLOOKUP(A164,VocabularyFR!$A:$G,6)),"")</f>
        <v/>
      </c>
      <c r="G164" s="12" t="str">
        <f>IF($A164&lt;&gt;"",VLOOKUP($A164,Vocabulary!$A:$J,3,),"")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H164" s="12" t="str">
        <f>IFERROR(IF(VLOOKUP(A164,VocabularyNL!$A:$G,7)=0,"",VLOOKUP(A164,VocabularyNL!$A:$H,7)),"")</f>
        <v/>
      </c>
      <c r="I164" s="12" t="str">
        <f>IFERROR(IF(VLOOKUP(A164,VocabularyFR!$A:$G,7)=0,"",VLOOKUP(A164,VocabularyFR!$A:$H,7)),"")</f>
        <v/>
      </c>
      <c r="J164" s="12" t="str">
        <f>IF($A164&lt;&gt;"",IF(VLOOKUP($A164,Vocabulary!$A:$J,7,)="","",VLOOKUP($A164,Vocabulary!$A:$J,7,)),"")</f>
        <v/>
      </c>
      <c r="K164" s="12" t="str">
        <f>IFERROR(IF(VLOOKUP(A164,VocabularyNL!$A:$H,8)=0,"",VLOOKUP(A164,VocabularyNL!$A:$H,8)),"")</f>
        <v/>
      </c>
      <c r="L164" s="12" t="str">
        <f>IFERROR(IF(VLOOKUP(A164,VocabularyFR!$A:$H,8)=0,"",VLOOKUP(A164,VocabularyFR!$A:$H,8)),"")</f>
        <v/>
      </c>
    </row>
    <row r="165" spans="1:12" ht="230.4" x14ac:dyDescent="0.3">
      <c r="A165" s="4">
        <v>164</v>
      </c>
      <c r="B165" s="12" t="str">
        <f>IF($A165&lt;&gt;"",VLOOKUP($A165,Vocabulary!$A:$J,4,),"")</f>
        <v>Organization</v>
      </c>
      <c r="C165" s="12" t="str">
        <f>IF($A165&lt;&gt;"",IF(VLOOKUP($A165,Vocabulary!$A:$J,2,)="","",VLOOKUP($A165,Vocabulary!$A:$J,2,)),"")</f>
        <v>PublicOrganizationSubOrganisation</v>
      </c>
      <c r="D165" s="12" t="str">
        <f>IF($A165&lt;&gt;"",IF(VLOOKUP($A165,Vocabulary!$A:$J,10,)="","",VLOOKUP($A165,Vocabulary!$A:$J,10,)),"")</f>
        <v>&lt;eu:PublicOrganizationSubOrganisation&gt;</v>
      </c>
      <c r="E165" s="12" t="str">
        <f>IFERROR(IF(VLOOKUP(A165,VocabularyNL!$A:$G,6)=0,"",VLOOKUP(A165,VocabularyNL!$A:$G,6)),"")</f>
        <v/>
      </c>
      <c r="F165" s="12" t="str">
        <f>IFERROR(IF(VLOOKUP(A165,VocabularyFR!$A:$G,6)=0,"",VLOOKUP(A165,VocabularyFR!$A:$G,6)),"")</f>
        <v/>
      </c>
      <c r="G165" s="12" t="str">
        <f>IF($A165&lt;&gt;"",VLOOKUP($A165,Vocabulary!$A:$J,3,),"")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H165" s="12" t="str">
        <f>IFERROR(IF(VLOOKUP(A165,VocabularyNL!$A:$G,7)=0,"",VLOOKUP(A165,VocabularyNL!$A:$H,7)),"")</f>
        <v/>
      </c>
      <c r="I165" s="12" t="str">
        <f>IFERROR(IF(VLOOKUP(A165,VocabularyFR!$A:$G,7)=0,"",VLOOKUP(A165,VocabularyFR!$A:$H,7)),"")</f>
        <v/>
      </c>
      <c r="J165" s="12" t="str">
        <f>IF($A165&lt;&gt;"",IF(VLOOKUP($A165,Vocabulary!$A:$J,7,)="","",VLOOKUP($A165,Vocabulary!$A:$J,7,)),"")</f>
        <v/>
      </c>
      <c r="K165" s="12" t="str">
        <f>IFERROR(IF(VLOOKUP(A165,VocabularyNL!$A:$H,8)=0,"",VLOOKUP(A165,VocabularyNL!$A:$H,8)),"")</f>
        <v/>
      </c>
      <c r="L165" s="12" t="str">
        <f>IFERROR(IF(VLOOKUP(A165,VocabularyFR!$A:$H,8)=0,"",VLOOKUP(A165,VocabularyFR!$A:$H,8)),"")</f>
        <v/>
      </c>
    </row>
    <row r="166" spans="1:12" ht="230.4" x14ac:dyDescent="0.3">
      <c r="A166" s="4">
        <v>165</v>
      </c>
      <c r="B166" s="12" t="str">
        <f>IF($A166&lt;&gt;"",VLOOKUP($A166,Vocabulary!$A:$J,4,),"")</f>
        <v>Organization</v>
      </c>
      <c r="C166" s="12" t="str">
        <f>IF($A166&lt;&gt;"",IF(VLOOKUP($A166,Vocabulary!$A:$J,2,)="","",VLOOKUP($A166,Vocabulary!$A:$J,2,)),"")</f>
        <v>PublicOrganizationSubOrganisationOf</v>
      </c>
      <c r="D166" s="12" t="str">
        <f>IF($A166&lt;&gt;"",IF(VLOOKUP($A166,Vocabulary!$A:$J,10,)="","",VLOOKUP($A166,Vocabulary!$A:$J,10,)),"")</f>
        <v>&lt;eu:PublicOrganizationSubOrganisationOf&gt;</v>
      </c>
      <c r="E166" s="12" t="str">
        <f>IFERROR(IF(VLOOKUP(A166,VocabularyNL!$A:$G,6)=0,"",VLOOKUP(A166,VocabularyNL!$A:$G,6)),"")</f>
        <v/>
      </c>
      <c r="F166" s="12" t="str">
        <f>IFERROR(IF(VLOOKUP(A166,VocabularyFR!$A:$G,6)=0,"",VLOOKUP(A166,VocabularyFR!$A:$G,6)),"")</f>
        <v/>
      </c>
      <c r="G166" s="12" t="str">
        <f>IF($A166&lt;&gt;"",VLOOKUP($A166,Vocabulary!$A:$J,3,),"")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H166" s="12" t="str">
        <f>IFERROR(IF(VLOOKUP(A166,VocabularyNL!$A:$G,7)=0,"",VLOOKUP(A166,VocabularyNL!$A:$H,7)),"")</f>
        <v/>
      </c>
      <c r="I166" s="12" t="str">
        <f>IFERROR(IF(VLOOKUP(A166,VocabularyFR!$A:$G,7)=0,"",VLOOKUP(A166,VocabularyFR!$A:$H,7)),"")</f>
        <v/>
      </c>
      <c r="J166" s="12" t="str">
        <f>IF($A166&lt;&gt;"",IF(VLOOKUP($A166,Vocabulary!$A:$J,7,)="","",VLOOKUP($A166,Vocabulary!$A:$J,7,)),"")</f>
        <v/>
      </c>
      <c r="K166" s="12" t="str">
        <f>IFERROR(IF(VLOOKUP(A166,VocabularyNL!$A:$H,8)=0,"",VLOOKUP(A166,VocabularyNL!$A:$H,8)),"")</f>
        <v/>
      </c>
      <c r="L166" s="12" t="str">
        <f>IFERROR(IF(VLOOKUP(A166,VocabularyFR!$A:$H,8)=0,"",VLOOKUP(A166,VocabularyFR!$A:$H,8)),"")</f>
        <v/>
      </c>
    </row>
    <row r="167" spans="1:12" ht="216" x14ac:dyDescent="0.3">
      <c r="A167" s="4">
        <v>166</v>
      </c>
      <c r="B167" s="12" t="str">
        <f>IF($A167&lt;&gt;"",VLOOKUP($A167,Vocabulary!$A:$J,4,),"")</f>
        <v>Organization</v>
      </c>
      <c r="C167" s="12" t="str">
        <f>IF($A167&lt;&gt;"",IF(VLOOKUP($A167,Vocabulary!$A:$J,2,)="","",VLOOKUP($A167,Vocabulary!$A:$J,2,)),"")</f>
        <v>PublicOrganizationHasUnit</v>
      </c>
      <c r="D167" s="12" t="str">
        <f>IF($A167&lt;&gt;"",IF(VLOOKUP($A167,Vocabulary!$A:$J,10,)="","",VLOOKUP($A167,Vocabulary!$A:$J,10,)),"")</f>
        <v>&lt;eu:PublicOrganizationHasUnit&gt;</v>
      </c>
      <c r="E167" s="12" t="str">
        <f>IFERROR(IF(VLOOKUP(A167,VocabularyNL!$A:$G,6)=0,"",VLOOKUP(A167,VocabularyNL!$A:$G,6)),"")</f>
        <v/>
      </c>
      <c r="F167" s="12" t="str">
        <f>IFERROR(IF(VLOOKUP(A167,VocabularyFR!$A:$G,6)=0,"",VLOOKUP(A167,VocabularyFR!$A:$G,6)),"")</f>
        <v/>
      </c>
      <c r="G167" s="12" t="str">
        <f>IF($A167&lt;&gt;"",VLOOKUP($A167,Vocabulary!$A:$J,3,),"")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H167" s="12" t="str">
        <f>IFERROR(IF(VLOOKUP(A167,VocabularyNL!$A:$G,7)=0,"",VLOOKUP(A167,VocabularyNL!$A:$H,7)),"")</f>
        <v/>
      </c>
      <c r="I167" s="12" t="str">
        <f>IFERROR(IF(VLOOKUP(A167,VocabularyFR!$A:$G,7)=0,"",VLOOKUP(A167,VocabularyFR!$A:$H,7)),"")</f>
        <v/>
      </c>
      <c r="J167" s="12" t="str">
        <f>IF($A167&lt;&gt;"",IF(VLOOKUP($A167,Vocabulary!$A:$J,7,)="","",VLOOKUP($A167,Vocabulary!$A:$J,7,)),"")</f>
        <v/>
      </c>
      <c r="K167" s="12" t="str">
        <f>IFERROR(IF(VLOOKUP(A167,VocabularyNL!$A:$H,8)=0,"",VLOOKUP(A167,VocabularyNL!$A:$H,8)),"")</f>
        <v/>
      </c>
      <c r="L167" s="12" t="str">
        <f>IFERROR(IF(VLOOKUP(A167,VocabularyFR!$A:$H,8)=0,"",VLOOKUP(A167,VocabularyFR!$A:$H,8)),"")</f>
        <v/>
      </c>
    </row>
    <row r="168" spans="1:12" ht="216" x14ac:dyDescent="0.3">
      <c r="A168" s="4">
        <v>167</v>
      </c>
      <c r="B168" s="12" t="str">
        <f>IF($A168&lt;&gt;"",VLOOKUP($A168,Vocabulary!$A:$J,4,),"")</f>
        <v>Organization</v>
      </c>
      <c r="C168" s="12" t="str">
        <f>IF($A168&lt;&gt;"",IF(VLOOKUP($A168,Vocabulary!$A:$J,2,)="","",VLOOKUP($A168,Vocabulary!$A:$J,2,)),"")</f>
        <v>PublicOrganizationUnitOf</v>
      </c>
      <c r="D168" s="12" t="str">
        <f>IF($A168&lt;&gt;"",IF(VLOOKUP($A168,Vocabulary!$A:$J,10,)="","",VLOOKUP($A168,Vocabulary!$A:$J,10,)),"")</f>
        <v>&lt;eu:PublicOrganizationUnitOf&gt;</v>
      </c>
      <c r="E168" s="12" t="str">
        <f>IFERROR(IF(VLOOKUP(A168,VocabularyNL!$A:$G,6)=0,"",VLOOKUP(A168,VocabularyNL!$A:$G,6)),"")</f>
        <v/>
      </c>
      <c r="F168" s="12" t="str">
        <f>IFERROR(IF(VLOOKUP(A168,VocabularyFR!$A:$G,6)=0,"",VLOOKUP(A168,VocabularyFR!$A:$G,6)),"")</f>
        <v/>
      </c>
      <c r="G168" s="12" t="str">
        <f>IF($A168&lt;&gt;"",VLOOKUP($A168,Vocabulary!$A:$J,3,),"")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H168" s="12" t="str">
        <f>IFERROR(IF(VLOOKUP(A168,VocabularyNL!$A:$G,7)=0,"",VLOOKUP(A168,VocabularyNL!$A:$H,7)),"")</f>
        <v/>
      </c>
      <c r="I168" s="12" t="str">
        <f>IFERROR(IF(VLOOKUP(A168,VocabularyFR!$A:$G,7)=0,"",VLOOKUP(A168,VocabularyFR!$A:$H,7)),"")</f>
        <v/>
      </c>
      <c r="J168" s="12" t="str">
        <f>IF($A168&lt;&gt;"",IF(VLOOKUP($A168,Vocabulary!$A:$J,7,)="","",VLOOKUP($A168,Vocabulary!$A:$J,7,)),"")</f>
        <v/>
      </c>
      <c r="K168" s="12" t="str">
        <f>IFERROR(IF(VLOOKUP(A168,VocabularyNL!$A:$H,8)=0,"",VLOOKUP(A168,VocabularyNL!$A:$H,8)),"")</f>
        <v/>
      </c>
      <c r="L168" s="12" t="str">
        <f>IFERROR(IF(VLOOKUP(A168,VocabularyFR!$A:$H,8)=0,"",VLOOKUP(A168,VocabularyFR!$A:$H,8)),"")</f>
        <v/>
      </c>
    </row>
    <row r="169" spans="1:12" ht="302.39999999999998" x14ac:dyDescent="0.3">
      <c r="A169" s="4">
        <v>168</v>
      </c>
      <c r="B169" s="12" t="str">
        <f>IF($A169&lt;&gt;"",VLOOKUP($A169,Vocabulary!$A:$J,4,),"")</f>
        <v>Organization</v>
      </c>
      <c r="C169" s="12" t="str">
        <f>IF($A169&lt;&gt;"",IF(VLOOKUP($A169,Vocabulary!$A:$J,2,)="","",VLOOKUP($A169,Vocabulary!$A:$J,2,)),"")</f>
        <v>PublicOrganizationMemberOf</v>
      </c>
      <c r="D169" s="12" t="str">
        <f>IF($A169&lt;&gt;"",IF(VLOOKUP($A169,Vocabulary!$A:$J,10,)="","",VLOOKUP($A169,Vocabulary!$A:$J,10,)),"")</f>
        <v>&lt;eu:PublicOrganizationMemberOf&gt;</v>
      </c>
      <c r="E169" s="12" t="str">
        <f>IFERROR(IF(VLOOKUP(A169,VocabularyNL!$A:$G,6)=0,"",VLOOKUP(A169,VocabularyNL!$A:$G,6)),"")</f>
        <v/>
      </c>
      <c r="F169" s="12" t="str">
        <f>IFERROR(IF(VLOOKUP(A169,VocabularyFR!$A:$G,6)=0,"",VLOOKUP(A169,VocabularyFR!$A:$G,6)),"")</f>
        <v/>
      </c>
      <c r="G169" s="12" t="str">
        <f>IF($A169&lt;&gt;"",VLOOKUP($A169,Vocabulary!$A:$J,3,),"")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H169" s="12" t="str">
        <f>IFERROR(IF(VLOOKUP(A169,VocabularyNL!$A:$G,7)=0,"",VLOOKUP(A169,VocabularyNL!$A:$H,7)),"")</f>
        <v/>
      </c>
      <c r="I169" s="12" t="str">
        <f>IFERROR(IF(VLOOKUP(A169,VocabularyFR!$A:$G,7)=0,"",VLOOKUP(A169,VocabularyFR!$A:$H,7)),"")</f>
        <v/>
      </c>
      <c r="J169" s="12" t="str">
        <f>IF($A169&lt;&gt;"",IF(VLOOKUP($A169,Vocabulary!$A:$J,7,)="","",VLOOKUP($A169,Vocabulary!$A:$J,7,)),"")</f>
        <v/>
      </c>
      <c r="K169" s="12" t="str">
        <f>IFERROR(IF(VLOOKUP(A169,VocabularyNL!$A:$H,8)=0,"",VLOOKUP(A169,VocabularyNL!$A:$H,8)),"")</f>
        <v/>
      </c>
      <c r="L169" s="12" t="str">
        <f>IFERROR(IF(VLOOKUP(A169,VocabularyFR!$A:$H,8)=0,"",VLOOKUP(A169,VocabularyFR!$A:$H,8)),"")</f>
        <v/>
      </c>
    </row>
    <row r="170" spans="1:12" ht="302.39999999999998" x14ac:dyDescent="0.3">
      <c r="A170" s="4">
        <v>169</v>
      </c>
      <c r="B170" s="12" t="str">
        <f>IF($A170&lt;&gt;"",VLOOKUP($A170,Vocabulary!$A:$J,4,),"")</f>
        <v>Organization</v>
      </c>
      <c r="C170" s="12" t="str">
        <f>IF($A170&lt;&gt;"",IF(VLOOKUP($A170,Vocabulary!$A:$J,2,)="","",VLOOKUP($A170,Vocabulary!$A:$J,2,)),"")</f>
        <v>PublicOrganizationHasMember</v>
      </c>
      <c r="D170" s="12" t="str">
        <f>IF($A170&lt;&gt;"",IF(VLOOKUP($A170,Vocabulary!$A:$J,10,)="","",VLOOKUP($A170,Vocabulary!$A:$J,10,)),"")</f>
        <v>&lt;eu:PublicOrganizationHasMember&gt;</v>
      </c>
      <c r="E170" s="12" t="str">
        <f>IFERROR(IF(VLOOKUP(A170,VocabularyNL!$A:$G,6)=0,"",VLOOKUP(A170,VocabularyNL!$A:$G,6)),"")</f>
        <v/>
      </c>
      <c r="F170" s="12" t="str">
        <f>IFERROR(IF(VLOOKUP(A170,VocabularyFR!$A:$G,6)=0,"",VLOOKUP(A170,VocabularyFR!$A:$G,6)),"")</f>
        <v/>
      </c>
      <c r="G170" s="12" t="str">
        <f>IF($A170&lt;&gt;"",VLOOKUP($A170,Vocabulary!$A:$J,3,),"")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H170" s="12" t="str">
        <f>IFERROR(IF(VLOOKUP(A170,VocabularyNL!$A:$G,7)=0,"",VLOOKUP(A170,VocabularyNL!$A:$H,7)),"")</f>
        <v/>
      </c>
      <c r="I170" s="12" t="str">
        <f>IFERROR(IF(VLOOKUP(A170,VocabularyFR!$A:$G,7)=0,"",VLOOKUP(A170,VocabularyFR!$A:$H,7)),"")</f>
        <v/>
      </c>
      <c r="J170" s="12" t="str">
        <f>IF($A170&lt;&gt;"",IF(VLOOKUP($A170,Vocabulary!$A:$J,7,)="","",VLOOKUP($A170,Vocabulary!$A:$J,7,)),"")</f>
        <v/>
      </c>
      <c r="K170" s="12" t="str">
        <f>IFERROR(IF(VLOOKUP(A170,VocabularyNL!$A:$H,8)=0,"",VLOOKUP(A170,VocabularyNL!$A:$H,8)),"")</f>
        <v/>
      </c>
      <c r="L170" s="12" t="str">
        <f>IFERROR(IF(VLOOKUP(A170,VocabularyFR!$A:$H,8)=0,"",VLOOKUP(A170,VocabularyFR!$A:$H,8)),"")</f>
        <v/>
      </c>
    </row>
    <row r="171" spans="1:12" ht="302.39999999999998" x14ac:dyDescent="0.3">
      <c r="A171" s="4">
        <v>170</v>
      </c>
      <c r="B171" s="12" t="str">
        <f>IF($A171&lt;&gt;"",VLOOKUP($A171,Vocabulary!$A:$J,4,),"")</f>
        <v>Organization</v>
      </c>
      <c r="C171" s="12" t="str">
        <f>IF($A171&lt;&gt;"",IF(VLOOKUP($A171,Vocabulary!$A:$J,2,)="","",VLOOKUP($A171,Vocabulary!$A:$J,2,)),"")</f>
        <v>PublicOrganizationContactPoint</v>
      </c>
      <c r="D171" s="12" t="str">
        <f>IF($A171&lt;&gt;"",IF(VLOOKUP($A171,Vocabulary!$A:$J,10,)="","",VLOOKUP($A171,Vocabulary!$A:$J,10,)),"")</f>
        <v>&lt;eu:PublicOrganizationContactPoint&gt;</v>
      </c>
      <c r="E171" s="12" t="str">
        <f>IFERROR(IF(VLOOKUP(A171,VocabularyNL!$A:$G,6)=0,"",VLOOKUP(A171,VocabularyNL!$A:$G,6)),"")</f>
        <v/>
      </c>
      <c r="F171" s="12" t="str">
        <f>IFERROR(IF(VLOOKUP(A171,VocabularyFR!$A:$G,6)=0,"",VLOOKUP(A171,VocabularyFR!$A:$G,6)),"")</f>
        <v/>
      </c>
      <c r="G171" s="12" t="str">
        <f>IF($A171&lt;&gt;"",VLOOKUP($A171,Vocabulary!$A:$J,3,),"")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H171" s="12" t="str">
        <f>IFERROR(IF(VLOOKUP(A171,VocabularyNL!$A:$G,7)=0,"",VLOOKUP(A171,VocabularyNL!$A:$H,7)),"")</f>
        <v/>
      </c>
      <c r="I171" s="12" t="str">
        <f>IFERROR(IF(VLOOKUP(A171,VocabularyFR!$A:$G,7)=0,"",VLOOKUP(A171,VocabularyFR!$A:$H,7)),"")</f>
        <v/>
      </c>
      <c r="J171" s="12" t="str">
        <f>IF($A171&lt;&gt;"",IF(VLOOKUP($A171,Vocabulary!$A:$J,7,)="","",VLOOKUP($A171,Vocabulary!$A:$J,7,)),"")</f>
        <v/>
      </c>
      <c r="K171" s="12" t="str">
        <f>IFERROR(IF(VLOOKUP(A171,VocabularyNL!$A:$H,8)=0,"",VLOOKUP(A171,VocabularyNL!$A:$H,8)),"")</f>
        <v/>
      </c>
      <c r="L171" s="12" t="str">
        <f>IFERROR(IF(VLOOKUP(A171,VocabularyFR!$A:$H,8)=0,"",VLOOKUP(A171,VocabularyFR!$A:$H,8)),"")</f>
        <v/>
      </c>
    </row>
    <row r="172" spans="1:12" ht="115.2" x14ac:dyDescent="0.3">
      <c r="A172" s="4">
        <v>171</v>
      </c>
      <c r="B172" s="12" t="str">
        <f>IF($A172&lt;&gt;"",VLOOKUP($A172,Vocabulary!$A:$J,4,),"")</f>
        <v>Organization</v>
      </c>
      <c r="C172" s="12" t="str">
        <f>IF($A172&lt;&gt;"",IF(VLOOKUP($A172,Vocabulary!$A:$J,2,)="","",VLOOKUP($A172,Vocabulary!$A:$J,2,)),"")</f>
        <v>PublicOrganizationAddress</v>
      </c>
      <c r="D172" s="12" t="str">
        <f>IF($A172&lt;&gt;"",IF(VLOOKUP($A172,Vocabulary!$A:$J,10,)="","",VLOOKUP($A172,Vocabulary!$A:$J,10,)),"")</f>
        <v>&lt;eu:PublicOrganizationAddress&gt;</v>
      </c>
      <c r="E172" s="12" t="str">
        <f>IFERROR(IF(VLOOKUP(A172,VocabularyNL!$A:$G,6)=0,"",VLOOKUP(A172,VocabularyNL!$A:$G,6)),"")</f>
        <v/>
      </c>
      <c r="F172" s="12" t="str">
        <f>IFERROR(IF(VLOOKUP(A172,VocabularyFR!$A:$G,6)=0,"",VLOOKUP(A172,VocabularyFR!$A:$G,6)),"")</f>
        <v/>
      </c>
      <c r="G172" s="12" t="str">
        <f>IF($A172&lt;&gt;"",VLOOKUP($A172,Vocabulary!$A:$J,3,),"")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H172" s="12" t="str">
        <f>IFERROR(IF(VLOOKUP(A172,VocabularyNL!$A:$G,7)=0,"",VLOOKUP(A172,VocabularyNL!$A:$H,7)),"")</f>
        <v/>
      </c>
      <c r="I172" s="12" t="str">
        <f>IFERROR(IF(VLOOKUP(A172,VocabularyFR!$A:$G,7)=0,"",VLOOKUP(A172,VocabularyFR!$A:$H,7)),"")</f>
        <v/>
      </c>
      <c r="J172" s="12" t="str">
        <f>IF($A172&lt;&gt;"",IF(VLOOKUP($A172,Vocabulary!$A:$J,7,)="","",VLOOKUP($A172,Vocabulary!$A:$J,7,)),"")</f>
        <v/>
      </c>
      <c r="K172" s="12" t="str">
        <f>IFERROR(IF(VLOOKUP(A172,VocabularyNL!$A:$H,8)=0,"",VLOOKUP(A172,VocabularyNL!$A:$H,8)),"")</f>
        <v/>
      </c>
      <c r="L172" s="12" t="str">
        <f>IFERROR(IF(VLOOKUP(A172,VocabularyFR!$A:$H,8)=0,"",VLOOKUP(A172,VocabularyFR!$A:$H,8)),"")</f>
        <v/>
      </c>
    </row>
    <row r="173" spans="1:12" ht="158.4" x14ac:dyDescent="0.3">
      <c r="A173" s="4">
        <v>172</v>
      </c>
      <c r="B173" s="12" t="str">
        <f>IF($A173&lt;&gt;"",VLOOKUP($A173,Vocabulary!$A:$J,4,),"")</f>
        <v>Organization</v>
      </c>
      <c r="C173" s="12" t="str">
        <f>IF($A173&lt;&gt;"",IF(VLOOKUP($A173,Vocabulary!$A:$J,2,)="","",VLOOKUP($A173,Vocabulary!$A:$J,2,)),"")</f>
        <v>PublicOrganizationPrev</v>
      </c>
      <c r="D173" s="12" t="str">
        <f>IF($A173&lt;&gt;"",IF(VLOOKUP($A173,Vocabulary!$A:$J,10,)="","",VLOOKUP($A173,Vocabulary!$A:$J,10,)),"")</f>
        <v>&lt;eu:PublicOrganizationPrev&gt;</v>
      </c>
      <c r="E173" s="12" t="str">
        <f>IFERROR(IF(VLOOKUP(A173,VocabularyNL!$A:$G,6)=0,"",VLOOKUP(A173,VocabularyNL!$A:$G,6)),"")</f>
        <v/>
      </c>
      <c r="F173" s="12" t="str">
        <f>IFERROR(IF(VLOOKUP(A173,VocabularyFR!$A:$G,6)=0,"",VLOOKUP(A173,VocabularyFR!$A:$G,6)),"")</f>
        <v/>
      </c>
      <c r="G173" s="12" t="str">
        <f>IF($A173&lt;&gt;"",VLOOKUP($A173,Vocabulary!$A:$J,3,),"")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H173" s="12" t="str">
        <f>IFERROR(IF(VLOOKUP(A173,VocabularyNL!$A:$G,7)=0,"",VLOOKUP(A173,VocabularyNL!$A:$H,7)),"")</f>
        <v/>
      </c>
      <c r="I173" s="12" t="str">
        <f>IFERROR(IF(VLOOKUP(A173,VocabularyFR!$A:$G,7)=0,"",VLOOKUP(A173,VocabularyFR!$A:$H,7)),"")</f>
        <v/>
      </c>
      <c r="J173" s="12" t="str">
        <f>IF($A173&lt;&gt;"",IF(VLOOKUP($A173,Vocabulary!$A:$J,7,)="","",VLOOKUP($A173,Vocabulary!$A:$J,7,)),"")</f>
        <v/>
      </c>
      <c r="K173" s="12" t="str">
        <f>IFERROR(IF(VLOOKUP(A173,VocabularyNL!$A:$H,8)=0,"",VLOOKUP(A173,VocabularyNL!$A:$H,8)),"")</f>
        <v/>
      </c>
      <c r="L173" s="12" t="str">
        <f>IFERROR(IF(VLOOKUP(A173,VocabularyFR!$A:$H,8)=0,"",VLOOKUP(A173,VocabularyFR!$A:$H,8)),"")</f>
        <v/>
      </c>
    </row>
    <row r="174" spans="1:12" ht="158.4" x14ac:dyDescent="0.3">
      <c r="A174" s="4">
        <v>173</v>
      </c>
      <c r="B174" s="12" t="str">
        <f>IF($A174&lt;&gt;"",VLOOKUP($A174,Vocabulary!$A:$J,4,),"")</f>
        <v>Organization</v>
      </c>
      <c r="C174" s="12" t="str">
        <f>IF($A174&lt;&gt;"",IF(VLOOKUP($A174,Vocabulary!$A:$J,2,)="","",VLOOKUP($A174,Vocabulary!$A:$J,2,)),"")</f>
        <v>PublicOrganizationNext</v>
      </c>
      <c r="D174" s="12" t="str">
        <f>IF($A174&lt;&gt;"",IF(VLOOKUP($A174,Vocabulary!$A:$J,10,)="","",VLOOKUP($A174,Vocabulary!$A:$J,10,)),"")</f>
        <v>&lt;eu:PublicOrganizationNext&gt;</v>
      </c>
      <c r="E174" s="12" t="str">
        <f>IFERROR(IF(VLOOKUP(A174,VocabularyNL!$A:$G,6)=0,"",VLOOKUP(A174,VocabularyNL!$A:$G,6)),"")</f>
        <v/>
      </c>
      <c r="F174" s="12" t="str">
        <f>IFERROR(IF(VLOOKUP(A174,VocabularyFR!$A:$G,6)=0,"",VLOOKUP(A174,VocabularyFR!$A:$G,6)),"")</f>
        <v/>
      </c>
      <c r="G174" s="12" t="str">
        <f>IF($A174&lt;&gt;"",VLOOKUP($A174,Vocabulary!$A:$J,3,),"")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H174" s="12" t="str">
        <f>IFERROR(IF(VLOOKUP(A174,VocabularyNL!$A:$G,7)=0,"",VLOOKUP(A174,VocabularyNL!$A:$H,7)),"")</f>
        <v/>
      </c>
      <c r="I174" s="12" t="str">
        <f>IFERROR(IF(VLOOKUP(A174,VocabularyFR!$A:$G,7)=0,"",VLOOKUP(A174,VocabularyFR!$A:$H,7)),"")</f>
        <v/>
      </c>
      <c r="J174" s="12" t="str">
        <f>IF($A174&lt;&gt;"",IF(VLOOKUP($A174,Vocabulary!$A:$J,7,)="","",VLOOKUP($A174,Vocabulary!$A:$J,7,)),"")</f>
        <v/>
      </c>
      <c r="K174" s="12" t="str">
        <f>IFERROR(IF(VLOOKUP(A174,VocabularyNL!$A:$H,8)=0,"",VLOOKUP(A174,VocabularyNL!$A:$H,8)),"")</f>
        <v/>
      </c>
      <c r="L174" s="12" t="str">
        <f>IFERROR(IF(VLOOKUP(A174,VocabularyFR!$A:$H,8)=0,"",VLOOKUP(A174,VocabularyFR!$A:$H,8)),"")</f>
        <v/>
      </c>
    </row>
    <row r="175" spans="1:12" x14ac:dyDescent="0.3">
      <c r="A175" s="4">
        <v>174</v>
      </c>
      <c r="B175" s="12" t="str">
        <f>IF($A175&lt;&gt;"",VLOOKUP($A175,Vocabulary!$A:$J,4,),"")</f>
        <v>Organization</v>
      </c>
      <c r="C175" s="12" t="str">
        <f>IF($A175&lt;&gt;"",IF(VLOOKUP($A175,Vocabulary!$A:$J,2,)="","",VLOOKUP($A175,Vocabulary!$A:$J,2,)),"")</f>
        <v>PublicOrganisationChangedBy</v>
      </c>
      <c r="D175" s="12" t="str">
        <f>IF($A175&lt;&gt;"",IF(VLOOKUP($A175,Vocabulary!$A:$J,10,)="","",VLOOKUP($A175,Vocabulary!$A:$J,10,)),"")</f>
        <v>&lt;eu:PublicOrganisationChangedBy&gt;</v>
      </c>
      <c r="E175" s="12" t="str">
        <f>IFERROR(IF(VLOOKUP(A175,VocabularyNL!$A:$G,6)=0,"",VLOOKUP(A175,VocabularyNL!$A:$G,6)),"")</f>
        <v/>
      </c>
      <c r="F175" s="12" t="str">
        <f>IFERROR(IF(VLOOKUP(A175,VocabularyFR!$A:$G,6)=0,"",VLOOKUP(A175,VocabularyFR!$A:$G,6)),"")</f>
        <v/>
      </c>
      <c r="G175" s="12">
        <f>IF($A175&lt;&gt;"",VLOOKUP($A175,Vocabulary!$A:$J,3,),"")</f>
        <v>0</v>
      </c>
      <c r="H175" s="12" t="str">
        <f>IFERROR(IF(VLOOKUP(A175,VocabularyNL!$A:$G,7)=0,"",VLOOKUP(A175,VocabularyNL!$A:$H,7)),"")</f>
        <v/>
      </c>
      <c r="I175" s="12" t="str">
        <f>IFERROR(IF(VLOOKUP(A175,VocabularyFR!$A:$G,7)=0,"",VLOOKUP(A175,VocabularyFR!$A:$H,7)),"")</f>
        <v/>
      </c>
      <c r="J175" s="12" t="str">
        <f>IF($A175&lt;&gt;"",IF(VLOOKUP($A175,Vocabulary!$A:$J,7,)="","",VLOOKUP($A175,Vocabulary!$A:$J,7,)),"")</f>
        <v/>
      </c>
      <c r="K175" s="12" t="str">
        <f>IFERROR(IF(VLOOKUP(A175,VocabularyNL!$A:$H,8)=0,"",VLOOKUP(A175,VocabularyNL!$A:$H,8)),"")</f>
        <v/>
      </c>
      <c r="L175" s="12" t="str">
        <f>IFERROR(IF(VLOOKUP(A175,VocabularyFR!$A:$H,8)=0,"",VLOOKUP(A175,VocabularyFR!$A:$H,8)),"")</f>
        <v/>
      </c>
    </row>
    <row r="176" spans="1:12" x14ac:dyDescent="0.3">
      <c r="A176" s="4">
        <v>175</v>
      </c>
      <c r="B176" s="12" t="str">
        <f>IF($A176&lt;&gt;"",VLOOKUP($A176,Vocabulary!$A:$J,4,),"")</f>
        <v>Organization</v>
      </c>
      <c r="C176" s="12" t="str">
        <f>IF($A176&lt;&gt;"",IF(VLOOKUP($A176,Vocabulary!$A:$J,2,)="","",VLOOKUP($A176,Vocabulary!$A:$J,2,)),"")</f>
        <v>PublicOrganisationResultedFrom</v>
      </c>
      <c r="D176" s="12" t="str">
        <f>IF($A176&lt;&gt;"",IF(VLOOKUP($A176,Vocabulary!$A:$J,10,)="","",VLOOKUP($A176,Vocabulary!$A:$J,10,)),"")</f>
        <v>&lt;eu:PublicOrganisationResultedFrom&gt;</v>
      </c>
      <c r="E176" s="12" t="str">
        <f>IFERROR(IF(VLOOKUP(A176,VocabularyNL!$A:$G,6)=0,"",VLOOKUP(A176,VocabularyNL!$A:$G,6)),"")</f>
        <v/>
      </c>
      <c r="F176" s="12" t="str">
        <f>IFERROR(IF(VLOOKUP(A176,VocabularyFR!$A:$G,6)=0,"",VLOOKUP(A176,VocabularyFR!$A:$G,6)),"")</f>
        <v/>
      </c>
      <c r="G176" s="12">
        <f>IF($A176&lt;&gt;"",VLOOKUP($A176,Vocabulary!$A:$J,3,),"")</f>
        <v>0</v>
      </c>
      <c r="H176" s="12" t="str">
        <f>IFERROR(IF(VLOOKUP(A176,VocabularyNL!$A:$G,7)=0,"",VLOOKUP(A176,VocabularyNL!$A:$H,7)),"")</f>
        <v/>
      </c>
      <c r="I176" s="12" t="str">
        <f>IFERROR(IF(VLOOKUP(A176,VocabularyFR!$A:$G,7)=0,"",VLOOKUP(A176,VocabularyFR!$A:$H,7)),"")</f>
        <v/>
      </c>
      <c r="J176" s="12" t="str">
        <f>IF($A176&lt;&gt;"",IF(VLOOKUP($A176,Vocabulary!$A:$J,7,)="","",VLOOKUP($A176,Vocabulary!$A:$J,7,)),"")</f>
        <v/>
      </c>
      <c r="K176" s="12" t="str">
        <f>IFERROR(IF(VLOOKUP(A176,VocabularyNL!$A:$H,8)=0,"",VLOOKUP(A176,VocabularyNL!$A:$H,8)),"")</f>
        <v/>
      </c>
      <c r="L176" s="12" t="str">
        <f>IFERROR(IF(VLOOKUP(A176,VocabularyFR!$A:$H,8)=0,"",VLOOKUP(A176,VocabularyFR!$A:$H,8)),"")</f>
        <v/>
      </c>
    </row>
    <row r="177" spans="1:12" ht="43.2" x14ac:dyDescent="0.3">
      <c r="A177" s="4">
        <v>176</v>
      </c>
      <c r="B177" s="12" t="str">
        <f>IF($A177&lt;&gt;"",VLOOKUP($A177,Vocabulary!$A:$J,4,),"")</f>
        <v>Organization</v>
      </c>
      <c r="C177" s="12" t="str">
        <f>IF($A177&lt;&gt;"",IF(VLOOKUP($A177,Vocabulary!$A:$J,2,)="","",VLOOKUP($A177,Vocabulary!$A:$J,2,)),"")</f>
        <v>PublicService</v>
      </c>
      <c r="D177" s="12" t="str">
        <f>IF($A177&lt;&gt;"",IF(VLOOKUP($A177,Vocabulary!$A:$J,10,)="","",VLOOKUP($A177,Vocabulary!$A:$J,10,)),"")</f>
        <v>&lt;eu:PublicService&gt;</v>
      </c>
      <c r="E177" s="12" t="str">
        <f>IFERROR(IF(VLOOKUP(A177,VocabularyNL!$A:$G,6)=0,"",VLOOKUP(A177,VocabularyNL!$A:$G,6)),"")</f>
        <v/>
      </c>
      <c r="F177" s="12" t="str">
        <f>IFERROR(IF(VLOOKUP(A177,VocabularyFR!$A:$G,6)=0,"",VLOOKUP(A177,VocabularyFR!$A:$G,6)),"")</f>
        <v/>
      </c>
      <c r="G177" s="12" t="str">
        <f>IF($A177&lt;&gt;"",VLOOKUP($A177,Vocabulary!$A:$J,3,),"")</f>
        <v>A set of deeds and acts performed by or on behalf of a public agency for the benefit of a citizen, a business or another public agency.</v>
      </c>
      <c r="H177" s="12" t="str">
        <f>IFERROR(IF(VLOOKUP(A177,VocabularyNL!$A:$G,7)=0,"",VLOOKUP(A177,VocabularyNL!$A:$H,7)),"")</f>
        <v/>
      </c>
      <c r="I177" s="12" t="str">
        <f>IFERROR(IF(VLOOKUP(A177,VocabularyFR!$A:$G,7)=0,"",VLOOKUP(A177,VocabularyFR!$A:$H,7)),"")</f>
        <v/>
      </c>
      <c r="J177" s="12" t="str">
        <f>IF($A177&lt;&gt;"",IF(VLOOKUP($A177,Vocabulary!$A:$J,7,)="","",VLOOKUP($A177,Vocabulary!$A:$J,7,)),"")</f>
        <v/>
      </c>
      <c r="K177" s="12" t="str">
        <f>IFERROR(IF(VLOOKUP(A177,VocabularyNL!$A:$H,8)=0,"",VLOOKUP(A177,VocabularyNL!$A:$H,8)),"")</f>
        <v/>
      </c>
      <c r="L177" s="12" t="str">
        <f>IFERROR(IF(VLOOKUP(A177,VocabularyFR!$A:$H,8)=0,"",VLOOKUP(A177,VocabularyFR!$A:$H,8)),"")</f>
        <v/>
      </c>
    </row>
    <row r="178" spans="1:12" ht="28.8" x14ac:dyDescent="0.3">
      <c r="A178" s="4">
        <v>177</v>
      </c>
      <c r="B178" s="12" t="str">
        <f>IF($A178&lt;&gt;"",VLOOKUP($A178,Vocabulary!$A:$J,4,),"")</f>
        <v>Organization</v>
      </c>
      <c r="C178" s="12" t="str">
        <f>IF($A178&lt;&gt;"",IF(VLOOKUP($A178,Vocabulary!$A:$J,2,)="","",VLOOKUP($A178,Vocabulary!$A:$J,2,)),"")</f>
        <v>PublicServiceIdentifier</v>
      </c>
      <c r="D178" s="12" t="str">
        <f>IF($A178&lt;&gt;"",IF(VLOOKUP($A178,Vocabulary!$A:$J,10,)="","",VLOOKUP($A178,Vocabulary!$A:$J,10,)),"")</f>
        <v>&lt;eu:PublicServiceIdentifier&gt;</v>
      </c>
      <c r="E178" s="12" t="str">
        <f>IFERROR(IF(VLOOKUP(A178,VocabularyNL!$A:$G,6)=0,"",VLOOKUP(A178,VocabularyNL!$A:$G,6)),"")</f>
        <v/>
      </c>
      <c r="F178" s="12" t="str">
        <f>IFERROR(IF(VLOOKUP(A178,VocabularyFR!$A:$G,6)=0,"",VLOOKUP(A178,VocabularyFR!$A:$G,6)),"")</f>
        <v/>
      </c>
      <c r="G178" s="12" t="str">
        <f>IF($A178&lt;&gt;"",VLOOKUP($A178,Vocabulary!$A:$J,3,),"")</f>
        <v>This property represents a formally-issued Identifier for the Public Service.</v>
      </c>
      <c r="H178" s="12" t="str">
        <f>IFERROR(IF(VLOOKUP(A178,VocabularyNL!$A:$G,7)=0,"",VLOOKUP(A178,VocabularyNL!$A:$H,7)),"")</f>
        <v/>
      </c>
      <c r="I178" s="12" t="str">
        <f>IFERROR(IF(VLOOKUP(A178,VocabularyFR!$A:$G,7)=0,"",VLOOKUP(A178,VocabularyFR!$A:$H,7)),"")</f>
        <v/>
      </c>
      <c r="J178" s="12" t="str">
        <f>IF($A178&lt;&gt;"",IF(VLOOKUP($A178,Vocabulary!$A:$J,7,)="","",VLOOKUP($A178,Vocabulary!$A:$J,7,)),"")</f>
        <v/>
      </c>
      <c r="K178" s="12" t="str">
        <f>IFERROR(IF(VLOOKUP(A178,VocabularyNL!$A:$H,8)=0,"",VLOOKUP(A178,VocabularyNL!$A:$H,8)),"")</f>
        <v/>
      </c>
      <c r="L178" s="12" t="str">
        <f>IFERROR(IF(VLOOKUP(A178,VocabularyFR!$A:$H,8)=0,"",VLOOKUP(A178,VocabularyFR!$A:$H,8)),"")</f>
        <v/>
      </c>
    </row>
    <row r="179" spans="1:12" x14ac:dyDescent="0.3">
      <c r="A179" s="4">
        <v>178</v>
      </c>
      <c r="B179" s="12" t="str">
        <f>IF($A179&lt;&gt;"",VLOOKUP($A179,Vocabulary!$A:$J,4,),"")</f>
        <v>Organization</v>
      </c>
      <c r="C179" s="12" t="str">
        <f>IF($A179&lt;&gt;"",IF(VLOOKUP($A179,Vocabulary!$A:$J,2,)="","",VLOOKUP($A179,Vocabulary!$A:$J,2,)),"")</f>
        <v>PublicServiceName</v>
      </c>
      <c r="D179" s="12" t="str">
        <f>IF($A179&lt;&gt;"",IF(VLOOKUP($A179,Vocabulary!$A:$J,10,)="","",VLOOKUP($A179,Vocabulary!$A:$J,10,)),"")</f>
        <v>&lt;eu:PublicServiceName&gt;</v>
      </c>
      <c r="E179" s="12" t="str">
        <f>IFERROR(IF(VLOOKUP(A179,VocabularyNL!$A:$G,6)=0,"",VLOOKUP(A179,VocabularyNL!$A:$G,6)),"")</f>
        <v/>
      </c>
      <c r="F179" s="12" t="str">
        <f>IFERROR(IF(VLOOKUP(A179,VocabularyFR!$A:$G,6)=0,"",VLOOKUP(A179,VocabularyFR!$A:$G,6)),"")</f>
        <v/>
      </c>
      <c r="G179" s="12" t="str">
        <f>IF($A179&lt;&gt;"",VLOOKUP($A179,Vocabulary!$A:$J,3,),"")</f>
        <v>The name of the service.</v>
      </c>
      <c r="H179" s="12" t="str">
        <f>IFERROR(IF(VLOOKUP(A179,VocabularyNL!$A:$G,7)=0,"",VLOOKUP(A179,VocabularyNL!$A:$H,7)),"")</f>
        <v/>
      </c>
      <c r="I179" s="12" t="str">
        <f>IFERROR(IF(VLOOKUP(A179,VocabularyFR!$A:$G,7)=0,"",VLOOKUP(A179,VocabularyFR!$A:$H,7)),"")</f>
        <v/>
      </c>
      <c r="J179" s="12" t="str">
        <f>IF($A179&lt;&gt;"",IF(VLOOKUP($A179,Vocabulary!$A:$J,7,)="","",VLOOKUP($A179,Vocabulary!$A:$J,7,)),"")</f>
        <v/>
      </c>
      <c r="K179" s="12" t="str">
        <f>IFERROR(IF(VLOOKUP(A179,VocabularyNL!$A:$H,8)=0,"",VLOOKUP(A179,VocabularyNL!$A:$H,8)),"")</f>
        <v/>
      </c>
      <c r="L179" s="12" t="str">
        <f>IFERROR(IF(VLOOKUP(A179,VocabularyFR!$A:$H,8)=0,"",VLOOKUP(A179,VocabularyFR!$A:$H,8)),"")</f>
        <v/>
      </c>
    </row>
    <row r="180" spans="1:12" x14ac:dyDescent="0.3">
      <c r="A180" s="4">
        <v>179</v>
      </c>
      <c r="B180" s="12" t="str">
        <f>IF($A180&lt;&gt;"",VLOOKUP($A180,Vocabulary!$A:$J,4,),"")</f>
        <v>Organization</v>
      </c>
      <c r="C180" s="12" t="str">
        <f>IF($A180&lt;&gt;"",IF(VLOOKUP($A180,Vocabulary!$A:$J,2,)="","",VLOOKUP($A180,Vocabulary!$A:$J,2,)),"")</f>
        <v>PublicServiceDescription</v>
      </c>
      <c r="D180" s="12" t="str">
        <f>IF($A180&lt;&gt;"",IF(VLOOKUP($A180,Vocabulary!$A:$J,10,)="","",VLOOKUP($A180,Vocabulary!$A:$J,10,)),"")</f>
        <v>&lt;eu:PublicServiceDescription&gt;</v>
      </c>
      <c r="E180" s="12" t="str">
        <f>IFERROR(IF(VLOOKUP(A180,VocabularyNL!$A:$G,6)=0,"",VLOOKUP(A180,VocabularyNL!$A:$G,6)),"")</f>
        <v/>
      </c>
      <c r="F180" s="12" t="str">
        <f>IFERROR(IF(VLOOKUP(A180,VocabularyFR!$A:$G,6)=0,"",VLOOKUP(A180,VocabularyFR!$A:$G,6)),"")</f>
        <v/>
      </c>
      <c r="G180" s="12" t="str">
        <f>IF($A180&lt;&gt;"",VLOOKUP($A180,Vocabulary!$A:$J,3,),"")</f>
        <v>A free text description of the service.</v>
      </c>
      <c r="H180" s="12" t="str">
        <f>IFERROR(IF(VLOOKUP(A180,VocabularyNL!$A:$G,7)=0,"",VLOOKUP(A180,VocabularyNL!$A:$H,7)),"")</f>
        <v/>
      </c>
      <c r="I180" s="12" t="str">
        <f>IFERROR(IF(VLOOKUP(A180,VocabularyFR!$A:$G,7)=0,"",VLOOKUP(A180,VocabularyFR!$A:$H,7)),"")</f>
        <v/>
      </c>
      <c r="J180" s="12" t="str">
        <f>IF($A180&lt;&gt;"",IF(VLOOKUP($A180,Vocabulary!$A:$J,7,)="","",VLOOKUP($A180,Vocabulary!$A:$J,7,)),"")</f>
        <v/>
      </c>
      <c r="K180" s="12" t="str">
        <f>IFERROR(IF(VLOOKUP(A180,VocabularyNL!$A:$H,8)=0,"",VLOOKUP(A180,VocabularyNL!$A:$H,8)),"")</f>
        <v/>
      </c>
      <c r="L180" s="12" t="str">
        <f>IFERROR(IF(VLOOKUP(A180,VocabularyFR!$A:$H,8)=0,"",VLOOKUP(A180,VocabularyFR!$A:$H,8)),"")</f>
        <v/>
      </c>
    </row>
    <row r="181" spans="1:12" ht="28.8" x14ac:dyDescent="0.3">
      <c r="A181" s="4">
        <v>180</v>
      </c>
      <c r="B181" s="12" t="str">
        <f>IF($A181&lt;&gt;"",VLOOKUP($A181,Vocabulary!$A:$J,4,),"")</f>
        <v>Organization</v>
      </c>
      <c r="C181" s="12" t="str">
        <f>IF($A181&lt;&gt;"",IF(VLOOKUP($A181,Vocabulary!$A:$J,2,)="","",VLOOKUP($A181,Vocabulary!$A:$J,2,)),"")</f>
        <v>PublicServiceKeyword</v>
      </c>
      <c r="D181" s="12" t="str">
        <f>IF($A181&lt;&gt;"",IF(VLOOKUP($A181,Vocabulary!$A:$J,10,)="","",VLOOKUP($A181,Vocabulary!$A:$J,10,)),"")</f>
        <v>&lt;eu:PublicServiceKeyword&gt;</v>
      </c>
      <c r="E181" s="12" t="str">
        <f>IFERROR(IF(VLOOKUP(A181,VocabularyNL!$A:$G,6)=0,"",VLOOKUP(A181,VocabularyNL!$A:$G,6)),"")</f>
        <v/>
      </c>
      <c r="F181" s="12" t="str">
        <f>IFERROR(IF(VLOOKUP(A181,VocabularyFR!$A:$G,6)=0,"",VLOOKUP(A181,VocabularyFR!$A:$G,6)),"")</f>
        <v/>
      </c>
      <c r="G181" s="12" t="str">
        <f>IF($A181&lt;&gt;"",VLOOKUP($A181,Vocabulary!$A:$J,3,),"")</f>
        <v>This property represents a keyword, term or phrase to describe the Public Service.</v>
      </c>
      <c r="H181" s="12" t="str">
        <f>IFERROR(IF(VLOOKUP(A181,VocabularyNL!$A:$G,7)=0,"",VLOOKUP(A181,VocabularyNL!$A:$H,7)),"")</f>
        <v/>
      </c>
      <c r="I181" s="12" t="str">
        <f>IFERROR(IF(VLOOKUP(A181,VocabularyFR!$A:$G,7)=0,"",VLOOKUP(A181,VocabularyFR!$A:$H,7)),"")</f>
        <v/>
      </c>
      <c r="J181" s="12" t="str">
        <f>IF($A181&lt;&gt;"",IF(VLOOKUP($A181,Vocabulary!$A:$J,7,)="","",VLOOKUP($A181,Vocabulary!$A:$J,7,)),"")</f>
        <v/>
      </c>
      <c r="K181" s="12" t="str">
        <f>IFERROR(IF(VLOOKUP(A181,VocabularyNL!$A:$H,8)=0,"",VLOOKUP(A181,VocabularyNL!$A:$H,8)),"")</f>
        <v/>
      </c>
      <c r="L181" s="12" t="str">
        <f>IFERROR(IF(VLOOKUP(A181,VocabularyFR!$A:$H,8)=0,"",VLOOKUP(A181,VocabularyFR!$A:$H,8)),"")</f>
        <v/>
      </c>
    </row>
    <row r="182" spans="1:12" ht="144" x14ac:dyDescent="0.3">
      <c r="A182" s="4">
        <v>181</v>
      </c>
      <c r="B182" s="12" t="str">
        <f>IF($A182&lt;&gt;"",VLOOKUP($A182,Vocabulary!$A:$J,4,),"")</f>
        <v>Organization</v>
      </c>
      <c r="C182" s="12" t="str">
        <f>IF($A182&lt;&gt;"",IF(VLOOKUP($A182,Vocabulary!$A:$J,2,)="","",VLOOKUP($A182,Vocabulary!$A:$J,2,)),"")</f>
        <v>PublicServiceSector</v>
      </c>
      <c r="D182" s="12" t="str">
        <f>IF($A182&lt;&gt;"",IF(VLOOKUP($A182,Vocabulary!$A:$J,10,)="","",VLOOKUP($A182,Vocabulary!$A:$J,10,)),"")</f>
        <v>&lt;eu:PublicServiceSector&gt;</v>
      </c>
      <c r="E182" s="12" t="str">
        <f>IFERROR(IF(VLOOKUP(A182,VocabularyNL!$A:$G,6)=0,"",VLOOKUP(A182,VocabularyNL!$A:$G,6)),"")</f>
        <v/>
      </c>
      <c r="F182" s="12" t="str">
        <f>IFERROR(IF(VLOOKUP(A182,VocabularyFR!$A:$G,6)=0,"",VLOOKUP(A182,VocabularyFR!$A:$G,6)),"")</f>
        <v/>
      </c>
      <c r="G182" s="12" t="str">
        <f>IF($A182&lt;&gt;"",VLOOKUP($A182,Vocabulary!$A:$J,3,),"")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H182" s="12" t="str">
        <f>IFERROR(IF(VLOOKUP(A182,VocabularyNL!$A:$G,7)=0,"",VLOOKUP(A182,VocabularyNL!$A:$H,7)),"")</f>
        <v/>
      </c>
      <c r="I182" s="12" t="str">
        <f>IFERROR(IF(VLOOKUP(A182,VocabularyFR!$A:$G,7)=0,"",VLOOKUP(A182,VocabularyFR!$A:$H,7)),"")</f>
        <v/>
      </c>
      <c r="J182" s="12" t="str">
        <f>IF($A182&lt;&gt;"",IF(VLOOKUP($A182,Vocabulary!$A:$J,7,)="","",VLOOKUP($A182,Vocabulary!$A:$J,7,)),"")</f>
        <v/>
      </c>
      <c r="K182" s="12" t="str">
        <f>IFERROR(IF(VLOOKUP(A182,VocabularyNL!$A:$H,8)=0,"",VLOOKUP(A182,VocabularyNL!$A:$H,8)),"")</f>
        <v/>
      </c>
      <c r="L182" s="12" t="str">
        <f>IFERROR(IF(VLOOKUP(A182,VocabularyFR!$A:$H,8)=0,"",VLOOKUP(A182,VocabularyFR!$A:$H,8)),"")</f>
        <v/>
      </c>
    </row>
    <row r="183" spans="1:12" x14ac:dyDescent="0.3">
      <c r="A183" s="4">
        <v>182</v>
      </c>
      <c r="B183" s="12" t="str">
        <f>IF($A183&lt;&gt;"",VLOOKUP($A183,Vocabulary!$A:$J,4,),"")</f>
        <v>Organization</v>
      </c>
      <c r="C183" s="12" t="str">
        <f>IF($A183&lt;&gt;"",IF(VLOOKUP($A183,Vocabulary!$A:$J,2,)="","",VLOOKUP($A183,Vocabulary!$A:$J,2,)),"")</f>
        <v>PublicServiceType</v>
      </c>
      <c r="D183" s="12" t="str">
        <f>IF($A183&lt;&gt;"",IF(VLOOKUP($A183,Vocabulary!$A:$J,10,)="","",VLOOKUP($A183,Vocabulary!$A:$J,10,)),"")</f>
        <v>&lt;eu:PublicServiceType&gt;</v>
      </c>
      <c r="E183" s="12" t="str">
        <f>IFERROR(IF(VLOOKUP(A183,VocabularyNL!$A:$G,6)=0,"",VLOOKUP(A183,VocabularyNL!$A:$G,6)),"")</f>
        <v/>
      </c>
      <c r="F183" s="12" t="str">
        <f>IFERROR(IF(VLOOKUP(A183,VocabularyFR!$A:$G,6)=0,"",VLOOKUP(A183,VocabularyFR!$A:$G,6)),"")</f>
        <v/>
      </c>
      <c r="G183" s="12" t="str">
        <f>IF($A183&lt;&gt;"",VLOOKUP($A183,Vocabulary!$A:$J,3,),"")</f>
        <v>The type of service.</v>
      </c>
      <c r="H183" s="12" t="str">
        <f>IFERROR(IF(VLOOKUP(A183,VocabularyNL!$A:$G,7)=0,"",VLOOKUP(A183,VocabularyNL!$A:$H,7)),"")</f>
        <v/>
      </c>
      <c r="I183" s="12" t="str">
        <f>IFERROR(IF(VLOOKUP(A183,VocabularyFR!$A:$G,7)=0,"",VLOOKUP(A183,VocabularyFR!$A:$H,7)),"")</f>
        <v/>
      </c>
      <c r="J183" s="12" t="str">
        <f>IF($A183&lt;&gt;"",IF(VLOOKUP($A183,Vocabulary!$A:$J,7,)="","",VLOOKUP($A183,Vocabulary!$A:$J,7,)),"")</f>
        <v/>
      </c>
      <c r="K183" s="12" t="str">
        <f>IFERROR(IF(VLOOKUP(A183,VocabularyNL!$A:$H,8)=0,"",VLOOKUP(A183,VocabularyNL!$A:$H,8)),"")</f>
        <v/>
      </c>
      <c r="L183" s="12" t="str">
        <f>IFERROR(IF(VLOOKUP(A183,VocabularyFR!$A:$H,8)=0,"",VLOOKUP(A183,VocabularyFR!$A:$H,8)),"")</f>
        <v/>
      </c>
    </row>
    <row r="184" spans="1:12" x14ac:dyDescent="0.3">
      <c r="A184" s="4">
        <v>183</v>
      </c>
      <c r="B184" s="12" t="str">
        <f>IF($A184&lt;&gt;"",VLOOKUP($A184,Vocabulary!$A:$J,4,),"")</f>
        <v>Organization</v>
      </c>
      <c r="C184" s="12" t="str">
        <f>IF($A184&lt;&gt;"",IF(VLOOKUP($A184,Vocabulary!$A:$J,2,)="","",VLOOKUP($A184,Vocabulary!$A:$J,2,)),"")</f>
        <v>PublicServiceLanguage</v>
      </c>
      <c r="D184" s="12" t="str">
        <f>IF($A184&lt;&gt;"",IF(VLOOKUP($A184,Vocabulary!$A:$J,10,)="","",VLOOKUP($A184,Vocabulary!$A:$J,10,)),"")</f>
        <v>&lt;eu:PublicServiceLanguage&gt;</v>
      </c>
      <c r="E184" s="12" t="str">
        <f>IFERROR(IF(VLOOKUP(A184,VocabularyNL!$A:$G,6)=0,"",VLOOKUP(A184,VocabularyNL!$A:$G,6)),"")</f>
        <v/>
      </c>
      <c r="F184" s="12" t="str">
        <f>IFERROR(IF(VLOOKUP(A184,VocabularyFR!$A:$G,6)=0,"",VLOOKUP(A184,VocabularyFR!$A:$G,6)),"")</f>
        <v/>
      </c>
      <c r="G184" s="12" t="str">
        <f>IF($A184&lt;&gt;"",VLOOKUP($A184,Vocabulary!$A:$J,3,),"")</f>
        <v>The language(s) in which the service is available.</v>
      </c>
      <c r="H184" s="12" t="str">
        <f>IFERROR(IF(VLOOKUP(A184,VocabularyNL!$A:$G,7)=0,"",VLOOKUP(A184,VocabularyNL!$A:$H,7)),"")</f>
        <v/>
      </c>
      <c r="I184" s="12" t="str">
        <f>IFERROR(IF(VLOOKUP(A184,VocabularyFR!$A:$G,7)=0,"",VLOOKUP(A184,VocabularyFR!$A:$H,7)),"")</f>
        <v/>
      </c>
      <c r="J184" s="12" t="str">
        <f>IF($A184&lt;&gt;"",IF(VLOOKUP($A184,Vocabulary!$A:$J,7,)="","",VLOOKUP($A184,Vocabulary!$A:$J,7,)),"")</f>
        <v/>
      </c>
      <c r="K184" s="12" t="str">
        <f>IFERROR(IF(VLOOKUP(A184,VocabularyNL!$A:$H,8)=0,"",VLOOKUP(A184,VocabularyNL!$A:$H,8)),"")</f>
        <v/>
      </c>
      <c r="L184" s="12" t="str">
        <f>IFERROR(IF(VLOOKUP(A184,VocabularyFR!$A:$H,8)=0,"",VLOOKUP(A184,VocabularyFR!$A:$H,8)),"")</f>
        <v/>
      </c>
    </row>
    <row r="185" spans="1:12" ht="100.8" x14ac:dyDescent="0.3">
      <c r="A185" s="4">
        <v>184</v>
      </c>
      <c r="B185" s="12" t="str">
        <f>IF($A185&lt;&gt;"",VLOOKUP($A185,Vocabulary!$A:$J,4,),"")</f>
        <v>Organization</v>
      </c>
      <c r="C185" s="12" t="str">
        <f>IF($A185&lt;&gt;"",IF(VLOOKUP($A185,Vocabulary!$A:$J,2,)="","",VLOOKUP($A185,Vocabulary!$A:$J,2,)),"")</f>
        <v>PublicServiceStatus</v>
      </c>
      <c r="D185" s="12" t="str">
        <f>IF($A185&lt;&gt;"",IF(VLOOKUP($A185,Vocabulary!$A:$J,10,)="","",VLOOKUP($A185,Vocabulary!$A:$J,10,)),"")</f>
        <v>&lt;eu:PublicServiceStatus&gt;</v>
      </c>
      <c r="E185" s="12" t="str">
        <f>IFERROR(IF(VLOOKUP(A185,VocabularyNL!$A:$G,6)=0,"",VLOOKUP(A185,VocabularyNL!$A:$G,6)),"")</f>
        <v/>
      </c>
      <c r="F185" s="12" t="str">
        <f>IFERROR(IF(VLOOKUP(A185,VocabularyFR!$A:$G,6)=0,"",VLOOKUP(A185,VocabularyFR!$A:$G,6)),"")</f>
        <v/>
      </c>
      <c r="G185" s="12" t="str">
        <f>IF($A185&lt;&gt;"",VLOOKUP($A185,Vocabulary!$A:$J,3,),"")</f>
        <v xml:space="preserve">See issue https://joinup.ec.europa.eu/asset/cpsv-ap/issue/additional-properties-related-public-service-portfolio-management
Indicates whether a Public Service is active, inactive, under development etc. according to a controlled vocabulary.
</v>
      </c>
      <c r="H185" s="12" t="str">
        <f>IFERROR(IF(VLOOKUP(A185,VocabularyNL!$A:$G,7)=0,"",VLOOKUP(A185,VocabularyNL!$A:$H,7)),"")</f>
        <v/>
      </c>
      <c r="I185" s="12" t="str">
        <f>IFERROR(IF(VLOOKUP(A185,VocabularyFR!$A:$G,7)=0,"",VLOOKUP(A185,VocabularyFR!$A:$H,7)),"")</f>
        <v/>
      </c>
      <c r="J185" s="12" t="str">
        <f>IF($A185&lt;&gt;"",IF(VLOOKUP($A185,Vocabulary!$A:$J,7,)="","",VLOOKUP($A185,Vocabulary!$A:$J,7,)),"")</f>
        <v/>
      </c>
      <c r="K185" s="12" t="str">
        <f>IFERROR(IF(VLOOKUP(A185,VocabularyNL!$A:$H,8)=0,"",VLOOKUP(A185,VocabularyNL!$A:$H,8)),"")</f>
        <v/>
      </c>
      <c r="L185" s="12" t="str">
        <f>IFERROR(IF(VLOOKUP(A185,VocabularyFR!$A:$H,8)=0,"",VLOOKUP(A185,VocabularyFR!$A:$H,8)),"")</f>
        <v/>
      </c>
    </row>
    <row r="186" spans="1:12" ht="187.2" x14ac:dyDescent="0.3">
      <c r="A186" s="4">
        <v>185</v>
      </c>
      <c r="B186" s="12" t="str">
        <f>IF($A186&lt;&gt;"",VLOOKUP($A186,Vocabulary!$A:$J,4,),"")</f>
        <v>Organization</v>
      </c>
      <c r="C186" s="12" t="str">
        <f>IF($A186&lt;&gt;"",IF(VLOOKUP($A186,Vocabulary!$A:$J,2,)="","",VLOOKUP($A186,Vocabulary!$A:$J,2,)),"")</f>
        <v>PublicServiceHasContactPoint</v>
      </c>
      <c r="D186" s="12" t="str">
        <f>IF($A186&lt;&gt;"",IF(VLOOKUP($A186,Vocabulary!$A:$J,10,)="","",VLOOKUP($A186,Vocabulary!$A:$J,10,)),"")</f>
        <v>&lt;eu:PublicServiceHasContactPoint&gt;</v>
      </c>
      <c r="E186" s="12" t="str">
        <f>IFERROR(IF(VLOOKUP(A186,VocabularyNL!$A:$G,6)=0,"",VLOOKUP(A186,VocabularyNL!$A:$G,6)),"")</f>
        <v/>
      </c>
      <c r="F186" s="12" t="str">
        <f>IFERROR(IF(VLOOKUP(A186,VocabularyFR!$A:$G,6)=0,"",VLOOKUP(A186,VocabularyFR!$A:$G,6)),"")</f>
        <v/>
      </c>
      <c r="G186" s="12" t="str">
        <f>IF($A186&lt;&gt;"",VLOOKUP($A186,Vocabulary!$A:$J,3,),"")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H186" s="12" t="str">
        <f>IFERROR(IF(VLOOKUP(A186,VocabularyNL!$A:$G,7)=0,"",VLOOKUP(A186,VocabularyNL!$A:$H,7)),"")</f>
        <v/>
      </c>
      <c r="I186" s="12" t="str">
        <f>IFERROR(IF(VLOOKUP(A186,VocabularyFR!$A:$G,7)=0,"",VLOOKUP(A186,VocabularyFR!$A:$H,7)),"")</f>
        <v/>
      </c>
      <c r="J186" s="12" t="str">
        <f>IF($A186&lt;&gt;"",IF(VLOOKUP($A186,Vocabulary!$A:$J,7,)="","",VLOOKUP($A186,Vocabulary!$A:$J,7,)),"")</f>
        <v/>
      </c>
      <c r="K186" s="12" t="str">
        <f>IFERROR(IF(VLOOKUP(A186,VocabularyNL!$A:$H,8)=0,"",VLOOKUP(A186,VocabularyNL!$A:$H,8)),"")</f>
        <v/>
      </c>
      <c r="L186" s="12" t="str">
        <f>IFERROR(IF(VLOOKUP(A186,VocabularyFR!$A:$H,8)=0,"",VLOOKUP(A186,VocabularyFR!$A:$H,8)),"")</f>
        <v/>
      </c>
    </row>
    <row r="187" spans="1:12" ht="43.2" x14ac:dyDescent="0.3">
      <c r="A187" s="4">
        <v>186</v>
      </c>
      <c r="B187" s="12" t="str">
        <f>IF($A187&lt;&gt;"",VLOOKUP($A187,Vocabulary!$A:$J,4,),"")</f>
        <v>Organization</v>
      </c>
      <c r="C187" s="12" t="str">
        <f>IF($A187&lt;&gt;"",IF(VLOOKUP($A187,Vocabulary!$A:$J,2,)="","",VLOOKUP($A187,Vocabulary!$A:$J,2,)),"")</f>
        <v>PublicServiceServiceProvider</v>
      </c>
      <c r="D187" s="12" t="str">
        <f>IF($A187&lt;&gt;"",IF(VLOOKUP($A187,Vocabulary!$A:$J,10,)="","",VLOOKUP($A187,Vocabulary!$A:$J,10,)),"")</f>
        <v>&lt;eu:PublicServiceServiceProvider&gt;</v>
      </c>
      <c r="E187" s="12" t="str">
        <f>IFERROR(IF(VLOOKUP(A187,VocabularyNL!$A:$G,6)=0,"",VLOOKUP(A187,VocabularyNL!$A:$G,6)),"")</f>
        <v/>
      </c>
      <c r="F187" s="12" t="str">
        <f>IFERROR(IF(VLOOKUP(A187,VocabularyFR!$A:$G,6)=0,"",VLOOKUP(A187,VocabularyFR!$A:$G,6)),"")</f>
        <v/>
      </c>
      <c r="G187" s="12" t="str">
        <f>IF($A187&lt;&gt;"",VLOOKUP($A187,Vocabulary!$A:$J,3,),"")</f>
        <v>This property links a Public Service to an Agent who provides it. This is distinct from the role of Competent Authority and may be an external contractor.</v>
      </c>
      <c r="H187" s="12" t="str">
        <f>IFERROR(IF(VLOOKUP(A187,VocabularyNL!$A:$G,7)=0,"",VLOOKUP(A187,VocabularyNL!$A:$H,7)),"")</f>
        <v/>
      </c>
      <c r="I187" s="12" t="str">
        <f>IFERROR(IF(VLOOKUP(A187,VocabularyFR!$A:$G,7)=0,"",VLOOKUP(A187,VocabularyFR!$A:$H,7)),"")</f>
        <v/>
      </c>
      <c r="J187" s="12" t="str">
        <f>IF($A187&lt;&gt;"",IF(VLOOKUP($A187,Vocabulary!$A:$J,7,)="","",VLOOKUP($A187,Vocabulary!$A:$J,7,)),"")</f>
        <v/>
      </c>
      <c r="K187" s="12" t="str">
        <f>IFERROR(IF(VLOOKUP(A187,VocabularyNL!$A:$H,8)=0,"",VLOOKUP(A187,VocabularyNL!$A:$H,8)),"")</f>
        <v/>
      </c>
      <c r="L187" s="12" t="str">
        <f>IFERROR(IF(VLOOKUP(A187,VocabularyFR!$A:$H,8)=0,"",VLOOKUP(A187,VocabularyFR!$A:$H,8)),"")</f>
        <v/>
      </c>
    </row>
    <row r="188" spans="1:12" ht="28.8" x14ac:dyDescent="0.3">
      <c r="A188" s="4">
        <v>187</v>
      </c>
      <c r="B188" s="12" t="str">
        <f>IF($A188&lt;&gt;"",VLOOKUP($A188,Vocabulary!$A:$J,4,),"")</f>
        <v>Organization</v>
      </c>
      <c r="C188" s="12" t="str">
        <f>IF($A188&lt;&gt;"",IF(VLOOKUP($A188,Vocabulary!$A:$J,2,)="","",VLOOKUP($A188,Vocabulary!$A:$J,2,)),"")</f>
        <v>PublicServiceServiceUser</v>
      </c>
      <c r="D188" s="12" t="str">
        <f>IF($A188&lt;&gt;"",IF(VLOOKUP($A188,Vocabulary!$A:$J,10,)="","",VLOOKUP($A188,Vocabulary!$A:$J,10,)),"")</f>
        <v>&lt;eu:PublicServiceServiceUser&gt;</v>
      </c>
      <c r="E188" s="12" t="str">
        <f>IFERROR(IF(VLOOKUP(A188,VocabularyNL!$A:$G,6)=0,"",VLOOKUP(A188,VocabularyNL!$A:$G,6)),"")</f>
        <v/>
      </c>
      <c r="F188" s="12" t="str">
        <f>IFERROR(IF(VLOOKUP(A188,VocabularyFR!$A:$G,6)=0,"",VLOOKUP(A188,VocabularyFR!$A:$G,6)),"")</f>
        <v/>
      </c>
      <c r="G188" s="12" t="str">
        <f>IF($A188&lt;&gt;"",VLOOKUP($A188,Vocabulary!$A:$J,3,),"")</f>
        <v>This property links a Public Service to an Agent who uses the service.</v>
      </c>
      <c r="H188" s="12" t="str">
        <f>IFERROR(IF(VLOOKUP(A188,VocabularyNL!$A:$G,7)=0,"",VLOOKUP(A188,VocabularyNL!$A:$H,7)),"")</f>
        <v/>
      </c>
      <c r="I188" s="12" t="str">
        <f>IFERROR(IF(VLOOKUP(A188,VocabularyFR!$A:$G,7)=0,"",VLOOKUP(A188,VocabularyFR!$A:$H,7)),"")</f>
        <v/>
      </c>
      <c r="J188" s="12" t="str">
        <f>IF($A188&lt;&gt;"",IF(VLOOKUP($A188,Vocabulary!$A:$J,7,)="","",VLOOKUP($A188,Vocabulary!$A:$J,7,)),"")</f>
        <v/>
      </c>
      <c r="K188" s="12" t="str">
        <f>IFERROR(IF(VLOOKUP(A188,VocabularyNL!$A:$H,8)=0,"",VLOOKUP(A188,VocabularyNL!$A:$H,8)),"")</f>
        <v/>
      </c>
      <c r="L188" s="12" t="str">
        <f>IFERROR(IF(VLOOKUP(A188,VocabularyFR!$A:$H,8)=0,"",VLOOKUP(A188,VocabularyFR!$A:$H,8)),"")</f>
        <v/>
      </c>
    </row>
    <row r="189" spans="1:12" ht="129.6" x14ac:dyDescent="0.3">
      <c r="A189" s="4">
        <v>188</v>
      </c>
      <c r="B189" s="12" t="str">
        <f>IF($A189&lt;&gt;"",VLOOKUP($A189,Vocabulary!$A:$J,4,),"")</f>
        <v>Organization</v>
      </c>
      <c r="C189" s="12" t="str">
        <f>IF($A189&lt;&gt;"",IF(VLOOKUP($A189,Vocabulary!$A:$J,2,)="","",VLOOKUP($A189,Vocabulary!$A:$J,2,)),"")</f>
        <v>PublicServiceIsGroupedBy</v>
      </c>
      <c r="D189" s="12" t="str">
        <f>IF($A189&lt;&gt;"",IF(VLOOKUP($A189,Vocabulary!$A:$J,10,)="","",VLOOKUP($A189,Vocabulary!$A:$J,10,)),"")</f>
        <v>&lt;eu:PublicServiceIsGroupedBy&gt;</v>
      </c>
      <c r="E189" s="12" t="str">
        <f>IFERROR(IF(VLOOKUP(A189,VocabularyNL!$A:$G,6)=0,"",VLOOKUP(A189,VocabularyNL!$A:$G,6)),"")</f>
        <v/>
      </c>
      <c r="F189" s="12" t="str">
        <f>IFERROR(IF(VLOOKUP(A189,VocabularyFR!$A:$G,6)=0,"",VLOOKUP(A189,VocabularyFR!$A:$G,6)),"")</f>
        <v/>
      </c>
      <c r="G189" s="12" t="str">
        <f>IF($A189&lt;&gt;"",VLOOKUP($A189,Vocabulary!$A:$J,3,),"")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H189" s="12" t="str">
        <f>IFERROR(IF(VLOOKUP(A189,VocabularyNL!$A:$G,7)=0,"",VLOOKUP(A189,VocabularyNL!$A:$H,7)),"")</f>
        <v/>
      </c>
      <c r="I189" s="12" t="str">
        <f>IFERROR(IF(VLOOKUP(A189,VocabularyFR!$A:$G,7)=0,"",VLOOKUP(A189,VocabularyFR!$A:$H,7)),"")</f>
        <v/>
      </c>
      <c r="J189" s="12" t="str">
        <f>IF($A189&lt;&gt;"",IF(VLOOKUP($A189,Vocabulary!$A:$J,7,)="","",VLOOKUP($A189,Vocabulary!$A:$J,7,)),"")</f>
        <v/>
      </c>
      <c r="K189" s="12" t="str">
        <f>IFERROR(IF(VLOOKUP(A189,VocabularyNL!$A:$H,8)=0,"",VLOOKUP(A189,VocabularyNL!$A:$H,8)),"")</f>
        <v/>
      </c>
      <c r="L189" s="12" t="str">
        <f>IFERROR(IF(VLOOKUP(A189,VocabularyFR!$A:$H,8)=0,"",VLOOKUP(A189,VocabularyFR!$A:$H,8)),"")</f>
        <v/>
      </c>
    </row>
    <row r="190" spans="1:12" x14ac:dyDescent="0.3">
      <c r="A190" s="4">
        <v>189</v>
      </c>
      <c r="B190" s="12" t="str">
        <f>IF($A190&lt;&gt;"",VLOOKUP($A190,Vocabulary!$A:$J,4,),"")</f>
        <v>Organization</v>
      </c>
      <c r="C190" s="12" t="str">
        <f>IF($A190&lt;&gt;"",IF(VLOOKUP($A190,Vocabulary!$A:$J,2,)="","",VLOOKUP($A190,Vocabulary!$A:$J,2,)),"")</f>
        <v>PublicServiceRequires</v>
      </c>
      <c r="D190" s="12" t="str">
        <f>IF($A190&lt;&gt;"",IF(VLOOKUP($A190,Vocabulary!$A:$J,10,)="","",VLOOKUP($A190,Vocabulary!$A:$J,10,)),"")</f>
        <v>&lt;eu:PublicServiceRequires&gt;</v>
      </c>
      <c r="E190" s="12" t="str">
        <f>IFERROR(IF(VLOOKUP(A190,VocabularyNL!$A:$G,6)=0,"",VLOOKUP(A190,VocabularyNL!$A:$G,6)),"")</f>
        <v/>
      </c>
      <c r="F190" s="12" t="str">
        <f>IFERROR(IF(VLOOKUP(A190,VocabularyFR!$A:$G,6)=0,"",VLOOKUP(A190,VocabularyFR!$A:$G,6)),"")</f>
        <v/>
      </c>
      <c r="G190" s="12" t="str">
        <f>IF($A190&lt;&gt;"",VLOOKUP($A190,Vocabulary!$A:$J,3,),"")</f>
        <v>Another public service required by this service.</v>
      </c>
      <c r="H190" s="12" t="str">
        <f>IFERROR(IF(VLOOKUP(A190,VocabularyNL!$A:$G,7)=0,"",VLOOKUP(A190,VocabularyNL!$A:$H,7)),"")</f>
        <v/>
      </c>
      <c r="I190" s="12" t="str">
        <f>IFERROR(IF(VLOOKUP(A190,VocabularyFR!$A:$G,7)=0,"",VLOOKUP(A190,VocabularyFR!$A:$H,7)),"")</f>
        <v/>
      </c>
      <c r="J190" s="12" t="str">
        <f>IF($A190&lt;&gt;"",IF(VLOOKUP($A190,Vocabulary!$A:$J,7,)="","",VLOOKUP($A190,Vocabulary!$A:$J,7,)),"")</f>
        <v/>
      </c>
      <c r="K190" s="12" t="str">
        <f>IFERROR(IF(VLOOKUP(A190,VocabularyNL!$A:$H,8)=0,"",VLOOKUP(A190,VocabularyNL!$A:$H,8)),"")</f>
        <v/>
      </c>
      <c r="L190" s="12" t="str">
        <f>IFERROR(IF(VLOOKUP(A190,VocabularyFR!$A:$H,8)=0,"",VLOOKUP(A190,VocabularyFR!$A:$H,8)),"")</f>
        <v/>
      </c>
    </row>
    <row r="191" spans="1:12" ht="28.8" x14ac:dyDescent="0.3">
      <c r="A191" s="4">
        <v>190</v>
      </c>
      <c r="B191" s="12" t="str">
        <f>IF($A191&lt;&gt;"",VLOOKUP($A191,Vocabulary!$A:$J,4,),"")</f>
        <v>Organization</v>
      </c>
      <c r="C191" s="12" t="str">
        <f>IF($A191&lt;&gt;"",IF(VLOOKUP($A191,Vocabulary!$A:$J,2,)="","",VLOOKUP($A191,Vocabulary!$A:$J,2,)),"")</f>
        <v>PublicServiceRelated</v>
      </c>
      <c r="D191" s="12" t="str">
        <f>IF($A191&lt;&gt;"",IF(VLOOKUP($A191,Vocabulary!$A:$J,10,)="","",VLOOKUP($A191,Vocabulary!$A:$J,10,)),"")</f>
        <v>&lt;eu:PublicServiceRelated&gt;</v>
      </c>
      <c r="E191" s="12" t="str">
        <f>IFERROR(IF(VLOOKUP(A191,VocabularyNL!$A:$G,6)=0,"",VLOOKUP(A191,VocabularyNL!$A:$G,6)),"")</f>
        <v/>
      </c>
      <c r="F191" s="12" t="str">
        <f>IFERROR(IF(VLOOKUP(A191,VocabularyFR!$A:$G,6)=0,"",VLOOKUP(A191,VocabularyFR!$A:$G,6)),"")</f>
        <v/>
      </c>
      <c r="G191" s="12" t="str">
        <f>IF($A191&lt;&gt;"",VLOOKUP($A191,Vocabulary!$A:$J,3,),"")</f>
        <v>Another public service related to this service, without being required by this service.</v>
      </c>
      <c r="H191" s="12" t="str">
        <f>IFERROR(IF(VLOOKUP(A191,VocabularyNL!$A:$G,7)=0,"",VLOOKUP(A191,VocabularyNL!$A:$H,7)),"")</f>
        <v/>
      </c>
      <c r="I191" s="12" t="str">
        <f>IFERROR(IF(VLOOKUP(A191,VocabularyFR!$A:$G,7)=0,"",VLOOKUP(A191,VocabularyFR!$A:$H,7)),"")</f>
        <v/>
      </c>
      <c r="J191" s="12" t="str">
        <f>IF($A191&lt;&gt;"",IF(VLOOKUP($A191,Vocabulary!$A:$J,7,)="","",VLOOKUP($A191,Vocabulary!$A:$J,7,)),"")</f>
        <v/>
      </c>
      <c r="K191" s="12" t="str">
        <f>IFERROR(IF(VLOOKUP(A191,VocabularyNL!$A:$H,8)=0,"",VLOOKUP(A191,VocabularyNL!$A:$H,8)),"")</f>
        <v/>
      </c>
      <c r="L191" s="12" t="str">
        <f>IFERROR(IF(VLOOKUP(A191,VocabularyFR!$A:$H,8)=0,"",VLOOKUP(A191,VocabularyFR!$A:$H,8)),"")</f>
        <v/>
      </c>
    </row>
    <row r="192" spans="1:12" ht="28.8" x14ac:dyDescent="0.3">
      <c r="A192" s="4">
        <v>191</v>
      </c>
      <c r="B192" s="12" t="str">
        <f>IF($A192&lt;&gt;"",VLOOKUP($A192,Vocabulary!$A:$J,4,),"")</f>
        <v>Organization</v>
      </c>
      <c r="C192" s="12" t="str">
        <f>IF($A192&lt;&gt;"",IF(VLOOKUP($A192,Vocabulary!$A:$J,2,)="","",VLOOKUP($A192,Vocabulary!$A:$J,2,)),"")</f>
        <v>PublicServiceHasCriterion</v>
      </c>
      <c r="D192" s="12" t="str">
        <f>IF($A192&lt;&gt;"",IF(VLOOKUP($A192,Vocabulary!$A:$J,10,)="","",VLOOKUP($A192,Vocabulary!$A:$J,10,)),"")</f>
        <v>&lt;eu:PublicServiceHasCriterion&gt;</v>
      </c>
      <c r="E192" s="12" t="str">
        <f>IFERROR(IF(VLOOKUP(A192,VocabularyNL!$A:$G,6)=0,"",VLOOKUP(A192,VocabularyNL!$A:$G,6)),"")</f>
        <v/>
      </c>
      <c r="F192" s="12" t="str">
        <f>IFERROR(IF(VLOOKUP(A192,VocabularyFR!$A:$G,6)=0,"",VLOOKUP(A192,VocabularyFR!$A:$G,6)),"")</f>
        <v/>
      </c>
      <c r="G192" s="12" t="str">
        <f>IF($A192&lt;&gt;"",VLOOKUP($A192,Vocabulary!$A:$J,3,),"")</f>
        <v>Links a Public Service to a class that describes the criteria for needing or using the service.</v>
      </c>
      <c r="H192" s="12" t="str">
        <f>IFERROR(IF(VLOOKUP(A192,VocabularyNL!$A:$G,7)=0,"",VLOOKUP(A192,VocabularyNL!$A:$H,7)),"")</f>
        <v/>
      </c>
      <c r="I192" s="12" t="str">
        <f>IFERROR(IF(VLOOKUP(A192,VocabularyFR!$A:$G,7)=0,"",VLOOKUP(A192,VocabularyFR!$A:$H,7)),"")</f>
        <v/>
      </c>
      <c r="J192" s="12" t="str">
        <f>IF($A192&lt;&gt;"",IF(VLOOKUP($A192,Vocabulary!$A:$J,7,)="","",VLOOKUP($A192,Vocabulary!$A:$J,7,)),"")</f>
        <v/>
      </c>
      <c r="K192" s="12" t="str">
        <f>IFERROR(IF(VLOOKUP(A192,VocabularyNL!$A:$H,8)=0,"",VLOOKUP(A192,VocabularyNL!$A:$H,8)),"")</f>
        <v/>
      </c>
      <c r="L192" s="12" t="str">
        <f>IFERROR(IF(VLOOKUP(A192,VocabularyFR!$A:$H,8)=0,"",VLOOKUP(A192,VocabularyFR!$A:$H,8)),"")</f>
        <v/>
      </c>
    </row>
    <row r="193" spans="1:12" ht="331.2" x14ac:dyDescent="0.3">
      <c r="A193" s="4">
        <v>192</v>
      </c>
      <c r="B193" s="12" t="str">
        <f>IF($A193&lt;&gt;"",VLOOKUP($A193,Vocabulary!$A:$J,4,),"")</f>
        <v>Organization</v>
      </c>
      <c r="C193" s="12" t="str">
        <f>IF($A193&lt;&gt;"",IF(VLOOKUP($A193,Vocabulary!$A:$J,2,)="","",VLOOKUP($A193,Vocabulary!$A:$J,2,)),"")</f>
        <v>PublicServiceHasCompetentAuthority</v>
      </c>
      <c r="D193" s="12" t="str">
        <f>IF($A193&lt;&gt;"",IF(VLOOKUP($A193,Vocabulary!$A:$J,10,)="","",VLOOKUP($A193,Vocabulary!$A:$J,10,)),"")</f>
        <v>&lt;eu:PublicServiceHasCompetentAuthority&gt;</v>
      </c>
      <c r="E193" s="12" t="str">
        <f>IFERROR(IF(VLOOKUP(A193,VocabularyNL!$A:$G,6)=0,"",VLOOKUP(A193,VocabularyNL!$A:$G,6)),"")</f>
        <v/>
      </c>
      <c r="F193" s="12" t="str">
        <f>IFERROR(IF(VLOOKUP(A193,VocabularyFR!$A:$G,6)=0,"",VLOOKUP(A193,VocabularyFR!$A:$G,6)),"")</f>
        <v/>
      </c>
      <c r="G193" s="12" t="str">
        <f>IF($A193&lt;&gt;"",VLOOKUP($A193,Vocabulary!$A:$J,3,),"")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H193" s="12" t="str">
        <f>IFERROR(IF(VLOOKUP(A193,VocabularyNL!$A:$G,7)=0,"",VLOOKUP(A193,VocabularyNL!$A:$H,7)),"")</f>
        <v/>
      </c>
      <c r="I193" s="12" t="str">
        <f>IFERROR(IF(VLOOKUP(A193,VocabularyFR!$A:$G,7)=0,"",VLOOKUP(A193,VocabularyFR!$A:$H,7)),"")</f>
        <v/>
      </c>
      <c r="J193" s="12" t="str">
        <f>IF($A193&lt;&gt;"",IF(VLOOKUP($A193,Vocabulary!$A:$J,7,)="","",VLOOKUP($A193,Vocabulary!$A:$J,7,)),"")</f>
        <v/>
      </c>
      <c r="K193" s="12" t="str">
        <f>IFERROR(IF(VLOOKUP(A193,VocabularyNL!$A:$H,8)=0,"",VLOOKUP(A193,VocabularyNL!$A:$H,8)),"")</f>
        <v/>
      </c>
      <c r="L193" s="12" t="str">
        <f>IFERROR(IF(VLOOKUP(A193,VocabularyFR!$A:$H,8)=0,"",VLOOKUP(A193,VocabularyFR!$A:$H,8)),"")</f>
        <v/>
      </c>
    </row>
    <row r="194" spans="1:12" ht="28.8" x14ac:dyDescent="0.3">
      <c r="A194" s="4">
        <v>193</v>
      </c>
      <c r="B194" s="12" t="str">
        <f>IF($A194&lt;&gt;"",VLOOKUP($A194,Vocabulary!$A:$J,4,),"")</f>
        <v>Organization</v>
      </c>
      <c r="C194" s="12" t="str">
        <f>IF($A194&lt;&gt;"",IF(VLOOKUP($A194,Vocabulary!$A:$J,2,)="","",VLOOKUP($A194,Vocabulary!$A:$J,2,)),"")</f>
        <v>PublicServiceHasParticipation</v>
      </c>
      <c r="D194" s="12" t="str">
        <f>IF($A194&lt;&gt;"",IF(VLOOKUP($A194,Vocabulary!$A:$J,10,)="","",VLOOKUP($A194,Vocabulary!$A:$J,10,)),"")</f>
        <v>&lt;eu:PublicServiceHasParticipation&gt;</v>
      </c>
      <c r="E194" s="12" t="str">
        <f>IFERROR(IF(VLOOKUP(A194,VocabularyNL!$A:$G,6)=0,"",VLOOKUP(A194,VocabularyNL!$A:$G,6)),"")</f>
        <v/>
      </c>
      <c r="F194" s="12" t="str">
        <f>IFERROR(IF(VLOOKUP(A194,VocabularyFR!$A:$G,6)=0,"",VLOOKUP(A194,VocabularyFR!$A:$G,6)),"")</f>
        <v/>
      </c>
      <c r="G194" s="12" t="str">
        <f>IF($A194&lt;&gt;"",VLOOKUP($A194,Vocabulary!$A:$J,3,),"")</f>
        <v xml:space="preserve">Links a Public Service to a Participation, such as an external service provider </v>
      </c>
      <c r="H194" s="12" t="str">
        <f>IFERROR(IF(VLOOKUP(A194,VocabularyNL!$A:$G,7)=0,"",VLOOKUP(A194,VocabularyNL!$A:$H,7)),"")</f>
        <v/>
      </c>
      <c r="I194" s="12" t="str">
        <f>IFERROR(IF(VLOOKUP(A194,VocabularyFR!$A:$G,7)=0,"",VLOOKUP(A194,VocabularyFR!$A:$H,7)),"")</f>
        <v/>
      </c>
      <c r="J194" s="12" t="str">
        <f>IF($A194&lt;&gt;"",IF(VLOOKUP($A194,Vocabulary!$A:$J,7,)="","",VLOOKUP($A194,Vocabulary!$A:$J,7,)),"")</f>
        <v/>
      </c>
      <c r="K194" s="12" t="str">
        <f>IFERROR(IF(VLOOKUP(A194,VocabularyNL!$A:$H,8)=0,"",VLOOKUP(A194,VocabularyNL!$A:$H,8)),"")</f>
        <v/>
      </c>
      <c r="L194" s="12" t="str">
        <f>IFERROR(IF(VLOOKUP(A194,VocabularyFR!$A:$H,8)=0,"",VLOOKUP(A194,VocabularyFR!$A:$H,8)),"")</f>
        <v/>
      </c>
    </row>
    <row r="195" spans="1:12" ht="57.6" x14ac:dyDescent="0.3">
      <c r="A195" s="4">
        <v>194</v>
      </c>
      <c r="B195" s="12" t="str">
        <f>IF($A195&lt;&gt;"",VLOOKUP($A195,Vocabulary!$A:$J,4,),"")</f>
        <v>Organization</v>
      </c>
      <c r="C195" s="12" t="str">
        <f>IF($A195&lt;&gt;"",IF(VLOOKUP($A195,Vocabulary!$A:$J,2,)="","",VLOOKUP($A195,Vocabulary!$A:$J,2,)),"")</f>
        <v>PublicServiceHasFormalFramework</v>
      </c>
      <c r="D195" s="12" t="str">
        <f>IF($A195&lt;&gt;"",IF(VLOOKUP($A195,Vocabulary!$A:$J,10,)="","",VLOOKUP($A195,Vocabulary!$A:$J,10,)),"")</f>
        <v>&lt;eu:PublicServiceHasFormalFramework&gt;</v>
      </c>
      <c r="E195" s="12" t="str">
        <f>IFERROR(IF(VLOOKUP(A195,VocabularyNL!$A:$G,6)=0,"",VLOOKUP(A195,VocabularyNL!$A:$G,6)),"")</f>
        <v/>
      </c>
      <c r="F195" s="12" t="str">
        <f>IFERROR(IF(VLOOKUP(A195,VocabularyFR!$A:$G,6)=0,"",VLOOKUP(A195,VocabularyFR!$A:$G,6)),"")</f>
        <v/>
      </c>
      <c r="G195" s="12" t="str">
        <f>IF($A195&lt;&gt;"",VLOOKUP($A195,Vocabulary!$A:$J,3,),"")</f>
        <v>The Has Formal Framework property links a Public Service to a Formal Framework. It indicates the Formal Framework (e.g. legislation) to which the Public Service relates, operates or has its legal basis.</v>
      </c>
      <c r="H195" s="12" t="str">
        <f>IFERROR(IF(VLOOKUP(A195,VocabularyNL!$A:$G,7)=0,"",VLOOKUP(A195,VocabularyNL!$A:$H,7)),"")</f>
        <v/>
      </c>
      <c r="I195" s="12" t="str">
        <f>IFERROR(IF(VLOOKUP(A195,VocabularyFR!$A:$G,7)=0,"",VLOOKUP(A195,VocabularyFR!$A:$H,7)),"")</f>
        <v/>
      </c>
      <c r="J195" s="12" t="str">
        <f>IF($A195&lt;&gt;"",IF(VLOOKUP($A195,Vocabulary!$A:$J,7,)="","",VLOOKUP($A195,Vocabulary!$A:$J,7,)),"")</f>
        <v/>
      </c>
      <c r="K195" s="12" t="str">
        <f>IFERROR(IF(VLOOKUP(A195,VocabularyNL!$A:$H,8)=0,"",VLOOKUP(A195,VocabularyNL!$A:$H,8)),"")</f>
        <v/>
      </c>
      <c r="L195" s="12" t="str">
        <f>IFERROR(IF(VLOOKUP(A195,VocabularyFR!$A:$H,8)=0,"",VLOOKUP(A195,VocabularyFR!$A:$H,8)),"")</f>
        <v/>
      </c>
    </row>
    <row r="196" spans="1:12" x14ac:dyDescent="0.3">
      <c r="A196" s="4">
        <v>195</v>
      </c>
      <c r="B196" s="12" t="str">
        <f>IF($A196&lt;&gt;"",VLOOKUP($A196,Vocabulary!$A:$J,4,),"")</f>
        <v>Organization</v>
      </c>
      <c r="C196" s="12" t="str">
        <f>IF($A196&lt;&gt;"",IF(VLOOKUP($A196,Vocabulary!$A:$J,2,)="","",VLOOKUP($A196,Vocabulary!$A:$J,2,)),"")</f>
        <v>PublicServiceProduces</v>
      </c>
      <c r="D196" s="12" t="str">
        <f>IF($A196&lt;&gt;"",IF(VLOOKUP($A196,Vocabulary!$A:$J,10,)="","",VLOOKUP($A196,Vocabulary!$A:$J,10,)),"")</f>
        <v>&lt;eu:PublicServiceProduces&gt;</v>
      </c>
      <c r="E196" s="12" t="str">
        <f>IFERROR(IF(VLOOKUP(A196,VocabularyNL!$A:$G,6)=0,"",VLOOKUP(A196,VocabularyNL!$A:$G,6)),"")</f>
        <v/>
      </c>
      <c r="F196" s="12" t="str">
        <f>IFERROR(IF(VLOOKUP(A196,VocabularyFR!$A:$G,6)=0,"",VLOOKUP(A196,VocabularyFR!$A:$G,6)),"")</f>
        <v/>
      </c>
      <c r="G196" s="12" t="str">
        <f>IF($A196&lt;&gt;"",VLOOKUP($A196,Vocabulary!$A:$J,3,),"")</f>
        <v>A resource produced by the service.</v>
      </c>
      <c r="H196" s="12" t="str">
        <f>IFERROR(IF(VLOOKUP(A196,VocabularyNL!$A:$G,7)=0,"",VLOOKUP(A196,VocabularyNL!$A:$H,7)),"")</f>
        <v/>
      </c>
      <c r="I196" s="12" t="str">
        <f>IFERROR(IF(VLOOKUP(A196,VocabularyFR!$A:$G,7)=0,"",VLOOKUP(A196,VocabularyFR!$A:$H,7)),"")</f>
        <v/>
      </c>
      <c r="J196" s="12" t="str">
        <f>IF($A196&lt;&gt;"",IF(VLOOKUP($A196,Vocabulary!$A:$J,7,)="","",VLOOKUP($A196,Vocabulary!$A:$J,7,)),"")</f>
        <v/>
      </c>
      <c r="K196" s="12" t="str">
        <f>IFERROR(IF(VLOOKUP(A196,VocabularyNL!$A:$H,8)=0,"",VLOOKUP(A196,VocabularyNL!$A:$H,8)),"")</f>
        <v/>
      </c>
      <c r="L196" s="12" t="str">
        <f>IFERROR(IF(VLOOKUP(A196,VocabularyFR!$A:$H,8)=0,"",VLOOKUP(A196,VocabularyFR!$A:$H,8)),"")</f>
        <v/>
      </c>
    </row>
    <row r="197" spans="1:12" x14ac:dyDescent="0.3">
      <c r="A197" s="4">
        <v>196</v>
      </c>
      <c r="B197" s="12" t="str">
        <f>IF($A197&lt;&gt;"",VLOOKUP($A197,Vocabulary!$A:$J,4,),"")</f>
        <v>Organization</v>
      </c>
      <c r="C197" s="12" t="str">
        <f>IF($A197&lt;&gt;"",IF(VLOOKUP($A197,Vocabulary!$A:$J,2,)="","",VLOOKUP($A197,Vocabulary!$A:$J,2,)),"")</f>
        <v>PublicServiceFollows</v>
      </c>
      <c r="D197" s="12" t="str">
        <f>IF($A197&lt;&gt;"",IF(VLOOKUP($A197,Vocabulary!$A:$J,10,)="","",VLOOKUP($A197,Vocabulary!$A:$J,10,)),"")</f>
        <v>&lt;eu:PublicServiceFollows&gt;</v>
      </c>
      <c r="E197" s="12" t="str">
        <f>IFERROR(IF(VLOOKUP(A197,VocabularyNL!$A:$G,6)=0,"",VLOOKUP(A197,VocabularyNL!$A:$G,6)),"")</f>
        <v/>
      </c>
      <c r="F197" s="12" t="str">
        <f>IFERROR(IF(VLOOKUP(A197,VocabularyFR!$A:$G,6)=0,"",VLOOKUP(A197,VocabularyFR!$A:$G,6)),"")</f>
        <v/>
      </c>
      <c r="G197" s="12" t="str">
        <f>IF($A197&lt;&gt;"",VLOOKUP($A197,Vocabulary!$A:$J,3,),"")</f>
        <v>A rule under which the public service operates.</v>
      </c>
      <c r="H197" s="12" t="str">
        <f>IFERROR(IF(VLOOKUP(A197,VocabularyNL!$A:$G,7)=0,"",VLOOKUP(A197,VocabularyNL!$A:$H,7)),"")</f>
        <v/>
      </c>
      <c r="I197" s="12" t="str">
        <f>IFERROR(IF(VLOOKUP(A197,VocabularyFR!$A:$G,7)=0,"",VLOOKUP(A197,VocabularyFR!$A:$H,7)),"")</f>
        <v/>
      </c>
      <c r="J197" s="12" t="str">
        <f>IF($A197&lt;&gt;"",IF(VLOOKUP($A197,Vocabulary!$A:$J,7,)="","",VLOOKUP($A197,Vocabulary!$A:$J,7,)),"")</f>
        <v/>
      </c>
      <c r="K197" s="12" t="str">
        <f>IFERROR(IF(VLOOKUP(A197,VocabularyNL!$A:$H,8)=0,"",VLOOKUP(A197,VocabularyNL!$A:$H,8)),"")</f>
        <v/>
      </c>
      <c r="L197" s="12" t="str">
        <f>IFERROR(IF(VLOOKUP(A197,VocabularyFR!$A:$H,8)=0,"",VLOOKUP(A197,VocabularyFR!$A:$H,8)),"")</f>
        <v/>
      </c>
    </row>
    <row r="198" spans="1:12" x14ac:dyDescent="0.3">
      <c r="A198" s="4">
        <v>197</v>
      </c>
      <c r="B198" s="12" t="str">
        <f>IF($A198&lt;&gt;"",VLOOKUP($A198,Vocabulary!$A:$J,4,),"")</f>
        <v>Organization</v>
      </c>
      <c r="C198" s="12" t="str">
        <f>IF($A198&lt;&gt;"",IF(VLOOKUP($A198,Vocabulary!$A:$J,2,)="","",VLOOKUP($A198,Vocabulary!$A:$J,2,)),"")</f>
        <v>PublicServiceSpatial</v>
      </c>
      <c r="D198" s="12" t="str">
        <f>IF($A198&lt;&gt;"",IF(VLOOKUP($A198,Vocabulary!$A:$J,10,)="","",VLOOKUP($A198,Vocabulary!$A:$J,10,)),"")</f>
        <v>&lt;eu:PublicServiceSpatial&gt;</v>
      </c>
      <c r="E198" s="12" t="str">
        <f>IFERROR(IF(VLOOKUP(A198,VocabularyNL!$A:$G,6)=0,"",VLOOKUP(A198,VocabularyNL!$A:$G,6)),"")</f>
        <v/>
      </c>
      <c r="F198" s="12" t="str">
        <f>IFERROR(IF(VLOOKUP(A198,VocabularyFR!$A:$G,6)=0,"",VLOOKUP(A198,VocabularyFR!$A:$G,6)),"")</f>
        <v/>
      </c>
      <c r="G198" s="12" t="str">
        <f>IF($A198&lt;&gt;"",VLOOKUP($A198,Vocabulary!$A:$J,3,),"")</f>
        <v>The area in which the service is available.</v>
      </c>
      <c r="H198" s="12" t="str">
        <f>IFERROR(IF(VLOOKUP(A198,VocabularyNL!$A:$G,7)=0,"",VLOOKUP(A198,VocabularyNL!$A:$H,7)),"")</f>
        <v/>
      </c>
      <c r="I198" s="12" t="str">
        <f>IFERROR(IF(VLOOKUP(A198,VocabularyFR!$A:$G,7)=0,"",VLOOKUP(A198,VocabularyFR!$A:$H,7)),"")</f>
        <v/>
      </c>
      <c r="J198" s="12" t="str">
        <f>IF($A198&lt;&gt;"",IF(VLOOKUP($A198,Vocabulary!$A:$J,7,)="","",VLOOKUP($A198,Vocabulary!$A:$J,7,)),"")</f>
        <v/>
      </c>
      <c r="K198" s="12" t="str">
        <f>IFERROR(IF(VLOOKUP(A198,VocabularyNL!$A:$H,8)=0,"",VLOOKUP(A198,VocabularyNL!$A:$H,8)),"")</f>
        <v/>
      </c>
      <c r="L198" s="12" t="str">
        <f>IFERROR(IF(VLOOKUP(A198,VocabularyFR!$A:$H,8)=0,"",VLOOKUP(A198,VocabularyFR!$A:$H,8)),"")</f>
        <v/>
      </c>
    </row>
    <row r="199" spans="1:12" x14ac:dyDescent="0.3">
      <c r="A199" s="4">
        <v>198</v>
      </c>
      <c r="B199" s="12" t="str">
        <f>IF($A199&lt;&gt;"",VLOOKUP($A199,Vocabulary!$A:$J,4,),"")</f>
        <v>Organization</v>
      </c>
      <c r="C199" s="12" t="str">
        <f>IF($A199&lt;&gt;"",IF(VLOOKUP($A199,Vocabulary!$A:$J,2,)="","",VLOOKUP($A199,Vocabulary!$A:$J,2,)),"")</f>
        <v>PublicServiceTemporal</v>
      </c>
      <c r="D199" s="12" t="str">
        <f>IF($A199&lt;&gt;"",IF(VLOOKUP($A199,Vocabulary!$A:$J,10,)="","",VLOOKUP($A199,Vocabulary!$A:$J,10,)),"")</f>
        <v>&lt;eu:PublicServiceTemporal&gt;</v>
      </c>
      <c r="E199" s="12" t="str">
        <f>IFERROR(IF(VLOOKUP(A199,VocabularyNL!$A:$G,6)=0,"",VLOOKUP(A199,VocabularyNL!$A:$G,6)),"")</f>
        <v/>
      </c>
      <c r="F199" s="12" t="str">
        <f>IFERROR(IF(VLOOKUP(A199,VocabularyFR!$A:$G,6)=0,"",VLOOKUP(A199,VocabularyFR!$A:$G,6)),"")</f>
        <v/>
      </c>
      <c r="G199" s="12" t="str">
        <f>IF($A199&lt;&gt;"",VLOOKUP($A199,Vocabulary!$A:$J,3,),"")</f>
        <v>The time frame in which the service is available.</v>
      </c>
      <c r="H199" s="12" t="str">
        <f>IFERROR(IF(VLOOKUP(A199,VocabularyNL!$A:$G,7)=0,"",VLOOKUP(A199,VocabularyNL!$A:$H,7)),"")</f>
        <v/>
      </c>
      <c r="I199" s="12" t="str">
        <f>IFERROR(IF(VLOOKUP(A199,VocabularyFR!$A:$G,7)=0,"",VLOOKUP(A199,VocabularyFR!$A:$H,7)),"")</f>
        <v/>
      </c>
      <c r="J199" s="12" t="str">
        <f>IF($A199&lt;&gt;"",IF(VLOOKUP($A199,Vocabulary!$A:$J,7,)="","",VLOOKUP($A199,Vocabulary!$A:$J,7,)),"")</f>
        <v/>
      </c>
      <c r="K199" s="12" t="str">
        <f>IFERROR(IF(VLOOKUP(A199,VocabularyNL!$A:$H,8)=0,"",VLOOKUP(A199,VocabularyNL!$A:$H,8)),"")</f>
        <v/>
      </c>
      <c r="L199" s="12" t="str">
        <f>IFERROR(IF(VLOOKUP(A199,VocabularyFR!$A:$H,8)=0,"",VLOOKUP(A199,VocabularyFR!$A:$H,8)),"")</f>
        <v/>
      </c>
    </row>
    <row r="200" spans="1:12" ht="57.6" x14ac:dyDescent="0.3">
      <c r="A200" s="4">
        <v>199</v>
      </c>
      <c r="B200" s="12" t="str">
        <f>IF($A200&lt;&gt;"",VLOOKUP($A200,Vocabulary!$A:$J,4,),"")</f>
        <v>Organization</v>
      </c>
      <c r="C200" s="12" t="str">
        <f>IF($A200&lt;&gt;"",IF(VLOOKUP($A200,Vocabulary!$A:$J,2,)="","",VLOOKUP($A200,Vocabulary!$A:$J,2,)),"")</f>
        <v>PublicServiceHasChannel</v>
      </c>
      <c r="D200" s="12" t="str">
        <f>IF($A200&lt;&gt;"",IF(VLOOKUP($A200,Vocabulary!$A:$J,10,)="","",VLOOKUP($A200,Vocabulary!$A:$J,10,)),"")</f>
        <v>&lt;eu:PublicServiceHasChannel&gt;</v>
      </c>
      <c r="E200" s="12" t="str">
        <f>IFERROR(IF(VLOOKUP(A200,VocabularyNL!$A:$G,6)=0,"",VLOOKUP(A200,VocabularyNL!$A:$G,6)),"")</f>
        <v/>
      </c>
      <c r="F200" s="12" t="str">
        <f>IFERROR(IF(VLOOKUP(A200,VocabularyFR!$A:$G,6)=0,"",VLOOKUP(A200,VocabularyFR!$A:$G,6)),"")</f>
        <v/>
      </c>
      <c r="G200" s="12" t="str">
        <f>IF($A200&lt;&gt;"",VLOOKUP($A200,Vocabulary!$A:$J,3,),"")</f>
        <v xml:space="preserve">This property links the Public Service to any Channel through which an Agent provides, uses or otherwise interacts with the Public Service, such as an online service, phone number or office. </v>
      </c>
      <c r="H200" s="12" t="str">
        <f>IFERROR(IF(VLOOKUP(A200,VocabularyNL!$A:$G,7)=0,"",VLOOKUP(A200,VocabularyNL!$A:$H,7)),"")</f>
        <v/>
      </c>
      <c r="I200" s="12" t="str">
        <f>IFERROR(IF(VLOOKUP(A200,VocabularyFR!$A:$G,7)=0,"",VLOOKUP(A200,VocabularyFR!$A:$H,7)),"")</f>
        <v/>
      </c>
      <c r="J200" s="12" t="str">
        <f>IF($A200&lt;&gt;"",IF(VLOOKUP($A200,Vocabulary!$A:$J,7,)="","",VLOOKUP($A200,Vocabulary!$A:$J,7,)),"")</f>
        <v/>
      </c>
      <c r="K200" s="12" t="str">
        <f>IFERROR(IF(VLOOKUP(A200,VocabularyNL!$A:$H,8)=0,"",VLOOKUP(A200,VocabularyNL!$A:$H,8)),"")</f>
        <v/>
      </c>
      <c r="L200" s="12" t="str">
        <f>IFERROR(IF(VLOOKUP(A200,VocabularyFR!$A:$H,8)=0,"",VLOOKUP(A200,VocabularyFR!$A:$H,8)),"")</f>
        <v/>
      </c>
    </row>
    <row r="201" spans="1:12" ht="100.8" x14ac:dyDescent="0.3">
      <c r="A201" s="4">
        <v>200</v>
      </c>
      <c r="B201" s="12" t="str">
        <f>IF($A201&lt;&gt;"",VLOOKUP($A201,Vocabulary!$A:$J,4,),"")</f>
        <v>Organization</v>
      </c>
      <c r="C201" s="12" t="str">
        <f>IF($A201&lt;&gt;"",IF(VLOOKUP($A201,Vocabulary!$A:$J,2,)="","",VLOOKUP($A201,Vocabulary!$A:$J,2,)),"")</f>
        <v>PublicServiceProcessingTime</v>
      </c>
      <c r="D201" s="12" t="str">
        <f>IF($A201&lt;&gt;"",IF(VLOOKUP($A201,Vocabulary!$A:$J,10,)="","",VLOOKUP($A201,Vocabulary!$A:$J,10,)),"")</f>
        <v>&lt;eu:PublicServiceProcessingTime&gt;</v>
      </c>
      <c r="E201" s="12" t="str">
        <f>IFERROR(IF(VLOOKUP(A201,VocabularyNL!$A:$G,6)=0,"",VLOOKUP(A201,VocabularyNL!$A:$G,6)),"")</f>
        <v/>
      </c>
      <c r="F201" s="12" t="str">
        <f>IFERROR(IF(VLOOKUP(A201,VocabularyFR!$A:$G,6)=0,"",VLOOKUP(A201,VocabularyFR!$A:$G,6)),"")</f>
        <v/>
      </c>
      <c r="G201" s="12" t="str">
        <f>IF($A201&lt;&gt;"",VLOOKUP($A201,Vocabulary!$A:$J,3,),"")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H201" s="12" t="str">
        <f>IFERROR(IF(VLOOKUP(A201,VocabularyNL!$A:$G,7)=0,"",VLOOKUP(A201,VocabularyNL!$A:$H,7)),"")</f>
        <v/>
      </c>
      <c r="I201" s="12" t="str">
        <f>IFERROR(IF(VLOOKUP(A201,VocabularyFR!$A:$G,7)=0,"",VLOOKUP(A201,VocabularyFR!$A:$H,7)),"")</f>
        <v/>
      </c>
      <c r="J201" s="12" t="str">
        <f>IF($A201&lt;&gt;"",IF(VLOOKUP($A201,Vocabulary!$A:$J,7,)="","",VLOOKUP($A201,Vocabulary!$A:$J,7,)),"")</f>
        <v/>
      </c>
      <c r="K201" s="12" t="str">
        <f>IFERROR(IF(VLOOKUP(A201,VocabularyNL!$A:$H,8)=0,"",VLOOKUP(A201,VocabularyNL!$A:$H,8)),"")</f>
        <v/>
      </c>
      <c r="L201" s="12" t="str">
        <f>IFERROR(IF(VLOOKUP(A201,VocabularyFR!$A:$H,8)=0,"",VLOOKUP(A201,VocabularyFR!$A:$H,8)),"")</f>
        <v/>
      </c>
    </row>
    <row r="202" spans="1:12" ht="115.2" x14ac:dyDescent="0.3">
      <c r="A202" s="4">
        <v>201</v>
      </c>
      <c r="B202" s="12" t="str">
        <f>IF($A202&lt;&gt;"",VLOOKUP($A202,Vocabulary!$A:$J,4,),"")</f>
        <v>Organization</v>
      </c>
      <c r="C202" s="12" t="str">
        <f>IF($A202&lt;&gt;"",IF(VLOOKUP($A202,Vocabulary!$A:$J,2,)="","",VLOOKUP($A202,Vocabulary!$A:$J,2,)),"")</f>
        <v>PublicServiceHasCost</v>
      </c>
      <c r="D202" s="12" t="str">
        <f>IF($A202&lt;&gt;"",IF(VLOOKUP($A202,Vocabulary!$A:$J,10,)="","",VLOOKUP($A202,Vocabulary!$A:$J,10,)),"")</f>
        <v>&lt;eu:PublicServiceHasCost&gt;</v>
      </c>
      <c r="E202" s="12" t="str">
        <f>IFERROR(IF(VLOOKUP(A202,VocabularyNL!$A:$G,6)=0,"",VLOOKUP(A202,VocabularyNL!$A:$G,6)),"")</f>
        <v/>
      </c>
      <c r="F202" s="12" t="str">
        <f>IFERROR(IF(VLOOKUP(A202,VocabularyFR!$A:$G,6)=0,"",VLOOKUP(A202,VocabularyFR!$A:$G,6)),"")</f>
        <v/>
      </c>
      <c r="G202" s="12" t="str">
        <f>IF($A202&lt;&gt;"",VLOOKUP($A202,Vocabulary!$A:$J,3,),"")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H202" s="12" t="str">
        <f>IFERROR(IF(VLOOKUP(A202,VocabularyNL!$A:$G,7)=0,"",VLOOKUP(A202,VocabularyNL!$A:$H,7)),"")</f>
        <v/>
      </c>
      <c r="I202" s="12" t="str">
        <f>IFERROR(IF(VLOOKUP(A202,VocabularyFR!$A:$G,7)=0,"",VLOOKUP(A202,VocabularyFR!$A:$H,7)),"")</f>
        <v/>
      </c>
      <c r="J202" s="12" t="str">
        <f>IF($A202&lt;&gt;"",IF(VLOOKUP($A202,Vocabulary!$A:$J,7,)="","",VLOOKUP($A202,Vocabulary!$A:$J,7,)),"")</f>
        <v/>
      </c>
      <c r="K202" s="12" t="str">
        <f>IFERROR(IF(VLOOKUP(A202,VocabularyNL!$A:$H,8)=0,"",VLOOKUP(A202,VocabularyNL!$A:$H,8)),"")</f>
        <v/>
      </c>
      <c r="L202" s="12" t="str">
        <f>IFERROR(IF(VLOOKUP(A202,VocabularyFR!$A:$H,8)=0,"",VLOOKUP(A202,VocabularyFR!$A:$H,8)),"")</f>
        <v/>
      </c>
    </row>
    <row r="203" spans="1:12" ht="201.6" x14ac:dyDescent="0.3">
      <c r="A203" s="4">
        <v>202</v>
      </c>
      <c r="B203" s="12" t="str">
        <f>IF($A203&lt;&gt;"",VLOOKUP($A203,Vocabulary!$A:$J,4,),"")</f>
        <v>Other</v>
      </c>
      <c r="C203" s="12" t="str">
        <f>IF($A203&lt;&gt;"",IF(VLOOKUP($A203,Vocabulary!$A:$J,2,)="","",VLOOKUP($A203,Vocabulary!$A:$J,2,)),"")</f>
        <v>RequirementGroup</v>
      </c>
      <c r="D203" s="12" t="str">
        <f>IF($A203&lt;&gt;"",IF(VLOOKUP($A203,Vocabulary!$A:$J,10,)="","",VLOOKUP($A203,Vocabulary!$A:$J,10,)),"")</f>
        <v>&lt;eu:RequirementGroup&gt;</v>
      </c>
      <c r="E203" s="12" t="str">
        <f>IFERROR(IF(VLOOKUP(A203,VocabularyNL!$A:$G,6)=0,"",VLOOKUP(A203,VocabularyNL!$A:$G,6)),"")</f>
        <v/>
      </c>
      <c r="F203" s="12" t="str">
        <f>IFERROR(IF(VLOOKUP(A203,VocabularyFR!$A:$G,6)=0,"",VLOOKUP(A203,VocabularyFR!$A:$G,6)),"")</f>
        <v/>
      </c>
      <c r="G203" s="12" t="str">
        <f>IF($A203&lt;&gt;"",VLOOKUP($A203,Vocabulary!$A:$J,3,),"")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H203" s="12" t="str">
        <f>IFERROR(IF(VLOOKUP(A203,VocabularyNL!$A:$G,7)=0,"",VLOOKUP(A203,VocabularyNL!$A:$H,7)),"")</f>
        <v/>
      </c>
      <c r="I203" s="12" t="str">
        <f>IFERROR(IF(VLOOKUP(A203,VocabularyFR!$A:$G,7)=0,"",VLOOKUP(A203,VocabularyFR!$A:$H,7)),"")</f>
        <v/>
      </c>
      <c r="J203" s="12" t="str">
        <f>IF($A203&lt;&gt;"",IF(VLOOKUP($A203,Vocabulary!$A:$J,7,)="","",VLOOKUP($A203,Vocabulary!$A:$J,7,)),"")</f>
        <v/>
      </c>
      <c r="K203" s="12" t="str">
        <f>IFERROR(IF(VLOOKUP(A203,VocabularyNL!$A:$H,8)=0,"",VLOOKUP(A203,VocabularyNL!$A:$H,8)),"")</f>
        <v/>
      </c>
      <c r="L203" s="12" t="str">
        <f>IFERROR(IF(VLOOKUP(A203,VocabularyFR!$A:$H,8)=0,"",VLOOKUP(A203,VocabularyFR!$A:$H,8)),"")</f>
        <v/>
      </c>
    </row>
    <row r="204" spans="1:12" x14ac:dyDescent="0.3">
      <c r="A204" s="4">
        <v>203</v>
      </c>
      <c r="B204" s="12" t="str">
        <f>IF($A204&lt;&gt;"",VLOOKUP($A204,Vocabulary!$A:$J,4,),"")</f>
        <v>Other</v>
      </c>
      <c r="C204" s="12" t="str">
        <f>IF($A204&lt;&gt;"",IF(VLOOKUP($A204,Vocabulary!$A:$J,2,)="","",VLOOKUP($A204,Vocabulary!$A:$J,2,)),"")</f>
        <v>RequirementGroupIdentifier</v>
      </c>
      <c r="D204" s="12" t="str">
        <f>IF($A204&lt;&gt;"",IF(VLOOKUP($A204,Vocabulary!$A:$J,10,)="","",VLOOKUP($A204,Vocabulary!$A:$J,10,)),"")</f>
        <v>&lt;eu:RequirementGroupIdentifier&gt;</v>
      </c>
      <c r="E204" s="12" t="str">
        <f>IFERROR(IF(VLOOKUP(A204,VocabularyNL!$A:$G,6)=0,"",VLOOKUP(A204,VocabularyNL!$A:$G,6)),"")</f>
        <v/>
      </c>
      <c r="F204" s="12" t="str">
        <f>IFERROR(IF(VLOOKUP(A204,VocabularyFR!$A:$G,6)=0,"",VLOOKUP(A204,VocabularyFR!$A:$G,6)),"")</f>
        <v/>
      </c>
      <c r="G204" s="12" t="str">
        <f>IF($A204&lt;&gt;"",VLOOKUP($A204,Vocabulary!$A:$J,3,),"")</f>
        <v>A requirement group must be identified.</v>
      </c>
      <c r="H204" s="12" t="str">
        <f>IFERROR(IF(VLOOKUP(A204,VocabularyNL!$A:$G,7)=0,"",VLOOKUP(A204,VocabularyNL!$A:$H,7)),"")</f>
        <v/>
      </c>
      <c r="I204" s="12" t="str">
        <f>IFERROR(IF(VLOOKUP(A204,VocabularyFR!$A:$G,7)=0,"",VLOOKUP(A204,VocabularyFR!$A:$H,7)),"")</f>
        <v/>
      </c>
      <c r="J204" s="12" t="str">
        <f>IF($A204&lt;&gt;"",IF(VLOOKUP($A204,Vocabulary!$A:$J,7,)="","",VLOOKUP($A204,Vocabulary!$A:$J,7,)),"")</f>
        <v/>
      </c>
      <c r="K204" s="12" t="str">
        <f>IFERROR(IF(VLOOKUP(A204,VocabularyNL!$A:$H,8)=0,"",VLOOKUP(A204,VocabularyNL!$A:$H,8)),"")</f>
        <v/>
      </c>
      <c r="L204" s="12" t="str">
        <f>IFERROR(IF(VLOOKUP(A204,VocabularyFR!$A:$H,8)=0,"",VLOOKUP(A204,VocabularyFR!$A:$H,8)),"")</f>
        <v/>
      </c>
    </row>
    <row r="205" spans="1:12" ht="72" x14ac:dyDescent="0.3">
      <c r="A205" s="4">
        <v>204</v>
      </c>
      <c r="B205" s="12" t="str">
        <f>IF($A205&lt;&gt;"",VLOOKUP($A205,Vocabulary!$A:$J,4,),"")</f>
        <v>Other</v>
      </c>
      <c r="C205" s="12" t="str">
        <f>IF($A205&lt;&gt;"",IF(VLOOKUP($A205,Vocabulary!$A:$J,2,)="","",VLOOKUP($A205,Vocabulary!$A:$J,2,)),"")</f>
        <v>RequirementGroupDescription</v>
      </c>
      <c r="D205" s="12" t="str">
        <f>IF($A205&lt;&gt;"",IF(VLOOKUP($A205,Vocabulary!$A:$J,10,)="","",VLOOKUP($A205,Vocabulary!$A:$J,10,)),"")</f>
        <v>&lt;eu:RequirementGroupDescription&gt;</v>
      </c>
      <c r="E205" s="12" t="str">
        <f>IFERROR(IF(VLOOKUP(A205,VocabularyNL!$A:$G,6)=0,"",VLOOKUP(A205,VocabularyNL!$A:$G,6)),"")</f>
        <v/>
      </c>
      <c r="F205" s="12" t="str">
        <f>IFERROR(IF(VLOOKUP(A205,VocabularyFR!$A:$G,6)=0,"",VLOOKUP(A205,VocabularyFR!$A:$G,6)),"")</f>
        <v/>
      </c>
      <c r="G205" s="12" t="str">
        <f>IF($A205&lt;&gt;"",VLOOKUP($A205,Vocabulary!$A:$J,3,),"")</f>
        <v xml:space="preserve">A requirement group may be textually described using this property. The
description can be used to add details and explanation about the requirement
group. </v>
      </c>
      <c r="H205" s="12" t="str">
        <f>IFERROR(IF(VLOOKUP(A205,VocabularyNL!$A:$G,7)=0,"",VLOOKUP(A205,VocabularyNL!$A:$H,7)),"")</f>
        <v/>
      </c>
      <c r="I205" s="12" t="str">
        <f>IFERROR(IF(VLOOKUP(A205,VocabularyFR!$A:$G,7)=0,"",VLOOKUP(A205,VocabularyFR!$A:$H,7)),"")</f>
        <v/>
      </c>
      <c r="J205" s="12" t="str">
        <f>IF($A205&lt;&gt;"",IF(VLOOKUP($A205,Vocabulary!$A:$J,7,)="","",VLOOKUP($A205,Vocabulary!$A:$J,7,)),"")</f>
        <v/>
      </c>
      <c r="K205" s="12" t="str">
        <f>IFERROR(IF(VLOOKUP(A205,VocabularyNL!$A:$H,8)=0,"",VLOOKUP(A205,VocabularyNL!$A:$H,8)),"")</f>
        <v/>
      </c>
      <c r="L205" s="12" t="str">
        <f>IFERROR(IF(VLOOKUP(A205,VocabularyFR!$A:$H,8)=0,"",VLOOKUP(A205,VocabularyFR!$A:$H,8)),"")</f>
        <v/>
      </c>
    </row>
    <row r="206" spans="1:12" ht="57.6" x14ac:dyDescent="0.3">
      <c r="A206" s="4">
        <v>205</v>
      </c>
      <c r="B206" s="12" t="str">
        <f>IF($A206&lt;&gt;"",VLOOKUP($A206,Vocabulary!$A:$J,4,),"")</f>
        <v>Other</v>
      </c>
      <c r="C206" s="12" t="str">
        <f>IF($A206&lt;&gt;"",IF(VLOOKUP($A206,Vocabulary!$A:$J,2,)="","",VLOOKUP($A206,Vocabulary!$A:$J,2,)),"")</f>
        <v>RequirementGroupHasCriterionRequirement</v>
      </c>
      <c r="D206" s="12" t="str">
        <f>IF($A206&lt;&gt;"",IF(VLOOKUP($A206,Vocabulary!$A:$J,10,)="","",VLOOKUP($A206,Vocabulary!$A:$J,10,)),"")</f>
        <v>&lt;eu:RequirementGroupHasCriterionRequirement&gt;</v>
      </c>
      <c r="E206" s="12" t="str">
        <f>IFERROR(IF(VLOOKUP(A206,VocabularyNL!$A:$G,6)=0,"",VLOOKUP(A206,VocabularyNL!$A:$G,6)),"")</f>
        <v/>
      </c>
      <c r="F206" s="12" t="str">
        <f>IFERROR(IF(VLOOKUP(A206,VocabularyFR!$A:$G,6)=0,"",VLOOKUP(A206,VocabularyFR!$A:$G,6)),"")</f>
        <v/>
      </c>
      <c r="G206" s="12" t="str">
        <f>IF($A206&lt;&gt;"",VLOOKUP($A206,Vocabulary!$A:$J,3,),"")</f>
        <v>A requirement group is a collection of criterion requirements. At least, a
requirement group shall contain one criterion requirement.</v>
      </c>
      <c r="H206" s="12" t="str">
        <f>IFERROR(IF(VLOOKUP(A206,VocabularyNL!$A:$G,7)=0,"",VLOOKUP(A206,VocabularyNL!$A:$H,7)),"")</f>
        <v/>
      </c>
      <c r="I206" s="12" t="str">
        <f>IFERROR(IF(VLOOKUP(A206,VocabularyFR!$A:$G,7)=0,"",VLOOKUP(A206,VocabularyFR!$A:$H,7)),"")</f>
        <v/>
      </c>
      <c r="J206" s="12" t="str">
        <f>IF($A206&lt;&gt;"",IF(VLOOKUP($A206,Vocabulary!$A:$J,7,)="","",VLOOKUP($A206,Vocabulary!$A:$J,7,)),"")</f>
        <v/>
      </c>
      <c r="K206" s="12" t="str">
        <f>IFERROR(IF(VLOOKUP(A206,VocabularyNL!$A:$H,8)=0,"",VLOOKUP(A206,VocabularyNL!$A:$H,8)),"")</f>
        <v/>
      </c>
      <c r="L206" s="12" t="str">
        <f>IFERROR(IF(VLOOKUP(A206,VocabularyFR!$A:$H,8)=0,"",VLOOKUP(A206,VocabularyFR!$A:$H,8)),"")</f>
        <v/>
      </c>
    </row>
    <row r="207" spans="1:12" ht="129.6" x14ac:dyDescent="0.3">
      <c r="A207" s="4">
        <v>206</v>
      </c>
      <c r="B207" s="12" t="str">
        <f>IF($A207&lt;&gt;"",VLOOKUP($A207,Vocabulary!$A:$J,4,),"")</f>
        <v>Other</v>
      </c>
      <c r="C207" s="12" t="str">
        <f>IF($A207&lt;&gt;"",IF(VLOOKUP($A207,Vocabulary!$A:$J,2,)="","",VLOOKUP($A207,Vocabulary!$A:$J,2,)),"")</f>
        <v>RequirementResponse</v>
      </c>
      <c r="D207" s="12" t="str">
        <f>IF($A207&lt;&gt;"",IF(VLOOKUP($A207,Vocabulary!$A:$J,10,)="","",VLOOKUP($A207,Vocabulary!$A:$J,10,)),"")</f>
        <v>&lt;eu:RequirementResponse&gt;</v>
      </c>
      <c r="E207" s="12" t="str">
        <f>IFERROR(IF(VLOOKUP(A207,VocabularyNL!$A:$G,6)=0,"",VLOOKUP(A207,VocabularyNL!$A:$G,6)),"")</f>
        <v/>
      </c>
      <c r="F207" s="12" t="str">
        <f>IFERROR(IF(VLOOKUP(A207,VocabularyFR!$A:$G,6)=0,"",VLOOKUP(A207,VocabularyFR!$A:$G,6)),"")</f>
        <v/>
      </c>
      <c r="G207" s="12" t="str">
        <f>IF($A207&lt;&gt;"",VLOOKUP($A207,Vocabulary!$A:$J,3,),"")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H207" s="12" t="str">
        <f>IFERROR(IF(VLOOKUP(A207,VocabularyNL!$A:$G,7)=0,"",VLOOKUP(A207,VocabularyNL!$A:$H,7)),"")</f>
        <v/>
      </c>
      <c r="I207" s="12" t="str">
        <f>IFERROR(IF(VLOOKUP(A207,VocabularyFR!$A:$G,7)=0,"",VLOOKUP(A207,VocabularyFR!$A:$H,7)),"")</f>
        <v/>
      </c>
      <c r="J207" s="12" t="str">
        <f>IF($A207&lt;&gt;"",IF(VLOOKUP($A207,Vocabulary!$A:$J,7,)="","",VLOOKUP($A207,Vocabulary!$A:$J,7,)),"")</f>
        <v/>
      </c>
      <c r="K207" s="12" t="str">
        <f>IFERROR(IF(VLOOKUP(A207,VocabularyNL!$A:$H,8)=0,"",VLOOKUP(A207,VocabularyNL!$A:$H,8)),"")</f>
        <v/>
      </c>
      <c r="L207" s="12" t="str">
        <f>IFERROR(IF(VLOOKUP(A207,VocabularyFR!$A:$H,8)=0,"",VLOOKUP(A207,VocabularyFR!$A:$H,8)),"")</f>
        <v/>
      </c>
    </row>
    <row r="208" spans="1:12" x14ac:dyDescent="0.3">
      <c r="A208" s="4">
        <v>207</v>
      </c>
      <c r="B208" s="12" t="str">
        <f>IF($A208&lt;&gt;"",VLOOKUP($A208,Vocabulary!$A:$J,4,),"")</f>
        <v>Other</v>
      </c>
      <c r="C208" s="12" t="str">
        <f>IF($A208&lt;&gt;"",IF(VLOOKUP($A208,Vocabulary!$A:$J,2,)="","",VLOOKUP($A208,Vocabulary!$A:$J,2,)),"")</f>
        <v>RequirementResponseIdentifier</v>
      </c>
      <c r="D208" s="12" t="str">
        <f>IF($A208&lt;&gt;"",IF(VLOOKUP($A208,Vocabulary!$A:$J,10,)="","",VLOOKUP($A208,Vocabulary!$A:$J,10,)),"")</f>
        <v>&lt;eu:RequirementResponseIdentifier&gt;</v>
      </c>
      <c r="E208" s="12" t="str">
        <f>IFERROR(IF(VLOOKUP(A208,VocabularyNL!$A:$G,6)=0,"",VLOOKUP(A208,VocabularyNL!$A:$G,6)),"")</f>
        <v/>
      </c>
      <c r="F208" s="12" t="str">
        <f>IFERROR(IF(VLOOKUP(A208,VocabularyFR!$A:$G,6)=0,"",VLOOKUP(A208,VocabularyFR!$A:$G,6)),"")</f>
        <v/>
      </c>
      <c r="G208" s="12" t="str">
        <f>IF($A208&lt;&gt;"",VLOOKUP($A208,Vocabulary!$A:$J,3,),"")</f>
        <v>A Requirement Response must have an identifier</v>
      </c>
      <c r="H208" s="12" t="str">
        <f>IFERROR(IF(VLOOKUP(A208,VocabularyNL!$A:$G,7)=0,"",VLOOKUP(A208,VocabularyNL!$A:$H,7)),"")</f>
        <v/>
      </c>
      <c r="I208" s="12" t="str">
        <f>IFERROR(IF(VLOOKUP(A208,VocabularyFR!$A:$G,7)=0,"",VLOOKUP(A208,VocabularyFR!$A:$H,7)),"")</f>
        <v/>
      </c>
      <c r="J208" s="12" t="str">
        <f>IF($A208&lt;&gt;"",IF(VLOOKUP($A208,Vocabulary!$A:$J,7,)="","",VLOOKUP($A208,Vocabulary!$A:$J,7,)),"")</f>
        <v/>
      </c>
      <c r="K208" s="12" t="str">
        <f>IFERROR(IF(VLOOKUP(A208,VocabularyNL!$A:$H,8)=0,"",VLOOKUP(A208,VocabularyNL!$A:$H,8)),"")</f>
        <v/>
      </c>
      <c r="L208" s="12" t="str">
        <f>IFERROR(IF(VLOOKUP(A208,VocabularyFR!$A:$H,8)=0,"",VLOOKUP(A208,VocabularyFR!$A:$H,8)),"")</f>
        <v/>
      </c>
    </row>
    <row r="209" spans="1:12" ht="28.8" x14ac:dyDescent="0.3">
      <c r="A209" s="4">
        <v>208</v>
      </c>
      <c r="B209" s="12" t="str">
        <f>IF($A209&lt;&gt;"",VLOOKUP($A209,Vocabulary!$A:$J,4,),"")</f>
        <v>Other</v>
      </c>
      <c r="C209" s="12" t="str">
        <f>IF($A209&lt;&gt;"",IF(VLOOKUP($A209,Vocabulary!$A:$J,2,)="","",VLOOKUP($A209,Vocabulary!$A:$J,2,)),"")</f>
        <v>RequirementResponseName</v>
      </c>
      <c r="D209" s="12" t="str">
        <f>IF($A209&lt;&gt;"",IF(VLOOKUP($A209,Vocabulary!$A:$J,10,)="","",VLOOKUP($A209,Vocabulary!$A:$J,10,)),"")</f>
        <v>&lt;eu:RequirementResponseName&gt;</v>
      </c>
      <c r="E209" s="12" t="str">
        <f>IFERROR(IF(VLOOKUP(A209,VocabularyNL!$A:$G,6)=0,"",VLOOKUP(A209,VocabularyNL!$A:$G,6)),"")</f>
        <v/>
      </c>
      <c r="F209" s="12" t="str">
        <f>IFERROR(IF(VLOOKUP(A209,VocabularyFR!$A:$G,6)=0,"",VLOOKUP(A209,VocabularyFR!$A:$G,6)),"")</f>
        <v/>
      </c>
      <c r="G209" s="12" t="str">
        <f>IF($A209&lt;&gt;"",VLOOKUP($A209,Vocabulary!$A:$J,3,),"")</f>
        <v xml:space="preserve">A Requirement Response may have a name by which it is referred to. </v>
      </c>
      <c r="H209" s="12" t="str">
        <f>IFERROR(IF(VLOOKUP(A209,VocabularyNL!$A:$G,7)=0,"",VLOOKUP(A209,VocabularyNL!$A:$H,7)),"")</f>
        <v/>
      </c>
      <c r="I209" s="12" t="str">
        <f>IFERROR(IF(VLOOKUP(A209,VocabularyFR!$A:$G,7)=0,"",VLOOKUP(A209,VocabularyFR!$A:$H,7)),"")</f>
        <v/>
      </c>
      <c r="J209" s="12" t="str">
        <f>IF($A209&lt;&gt;"",IF(VLOOKUP($A209,Vocabulary!$A:$J,7,)="","",VLOOKUP($A209,Vocabulary!$A:$J,7,)),"")</f>
        <v/>
      </c>
      <c r="K209" s="12" t="str">
        <f>IFERROR(IF(VLOOKUP(A209,VocabularyNL!$A:$H,8)=0,"",VLOOKUP(A209,VocabularyNL!$A:$H,8)),"")</f>
        <v/>
      </c>
      <c r="L209" s="12" t="str">
        <f>IFERROR(IF(VLOOKUP(A209,VocabularyFR!$A:$H,8)=0,"",VLOOKUP(A209,VocabularyFR!$A:$H,8)),"")</f>
        <v/>
      </c>
    </row>
    <row r="210" spans="1:12" ht="28.8" x14ac:dyDescent="0.3">
      <c r="A210" s="4">
        <v>209</v>
      </c>
      <c r="B210" s="12" t="str">
        <f>IF($A210&lt;&gt;"",VLOOKUP($A210,Vocabulary!$A:$J,4,),"")</f>
        <v>Other</v>
      </c>
      <c r="C210" s="12" t="str">
        <f>IF($A210&lt;&gt;"",IF(VLOOKUP($A210,Vocabulary!$A:$J,2,)="","",VLOOKUP($A210,Vocabulary!$A:$J,2,)),"")</f>
        <v>RequirementResponseDescription</v>
      </c>
      <c r="D210" s="12" t="str">
        <f>IF($A210&lt;&gt;"",IF(VLOOKUP($A210,Vocabulary!$A:$J,10,)="","",VLOOKUP($A210,Vocabulary!$A:$J,10,)),"")</f>
        <v>&lt;eu:RequirementResponseDescription&gt;</v>
      </c>
      <c r="E210" s="12" t="str">
        <f>IFERROR(IF(VLOOKUP(A210,VocabularyNL!$A:$G,6)=0,"",VLOOKUP(A210,VocabularyNL!$A:$G,6)),"")</f>
        <v/>
      </c>
      <c r="F210" s="12" t="str">
        <f>IFERROR(IF(VLOOKUP(A210,VocabularyFR!$A:$G,6)=0,"",VLOOKUP(A210,VocabularyFR!$A:$G,6)),"")</f>
        <v/>
      </c>
      <c r="G210" s="12" t="str">
        <f>IF($A210&lt;&gt;"",VLOOKUP($A210,Vocabulary!$A:$J,3,),"")</f>
        <v>A Requirement Response may have an explanatory description.</v>
      </c>
      <c r="H210" s="12" t="str">
        <f>IFERROR(IF(VLOOKUP(A210,VocabularyNL!$A:$G,7)=0,"",VLOOKUP(A210,VocabularyNL!$A:$H,7)),"")</f>
        <v/>
      </c>
      <c r="I210" s="12" t="str">
        <f>IFERROR(IF(VLOOKUP(A210,VocabularyFR!$A:$G,7)=0,"",VLOOKUP(A210,VocabularyFR!$A:$H,7)),"")</f>
        <v/>
      </c>
      <c r="J210" s="12" t="str">
        <f>IF($A210&lt;&gt;"",IF(VLOOKUP($A210,Vocabulary!$A:$J,7,)="","",VLOOKUP($A210,Vocabulary!$A:$J,7,)),"")</f>
        <v/>
      </c>
      <c r="K210" s="12" t="str">
        <f>IFERROR(IF(VLOOKUP(A210,VocabularyNL!$A:$H,8)=0,"",VLOOKUP(A210,VocabularyNL!$A:$H,8)),"")</f>
        <v/>
      </c>
      <c r="L210" s="12" t="str">
        <f>IFERROR(IF(VLOOKUP(A210,VocabularyFR!$A:$H,8)=0,"",VLOOKUP(A210,VocabularyFR!$A:$H,8)),"")</f>
        <v/>
      </c>
    </row>
    <row r="211" spans="1:12" ht="100.8" x14ac:dyDescent="0.3">
      <c r="A211" s="4">
        <v>210</v>
      </c>
      <c r="B211" s="12" t="str">
        <f>IF($A211&lt;&gt;"",VLOOKUP($A211,Vocabulary!$A:$J,4,),"")</f>
        <v>Other</v>
      </c>
      <c r="C211" s="12" t="str">
        <f>IF($A211&lt;&gt;"",IF(VLOOKUP($A211,Vocabulary!$A:$J,2,)="","",VLOOKUP($A211,Vocabulary!$A:$J,2,)),"")</f>
        <v>RequirementResponseValue</v>
      </c>
      <c r="D211" s="12" t="str">
        <f>IF($A211&lt;&gt;"",IF(VLOOKUP($A211,Vocabulary!$A:$J,10,)="","",VLOOKUP($A211,Vocabulary!$A:$J,10,)),"")</f>
        <v>&lt;eu:RequirementResponseValue&gt;</v>
      </c>
      <c r="E211" s="12" t="str">
        <f>IFERROR(IF(VLOOKUP(A211,VocabularyNL!$A:$G,6)=0,"",VLOOKUP(A211,VocabularyNL!$A:$G,6)),"")</f>
        <v/>
      </c>
      <c r="F211" s="12" t="str">
        <f>IFERROR(IF(VLOOKUP(A211,VocabularyFR!$A:$G,6)=0,"",VLOOKUP(A211,VocabularyFR!$A:$G,6)),"")</f>
        <v/>
      </c>
      <c r="G211" s="12" t="str">
        <f>IF($A211&lt;&gt;"",VLOOKUP($A211,Vocabulary!$A:$J,3,),"")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H211" s="12" t="str">
        <f>IFERROR(IF(VLOOKUP(A211,VocabularyNL!$A:$G,7)=0,"",VLOOKUP(A211,VocabularyNL!$A:$H,7)),"")</f>
        <v/>
      </c>
      <c r="I211" s="12" t="str">
        <f>IFERROR(IF(VLOOKUP(A211,VocabularyFR!$A:$G,7)=0,"",VLOOKUP(A211,VocabularyFR!$A:$H,7)),"")</f>
        <v/>
      </c>
      <c r="J211" s="12" t="str">
        <f>IF($A211&lt;&gt;"",IF(VLOOKUP($A211,Vocabulary!$A:$J,7,)="","",VLOOKUP($A211,Vocabulary!$A:$J,7,)),"")</f>
        <v/>
      </c>
      <c r="K211" s="12" t="str">
        <f>IFERROR(IF(VLOOKUP(A211,VocabularyNL!$A:$H,8)=0,"",VLOOKUP(A211,VocabularyNL!$A:$H,8)),"")</f>
        <v/>
      </c>
      <c r="L211" s="12" t="str">
        <f>IFERROR(IF(VLOOKUP(A211,VocabularyFR!$A:$H,8)=0,"",VLOOKUP(A211,VocabularyFR!$A:$H,8)),"")</f>
        <v/>
      </c>
    </row>
    <row r="212" spans="1:12" ht="43.2" x14ac:dyDescent="0.3">
      <c r="A212" s="4">
        <v>211</v>
      </c>
      <c r="B212" s="12" t="str">
        <f>IF($A212&lt;&gt;"",VLOOKUP($A212,Vocabulary!$A:$J,4,),"")</f>
        <v>Other</v>
      </c>
      <c r="C212" s="12" t="str">
        <f>IF($A212&lt;&gt;"",IF(VLOOKUP($A212,Vocabulary!$A:$J,2,)="","",VLOOKUP($A212,Vocabulary!$A:$J,2,)),"")</f>
        <v>RequirementResponseProvenByEvidence</v>
      </c>
      <c r="D212" s="12" t="str">
        <f>IF($A212&lt;&gt;"",IF(VLOOKUP($A212,Vocabulary!$A:$J,10,)="","",VLOOKUP($A212,Vocabulary!$A:$J,10,)),"")</f>
        <v>&lt;eu:RequirementResponseProvenByEvidence&gt;</v>
      </c>
      <c r="E212" s="12" t="str">
        <f>IFERROR(IF(VLOOKUP(A212,VocabularyNL!$A:$G,6)=0,"",VLOOKUP(A212,VocabularyNL!$A:$G,6)),"")</f>
        <v/>
      </c>
      <c r="F212" s="12" t="str">
        <f>IFERROR(IF(VLOOKUP(A212,VocabularyFR!$A:$G,6)=0,"",VLOOKUP(A212,VocabularyFR!$A:$G,6)),"")</f>
        <v/>
      </c>
      <c r="G212" s="12" t="str">
        <f>IF($A212&lt;&gt;"",VLOOKUP($A212,Vocabulary!$A:$J,3,),"")</f>
        <v xml:space="preserve">The Requirement Response may provide the evidence that proves the response,
and thus the criterion requirement. </v>
      </c>
      <c r="H212" s="12" t="str">
        <f>IFERROR(IF(VLOOKUP(A212,VocabularyNL!$A:$G,7)=0,"",VLOOKUP(A212,VocabularyNL!$A:$H,7)),"")</f>
        <v/>
      </c>
      <c r="I212" s="12" t="str">
        <f>IFERROR(IF(VLOOKUP(A212,VocabularyFR!$A:$G,7)=0,"",VLOOKUP(A212,VocabularyFR!$A:$H,7)),"")</f>
        <v/>
      </c>
      <c r="J212" s="12" t="str">
        <f>IF($A212&lt;&gt;"",IF(VLOOKUP($A212,Vocabulary!$A:$J,7,)="","",VLOOKUP($A212,Vocabulary!$A:$J,7,)),"")</f>
        <v/>
      </c>
      <c r="K212" s="12" t="str">
        <f>IFERROR(IF(VLOOKUP(A212,VocabularyNL!$A:$H,8)=0,"",VLOOKUP(A212,VocabularyNL!$A:$H,8)),"")</f>
        <v/>
      </c>
      <c r="L212" s="12" t="str">
        <f>IFERROR(IF(VLOOKUP(A212,VocabularyFR!$A:$H,8)=0,"",VLOOKUP(A212,VocabularyFR!$A:$H,8)),"")</f>
        <v/>
      </c>
    </row>
    <row r="213" spans="1:12" ht="28.8" x14ac:dyDescent="0.3">
      <c r="A213" s="4">
        <v>212</v>
      </c>
      <c r="B213" s="12" t="str">
        <f>IF($A213&lt;&gt;"",VLOOKUP($A213,Vocabulary!$A:$J,4,),"")</f>
        <v>Other</v>
      </c>
      <c r="C213" s="12" t="str">
        <f>IF($A213&lt;&gt;"",IF(VLOOKUP($A213,Vocabulary!$A:$J,2,)="","",VLOOKUP($A213,Vocabulary!$A:$J,2,)),"")</f>
        <v>RequirementResponseAppliesToPeriodOfTime</v>
      </c>
      <c r="D213" s="12" t="str">
        <f>IF($A213&lt;&gt;"",IF(VLOOKUP($A213,Vocabulary!$A:$J,10,)="","",VLOOKUP($A213,Vocabulary!$A:$J,10,)),"")</f>
        <v>&lt;eu:RequirementResponseAppliesToPeriodOfTime&gt;</v>
      </c>
      <c r="E213" s="12" t="str">
        <f>IFERROR(IF(VLOOKUP(A213,VocabularyNL!$A:$G,6)=0,"",VLOOKUP(A213,VocabularyNL!$A:$G,6)),"")</f>
        <v/>
      </c>
      <c r="F213" s="12" t="str">
        <f>IFERROR(IF(VLOOKUP(A213,VocabularyFR!$A:$G,6)=0,"",VLOOKUP(A213,VocabularyFR!$A:$G,6)),"")</f>
        <v/>
      </c>
      <c r="G213" s="12" t="str">
        <f>IF($A213&lt;&gt;"",VLOOKUP($A213,Vocabulary!$A:$J,3,),"")</f>
        <v>A requirement response applies to a specific period of time</v>
      </c>
      <c r="H213" s="12" t="str">
        <f>IFERROR(IF(VLOOKUP(A213,VocabularyNL!$A:$G,7)=0,"",VLOOKUP(A213,VocabularyNL!$A:$H,7)),"")</f>
        <v/>
      </c>
      <c r="I213" s="12" t="str">
        <f>IFERROR(IF(VLOOKUP(A213,VocabularyFR!$A:$G,7)=0,"",VLOOKUP(A213,VocabularyFR!$A:$H,7)),"")</f>
        <v/>
      </c>
      <c r="J213" s="12" t="str">
        <f>IF($A213&lt;&gt;"",IF(VLOOKUP($A213,Vocabulary!$A:$J,7,)="","",VLOOKUP($A213,Vocabulary!$A:$J,7,)),"")</f>
        <v/>
      </c>
      <c r="K213" s="12" t="str">
        <f>IFERROR(IF(VLOOKUP(A213,VocabularyNL!$A:$H,8)=0,"",VLOOKUP(A213,VocabularyNL!$A:$H,8)),"")</f>
        <v/>
      </c>
      <c r="L213" s="12" t="str">
        <f>IFERROR(IF(VLOOKUP(A213,VocabularyFR!$A:$H,8)=0,"",VLOOKUP(A213,VocabularyFR!$A:$H,8)),"")</f>
        <v/>
      </c>
    </row>
    <row r="214" spans="1:12" ht="43.2" x14ac:dyDescent="0.3">
      <c r="A214" s="4">
        <v>213</v>
      </c>
      <c r="B214" s="12" t="str">
        <f>IF($A214&lt;&gt;"",VLOOKUP($A214,Vocabulary!$A:$J,4,),"")</f>
        <v>Other</v>
      </c>
      <c r="C214" s="12" t="str">
        <f>IF($A214&lt;&gt;"",IF(VLOOKUP($A214,Vocabulary!$A:$J,2,)="","",VLOOKUP($A214,Vocabulary!$A:$J,2,)),"")</f>
        <v>RequirementResponseValidatesCriterionRequirement</v>
      </c>
      <c r="D214" s="12" t="str">
        <f>IF($A214&lt;&gt;"",IF(VLOOKUP($A214,Vocabulary!$A:$J,10,)="","",VLOOKUP($A214,Vocabulary!$A:$J,10,)),"")</f>
        <v>&lt;eu:RequirementResponseValidatesCriterionRequirement&gt;</v>
      </c>
      <c r="E214" s="12" t="str">
        <f>IFERROR(IF(VLOOKUP(A214,VocabularyNL!$A:$G,6)=0,"",VLOOKUP(A214,VocabularyNL!$A:$G,6)),"")</f>
        <v/>
      </c>
      <c r="F214" s="12" t="str">
        <f>IFERROR(IF(VLOOKUP(A214,VocabularyFR!$A:$G,6)=0,"",VLOOKUP(A214,VocabularyFR!$A:$G,6)),"")</f>
        <v/>
      </c>
      <c r="G214" s="12" t="str">
        <f>IF($A214&lt;&gt;"",VLOOKUP($A214,Vocabulary!$A:$J,3,),"")</f>
        <v>The Requirement Response must refer to the Criterion Requirement it is actually
replying to.</v>
      </c>
      <c r="H214" s="12" t="str">
        <f>IFERROR(IF(VLOOKUP(A214,VocabularyNL!$A:$G,7)=0,"",VLOOKUP(A214,VocabularyNL!$A:$H,7)),"")</f>
        <v/>
      </c>
      <c r="I214" s="12" t="str">
        <f>IFERROR(IF(VLOOKUP(A214,VocabularyFR!$A:$G,7)=0,"",VLOOKUP(A214,VocabularyFR!$A:$H,7)),"")</f>
        <v/>
      </c>
      <c r="J214" s="12" t="str">
        <f>IF($A214&lt;&gt;"",IF(VLOOKUP($A214,Vocabulary!$A:$J,7,)="","",VLOOKUP($A214,Vocabulary!$A:$J,7,)),"")</f>
        <v/>
      </c>
      <c r="K214" s="12" t="str">
        <f>IFERROR(IF(VLOOKUP(A214,VocabularyNL!$A:$H,8)=0,"",VLOOKUP(A214,VocabularyNL!$A:$H,8)),"")</f>
        <v/>
      </c>
      <c r="L214" s="12" t="str">
        <f>IFERROR(IF(VLOOKUP(A214,VocabularyFR!$A:$H,8)=0,"",VLOOKUP(A214,VocabularyFR!$A:$H,8)),"")</f>
        <v/>
      </c>
    </row>
    <row r="215" spans="1:12" ht="28.8" x14ac:dyDescent="0.3">
      <c r="A215" s="4">
        <v>214</v>
      </c>
      <c r="B215" s="12" t="str">
        <f>IF($A215&lt;&gt;"",VLOOKUP($A215,Vocabulary!$A:$J,4,),"")</f>
        <v>Organization</v>
      </c>
      <c r="C215" s="12" t="str">
        <f>IF($A215&lt;&gt;"",IF(VLOOKUP($A215,Vocabulary!$A:$J,2,)="","",VLOOKUP($A215,Vocabulary!$A:$J,2,)),"")</f>
        <v>Rule</v>
      </c>
      <c r="D215" s="12" t="str">
        <f>IF($A215&lt;&gt;"",IF(VLOOKUP($A215,Vocabulary!$A:$J,10,)="","",VLOOKUP($A215,Vocabulary!$A:$J,10,)),"")</f>
        <v>&lt;eu:Rule&gt;</v>
      </c>
      <c r="E215" s="12" t="str">
        <f>IFERROR(IF(VLOOKUP(A215,VocabularyNL!$A:$G,6)=0,"",VLOOKUP(A215,VocabularyNL!$A:$G,6)),"")</f>
        <v/>
      </c>
      <c r="F215" s="12" t="str">
        <f>IFERROR(IF(VLOOKUP(A215,VocabularyFR!$A:$G,6)=0,"",VLOOKUP(A215,VocabularyFR!$A:$G,6)),"")</f>
        <v/>
      </c>
      <c r="G215" s="12" t="str">
        <f>IF($A215&lt;&gt;"",VLOOKUP($A215,Vocabulary!$A:$J,3,),"")</f>
        <v>A document that sets out the specific rules, guidelines, or procedures that a public service follows.</v>
      </c>
      <c r="H215" s="12" t="str">
        <f>IFERROR(IF(VLOOKUP(A215,VocabularyNL!$A:$G,7)=0,"",VLOOKUP(A215,VocabularyNL!$A:$H,7)),"")</f>
        <v/>
      </c>
      <c r="I215" s="12" t="str">
        <f>IFERROR(IF(VLOOKUP(A215,VocabularyFR!$A:$G,7)=0,"",VLOOKUP(A215,VocabularyFR!$A:$H,7)),"")</f>
        <v/>
      </c>
      <c r="J215" s="12" t="str">
        <f>IF($A215&lt;&gt;"",IF(VLOOKUP($A215,Vocabulary!$A:$J,7,)="","",VLOOKUP($A215,Vocabulary!$A:$J,7,)),"")</f>
        <v/>
      </c>
      <c r="K215" s="12" t="str">
        <f>IFERROR(IF(VLOOKUP(A215,VocabularyNL!$A:$H,8)=0,"",VLOOKUP(A215,VocabularyNL!$A:$H,8)),"")</f>
        <v/>
      </c>
      <c r="L215" s="12" t="str">
        <f>IFERROR(IF(VLOOKUP(A215,VocabularyFR!$A:$H,8)=0,"",VLOOKUP(A215,VocabularyFR!$A:$H,8)),"")</f>
        <v/>
      </c>
    </row>
    <row r="216" spans="1:12" ht="28.8" x14ac:dyDescent="0.3">
      <c r="A216" s="4">
        <v>215</v>
      </c>
      <c r="B216" s="12" t="str">
        <f>IF($A216&lt;&gt;"",VLOOKUP($A216,Vocabulary!$A:$J,4,),"")</f>
        <v>Organization</v>
      </c>
      <c r="C216" s="12" t="str">
        <f>IF($A216&lt;&gt;"",IF(VLOOKUP($A216,Vocabulary!$A:$J,2,)="","",VLOOKUP($A216,Vocabulary!$A:$J,2,)),"")</f>
        <v>RuleIdentifier</v>
      </c>
      <c r="D216" s="12" t="str">
        <f>IF($A216&lt;&gt;"",IF(VLOOKUP($A216,Vocabulary!$A:$J,10,)="","",VLOOKUP($A216,Vocabulary!$A:$J,10,)),"")</f>
        <v>&lt;eu:RuleIdentifier&gt;</v>
      </c>
      <c r="E216" s="12" t="str">
        <f>IFERROR(IF(VLOOKUP(A216,VocabularyNL!$A:$G,6)=0,"",VLOOKUP(A216,VocabularyNL!$A:$G,6)),"")</f>
        <v/>
      </c>
      <c r="F216" s="12" t="str">
        <f>IFERROR(IF(VLOOKUP(A216,VocabularyFR!$A:$G,6)=0,"",VLOOKUP(A216,VocabularyFR!$A:$G,6)),"")</f>
        <v/>
      </c>
      <c r="G216" s="12" t="str">
        <f>IF($A216&lt;&gt;"",VLOOKUP($A216,Vocabulary!$A:$J,3,),"")</f>
        <v>This property represents a formally-issued Identifier for the Rule.</v>
      </c>
      <c r="H216" s="12" t="str">
        <f>IFERROR(IF(VLOOKUP(A216,VocabularyNL!$A:$G,7)=0,"",VLOOKUP(A216,VocabularyNL!$A:$H,7)),"")</f>
        <v/>
      </c>
      <c r="I216" s="12" t="str">
        <f>IFERROR(IF(VLOOKUP(A216,VocabularyFR!$A:$G,7)=0,"",VLOOKUP(A216,VocabularyFR!$A:$H,7)),"")</f>
        <v/>
      </c>
      <c r="J216" s="12" t="str">
        <f>IF($A216&lt;&gt;"",IF(VLOOKUP($A216,Vocabulary!$A:$J,7,)="","",VLOOKUP($A216,Vocabulary!$A:$J,7,)),"")</f>
        <v/>
      </c>
      <c r="K216" s="12" t="str">
        <f>IFERROR(IF(VLOOKUP(A216,VocabularyNL!$A:$H,8)=0,"",VLOOKUP(A216,VocabularyNL!$A:$H,8)),"")</f>
        <v/>
      </c>
      <c r="L216" s="12" t="str">
        <f>IFERROR(IF(VLOOKUP(A216,VocabularyFR!$A:$H,8)=0,"",VLOOKUP(A216,VocabularyFR!$A:$H,8)),"")</f>
        <v/>
      </c>
    </row>
    <row r="217" spans="1:12" ht="28.8" x14ac:dyDescent="0.3">
      <c r="A217" s="4">
        <v>216</v>
      </c>
      <c r="B217" s="12" t="str">
        <f>IF($A217&lt;&gt;"",VLOOKUP($A217,Vocabulary!$A:$J,4,),"")</f>
        <v>Organization</v>
      </c>
      <c r="C217" s="12" t="str">
        <f>IF($A217&lt;&gt;"",IF(VLOOKUP($A217,Vocabulary!$A:$J,2,)="","",VLOOKUP($A217,Vocabulary!$A:$J,2,)),"")</f>
        <v>RuleDescription</v>
      </c>
      <c r="D217" s="12" t="str">
        <f>IF($A217&lt;&gt;"",IF(VLOOKUP($A217,Vocabulary!$A:$J,10,)="","",VLOOKUP($A217,Vocabulary!$A:$J,10,)),"")</f>
        <v>&lt;eu:RuleDescription&gt;</v>
      </c>
      <c r="E217" s="12" t="str">
        <f>IFERROR(IF(VLOOKUP(A217,VocabularyNL!$A:$G,6)=0,"",VLOOKUP(A217,VocabularyNL!$A:$G,6)),"")</f>
        <v/>
      </c>
      <c r="F217" s="12" t="str">
        <f>IFERROR(IF(VLOOKUP(A217,VocabularyFR!$A:$G,6)=0,"",VLOOKUP(A217,VocabularyFR!$A:$G,6)),"")</f>
        <v/>
      </c>
      <c r="G217" s="12" t="str">
        <f>IF($A217&lt;&gt;"",VLOOKUP($A217,Vocabulary!$A:$J,3,),"")</f>
        <v>This property represents a free text Description of the Rule.</v>
      </c>
      <c r="H217" s="12" t="str">
        <f>IFERROR(IF(VLOOKUP(A217,VocabularyNL!$A:$G,7)=0,"",VLOOKUP(A217,VocabularyNL!$A:$H,7)),"")</f>
        <v/>
      </c>
      <c r="I217" s="12" t="str">
        <f>IFERROR(IF(VLOOKUP(A217,VocabularyFR!$A:$G,7)=0,"",VLOOKUP(A217,VocabularyFR!$A:$H,7)),"")</f>
        <v/>
      </c>
      <c r="J217" s="12" t="str">
        <f>IF($A217&lt;&gt;"",IF(VLOOKUP($A217,Vocabulary!$A:$J,7,)="","",VLOOKUP($A217,Vocabulary!$A:$J,7,)),"")</f>
        <v/>
      </c>
      <c r="K217" s="12" t="str">
        <f>IFERROR(IF(VLOOKUP(A217,VocabularyNL!$A:$H,8)=0,"",VLOOKUP(A217,VocabularyNL!$A:$H,8)),"")</f>
        <v/>
      </c>
      <c r="L217" s="12" t="str">
        <f>IFERROR(IF(VLOOKUP(A217,VocabularyFR!$A:$H,8)=0,"",VLOOKUP(A217,VocabularyFR!$A:$H,8)),"")</f>
        <v/>
      </c>
    </row>
    <row r="218" spans="1:12" ht="72" x14ac:dyDescent="0.3">
      <c r="A218" s="4">
        <v>217</v>
      </c>
      <c r="B218" s="12" t="str">
        <f>IF($A218&lt;&gt;"",VLOOKUP($A218,Vocabulary!$A:$J,4,),"")</f>
        <v>Organization</v>
      </c>
      <c r="C218" s="12" t="str">
        <f>IF($A218&lt;&gt;"",IF(VLOOKUP($A218,Vocabulary!$A:$J,2,)="","",VLOOKUP($A218,Vocabulary!$A:$J,2,)),"")</f>
        <v>RuleLanguage</v>
      </c>
      <c r="D218" s="12" t="str">
        <f>IF($A218&lt;&gt;"",IF(VLOOKUP($A218,Vocabulary!$A:$J,10,)="","",VLOOKUP($A218,Vocabulary!$A:$J,10,)),"")</f>
        <v>&lt;eu:RuleLanguage&gt;</v>
      </c>
      <c r="E218" s="12" t="str">
        <f>IFERROR(IF(VLOOKUP(A218,VocabularyNL!$A:$G,6)=0,"",VLOOKUP(A218,VocabularyNL!$A:$G,6)),"")</f>
        <v/>
      </c>
      <c r="F218" s="12" t="str">
        <f>IFERROR(IF(VLOOKUP(A218,VocabularyFR!$A:$G,6)=0,"",VLOOKUP(A218,VocabularyFR!$A:$G,6)),"")</f>
        <v/>
      </c>
      <c r="G218" s="12" t="str">
        <f>IF($A218&lt;&gt;"",VLOOKUP($A218,Vocabulary!$A:$J,3,),"")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H218" s="12" t="str">
        <f>IFERROR(IF(VLOOKUP(A218,VocabularyNL!$A:$G,7)=0,"",VLOOKUP(A218,VocabularyNL!$A:$H,7)),"")</f>
        <v/>
      </c>
      <c r="I218" s="12" t="str">
        <f>IFERROR(IF(VLOOKUP(A218,VocabularyFR!$A:$G,7)=0,"",VLOOKUP(A218,VocabularyFR!$A:$H,7)),"")</f>
        <v/>
      </c>
      <c r="J218" s="12" t="str">
        <f>IF($A218&lt;&gt;"",IF(VLOOKUP($A218,Vocabulary!$A:$J,7,)="","",VLOOKUP($A218,Vocabulary!$A:$J,7,)),"")</f>
        <v/>
      </c>
      <c r="K218" s="12" t="str">
        <f>IFERROR(IF(VLOOKUP(A218,VocabularyNL!$A:$H,8)=0,"",VLOOKUP(A218,VocabularyNL!$A:$H,8)),"")</f>
        <v/>
      </c>
      <c r="L218" s="12" t="str">
        <f>IFERROR(IF(VLOOKUP(A218,VocabularyFR!$A:$H,8)=0,"",VLOOKUP(A218,VocabularyFR!$A:$H,8)),"")</f>
        <v/>
      </c>
    </row>
    <row r="219" spans="1:12" x14ac:dyDescent="0.3">
      <c r="A219" s="4">
        <v>218</v>
      </c>
      <c r="B219" s="12" t="str">
        <f>IF($A219&lt;&gt;"",VLOOKUP($A219,Vocabulary!$A:$J,4,),"")</f>
        <v>Organization</v>
      </c>
      <c r="C219" s="12" t="str">
        <f>IF($A219&lt;&gt;"",IF(VLOOKUP($A219,Vocabulary!$A:$J,2,)="","",VLOOKUP($A219,Vocabulary!$A:$J,2,)),"")</f>
        <v>RuleName</v>
      </c>
      <c r="D219" s="12" t="str">
        <f>IF($A219&lt;&gt;"",IF(VLOOKUP($A219,Vocabulary!$A:$J,10,)="","",VLOOKUP($A219,Vocabulary!$A:$J,10,)),"")</f>
        <v>&lt;eu:RuleName&gt;</v>
      </c>
      <c r="E219" s="12" t="str">
        <f>IFERROR(IF(VLOOKUP(A219,VocabularyNL!$A:$G,6)=0,"",VLOOKUP(A219,VocabularyNL!$A:$G,6)),"")</f>
        <v/>
      </c>
      <c r="F219" s="12" t="str">
        <f>IFERROR(IF(VLOOKUP(A219,VocabularyFR!$A:$G,6)=0,"",VLOOKUP(A219,VocabularyFR!$A:$G,6)),"")</f>
        <v/>
      </c>
      <c r="G219" s="12" t="str">
        <f>IF($A219&lt;&gt;"",VLOOKUP($A219,Vocabulary!$A:$J,3,),"")</f>
        <v>This property represents the name of the Rule.</v>
      </c>
      <c r="H219" s="12" t="str">
        <f>IFERROR(IF(VLOOKUP(A219,VocabularyNL!$A:$G,7)=0,"",VLOOKUP(A219,VocabularyNL!$A:$H,7)),"")</f>
        <v/>
      </c>
      <c r="I219" s="12" t="str">
        <f>IFERROR(IF(VLOOKUP(A219,VocabularyFR!$A:$G,7)=0,"",VLOOKUP(A219,VocabularyFR!$A:$H,7)),"")</f>
        <v/>
      </c>
      <c r="J219" s="12" t="str">
        <f>IF($A219&lt;&gt;"",IF(VLOOKUP($A219,Vocabulary!$A:$J,7,)="","",VLOOKUP($A219,Vocabulary!$A:$J,7,)),"")</f>
        <v/>
      </c>
      <c r="K219" s="12" t="str">
        <f>IFERROR(IF(VLOOKUP(A219,VocabularyNL!$A:$H,8)=0,"",VLOOKUP(A219,VocabularyNL!$A:$H,8)),"")</f>
        <v/>
      </c>
      <c r="L219" s="12" t="str">
        <f>IFERROR(IF(VLOOKUP(A219,VocabularyFR!$A:$H,8)=0,"",VLOOKUP(A219,VocabularyFR!$A:$H,8)),"")</f>
        <v/>
      </c>
    </row>
    <row r="220" spans="1:12" ht="28.8" x14ac:dyDescent="0.3">
      <c r="A220" s="4">
        <v>219</v>
      </c>
      <c r="B220" s="12" t="str">
        <f>IF($A220&lt;&gt;"",VLOOKUP($A220,Vocabulary!$A:$J,4,),"")</f>
        <v>Organization</v>
      </c>
      <c r="C220" s="12" t="str">
        <f>IF($A220&lt;&gt;"",IF(VLOOKUP($A220,Vocabulary!$A:$J,2,)="","",VLOOKUP($A220,Vocabulary!$A:$J,2,)),"")</f>
        <v>RuleImplements</v>
      </c>
      <c r="D220" s="12" t="str">
        <f>IF($A220&lt;&gt;"",IF(VLOOKUP($A220,Vocabulary!$A:$J,10,)="","",VLOOKUP($A220,Vocabulary!$A:$J,10,)),"")</f>
        <v>&lt;eu:RuleImplements&gt;</v>
      </c>
      <c r="E220" s="12" t="str">
        <f>IFERROR(IF(VLOOKUP(A220,VocabularyNL!$A:$G,6)=0,"",VLOOKUP(A220,VocabularyNL!$A:$G,6)),"")</f>
        <v/>
      </c>
      <c r="F220" s="12" t="str">
        <f>IFERROR(IF(VLOOKUP(A220,VocabularyFR!$A:$G,6)=0,"",VLOOKUP(A220,VocabularyFR!$A:$G,6)),"")</f>
        <v/>
      </c>
      <c r="G220" s="12" t="str">
        <f>IF($A220&lt;&gt;"",VLOOKUP($A220,Vocabulary!$A:$J,3,),"")</f>
        <v>The formal framework under which the rule is defined.</v>
      </c>
      <c r="H220" s="12" t="str">
        <f>IFERROR(IF(VLOOKUP(A220,VocabularyNL!$A:$G,7)=0,"",VLOOKUP(A220,VocabularyNL!$A:$H,7)),"")</f>
        <v/>
      </c>
      <c r="I220" s="12" t="str">
        <f>IFERROR(IF(VLOOKUP(A220,VocabularyFR!$A:$G,7)=0,"",VLOOKUP(A220,VocabularyFR!$A:$H,7)),"")</f>
        <v/>
      </c>
      <c r="J220" s="12" t="str">
        <f>IF($A220&lt;&gt;"",IF(VLOOKUP($A220,Vocabulary!$A:$J,7,)="","",VLOOKUP($A220,Vocabulary!$A:$J,7,)),"")</f>
        <v/>
      </c>
      <c r="K220" s="12" t="str">
        <f>IFERROR(IF(VLOOKUP(A220,VocabularyNL!$A:$H,8)=0,"",VLOOKUP(A220,VocabularyNL!$A:$H,8)),"")</f>
        <v/>
      </c>
      <c r="L220" s="12" t="str">
        <f>IFERROR(IF(VLOOKUP(A220,VocabularyFR!$A:$H,8)=0,"",VLOOKUP(A220,VocabularyFR!$A:$H,8)),"")</f>
        <v/>
      </c>
    </row>
    <row r="221" spans="1:12" ht="72" x14ac:dyDescent="0.3">
      <c r="A221" s="4">
        <v>220</v>
      </c>
      <c r="B221" s="12" t="str">
        <f>IF($A221&lt;&gt;"",VLOOKUP($A221,Vocabulary!$A:$J,4,),"")</f>
        <v>Organization</v>
      </c>
      <c r="C221" s="12" t="str">
        <f>IF($A221&lt;&gt;"",IF(VLOOKUP($A221,Vocabulary!$A:$J,2,)="","",VLOOKUP($A221,Vocabulary!$A:$J,2,)),"")</f>
        <v>OrganizationalUnit</v>
      </c>
      <c r="D221" s="12" t="str">
        <f>IF($A221&lt;&gt;"",IF(VLOOKUP($A221,Vocabulary!$A:$J,10,)="","",VLOOKUP($A221,Vocabulary!$A:$J,10,)),"")</f>
        <v>&lt;org:OrganizationalUnit&gt;</v>
      </c>
      <c r="E221" s="12" t="str">
        <f>IFERROR(IF(VLOOKUP(A221,VocabularyNL!$A:$G,6)=0,"",VLOOKUP(A221,VocabularyNL!$A:$G,6)),"")</f>
        <v>Organisatie-eenheid</v>
      </c>
      <c r="F221" s="12" t="str">
        <f>IFERROR(IF(VLOOKUP(A221,VocabularyFR!$A:$G,6)=0,"",VLOOKUP(A221,VocabularyFR!$A:$G,6)),"")</f>
        <v>Unité organisationnelle</v>
      </c>
      <c r="G221" s="12" t="str">
        <f>IF($A221&lt;&gt;"",VLOOKUP($A221,Vocabulary!$A:$J,3,),"")</f>
        <v xml:space="preserve">An Organization such as a department or support unit which is part of some larger Organization and only has full recognition within the context of that Organization. In particular the unit would not be regarded as a legal entity in its own right. </v>
      </c>
      <c r="H221" s="12" t="str">
        <f>IFERROR(IF(VLOOKUP(A221,VocabularyNL!$A:$G,7)=0,"",VLOOKUP(A221,VocabularyNL!$A:$H,7)),"")</f>
        <v>Een organisatie zoals een afdeling of ondersteuningseenheid die deel uitmaakt van een grotere organisatie en alleen volledige erkenning heeft binnen de context van die organisatie. In het bijzonder zou de eenheid niet als een op zichzelf staande juridische entiteit worden beschouwd.</v>
      </c>
      <c r="I221" s="12" t="str">
        <f>IFERROR(IF(VLOOKUP(A221,VocabularyFR!$A:$G,7)=0,"",VLOOKUP(A221,VocabularyFR!$A:$H,7)),"")</f>
        <v>Une organisation telle qu'un département ou une unité de soutien qui fait partie d'une organisation plus grande et qui n'est pleinement reconnue que dans le contexte de cette organisation. En particulier, l'unité ne serait pas considérée comme une entité juridique à part entière.</v>
      </c>
      <c r="J221" s="12" t="str">
        <f>IF($A221&lt;&gt;"",IF(VLOOKUP($A221,Vocabulary!$A:$J,7,)="","",VLOOKUP($A221,Vocabulary!$A:$J,7,)),"")</f>
        <v/>
      </c>
      <c r="K221" s="12" t="str">
        <f>IFERROR(IF(VLOOKUP(A221,VocabularyNL!$A:$H,8)=0,"",VLOOKUP(A221,VocabularyNL!$A:$H,8)),"")</f>
        <v/>
      </c>
      <c r="L221" s="12" t="str">
        <f>IFERROR(IF(VLOOKUP(A221,VocabularyFR!$A:$H,8)=0,"",VLOOKUP(A221,VocabularyFR!$A:$H,8)),"")</f>
        <v/>
      </c>
    </row>
    <row r="222" spans="1:12" ht="100.8" x14ac:dyDescent="0.3">
      <c r="A222" s="4">
        <v>221</v>
      </c>
      <c r="B222" s="12" t="str">
        <f>IF($A222&lt;&gt;"",VLOOKUP($A222,Vocabulary!$A:$J,4,),"")</f>
        <v>Organization</v>
      </c>
      <c r="C222" s="12" t="str">
        <f>IF($A222&lt;&gt;"",IF(VLOOKUP($A222,Vocabulary!$A:$J,2,)="","",VLOOKUP($A222,Vocabulary!$A:$J,2,)),"")</f>
        <v>Organization</v>
      </c>
      <c r="D222" s="12" t="str">
        <f>IF($A222&lt;&gt;"",IF(VLOOKUP($A222,Vocabulary!$A:$J,10,)="","",VLOOKUP($A222,Vocabulary!$A:$J,10,)),"")</f>
        <v>&lt;org:Organization&gt;</v>
      </c>
      <c r="E222" s="12" t="str">
        <f>IFERROR(IF(VLOOKUP(A222,VocabularyNL!$A:$G,6)=0,"",VLOOKUP(A222,VocabularyNL!$A:$G,6)),"")</f>
        <v>Organisatie</v>
      </c>
      <c r="F222" s="12" t="str">
        <f>IFERROR(IF(VLOOKUP(A222,VocabularyFR!$A:$G,6)=0,"",VLOOKUP(A222,VocabularyFR!$A:$G,6)),"")</f>
        <v>Organisation</v>
      </c>
      <c r="G222" s="12" t="str">
        <f>IF($A222&lt;&gt;"",VLOOKUP($A222,Vocabulary!$A:$J,3,),"")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H222" s="12" t="str">
        <f>IFERROR(IF(VLOOKUP(A222,VocabularyNL!$A:$G,7)=0,"",VLOOKUP(A222,VocabularyNL!$A:$H,7)),"")</f>
        <v>Vertegenwoordigt een verzameling mensen die samen zijn georganiseerd in een gemeenschap of een andere sociale, commerciële of politieke structuur. De groep heeft een gemeenschappelijk doel of reden van bestaan die verder gaat dan de groep mensen die erbij horen en kan optreden als een agent. Organisaties zijn vaak te ontleden in hiërarchische structuren.</v>
      </c>
      <c r="I222" s="12" t="str">
        <f>IFERROR(IF(VLOOKUP(A222,VocabularyFR!$A:$G,7)=0,"",VLOOKUP(A222,VocabularyFR!$A:$H,7)),"")</f>
        <v>Représente une collection de personnes organisées ensemble dans une communauté ou une autre structure sociale, commerciale ou politique. Le groupe a un objectif commun ou une raison d'existence qui dépasse le nombre de personnes qui lui appartiennent et peut agir en tant qu'agent. Les organisations sont souvent décomposables en structures hiérarchiques.</v>
      </c>
      <c r="J222" s="12" t="str">
        <f>IF($A222&lt;&gt;"",IF(VLOOKUP($A222,Vocabulary!$A:$J,7,)="","",VLOOKUP($A222,Vocabulary!$A:$J,7,)),"")</f>
        <v/>
      </c>
      <c r="K222" s="12" t="str">
        <f>IFERROR(IF(VLOOKUP(A222,VocabularyNL!$A:$H,8)=0,"",VLOOKUP(A222,VocabularyNL!$A:$H,8)),"")</f>
        <v/>
      </c>
      <c r="L222" s="12" t="str">
        <f>IFERROR(IF(VLOOKUP(A222,VocabularyFR!$A:$H,8)=0,"",VLOOKUP(A222,VocabularyFR!$A:$H,8)),"")</f>
        <v/>
      </c>
    </row>
    <row r="223" spans="1:12" ht="100.8" x14ac:dyDescent="0.3">
      <c r="A223" s="4">
        <v>222</v>
      </c>
      <c r="B223" s="12" t="str">
        <f>IF($A223&lt;&gt;"",VLOOKUP($A223,Vocabulary!$A:$J,4,),"")</f>
        <v>Organization</v>
      </c>
      <c r="C223" s="12" t="str">
        <f>IF($A223&lt;&gt;"",IF(VLOOKUP($A223,Vocabulary!$A:$J,2,)="","",VLOOKUP($A223,Vocabulary!$A:$J,2,)),"")</f>
        <v>PublicOrganization</v>
      </c>
      <c r="D223" s="12" t="str">
        <f>IF($A223&lt;&gt;"",IF(VLOOKUP($A223,Vocabulary!$A:$J,10,)="","",VLOOKUP($A223,Vocabulary!$A:$J,10,)),"")</f>
        <v>&lt;eu-org:PublicOrganization&gt;</v>
      </c>
      <c r="E223" s="12" t="str">
        <f>IFERROR(IF(VLOOKUP(A223,VocabularyNL!$A:$G,6)=0,"",VLOOKUP(A223,VocabularyNL!$A:$G,6)),"")</f>
        <v>Publieke Organisatie</v>
      </c>
      <c r="F223" s="12" t="str">
        <f>IFERROR(IF(VLOOKUP(A223,VocabularyFR!$A:$G,6)=0,"",VLOOKUP(A223,VocabularyFR!$A:$G,6)),"")</f>
        <v>Organisation publique</v>
      </c>
      <c r="G223" s="12" t="str">
        <f>IF($A223&lt;&gt;"",VLOOKUP($A223,Vocabulary!$A:$J,3,),"")</f>
        <v>The Public Organization class represents the organization. 
One organization may comprise several sub-organizations and any organization may have one or more organizational units. 
In some cases, albeit rare ones, a Public Organization may not be a legal entity.</v>
      </c>
      <c r="H223" s="12" t="str">
        <f>IFERROR(IF(VLOOKUP(A223,VocabularyNL!$A:$G,7)=0,"",VLOOKUP(A223,VocabularyNL!$A:$H,7)),"")</f>
        <v>De klasse Public Organization vertegenwoordigt de organisatie.
Eén organisatie kan meerdere suborganisaties omvatten en elke organisatie kan een of meer organisatie-eenheden hebben.
In sommige gevallen, zij het zeldzame, is een openbare organisatie mogelijk geen rechtspersoon.</v>
      </c>
      <c r="I223" s="12" t="str">
        <f>IFERROR(IF(VLOOKUP(A223,VocabularyFR!$A:$G,7)=0,"",VLOOKUP(A223,VocabularyFR!$A:$H,7)),"")</f>
        <v>La classe Organisation publique représente l'organisation.
Une organisation peut comprendre plusieurs sous-organisations et toute organisation peut avoir une ou plusieurs unités organisationnelles.
Dans certains cas, même rares, une organisation publique peut ne pas être une entité juridique.</v>
      </c>
      <c r="J223" s="12" t="str">
        <f>IF($A223&lt;&gt;"",IF(VLOOKUP($A223,Vocabulary!$A:$J,7,)="","",VLOOKUP($A223,Vocabulary!$A:$J,7,)),"")</f>
        <v/>
      </c>
      <c r="K223" s="12" t="str">
        <f>IFERROR(IF(VLOOKUP(A223,VocabularyNL!$A:$H,8)=0,"",VLOOKUP(A223,VocabularyNL!$A:$H,8)),"")</f>
        <v/>
      </c>
      <c r="L223" s="12" t="str">
        <f>IFERROR(IF(VLOOKUP(A223,VocabularyFR!$A:$H,8)=0,"",VLOOKUP(A223,VocabularyFR!$A:$H,8)),"")</f>
        <v/>
      </c>
    </row>
    <row r="224" spans="1:12" x14ac:dyDescent="0.3">
      <c r="A224" s="4">
        <v>223</v>
      </c>
      <c r="B224" s="12" t="str">
        <f>IF($A224&lt;&gt;"",VLOOKUP($A224,Vocabulary!$A:$J,4,),"")</f>
        <v>Organization</v>
      </c>
      <c r="C224" s="12" t="str">
        <f>IF($A224&lt;&gt;"",IF(VLOOKUP($A224,Vocabulary!$A:$J,2,)="","",VLOOKUP($A224,Vocabulary!$A:$J,2,)),"")</f>
        <v>abbreviatedName</v>
      </c>
      <c r="D224" s="12" t="str">
        <f>IF($A224&lt;&gt;"",IF(VLOOKUP($A224,Vocabulary!$A:$J,10,)="","",VLOOKUP($A224,Vocabulary!$A:$J,10,)),"")</f>
        <v>&lt;https://w3id.org/i40/sto#abbreviation&gt;</v>
      </c>
      <c r="E224" s="12" t="str">
        <f>IFERROR(IF(VLOOKUP(A224,VocabularyNL!$A:$G,6)=0,"",VLOOKUP(A224,VocabularyNL!$A:$G,6)),"")</f>
        <v>Afgekorte naam</v>
      </c>
      <c r="F224" s="12" t="str">
        <f>IFERROR(IF(VLOOKUP(A224,VocabularyFR!$A:$G,6)=0,"",VLOOKUP(A224,VocabularyFR!$A:$G,6)),"")</f>
        <v>Nom abrégé</v>
      </c>
      <c r="G224" s="12" t="str">
        <f>IF($A224&lt;&gt;"",VLOOKUP($A224,Vocabulary!$A:$J,3,),"")</f>
        <v>Abbreviated name of the thing.</v>
      </c>
      <c r="H224" s="12" t="str">
        <f>IFERROR(IF(VLOOKUP(A224,VocabularyNL!$A:$G,7)=0,"",VLOOKUP(A224,VocabularyNL!$A:$H,7)),"")</f>
        <v>Afgekorte naam.</v>
      </c>
      <c r="I224" s="12" t="str">
        <f>IFERROR(IF(VLOOKUP(A224,VocabularyFR!$A:$G,7)=0,"",VLOOKUP(A224,VocabularyFR!$A:$H,7)),"")</f>
        <v>Nom abrégé.</v>
      </c>
      <c r="J224" s="12" t="str">
        <f>IF($A224&lt;&gt;"",IF(VLOOKUP($A224,Vocabulary!$A:$J,7,)="","",VLOOKUP($A224,Vocabulary!$A:$J,7,)),"")</f>
        <v>Abbreviated name of an organization or site.</v>
      </c>
      <c r="K224" s="12" t="str">
        <f>IFERROR(IF(VLOOKUP(A224,VocabularyNL!$A:$H,8)=0,"",VLOOKUP(A224,VocabularyNL!$A:$H,8)),"")</f>
        <v>Afgekorte naam van een organisatie of een site.</v>
      </c>
      <c r="L224" s="12" t="str">
        <f>IFERROR(IF(VLOOKUP(A224,VocabularyFR!$A:$H,8)=0,"",VLOOKUP(A224,VocabularyFR!$A:$H,8)),"")</f>
        <v xml:space="preserve">Nom abrégé d'une organisation ou d'un site. </v>
      </c>
    </row>
    <row r="225" spans="1:12" x14ac:dyDescent="0.3">
      <c r="A225" s="4">
        <v>224</v>
      </c>
      <c r="B225" s="12" t="str">
        <f>IF($A225&lt;&gt;"",VLOOKUP($A225,Vocabulary!$A:$J,4,),"")</f>
        <v>Location</v>
      </c>
      <c r="C225" s="12" t="str">
        <f>IF($A225&lt;&gt;"",IF(VLOOKUP($A225,Vocabulary!$A:$J,2,)="","",VLOOKUP($A225,Vocabulary!$A:$J,2,)),"")</f>
        <v>address</v>
      </c>
      <c r="D225" s="12" t="str">
        <f>IF($A225&lt;&gt;"",IF(VLOOKUP($A225,Vocabulary!$A:$J,10,)="","",VLOOKUP($A225,Vocabulary!$A:$J,10,)),"")</f>
        <v>&lt;locn:address&gt;</v>
      </c>
      <c r="E225" s="12" t="str">
        <f>IFERROR(IF(VLOOKUP(A225,VocabularyNL!$A:$G,6)=0,"",VLOOKUP(A225,VocabularyNL!$A:$G,6)),"")</f>
        <v>Adres</v>
      </c>
      <c r="F225" s="12" t="str">
        <f>IFERROR(IF(VLOOKUP(A225,VocabularyFR!$A:$G,6)=0,"",VLOOKUP(A225,VocabularyFR!$A:$G,6)),"")</f>
        <v>Adresse</v>
      </c>
      <c r="G225" s="12" t="str">
        <f>IF($A225&lt;&gt;"",VLOOKUP($A225,Vocabulary!$A:$J,3,),"")</f>
        <v>Identification of a location.</v>
      </c>
      <c r="H225" s="12" t="str">
        <f>IFERROR(IF(VLOOKUP(A225,VocabularyNL!$A:$G,7)=0,"",VLOOKUP(A225,VocabularyNL!$A:$H,7)),"")</f>
        <v>Identificatie van een locatie.</v>
      </c>
      <c r="I225" s="12" t="str">
        <f>IFERROR(IF(VLOOKUP(A225,VocabularyFR!$A:$G,7)=0,"",VLOOKUP(A225,VocabularyFR!$A:$H,7)),"")</f>
        <v>Identification d'un lieu.</v>
      </c>
      <c r="J225" s="12" t="str">
        <f>IF($A225&lt;&gt;"",IF(VLOOKUP($A225,Vocabulary!$A:$J,7,)="","",VLOOKUP($A225,Vocabulary!$A:$J,7,)),"")</f>
        <v/>
      </c>
      <c r="K225" s="12" t="str">
        <f>IFERROR(IF(VLOOKUP(A225,VocabularyNL!$A:$H,8)=0,"",VLOOKUP(A225,VocabularyNL!$A:$H,8)),"")</f>
        <v/>
      </c>
      <c r="L225" s="12" t="str">
        <f>IFERROR(IF(VLOOKUP(A225,VocabularyFR!$A:$H,8)=0,"",VLOOKUP(A225,VocabularyFR!$A:$H,8)),"")</f>
        <v/>
      </c>
    </row>
    <row r="226" spans="1:12" x14ac:dyDescent="0.3">
      <c r="A226" s="4">
        <v>226</v>
      </c>
      <c r="B226" s="12" t="str">
        <f>IF($A226&lt;&gt;"",VLOOKUP($A226,Vocabulary!$A:$J,4,),"")</f>
        <v>Organization</v>
      </c>
      <c r="C226" s="12" t="str">
        <f>IF($A226&lt;&gt;"",IF(VLOOKUP($A226,Vocabulary!$A:$J,2,)="","",VLOOKUP($A226,Vocabulary!$A:$J,2,)),"")</f>
        <v>commercialName</v>
      </c>
      <c r="D226" s="12" t="str">
        <f>IF($A226&lt;&gt;"",IF(VLOOKUP($A226,Vocabulary!$A:$J,10,)="","",VLOOKUP($A226,Vocabulary!$A:$J,10,)),"")</f>
        <v>&lt;altLabel&gt;</v>
      </c>
      <c r="E226" s="12" t="str">
        <f>IFERROR(IF(VLOOKUP(A226,VocabularyNL!$A:$G,6)=0,"",VLOOKUP(A226,VocabularyNL!$A:$G,6)),"")</f>
        <v>Handelsnaam</v>
      </c>
      <c r="F226" s="12" t="str">
        <f>IFERROR(IF(VLOOKUP(A226,VocabularyFR!$A:$G,6)=0,"",VLOOKUP(A226,VocabularyFR!$A:$G,6)),"")</f>
        <v>Dénomination commerciale</v>
      </c>
      <c r="G226" s="12" t="str">
        <f>IF($A226&lt;&gt;"",VLOOKUP($A226,Vocabulary!$A:$J,3,),"")</f>
        <v>Alternative label</v>
      </c>
      <c r="H226" s="12" t="str">
        <f>IFERROR(IF(VLOOKUP(A226,VocabularyNL!$A:$G,7)=0,"",VLOOKUP(A226,VocabularyNL!$A:$H,7)),"")</f>
        <v>Alternatieve naam.</v>
      </c>
      <c r="I226" s="12" t="str">
        <f>IFERROR(IF(VLOOKUP(A226,VocabularyFR!$A:$G,7)=0,"",VLOOKUP(A226,VocabularyFR!$A:$H,7)),"")</f>
        <v>Nom alternatif.</v>
      </c>
      <c r="J226" s="12" t="str">
        <f>IF($A226&lt;&gt;"",IF(VLOOKUP($A226,Vocabulary!$A:$J,7,)="","",VLOOKUP($A226,Vocabulary!$A:$J,7,)),"")</f>
        <v>A recognized name other than the legal name.</v>
      </c>
      <c r="K226" s="12" t="str">
        <f>IFERROR(IF(VLOOKUP(A226,VocabularyNL!$A:$H,8)=0,"",VLOOKUP(A226,VocabularyNL!$A:$H,8)),"")</f>
        <v>Een erkende naam anders dan de wettelijke naam.</v>
      </c>
      <c r="L226" s="12" t="str">
        <f>IFERROR(IF(VLOOKUP(A226,VocabularyFR!$A:$H,8)=0,"",VLOOKUP(A226,VocabularyFR!$A:$H,8)),"")</f>
        <v>Un nom reconnu autre que le nom légal.</v>
      </c>
    </row>
    <row r="227" spans="1:12" x14ac:dyDescent="0.3">
      <c r="A227" s="4">
        <v>227</v>
      </c>
      <c r="B227" s="12" t="str">
        <f>IF($A227&lt;&gt;"",VLOOKUP($A227,Vocabulary!$A:$J,4,),"")</f>
        <v>Organization</v>
      </c>
      <c r="C227" s="12" t="str">
        <f>IF($A227&lt;&gt;"",IF(VLOOKUP($A227,Vocabulary!$A:$J,2,)="","",VLOOKUP($A227,Vocabulary!$A:$J,2,)),"")</f>
        <v>economicActivity</v>
      </c>
      <c r="D227" s="12" t="str">
        <f>IF($A227&lt;&gt;"",IF(VLOOKUP($A227,Vocabulary!$A:$J,10,)="","",VLOOKUP($A227,Vocabulary!$A:$J,10,)),"")</f>
        <v>&lt;fed-org:economicActivity&gt;</v>
      </c>
      <c r="E227" s="12" t="str">
        <f>IFERROR(IF(VLOOKUP(A227,VocabularyNL!$A:$G,6)=0,"",VLOOKUP(A227,VocabularyNL!$A:$G,6)),"")</f>
        <v>Economische activiteit</v>
      </c>
      <c r="F227" s="12" t="str">
        <f>IFERROR(IF(VLOOKUP(A227,VocabularyFR!$A:$G,6)=0,"",VLOOKUP(A227,VocabularyFR!$A:$G,6)),"")</f>
        <v>Activité économique</v>
      </c>
      <c r="G227" s="12" t="str">
        <f>IF($A227&lt;&gt;"",VLOOKUP($A227,Vocabulary!$A:$J,3,),"")</f>
        <v>The activity of the business.</v>
      </c>
      <c r="H227" s="12" t="str">
        <f>IFERROR(IF(VLOOKUP(A227,VocabularyNL!$A:$G,7)=0,"",VLOOKUP(A227,VocabularyNL!$A:$H,7)),"")</f>
        <v>De economische activiteit van de business.</v>
      </c>
      <c r="I227" s="12" t="str">
        <f>IFERROR(IF(VLOOKUP(A227,VocabularyFR!$A:$G,7)=0,"",VLOOKUP(A227,VocabularyFR!$A:$H,7)),"")</f>
        <v>L'activité économique du business.</v>
      </c>
      <c r="J227" s="12" t="str">
        <f>IF($A227&lt;&gt;"",IF(VLOOKUP($A227,Vocabulary!$A:$J,7,)="","",VLOOKUP($A227,Vocabulary!$A:$J,7,)),"")</f>
        <v>See rov:orgActivity (673)</v>
      </c>
      <c r="K227" s="12" t="str">
        <f>IFERROR(IF(VLOOKUP(A227,VocabularyNL!$A:$H,8)=0,"",VLOOKUP(A227,VocabularyNL!$A:$H,8)),"")</f>
        <v>Zie rov:orgActivity (673)</v>
      </c>
      <c r="L227" s="12" t="str">
        <f>IFERROR(IF(VLOOKUP(A227,VocabularyFR!$A:$H,8)=0,"",VLOOKUP(A227,VocabularyFR!$A:$H,8)),"")</f>
        <v>Voir rov:orgActivity (673)</v>
      </c>
    </row>
    <row r="228" spans="1:12" x14ac:dyDescent="0.3">
      <c r="A228" s="4">
        <v>228</v>
      </c>
      <c r="B228" s="12" t="str">
        <f>IF($A228&lt;&gt;"",VLOOKUP($A228,Vocabulary!$A:$J,4,),"")</f>
        <v>Organization</v>
      </c>
      <c r="C228" s="12" t="str">
        <f>IF($A228&lt;&gt;"",IF(VLOOKUP($A228,Vocabulary!$A:$J,2,)="","",VLOOKUP($A228,Vocabulary!$A:$J,2,)),"")</f>
        <v>email</v>
      </c>
      <c r="D228" s="12" t="str">
        <f>IF($A228&lt;&gt;"",IF(VLOOKUP($A228,Vocabulary!$A:$J,10,)="","",VLOOKUP($A228,Vocabulary!$A:$J,10,)),"")</f>
        <v>&lt;schema:email&gt;</v>
      </c>
      <c r="E228" s="12" t="str">
        <f>IFERROR(IF(VLOOKUP(A228,VocabularyNL!$A:$G,6)=0,"",VLOOKUP(A228,VocabularyNL!$A:$G,6)),"")</f>
        <v>E-mail</v>
      </c>
      <c r="F228" s="12" t="str">
        <f>IFERROR(IF(VLOOKUP(A228,VocabularyFR!$A:$G,6)=0,"",VLOOKUP(A228,VocabularyFR!$A:$G,6)),"")</f>
        <v>E-mail</v>
      </c>
      <c r="G228" s="12" t="str">
        <f>IF($A228&lt;&gt;"",VLOOKUP($A228,Vocabulary!$A:$J,3,),"")</f>
        <v>E-mail address.</v>
      </c>
      <c r="H228" s="12" t="str">
        <f>IFERROR(IF(VLOOKUP(A228,VocabularyNL!$A:$G,7)=0,"",VLOOKUP(A228,VocabularyNL!$A:$H,7)),"")</f>
        <v>E-mail adres.</v>
      </c>
      <c r="I228" s="12" t="str">
        <f>IFERROR(IF(VLOOKUP(A228,VocabularyFR!$A:$G,7)=0,"",VLOOKUP(A228,VocabularyFR!$A:$H,7)),"")</f>
        <v>Adresse e-mail.</v>
      </c>
      <c r="J228" s="12" t="str">
        <f>IF($A228&lt;&gt;"",IF(VLOOKUP($A228,Vocabulary!$A:$J,7,)="","",VLOOKUP($A228,Vocabulary!$A:$J,7,)),"")</f>
        <v/>
      </c>
      <c r="K228" s="12" t="str">
        <f>IFERROR(IF(VLOOKUP(A228,VocabularyNL!$A:$H,8)=0,"",VLOOKUP(A228,VocabularyNL!$A:$H,8)),"")</f>
        <v/>
      </c>
      <c r="L228" s="12" t="str">
        <f>IFERROR(IF(VLOOKUP(A228,VocabularyFR!$A:$H,8)=0,"",VLOOKUP(A228,VocabularyFR!$A:$H,8)),"")</f>
        <v/>
      </c>
    </row>
    <row r="229" spans="1:12" ht="28.8" x14ac:dyDescent="0.3">
      <c r="A229" s="4">
        <v>230</v>
      </c>
      <c r="B229" s="12" t="str">
        <f>IF($A229&lt;&gt;"",VLOOKUP($A229,Vocabulary!$A:$J,4,),"")</f>
        <v>Organization</v>
      </c>
      <c r="C229" s="12" t="str">
        <f>IF($A229&lt;&gt;"",IF(VLOOKUP($A229,Vocabulary!$A:$J,2,)="","",VLOOKUP($A229,Vocabulary!$A:$J,2,)),"")</f>
        <v>endReason</v>
      </c>
      <c r="D229" s="12" t="str">
        <f>IF($A229&lt;&gt;"",IF(VLOOKUP($A229,Vocabulary!$A:$J,10,)="","",VLOOKUP($A229,Vocabulary!$A:$J,10,)),"")</f>
        <v>&lt;fed-org:endReason&gt;</v>
      </c>
      <c r="E229" s="12" t="str">
        <f>IFERROR(IF(VLOOKUP(A229,VocabularyNL!$A:$G,6)=0,"",VLOOKUP(A229,VocabularyNL!$A:$G,6)),"")</f>
        <v>Reden stopzetting</v>
      </c>
      <c r="F229" s="12" t="str">
        <f>IFERROR(IF(VLOOKUP(A229,VocabularyFR!$A:$G,6)=0,"",VLOOKUP(A229,VocabularyFR!$A:$G,6)),"")</f>
        <v>Raison d'arrêt</v>
      </c>
      <c r="G229" s="12" t="str">
        <f>IF($A229&lt;&gt;"",VLOOKUP($A229,Vocabulary!$A:$J,3,),"")</f>
        <v>Reason why an organization or one of its sites has been stopped.</v>
      </c>
      <c r="H229" s="12" t="str">
        <f>IFERROR(IF(VLOOKUP(A229,VocabularyNL!$A:$G,7)=0,"",VLOOKUP(A229,VocabularyNL!$A:$H,7)),"")</f>
        <v xml:space="preserve">Reden weer waarom een onderneming of één van zijn vestigingseenheden is gestopt. </v>
      </c>
      <c r="I229" s="12" t="str">
        <f>IFERROR(IF(VLOOKUP(A229,VocabularyFR!$A:$G,7)=0,"",VLOOKUP(A229,VocabularyFR!$A:$H,7)),"")</f>
        <v>Raison pour laquelle une entreprise ou une de ses unités d'établissement  a été arrêtée.</v>
      </c>
      <c r="J229" s="12" t="str">
        <f>IF($A229&lt;&gt;"",IF(VLOOKUP($A229,Vocabulary!$A:$J,7,)="","",VLOOKUP($A229,Vocabulary!$A:$J,7,)),"")</f>
        <v/>
      </c>
      <c r="K229" s="12" t="str">
        <f>IFERROR(IF(VLOOKUP(A229,VocabularyNL!$A:$H,8)=0,"",VLOOKUP(A229,VocabularyNL!$A:$H,8)),"")</f>
        <v/>
      </c>
      <c r="L229" s="12" t="str">
        <f>IFERROR(IF(VLOOKUP(A229,VocabularyFR!$A:$H,8)=0,"",VLOOKUP(A229,VocabularyFR!$A:$H,8)),"")</f>
        <v/>
      </c>
    </row>
    <row r="230" spans="1:12" ht="28.8" x14ac:dyDescent="0.3">
      <c r="A230" s="4">
        <v>231</v>
      </c>
      <c r="B230" s="12" t="str">
        <f>IF($A230&lt;&gt;"",VLOOKUP($A230,Vocabulary!$A:$J,4,),"")</f>
        <v>Organization</v>
      </c>
      <c r="C230" s="12" t="str">
        <f>IF($A230&lt;&gt;"",IF(VLOOKUP($A230,Vocabulary!$A:$J,2,)="","",VLOOKUP($A230,Vocabulary!$A:$J,2,)),"")</f>
        <v>enterpriseNumber</v>
      </c>
      <c r="D230" s="12" t="str">
        <f>IF($A230&lt;&gt;"",IF(VLOOKUP($A230,Vocabulary!$A:$J,10,)="","",VLOOKUP($A230,Vocabulary!$A:$J,10,)),"")</f>
        <v>&lt;identifier&gt;</v>
      </c>
      <c r="E230" s="12" t="str">
        <f>IFERROR(IF(VLOOKUP(A230,VocabularyNL!$A:$G,6)=0,"",VLOOKUP(A230,VocabularyNL!$A:$G,6)),"")</f>
        <v>Ondernemingsnummer</v>
      </c>
      <c r="F230" s="12" t="str">
        <f>IFERROR(IF(VLOOKUP(A230,VocabularyFR!$A:$G,6)=0,"",VLOOKUP(A230,VocabularyFR!$A:$G,6)),"")</f>
        <v>Numéro d'entreprise</v>
      </c>
      <c r="G230" s="12" t="str">
        <f>IF($A230&lt;&gt;"",VLOOKUP($A230,Vocabulary!$A:$J,3,),"")</f>
        <v>Identifier issued by CBE for a registered organization</v>
      </c>
      <c r="H230" s="12" t="str">
        <f>IFERROR(IF(VLOOKUP(A230,VocabularyNL!$A:$G,7)=0,"",VLOOKUP(A230,VocabularyNL!$A:$H,7)),"")</f>
        <v>Identifier toegekend door KBO aan een geregistreerde organisatie</v>
      </c>
      <c r="I230" s="12" t="str">
        <f>IFERROR(IF(VLOOKUP(A230,VocabularyFR!$A:$G,7)=0,"",VLOOKUP(A230,VocabularyFR!$A:$H,7)),"")</f>
        <v>Identifiant attribué par la BCE à une organisation enregistrée</v>
      </c>
      <c r="J230" s="12" t="str">
        <f>IF($A230&lt;&gt;"",IF(VLOOKUP($A230,Vocabulary!$A:$J,7,)="","",VLOOKUP($A230,Vocabulary!$A:$J,7,)),"")</f>
        <v>CBE = Crossroads Bank for Enterprises</v>
      </c>
      <c r="K230" s="12" t="str">
        <f>IFERROR(IF(VLOOKUP(A230,VocabularyNL!$A:$H,8)=0,"",VLOOKUP(A230,VocabularyNL!$A:$H,8)),"")</f>
        <v>KBO = KruispuntBank Ondernemingen</v>
      </c>
      <c r="L230" s="12" t="str">
        <f>IFERROR(IF(VLOOKUP(A230,VocabularyFR!$A:$H,8)=0,"",VLOOKUP(A230,VocabularyFR!$A:$H,8)),"")</f>
        <v xml:space="preserve">
BCE = Banque Carrefour des Entreprises</v>
      </c>
    </row>
    <row r="231" spans="1:12" ht="28.8" x14ac:dyDescent="0.3">
      <c r="A231" s="4">
        <v>232</v>
      </c>
      <c r="B231" s="12" t="str">
        <f>IF($A231&lt;&gt;"",VLOOKUP($A231,Vocabulary!$A:$J,4,),"")</f>
        <v>Organization</v>
      </c>
      <c r="C231" s="12" t="str">
        <f>IF($A231&lt;&gt;"",IF(VLOOKUP($A231,Vocabulary!$A:$J,2,)="","",VLOOKUP($A231,Vocabulary!$A:$J,2,)),"")</f>
        <v>establishmentUnitNumber</v>
      </c>
      <c r="D231" s="12" t="str">
        <f>IF($A231&lt;&gt;"",IF(VLOOKUP($A231,Vocabulary!$A:$J,10,)="","",VLOOKUP($A231,Vocabulary!$A:$J,10,)),"")</f>
        <v>&lt;identifier&gt;</v>
      </c>
      <c r="E231" s="12" t="str">
        <f>IFERROR(IF(VLOOKUP(A231,VocabularyNL!$A:$G,6)=0,"",VLOOKUP(A231,VocabularyNL!$A:$G,6)),"")</f>
        <v>Vestigingseenheidsnummer</v>
      </c>
      <c r="F231" s="12" t="str">
        <f>IFERROR(IF(VLOOKUP(A231,VocabularyFR!$A:$G,6)=0,"",VLOOKUP(A231,VocabularyFR!$A:$G,6)),"")</f>
        <v>Numéro d'unité d'établissement</v>
      </c>
      <c r="G231" s="12" t="str">
        <f>IF($A231&lt;&gt;"",VLOOKUP($A231,Vocabulary!$A:$J,3,),"")</f>
        <v xml:space="preserve">Identifier issued by CBE for a site (establishment) of an organization </v>
      </c>
      <c r="H231" s="12" t="str">
        <f>IFERROR(IF(VLOOKUP(A231,VocabularyNL!$A:$G,7)=0,"",VLOOKUP(A231,VocabularyNL!$A:$H,7)),"")</f>
        <v>Identifier toegekend door KBO voor een vestigingseenheid van een organisatie.</v>
      </c>
      <c r="I231" s="12" t="str">
        <f>IFERROR(IF(VLOOKUP(A231,VocabularyFR!$A:$G,7)=0,"",VLOOKUP(A231,VocabularyFR!$A:$H,7)),"")</f>
        <v>Identifiant attribué par la BCE pour une unité d'établissement d'une organisation</v>
      </c>
      <c r="J231" s="12" t="str">
        <f>IF($A231&lt;&gt;"",IF(VLOOKUP($A231,Vocabulary!$A:$J,7,)="","",VLOOKUP($A231,Vocabulary!$A:$J,7,)),"")</f>
        <v>CBE = Crossroads Bank for Enterprises</v>
      </c>
      <c r="K231" s="12" t="str">
        <f>IFERROR(IF(VLOOKUP(A231,VocabularyNL!$A:$H,8)=0,"",VLOOKUP(A231,VocabularyNL!$A:$H,8)),"")</f>
        <v>KBO = KruispuntBank Ondernemingen</v>
      </c>
      <c r="L231" s="12" t="str">
        <f>IFERROR(IF(VLOOKUP(A231,VocabularyFR!$A:$H,8)=0,"",VLOOKUP(A231,VocabularyFR!$A:$H,8)),"")</f>
        <v xml:space="preserve">
BCE = Banque Carrefour des Entreprises</v>
      </c>
    </row>
    <row r="232" spans="1:12" x14ac:dyDescent="0.3">
      <c r="A232" s="4">
        <v>233</v>
      </c>
      <c r="B232" s="12" t="str">
        <f>IF($A232&lt;&gt;"",VLOOKUP($A232,Vocabulary!$A:$J,4,),"")</f>
        <v>Organization</v>
      </c>
      <c r="C232" s="12" t="str">
        <f>IF($A232&lt;&gt;"",IF(VLOOKUP($A232,Vocabulary!$A:$J,2,)="","",VLOOKUP($A232,Vocabulary!$A:$J,2,)),"")</f>
        <v>faxNumber</v>
      </c>
      <c r="D232" s="12" t="str">
        <f>IF($A232&lt;&gt;"",IF(VLOOKUP($A232,Vocabulary!$A:$J,10,)="","",VLOOKUP($A232,Vocabulary!$A:$J,10,)),"")</f>
        <v>&lt;schema:faxNumber&gt;</v>
      </c>
      <c r="E232" s="12" t="str">
        <f>IFERROR(IF(VLOOKUP(A232,VocabularyNL!$A:$G,6)=0,"",VLOOKUP(A232,VocabularyNL!$A:$G,6)),"")</f>
        <v>Fax-nummer</v>
      </c>
      <c r="F232" s="12" t="str">
        <f>IFERROR(IF(VLOOKUP(A232,VocabularyFR!$A:$G,6)=0,"",VLOOKUP(A232,VocabularyFR!$A:$G,6)),"")</f>
        <v>Numéro de fax</v>
      </c>
      <c r="G232" s="12" t="str">
        <f>IF($A232&lt;&gt;"",VLOOKUP($A232,Vocabulary!$A:$J,3,),"")</f>
        <v>Fax number.</v>
      </c>
      <c r="H232" s="12" t="str">
        <f>IFERROR(IF(VLOOKUP(A232,VocabularyNL!$A:$G,7)=0,"",VLOOKUP(A232,VocabularyNL!$A:$H,7)),"")</f>
        <v>Fax nummer.</v>
      </c>
      <c r="I232" s="12" t="str">
        <f>IFERROR(IF(VLOOKUP(A232,VocabularyFR!$A:$G,7)=0,"",VLOOKUP(A232,VocabularyFR!$A:$H,7)),"")</f>
        <v>Numéro de fax.</v>
      </c>
      <c r="J232" s="12" t="str">
        <f>IF($A232&lt;&gt;"",IF(VLOOKUP($A232,Vocabulary!$A:$J,7,)="","",VLOOKUP($A232,Vocabulary!$A:$J,7,)),"")</f>
        <v/>
      </c>
      <c r="K232" s="12" t="str">
        <f>IFERROR(IF(VLOOKUP(A232,VocabularyNL!$A:$H,8)=0,"",VLOOKUP(A232,VocabularyNL!$A:$H,8)),"")</f>
        <v/>
      </c>
      <c r="L232" s="12" t="str">
        <f>IFERROR(IF(VLOOKUP(A232,VocabularyFR!$A:$H,8)=0,"",VLOOKUP(A232,VocabularyFR!$A:$H,8)),"")</f>
        <v/>
      </c>
    </row>
    <row r="233" spans="1:12" ht="57.6" x14ac:dyDescent="0.3">
      <c r="A233" s="4">
        <v>235</v>
      </c>
      <c r="B233" s="12" t="str">
        <f>IF($A233&lt;&gt;"",VLOOKUP($A233,Vocabulary!$A:$J,4,),"")</f>
        <v>Organization</v>
      </c>
      <c r="C233" s="12" t="str">
        <f>IF($A233&lt;&gt;"",IF(VLOOKUP($A233,Vocabulary!$A:$J,2,)="","",VLOOKUP($A233,Vocabulary!$A:$J,2,)),"")</f>
        <v>function</v>
      </c>
      <c r="D233" s="12" t="str">
        <f>IF($A233&lt;&gt;"",IF(VLOOKUP($A233,Vocabulary!$A:$J,10,)="","",VLOOKUP($A233,Vocabulary!$A:$J,10,)),"")</f>
        <v>&lt;org:role&gt;</v>
      </c>
      <c r="E233" s="12" t="str">
        <f>IFERROR(IF(VLOOKUP(A233,VocabularyNL!$A:$G,6)=0,"",VLOOKUP(A233,VocabularyNL!$A:$G,6)),"")</f>
        <v>Functie</v>
      </c>
      <c r="F233" s="12" t="str">
        <f>IFERROR(IF(VLOOKUP(A233,VocabularyFR!$A:$G,6)=0,"",VLOOKUP(A233,VocabularyFR!$A:$G,6)),"")</f>
        <v>Fonction</v>
      </c>
      <c r="G233" s="12" t="str">
        <f>IF($A233&lt;&gt;"",VLOOKUP($A233,Vocabulary!$A:$J,3,),"")</f>
        <v>Role played by a person or an organization in a given organization.
E.g. founder, manager, member of the management committee, ...</v>
      </c>
      <c r="H233" s="12" t="str">
        <f>IFERROR(IF(VLOOKUP(A233,VocabularyNL!$A:$G,7)=0,"",VLOOKUP(A233,VocabularyNL!$A:$H,7)),"")</f>
        <v>Rol gespeeld door een persoon of organisatie in een bepaalde organisatie.
Bijv. oprichter, manager, lid van het managementcomité, ...</v>
      </c>
      <c r="I233" s="12" t="str">
        <f>IFERROR(IF(VLOOKUP(A233,VocabularyFR!$A:$G,7)=0,"",VLOOKUP(A233,VocabularyFR!$A:$H,7)),"")</f>
        <v>Rôle joué par une personne ou une organisation dans une organisation donnée.
Par exemple: fondateur, dirigeant, membre du comité de direction, ...</v>
      </c>
      <c r="J233" s="12" t="str">
        <f>IF($A233&lt;&gt;"",IF(VLOOKUP($A233,Vocabulary!$A:$J,7,)="","",VLOOKUP($A233,Vocabulary!$A:$J,7,)),"")</f>
        <v/>
      </c>
      <c r="K233" s="12" t="str">
        <f>IFERROR(IF(VLOOKUP(A233,VocabularyNL!$A:$H,8)=0,"",VLOOKUP(A233,VocabularyNL!$A:$H,8)),"")</f>
        <v/>
      </c>
      <c r="L233" s="12" t="str">
        <f>IFERROR(IF(VLOOKUP(A233,VocabularyFR!$A:$H,8)=0,"",VLOOKUP(A233,VocabularyFR!$A:$H,8)),"")</f>
        <v/>
      </c>
    </row>
    <row r="234" spans="1:12" ht="57.6" x14ac:dyDescent="0.3">
      <c r="A234" s="4">
        <v>236</v>
      </c>
      <c r="B234" s="12" t="str">
        <f>IF($A234&lt;&gt;"",VLOOKUP($A234,Vocabulary!$A:$J,4,),"")</f>
        <v>Organization</v>
      </c>
      <c r="C234" s="12" t="str">
        <f>IF($A234&lt;&gt;"",IF(VLOOKUP($A234,Vocabulary!$A:$J,2,)="","",VLOOKUP($A234,Vocabulary!$A:$J,2,)),"")</f>
        <v>hasEstablishmentUnit</v>
      </c>
      <c r="D234" s="12" t="str">
        <f>IF($A234&lt;&gt;"",IF(VLOOKUP($A234,Vocabulary!$A:$J,10,)="","",VLOOKUP($A234,Vocabulary!$A:$J,10,)),"")</f>
        <v>&lt;org:hasEstablishmentUnit&gt;</v>
      </c>
      <c r="E234" s="12" t="str">
        <f>IFERROR(IF(VLOOKUP(A234,VocabularyNL!$A:$G,6)=0,"",VLOOKUP(A234,VocabularyNL!$A:$G,6)),"")</f>
        <v>Heeft vestigingseenheid</v>
      </c>
      <c r="F234" s="12" t="str">
        <f>IFERROR(IF(VLOOKUP(A234,VocabularyFR!$A:$G,6)=0,"",VLOOKUP(A234,VocabularyFR!$A:$G,6)),"")</f>
        <v>A une unité d'établissement</v>
      </c>
      <c r="G234" s="12" t="str">
        <f>IF($A234&lt;&gt;"",VLOOKUP($A234,Vocabulary!$A:$J,3,),"")</f>
        <v>Organizations typically comprise many departments, units, teams ... 
'hasEstablishmentUnit' links the parent organization with the underlying unit.</v>
      </c>
      <c r="H234" s="12" t="str">
        <f>IFERROR(IF(VLOOKUP(A234,VocabularyNL!$A:$G,7)=0,"",VLOOKUP(A234,VocabularyNL!$A:$H,7)),"")</f>
        <v>Organisaties bestaan doorgaans uit vele afdelingen, eenheden, teams ...
'hasEstablishmentUnit' verbindt de moederorganisatie met de onderliggende eenheid.</v>
      </c>
      <c r="I234" s="12" t="str">
        <f>IFERROR(IF(VLOOKUP(A234,VocabularyFR!$A:$G,7)=0,"",VLOOKUP(A234,VocabularyFR!$A:$H,7)),"")</f>
        <v>Les organisations comprennent généralement de nombreux départements, unités, équipes ...
'hasEstablishmentUnit' relie l'organisation parente à l'unité sous-jacente.</v>
      </c>
      <c r="J234" s="12" t="str">
        <f>IF($A234&lt;&gt;"",IF(VLOOKUP($A234,Vocabulary!$A:$J,7,)="","",VLOOKUP($A234,Vocabulary!$A:$J,7,)),"")</f>
        <v/>
      </c>
      <c r="K234" s="12" t="str">
        <f>IFERROR(IF(VLOOKUP(A234,VocabularyNL!$A:$H,8)=0,"",VLOOKUP(A234,VocabularyNL!$A:$H,8)),"")</f>
        <v/>
      </c>
      <c r="L234" s="12" t="str">
        <f>IFERROR(IF(VLOOKUP(A234,VocabularyFR!$A:$H,8)=0,"",VLOOKUP(A234,VocabularyFR!$A:$H,8)),"")</f>
        <v/>
      </c>
    </row>
    <row r="235" spans="1:12" ht="158.4" x14ac:dyDescent="0.3">
      <c r="A235" s="4">
        <v>237</v>
      </c>
      <c r="B235" s="12" t="str">
        <f>IF($A235&lt;&gt;"",VLOOKUP($A235,Vocabulary!$A:$J,4,),"")</f>
        <v>Organization</v>
      </c>
      <c r="C235" s="12" t="str">
        <f>IF($A235&lt;&gt;"",IF(VLOOKUP($A235,Vocabulary!$A:$J,2,)="","",VLOOKUP($A235,Vocabulary!$A:$J,2,)),"")</f>
        <v>legalForm</v>
      </c>
      <c r="D235" s="12" t="str">
        <f>IF($A235&lt;&gt;"",IF(VLOOKUP($A235,Vocabulary!$A:$J,10,)="","",VLOOKUP($A235,Vocabulary!$A:$J,10,)),"")</f>
        <v>&lt;rov:legalForm&gt;</v>
      </c>
      <c r="E235" s="12" t="str">
        <f>IFERROR(IF(VLOOKUP(A235,VocabularyNL!$A:$G,6)=0,"",VLOOKUP(A235,VocabularyNL!$A:$G,6)),"")</f>
        <v>Rechtsvorm</v>
      </c>
      <c r="F235" s="12" t="str">
        <f>IFERROR(IF(VLOOKUP(A235,VocabularyFR!$A:$G,6)=0,"",VLOOKUP(A235,VocabularyFR!$A:$G,6)),"")</f>
        <v>Forme juridique</v>
      </c>
      <c r="G235" s="12" t="str">
        <f>IF($A235&lt;&gt;"",VLOOKUP($A235,Vocabulary!$A:$J,3,),"")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H235" s="12" t="str">
        <f>IFERROR(IF(VLOOKUP(A235,VocabularyNL!$A:$G,7)=0,"",VLOOKUP(A235,VocabularyNL!$A:$H,7)),"")</f>
        <v>"Rechtsvorm"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v>
      </c>
      <c r="I235" s="12" t="str">
        <f>IFERROR(IF(VLOOKUP(A235,VocabularyFR!$A:$G,7)=0,"",VLOOKUP(A235,VocabularyFR!$A:$H,7)),"")</f>
        <v>"Forme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v>
      </c>
      <c r="J235" s="12" t="str">
        <f>IF($A235&lt;&gt;"",IF(VLOOKUP($A235,Vocabulary!$A:$J,7,)="","",VLOOKUP($A235,Vocabulary!$A:$J,7,)),"")</f>
        <v>Specialization of &lt;http://www.w3.org/ns/regorg#orgType&gt;.</v>
      </c>
      <c r="K235" s="12" t="str">
        <f>IFERROR(IF(VLOOKUP(A235,VocabularyNL!$A:$H,8)=0,"",VLOOKUP(A235,VocabularyNL!$A:$H,8)),"")</f>
        <v>Specialisatie van &lt;http://www.w3.org/ns/regorg#orgType&gt;.</v>
      </c>
      <c r="L235" s="12" t="str">
        <f>IFERROR(IF(VLOOKUP(A235,VocabularyFR!$A:$H,8)=0,"",VLOOKUP(A235,VocabularyFR!$A:$H,8)),"")</f>
        <v>Spécialisation de &lt;http://www.w3.org/ns/regorg#orgType&gt;.</v>
      </c>
    </row>
    <row r="236" spans="1:12" ht="43.2" x14ac:dyDescent="0.3">
      <c r="A236" s="4">
        <v>238</v>
      </c>
      <c r="B236" s="12" t="str">
        <f>IF($A236&lt;&gt;"",VLOOKUP($A236,Vocabulary!$A:$J,4,),"")</f>
        <v>Organization</v>
      </c>
      <c r="C236" s="12" t="str">
        <f>IF($A236&lt;&gt;"",IF(VLOOKUP($A236,Vocabulary!$A:$J,2,)="","",VLOOKUP($A236,Vocabulary!$A:$J,2,)),"")</f>
        <v>legalName</v>
      </c>
      <c r="D236" s="12" t="str">
        <f>IF($A236&lt;&gt;"",IF(VLOOKUP($A236,Vocabulary!$A:$J,10,)="","",VLOOKUP($A236,Vocabulary!$A:$J,10,)),"")</f>
        <v>&lt;rov:legalName&gt;</v>
      </c>
      <c r="E236" s="12" t="str">
        <f>IFERROR(IF(VLOOKUP(A236,VocabularyNL!$A:$G,6)=0,"",VLOOKUP(A236,VocabularyNL!$A:$G,6)),"")</f>
        <v>Maatschappelijke naam</v>
      </c>
      <c r="F236" s="12" t="str">
        <f>IFERROR(IF(VLOOKUP(A236,VocabularyFR!$A:$G,6)=0,"",VLOOKUP(A236,VocabularyFR!$A:$G,6)),"")</f>
        <v>Dénomination sociale</v>
      </c>
      <c r="G236" s="12" t="str">
        <f>IF($A236&lt;&gt;"",VLOOKUP($A236,Vocabulary!$A:$J,3,),"")</f>
        <v>The legal name of the business.</v>
      </c>
      <c r="H236" s="12" t="str">
        <f>IFERROR(IF(VLOOKUP(A236,VocabularyNL!$A:$G,7)=0,"",VLOOKUP(A236,VocabularyNL!$A:$H,7)),"")</f>
        <v>De wettelijke naam van het bedrijf.</v>
      </c>
      <c r="I236" s="12" t="str">
        <f>IFERROR(IF(VLOOKUP(A236,VocabularyFR!$A:$G,7)=0,"",VLOOKUP(A236,VocabularyFR!$A:$H,7)),"")</f>
        <v>Le nom légal de l'entreprise.</v>
      </c>
      <c r="J236" s="12" t="str">
        <f>IF($A236&lt;&gt;"",IF(VLOOKUP($A236,Vocabulary!$A:$J,7,)="","",VLOOKUP($A236,Vocabulary!$A:$J,7,)),"")</f>
        <v>(CBE Oct 2018): there will no longer be spoken of social address, social name and social capital but of address, name and capital.</v>
      </c>
      <c r="K236" s="12" t="str">
        <f>IFERROR(IF(VLOOKUP(A236,VocabularyNL!$A:$H,8)=0,"",VLOOKUP(A236,VocabularyNL!$A:$H,8)),"")</f>
        <v>(KBO okt. 2018): er wordt niet langer gesproken over sociaal adres, sociale naam en sociaal kapitaal, maar over adres, naam en kapitaal.</v>
      </c>
      <c r="L236" s="12" t="str">
        <f>IFERROR(IF(VLOOKUP(A236,VocabularyFR!$A:$H,8)=0,"",VLOOKUP(A236,VocabularyFR!$A:$H,8)),"")</f>
        <v>(BCE oct 2018): on ne parlera plus d'adresse sociale, de nom social et de capital social mais d'adresse, de nom et de capital.</v>
      </c>
    </row>
    <row r="237" spans="1:12" ht="43.2" x14ac:dyDescent="0.3">
      <c r="A237" s="4">
        <v>239</v>
      </c>
      <c r="B237" s="12" t="str">
        <f>IF($A237&lt;&gt;"",VLOOKUP($A237,Vocabulary!$A:$J,4,),"")</f>
        <v>Organization</v>
      </c>
      <c r="C237" s="12" t="str">
        <f>IF($A237&lt;&gt;"",IF(VLOOKUP($A237,Vocabulary!$A:$J,2,)="","",VLOOKUP($A237,Vocabulary!$A:$J,2,)),"")</f>
        <v>legalStatus</v>
      </c>
      <c r="D237" s="12" t="str">
        <f>IF($A237&lt;&gt;"",IF(VLOOKUP($A237,Vocabulary!$A:$J,10,)="","",VLOOKUP($A237,Vocabulary!$A:$J,10,)),"")</f>
        <v>&lt;fed-org:legalStatus&gt;</v>
      </c>
      <c r="E237" s="12" t="str">
        <f>IFERROR(IF(VLOOKUP(A237,VocabularyNL!$A:$G,6)=0,"",VLOOKUP(A237,VocabularyNL!$A:$G,6)),"")</f>
        <v>Rechtsstatus</v>
      </c>
      <c r="F237" s="12" t="str">
        <f>IFERROR(IF(VLOOKUP(A237,VocabularyFR!$A:$G,6)=0,"",VLOOKUP(A237,VocabularyFR!$A:$G,6)),"")</f>
        <v>Statut légal</v>
      </c>
      <c r="G237" s="12" t="str">
        <f>IF($A237&lt;&gt;"",VLOOKUP($A237,Vocabulary!$A:$J,3,),"")</f>
        <v>The legal status of the registered organization.
E.g. normal situation, judicial agreement, opening bankruptcy etc.</v>
      </c>
      <c r="H237" s="12" t="str">
        <f>IFERROR(IF(VLOOKUP(A237,VocabularyNL!$A:$G,7)=0,"",VLOOKUP(A237,VocabularyNL!$A:$H,7)),"")</f>
        <v>De wettelijke status van de geregistreerde organisatie.
Bijv. normale situatie, gerechtelijke overeenkomst, opening faillissement etc.</v>
      </c>
      <c r="I237" s="12" t="str">
        <f>IFERROR(IF(VLOOKUP(A237,VocabularyFR!$A:$G,7)=0,"",VLOOKUP(A237,VocabularyFR!$A:$H,7)),"")</f>
        <v>Le statut légal de l'organisation enregistrée.
Par exemple: situation normale, accord judiciaire, mise en faillite, etc.</v>
      </c>
      <c r="J237" s="12" t="str">
        <f>IF($A237&lt;&gt;"",IF(VLOOKUP($A237,Vocabulary!$A:$J,7,)="","",VLOOKUP($A237,Vocabulary!$A:$J,7,)),"")</f>
        <v/>
      </c>
      <c r="K237" s="12" t="str">
        <f>IFERROR(IF(VLOOKUP(A237,VocabularyNL!$A:$H,8)=0,"",VLOOKUP(A237,VocabularyNL!$A:$H,8)),"")</f>
        <v/>
      </c>
      <c r="L237" s="12" t="str">
        <f>IFERROR(IF(VLOOKUP(A237,VocabularyFR!$A:$H,8)=0,"",VLOOKUP(A237,VocabularyFR!$A:$H,8)),"")</f>
        <v/>
      </c>
    </row>
    <row r="238" spans="1:12" ht="43.2" x14ac:dyDescent="0.3">
      <c r="A238" s="4">
        <v>242</v>
      </c>
      <c r="B238" s="12" t="str">
        <f>IF($A238&lt;&gt;"",VLOOKUP($A238,Vocabulary!$A:$J,4,),"")</f>
        <v>Organization</v>
      </c>
      <c r="C238" s="12" t="str">
        <f>IF($A238&lt;&gt;"",IF(VLOOKUP($A238,Vocabulary!$A:$J,2,)="","",VLOOKUP($A238,Vocabulary!$A:$J,2,)),"")</f>
        <v>organizationType</v>
      </c>
      <c r="D238" s="12" t="str">
        <f>IF($A238&lt;&gt;"",IF(VLOOKUP($A238,Vocabulary!$A:$J,10,)="","",VLOOKUP($A238,Vocabulary!$A:$J,10,)),"")</f>
        <v>&lt;fed-org:organizationType&gt;</v>
      </c>
      <c r="E238" s="12" t="str">
        <f>IFERROR(IF(VLOOKUP(A238,VocabularyNL!$A:$G,6)=0,"",VLOOKUP(A238,VocabularyNL!$A:$G,6)),"")</f>
        <v>Organisatietype</v>
      </c>
      <c r="F238" s="12" t="str">
        <f>IFERROR(IF(VLOOKUP(A238,VocabularyFR!$A:$G,6)=0,"",VLOOKUP(A238,VocabularyFR!$A:$G,6)),"")</f>
        <v>Type d'organisation</v>
      </c>
      <c r="G238" s="12" t="str">
        <f>IF($A238&lt;&gt;"",VLOOKUP($A238,Vocabulary!$A:$J,3,),"")</f>
        <v>Type of organization: 
-natural person or 
-legal entity/undertaking without legal personality.</v>
      </c>
      <c r="H238" s="12" t="str">
        <f>IFERROR(IF(VLOOKUP(A238,VocabularyNL!$A:$G,7)=0,"",VLOOKUP(A238,VocabularyNL!$A:$H,7)),"")</f>
        <v>Type organisatie: 
-natuurlijk persoon of 
-rechtspersoon/onderneming zonder rechtspersoonlijkheid.</v>
      </c>
      <c r="I238" s="12" t="str">
        <f>IFERROR(IF(VLOOKUP(A238,VocabularyFR!$A:$G,7)=0,"",VLOOKUP(A238,VocabularyFR!$A:$H,7)),"")</f>
        <v>Type d'organisation: 
- une entreprise personne physique ou
 -une personne morale/entreprise sans personnalité juridique.</v>
      </c>
      <c r="J238" s="12" t="str">
        <f>IF($A238&lt;&gt;"",IF(VLOOKUP($A238,Vocabulary!$A:$J,7,)="","",VLOOKUP($A238,Vocabulary!$A:$J,7,)),"")</f>
        <v/>
      </c>
      <c r="K238" s="12" t="str">
        <f>IFERROR(IF(VLOOKUP(A238,VocabularyNL!$A:$H,8)=0,"",VLOOKUP(A238,VocabularyNL!$A:$H,8)),"")</f>
        <v/>
      </c>
      <c r="L238" s="12" t="str">
        <f>IFERROR(IF(VLOOKUP(A238,VocabularyFR!$A:$H,8)=0,"",VLOOKUP(A238,VocabularyFR!$A:$H,8)),"")</f>
        <v/>
      </c>
    </row>
    <row r="239" spans="1:12" ht="72" x14ac:dyDescent="0.3">
      <c r="A239" s="4">
        <v>243</v>
      </c>
      <c r="B239" s="12" t="str">
        <f>IF($A239&lt;&gt;"",VLOOKUP($A239,Vocabulary!$A:$J,4,),"")</f>
        <v>Organization</v>
      </c>
      <c r="C239" s="12" t="str">
        <f>IF($A239&lt;&gt;"",IF(VLOOKUP($A239,Vocabulary!$A:$J,2,)="","",VLOOKUP($A239,Vocabulary!$A:$J,2,)),"")</f>
        <v>authorization</v>
      </c>
      <c r="D239" s="12" t="str">
        <f>IF($A239&lt;&gt;"",IF(VLOOKUP($A239,Vocabulary!$A:$J,10,)="","",VLOOKUP($A239,Vocabulary!$A:$J,10,)),"")</f>
        <v>&lt;fed-org:authorization&gt;</v>
      </c>
      <c r="E239" s="12" t="str">
        <f>IFERROR(IF(VLOOKUP(A239,VocabularyNL!$A:$G,6)=0,"",VLOOKUP(A239,VocabularyNL!$A:$G,6)),"")</f>
        <v>Toelating</v>
      </c>
      <c r="F239" s="12" t="str">
        <f>IFERROR(IF(VLOOKUP(A239,VocabularyFR!$A:$G,6)=0,"",VLOOKUP(A239,VocabularyFR!$A:$G,6)),"")</f>
        <v>Autorisation</v>
      </c>
      <c r="G239" s="12" t="str">
        <f>IF($A239&lt;&gt;"",VLOOKUP($A239,Vocabulary!$A:$J,3,),"")</f>
        <v>Authorization allowed by an administration to the company.
By authorizations we mean approvals, permits, licenses, ... that can be issued with the intention of carrying out certain activities.</v>
      </c>
      <c r="H239" s="12" t="str">
        <f>IFERROR(IF(VLOOKUP(A239,VocabularyNL!$A:$G,7)=0,"",VLOOKUP(A239,VocabularyNL!$A:$H,7)),"")</f>
        <v xml:space="preserve">Toelating toegestaan zijn door een administratie aan de onderneming.
Onder toelatingen verstaan we erkenningen, vergunningen, licenties,  ... die uitgereikt kunnen worden met de bedoeling bepaalde activiteiten te mogen uitvoeren. </v>
      </c>
      <c r="I239" s="12" t="str">
        <f>IFERROR(IF(VLOOKUP(A239,VocabularyFR!$A:$G,7)=0,"",VLOOKUP(A239,VocabularyFR!$A:$H,7)),"")</f>
        <v>Autorisation autorisée par une administration à la société.
Par autorisations, nous entendons les approbations, permis, licences, ... pouvant être délivrés dans l’intention de réaliser certaines activités.</v>
      </c>
      <c r="J239" s="12" t="str">
        <f>IF($A239&lt;&gt;"",IF(VLOOKUP($A239,Vocabulary!$A:$J,7,)="","",VLOOKUP($A239,Vocabulary!$A:$J,7,)),"")</f>
        <v/>
      </c>
      <c r="K239" s="12" t="str">
        <f>IFERROR(IF(VLOOKUP(A239,VocabularyNL!$A:$H,8)=0,"",VLOOKUP(A239,VocabularyNL!$A:$H,8)),"")</f>
        <v/>
      </c>
      <c r="L239" s="12" t="str">
        <f>IFERROR(IF(VLOOKUP(A239,VocabularyFR!$A:$H,8)=0,"",VLOOKUP(A239,VocabularyFR!$A:$H,8)),"")</f>
        <v/>
      </c>
    </row>
    <row r="240" spans="1:12" x14ac:dyDescent="0.3">
      <c r="A240" s="4">
        <v>244</v>
      </c>
      <c r="B240" s="12" t="str">
        <f>IF($A240&lt;&gt;"",VLOOKUP($A240,Vocabulary!$A:$J,4,),"")</f>
        <v>Organization</v>
      </c>
      <c r="C240" s="12" t="str">
        <f>IF($A240&lt;&gt;"",IF(VLOOKUP($A240,Vocabulary!$A:$J,2,)="","",VLOOKUP($A240,Vocabulary!$A:$J,2,)),"")</f>
        <v>naturalPerson</v>
      </c>
      <c r="D240" s="12" t="str">
        <f>IF($A240&lt;&gt;"",IF(VLOOKUP($A240,Vocabulary!$A:$J,10,)="","",VLOOKUP($A240,Vocabulary!$A:$J,10,)),"")</f>
        <v>&lt;fed-org:naturalPerson&gt;</v>
      </c>
      <c r="E240" s="12" t="str">
        <f>IFERROR(IF(VLOOKUP(A240,VocabularyNL!$A:$G,6)=0,"",VLOOKUP(A240,VocabularyNL!$A:$G,6)),"")</f>
        <v>Natuurlijke persoon</v>
      </c>
      <c r="F240" s="12" t="str">
        <f>IFERROR(IF(VLOOKUP(A240,VocabularyFR!$A:$G,6)=0,"",VLOOKUP(A240,VocabularyFR!$A:$G,6)),"")</f>
        <v>Personne physique</v>
      </c>
      <c r="G240" s="12" t="str">
        <f>IF($A240&lt;&gt;"",VLOOKUP($A240,Vocabulary!$A:$J,3,),"")</f>
        <v>Natural person.</v>
      </c>
      <c r="H240" s="12" t="str">
        <f>IFERROR(IF(VLOOKUP(A240,VocabularyNL!$A:$G,7)=0,"",VLOOKUP(A240,VocabularyNL!$A:$H,7)),"")</f>
        <v>Natuurlijke persoon</v>
      </c>
      <c r="I240" s="12" t="str">
        <f>IFERROR(IF(VLOOKUP(A240,VocabularyFR!$A:$G,7)=0,"",VLOOKUP(A240,VocabularyFR!$A:$H,7)),"")</f>
        <v>Personne physique</v>
      </c>
      <c r="J240" s="12" t="str">
        <f>IF($A240&lt;&gt;"",IF(VLOOKUP($A240,Vocabulary!$A:$J,7,)="","",VLOOKUP($A240,Vocabulary!$A:$J,7,)),"")</f>
        <v/>
      </c>
      <c r="K240" s="12" t="str">
        <f>IFERROR(IF(VLOOKUP(A240,VocabularyNL!$A:$H,8)=0,"",VLOOKUP(A240,VocabularyNL!$A:$H,8)),"")</f>
        <v/>
      </c>
      <c r="L240" s="12" t="str">
        <f>IFERROR(IF(VLOOKUP(A240,VocabularyFR!$A:$H,8)=0,"",VLOOKUP(A240,VocabularyFR!$A:$H,8)),"")</f>
        <v/>
      </c>
    </row>
    <row r="241" spans="1:12" x14ac:dyDescent="0.3">
      <c r="A241" s="4">
        <v>245</v>
      </c>
      <c r="B241" s="12" t="str">
        <f>IF($A241&lt;&gt;"",VLOOKUP($A241,Vocabulary!$A:$J,4,),"")</f>
        <v>Organization</v>
      </c>
      <c r="C241" s="12" t="str">
        <f>IF($A241&lt;&gt;"",IF(VLOOKUP($A241,Vocabulary!$A:$J,2,)="","",VLOOKUP($A241,Vocabulary!$A:$J,2,)),"")</f>
        <v>telephone</v>
      </c>
      <c r="D241" s="12" t="str">
        <f>IF($A241&lt;&gt;"",IF(VLOOKUP($A241,Vocabulary!$A:$J,10,)="","",VLOOKUP($A241,Vocabulary!$A:$J,10,)),"")</f>
        <v>&lt;schema:telephone&gt;</v>
      </c>
      <c r="E241" s="12" t="str">
        <f>IFERROR(IF(VLOOKUP(A241,VocabularyNL!$A:$G,6)=0,"",VLOOKUP(A241,VocabularyNL!$A:$G,6)),"")</f>
        <v>Telefoonnummer</v>
      </c>
      <c r="F241" s="12" t="str">
        <f>IFERROR(IF(VLOOKUP(A241,VocabularyFR!$A:$G,6)=0,"",VLOOKUP(A241,VocabularyFR!$A:$G,6)),"")</f>
        <v>Numéro de téléphone</v>
      </c>
      <c r="G241" s="12" t="str">
        <f>IF($A241&lt;&gt;"",VLOOKUP($A241,Vocabulary!$A:$J,3,),"")</f>
        <v>Telephone number.</v>
      </c>
      <c r="H241" s="12" t="str">
        <f>IFERROR(IF(VLOOKUP(A241,VocabularyNL!$A:$G,7)=0,"",VLOOKUP(A241,VocabularyNL!$A:$H,7)),"")</f>
        <v>Telefoonnummer</v>
      </c>
      <c r="I241" s="12" t="str">
        <f>IFERROR(IF(VLOOKUP(A241,VocabularyFR!$A:$G,7)=0,"",VLOOKUP(A241,VocabularyFR!$A:$H,7)),"")</f>
        <v>Numéro de téléphone</v>
      </c>
      <c r="J241" s="12" t="str">
        <f>IF($A241&lt;&gt;"",IF(VLOOKUP($A241,Vocabulary!$A:$J,7,)="","",VLOOKUP($A241,Vocabulary!$A:$J,7,)),"")</f>
        <v>Pattern: ^\+[1-9]\d{1,14}$</v>
      </c>
      <c r="K241" s="12" t="str">
        <f>IFERROR(IF(VLOOKUP(A241,VocabularyNL!$A:$H,8)=0,"",VLOOKUP(A241,VocabularyNL!$A:$H,8)),"")</f>
        <v>Pattern: ^\+[1-9]\d{1,14}$</v>
      </c>
      <c r="L241" s="12" t="str">
        <f>IFERROR(IF(VLOOKUP(A241,VocabularyFR!$A:$H,8)=0,"",VLOOKUP(A241,VocabularyFR!$A:$H,8)),"")</f>
        <v>Pattern: ^\+[1-9]\d{1,14}$</v>
      </c>
    </row>
    <row r="242" spans="1:12" x14ac:dyDescent="0.3">
      <c r="A242" s="4">
        <v>248</v>
      </c>
      <c r="B242" s="12" t="str">
        <f>IF($A242&lt;&gt;"",VLOOKUP($A242,Vocabulary!$A:$J,4,),"")</f>
        <v>Organization</v>
      </c>
      <c r="C242" s="12" t="str">
        <f>IF($A242&lt;&gt;"",IF(VLOOKUP($A242,Vocabulary!$A:$J,2,)="","",VLOOKUP($A242,Vocabulary!$A:$J,2,)),"")</f>
        <v>website</v>
      </c>
      <c r="D242" s="12" t="str">
        <f>IF($A242&lt;&gt;"",IF(VLOOKUP($A242,Vocabulary!$A:$J,10,)="","",VLOOKUP($A242,Vocabulary!$A:$J,10,)),"")</f>
        <v>&lt;foaf:homepage&gt;</v>
      </c>
      <c r="E242" s="12" t="str">
        <f>IFERROR(IF(VLOOKUP(A242,VocabularyNL!$A:$G,6)=0,"",VLOOKUP(A242,VocabularyNL!$A:$G,6)),"")</f>
        <v>Website</v>
      </c>
      <c r="F242" s="12" t="str">
        <f>IFERROR(IF(VLOOKUP(A242,VocabularyFR!$A:$G,6)=0,"",VLOOKUP(A242,VocabularyFR!$A:$G,6)),"")</f>
        <v>Site web</v>
      </c>
      <c r="G242" s="12" t="str">
        <f>IF($A242&lt;&gt;"",VLOOKUP($A242,Vocabulary!$A:$J,3,),"")</f>
        <v>Website.</v>
      </c>
      <c r="H242" s="12" t="str">
        <f>IFERROR(IF(VLOOKUP(A242,VocabularyNL!$A:$G,7)=0,"",VLOOKUP(A242,VocabularyNL!$A:$H,7)),"")</f>
        <v>Website.</v>
      </c>
      <c r="I242" s="12" t="str">
        <f>IFERROR(IF(VLOOKUP(A242,VocabularyFR!$A:$G,7)=0,"",VLOOKUP(A242,VocabularyFR!$A:$H,7)),"")</f>
        <v>Site web.</v>
      </c>
      <c r="J242" s="12" t="str">
        <f>IF($A242&lt;&gt;"",IF(VLOOKUP($A242,Vocabulary!$A:$J,7,)="","",VLOOKUP($A242,Vocabulary!$A:$J,7,)),"")</f>
        <v/>
      </c>
      <c r="K242" s="12" t="str">
        <f>IFERROR(IF(VLOOKUP(A242,VocabularyNL!$A:$H,8)=0,"",VLOOKUP(A242,VocabularyNL!$A:$H,8)),"")</f>
        <v/>
      </c>
      <c r="L242" s="12" t="str">
        <f>IFERROR(IF(VLOOKUP(A242,VocabularyFR!$A:$H,8)=0,"",VLOOKUP(A242,VocabularyFR!$A:$H,8)),"")</f>
        <v/>
      </c>
    </row>
    <row r="243" spans="1:12" ht="172.8" x14ac:dyDescent="0.3">
      <c r="A243" s="4">
        <v>249</v>
      </c>
      <c r="B243" s="12" t="str">
        <f>IF($A243&lt;&gt;"",VLOOKUP($A243,Vocabulary!$A:$J,4,),"")</f>
        <v>Location</v>
      </c>
      <c r="C243" s="12" t="str">
        <f>IF($A243&lt;&gt;"",IF(VLOOKUP($A243,Vocabulary!$A:$J,2,)="","",VLOOKUP($A243,Vocabulary!$A:$J,2,)),"")</f>
        <v>BelgianAddress</v>
      </c>
      <c r="D243" s="12" t="str">
        <f>IF($A243&lt;&gt;"",IF(VLOOKUP($A243,Vocabulary!$A:$J,10,)="","",VLOOKUP($A243,Vocabulary!$A:$J,10,)),"")</f>
        <v>&lt;Address&gt;</v>
      </c>
      <c r="E243" s="12" t="str">
        <f>IFERROR(IF(VLOOKUP(A243,VocabularyNL!$A:$G,6)=0,"",VLOOKUP(A243,VocabularyNL!$A:$G,6)),"")</f>
        <v>Belgisch adres</v>
      </c>
      <c r="F243" s="12" t="str">
        <f>IFERROR(IF(VLOOKUP(A243,VocabularyFR!$A:$G,6)=0,"",VLOOKUP(A243,VocabularyFR!$A:$G,6)),"")</f>
        <v>Adresse belge</v>
      </c>
      <c r="G243" s="12" t="str">
        <f>IF($A243&lt;&gt;"",VLOOKUP($A243,Vocabulary!$A:$J,3,),"")</f>
        <v xml:space="preserve">An "address representation" as conceptually defined by the INSPIRE Address Representation data type. </v>
      </c>
      <c r="H243" s="12" t="str">
        <f>IFERROR(IF(VLOOKUP(A243,VocabularyNL!$A:$G,7)=0,"",VLOOKUP(A243,VocabularyNL!$A:$H,7)),"")</f>
        <v>Een "adresrepresentatie" zoals conceptueel gedefinieerd door het gegevenstype INSPIRE Address Representation.</v>
      </c>
      <c r="I243" s="12" t="str">
        <f>IFERROR(IF(VLOOKUP(A243,VocabularyFR!$A:$G,7)=0,"",VLOOKUP(A243,VocabularyFR!$A:$H,7)),"")</f>
        <v>Une "représentation d'adresse" définie conceptuellement par le type de données INSPIRE Address Representation.</v>
      </c>
      <c r="J243" s="12" t="str">
        <f>IF($A243&lt;&gt;"",IF(VLOOKUP($A243,Vocabulary!$A:$J,7,)="","",VLOOKUP($A243,Vocabulary!$A:$J,7,)),"")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K243" s="12" t="str">
        <f>IFERROR(IF(VLOOKUP(A243,VocabularyNL!$A:$H,8)=0,"",VLOOKUP(A243,VocabularyNL!$A:$H,8)),"")</f>
        <v>Een Belgisch adres dat een locatie vertegenwoordigt.
Informatie die het mogelijk maakt om op een gestructureerde en unieke manier naar een gebouweenheid, een ligplaats, een stand of een perceel te verwijzen op basis van de naam van een stad, een straatnaam, een huisnummer en eventueel een busnummer en een postcode.
Alternatieve adresaanduidingen anders dan huisnummer of busnummer (bijv. Ingangsindicatie, trappenhuisweergave, vloerdisplay ...) of een naam van een gebouw of een kamer, enz. Zijn mogelijk via een koppeling met adresuitbreiding. Het uitwisselen van buitenlandse adressen moet gebeuren met behulp van het adrespresentatieobject.</v>
      </c>
      <c r="L243" s="12" t="str">
        <f>IFERROR(IF(VLOOKUP(A243,VocabularyFR!$A:$H,8)=0,"",VLOOKUP(A243,VocabularyFR!$A:$H,8)),"")</f>
        <v>Une adresse belge représentant un emplacement.
Informations permettant de faire référence de manière structurée et unique à un bâtiment, un lieu d'amarrage, un stand ou une parcelle en fonction d'un nom de ville, d'un nom de rue, d'un numéro de maison et éventuellement d'un numéro de bus et d'un code postal.
Des noms d'adresse autres que le numéro de maison ou le numéro de bus (par exemple, indication d'entrée, affichage d'escalier, affichage au sol ...) ou un nom de bâtiment ou de chambre, etc. sont possibles via une association avec extension d'adresse. L'échange d'adresses étrangères doit être effectué à l'aide de l'objet de présentation d'adresse.</v>
      </c>
    </row>
    <row r="244" spans="1:12" ht="57.6" x14ac:dyDescent="0.3">
      <c r="A244" s="4">
        <v>250</v>
      </c>
      <c r="B244" s="12" t="str">
        <f>IF($A244&lt;&gt;"",VLOOKUP($A244,Vocabulary!$A:$J,4,),"")</f>
        <v>Location</v>
      </c>
      <c r="C244" s="12" t="str">
        <f>IF($A244&lt;&gt;"",IF(VLOOKUP($A244,Vocabulary!$A:$J,2,)="","",VLOOKUP($A244,Vocabulary!$A:$J,2,)),"")</f>
        <v>AddressableObject</v>
      </c>
      <c r="D244" s="12" t="str">
        <f>IF($A244&lt;&gt;"",IF(VLOOKUP($A244,Vocabulary!$A:$J,10,)="","",VLOOKUP($A244,Vocabulary!$A:$J,10,)),"")</f>
        <v>&lt;fed-loc:AddressableObject&gt;</v>
      </c>
      <c r="E244" s="12" t="str">
        <f>IFERROR(IF(VLOOKUP(A244,VocabularyNL!$A:$G,6)=0,"",VLOOKUP(A244,VocabularyNL!$A:$G,6)),"")</f>
        <v>Adresseerbaar object</v>
      </c>
      <c r="F244" s="12" t="str">
        <f>IFERROR(IF(VLOOKUP(A244,VocabularyFR!$A:$G,6)=0,"",VLOOKUP(A244,VocabularyFR!$A:$G,6)),"")</f>
        <v>Objet addressable</v>
      </c>
      <c r="G244" s="12" t="str">
        <f>IF($A244&lt;&gt;"",VLOOKUP($A244,Vocabulary!$A:$J,3,),"")</f>
        <v>Geographical object that can be identified with an address.
Is abstract, ie the type of addressable object must always be specified (e.g. building unit, parcel, ..).</v>
      </c>
      <c r="H244" s="12" t="str">
        <f>IFERROR(IF(VLOOKUP(A244,VocabularyNL!$A:$G,7)=0,"",VLOOKUP(A244,VocabularyNL!$A:$H,7)),"")</f>
        <v>Geografisch object dat kan worden geïdentificeerd met een adres.
Is abstract, dwz het type adresseerbaar object moet altijd worden gespecificeerd (bijv. Gebouweenheid, perceel, ..).</v>
      </c>
      <c r="I244" s="12" t="str">
        <f>IFERROR(IF(VLOOKUP(A244,VocabularyFR!$A:$G,7)=0,"",VLOOKUP(A244,VocabularyFR!$A:$H,7)),"")</f>
        <v>Objet géographique pouvant être identifié avec une adresse.
Est abstrait, c'est-à-dire que le type d'objet adressable doit toujours être spécifié (par exemple: unité de construction, parcelle, ..).</v>
      </c>
      <c r="J244" s="12" t="str">
        <f>IF($A244&lt;&gt;"",IF(VLOOKUP($A244,Vocabulary!$A:$J,7,)="","",VLOOKUP($A244,Vocabulary!$A:$J,7,)),"")</f>
        <v/>
      </c>
      <c r="K244" s="12" t="str">
        <f>IFERROR(IF(VLOOKUP(A244,VocabularyNL!$A:$H,8)=0,"",VLOOKUP(A244,VocabularyNL!$A:$H,8)),"")</f>
        <v/>
      </c>
      <c r="L244" s="12" t="str">
        <f>IFERROR(IF(VLOOKUP(A244,VocabularyFR!$A:$H,8)=0,"",VLOOKUP(A244,VocabularyFR!$A:$H,8)),"")</f>
        <v/>
      </c>
    </row>
    <row r="245" spans="1:12" ht="115.2" x14ac:dyDescent="0.3">
      <c r="A245" s="4">
        <v>251</v>
      </c>
      <c r="B245" s="12" t="str">
        <f>IF($A245&lt;&gt;"",VLOOKUP($A245,Vocabulary!$A:$J,4,),"")</f>
        <v>Location</v>
      </c>
      <c r="C245" s="12" t="str">
        <f>IF($A245&lt;&gt;"",IF(VLOOKUP($A245,Vocabulary!$A:$J,2,)="","",VLOOKUP($A245,Vocabulary!$A:$J,2,)),"")</f>
        <v>Address</v>
      </c>
      <c r="D245" s="12" t="str">
        <f>IF($A245&lt;&gt;"",IF(VLOOKUP($A245,Vocabulary!$A:$J,10,)="","",VLOOKUP($A245,Vocabulary!$A:$J,10,)),"")</f>
        <v>&lt;Address&gt;</v>
      </c>
      <c r="E245" s="12" t="str">
        <f>IFERROR(IF(VLOOKUP(A245,VocabularyNL!$A:$G,6)=0,"",VLOOKUP(A245,VocabularyNL!$A:$G,6)),"")</f>
        <v>Adres</v>
      </c>
      <c r="F245" s="12" t="str">
        <f>IFERROR(IF(VLOOKUP(A245,VocabularyFR!$A:$G,6)=0,"",VLOOKUP(A245,VocabularyFR!$A:$G,6)),"")</f>
        <v>Adresse</v>
      </c>
      <c r="G245" s="12" t="str">
        <f>IF($A245&lt;&gt;"",VLOOKUP($A245,Vocabulary!$A:$J,3,),"")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H245" s="12" t="str">
        <f>IFERROR(IF(VLOOKUP(A245,VocabularyNL!$A:$G,7)=0,"",VLOOKUP(A245,VocabularyNL!$A:$H,7)),"")</f>
        <v xml:space="preserve">Een adres is een identificatie van de vaste locatie van een  goed. Het volledige adres is een hiërarchie die bestaat uit componenten zoals geografische namen, met een toenemend detailniveau, b.v. plaats, dan straatnaam, dan huisnummer of naam. Het kan ook een postcode of andere postbeschrijvingen bevatten. Het adres kan een toegangspad bevatten, maar dit is afhankelijk van de functie van het adres.
</v>
      </c>
      <c r="I245" s="12" t="str">
        <f>IFERROR(IF(VLOOKUP(A245,VocabularyFR!$A:$G,7)=0,"",VLOOKUP(A245,VocabularyFR!$A:$H,7)),"")</f>
        <v>Une adresse est une identification de l’emplacement fixe d’une propriété. L'adresse complète est une hiérarchie composée de composants tels que des noms géographiques, avec un niveau de détail croissant, par ex. ville, puis nom de la rue, puis numéro ou nom de la maison. Il peut également inclure un code postal ou d'autres descripteurs postaux. L'adresse peut inclure un chemin d'accès mais cela dépend de la fonction de l'adresse.</v>
      </c>
      <c r="J245" s="12" t="str">
        <f>IF($A245&lt;&gt;"",IF(VLOOKUP($A245,Vocabulary!$A:$J,7,)="","",VLOOKUP($A245,Vocabulary!$A:$J,7,)),"")</f>
        <v>An "address representation" as conceptually defined by the INSPIRE Address Representation data type. 
https://github.com/INSPIRE-MIF/technical-guidelines/blob/main/data/ad/dataspecification_ad.pdf (§2.2) (§2.2)</v>
      </c>
      <c r="K245" s="12" t="str">
        <f>IFERROR(IF(VLOOKUP(A245,VocabularyNL!$A:$H,8)=0,"",VLOOKUP(A245,VocabularyNL!$A:$H,8)),"")</f>
        <v>Een "adresrepresentatie" zoals conceptueel gedefinieerd door het gegevenstype INSPIRE Address Representation.
https://github.com/INSPIRE-MIF/technical-guidelines/blob/main/data/ad/dataspecification_ad.pdf (§2.2)</v>
      </c>
      <c r="L245" s="12" t="str">
        <f>IFERROR(IF(VLOOKUP(A245,VocabularyFR!$A:$H,8)=0,"",VLOOKUP(A245,VocabularyFR!$A:$H,8)),"")</f>
        <v>Une "représentation d'adresse" définie conceptuellement par le type de données INSPIRE Address Representation.
https://github.com/INSPIRE-MIF/technical-guidelines/blob/main/data/ad/dataspecification_ad.pdf (§2.2) (§2.2)</v>
      </c>
    </row>
    <row r="246" spans="1:12" ht="57.6" x14ac:dyDescent="0.3">
      <c r="A246" s="4">
        <v>252</v>
      </c>
      <c r="B246" s="12" t="str">
        <f>IF($A246&lt;&gt;"",VLOOKUP($A246,Vocabulary!$A:$J,4,),"")</f>
        <v>Location</v>
      </c>
      <c r="C246" s="12" t="str">
        <f>IF($A246&lt;&gt;"",IF(VLOOKUP($A246,Vocabulary!$A:$J,2,)="","",VLOOKUP($A246,Vocabulary!$A:$J,2,)),"")</f>
        <v>BuildingUnit</v>
      </c>
      <c r="D246" s="12" t="str">
        <f>IF($A246&lt;&gt;"",IF(VLOOKUP($A246,Vocabulary!$A:$J,10,)="","",VLOOKUP($A246,Vocabulary!$A:$J,10,)),"")</f>
        <v>&lt;fed-loc:BuildingUnit&gt;</v>
      </c>
      <c r="E246" s="12" t="str">
        <f>IFERROR(IF(VLOOKUP(A246,VocabularyNL!$A:$G,6)=0,"",VLOOKUP(A246,VocabularyNL!$A:$G,6)),"")</f>
        <v>Gebouw</v>
      </c>
      <c r="F246" s="12" t="str">
        <f>IFERROR(IF(VLOOKUP(A246,VocabularyFR!$A:$G,6)=0,"",VLOOKUP(A246,VocabularyFR!$A:$G,6)),"")</f>
        <v>Batiment</v>
      </c>
      <c r="G246" s="12" t="str">
        <f>IF($A246&lt;&gt;"",VLOOKUP($A246,Vocabulary!$A:$J,3,),"")</f>
        <v>The smallest unit within a building that is suitable for residential, commercial or recreational purposes and that can be accessed via its own lockable access from the public road, a yard or a common room.</v>
      </c>
      <c r="H246" s="12" t="str">
        <f>IFERROR(IF(VLOOKUP(A246,VocabularyNL!$A:$G,7)=0,"",VLOOKUP(A246,VocabularyNL!$A:$H,7)),"")</f>
        <v>De kleinste eenheid binnen een gebouw die geschikt is voor woon-,bedrijfsmatige,of recreatieve doeleinden en die ontsloten wordt via een eigen afsluitbare toegang vanaf de openbare weg,een erf of een gemeenschappelijke ruimte.</v>
      </c>
      <c r="I246" s="12" t="str">
        <f>IFERROR(IF(VLOOKUP(A246,VocabularyFR!$A:$G,7)=0,"",VLOOKUP(A246,VocabularyFR!$A:$H,7)),"")</f>
        <v>La plus petite unité à l’intérieur d’un bâtiment convenant à des fins d’habitation,d’entreprise ou de récréation et qui est rendue accessible par le biais de son propre accès délimitable  à partir de la voie publique,d’un terrain ou d’un espace commun.</v>
      </c>
      <c r="J246" s="12" t="str">
        <f>IF($A246&lt;&gt;"",IF(VLOOKUP($A246,Vocabulary!$A:$J,7,)="","",VLOOKUP($A246,Vocabulary!$A:$J,7,)),"")</f>
        <v/>
      </c>
      <c r="K246" s="12" t="str">
        <f>IFERROR(IF(VLOOKUP(A246,VocabularyNL!$A:$H,8)=0,"",VLOOKUP(A246,VocabularyNL!$A:$H,8)),"")</f>
        <v/>
      </c>
      <c r="L246" s="12" t="str">
        <f>IFERROR(IF(VLOOKUP(A246,VocabularyFR!$A:$H,8)=0,"",VLOOKUP(A246,VocabularyFR!$A:$H,8)),"")</f>
        <v/>
      </c>
    </row>
    <row r="247" spans="1:12" x14ac:dyDescent="0.3">
      <c r="A247" s="4">
        <v>255</v>
      </c>
      <c r="B247" s="12" t="str">
        <f>IF($A247&lt;&gt;"",VLOOKUP($A247,Vocabulary!$A:$J,4,),"")</f>
        <v>Location</v>
      </c>
      <c r="C247" s="12" t="str">
        <f>IF($A247&lt;&gt;"",IF(VLOOKUP($A247,Vocabulary!$A:$J,2,)="","",VLOOKUP($A247,Vocabulary!$A:$J,2,)),"")</f>
        <v>GeographicPosition</v>
      </c>
      <c r="D247" s="12" t="str">
        <f>IF($A247&lt;&gt;"",IF(VLOOKUP($A247,Vocabulary!$A:$J,10,)="","",VLOOKUP($A247,Vocabulary!$A:$J,10,)),"")</f>
        <v>&lt;GeographicPosition&gt;</v>
      </c>
      <c r="E247" s="12" t="str">
        <f>IFERROR(IF(VLOOKUP(A247,VocabularyNL!$A:$G,6)=0,"",VLOOKUP(A247,VocabularyNL!$A:$G,6)),"")</f>
        <v>Geografische positie</v>
      </c>
      <c r="F247" s="12" t="str">
        <f>IFERROR(IF(VLOOKUP(A247,VocabularyFR!$A:$G,6)=0,"",VLOOKUP(A247,VocabularyFR!$A:$G,6)),"")</f>
        <v>Position géographique</v>
      </c>
      <c r="G247" s="12" t="str">
        <f>IF($A247&lt;&gt;"",VLOOKUP($A247,Vocabulary!$A:$J,3,),"")</f>
        <v>Geographic position indicated by a point.</v>
      </c>
      <c r="H247" s="12" t="str">
        <f>IFERROR(IF(VLOOKUP(A247,VocabularyNL!$A:$G,7)=0,"",VLOOKUP(A247,VocabularyNL!$A:$H,7)),"")</f>
        <v>Geografische positie aangegeven dmv een punt.</v>
      </c>
      <c r="I247" s="12" t="str">
        <f>IFERROR(IF(VLOOKUP(A247,VocabularyFR!$A:$G,7)=0,"",VLOOKUP(A247,VocabularyFR!$A:$H,7)),"")</f>
        <v>Position géographique indiquée par un point.</v>
      </c>
      <c r="J247" s="12" t="str">
        <f>IF($A247&lt;&gt;"",IF(VLOOKUP($A247,Vocabulary!$A:$J,7,)="","",VLOOKUP($A247,Vocabulary!$A:$J,7,)),"")</f>
        <v/>
      </c>
      <c r="K247" s="12" t="str">
        <f>IFERROR(IF(VLOOKUP(A247,VocabularyNL!$A:$H,8)=0,"",VLOOKUP(A247,VocabularyNL!$A:$H,8)),"")</f>
        <v/>
      </c>
      <c r="L247" s="12" t="str">
        <f>IFERROR(IF(VLOOKUP(A247,VocabularyFR!$A:$H,8)=0,"",VLOOKUP(A247,VocabularyFR!$A:$H,8)),"")</f>
        <v/>
      </c>
    </row>
    <row r="248" spans="1:12" ht="244.8" x14ac:dyDescent="0.3">
      <c r="A248" s="4">
        <v>256</v>
      </c>
      <c r="B248" s="12" t="str">
        <f>IF($A248&lt;&gt;"",VLOOKUP($A248,Vocabulary!$A:$J,4,),"")</f>
        <v>Generic</v>
      </c>
      <c r="C248" s="12" t="str">
        <f>IF($A248&lt;&gt;"",IF(VLOOKUP($A248,Vocabulary!$A:$J,2,)="","",VLOOKUP($A248,Vocabulary!$A:$J,2,)),"")</f>
        <v>Identifier</v>
      </c>
      <c r="D248" s="12" t="str">
        <f>IF($A248&lt;&gt;"",IF(VLOOKUP($A248,Vocabulary!$A:$J,10,)="","",VLOOKUP($A248,Vocabulary!$A:$J,10,)),"")</f>
        <v>&lt;adms:Identifier&gt;</v>
      </c>
      <c r="E248" s="12" t="str">
        <f>IFERROR(IF(VLOOKUP(A248,VocabularyNL!$A:$G,6)=0,"",VLOOKUP(A248,VocabularyNL!$A:$G,6)),"")</f>
        <v>Identifier (complex)</v>
      </c>
      <c r="F248" s="12" t="str">
        <f>IFERROR(IF(VLOOKUP(A248,VocabularyFR!$A:$G,6)=0,"",VLOOKUP(A248,VocabularyFR!$A:$G,6)),"")</f>
        <v>Identifiant (complexe)</v>
      </c>
      <c r="G248" s="12" t="str">
        <f>IF($A248&lt;&gt;"",VLOOKUP($A248,Vocabulary!$A:$J,3,),"")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H248" s="12" t="str">
        <f>IFERROR(IF(VLOOKUP(A248,VocabularyNL!$A:$G,7)=0,"",VLOOKUP(A248,VocabularyNL!$A:$H,7)),"")</f>
        <v>Deze klasse is gebaseerd op het type UN / CEFACT Identifier-complex dat is gedefinieerd in Zie sectie 5.8 van Core-componenten gegevenstype catalogusversie 3.1 (http://www.unece.org/fileadmin/DAM/cefact/codesfortrade/CCTS/CCTS-DTCatalogueVersion3p1. pdf)
In RDF wordt dit uitgedrukt met behulp van de volgende eigenschappen:
- de inhoudstring moet worden verstrekt met gebruik van skos:notatie, datatype met het identificatieschema (inclusief het versienummer, indien van toepassing);
- gebruik dcterms:creator om te linken naar een klasse die het bureau beschrijft dat het identificatieschema beheert of adms:schemaAgency om de naam als een letterlijke naam te geven.
Hoewel het geen deel uitmaakt van het ADMS-conceptuele model, kan het nuttig zijn om verdere eigenschappen aan te brengen in de klasse Identifier, zoals dcterms:created om de datum op te geven waarop de identifier is uitgegeven.</v>
      </c>
      <c r="I248" s="12" t="str">
        <f>IFERROR(IF(VLOOKUP(A248,VocabularyFR!$A:$G,7)=0,"",VLOOKUP(A248,VocabularyFR!$A:$H,7)),"")</f>
        <v>Cette classe est basée sur le type complexe d'identifiant CEFACT-ONU défini dans Voir la section Section 5.8 du Catalogue de types de données des composants centraux, version 3.1 (http://www.unece.org/fileadmin/DAM/cefact/codesfortrade/CCTS/CCTS-DTCatalogueVersion3p1. pdf)
En RDF, cela est exprimé à l'aide des propriétés suivantes:
- la chaîne de contenu doit être fournie en utilisant skos:notation, dactylographiée avec le schéma d'identificateur (y compris le numéro de version, le cas échéant);
- use dcterms:creator pour se connecter à une classe décrivant l'agence qui gère le schéma d'identificateur ou adms:schemaAgency pour fournir le nom sous forme littérale.
Bien que cela ne fasse pas partie du modèle conceptuel ADMS, il peut être utile de fournir des propriétés supplémentaires à la classe Identifier, telles que dcterms:created  pour fournir la date à laquelle l'identifiant a été émis.</v>
      </c>
      <c r="J248" s="12" t="str">
        <f>IF($A248&lt;&gt;"",IF(VLOOKUP($A248,Vocabulary!$A:$J,7,)="","",VLOOKUP($A248,Vocabulary!$A:$J,7,)),"")</f>
        <v/>
      </c>
      <c r="K248" s="12" t="str">
        <f>IFERROR(IF(VLOOKUP(A248,VocabularyNL!$A:$H,8)=0,"",VLOOKUP(A248,VocabularyNL!$A:$H,8)),"")</f>
        <v/>
      </c>
      <c r="L248" s="12" t="str">
        <f>IFERROR(IF(VLOOKUP(A248,VocabularyFR!$A:$H,8)=0,"",VLOOKUP(A248,VocabularyFR!$A:$H,8)),"")</f>
        <v/>
      </c>
    </row>
    <row r="249" spans="1:12" ht="86.4" x14ac:dyDescent="0.3">
      <c r="A249" s="4">
        <v>257</v>
      </c>
      <c r="B249" s="12" t="str">
        <f>IF($A249&lt;&gt;"",VLOOKUP($A249,Vocabulary!$A:$J,4,),"")</f>
        <v>Location</v>
      </c>
      <c r="C249" s="12" t="str">
        <f>IF($A249&lt;&gt;"",IF(VLOOKUP($A249,Vocabulary!$A:$J,2,)="","",VLOOKUP($A249,Vocabulary!$A:$J,2,)),"")</f>
        <v>MooringPlace</v>
      </c>
      <c r="D249" s="12" t="str">
        <f>IF($A249&lt;&gt;"",IF(VLOOKUP($A249,Vocabulary!$A:$J,10,)="","",VLOOKUP($A249,Vocabulary!$A:$J,10,)),"")</f>
        <v>&lt;fed-loc:MooringPlace&gt;</v>
      </c>
      <c r="E249" s="12" t="str">
        <f>IFERROR(IF(VLOOKUP(A249,VocabularyNL!$A:$G,6)=0,"",VLOOKUP(A249,VocabularyNL!$A:$G,6)),"")</f>
        <v>Aanlegplaats</v>
      </c>
      <c r="F249" s="12" t="str">
        <f>IFERROR(IF(VLOOKUP(A249,VocabularyFR!$A:$G,6)=0,"",VLOOKUP(A249,VocabularyFR!$A:$G,6)),"")</f>
        <v>Amarrage</v>
      </c>
      <c r="G249" s="12" t="str">
        <f>IF($A249&lt;&gt;"",VLOOKUP($A249,Vocabulary!$A:$J,3,),"")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H249" s="12" t="str">
        <f>IFERROR(IF(VLOOKUP(A249,VocabularyNL!$A:$G,7)=0,"",VLOOKUP(A249,VocabularyNL!$A:$H,7)),"")</f>
        <v>Een door het bevoegde gemeentelijke orgaan als zodanig aangewezen plaats in het water al dan niet aangevuld met een op de oever aanwezig terrein of een gedeelte daarvan, die bestemd is voor het permanent afmeren van een vaartuig voor woon-, bedrijfsmatige of recreatieve doeleinden.</v>
      </c>
      <c r="I249" s="12" t="str">
        <f>IFERROR(IF(VLOOKUP(A249,VocabularyFR!$A:$G,7)=0,"",VLOOKUP(A249,VocabularyFR!$A:$H,7)),"")</f>
        <v>Un endroit spécifiquement désigné dans l’eau, complété ou non par un terrain ou une partie de terrain sur la berge, attribué par l’organisme communal compétent et qui est destiné au mouillage permanent d’un navire adapté à des fins résidentielles, commerciales ou recréationnelles.</v>
      </c>
      <c r="J249" s="12" t="str">
        <f>IF($A249&lt;&gt;"",IF(VLOOKUP($A249,Vocabulary!$A:$J,7,)="","",VLOOKUP($A249,Vocabulary!$A:$J,7,)),"")</f>
        <v/>
      </c>
      <c r="K249" s="12" t="str">
        <f>IFERROR(IF(VLOOKUP(A249,VocabularyNL!$A:$H,8)=0,"",VLOOKUP(A249,VocabularyNL!$A:$H,8)),"")</f>
        <v/>
      </c>
      <c r="L249" s="12" t="str">
        <f>IFERROR(IF(VLOOKUP(A249,VocabularyFR!$A:$H,8)=0,"",VLOOKUP(A249,VocabularyFR!$A:$H,8)),"")</f>
        <v/>
      </c>
    </row>
    <row r="250" spans="1:12" ht="57.6" x14ac:dyDescent="0.3">
      <c r="A250" s="4">
        <v>258</v>
      </c>
      <c r="B250" s="12" t="str">
        <f>IF($A250&lt;&gt;"",VLOOKUP($A250,Vocabulary!$A:$J,4,),"")</f>
        <v>Location</v>
      </c>
      <c r="C250" s="12" t="str">
        <f>IF($A250&lt;&gt;"",IF(VLOOKUP($A250,Vocabulary!$A:$J,2,)="","",VLOOKUP($A250,Vocabulary!$A:$J,2,)),"")</f>
        <v>Municipality</v>
      </c>
      <c r="D250" s="12" t="str">
        <f>IF($A250&lt;&gt;"",IF(VLOOKUP($A250,Vocabulary!$A:$J,10,)="","",VLOOKUP($A250,Vocabulary!$A:$J,10,)),"")</f>
        <v>&lt;fed-loc:Municipality&gt;</v>
      </c>
      <c r="E250" s="12" t="str">
        <f>IFERROR(IF(VLOOKUP(A250,VocabularyNL!$A:$G,6)=0,"",VLOOKUP(A250,VocabularyNL!$A:$G,6)),"")</f>
        <v>Gemeente</v>
      </c>
      <c r="F250" s="12" t="str">
        <f>IFERROR(IF(VLOOKUP(A250,VocabularyFR!$A:$G,6)=0,"",VLOOKUP(A250,VocabularyFR!$A:$G,6)),"")</f>
        <v>Commune</v>
      </c>
      <c r="G250" s="12" t="str">
        <f>IF($A250&lt;&gt;"",VLOOKUP($A250,Vocabulary!$A:$J,3,),"")</f>
        <v>Official administrative zone of the Belgian territory. The municipality is the smallest administrative part of the Belgian territory whose boundaries can only be changed by the legislator.</v>
      </c>
      <c r="H250" s="12" t="str">
        <f>IFERROR(IF(VLOOKUP(A250,VocabularyNL!$A:$G,7)=0,"",VLOOKUP(A250,VocabularyNL!$A:$H,7)),"")</f>
        <v>Officiële administratieve zone van het Belgisch grondgebied. De gemeente is het kleinste administratieve deel van het Belgisch grondgebied waarvan de grenzen enkel door de wetgever kunnen worden gewijzigd.</v>
      </c>
      <c r="I250" s="12" t="str">
        <f>IFERROR(IF(VLOOKUP(A250,VocabularyFR!$A:$G,7)=0,"",VLOOKUP(A250,VocabularyFR!$A:$H,7)),"")</f>
        <v>Zone administrative officielle du territoire belge. La commune est la plus petite partie administrative du territoire belge dont les limites ne peuvent être modifiées que par le législateur.</v>
      </c>
      <c r="J250" s="12" t="str">
        <f>IF($A250&lt;&gt;"",IF(VLOOKUP($A250,Vocabulary!$A:$J,7,)="","",VLOOKUP($A250,Vocabulary!$A:$J,7,)),"")</f>
        <v/>
      </c>
      <c r="K250" s="12" t="str">
        <f>IFERROR(IF(VLOOKUP(A250,VocabularyNL!$A:$H,8)=0,"",VLOOKUP(A250,VocabularyNL!$A:$H,8)),"")</f>
        <v/>
      </c>
      <c r="L250" s="12" t="str">
        <f>IFERROR(IF(VLOOKUP(A250,VocabularyFR!$A:$H,8)=0,"",VLOOKUP(A250,VocabularyFR!$A:$H,8)),"")</f>
        <v/>
      </c>
    </row>
    <row r="251" spans="1:12" ht="43.2" x14ac:dyDescent="0.3">
      <c r="A251" s="4">
        <v>260</v>
      </c>
      <c r="B251" s="12" t="str">
        <f>IF($A251&lt;&gt;"",VLOOKUP($A251,Vocabulary!$A:$J,4,),"")</f>
        <v>Location</v>
      </c>
      <c r="C251" s="12" t="str">
        <f>IF($A251&lt;&gt;"",IF(VLOOKUP($A251,Vocabulary!$A:$J,2,)="","",VLOOKUP($A251,Vocabulary!$A:$J,2,)),"")</f>
        <v>Parcel</v>
      </c>
      <c r="D251" s="12" t="str">
        <f>IF($A251&lt;&gt;"",IF(VLOOKUP($A251,Vocabulary!$A:$J,10,)="","",VLOOKUP($A251,Vocabulary!$A:$J,10,)),"")</f>
        <v>&lt;fed-loc:Parcel&gt;</v>
      </c>
      <c r="E251" s="12" t="str">
        <f>IFERROR(IF(VLOOKUP(A251,VocabularyNL!$A:$G,6)=0,"",VLOOKUP(A251,VocabularyNL!$A:$G,6)),"")</f>
        <v>Perceel</v>
      </c>
      <c r="F251" s="12" t="str">
        <f>IFERROR(IF(VLOOKUP(A251,VocabularyFR!$A:$G,6)=0,"",VLOOKUP(A251,VocabularyFR!$A:$G,6)),"")</f>
        <v>Parcelle</v>
      </c>
      <c r="G251" s="12" t="str">
        <f>IF($A251&lt;&gt;"",VLOOKUP($A251,Vocabulary!$A:$J,3,),"")</f>
        <v>A "parcel" is a part of the territory officially established with a cadastral or administrative purpose.</v>
      </c>
      <c r="H251" s="12" t="str">
        <f>IFERROR(IF(VLOOKUP(A251,VocabularyNL!$A:$G,7)=0,"",VLOOKUP(A251,VocabularyNL!$A:$H,7)),"")</f>
        <v>Een “perceel” is een deel van het grondgebied officieel vastgesteld met een kadastraal of administratief doel.</v>
      </c>
      <c r="I251" s="12" t="str">
        <f>IFERROR(IF(VLOOKUP(A251,VocabularyFR!$A:$G,7)=0,"",VLOOKUP(A251,VocabularyFR!$A:$H,7)),"")</f>
        <v>Une « parcelle » est une portion du territoire officiellement délimitée dans un but cadastral ou administratif.</v>
      </c>
      <c r="J251" s="12" t="str">
        <f>IF($A251&lt;&gt;"",IF(VLOOKUP($A251,Vocabulary!$A:$J,7,)="","",VLOOKUP($A251,Vocabulary!$A:$J,7,)),"")</f>
        <v/>
      </c>
      <c r="K251" s="12" t="str">
        <f>IFERROR(IF(VLOOKUP(A251,VocabularyNL!$A:$H,8)=0,"",VLOOKUP(A251,VocabularyNL!$A:$H,8)),"")</f>
        <v/>
      </c>
      <c r="L251" s="12" t="str">
        <f>IFERROR(IF(VLOOKUP(A251,VocabularyFR!$A:$H,8)=0,"",VLOOKUP(A251,VocabularyFR!$A:$H,8)),"")</f>
        <v/>
      </c>
    </row>
    <row r="252" spans="1:12" ht="43.2" x14ac:dyDescent="0.3">
      <c r="A252" s="4">
        <v>261</v>
      </c>
      <c r="B252" s="12" t="str">
        <f>IF($A252&lt;&gt;"",VLOOKUP($A252,Vocabulary!$A:$J,4,),"")</f>
        <v>Location</v>
      </c>
      <c r="C252" s="12" t="str">
        <f>IF($A252&lt;&gt;"",IF(VLOOKUP($A252,Vocabulary!$A:$J,2,)="","",VLOOKUP($A252,Vocabulary!$A:$J,2,)),"")</f>
        <v>PartOfMunicipality</v>
      </c>
      <c r="D252" s="12" t="str">
        <f>IF($A252&lt;&gt;"",IF(VLOOKUP($A252,Vocabulary!$A:$J,10,)="","",VLOOKUP($A252,Vocabulary!$A:$J,10,)),"")</f>
        <v>&lt;fed-loc:PartOfMunicipality&gt;</v>
      </c>
      <c r="E252" s="12" t="str">
        <f>IFERROR(IF(VLOOKUP(A252,VocabularyNL!$A:$G,6)=0,"",VLOOKUP(A252,VocabularyNL!$A:$G,6)),"")</f>
        <v>Deelgemeente</v>
      </c>
      <c r="F252" s="12" t="str">
        <f>IFERROR(IF(VLOOKUP(A252,VocabularyFR!$A:$G,6)=0,"",VLOOKUP(A252,VocabularyFR!$A:$G,6)),"")</f>
        <v>Sous-municipalité</v>
      </c>
      <c r="G252" s="12" t="str">
        <f>IF($A252&lt;&gt;"",VLOOKUP($A252,Vocabulary!$A:$J,3,),"")</f>
        <v>A part of a municipality, such as a former municipality (prior to the merger of the municipalities), or a neighborhood.</v>
      </c>
      <c r="H252" s="12" t="str">
        <f>IFERROR(IF(VLOOKUP(A252,VocabularyNL!$A:$G,7)=0,"",VLOOKUP(A252,VocabularyNL!$A:$H,7)),"")</f>
        <v>Een deel van een gemeente, zoals een voormalige gemeente (voorafgaand aan de fusie van de gemeenten), of een wijk.</v>
      </c>
      <c r="I252" s="12" t="str">
        <f>IFERROR(IF(VLOOKUP(A252,VocabularyFR!$A:$G,7)=0,"",VLOOKUP(A252,VocabularyFR!$A:$H,7)),"")</f>
        <v>Une partie du territoire d’une commune, telle qu’une ancienne commune (préalable à la fusion des communes) ou un quartier.</v>
      </c>
      <c r="J252" s="12" t="str">
        <f>IF($A252&lt;&gt;"",IF(VLOOKUP($A252,Vocabulary!$A:$J,7,)="","",VLOOKUP($A252,Vocabulary!$A:$J,7,)),"")</f>
        <v>Context BEST: Part of Municipality is a class defined by the Walloon region. It does not exist in Flanders nor in the Brussels region.</v>
      </c>
      <c r="K252" s="12" t="str">
        <f>IFERROR(IF(VLOOKUP(A252,VocabularyNL!$A:$H,8)=0,"",VLOOKUP(A252,VocabularyNL!$A:$H,8)),"")</f>
        <v>Context BEST: Een deelgemeente is een klasse gedefinieerd door het Waalse Gewest. Het bestaat niet in Vlaanderen, noch in het Brussels Gewest.</v>
      </c>
      <c r="L252" s="12" t="str">
        <f>IFERROR(IF(VLOOKUP(A252,VocabularyFR!$A:$H,8)=0,"",VLOOKUP(A252,VocabularyFR!$A:$H,8)),"")</f>
        <v>Contexte BEST: Une sous-municipalité est une classe définie par la région wallonne. Elle n'existe pas en Flandre ni en région bruxelloise.</v>
      </c>
    </row>
    <row r="253" spans="1:12" ht="43.2" x14ac:dyDescent="0.3">
      <c r="A253" s="4">
        <v>262</v>
      </c>
      <c r="B253" s="12" t="str">
        <f>IF($A253&lt;&gt;"",VLOOKUP($A253,Vocabulary!$A:$J,4,),"")</f>
        <v>Location</v>
      </c>
      <c r="C253" s="12" t="str">
        <f>IF($A253&lt;&gt;"",IF(VLOOKUP($A253,Vocabulary!$A:$J,2,)="","",VLOOKUP($A253,Vocabulary!$A:$J,2,)),"")</f>
        <v>PostalInfo</v>
      </c>
      <c r="D253" s="12" t="str">
        <f>IF($A253&lt;&gt;"",IF(VLOOKUP($A253,Vocabulary!$A:$J,10,)="","",VLOOKUP($A253,Vocabulary!$A:$J,10,)),"")</f>
        <v>&lt;PostalDescriptor&gt;</v>
      </c>
      <c r="E253" s="12" t="str">
        <f>IFERROR(IF(VLOOKUP(A253,VocabularyNL!$A:$G,6)=0,"",VLOOKUP(A253,VocabularyNL!$A:$G,6)),"")</f>
        <v>Postale info</v>
      </c>
      <c r="F253" s="12" t="str">
        <f>IFERROR(IF(VLOOKUP(A253,VocabularyFR!$A:$G,6)=0,"",VLOOKUP(A253,VocabularyFR!$A:$G,6)),"")</f>
        <v>Info de la poste</v>
      </c>
      <c r="G253" s="12" t="str">
        <f>IF($A253&lt;&gt;"",VLOOKUP($A253,Vocabulary!$A:$J,3,),"")</f>
        <v>Information given by the provider of the universal postal service for the identification of a grouping of addresses in a geographical area for postal purposes.</v>
      </c>
      <c r="H253" s="12" t="str">
        <f>IFERROR(IF(VLOOKUP(A253,VocabularyNL!$A:$G,7)=0,"",VLOOKUP(A253,VocabularyNL!$A:$H,7)),"")</f>
        <v>Informatie toegekend door de aanbieder van de universele postdienst voor de identificatie van een groepering van adressen in een geografisch gebied voor postale doeleinden.</v>
      </c>
      <c r="I253" s="12" t="str">
        <f>IFERROR(IF(VLOOKUP(A253,VocabularyFR!$A:$G,7)=0,"",VLOOKUP(A253,VocabularyFR!$A:$H,7)),"")</f>
        <v>Informations fournies par le fournisseur du service postal universel pour l'identification d'un regroupement d'adresses dans une zone géographique à des fins postales.</v>
      </c>
      <c r="J253" s="12" t="str">
        <f>IF($A253&lt;&gt;"",IF(VLOOKUP($A253,Vocabulary!$A:$J,7,)="","",VLOOKUP($A253,Vocabulary!$A:$J,7,)),"")</f>
        <v/>
      </c>
      <c r="K253" s="12" t="str">
        <f>IFERROR(IF(VLOOKUP(A253,VocabularyNL!$A:$H,8)=0,"",VLOOKUP(A253,VocabularyNL!$A:$H,8)),"")</f>
        <v/>
      </c>
      <c r="L253" s="12" t="str">
        <f>IFERROR(IF(VLOOKUP(A253,VocabularyFR!$A:$H,8)=0,"",VLOOKUP(A253,VocabularyFR!$A:$H,8)),"")</f>
        <v/>
      </c>
    </row>
    <row r="254" spans="1:12" ht="100.8" x14ac:dyDescent="0.3">
      <c r="A254" s="4">
        <v>263</v>
      </c>
      <c r="B254" s="12" t="str">
        <f>IF($A254&lt;&gt;"",VLOOKUP($A254,Vocabulary!$A:$J,4,),"")</f>
        <v>Location</v>
      </c>
      <c r="C254" s="12" t="str">
        <f>IF($A254&lt;&gt;"",IF(VLOOKUP($A254,Vocabulary!$A:$J,2,)="","",VLOOKUP($A254,Vocabulary!$A:$J,2,)),"")</f>
        <v>Stand</v>
      </c>
      <c r="D254" s="12" t="str">
        <f>IF($A254&lt;&gt;"",IF(VLOOKUP($A254,Vocabulary!$A:$J,10,)="","",VLOOKUP($A254,Vocabulary!$A:$J,10,)),"")</f>
        <v>&lt;fed-loc:Stand&gt;</v>
      </c>
      <c r="E254" s="12" t="str">
        <f>IFERROR(IF(VLOOKUP(A254,VocabularyNL!$A:$G,6)=0,"",VLOOKUP(A254,VocabularyNL!$A:$G,6)),"")</f>
        <v>Standplaats</v>
      </c>
      <c r="F254" s="12" t="str">
        <f>IFERROR(IF(VLOOKUP(A254,VocabularyFR!$A:$G,6)=0,"",VLOOKUP(A254,VocabularyFR!$A:$G,6)),"")</f>
        <v>Emplacement</v>
      </c>
      <c r="G254" s="12" t="str">
        <f>IF($A254&lt;&gt;"",VLOOKUP($A254,Vocabulary!$A:$J,3,),"")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H254" s="12" t="str">
        <f>IFERROR(IF(VLOOKUP(A254,VocabularyNL!$A:$G,7)=0,"",VLOOKUP(A254,VocabularyNL!$A:$H,7)),"")</f>
        <v>“Standplaats” : een door het bevoegde gemeentelijke orgaan als zodanig aangewezen terrein of gedeelte daarvan dat bestemd is voor het permanent plaatsen van een niet direct en niet duurzaam met de aarde verbonden en voor woon -, bedrijfsmatige, of recreatieve doeleinden geschikte ruimte.</v>
      </c>
      <c r="I254" s="12" t="str">
        <f>IFERROR(IF(VLOOKUP(A254,VocabularyFR!$A:$G,7)=0,"",VLOOKUP(A254,VocabularyFR!$A:$H,7)),"")</f>
        <v>« Emplacement » : un terrain ou une partie de terrain, attribué par l’organisme communal compétent et qui est destiné au stationnement permanent d’un espace, adapté à des fins résidentielles, commerciale ou récréative et qui n’est pas ancré de façon directe et permanente au sol.</v>
      </c>
      <c r="J254" s="12" t="str">
        <f>IF($A254&lt;&gt;"",IF(VLOOKUP($A254,Vocabulary!$A:$J,7,)="","",VLOOKUP($A254,Vocabulary!$A:$J,7,)),"")</f>
        <v/>
      </c>
      <c r="K254" s="12" t="str">
        <f>IFERROR(IF(VLOOKUP(A254,VocabularyNL!$A:$H,8)=0,"",VLOOKUP(A254,VocabularyNL!$A:$H,8)),"")</f>
        <v/>
      </c>
      <c r="L254" s="12" t="str">
        <f>IFERROR(IF(VLOOKUP(A254,VocabularyFR!$A:$H,8)=0,"",VLOOKUP(A254,VocabularyFR!$A:$H,8)),"")</f>
        <v/>
      </c>
    </row>
    <row r="255" spans="1:12" ht="57.6" x14ac:dyDescent="0.3">
      <c r="A255" s="4">
        <v>267</v>
      </c>
      <c r="B255" s="12" t="str">
        <f>IF($A255&lt;&gt;"",VLOOKUP($A255,Vocabulary!$A:$J,4,),"")</f>
        <v>Location</v>
      </c>
      <c r="C255" s="12" t="str">
        <f>IF($A255&lt;&gt;"",IF(VLOOKUP($A255,Vocabulary!$A:$J,2,)="","",VLOOKUP($A255,Vocabulary!$A:$J,2,)),"")</f>
        <v>addressPosition</v>
      </c>
      <c r="D255" s="12" t="str">
        <f>IF($A255&lt;&gt;"",IF(VLOOKUP($A255,Vocabulary!$A:$J,10,)="","",VLOOKUP($A255,Vocabulary!$A:$J,10,)),"")</f>
        <v>&lt;Address.position&gt;</v>
      </c>
      <c r="E255" s="12" t="str">
        <f>IFERROR(IF(VLOOKUP(A255,VocabularyNL!$A:$G,6)=0,"",VLOOKUP(A255,VocabularyNL!$A:$G,6)),"")</f>
        <v>Positie</v>
      </c>
      <c r="F255" s="12" t="str">
        <f>IFERROR(IF(VLOOKUP(A255,VocabularyFR!$A:$G,6)=0,"",VLOOKUP(A255,VocabularyFR!$A:$G,6)),"")</f>
        <v>Position</v>
      </c>
      <c r="G255" s="12" t="str">
        <f>IF($A255&lt;&gt;"",VLOOKUP($A255,Vocabulary!$A:$J,3,),"")</f>
        <v>Position of a characteristic point that represents the position of the address according to a specific specification and includes information about the origin of the position.</v>
      </c>
      <c r="H255" s="12" t="str">
        <f>IFERROR(IF(VLOOKUP(A255,VocabularyNL!$A:$G,7)=0,"",VLOOKUP(A255,VocabularyNL!$A:$H,7)),"")</f>
        <v>Positie van een karakeristiek punt dat de positie van het adres vertegenwoordigt volgens een bepaalde specificatie en inclusief informatie over de herkomst van de positie.</v>
      </c>
      <c r="I255" s="12" t="str">
        <f>IFERROR(IF(VLOOKUP(A255,VocabularyFR!$A:$G,7)=0,"",VLOOKUP(A255,VocabularyFR!$A:$H,7)),"")</f>
        <v>Position d'un point caractéristique qui représente la position de l'adresse en fonction d'une spécification spécifique et inclut des informations sur l'origine de la position.</v>
      </c>
      <c r="J255" s="12" t="str">
        <f>IF($A255&lt;&gt;"",IF(VLOOKUP($A255,Vocabulary!$A:$J,7,)="","",VLOOKUP($A255,Vocabulary!$A:$J,7,)),"")</f>
        <v/>
      </c>
      <c r="K255" s="12" t="str">
        <f>IFERROR(IF(VLOOKUP(A255,VocabularyNL!$A:$H,8)=0,"",VLOOKUP(A255,VocabularyNL!$A:$H,8)),"")</f>
        <v/>
      </c>
      <c r="L255" s="12" t="str">
        <f>IFERROR(IF(VLOOKUP(A255,VocabularyFR!$A:$H,8)=0,"",VLOOKUP(A255,VocabularyFR!$A:$H,8)),"")</f>
        <v/>
      </c>
    </row>
    <row r="256" spans="1:12" ht="43.2" x14ac:dyDescent="0.3">
      <c r="A256" s="4">
        <v>268</v>
      </c>
      <c r="B256" s="12" t="str">
        <f>IF($A256&lt;&gt;"",VLOOKUP($A256,Vocabulary!$A:$J,4,),"")</f>
        <v>Location</v>
      </c>
      <c r="C256" s="12" t="str">
        <f>IF($A256&lt;&gt;"",IF(VLOOKUP($A256,Vocabulary!$A:$J,2,)="","",VLOOKUP($A256,Vocabulary!$A:$J,2,)),"")</f>
        <v>addressSortField</v>
      </c>
      <c r="D256" s="12" t="str">
        <f>IF($A256&lt;&gt;"",IF(VLOOKUP($A256,Vocabulary!$A:$J,10,)="","",VLOOKUP($A256,Vocabulary!$A:$J,10,)),"")</f>
        <v>&lt;fed-loc:addressSortField&gt;</v>
      </c>
      <c r="E256" s="12" t="str">
        <f>IFERROR(IF(VLOOKUP(A256,VocabularyNL!$A:$G,6)=0,"",VLOOKUP(A256,VocabularyNL!$A:$G,6)),"")</f>
        <v>Adres sorteerveld</v>
      </c>
      <c r="F256" s="12" t="str">
        <f>IFERROR(IF(VLOOKUP(A256,VocabularyFR!$A:$G,6)=0,"",VLOOKUP(A256,VocabularyFR!$A:$G,6)),"")</f>
        <v>Adresse champs de triage</v>
      </c>
      <c r="G256" s="12" t="str">
        <f>IF($A256&lt;&gt;"",VLOOKUP($A256,Vocabulary!$A:$J,3,),"")</f>
        <v>Transformation of the original house number &amp; bus number (eg addition of leading zeros) so that this can be sorted.</v>
      </c>
      <c r="H256" s="12" t="str">
        <f>IFERROR(IF(VLOOKUP(A256,VocabularyNL!$A:$G,7)=0,"",VLOOKUP(A256,VocabularyNL!$A:$H,7)),"")</f>
        <v>Transformatie van het oorspronkelijk huisnummer&amp;busnummer (bv toevoeging van voorloopnullen) zodat dit kan worden gesorteerd.</v>
      </c>
      <c r="I256" s="12" t="str">
        <f>IFERROR(IF(VLOOKUP(A256,VocabularyFR!$A:$G,7)=0,"",VLOOKUP(A256,VocabularyFR!$A:$H,7)),"")</f>
        <v>Transformation du numéro de maison d'origine et du numéro de bus (par exemple, ajout de zéros à gauche) afin que cela puisse être trié.</v>
      </c>
      <c r="J256" s="12" t="str">
        <f>IF($A256&lt;&gt;"",IF(VLOOKUP($A256,Vocabulary!$A:$J,7,)="","",VLOOKUP($A256,Vocabulary!$A:$J,7,)),"")</f>
        <v/>
      </c>
      <c r="K256" s="12" t="str">
        <f>IFERROR(IF(VLOOKUP(A256,VocabularyNL!$A:$H,8)=0,"",VLOOKUP(A256,VocabularyNL!$A:$H,8)),"")</f>
        <v/>
      </c>
      <c r="L256" s="12" t="str">
        <f>IFERROR(IF(VLOOKUP(A256,VocabularyFR!$A:$H,8)=0,"",VLOOKUP(A256,VocabularyFR!$A:$H,8)),"")</f>
        <v/>
      </c>
    </row>
    <row r="257" spans="1:12" x14ac:dyDescent="0.3">
      <c r="A257" s="4">
        <v>269</v>
      </c>
      <c r="B257" s="12" t="str">
        <f>IF($A257&lt;&gt;"",VLOOKUP($A257,Vocabulary!$A:$J,4,),"")</f>
        <v>Location</v>
      </c>
      <c r="C257" s="12" t="str">
        <f>IF($A257&lt;&gt;"",IF(VLOOKUP($A257,Vocabulary!$A:$J,2,)="","",VLOOKUP($A257,Vocabulary!$A:$J,2,)),"")</f>
        <v>addressStatus</v>
      </c>
      <c r="D257" s="12" t="str">
        <f>IF($A257&lt;&gt;"",IF(VLOOKUP($A257,Vocabulary!$A:$J,10,)="","",VLOOKUP($A257,Vocabulary!$A:$J,10,)),"")</f>
        <v>&lt;Address.status&gt;</v>
      </c>
      <c r="E257" s="12" t="str">
        <f>IFERROR(IF(VLOOKUP(A257,VocabularyNL!$A:$G,6)=0,"",VLOOKUP(A257,VocabularyNL!$A:$G,6)),"")</f>
        <v>Adres status</v>
      </c>
      <c r="F257" s="12" t="str">
        <f>IFERROR(IF(VLOOKUP(A257,VocabularyFR!$A:$G,6)=0,"",VLOOKUP(A257,VocabularyFR!$A:$G,6)),"")</f>
        <v>Statut d'adresse</v>
      </c>
      <c r="G257" s="12" t="str">
        <f>IF($A257&lt;&gt;"",VLOOKUP($A257,Vocabulary!$A:$J,3,),"")</f>
        <v>Current status of the address.</v>
      </c>
      <c r="H257" s="12" t="str">
        <f>IFERROR(IF(VLOOKUP(A257,VocabularyNL!$A:$G,7)=0,"",VLOOKUP(A257,VocabularyNL!$A:$H,7)),"")</f>
        <v>Actuele toestand van het adres.</v>
      </c>
      <c r="I257" s="12" t="str">
        <f>IFERROR(IF(VLOOKUP(A257,VocabularyFR!$A:$G,7)=0,"",VLOOKUP(A257,VocabularyFR!$A:$H,7)),"")</f>
        <v>État actuel de l'adresse.</v>
      </c>
      <c r="J257" s="12" t="str">
        <f>IF($A257&lt;&gt;"",IF(VLOOKUP($A257,Vocabulary!$A:$J,7,)="","",VLOOKUP($A257,Vocabulary!$A:$J,7,)),"")</f>
        <v/>
      </c>
      <c r="K257" s="12" t="str">
        <f>IFERROR(IF(VLOOKUP(A257,VocabularyNL!$A:$H,8)=0,"",VLOOKUP(A257,VocabularyNL!$A:$H,8)),"")</f>
        <v/>
      </c>
      <c r="L257" s="12" t="str">
        <f>IFERROR(IF(VLOOKUP(A257,VocabularyFR!$A:$H,8)=0,"",VLOOKUP(A257,VocabularyFR!$A:$H,8)),"")</f>
        <v/>
      </c>
    </row>
    <row r="258" spans="1:12" ht="72" x14ac:dyDescent="0.3">
      <c r="A258" s="4">
        <v>272</v>
      </c>
      <c r="B258" s="12" t="str">
        <f>IF($A258&lt;&gt;"",VLOOKUP($A258,Vocabulary!$A:$J,4,),"")</f>
        <v>Location</v>
      </c>
      <c r="C258" s="12" t="str">
        <f>IF($A258&lt;&gt;"",IF(VLOOKUP($A258,Vocabulary!$A:$J,2,)="","",VLOOKUP($A258,Vocabulary!$A:$J,2,)),"")</f>
        <v>fullAddress</v>
      </c>
      <c r="D258" s="12" t="str">
        <f>IF($A258&lt;&gt;"",IF(VLOOKUP($A258,Vocabulary!$A:$J,10,)="","",VLOOKUP($A258,Vocabulary!$A:$J,10,)),"")</f>
        <v>&lt;locn:fullAddress&gt;</v>
      </c>
      <c r="E258" s="12" t="str">
        <f>IFERROR(IF(VLOOKUP(A258,VocabularyNL!$A:$G,6)=0,"",VLOOKUP(A258,VocabularyNL!$A:$G,6)),"")</f>
        <v>Volledig adres</v>
      </c>
      <c r="F258" s="12" t="str">
        <f>IFERROR(IF(VLOOKUP(A258,VocabularyFR!$A:$G,6)=0,"",VLOOKUP(A258,VocabularyFR!$A:$G,6)),"")</f>
        <v>Adresse complète</v>
      </c>
      <c r="G258" s="12" t="str">
        <f>IF($A258&lt;&gt;"",VLOOKUP($A258,Vocabulary!$A:$J,3,),"")</f>
        <v>The complete address in one string, whether or not formatted.
Avoids errors due to the splitting of the address in its parts. Displays the prescribed sequence of different parts</v>
      </c>
      <c r="H258" s="12" t="str">
        <f>IFERROR(IF(VLOOKUP(A258,VocabularyNL!$A:$G,7)=0,"",VLOOKUP(A258,VocabularyNL!$A:$H,7)),"")</f>
        <v xml:space="preserve">Het complete adres in één string, al dan niet geformatteerd. 
Vermijdt fouten tgv het opsplitsen ve adres in zijn onderdelen. Geeft de voorgeschreven volgorde vd verschillende onderdelen weer </v>
      </c>
      <c r="I258" s="12" t="str">
        <f>IFERROR(IF(VLOOKUP(A258,VocabularyFR!$A:$G,7)=0,"",VLOOKUP(A258,VocabularyFR!$A:$H,7)),"")</f>
        <v>L'adresse complète dans une chaîne, formatée ou non.
Évite les erreurs dues à la division de l'adresse dans ses parties. Affiche la séquence prescrite de différentes parties</v>
      </c>
      <c r="J258" s="12" t="str">
        <f>IF($A258&lt;&gt;"",IF(VLOOKUP($A258,Vocabulary!$A:$J,7,)="","",VLOOKUP($A258,Vocabulary!$A:$J,7,)),"")</f>
        <v/>
      </c>
      <c r="K258" s="12" t="str">
        <f>IFERROR(IF(VLOOKUP(A258,VocabularyNL!$A:$H,8)=0,"",VLOOKUP(A258,VocabularyNL!$A:$H,8)),"")</f>
        <v/>
      </c>
      <c r="L258" s="12" t="str">
        <f>IFERROR(IF(VLOOKUP(A258,VocabularyFR!$A:$H,8)=0,"",VLOOKUP(A258,VocabularyFR!$A:$H,8)),"")</f>
        <v/>
      </c>
    </row>
    <row r="259" spans="1:12" ht="43.2" x14ac:dyDescent="0.3">
      <c r="A259" s="4">
        <v>276</v>
      </c>
      <c r="B259" s="12" t="str">
        <f>IF($A259&lt;&gt;"",VLOOKUP($A259,Vocabulary!$A:$J,4,),"")</f>
        <v>Location</v>
      </c>
      <c r="C259" s="12" t="str">
        <f>IF($A259&lt;&gt;"",IF(VLOOKUP($A259,Vocabulary!$A:$J,2,)="","",VLOOKUP($A259,Vocabulary!$A:$J,2,)),"")</f>
        <v>hasComponent</v>
      </c>
      <c r="D259" s="12" t="str">
        <f>IF($A259&lt;&gt;"",IF(VLOOKUP($A259,Vocabulary!$A:$J,10,)="","",VLOOKUP($A259,Vocabulary!$A:$J,10,)),"")</f>
        <v>&lt;Address.component&gt;</v>
      </c>
      <c r="E259" s="12" t="str">
        <f>IFERROR(IF(VLOOKUP(A259,VocabularyNL!$A:$G,6)=0,"",VLOOKUP(A259,VocabularyNL!$A:$G,6)),"")</f>
        <v>Heeft onderdeel</v>
      </c>
      <c r="F259" s="12" t="str">
        <f>IFERROR(IF(VLOOKUP(A259,VocabularyFR!$A:$G,6)=0,"",VLOOKUP(A259,VocabularyFR!$A:$G,6)),"")</f>
        <v>Est composé de</v>
      </c>
      <c r="G259" s="12" t="str">
        <f>IF($A259&lt;&gt;"",VLOOKUP($A259,Vocabulary!$A:$J,3,),"")</f>
        <v>Refers to the various components of a Class.
E.g. Address (PostalInfo, Street, Municipality)</v>
      </c>
      <c r="H259" s="12" t="str">
        <f>IFERROR(IF(VLOOKUP(A259,VocabularyNL!$A:$G,7)=0,"",VLOOKUP(A259,VocabularyNL!$A:$H,7)),"")</f>
        <v>Verwijst naar de verschillende componenten van een klasse.
Bijv. Adres (PostalInfo, Straat, Gemeente)</v>
      </c>
      <c r="I259" s="12" t="str">
        <f>IFERROR(IF(VLOOKUP(A259,VocabularyFR!$A:$G,7)=0,"",VLOOKUP(A259,VocabularyFR!$A:$H,7)),"")</f>
        <v xml:space="preserve">
Fait référence aux divers composants d’une classe.
Par exemple. Adresse (PostalInfo, Rue, Municipalité) </v>
      </c>
      <c r="J259" s="12" t="str">
        <f>IF($A259&lt;&gt;"",IF(VLOOKUP($A259,Vocabulary!$A:$J,7,)="","",VLOOKUP($A259,Vocabulary!$A:$J,7,)),"")</f>
        <v>BEST datamodel: hasComponent
alternative property names to be checked with BEST:
hasStreet, hasMunicipality, hasPartOfMunicipality, hasPostalInfo</v>
      </c>
      <c r="K259" s="12" t="str">
        <f>IFERROR(IF(VLOOKUP(A259,VocabularyNL!$A:$H,8)=0,"",VLOOKUP(A259,VocabularyNL!$A:$H,8)),"")</f>
        <v>BEST datamodel: hasComponent</v>
      </c>
      <c r="L259" s="12" t="str">
        <f>IFERROR(IF(VLOOKUP(A259,VocabularyFR!$A:$H,8)=0,"",VLOOKUP(A259,VocabularyFR!$A:$H,8)),"")</f>
        <v>BEST modèle de données: hasComponent</v>
      </c>
    </row>
    <row r="260" spans="1:12" ht="28.8" x14ac:dyDescent="0.3">
      <c r="A260" s="4">
        <v>277</v>
      </c>
      <c r="B260" s="12" t="str">
        <f>IF($A260&lt;&gt;"",VLOOKUP($A260,Vocabulary!$A:$J,4,),"")</f>
        <v>Location</v>
      </c>
      <c r="C260" s="12" t="str">
        <f>IF($A260&lt;&gt;"",IF(VLOOKUP($A260,Vocabulary!$A:$J,2,)="","",VLOOKUP($A260,Vocabulary!$A:$J,2,)),"")</f>
        <v>hasRepresentation</v>
      </c>
      <c r="D260" s="12" t="str">
        <f>IF($A260&lt;&gt;"",IF(VLOOKUP($A260,Vocabulary!$A:$J,10,)="","",VLOOKUP($A260,Vocabulary!$A:$J,10,)),"")</f>
        <v>&lt;fed-loc:hasRepresentation&gt;</v>
      </c>
      <c r="E260" s="12" t="str">
        <f>IFERROR(IF(VLOOKUP(A260,VocabularyNL!$A:$G,6)=0,"",VLOOKUP(A260,VocabularyNL!$A:$G,6)),"")</f>
        <v>Heeft voorstelling</v>
      </c>
      <c r="F260" s="12" t="str">
        <f>IFERROR(IF(VLOOKUP(A260,VocabularyFR!$A:$G,6)=0,"",VLOOKUP(A260,VocabularyFR!$A:$G,6)),"")</f>
        <v>Est representé par</v>
      </c>
      <c r="G260" s="12" t="str">
        <f>IF($A260&lt;&gt;"",VLOOKUP($A260,Vocabulary!$A:$J,3,),"")</f>
        <v>An object is represented by another.
E.g. Address has an AddressRepresentation.</v>
      </c>
      <c r="H260" s="12" t="str">
        <f>IFERROR(IF(VLOOKUP(A260,VocabularyNL!$A:$G,7)=0,"",VLOOKUP(A260,VocabularyNL!$A:$H,7)),"")</f>
        <v>Een object wordt vertegenwoordigd door een ander.
Bijv. Adres heeft een adresrepresentatie.</v>
      </c>
      <c r="I260" s="12" t="str">
        <f>IFERROR(IF(VLOOKUP(A260,VocabularyFR!$A:$G,7)=0,"",VLOOKUP(A260,VocabularyFR!$A:$H,7)),"")</f>
        <v>Un objet est représenté par un autre.
Par exemple: L'adresse a une représentation d'adresse.</v>
      </c>
      <c r="J260" s="12" t="str">
        <f>IF($A260&lt;&gt;"",IF(VLOOKUP($A260,Vocabulary!$A:$J,7,)="","",VLOOKUP($A260,Vocabulary!$A:$J,7,)),"")</f>
        <v/>
      </c>
      <c r="K260" s="12" t="str">
        <f>IFERROR(IF(VLOOKUP(A260,VocabularyNL!$A:$H,8)=0,"",VLOOKUP(A260,VocabularyNL!$A:$H,8)),"")</f>
        <v/>
      </c>
      <c r="L260" s="12" t="str">
        <f>IFERROR(IF(VLOOKUP(A260,VocabularyFR!$A:$H,8)=0,"",VLOOKUP(A260,VocabularyFR!$A:$H,8)),"")</f>
        <v/>
      </c>
    </row>
    <row r="261" spans="1:12" ht="43.2" x14ac:dyDescent="0.3">
      <c r="A261" s="4">
        <v>278</v>
      </c>
      <c r="B261" s="12" t="str">
        <f>IF($A261&lt;&gt;"",VLOOKUP($A261,Vocabulary!$A:$J,4,),"")</f>
        <v>Location</v>
      </c>
      <c r="C261" s="12" t="str">
        <f>IF($A261&lt;&gt;"",IF(VLOOKUP($A261,Vocabulary!$A:$J,2,)="","",VLOOKUP($A261,Vocabulary!$A:$J,2,)),"")</f>
        <v>homonymAddition</v>
      </c>
      <c r="D261" s="12" t="str">
        <f>IF($A261&lt;&gt;"",IF(VLOOKUP($A261,Vocabulary!$A:$J,10,)="","",VLOOKUP($A261,Vocabulary!$A:$J,10,)),"")</f>
        <v>&lt;fed-loc:homonymAddition&gt;</v>
      </c>
      <c r="E261" s="12" t="str">
        <f>IFERROR(IF(VLOOKUP(A261,VocabularyNL!$A:$G,6)=0,"",VLOOKUP(A261,VocabularyNL!$A:$G,6)),"")</f>
        <v>Homoniemtoevoeging</v>
      </c>
      <c r="F261" s="12" t="str">
        <f>IFERROR(IF(VLOOKUP(A261,VocabularyFR!$A:$G,6)=0,"",VLOOKUP(A261,VocabularyFR!$A:$G,6)),"")</f>
        <v>Addition homonyme</v>
      </c>
      <c r="G261" s="12" t="str">
        <f>IF($A261&lt;&gt;"",VLOOKUP($A261,Vocabulary!$A:$J,3,),"")</f>
        <v>Addition to distinguish double street names (street names with the same name but different location in the municipality and their own addresses).</v>
      </c>
      <c r="H261" s="12" t="str">
        <f>IFERROR(IF(VLOOKUP(A261,VocabularyNL!$A:$G,7)=0,"",VLOOKUP(A261,VocabularyNL!$A:$H,7)),"")</f>
        <v>Toevoeging om dubbele straatnamen (straatnamen met dezelfde naam maar andere ligging in de gemeente en eigen adressen) van elkaar te onderscheiden.</v>
      </c>
      <c r="I261" s="12" t="str">
        <f>IFERROR(IF(VLOOKUP(A261,VocabularyFR!$A:$G,7)=0,"",VLOOKUP(A261,VocabularyFR!$A:$H,7)),"")</f>
        <v>Ajout pour distinguer les noms de rues doubles (noms de rues avec le même nom mais emplacement différent dans la municipalité et leurs propres adresses).</v>
      </c>
      <c r="J261" s="12" t="str">
        <f>IF($A261&lt;&gt;"",IF(VLOOKUP($A261,Vocabulary!$A:$J,7,)="","",VLOOKUP($A261,Vocabulary!$A:$J,7,)),"")</f>
        <v>See https://github.com/belgif/fedvoc/wiki/Mapping-of-a-Belgian-(BEST)-address-on-an-international-address</v>
      </c>
      <c r="K261" s="12" t="str">
        <f>IFERROR(IF(VLOOKUP(A261,VocabularyNL!$A:$H,8)=0,"",VLOOKUP(A261,VocabularyNL!$A:$H,8)),"")</f>
        <v>Zie https://github.com/belgif/fedvoc/wiki/Mapping-of-a-Belgian-(BEST)-address-on-an-international-address</v>
      </c>
      <c r="L261" s="12" t="str">
        <f>IFERROR(IF(VLOOKUP(A261,VocabularyFR!$A:$H,8)=0,"",VLOOKUP(A261,VocabularyFR!$A:$H,8)),"")</f>
        <v>Voir https://github.com/belgif/fedvoc/wiki/Mapping-of-a-Belgian-(BEST)-address-on-an-international-address</v>
      </c>
    </row>
    <row r="262" spans="1:12" ht="28.8" x14ac:dyDescent="0.3">
      <c r="A262" s="4">
        <v>280</v>
      </c>
      <c r="B262" s="12" t="str">
        <f>IF($A262&lt;&gt;"",VLOOKUP($A262,Vocabulary!$A:$J,4,),"")</f>
        <v>Location</v>
      </c>
      <c r="C262" s="12" t="str">
        <f>IF($A262&lt;&gt;"",IF(VLOOKUP($A262,Vocabulary!$A:$J,2,)="","",VLOOKUP($A262,Vocabulary!$A:$J,2,)),"")</f>
        <v>assignedTo</v>
      </c>
      <c r="D262" s="12" t="str">
        <f>IF($A262&lt;&gt;"",IF(VLOOKUP($A262,Vocabulary!$A:$J,10,)="","",VLOOKUP($A262,Vocabulary!$A:$J,10,)),"")</f>
        <v>&lt;fed-loc:assignedTo&gt;</v>
      </c>
      <c r="E262" s="12" t="str">
        <f>IFERROR(IF(VLOOKUP(A262,VocabularyNL!$A:$G,6)=0,"",VLOOKUP(A262,VocabularyNL!$A:$G,6)),"")</f>
        <v>Is gehecht aan</v>
      </c>
      <c r="F262" s="12" t="str">
        <f>IFERROR(IF(VLOOKUP(A262,VocabularyFR!$A:$G,6)=0,"",VLOOKUP(A262,VocabularyFR!$A:$G,6)),"")</f>
        <v>Est assigné à</v>
      </c>
      <c r="G262" s="12" t="str">
        <f>IF($A262&lt;&gt;"",VLOOKUP($A262,Vocabulary!$A:$J,3,),"")</f>
        <v>Addressable object to which the address has been assigned.</v>
      </c>
      <c r="H262" s="12" t="str">
        <f>IFERROR(IF(VLOOKUP(A262,VocabularyNL!$A:$G,7)=0,"",VLOOKUP(A262,VocabularyNL!$A:$H,7)),"")</f>
        <v>Adresseerbaar object waaraan het adres is toegekend.</v>
      </c>
      <c r="I262" s="12" t="str">
        <f>IFERROR(IF(VLOOKUP(A262,VocabularyFR!$A:$G,7)=0,"",VLOOKUP(A262,VocabularyFR!$A:$H,7)),"")</f>
        <v>Objet adressable auquel l'adresse a été attribuée.</v>
      </c>
      <c r="J262" s="12" t="str">
        <f>IF($A262&lt;&gt;"",IF(VLOOKUP($A262,Vocabulary!$A:$J,7,)="","",VLOOKUP($A262,Vocabulary!$A:$J,7,)),"")</f>
        <v/>
      </c>
      <c r="K262" s="12" t="str">
        <f>IFERROR(IF(VLOOKUP(A262,VocabularyNL!$A:$H,8)=0,"",VLOOKUP(A262,VocabularyNL!$A:$H,8)),"")</f>
        <v/>
      </c>
      <c r="L262" s="12" t="str">
        <f>IFERROR(IF(VLOOKUP(A262,VocabularyFR!$A:$H,8)=0,"",VLOOKUP(A262,VocabularyFR!$A:$H,8)),"")</f>
        <v/>
      </c>
    </row>
    <row r="263" spans="1:12" ht="72" x14ac:dyDescent="0.3">
      <c r="A263" s="4">
        <v>283</v>
      </c>
      <c r="B263" s="12" t="str">
        <f>IF($A263&lt;&gt;"",VLOOKUP($A263,Vocabulary!$A:$J,4,),"")</f>
        <v>Location</v>
      </c>
      <c r="C263" s="12" t="str">
        <f>IF($A263&lt;&gt;"",IF(VLOOKUP($A263,Vocabulary!$A:$J,2,)="","",VLOOKUP($A263,Vocabulary!$A:$J,2,)),"")</f>
        <v>isOfficiallyAssigned</v>
      </c>
      <c r="D263" s="12" t="str">
        <f>IF($A263&lt;&gt;"",IF(VLOOKUP($A263,Vocabulary!$A:$J,10,)="","",VLOOKUP($A263,Vocabulary!$A:$J,10,)),"")</f>
        <v>&lt;fed-loc:isOfficiallyAssigned&gt;</v>
      </c>
      <c r="E263" s="12" t="str">
        <f>IFERROR(IF(VLOOKUP(A263,VocabularyNL!$A:$G,6)=0,"",VLOOKUP(A263,VocabularyNL!$A:$G,6)),"")</f>
        <v>Is officieel toegekend</v>
      </c>
      <c r="F263" s="12" t="str">
        <f>IFERROR(IF(VLOOKUP(A263,VocabularyFR!$A:$G,6)=0,"",VLOOKUP(A263,VocabularyFR!$A:$G,6)),"")</f>
        <v>Est attribué officiellement</v>
      </c>
      <c r="G263" s="12" t="str">
        <f>IF($A263&lt;&gt;"",VLOOKUP($A263,Vocabulary!$A:$J,3,),"")</f>
        <v>Indicates whether the address has been officially assigned by the address manager.
An address is unofficial if its existence was not known from the administrative procedures, but only after it was actually established on the site.</v>
      </c>
      <c r="H263" s="12" t="str">
        <f>IFERROR(IF(VLOOKUP(A263,VocabularyNL!$A:$G,7)=0,"",VLOOKUP(A263,VocabularyNL!$A:$H,7)),"")</f>
        <v>Geeft aan of het adres officieel door de adresbeheerder is toegekend.
Een adres is niet-officieel wanneer het bestaan ervan niet gekend was vanuit de administratieve procedures, maar pas nadat nadat het feitelijk is vastgesteld op het terrein.</v>
      </c>
      <c r="I263" s="12" t="str">
        <f>IFERROR(IF(VLOOKUP(A263,VocabularyFR!$A:$G,7)=0,"",VLOOKUP(A263,VocabularyFR!$A:$H,7)),"")</f>
        <v>Indique si l'adresse a été officiellement attribuée par le gestionnaire d'adresses.
Une adresse est officieuse si son existence n’était pas connue par les procédures administratives, mais seulement après qu’elle ait été effectivement établie sur le site.</v>
      </c>
      <c r="J263" s="12" t="str">
        <f>IF($A263&lt;&gt;"",IF(VLOOKUP($A263,Vocabulary!$A:$J,7,)="","",VLOOKUP($A263,Vocabulary!$A:$J,7,)),"")</f>
        <v/>
      </c>
      <c r="K263" s="12" t="str">
        <f>IFERROR(IF(VLOOKUP(A263,VocabularyNL!$A:$H,8)=0,"",VLOOKUP(A263,VocabularyNL!$A:$H,8)),"")</f>
        <v/>
      </c>
      <c r="L263" s="12" t="str">
        <f>IFERROR(IF(VLOOKUP(A263,VocabularyFR!$A:$H,8)=0,"",VLOOKUP(A263,VocabularyFR!$A:$H,8)),"")</f>
        <v/>
      </c>
    </row>
    <row r="264" spans="1:12" ht="72" x14ac:dyDescent="0.3">
      <c r="A264" s="4">
        <v>285</v>
      </c>
      <c r="B264" s="12" t="str">
        <f>IF($A264&lt;&gt;"",VLOOKUP($A264,Vocabulary!$A:$J,4,),"")</f>
        <v>Location</v>
      </c>
      <c r="C264" s="12" t="str">
        <f>IF($A264&lt;&gt;"",IF(VLOOKUP($A264,Vocabulary!$A:$J,2,)="","",VLOOKUP($A264,Vocabulary!$A:$J,2,)),"")</f>
        <v>situatedIn</v>
      </c>
      <c r="D264" s="12" t="str">
        <f>IF($A264&lt;&gt;"",IF(VLOOKUP($A264,Vocabulary!$A:$J,10,)="","",VLOOKUP($A264,Vocabulary!$A:$J,10,)),"")</f>
        <v>&lt;AddressComponent.situatedWithin&gt;</v>
      </c>
      <c r="E264" s="12" t="str">
        <f>IFERROR(IF(VLOOKUP(A264,VocabularyNL!$A:$G,6)=0,"",VLOOKUP(A264,VocabularyNL!$A:$G,6)),"")</f>
        <v>Is gesitueerd in</v>
      </c>
      <c r="F264" s="12" t="str">
        <f>IFERROR(IF(VLOOKUP(A264,VocabularyFR!$A:$G,6)=0,"",VLOOKUP(A264,VocabularyFR!$A:$G,6)),"")</f>
        <v>Est situé à</v>
      </c>
      <c r="G264" s="12" t="str">
        <f>IF($A264&lt;&gt;"",VLOOKUP($A264,Vocabulary!$A:$J,3,),"")</f>
        <v>Indicator that that says that a location is situated in another location.
E.g. 
an address can be situated in a part of a municipality, 
a part of a municipality is situated in a municipality</v>
      </c>
      <c r="H264" s="12" t="str">
        <f>IFERROR(IF(VLOOKUP(A264,VocabularyNL!$A:$G,7)=0,"",VLOOKUP(A264,VocabularyNL!$A:$H,7)),"")</f>
        <v>Indicator die aangeeft dat een locatie zich in een andere locatie bevindt.
Bijv.
een adres ligt in een deel van een gemeente,
een deel van een gemeente ligt in een gemeente</v>
      </c>
      <c r="I264" s="12" t="str">
        <f>IFERROR(IF(VLOOKUP(A264,VocabularyFR!$A:$G,7)=0,"",VLOOKUP(A264,VocabularyFR!$A:$H,7)),"")</f>
        <v>Indicateur qui indique qu'un emplacement est situé à un autre endroit.
Par exemple.
une adresse peut être située dans une partie de la commune,
une partie d'une commune est située dans une commune</v>
      </c>
      <c r="J264" s="12" t="str">
        <f>IF($A264&lt;&gt;"",IF(VLOOKUP($A264,Vocabulary!$A:$J,7,)="","",VLOOKUP($A264,Vocabulary!$A:$J,7,)),"")</f>
        <v/>
      </c>
      <c r="K264" s="12" t="str">
        <f>IFERROR(IF(VLOOKUP(A264,VocabularyNL!$A:$H,8)=0,"",VLOOKUP(A264,VocabularyNL!$A:$H,8)),"")</f>
        <v/>
      </c>
      <c r="L264" s="12" t="str">
        <f>IFERROR(IF(VLOOKUP(A264,VocabularyFR!$A:$H,8)=0,"",VLOOKUP(A264,VocabularyFR!$A:$H,8)),"")</f>
        <v/>
      </c>
    </row>
    <row r="265" spans="1:12" ht="28.8" x14ac:dyDescent="0.3">
      <c r="A265" s="4">
        <v>289</v>
      </c>
      <c r="B265" s="12" t="str">
        <f>IF($A265&lt;&gt;"",VLOOKUP($A265,Vocabulary!$A:$J,4,),"")</f>
        <v>Location</v>
      </c>
      <c r="C265" s="12" t="str">
        <f>IF($A265&lt;&gt;"",IF(VLOOKUP($A265,Vocabulary!$A:$J,2,)="","",VLOOKUP($A265,Vocabulary!$A:$J,2,)),"")</f>
        <v>municipalityName</v>
      </c>
      <c r="D265" s="12" t="str">
        <f>IF($A265&lt;&gt;"",IF(VLOOKUP($A265,Vocabulary!$A:$J,10,)="","",VLOOKUP($A265,Vocabulary!$A:$J,10,)),"")</f>
        <v>&lt;fed-loc:municipalityName&gt;</v>
      </c>
      <c r="E265" s="12" t="str">
        <f>IFERROR(IF(VLOOKUP(A265,VocabularyNL!$A:$G,6)=0,"",VLOOKUP(A265,VocabularyNL!$A:$G,6)),"")</f>
        <v>Naam gemeente</v>
      </c>
      <c r="F265" s="12" t="str">
        <f>IFERROR(IF(VLOOKUP(A265,VocabularyFR!$A:$G,6)=0,"",VLOOKUP(A265,VocabularyFR!$A:$G,6)),"")</f>
        <v>Nom de la commune</v>
      </c>
      <c r="G265" s="12" t="str">
        <f>IF($A265&lt;&gt;"",VLOOKUP($A265,Vocabulary!$A:$J,3,),"")</f>
        <v>Name of the municipality</v>
      </c>
      <c r="H265" s="12" t="str">
        <f>IFERROR(IF(VLOOKUP(A265,VocabularyNL!$A:$G,7)=0,"",VLOOKUP(A265,VocabularyNL!$A:$H,7)),"")</f>
        <v>Naam van de gemeente.</v>
      </c>
      <c r="I265" s="12" t="str">
        <f>IFERROR(IF(VLOOKUP(A265,VocabularyFR!$A:$G,7)=0,"",VLOOKUP(A265,VocabularyFR!$A:$H,7)),"")</f>
        <v>Nom de la commune.</v>
      </c>
      <c r="J265" s="12" t="str">
        <f>IF($A265&lt;&gt;"",IF(VLOOKUP($A265,Vocabulary!$A:$J,7,)="","",VLOOKUP($A265,Vocabulary!$A:$J,7,)),"")</f>
        <v/>
      </c>
      <c r="K265" s="12" t="str">
        <f>IFERROR(IF(VLOOKUP(A265,VocabularyNL!$A:$H,8)=0,"",VLOOKUP(A265,VocabularyNL!$A:$H,8)),"")</f>
        <v>Zie https://github.com/belgif/fedvoc/wiki/Mapping-of-a-Belgian-(BEST)-address-on-an-international-address</v>
      </c>
      <c r="L265" s="12" t="str">
        <f>IFERROR(IF(VLOOKUP(A265,VocabularyFR!$A:$H,8)=0,"",VLOOKUP(A265,VocabularyFR!$A:$H,8)),"")</f>
        <v>Voir https://github.com/belgif/fedvoc/wiki/Mapping-of-a-Belgian-(BEST)-address-on-an-international-address</v>
      </c>
    </row>
    <row r="266" spans="1:12" ht="72" x14ac:dyDescent="0.3">
      <c r="A266" s="4">
        <v>297</v>
      </c>
      <c r="B266" s="12" t="str">
        <f>IF($A266&lt;&gt;"",VLOOKUP($A266,Vocabulary!$A:$J,4,),"")</f>
        <v>Location</v>
      </c>
      <c r="C266" s="12" t="str">
        <f>IF($A266&lt;&gt;"",IF(VLOOKUP($A266,Vocabulary!$A:$J,2,)="","",VLOOKUP($A266,Vocabulary!$A:$J,2,)),"")</f>
        <v>partOfMunicipalityName</v>
      </c>
      <c r="D266" s="12" t="str">
        <f>IF($A266&lt;&gt;"",IF(VLOOKUP($A266,Vocabulary!$A:$J,10,)="","",VLOOKUP($A266,Vocabulary!$A:$J,10,)),"")</f>
        <v>&lt;fed-loc:partOfMunicipalityName&gt;</v>
      </c>
      <c r="E266" s="12" t="str">
        <f>IFERROR(IF(VLOOKUP(A266,VocabularyNL!$A:$G,6)=0,"",VLOOKUP(A266,VocabularyNL!$A:$G,6)),"")</f>
        <v>Naam deelgemeente</v>
      </c>
      <c r="F266" s="12" t="str">
        <f>IFERROR(IF(VLOOKUP(A266,VocabularyFR!$A:$G,6)=0,"",VLOOKUP(A266,VocabularyFR!$A:$G,6)),"")</f>
        <v>Nom de la sous-municipalité</v>
      </c>
      <c r="G266" s="12" t="str">
        <f>IF($A266&lt;&gt;"",VLOOKUP($A266,Vocabulary!$A:$J,3,),"")</f>
        <v>Name of the part of the municipality</v>
      </c>
      <c r="H266" s="12" t="str">
        <f>IFERROR(IF(VLOOKUP(A266,VocabularyNL!$A:$G,7)=0,"",VLOOKUP(A266,VocabularyNL!$A:$H,7)),"")</f>
        <v>Naam van de deelgemeente</v>
      </c>
      <c r="I266" s="12" t="str">
        <f>IFERROR(IF(VLOOKUP(A266,VocabularyFR!$A:$G,7)=0,"",VLOOKUP(A266,VocabularyFR!$A:$H,7)),"")</f>
        <v>Nom de la partie de la commune</v>
      </c>
      <c r="J266" s="12" t="str">
        <f>IF($A266&lt;&gt;"",IF(VLOOKUP($A266,Vocabulary!$A:$J,7,)="","",VLOOKUP($A266,Vocabulary!$A:$J,7,)),"")</f>
        <v>Context BEST: Part of Municipality is a class defined by the Walloon region. It does not exist in Flanders nor in the Brussels region.
See https://github.com/belgif/fedvoc/wiki/Mapping-of-a-Belgian-(BEST)-address-on-an-international-address</v>
      </c>
      <c r="K266" s="12" t="str">
        <f>IFERROR(IF(VLOOKUP(A266,VocabularyNL!$A:$H,8)=0,"",VLOOKUP(A266,VocabularyNL!$A:$H,8)),"")</f>
        <v>Context BEST: Een deelgemeente is een klasse gedefinieerd door het Waalse Gewest. Het bestaat niet in Vlaanderen, noch in het Brussels Gewest.
Zie https://github.com/belgif/fedvoc/wiki/Mapping-of-a-Belgian-(BEST)-address-on-an-international-address</v>
      </c>
      <c r="L266" s="12" t="str">
        <f>IFERROR(IF(VLOOKUP(A266,VocabularyFR!$A:$H,8)=0,"",VLOOKUP(A266,VocabularyFR!$A:$H,8)),"")</f>
        <v>Contexte BEST: Une sous-municipalité est une classe définie par la région wallonne. Elle n'existe pas en Flandre ni en région bruxelloise.
Voir https://github.com/belgif/fedvoc/wiki/Mapping-of-a-Belgian-(BEST)-address-on-an-international-address</v>
      </c>
    </row>
    <row r="267" spans="1:12" ht="57.6" x14ac:dyDescent="0.3">
      <c r="A267" s="4">
        <v>298</v>
      </c>
      <c r="B267" s="12" t="str">
        <f>IF($A267&lt;&gt;"",VLOOKUP($A267,Vocabulary!$A:$J,4,),"")</f>
        <v>Location</v>
      </c>
      <c r="C267" s="12" t="str">
        <f>IF($A267&lt;&gt;"",IF(VLOOKUP($A267,Vocabulary!$A:$J,2,)="","",VLOOKUP($A267,Vocabulary!$A:$J,2,)),"")</f>
        <v>boxNumber</v>
      </c>
      <c r="D267" s="12" t="str">
        <f>IF($A267&lt;&gt;"",IF(VLOOKUP($A267,Vocabulary!$A:$J,10,)="","",VLOOKUP($A267,Vocabulary!$A:$J,10,)),"")</f>
        <v>&lt;locatorDesignator&gt;</v>
      </c>
      <c r="E267" s="12" t="str">
        <f>IFERROR(IF(VLOOKUP(A267,VocabularyNL!$A:$G,6)=0,"",VLOOKUP(A267,VocabularyNL!$A:$G,6)),"")</f>
        <v>Busnummer</v>
      </c>
      <c r="F267" s="12" t="str">
        <f>IFERROR(IF(VLOOKUP(A267,VocabularyFR!$A:$G,6)=0,"",VLOOKUP(A267,VocabularyFR!$A:$G,6)),"")</f>
        <v>Numéro de boite</v>
      </c>
      <c r="G267" s="12" t="str">
        <f>IF($A267&lt;&gt;"",VLOOKUP($A267,Vocabulary!$A:$J,3,),"")</f>
        <v>An officially assigned alphanumeric code that is added to the house number to distinguish multiple building units, mooring places, stands or parcels that have the same house number.</v>
      </c>
      <c r="H267" s="12" t="str">
        <f>IFERROR(IF(VLOOKUP(A267,VocabularyNL!$A:$G,7)=0,"",VLOOKUP(A267,VocabularyNL!$A:$H,7)),"")</f>
        <v>Officieel toegekende alfanumerieke code die wordt toegevoegd aan het huisnummer om meerdere gebouweenheden, standplaatsen, ligplaatsen of percelen te onderscheiden die hetzelfde huisnummer hebben.</v>
      </c>
      <c r="I267" s="12" t="str">
        <f>IFERROR(IF(VLOOKUP(A267,VocabularyFR!$A:$G,7)=0,"",VLOOKUP(A267,VocabularyFR!$A:$H,7)),"")</f>
        <v>Code alphanumérique, attribué officiellement, qui s’ajoute au numéro de la maison pour distinguer plusieurs unités de bâtiment, postes d’amarrage, emplacements ou parcelles  qui portent le même numéro de la maison.</v>
      </c>
      <c r="J267" s="12" t="str">
        <f>IF($A267&lt;&gt;"",IF(VLOOKUP($A267,Vocabulary!$A:$J,7,)="","",VLOOKUP($A267,Vocabulary!$A:$J,7,)),"")</f>
        <v>See https://github.com/belgif/fedvoc/wiki/Mapping-of-a-Belgian-(BEST)-address-on-an-international-address</v>
      </c>
      <c r="K267" s="12" t="str">
        <f>IFERROR(IF(VLOOKUP(A267,VocabularyNL!$A:$H,8)=0,"",VLOOKUP(A267,VocabularyNL!$A:$H,8)),"")</f>
        <v>Zie https://github.com/belgif/fedvoc/wiki/Mapping-of-a-Belgian-(BEST)-address-on-an-international-address</v>
      </c>
      <c r="L267" s="12" t="str">
        <f>IFERROR(IF(VLOOKUP(A267,VocabularyFR!$A:$H,8)=0,"",VLOOKUP(A267,VocabularyFR!$A:$H,8)),"")</f>
        <v>Voir https://github.com/belgif/fedvoc/wiki/Mapping-of-a-Belgian-(BEST)-address-on-an-international-address</v>
      </c>
    </row>
    <row r="268" spans="1:12" x14ac:dyDescent="0.3">
      <c r="A268" s="4">
        <v>299</v>
      </c>
      <c r="B268" s="12" t="str">
        <f>IF($A268&lt;&gt;"",VLOOKUP($A268,Vocabulary!$A:$J,4,),"")</f>
        <v>Location</v>
      </c>
      <c r="C268" s="12" t="str">
        <f>IF($A268&lt;&gt;"",IF(VLOOKUP($A268,Vocabulary!$A:$J,2,)="","",VLOOKUP($A268,Vocabulary!$A:$J,2,)),"")</f>
        <v>pointGeometry</v>
      </c>
      <c r="D268" s="12" t="str">
        <f>IF($A268&lt;&gt;"",IF(VLOOKUP($A268,Vocabulary!$A:$J,10,)="","",VLOOKUP($A268,Vocabulary!$A:$J,10,)),"")</f>
        <v>&lt;fed-loc:pointGeometry&gt;</v>
      </c>
      <c r="E268" s="12" t="str">
        <f>IFERROR(IF(VLOOKUP(A268,VocabularyNL!$A:$G,6)=0,"",VLOOKUP(A268,VocabularyNL!$A:$G,6)),"")</f>
        <v>Geometrisch punt</v>
      </c>
      <c r="F268" s="12" t="str">
        <f>IFERROR(IF(VLOOKUP(A268,VocabularyFR!$A:$G,6)=0,"",VLOOKUP(A268,VocabularyFR!$A:$G,6)),"")</f>
        <v>Point géométrique</v>
      </c>
      <c r="G268" s="12" t="str">
        <f>IF($A268&lt;&gt;"",VLOOKUP($A268,Vocabulary!$A:$J,3,),"")</f>
        <v>The cartographic coordinates of the point.</v>
      </c>
      <c r="H268" s="12" t="str">
        <f>IFERROR(IF(VLOOKUP(A268,VocabularyNL!$A:$G,7)=0,"",VLOOKUP(A268,VocabularyNL!$A:$H,7)),"")</f>
        <v>De cartografische coordinaten van het punt.</v>
      </c>
      <c r="I268" s="12" t="str">
        <f>IFERROR(IF(VLOOKUP(A268,VocabularyFR!$A:$G,7)=0,"",VLOOKUP(A268,VocabularyFR!$A:$H,7)),"")</f>
        <v>Les coordonnées cartographiques du point.</v>
      </c>
      <c r="J268" s="12" t="str">
        <f>IF($A268&lt;&gt;"",IF(VLOOKUP($A268,Vocabulary!$A:$J,7,)="","",VLOOKUP($A268,Vocabulary!$A:$J,7,)),"")</f>
        <v/>
      </c>
      <c r="K268" s="12" t="str">
        <f>IFERROR(IF(VLOOKUP(A268,VocabularyNL!$A:$H,8)=0,"",VLOOKUP(A268,VocabularyNL!$A:$H,8)),"")</f>
        <v/>
      </c>
      <c r="L268" s="12" t="str">
        <f>IFERROR(IF(VLOOKUP(A268,VocabularyFR!$A:$H,8)=0,"",VLOOKUP(A268,VocabularyFR!$A:$H,8)),"")</f>
        <v/>
      </c>
    </row>
    <row r="269" spans="1:12" x14ac:dyDescent="0.3">
      <c r="A269" s="4">
        <v>300</v>
      </c>
      <c r="B269" s="12" t="str">
        <f>IF($A269&lt;&gt;"",VLOOKUP($A269,Vocabulary!$A:$J,4,),"")</f>
        <v>Location</v>
      </c>
      <c r="C269" s="12" t="str">
        <f>IF($A269&lt;&gt;"",IF(VLOOKUP($A269,Vocabulary!$A:$J,2,)="","",VLOOKUP($A269,Vocabulary!$A:$J,2,)),"")</f>
        <v>positionGeometryMethod</v>
      </c>
      <c r="D269" s="12" t="str">
        <f>IF($A269&lt;&gt;"",IF(VLOOKUP($A269,Vocabulary!$A:$J,10,)="","",VLOOKUP($A269,Vocabulary!$A:$J,10,)),"")</f>
        <v>&lt;GeographicPosition.method&gt;</v>
      </c>
      <c r="E269" s="12" t="str">
        <f>IFERROR(IF(VLOOKUP(A269,VocabularyNL!$A:$G,6)=0,"",VLOOKUP(A269,VocabularyNL!$A:$G,6)),"")</f>
        <v>Methode positiegeometrie</v>
      </c>
      <c r="F269" s="12" t="str">
        <f>IFERROR(IF(VLOOKUP(A269,VocabularyFR!$A:$G,6)=0,"",VLOOKUP(A269,VocabularyFR!$A:$G,6)),"")</f>
        <v>Méthode  position géométrique</v>
      </c>
      <c r="G269" s="12" t="str">
        <f>IF($A269&lt;&gt;"",VLOOKUP($A269,Vocabulary!$A:$J,3,),"")</f>
        <v>The way the point was determined.</v>
      </c>
      <c r="H269" s="12" t="str">
        <f>IFERROR(IF(VLOOKUP(A269,VocabularyNL!$A:$G,7)=0,"",VLOOKUP(A269,VocabularyNL!$A:$H,7)),"")</f>
        <v>De manier waarop het punt werd bepaald.</v>
      </c>
      <c r="I269" s="12" t="str">
        <f>IFERROR(IF(VLOOKUP(A269,VocabularyFR!$A:$G,7)=0,"",VLOOKUP(A269,VocabularyFR!$A:$H,7)),"")</f>
        <v>La façon dont le point a été déterminé.</v>
      </c>
      <c r="J269" s="12" t="str">
        <f>IF($A269&lt;&gt;"",IF(VLOOKUP($A269,Vocabulary!$A:$J,7,)="","",VLOOKUP($A269,Vocabulary!$A:$J,7,)),"")</f>
        <v/>
      </c>
      <c r="K269" s="12" t="str">
        <f>IFERROR(IF(VLOOKUP(A269,VocabularyNL!$A:$H,8)=0,"",VLOOKUP(A269,VocabularyNL!$A:$H,8)),"")</f>
        <v/>
      </c>
      <c r="L269" s="12" t="str">
        <f>IFERROR(IF(VLOOKUP(A269,VocabularyFR!$A:$H,8)=0,"",VLOOKUP(A269,VocabularyFR!$A:$H,8)),"")</f>
        <v/>
      </c>
    </row>
    <row r="270" spans="1:12" x14ac:dyDescent="0.3">
      <c r="A270" s="4">
        <v>301</v>
      </c>
      <c r="B270" s="12" t="str">
        <f>IF($A270&lt;&gt;"",VLOOKUP($A270,Vocabulary!$A:$J,4,),"")</f>
        <v>Location</v>
      </c>
      <c r="C270" s="12" t="str">
        <f>IF($A270&lt;&gt;"",IF(VLOOKUP($A270,Vocabulary!$A:$J,2,)="","",VLOOKUP($A270,Vocabulary!$A:$J,2,)),"")</f>
        <v>positionSpecification</v>
      </c>
      <c r="D270" s="12" t="str">
        <f>IF($A270&lt;&gt;"",IF(VLOOKUP($A270,Vocabulary!$A:$J,10,)="","",VLOOKUP($A270,Vocabulary!$A:$J,10,)),"")</f>
        <v>&lt;GeographicPosition.specification&gt;</v>
      </c>
      <c r="E270" s="12" t="str">
        <f>IFERROR(IF(VLOOKUP(A270,VocabularyNL!$A:$G,6)=0,"",VLOOKUP(A270,VocabularyNL!$A:$G,6)),"")</f>
        <v>Positie specificatie</v>
      </c>
      <c r="F270" s="12" t="str">
        <f>IFERROR(IF(VLOOKUP(A270,VocabularyFR!$A:$G,6)=0,"",VLOOKUP(A270,VocabularyFR!$A:$G,6)),"")</f>
        <v>Spécification de position</v>
      </c>
      <c r="G270" s="12" t="str">
        <f>IF($A270&lt;&gt;"",VLOOKUP($A270,Vocabulary!$A:$J,3,),"")</f>
        <v>The object on which the point was determined.</v>
      </c>
      <c r="H270" s="12" t="str">
        <f>IFERROR(IF(VLOOKUP(A270,VocabularyNL!$A:$G,7)=0,"",VLOOKUP(A270,VocabularyNL!$A:$H,7)),"")</f>
        <v>Het object op basis waarvan het punt werd bepaald.</v>
      </c>
      <c r="I270" s="12" t="str">
        <f>IFERROR(IF(VLOOKUP(A270,VocabularyFR!$A:$G,7)=0,"",VLOOKUP(A270,VocabularyFR!$A:$H,7)),"")</f>
        <v>L'objet sur lequel le point a été déterminé.</v>
      </c>
      <c r="J270" s="12" t="str">
        <f>IF($A270&lt;&gt;"",IF(VLOOKUP($A270,Vocabulary!$A:$J,7,)="","",VLOOKUP($A270,Vocabulary!$A:$J,7,)),"")</f>
        <v/>
      </c>
      <c r="K270" s="12" t="str">
        <f>IFERROR(IF(VLOOKUP(A270,VocabularyNL!$A:$H,8)=0,"",VLOOKUP(A270,VocabularyNL!$A:$H,8)),"")</f>
        <v/>
      </c>
      <c r="L270" s="12" t="str">
        <f>IFERROR(IF(VLOOKUP(A270,VocabularyFR!$A:$H,8)=0,"",VLOOKUP(A270,VocabularyFR!$A:$H,8)),"")</f>
        <v/>
      </c>
    </row>
    <row r="271" spans="1:12" ht="86.4" x14ac:dyDescent="0.3">
      <c r="A271" s="4">
        <v>303</v>
      </c>
      <c r="B271" s="12" t="str">
        <f>IF($A271&lt;&gt;"",VLOOKUP($A271,Vocabulary!$A:$J,4,),"")</f>
        <v>Location</v>
      </c>
      <c r="C271" s="12" t="str">
        <f>IF($A271&lt;&gt;"",IF(VLOOKUP($A271,Vocabulary!$A:$J,2,)="","",VLOOKUP($A271,Vocabulary!$A:$J,2,)),"")</f>
        <v>postCode</v>
      </c>
      <c r="D271" s="12" t="str">
        <f>IF($A271&lt;&gt;"",IF(VLOOKUP($A271,Vocabulary!$A:$J,10,)="","",VLOOKUP($A271,Vocabulary!$A:$J,10,)),"")</f>
        <v>&lt;PostalDescriptor.postCode&gt;</v>
      </c>
      <c r="E271" s="12" t="str">
        <f>IFERROR(IF(VLOOKUP(A271,VocabularyNL!$A:$G,6)=0,"",VLOOKUP(A271,VocabularyNL!$A:$G,6)),"")</f>
        <v>Postcode</v>
      </c>
      <c r="F271" s="12" t="str">
        <f>IFERROR(IF(VLOOKUP(A271,VocabularyFR!$A:$G,6)=0,"",VLOOKUP(A271,VocabularyFR!$A:$G,6)),"")</f>
        <v>Code postal</v>
      </c>
      <c r="G271" s="12" t="str">
        <f>IF($A271&lt;&gt;"",VLOOKUP($A271,Vocabulary!$A:$J,3,),"")</f>
        <v>The postcode (a.k.a. postal code, zip code etc.)
Post codes are common elements in many countries' postal address systems.
Code granted by the provider of the universal postal service for the identification of a grouping of addresses in a geographical area for postal purposes.</v>
      </c>
      <c r="H271" s="12" t="str">
        <f>IFERROR(IF(VLOOKUP(A271,VocabularyNL!$A:$G,7)=0,"",VLOOKUP(A271,VocabularyNL!$A:$H,7)),"")</f>
        <v>Postcodes zijn algemene elementen in de postadressystemen van veel landen.
Door de aanbieder van de universele postdienst verleende code voor de identificatie van een groep adressen in een geografisch gebied voor postdoeleinden.</v>
      </c>
      <c r="I271" s="12" t="str">
        <f>IFERROR(IF(VLOOKUP(A271,VocabularyFR!$A:$G,7)=0,"",VLOOKUP(A271,VocabularyFR!$A:$H,7)),"")</f>
        <v>Les codes postaux sont des éléments communs dans les systèmes d'adresses postales de nombreux pays.
Code accordé par le fournisseur du service postal universel pour l'identification d'un regroupement d'adresses dans une zone géographique à des fins postales.</v>
      </c>
      <c r="J271" s="12" t="str">
        <f>IF($A271&lt;&gt;"",IF(VLOOKUP($A271,Vocabulary!$A:$J,7,)="","",VLOOKUP($A271,Vocabulary!$A:$J,7,)),"")</f>
        <v>Belgian postcodes are represented by the BelgianPostCode data type</v>
      </c>
      <c r="K271" s="12" t="str">
        <f>IFERROR(IF(VLOOKUP(A271,VocabularyNL!$A:$H,8)=0,"",VLOOKUP(A271,VocabularyNL!$A:$H,8)),"")</f>
        <v>Belgische postcodes worden weergegeven door het datatype BelgianPostCode</v>
      </c>
      <c r="L271" s="12" t="str">
        <f>IFERROR(IF(VLOOKUP(A271,VocabularyFR!$A:$H,8)=0,"",VLOOKUP(A271,VocabularyFR!$A:$H,8)),"")</f>
        <v>Les codes postaux belges sont représentés par le datatype BelgianPostCode</v>
      </c>
    </row>
    <row r="272" spans="1:12" ht="57.6" x14ac:dyDescent="0.3">
      <c r="A272" s="4">
        <v>314</v>
      </c>
      <c r="B272" s="12" t="str">
        <f>IF($A272&lt;&gt;"",VLOOKUP($A272,Vocabulary!$A:$J,4,),"")</f>
        <v>Person</v>
      </c>
      <c r="C272" s="12" t="str">
        <f>IF($A272&lt;&gt;"",IF(VLOOKUP($A272,Vocabulary!$A:$J,2,)="","",VLOOKUP($A272,Vocabulary!$A:$J,2,)),"")</f>
        <v>Cohabitation</v>
      </c>
      <c r="D272" s="12" t="str">
        <f>IF($A272&lt;&gt;"",IF(VLOOKUP($A272,Vocabulary!$A:$J,10,)="","",VLOOKUP($A272,Vocabulary!$A:$J,10,)),"")</f>
        <v>&lt;fed-per:Cohabitation&gt;</v>
      </c>
      <c r="E272" s="12" t="str">
        <f>IFERROR(IF(VLOOKUP(A272,VocabularyNL!$A:$G,6)=0,"",VLOOKUP(A272,VocabularyNL!$A:$G,6)),"")</f>
        <v>Samenwoning</v>
      </c>
      <c r="F272" s="12" t="str">
        <f>IFERROR(IF(VLOOKUP(A272,VocabularyFR!$A:$G,6)=0,"",VLOOKUP(A272,VocabularyFR!$A:$G,6)),"")</f>
        <v>Cohabitation</v>
      </c>
      <c r="G272" s="12" t="str">
        <f>IF($A272&lt;&gt;"",VLOOKUP($A272,Vocabulary!$A:$J,3,),"")</f>
        <v>Arrangement whereby two people who are not married live together.
Can, just like a marriage, form the basis of a family.
Legally registered.</v>
      </c>
      <c r="H272" s="12" t="str">
        <f>IFERROR(IF(VLOOKUP(A272,VocabularyNL!$A:$G,7)=0,"",VLOOKUP(A272,VocabularyNL!$A:$H,7)),"")</f>
        <v xml:space="preserve">Regeling waarbij twee personen die niet getrouwd zijn samenleven. 
Kan, net als bv een huwelijk, de basis vormen van een gezin. </v>
      </c>
      <c r="I272" s="12" t="str">
        <f>IFERROR(IF(VLOOKUP(A272,VocabularyFR!$A:$G,7)=0,"",VLOOKUP(A272,VocabularyFR!$A:$H,7)),"")</f>
        <v>Arrangement par lequel deux personnes non mariées vivent ensemble.
Peut, tout comme un mariage, former la base d'une famille.</v>
      </c>
      <c r="J272" s="12" t="str">
        <f>IF($A272&lt;&gt;"",IF(VLOOKUP($A272,Vocabulary!$A:$J,7,)="","",VLOOKUP($A272,Vocabulary!$A:$J,7,)),"")</f>
        <v/>
      </c>
      <c r="K272" s="12" t="str">
        <f>IFERROR(IF(VLOOKUP(A272,VocabularyNL!$A:$H,8)=0,"",VLOOKUP(A272,VocabularyNL!$A:$H,8)),"")</f>
        <v/>
      </c>
      <c r="L272" s="12" t="str">
        <f>IFERROR(IF(VLOOKUP(A272,VocabularyFR!$A:$H,8)=0,"",VLOOKUP(A272,VocabularyFR!$A:$H,8)),"")</f>
        <v/>
      </c>
    </row>
    <row r="273" spans="1:12" ht="129.6" x14ac:dyDescent="0.3">
      <c r="A273" s="4">
        <v>315</v>
      </c>
      <c r="B273" s="12" t="str">
        <f>IF($A273&lt;&gt;"",VLOOKUP($A273,Vocabulary!$A:$J,4,),"")</f>
        <v>Person</v>
      </c>
      <c r="C273" s="12" t="str">
        <f>IF($A273&lt;&gt;"",IF(VLOOKUP($A273,Vocabulary!$A:$J,2,)="","",VLOOKUP($A273,Vocabulary!$A:$J,2,)),"")</f>
        <v>Descent</v>
      </c>
      <c r="D273" s="12" t="str">
        <f>IF($A273&lt;&gt;"",IF(VLOOKUP($A273,Vocabulary!$A:$J,10,)="","",VLOOKUP($A273,Vocabulary!$A:$J,10,)),"")</f>
        <v>&lt;fed-per:Descent&gt;</v>
      </c>
      <c r="E273" s="12" t="str">
        <f>IFERROR(IF(VLOOKUP(A273,VocabularyNL!$A:$G,6)=0,"",VLOOKUP(A273,VocabularyNL!$A:$G,6)),"")</f>
        <v>Afstamming</v>
      </c>
      <c r="F273" s="12" t="str">
        <f>IFERROR(IF(VLOOKUP(A273,VocabularyFR!$A:$G,6)=0,"",VLOOKUP(A273,VocabularyFR!$A:$G,6)),"")</f>
        <v>Descendance</v>
      </c>
      <c r="G273" s="12" t="str">
        <f>IF($A273&lt;&gt;"",VLOOKUP($A273,Vocabulary!$A:$J,3,),"")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H273" s="12" t="str">
        <f>IFERROR(IF(VLOOKUP(A273,VocabularyNL!$A:$G,7)=0,"",VLOOKUP(A273,VocabularyNL!$A:$H,7)),"")</f>
        <v>Afstamming is de dalende lijn van bloedverwantschap tussen verschillende generaties. 
De afstamming kan ook niet-biologisch zijn, bv adoptie. Afstamming kan ook in opgaande lijn worden bekeken. Het begrip is enger dan verwantschap dat oa ook huwelijk inhoudt.</v>
      </c>
      <c r="I273" s="12" t="str">
        <f>IFERROR(IF(VLOOKUP(A273,VocabularyFR!$A:$G,7)=0,"",VLOOKUP(A273,VocabularyFR!$A:$H,7)),"")</f>
        <v>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v>
      </c>
      <c r="J273" s="12" t="str">
        <f>IF($A273&lt;&gt;"",IF(VLOOKUP($A273,Vocabulary!$A:$J,7,)="","",VLOOKUP($A273,Vocabulary!$A:$J,7,)),"")</f>
        <v/>
      </c>
      <c r="K273" s="12" t="str">
        <f>IFERROR(IF(VLOOKUP(A273,VocabularyNL!$A:$H,8)=0,"",VLOOKUP(A273,VocabularyNL!$A:$H,8)),"")</f>
        <v/>
      </c>
      <c r="L273" s="12" t="str">
        <f>IFERROR(IF(VLOOKUP(A273,VocabularyFR!$A:$H,8)=0,"",VLOOKUP(A273,VocabularyFR!$A:$H,8)),"")</f>
        <v/>
      </c>
    </row>
    <row r="274" spans="1:12" ht="86.4" x14ac:dyDescent="0.3">
      <c r="A274" s="4">
        <v>318</v>
      </c>
      <c r="B274" s="12" t="str">
        <f>IF($A274&lt;&gt;"",VLOOKUP($A274,Vocabulary!$A:$J,4,),"")</f>
        <v>Person</v>
      </c>
      <c r="C274" s="12" t="str">
        <f>IF($A274&lt;&gt;"",IF(VLOOKUP($A274,Vocabulary!$A:$J,2,)="","",VLOOKUP($A274,Vocabulary!$A:$J,2,)),"")</f>
        <v>Guardianship</v>
      </c>
      <c r="D274" s="12" t="str">
        <f>IF($A274&lt;&gt;"",IF(VLOOKUP($A274,Vocabulary!$A:$J,10,)="","",VLOOKUP($A274,Vocabulary!$A:$J,10,)),"")</f>
        <v>&lt;fed-per:Guardianship&gt;</v>
      </c>
      <c r="E274" s="12" t="str">
        <f>IFERROR(IF(VLOOKUP(A274,VocabularyNL!$A:$G,6)=0,"",VLOOKUP(A274,VocabularyNL!$A:$G,6)),"")</f>
        <v>Voogdij</v>
      </c>
      <c r="F274" s="12" t="str">
        <f>IFERROR(IF(VLOOKUP(A274,VocabularyFR!$A:$G,6)=0,"",VLOOKUP(A274,VocabularyFR!$A:$G,6)),"")</f>
        <v>Tutelle</v>
      </c>
      <c r="G274" s="12" t="str">
        <f>IF($A274&lt;&gt;"",VLOOKUP($A274,Vocabulary!$A:$J,3,),"")</f>
        <v>Situation where a person acting as guardian serves another person and in that capacity is responsible for this person and his goods.
This is the case, for example, for minors who have lost their parents or for adults who have lost their intellectual faculties.</v>
      </c>
      <c r="H274" s="12" t="str">
        <f>IFERROR(IF(VLOOKUP(A274,VocabularyNL!$A:$G,7)=0,"",VLOOKUP(A274,VocabularyNL!$A:$H,7)),"")</f>
        <v xml:space="preserve">Situatie waarbij een persoon die optreedt als voogd ve ander persoon en in die hoedanigheid instaat voor deze persoon en zijn goederen. 
Dit is bv het geval voor minderjarigen die hun ouders zijn verloren of voor meerderjarigen die hun verstandelijke vermogens zijn verloren. </v>
      </c>
      <c r="I274" s="12" t="str">
        <f>IFERROR(IF(VLOOKUP(A274,VocabularyFR!$A:$G,7)=0,"",VLOOKUP(A274,VocabularyFR!$A:$H,7)),"")</f>
        <v>Situation où une personne agissant en tant que tuteur sert une autre personne et à ce titre est responsable de cette personne et de ses biens.
C'est le cas, par exemple, des mineurs ayant perdu leurs parents ou des adultes ayant perdu leurs facultés intellectuelles.</v>
      </c>
      <c r="J274" s="12" t="str">
        <f>IF($A274&lt;&gt;"",IF(VLOOKUP($A274,Vocabulary!$A:$J,7,)="","",VLOOKUP($A274,Vocabulary!$A:$J,7,)),"")</f>
        <v/>
      </c>
      <c r="K274" s="12" t="str">
        <f>IFERROR(IF(VLOOKUP(A274,VocabularyNL!$A:$H,8)=0,"",VLOOKUP(A274,VocabularyNL!$A:$H,8)),"")</f>
        <v/>
      </c>
      <c r="L274" s="12" t="str">
        <f>IFERROR(IF(VLOOKUP(A274,VocabularyFR!$A:$H,8)=0,"",VLOOKUP(A274,VocabularyFR!$A:$H,8)),"")</f>
        <v/>
      </c>
    </row>
    <row r="275" spans="1:12" ht="115.2" x14ac:dyDescent="0.3">
      <c r="A275" s="4">
        <v>319</v>
      </c>
      <c r="B275" s="12" t="str">
        <f>IF($A275&lt;&gt;"",VLOOKUP($A275,Vocabulary!$A:$J,4,),"")</f>
        <v>Person</v>
      </c>
      <c r="C275" s="12" t="str">
        <f>IF($A275&lt;&gt;"",IF(VLOOKUP($A275,Vocabulary!$A:$J,2,)="","",VLOOKUP($A275,Vocabulary!$A:$J,2,)),"")</f>
        <v>Household</v>
      </c>
      <c r="D275" s="12" t="str">
        <f>IF($A275&lt;&gt;"",IF(VLOOKUP($A275,Vocabulary!$A:$J,10,)="","",VLOOKUP($A275,Vocabulary!$A:$J,10,)),"")</f>
        <v>&lt;fed-per:Household&gt;</v>
      </c>
      <c r="E275" s="12" t="str">
        <f>IFERROR(IF(VLOOKUP(A275,VocabularyNL!$A:$G,6)=0,"",VLOOKUP(A275,VocabularyNL!$A:$G,6)),"")</f>
        <v>Gezin</v>
      </c>
      <c r="F275" s="12" t="str">
        <f>IFERROR(IF(VLOOKUP(A275,VocabularyFR!$A:$G,6)=0,"",VLOOKUP(A275,VocabularyFR!$A:$G,6)),"")</f>
        <v>Ménage</v>
      </c>
      <c r="G275" s="12" t="str">
        <f>IF($A275&lt;&gt;"",VLOOKUP($A275,Vocabulary!$A:$J,3,),"")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H275" s="12" t="str">
        <f>IFERROR(IF(VLOOKUP(A275,VocabularyNL!$A:$G,7)=0,"",VLOOKUP(A275,VocabularyNL!$A:$H,7)),"")</f>
        <v xml:space="preserve">Samenwerkingsvorm die een herkenbare sociale eenheid vormt (bv tgv huwelijk), met al dan niet verwante personen die duurzame banden hebben en elkaar onderling steun en verzorging verlenen. 
Ruimer begrip dan familie waar het gezin louter bestaat uit nabije bloedverwanten, bv een enpersoonsgezin of living apart together. Gezinsleden hebben doorgaans dezelfde Verblijfplaats. </v>
      </c>
      <c r="I275" s="12" t="str">
        <f>IFERROR(IF(VLOOKUP(A275,VocabularyFR!$A:$G,7)=0,"",VLOOKUP(A275,VocabularyFR!$A:$H,7)),"")</f>
        <v>Forme de coopération qui forme une unité sociale reconnaissable (par exemple par le mariage), avec des personnes apparentées ou non, qui ont des liens durables et se soutiennent mutuellement.
Un concept plus large que la famille où la famille est constituée uniquement de parents proches, par exemple une famille monoparentale ou vivant séparément ensemble. Les membres de la famille ont généralement le même endroit.</v>
      </c>
      <c r="J275" s="12" t="str">
        <f>IF($A275&lt;&gt;"",IF(VLOOKUP($A275,Vocabulary!$A:$J,7,)="","",VLOOKUP($A275,Vocabulary!$A:$J,7,)),"")</f>
        <v/>
      </c>
      <c r="K275" s="12" t="str">
        <f>IFERROR(IF(VLOOKUP(A275,VocabularyNL!$A:$H,8)=0,"",VLOOKUP(A275,VocabularyNL!$A:$H,8)),"")</f>
        <v/>
      </c>
      <c r="L275" s="12" t="str">
        <f>IFERROR(IF(VLOOKUP(A275,VocabularyFR!$A:$H,8)=0,"",VLOOKUP(A275,VocabularyFR!$A:$H,8)),"")</f>
        <v/>
      </c>
    </row>
    <row r="276" spans="1:12" ht="28.8" x14ac:dyDescent="0.3">
      <c r="A276" s="4">
        <v>320</v>
      </c>
      <c r="B276" s="12" t="str">
        <f>IF($A276&lt;&gt;"",VLOOKUP($A276,Vocabulary!$A:$J,4,),"")</f>
        <v>Person</v>
      </c>
      <c r="C276" s="12" t="str">
        <f>IF($A276&lt;&gt;"",IF(VLOOKUP($A276,Vocabulary!$A:$J,2,)="","",VLOOKUP($A276,Vocabulary!$A:$J,2,)),"")</f>
        <v>HouseholdRelation</v>
      </c>
      <c r="D276" s="12" t="str">
        <f>IF($A276&lt;&gt;"",IF(VLOOKUP($A276,Vocabulary!$A:$J,10,)="","",VLOOKUP($A276,Vocabulary!$A:$J,10,)),"")</f>
        <v>&lt;fed-per:HouseholdRelation&gt;</v>
      </c>
      <c r="E276" s="12" t="str">
        <f>IFERROR(IF(VLOOKUP(A276,VocabularyNL!$A:$G,6)=0,"",VLOOKUP(A276,VocabularyNL!$A:$G,6)),"")</f>
        <v>Gezinsrelatie</v>
      </c>
      <c r="F276" s="12" t="str">
        <f>IFERROR(IF(VLOOKUP(A276,VocabularyFR!$A:$G,6)=0,"",VLOOKUP(A276,VocabularyFR!$A:$G,6)),"")</f>
        <v>Relation de ménage</v>
      </c>
      <c r="G276" s="12" t="str">
        <f>IF($A276&lt;&gt;"",VLOOKUP($A276,Vocabulary!$A:$J,3,),"")</f>
        <v>Relationship between members of the same family.
Eg husband, son, mother-in-law.</v>
      </c>
      <c r="H276" s="12" t="str">
        <f>IFERROR(IF(VLOOKUP(A276,VocabularyNL!$A:$G,7)=0,"",VLOOKUP(A276,VocabularyNL!$A:$H,7)),"")</f>
        <v xml:space="preserve">Relatie tussen leden van eenzelfde gezin. 
Bv echtgenoot, zoon, schoonmoeder. </v>
      </c>
      <c r="I276" s="12" t="str">
        <f>IFERROR(IF(VLOOKUP(A276,VocabularyFR!$A:$G,7)=0,"",VLOOKUP(A276,VocabularyFR!$A:$H,7)),"")</f>
        <v>Relation entre membres d'une même famille.
Par exemple, mari, fils, belle-mère.</v>
      </c>
      <c r="J276" s="12" t="str">
        <f>IF($A276&lt;&gt;"",IF(VLOOKUP($A276,Vocabulary!$A:$J,7,)="","",VLOOKUP($A276,Vocabulary!$A:$J,7,)),"")</f>
        <v/>
      </c>
      <c r="K276" s="12" t="str">
        <f>IFERROR(IF(VLOOKUP(A276,VocabularyNL!$A:$H,8)=0,"",VLOOKUP(A276,VocabularyNL!$A:$H,8)),"")</f>
        <v/>
      </c>
      <c r="L276" s="12" t="str">
        <f>IFERROR(IF(VLOOKUP(A276,VocabularyFR!$A:$H,8)=0,"",VLOOKUP(A276,VocabularyFR!$A:$H,8)),"")</f>
        <v/>
      </c>
    </row>
    <row r="277" spans="1:12" ht="57.6" x14ac:dyDescent="0.3">
      <c r="A277" s="4">
        <v>321</v>
      </c>
      <c r="B277" s="12" t="str">
        <f>IF($A277&lt;&gt;"",VLOOKUP($A277,Vocabulary!$A:$J,4,),"")</f>
        <v>Person</v>
      </c>
      <c r="C277" s="12" t="str">
        <f>IF($A277&lt;&gt;"",IF(VLOOKUP($A277,Vocabulary!$A:$J,2,)="","",VLOOKUP($A277,Vocabulary!$A:$J,2,)),"")</f>
        <v>Marriage</v>
      </c>
      <c r="D277" s="12" t="str">
        <f>IF($A277&lt;&gt;"",IF(VLOOKUP($A277,Vocabulary!$A:$J,10,)="","",VLOOKUP($A277,Vocabulary!$A:$J,10,)),"")</f>
        <v>&lt;fed-per:Marriage&gt;</v>
      </c>
      <c r="E277" s="12" t="str">
        <f>IFERROR(IF(VLOOKUP(A277,VocabularyNL!$A:$G,6)=0,"",VLOOKUP(A277,VocabularyNL!$A:$G,6)),"")</f>
        <v>Huwelijk</v>
      </c>
      <c r="F277" s="12" t="str">
        <f>IFERROR(IF(VLOOKUP(A277,VocabularyFR!$A:$G,6)=0,"",VLOOKUP(A277,VocabularyFR!$A:$G,6)),"")</f>
        <v>Mariage</v>
      </c>
      <c r="G277" s="12" t="str">
        <f>IF($A277&lt;&gt;"",VLOOKUP($A277,Vocabulary!$A:$J,3,),"")</f>
        <v>A form of cohabitation organized by civil or religious law of two persons.
Can, just like living together, form the basis of a family.</v>
      </c>
      <c r="H277" s="12" t="str">
        <f>IFERROR(IF(VLOOKUP(A277,VocabularyNL!$A:$G,7)=0,"",VLOOKUP(A277,VocabularyNL!$A:$H,7)),"")</f>
        <v xml:space="preserve">Een door burgerlijk of religieus recht geregelde samenlevingsvorm van twee personen. 
Kan, net als bv samenwonen, de basis vormen van een gezin. </v>
      </c>
      <c r="I277" s="12" t="str">
        <f>IFERROR(IF(VLOOKUP(A277,VocabularyFR!$A:$G,7)=0,"",VLOOKUP(A277,VocabularyFR!$A:$H,7)),"")</f>
        <v>Une forme de cohabitation organisée par la loi civile ou religieuse de deux personnes.
Peut, comme vivre ensemble, former la base d'une famille.</v>
      </c>
      <c r="J277" s="12" t="str">
        <f>IF($A277&lt;&gt;"",IF(VLOOKUP($A277,Vocabulary!$A:$J,7,)="","",VLOOKUP($A277,Vocabulary!$A:$J,7,)),"")</f>
        <v/>
      </c>
      <c r="K277" s="12" t="str">
        <f>IFERROR(IF(VLOOKUP(A277,VocabularyNL!$A:$H,8)=0,"",VLOOKUP(A277,VocabularyNL!$A:$H,8)),"")</f>
        <v/>
      </c>
      <c r="L277" s="12" t="str">
        <f>IFERROR(IF(VLOOKUP(A277,VocabularyFR!$A:$H,8)=0,"",VLOOKUP(A277,VocabularyFR!$A:$H,8)),"")</f>
        <v/>
      </c>
    </row>
    <row r="278" spans="1:12" ht="72" x14ac:dyDescent="0.3">
      <c r="A278" s="4">
        <v>323</v>
      </c>
      <c r="B278" s="12" t="str">
        <f>IF($A278&lt;&gt;"",VLOOKUP($A278,Vocabulary!$A:$J,4,),"")</f>
        <v>Person</v>
      </c>
      <c r="C278" s="12" t="str">
        <f>IF($A278&lt;&gt;"",IF(VLOOKUP($A278,Vocabulary!$A:$J,2,)="","",VLOOKUP($A278,Vocabulary!$A:$J,2,)),"")</f>
        <v>Person</v>
      </c>
      <c r="D278" s="12" t="str">
        <f>IF($A278&lt;&gt;"",IF(VLOOKUP($A278,Vocabulary!$A:$J,10,)="","",VLOOKUP($A278,Vocabulary!$A:$J,10,)),"")</f>
        <v>&lt;person:Person&gt;</v>
      </c>
      <c r="E278" s="12" t="str">
        <f>IFERROR(IF(VLOOKUP(A278,VocabularyNL!$A:$G,6)=0,"",VLOOKUP(A278,VocabularyNL!$A:$G,6)),"")</f>
        <v>Persoon</v>
      </c>
      <c r="F278" s="12" t="str">
        <f>IFERROR(IF(VLOOKUP(A278,VocabularyFR!$A:$G,6)=0,"",VLOOKUP(A278,VocabularyFR!$A:$G,6)),"")</f>
        <v>Personne</v>
      </c>
      <c r="G278" s="12" t="str">
        <f>IF($A278&lt;&gt;"",VLOOKUP($A278,Vocabulary!$A:$J,3,),"")</f>
        <v>An individual person who may be dead or alive, but not imaginary. It is that restriction that makes &lt;person:Person&gt; a sub class of both &lt;foaf:Person&gt; and &lt;schema:Person&gt; which both cover imaginary characters as well as real people.</v>
      </c>
      <c r="H278" s="12" t="str">
        <f>IFERROR(IF(VLOOKUP(A278,VocabularyNL!$A:$G,7)=0,"",VLOOKUP(A278,VocabularyNL!$A:$H,7)),"")</f>
        <v>Een persoon die dood of levend is, maar niet denkbeeldig. 
Het is die beperking die &lt;person:Person&gt; maakt tot subklasse van &lt;foaf:Person&gt; en &lt;schema:Person&gt; die allebei zowel denkbeeldige personages als echte mensen bedekken.</v>
      </c>
      <c r="I278" s="12" t="str">
        <f>IFERROR(IF(VLOOKUP(A278,VocabularyFR!$A:$G,7)=0,"",VLOOKUP(A278,VocabularyFR!$A:$H,7)),"")</f>
        <v>Une personne qui est morte ou vivante, mais pas imaginaire.
C’est cette limitation qui crée &lt;person:Person&gt; comme sous-classe de &lt;foaf:Person&gt; et &lt;schema:Person&gt; qui couvrent à la fois des personnages imaginaires et des personnes réelles.</v>
      </c>
      <c r="J278" s="12" t="str">
        <f>IF($A278&lt;&gt;"",IF(VLOOKUP($A278,Vocabulary!$A:$J,7,)="","",VLOOKUP($A278,Vocabulary!$A:$J,7,)),"")</f>
        <v/>
      </c>
      <c r="K278" s="12" t="str">
        <f>IFERROR(IF(VLOOKUP(A278,VocabularyNL!$A:$H,8)=0,"",VLOOKUP(A278,VocabularyNL!$A:$H,8)),"")</f>
        <v/>
      </c>
      <c r="L278" s="12" t="str">
        <f>IFERROR(IF(VLOOKUP(A278,VocabularyFR!$A:$H,8)=0,"",VLOOKUP(A278,VocabularyFR!$A:$H,8)),"")</f>
        <v/>
      </c>
    </row>
    <row r="279" spans="1:12" ht="43.2" x14ac:dyDescent="0.3">
      <c r="A279" s="4">
        <v>324</v>
      </c>
      <c r="B279" s="12" t="str">
        <f>IF($A279&lt;&gt;"",VLOOKUP($A279,Vocabulary!$A:$J,4,),"")</f>
        <v>Person</v>
      </c>
      <c r="C279" s="12" t="str">
        <f>IF($A279&lt;&gt;"",IF(VLOOKUP($A279,Vocabulary!$A:$J,2,)="","",VLOOKUP($A279,Vocabulary!$A:$J,2,)),"")</f>
        <v>PersonRelation</v>
      </c>
      <c r="D279" s="12" t="str">
        <f>IF($A279&lt;&gt;"",IF(VLOOKUP($A279,Vocabulary!$A:$J,10,)="","",VLOOKUP($A279,Vocabulary!$A:$J,10,)),"")</f>
        <v>&lt;fed-per:PersonRelation&gt;</v>
      </c>
      <c r="E279" s="12" t="str">
        <f>IFERROR(IF(VLOOKUP(A279,VocabularyNL!$A:$G,6)=0,"",VLOOKUP(A279,VocabularyNL!$A:$G,6)),"")</f>
        <v>Persoonsrelatie</v>
      </c>
      <c r="F279" s="12" t="str">
        <f>IFERROR(IF(VLOOKUP(A279,VocabularyFR!$A:$G,6)=0,"",VLOOKUP(A279,VocabularyFR!$A:$G,6)),"")</f>
        <v>Relation de personne</v>
      </c>
      <c r="G279" s="12" t="str">
        <f>IF($A279&lt;&gt;"",VLOOKUP($A279,Vocabulary!$A:$J,3,),"")</f>
        <v>Relationship between two or more people.
Typically these are civil relations (see marital status) but not necessarily limited to this.</v>
      </c>
      <c r="H279" s="12" t="str">
        <f>IFERROR(IF(VLOOKUP(A279,VocabularyNL!$A:$G,7)=0,"",VLOOKUP(A279,VocabularyNL!$A:$H,7)),"")</f>
        <v xml:space="preserve">Relatie tussen twee of meer personen. 
Typisch zijn dit burgerrechtelijke relaties (zie burgerlijke staat) maar niet noodzakelijk daartoe beperkt. </v>
      </c>
      <c r="I279" s="12" t="str">
        <f>IFERROR(IF(VLOOKUP(A279,VocabularyFR!$A:$G,7)=0,"",VLOOKUP(A279,VocabularyFR!$A:$H,7)),"")</f>
        <v>Relation entre deux personnes ou plus.
Il s’agit généralement de relations civiles (voir statut matrimonial) mais pas nécessairement limitées à cela.</v>
      </c>
      <c r="J279" s="12" t="str">
        <f>IF($A279&lt;&gt;"",IF(VLOOKUP($A279,Vocabulary!$A:$J,7,)="","",VLOOKUP($A279,Vocabulary!$A:$J,7,)),"")</f>
        <v/>
      </c>
      <c r="K279" s="12" t="str">
        <f>IFERROR(IF(VLOOKUP(A279,VocabularyNL!$A:$H,8)=0,"",VLOOKUP(A279,VocabularyNL!$A:$H,8)),"")</f>
        <v/>
      </c>
      <c r="L279" s="12" t="str">
        <f>IFERROR(IF(VLOOKUP(A279,VocabularyFR!$A:$H,8)=0,"",VLOOKUP(A279,VocabularyFR!$A:$H,8)),"")</f>
        <v/>
      </c>
    </row>
    <row r="280" spans="1:12" ht="43.2" x14ac:dyDescent="0.3">
      <c r="A280" s="4">
        <v>326</v>
      </c>
      <c r="B280" s="12" t="str">
        <f>IF($A280&lt;&gt;"",VLOOKUP($A280,Vocabulary!$A:$J,4,),"")</f>
        <v>Person</v>
      </c>
      <c r="C280" s="12" t="str">
        <f>IF($A280&lt;&gt;"",IF(VLOOKUP($A280,Vocabulary!$A:$J,2,)="","",VLOOKUP($A280,Vocabulary!$A:$J,2,)),"")</f>
        <v>Resident</v>
      </c>
      <c r="D280" s="12" t="str">
        <f>IF($A280&lt;&gt;"",IF(VLOOKUP($A280,Vocabulary!$A:$J,10,)="","",VLOOKUP($A280,Vocabulary!$A:$J,10,)),"")</f>
        <v>&lt;fed-per:Resident&gt;</v>
      </c>
      <c r="E280" s="12" t="str">
        <f>IFERROR(IF(VLOOKUP(A280,VocabularyNL!$A:$G,6)=0,"",VLOOKUP(A280,VocabularyNL!$A:$G,6)),"")</f>
        <v>Resident</v>
      </c>
      <c r="F280" s="12" t="str">
        <f>IFERROR(IF(VLOOKUP(A280,VocabularyFR!$A:$G,6)=0,"",VLOOKUP(A280,VocabularyFR!$A:$G,6)),"")</f>
        <v>Résident</v>
      </c>
      <c r="G280" s="12" t="str">
        <f>IF($A280&lt;&gt;"",VLOOKUP($A280,Vocabulary!$A:$J,3,),"")</f>
        <v>Person who lives in a certain place or country.
Place or country is represented here by the jurisdiction entity.</v>
      </c>
      <c r="H280" s="12" t="str">
        <f>IFERROR(IF(VLOOKUP(A280,VocabularyNL!$A:$G,7)=0,"",VLOOKUP(A280,VocabularyNL!$A:$H,7)),"")</f>
        <v xml:space="preserve">Persoon die in een bepaalde plaats of land woont. 
Plaats of land wordt hier vertegenwoordigd door de entiteit jurisdictie. </v>
      </c>
      <c r="I280" s="12" t="str">
        <f>IFERROR(IF(VLOOKUP(A280,VocabularyFR!$A:$G,7)=0,"",VLOOKUP(A280,VocabularyFR!$A:$H,7)),"")</f>
        <v>Personne qui vit dans un certain endroit ou pays.
Le lieu ou le pays est représenté ici par la jurisdiction compétente.</v>
      </c>
      <c r="J280" s="12" t="str">
        <f>IF($A280&lt;&gt;"",IF(VLOOKUP($A280,Vocabulary!$A:$J,7,)="","",VLOOKUP($A280,Vocabulary!$A:$J,7,)),"")</f>
        <v/>
      </c>
      <c r="K280" s="12" t="str">
        <f>IFERROR(IF(VLOOKUP(A280,VocabularyNL!$A:$H,8)=0,"",VLOOKUP(A280,VocabularyNL!$A:$H,8)),"")</f>
        <v/>
      </c>
      <c r="L280" s="12" t="str">
        <f>IFERROR(IF(VLOOKUP(A280,VocabularyFR!$A:$H,8)=0,"",VLOOKUP(A280,VocabularyFR!$A:$H,8)),"")</f>
        <v/>
      </c>
    </row>
    <row r="281" spans="1:12" x14ac:dyDescent="0.3">
      <c r="A281" s="4">
        <v>329</v>
      </c>
      <c r="B281" s="12" t="str">
        <f>IF($A281&lt;&gt;"",VLOOKUP($A281,Vocabulary!$A:$J,4,),"")</f>
        <v>Person</v>
      </c>
      <c r="C281" s="12" t="str">
        <f>IF($A281&lt;&gt;"",IF(VLOOKUP($A281,Vocabulary!$A:$J,2,)="","",VLOOKUP($A281,Vocabulary!$A:$J,2,)),"")</f>
        <v>civilStatus</v>
      </c>
      <c r="D281" s="12" t="str">
        <f>IF($A281&lt;&gt;"",IF(VLOOKUP($A281,Vocabulary!$A:$J,10,)="","",VLOOKUP($A281,Vocabulary!$A:$J,10,)),"")</f>
        <v>&lt;fed-per:civilStatus&gt;</v>
      </c>
      <c r="E281" s="12" t="str">
        <f>IFERROR(IF(VLOOKUP(A281,VocabularyNL!$A:$G,6)=0,"",VLOOKUP(A281,VocabularyNL!$A:$G,6)),"")</f>
        <v>Burgerlijke staat</v>
      </c>
      <c r="F281" s="12" t="str">
        <f>IFERROR(IF(VLOOKUP(A281,VocabularyFR!$A:$G,6)=0,"",VLOOKUP(A281,VocabularyFR!$A:$G,6)),"")</f>
        <v>Etat civil</v>
      </c>
      <c r="G281" s="12" t="str">
        <f>IF($A281&lt;&gt;"",VLOOKUP($A281,Vocabulary!$A:$J,3,),"")</f>
        <v>Civil status of a person.</v>
      </c>
      <c r="H281" s="12" t="str">
        <f>IFERROR(IF(VLOOKUP(A281,VocabularyNL!$A:$G,7)=0,"",VLOOKUP(A281,VocabularyNL!$A:$H,7)),"")</f>
        <v>Burgerlijke staat van een persoon.</v>
      </c>
      <c r="I281" s="12" t="str">
        <f>IFERROR(IF(VLOOKUP(A281,VocabularyFR!$A:$G,7)=0,"",VLOOKUP(A281,VocabularyFR!$A:$H,7)),"")</f>
        <v>Etat civil d'une personne.</v>
      </c>
      <c r="J281" s="12" t="str">
        <f>IF($A281&lt;&gt;"",IF(VLOOKUP($A281,Vocabulary!$A:$J,7,)="","",VLOOKUP($A281,Vocabulary!$A:$J,7,)),"")</f>
        <v/>
      </c>
      <c r="K281" s="12" t="str">
        <f>IFERROR(IF(VLOOKUP(A281,VocabularyNL!$A:$H,8)=0,"",VLOOKUP(A281,VocabularyNL!$A:$H,8)),"")</f>
        <v/>
      </c>
      <c r="L281" s="12" t="str">
        <f>IFERROR(IF(VLOOKUP(A281,VocabularyFR!$A:$H,8)=0,"",VLOOKUP(A281,VocabularyFR!$A:$H,8)),"")</f>
        <v/>
      </c>
    </row>
    <row r="282" spans="1:12" x14ac:dyDescent="0.3">
      <c r="A282" s="4">
        <v>330</v>
      </c>
      <c r="B282" s="12" t="str">
        <f>IF($A282&lt;&gt;"",VLOOKUP($A282,Vocabulary!$A:$J,4,),"")</f>
        <v>Person</v>
      </c>
      <c r="C282" s="12" t="str">
        <f>IF($A282&lt;&gt;"",IF(VLOOKUP($A282,Vocabulary!$A:$J,2,)="","",VLOOKUP($A282,Vocabulary!$A:$J,2,)),"")</f>
        <v>birthDate</v>
      </c>
      <c r="D282" s="12" t="str">
        <f>IF($A282&lt;&gt;"",IF(VLOOKUP($A282,Vocabulary!$A:$J,10,)="","",VLOOKUP($A282,Vocabulary!$A:$J,10,)),"")</f>
        <v>&lt;schema:birthDate&gt;</v>
      </c>
      <c r="E282" s="12" t="str">
        <f>IFERROR(IF(VLOOKUP(A282,VocabularyNL!$A:$G,6)=0,"",VLOOKUP(A282,VocabularyNL!$A:$G,6)),"")</f>
        <v>Geboortedatum</v>
      </c>
      <c r="F282" s="12" t="str">
        <f>IFERROR(IF(VLOOKUP(A282,VocabularyFR!$A:$G,6)=0,"",VLOOKUP(A282,VocabularyFR!$A:$G,6)),"")</f>
        <v>Date de naissance</v>
      </c>
      <c r="G282" s="12" t="str">
        <f>IF($A282&lt;&gt;"",VLOOKUP($A282,Vocabulary!$A:$J,3,),"")</f>
        <v>The date on which the person was born.</v>
      </c>
      <c r="H282" s="12" t="str">
        <f>IFERROR(IF(VLOOKUP(A282,VocabularyNL!$A:$G,7)=0,"",VLOOKUP(A282,VocabularyNL!$A:$H,7)),"")</f>
        <v>De datum waarop de persoon is geboren.</v>
      </c>
      <c r="I282" s="12" t="str">
        <f>IFERROR(IF(VLOOKUP(A282,VocabularyFR!$A:$G,7)=0,"",VLOOKUP(A282,VocabularyFR!$A:$H,7)),"")</f>
        <v>La date à laquelle la personne est née.</v>
      </c>
      <c r="J282" s="12" t="str">
        <f>IF($A282&lt;&gt;"",IF(VLOOKUP($A282,Vocabulary!$A:$J,7,)="","",VLOOKUP($A282,Vocabulary!$A:$J,7,)),"")</f>
        <v/>
      </c>
      <c r="K282" s="12" t="str">
        <f>IFERROR(IF(VLOOKUP(A282,VocabularyNL!$A:$H,8)=0,"",VLOOKUP(A282,VocabularyNL!$A:$H,8)),"")</f>
        <v/>
      </c>
      <c r="L282" s="12" t="str">
        <f>IFERROR(IF(VLOOKUP(A282,VocabularyFR!$A:$H,8)=0,"",VLOOKUP(A282,VocabularyFR!$A:$H,8)),"")</f>
        <v/>
      </c>
    </row>
    <row r="283" spans="1:12" x14ac:dyDescent="0.3">
      <c r="A283" s="4">
        <v>331</v>
      </c>
      <c r="B283" s="12" t="str">
        <f>IF($A283&lt;&gt;"",VLOOKUP($A283,Vocabulary!$A:$J,4,),"")</f>
        <v>Person</v>
      </c>
      <c r="C283" s="12" t="str">
        <f>IF($A283&lt;&gt;"",IF(VLOOKUP($A283,Vocabulary!$A:$J,2,)="","",VLOOKUP($A283,Vocabulary!$A:$J,2,)),"")</f>
        <v>deathDate</v>
      </c>
      <c r="D283" s="12" t="str">
        <f>IF($A283&lt;&gt;"",IF(VLOOKUP($A283,Vocabulary!$A:$J,10,)="","",VLOOKUP($A283,Vocabulary!$A:$J,10,)),"")</f>
        <v>&lt;schema:deathDate&gt;</v>
      </c>
      <c r="E283" s="12" t="str">
        <f>IFERROR(IF(VLOOKUP(A283,VocabularyNL!$A:$G,6)=0,"",VLOOKUP(A283,VocabularyNL!$A:$G,6)),"")</f>
        <v>Datum overlijden</v>
      </c>
      <c r="F283" s="12" t="str">
        <f>IFERROR(IF(VLOOKUP(A283,VocabularyFR!$A:$G,6)=0,"",VLOOKUP(A283,VocabularyFR!$A:$G,6)),"")</f>
        <v>Date de décès</v>
      </c>
      <c r="G283" s="12" t="str">
        <f>IF($A283&lt;&gt;"",VLOOKUP($A283,Vocabulary!$A:$J,3,),"")</f>
        <v>The date on which the person deceased.</v>
      </c>
      <c r="H283" s="12" t="str">
        <f>IFERROR(IF(VLOOKUP(A283,VocabularyNL!$A:$G,7)=0,"",VLOOKUP(A283,VocabularyNL!$A:$H,7)),"")</f>
        <v>De datum waarop de persoon is overleden.</v>
      </c>
      <c r="I283" s="12" t="str">
        <f>IFERROR(IF(VLOOKUP(A283,VocabularyFR!$A:$G,7)=0,"",VLOOKUP(A283,VocabularyFR!$A:$H,7)),"")</f>
        <v>La date à laquelle la personne est décédée.</v>
      </c>
      <c r="J283" s="12" t="str">
        <f>IF($A283&lt;&gt;"",IF(VLOOKUP($A283,Vocabulary!$A:$J,7,)="","",VLOOKUP($A283,Vocabulary!$A:$J,7,)),"")</f>
        <v/>
      </c>
      <c r="K283" s="12" t="str">
        <f>IFERROR(IF(VLOOKUP(A283,VocabularyNL!$A:$H,8)=0,"",VLOOKUP(A283,VocabularyNL!$A:$H,8)),"")</f>
        <v/>
      </c>
      <c r="L283" s="12" t="str">
        <f>IFERROR(IF(VLOOKUP(A283,VocabularyFR!$A:$H,8)=0,"",VLOOKUP(A283,VocabularyFR!$A:$H,8)),"")</f>
        <v/>
      </c>
    </row>
    <row r="284" spans="1:12" ht="28.8" x14ac:dyDescent="0.3">
      <c r="A284" s="4">
        <v>332</v>
      </c>
      <c r="B284" s="12" t="str">
        <f>IF($A284&lt;&gt;"",VLOOKUP($A284,Vocabulary!$A:$J,4,),"")</f>
        <v>Person</v>
      </c>
      <c r="C284" s="12" t="str">
        <f>IF($A284&lt;&gt;"",IF(VLOOKUP($A284,Vocabulary!$A:$J,2,)="","",VLOOKUP($A284,Vocabulary!$A:$J,2,)),"")</f>
        <v>familyName</v>
      </c>
      <c r="D284" s="12" t="str">
        <f>IF($A284&lt;&gt;"",IF(VLOOKUP($A284,Vocabulary!$A:$J,10,)="","",VLOOKUP($A284,Vocabulary!$A:$J,10,)),"")</f>
        <v>&lt;#term_family_name&gt;</v>
      </c>
      <c r="E284" s="12" t="str">
        <f>IFERROR(IF(VLOOKUP(A284,VocabularyNL!$A:$G,6)=0,"",VLOOKUP(A284,VocabularyNL!$A:$G,6)),"")</f>
        <v>Familienaam</v>
      </c>
      <c r="F284" s="12" t="str">
        <f>IFERROR(IF(VLOOKUP(A284,VocabularyFR!$A:$G,6)=0,"",VLOOKUP(A284,VocabularyFR!$A:$G,6)),"")</f>
        <v>Nom de famille</v>
      </c>
      <c r="G284" s="12" t="str">
        <f>IF($A284&lt;&gt;"",VLOOKUP($A284,Vocabulary!$A:$J,3,),"")</f>
        <v>A family name is usually shared by members of a family.</v>
      </c>
      <c r="H284" s="12" t="str">
        <f>IFERROR(IF(VLOOKUP(A284,VocabularyNL!$A:$G,7)=0,"",VLOOKUP(A284,VocabularyNL!$A:$H,7)),"")</f>
        <v>Een familienaam wordt meestal gedeeld door leden van een gezin.</v>
      </c>
      <c r="I284" s="12" t="str">
        <f>IFERROR(IF(VLOOKUP(A284,VocabularyFR!$A:$G,7)=0,"",VLOOKUP(A284,VocabularyFR!$A:$H,7)),"")</f>
        <v>Un nom de famille est généralement partagé par les membres d'une famille.</v>
      </c>
      <c r="J284" s="12" t="str">
        <f>IF($A284&lt;&gt;"",IF(VLOOKUP($A284,Vocabulary!$A:$J,7,)="","",VLOOKUP($A284,Vocabulary!$A:$J,7,)),"")</f>
        <v>Norm ISA2</v>
      </c>
      <c r="K284" s="12" t="str">
        <f>IFERROR(IF(VLOOKUP(A284,VocabularyNL!$A:$H,8)=0,"",VLOOKUP(A284,VocabularyNL!$A:$H,8)),"")</f>
        <v>Norm ISA2</v>
      </c>
      <c r="L284" s="12" t="str">
        <f>IFERROR(IF(VLOOKUP(A284,VocabularyFR!$A:$H,8)=0,"",VLOOKUP(A284,VocabularyFR!$A:$H,8)),"")</f>
        <v>Norme ISA2</v>
      </c>
    </row>
    <row r="285" spans="1:12" ht="28.8" x14ac:dyDescent="0.3">
      <c r="A285" s="4">
        <v>333</v>
      </c>
      <c r="B285" s="12" t="str">
        <f>IF($A285&lt;&gt;"",VLOOKUP($A285,Vocabulary!$A:$J,4,),"")</f>
        <v>Person</v>
      </c>
      <c r="C285" s="12" t="str">
        <f>IF($A285&lt;&gt;"",IF(VLOOKUP($A285,Vocabulary!$A:$J,2,)="","",VLOOKUP($A285,Vocabulary!$A:$J,2,)),"")</f>
        <v>givenName</v>
      </c>
      <c r="D285" s="12" t="str">
        <f>IF($A285&lt;&gt;"",IF(VLOOKUP($A285,Vocabulary!$A:$J,10,)="","",VLOOKUP($A285,Vocabulary!$A:$J,10,)),"")</f>
        <v>&lt;#term_givenname&gt;</v>
      </c>
      <c r="E285" s="12" t="str">
        <f>IFERROR(IF(VLOOKUP(A285,VocabularyNL!$A:$G,6)=0,"",VLOOKUP(A285,VocabularyNL!$A:$G,6)),"")</f>
        <v>Eerste voornaam</v>
      </c>
      <c r="F285" s="12" t="str">
        <f>IFERROR(IF(VLOOKUP(A285,VocabularyFR!$A:$G,6)=0,"",VLOOKUP(A285,VocabularyFR!$A:$G,6)),"")</f>
        <v>Premier prénom</v>
      </c>
      <c r="G285" s="12" t="str">
        <f>IF($A285&lt;&gt;"",VLOOKUP($A285,Vocabulary!$A:$J,3,),"")</f>
        <v>Most important of the given names of the person (given name aka first name).</v>
      </c>
      <c r="H285" s="12" t="str">
        <f>IFERROR(IF(VLOOKUP(A285,VocabularyNL!$A:$G,7)=0,"",VLOOKUP(A285,VocabularyNL!$A:$H,7)),"")</f>
        <v>Belangrijkste vd voornamen ve persoon.</v>
      </c>
      <c r="I285" s="12" t="str">
        <f>IFERROR(IF(VLOOKUP(A285,VocabularyFR!$A:$G,7)=0,"",VLOOKUP(A285,VocabularyFR!$A:$H,7)),"")</f>
        <v>Le plus important des prénoms de la personne.</v>
      </c>
      <c r="J285" s="12" t="str">
        <f>IF($A285&lt;&gt;"",IF(VLOOKUP($A285,Vocabulary!$A:$J,7,)="","",VLOOKUP($A285,Vocabulary!$A:$J,7,)),"")</f>
        <v/>
      </c>
      <c r="K285" s="12" t="str">
        <f>IFERROR(IF(VLOOKUP(A285,VocabularyNL!$A:$H,8)=0,"",VLOOKUP(A285,VocabularyNL!$A:$H,8)),"")</f>
        <v/>
      </c>
      <c r="L285" s="12" t="str">
        <f>IFERROR(IF(VLOOKUP(A285,VocabularyFR!$A:$H,8)=0,"",VLOOKUP(A285,VocabularyFR!$A:$H,8)),"")</f>
        <v/>
      </c>
    </row>
    <row r="286" spans="1:12" ht="28.8" x14ac:dyDescent="0.3">
      <c r="A286" s="4">
        <v>334</v>
      </c>
      <c r="B286" s="12" t="str">
        <f>IF($A286&lt;&gt;"",VLOOKUP($A286,Vocabulary!$A:$J,4,),"")</f>
        <v>Person</v>
      </c>
      <c r="C286" s="12" t="str">
        <f>IF($A286&lt;&gt;"",IF(VLOOKUP($A286,Vocabulary!$A:$J,2,)="","",VLOOKUP($A286,Vocabulary!$A:$J,2,)),"")</f>
        <v>fullName</v>
      </c>
      <c r="D286" s="12" t="str">
        <f>IF($A286&lt;&gt;"",IF(VLOOKUP($A286,Vocabulary!$A:$J,10,)="","",VLOOKUP($A286,Vocabulary!$A:$J,10,)),"")</f>
        <v>&lt;fed-per:fullName&gt;</v>
      </c>
      <c r="E286" s="12" t="str">
        <f>IFERROR(IF(VLOOKUP(A286,VocabularyNL!$A:$G,6)=0,"",VLOOKUP(A286,VocabularyNL!$A:$G,6)),"")</f>
        <v>Volledige naam</v>
      </c>
      <c r="F286" s="12" t="str">
        <f>IFERROR(IF(VLOOKUP(A286,VocabularyFR!$A:$G,6)=0,"",VLOOKUP(A286,VocabularyFR!$A:$G,6)),"")</f>
        <v>Nom complet</v>
      </c>
      <c r="G286" s="12" t="str">
        <f>IF($A286&lt;&gt;"",VLOOKUP($A286,Vocabulary!$A:$J,3,),"")</f>
        <v>The full name of the person, usually the combination of given names and family name.</v>
      </c>
      <c r="H286" s="12" t="str">
        <f>IFERROR(IF(VLOOKUP(A286,VocabularyNL!$A:$G,7)=0,"",VLOOKUP(A286,VocabularyNL!$A:$H,7)),"")</f>
        <v>De volledige naam vd persoon, doorgaans de combinatie van voornamen en familienaam.</v>
      </c>
      <c r="I286" s="12" t="str">
        <f>IFERROR(IF(VLOOKUP(A286,VocabularyFR!$A:$G,7)=0,"",VLOOKUP(A286,VocabularyFR!$A:$H,7)),"")</f>
        <v>Le nom complet de la personne, généralement la combinaison des prénoms et du nom de famille.</v>
      </c>
      <c r="J286" s="12" t="str">
        <f>IF($A286&lt;&gt;"",IF(VLOOKUP($A286,Vocabulary!$A:$J,7,)="","",VLOOKUP($A286,Vocabulary!$A:$J,7,)),"")</f>
        <v>Norm ISA2</v>
      </c>
      <c r="K286" s="12" t="str">
        <f>IFERROR(IF(VLOOKUP(A286,VocabularyNL!$A:$H,8)=0,"",VLOOKUP(A286,VocabularyNL!$A:$H,8)),"")</f>
        <v>Norm ISA2</v>
      </c>
      <c r="L286" s="12" t="str">
        <f>IFERROR(IF(VLOOKUP(A286,VocabularyFR!$A:$H,8)=0,"",VLOOKUP(A286,VocabularyFR!$A:$H,8)),"")</f>
        <v>Norme ISA2</v>
      </c>
    </row>
    <row r="287" spans="1:12" x14ac:dyDescent="0.3">
      <c r="A287" s="4">
        <v>335</v>
      </c>
      <c r="B287" s="12" t="str">
        <f>IF($A287&lt;&gt;"",VLOOKUP($A287,Vocabulary!$A:$J,4,),"")</f>
        <v>Person</v>
      </c>
      <c r="C287" s="12" t="str">
        <f>IF($A287&lt;&gt;"",IF(VLOOKUP($A287,Vocabulary!$A:$J,2,)="","",VLOOKUP($A287,Vocabulary!$A:$J,2,)),"")</f>
        <v>gender</v>
      </c>
      <c r="D287" s="12" t="str">
        <f>IF($A287&lt;&gt;"",IF(VLOOKUP($A287,Vocabulary!$A:$J,10,)="","",VLOOKUP($A287,Vocabulary!$A:$J,10,)),"")</f>
        <v>&lt;eu-org:gender&gt;</v>
      </c>
      <c r="E287" s="12" t="str">
        <f>IFERROR(IF(VLOOKUP(A287,VocabularyNL!$A:$G,6)=0,"",VLOOKUP(A287,VocabularyNL!$A:$G,6)),"")</f>
        <v>Geslacht</v>
      </c>
      <c r="F287" s="12" t="str">
        <f>IFERROR(IF(VLOOKUP(A287,VocabularyFR!$A:$G,6)=0,"",VLOOKUP(A287,VocabularyFR!$A:$G,6)),"")</f>
        <v>Sexe</v>
      </c>
      <c r="G287" s="12" t="str">
        <f>IF($A287&lt;&gt;"",VLOOKUP($A287,Vocabulary!$A:$J,3,),"")</f>
        <v>The administrative gender of the person.</v>
      </c>
      <c r="H287" s="12" t="str">
        <f>IFERROR(IF(VLOOKUP(A287,VocabularyNL!$A:$G,7)=0,"",VLOOKUP(A287,VocabularyNL!$A:$H,7)),"")</f>
        <v>Het administratief geslacht van de persoon.</v>
      </c>
      <c r="I287" s="12" t="str">
        <f>IFERROR(IF(VLOOKUP(A287,VocabularyFR!$A:$G,7)=0,"",VLOOKUP(A287,VocabularyFR!$A:$H,7)),"")</f>
        <v>Le genre administratif de la personne.</v>
      </c>
      <c r="J287" s="12" t="str">
        <f>IF($A287&lt;&gt;"",IF(VLOOKUP($A287,Vocabulary!$A:$J,7,)="","",VLOOKUP($A287,Vocabulary!$A:$J,7,)),"")</f>
        <v/>
      </c>
      <c r="K287" s="12" t="str">
        <f>IFERROR(IF(VLOOKUP(A287,VocabularyNL!$A:$H,8)=0,"",VLOOKUP(A287,VocabularyNL!$A:$H,8)),"")</f>
        <v/>
      </c>
      <c r="L287" s="12" t="str">
        <f>IFERROR(IF(VLOOKUP(A287,VocabularyFR!$A:$H,8)=0,"",VLOOKUP(A287,VocabularyFR!$A:$H,8)),"")</f>
        <v/>
      </c>
    </row>
    <row r="288" spans="1:12" ht="28.8" x14ac:dyDescent="0.3">
      <c r="A288" s="4">
        <v>336</v>
      </c>
      <c r="B288" s="12" t="str">
        <f>IF($A288&lt;&gt;"",VLOOKUP($A288,Vocabulary!$A:$J,4,),"")</f>
        <v>Person</v>
      </c>
      <c r="C288" s="12" t="str">
        <f>IF($A288&lt;&gt;"",IF(VLOOKUP($A288,Vocabulary!$A:$J,2,)="","",VLOOKUP($A288,Vocabulary!$A:$J,2,)),"")</f>
        <v>givenNames</v>
      </c>
      <c r="D288" s="12" t="str">
        <f>IF($A288&lt;&gt;"",IF(VLOOKUP($A288,Vocabulary!$A:$J,10,)="","",VLOOKUP($A288,Vocabulary!$A:$J,10,)),"")</f>
        <v>&lt;fed-per:givenNames&gt;</v>
      </c>
      <c r="E288" s="12" t="str">
        <f>IFERROR(IF(VLOOKUP(A288,VocabularyNL!$A:$G,6)=0,"",VLOOKUP(A288,VocabularyNL!$A:$G,6)),"")</f>
        <v>Voornamen</v>
      </c>
      <c r="F288" s="12" t="str">
        <f>IFERROR(IF(VLOOKUP(A288,VocabularyFR!$A:$G,6)=0,"",VLOOKUP(A288,VocabularyFR!$A:$G,6)),"")</f>
        <v>Prénoms</v>
      </c>
      <c r="G288" s="12" t="str">
        <f>IF($A288&lt;&gt;"",VLOOKUP($A288,Vocabulary!$A:$J,3,),"")</f>
        <v>Given names of the person (given names aka firstnames) concatenated into 1 string.</v>
      </c>
      <c r="H288" s="12" t="str">
        <f>IFERROR(IF(VLOOKUP(A288,VocabularyNL!$A:$G,7)=0,"",VLOOKUP(A288,VocabularyNL!$A:$H,7)),"")</f>
        <v xml:space="preserve">Eerste voornaam en andere voornamen samengevoegd in 1 string. </v>
      </c>
      <c r="I288" s="12" t="str">
        <f>IFERROR(IF(VLOOKUP(A288,VocabularyFR!$A:$G,7)=0,"",VLOOKUP(A288,VocabularyFR!$A:$H,7)),"")</f>
        <v xml:space="preserve">Premier prénom et autres prénoms concaténés en 1 string. </v>
      </c>
      <c r="J288" s="12" t="str">
        <f>IF($A288&lt;&gt;"",IF(VLOOKUP($A288,Vocabulary!$A:$J,7,)="","",VLOOKUP($A288,Vocabulary!$A:$J,7,)),"")</f>
        <v/>
      </c>
      <c r="K288" s="12" t="str">
        <f>IFERROR(IF(VLOOKUP(A288,VocabularyNL!$A:$H,8)=0,"",VLOOKUP(A288,VocabularyNL!$A:$H,8)),"")</f>
        <v/>
      </c>
      <c r="L288" s="12" t="str">
        <f>IFERROR(IF(VLOOKUP(A288,VocabularyFR!$A:$H,8)=0,"",VLOOKUP(A288,VocabularyFR!$A:$H,8)),"")</f>
        <v/>
      </c>
    </row>
    <row r="289" spans="1:12" x14ac:dyDescent="0.3">
      <c r="A289" s="4">
        <v>337</v>
      </c>
      <c r="B289" s="12" t="str">
        <f>IF($A289&lt;&gt;"",VLOOKUP($A289,Vocabulary!$A:$J,4,),"")</f>
        <v>Person</v>
      </c>
      <c r="C289" s="12" t="str">
        <f>IF($A289&lt;&gt;"",IF(VLOOKUP($A289,Vocabulary!$A:$J,2,)="","",VLOOKUP($A289,Vocabulary!$A:$J,2,)),"")</f>
        <v>headOf</v>
      </c>
      <c r="D289" s="12" t="str">
        <f>IF($A289&lt;&gt;"",IF(VLOOKUP($A289,Vocabulary!$A:$J,10,)="","",VLOOKUP($A289,Vocabulary!$A:$J,10,)),"")</f>
        <v>&lt;fed-per:headOf&gt;</v>
      </c>
      <c r="E289" s="12" t="str">
        <f>IFERROR(IF(VLOOKUP(A289,VocabularyNL!$A:$G,6)=0,"",VLOOKUP(A289,VocabularyNL!$A:$G,6)),"")</f>
        <v>Hoofd van</v>
      </c>
      <c r="F289" s="12" t="str">
        <f>IFERROR(IF(VLOOKUP(A289,VocabularyFR!$A:$G,6)=0,"",VLOOKUP(A289,VocabularyFR!$A:$G,6)),"")</f>
        <v>Chef de</v>
      </c>
      <c r="G289" s="12" t="str">
        <f>IF($A289&lt;&gt;"",VLOOKUP($A289,Vocabulary!$A:$J,3,),"")</f>
        <v>Person who represents the household by default.</v>
      </c>
      <c r="H289" s="12" t="str">
        <f>IFERROR(IF(VLOOKUP(A289,VocabularyNL!$A:$G,7)=0,"",VLOOKUP(A289,VocabularyNL!$A:$H,7)),"")</f>
        <v>Persoon die standaard het gezin vertegenwoordigt.</v>
      </c>
      <c r="I289" s="12" t="str">
        <f>IFERROR(IF(VLOOKUP(A289,VocabularyFR!$A:$G,7)=0,"",VLOOKUP(A289,VocabularyFR!$A:$H,7)),"")</f>
        <v>Personne qui représente le ménage par défaut.</v>
      </c>
      <c r="J289" s="12" t="str">
        <f>IF($A289&lt;&gt;"",IF(VLOOKUP($A289,Vocabulary!$A:$J,7,)="","",VLOOKUP($A289,Vocabulary!$A:$J,7,)),"")</f>
        <v/>
      </c>
      <c r="K289" s="12" t="str">
        <f>IFERROR(IF(VLOOKUP(A289,VocabularyNL!$A:$H,8)=0,"",VLOOKUP(A289,VocabularyNL!$A:$H,8)),"")</f>
        <v/>
      </c>
      <c r="L289" s="12" t="str">
        <f>IFERROR(IF(VLOOKUP(A289,VocabularyFR!$A:$H,8)=0,"",VLOOKUP(A289,VocabularyFR!$A:$H,8)),"")</f>
        <v/>
      </c>
    </row>
    <row r="290" spans="1:12" ht="86.4" x14ac:dyDescent="0.3">
      <c r="A290" s="4">
        <v>338</v>
      </c>
      <c r="B290" s="12" t="str">
        <f>IF($A290&lt;&gt;"",VLOOKUP($A290,Vocabulary!$A:$J,4,),"")</f>
        <v>Person</v>
      </c>
      <c r="C290" s="12" t="str">
        <f>IF($A290&lt;&gt;"",IF(VLOOKUP($A290,Vocabulary!$A:$J,2,)="","",VLOOKUP($A290,Vocabulary!$A:$J,2,)),"")</f>
        <v>householdRelation</v>
      </c>
      <c r="D290" s="12" t="str">
        <f>IF($A290&lt;&gt;"",IF(VLOOKUP($A290,Vocabulary!$A:$J,10,)="","",VLOOKUP($A290,Vocabulary!$A:$J,10,)),"")</f>
        <v>&lt;fed-per:householdRelation&gt;</v>
      </c>
      <c r="E290" s="12" t="str">
        <f>IFERROR(IF(VLOOKUP(A290,VocabularyNL!$A:$G,6)=0,"",VLOOKUP(A290,VocabularyNL!$A:$G,6)),"")</f>
        <v>Gezinsrelatie</v>
      </c>
      <c r="F290" s="12" t="str">
        <f>IFERROR(IF(VLOOKUP(A290,VocabularyFR!$A:$G,6)=0,"",VLOOKUP(A290,VocabularyFR!$A:$G,6)),"")</f>
        <v>Relation de ménage</v>
      </c>
      <c r="G290" s="12" t="str">
        <f>IF($A290&lt;&gt;"",VLOOKUP($A290,Vocabulary!$A:$J,3,),"")</f>
        <v>Nature of the relationship.
Is typically determined relative to the head of the family. For example, if the father is a head of the family and a family member is a son, then if the grandfather were the head of the household the same family member would be a grandson.</v>
      </c>
      <c r="H290" s="12" t="str">
        <f>IFERROR(IF(VLOOKUP(A290,VocabularyNL!$A:$G,7)=0,"",VLOOKUP(A290,VocabularyNL!$A:$H,7)),"")</f>
        <v xml:space="preserve">Aard vd relatie. 
Wordt typisch bepaald tov het gezinshoofd. Bv als de vader gezinshoofd is en een gezinslid is zoon, dan zou als de grootvader gezinshoofd was datzelfde gezinslid kleinzoon zijn. </v>
      </c>
      <c r="I290" s="12" t="str">
        <f>IFERROR(IF(VLOOKUP(A290,VocabularyFR!$A:$G,7)=0,"",VLOOKUP(A290,VocabularyFR!$A:$H,7)),"")</f>
        <v>Nature de la relation
Est généralement déterminé par rapport au chef de famille. Par exemple, si le père est un chef de famille et un membre de la famille est un fils, alors, si le grand-père était le chef de famille, le même membre de la famille serait un petit-fils.</v>
      </c>
      <c r="J290" s="12" t="str">
        <f>IF($A290&lt;&gt;"",IF(VLOOKUP($A290,Vocabulary!$A:$J,7,)="","",VLOOKUP($A290,Vocabulary!$A:$J,7,)),"")</f>
        <v/>
      </c>
      <c r="K290" s="12" t="str">
        <f>IFERROR(IF(VLOOKUP(A290,VocabularyNL!$A:$H,8)=0,"",VLOOKUP(A290,VocabularyNL!$A:$H,8)),"")</f>
        <v/>
      </c>
      <c r="L290" s="12" t="str">
        <f>IFERROR(IF(VLOOKUP(A290,VocabularyFR!$A:$H,8)=0,"",VLOOKUP(A290,VocabularyFR!$A:$H,8)),"")</f>
        <v/>
      </c>
    </row>
    <row r="291" spans="1:12" x14ac:dyDescent="0.3">
      <c r="A291" s="4">
        <v>339</v>
      </c>
      <c r="B291" s="12" t="str">
        <f>IF($A291&lt;&gt;"",VLOOKUP($A291,Vocabulary!$A:$J,4,),"")</f>
        <v>Person</v>
      </c>
      <c r="C291" s="12" t="str">
        <f>IF($A291&lt;&gt;"",IF(VLOOKUP($A291,Vocabulary!$A:$J,2,)="","",VLOOKUP($A291,Vocabulary!$A:$J,2,)),"")</f>
        <v>person1</v>
      </c>
      <c r="D291" s="12" t="str">
        <f>IF($A291&lt;&gt;"",IF(VLOOKUP($A291,Vocabulary!$A:$J,10,)="","",VLOOKUP($A291,Vocabulary!$A:$J,10,)),"")</f>
        <v>&lt;fed-per:person1&gt;</v>
      </c>
      <c r="E291" s="12" t="str">
        <f>IFERROR(IF(VLOOKUP(A291,VocabularyNL!$A:$G,6)=0,"",VLOOKUP(A291,VocabularyNL!$A:$G,6)),"")</f>
        <v>Persoon 1</v>
      </c>
      <c r="F291" s="12" t="str">
        <f>IFERROR(IF(VLOOKUP(A291,VocabularyFR!$A:$G,6)=0,"",VLOOKUP(A291,VocabularyFR!$A:$G,6)),"")</f>
        <v>Personne 1</v>
      </c>
      <c r="G291" s="12" t="str">
        <f>IF($A291&lt;&gt;"",VLOOKUP($A291,Vocabulary!$A:$J,3,),"")</f>
        <v>First person in a relation of 2 persons.</v>
      </c>
      <c r="H291" s="12" t="str">
        <f>IFERROR(IF(VLOOKUP(A291,VocabularyNL!$A:$G,7)=0,"",VLOOKUP(A291,VocabularyNL!$A:$H,7)),"")</f>
        <v>Eerste persoon in een relatie van 2 personen.</v>
      </c>
      <c r="I291" s="12" t="str">
        <f>IFERROR(IF(VLOOKUP(A291,VocabularyFR!$A:$G,7)=0,"",VLOOKUP(A291,VocabularyFR!$A:$H,7)),"")</f>
        <v>Première personne dans une relation de 2 personnes.</v>
      </c>
      <c r="J291" s="12" t="str">
        <f>IF($A291&lt;&gt;"",IF(VLOOKUP($A291,Vocabulary!$A:$J,7,)="","",VLOOKUP($A291,Vocabulary!$A:$J,7,)),"")</f>
        <v/>
      </c>
      <c r="K291" s="12" t="str">
        <f>IFERROR(IF(VLOOKUP(A291,VocabularyNL!$A:$H,8)=0,"",VLOOKUP(A291,VocabularyNL!$A:$H,8)),"")</f>
        <v/>
      </c>
      <c r="L291" s="12" t="str">
        <f>IFERROR(IF(VLOOKUP(A291,VocabularyFR!$A:$H,8)=0,"",VLOOKUP(A291,VocabularyFR!$A:$H,8)),"")</f>
        <v/>
      </c>
    </row>
    <row r="292" spans="1:12" x14ac:dyDescent="0.3">
      <c r="A292" s="4">
        <v>341</v>
      </c>
      <c r="B292" s="12" t="str">
        <f>IF($A292&lt;&gt;"",VLOOKUP($A292,Vocabulary!$A:$J,4,),"")</f>
        <v>Person</v>
      </c>
      <c r="C292" s="12" t="str">
        <f>IF($A292&lt;&gt;"",IF(VLOOKUP($A292,Vocabulary!$A:$J,2,)="","",VLOOKUP($A292,Vocabulary!$A:$J,2,)),"")</f>
        <v>memberOf</v>
      </c>
      <c r="D292" s="12" t="str">
        <f>IF($A292&lt;&gt;"",IF(VLOOKUP($A292,Vocabulary!$A:$J,10,)="","",VLOOKUP($A292,Vocabulary!$A:$J,10,)),"")</f>
        <v>&lt;fed-per:memberOf&gt;</v>
      </c>
      <c r="E292" s="12" t="str">
        <f>IFERROR(IF(VLOOKUP(A292,VocabularyNL!$A:$G,6)=0,"",VLOOKUP(A292,VocabularyNL!$A:$G,6)),"")</f>
        <v>Lid van</v>
      </c>
      <c r="F292" s="12" t="str">
        <f>IFERROR(IF(VLOOKUP(A292,VocabularyFR!$A:$G,6)=0,"",VLOOKUP(A292,VocabularyFR!$A:$G,6)),"")</f>
        <v>Membre de</v>
      </c>
      <c r="G292" s="12" t="str">
        <f>IF($A292&lt;&gt;"",VLOOKUP($A292,Vocabulary!$A:$J,3,),"")</f>
        <v>Person who belongs to a household.</v>
      </c>
      <c r="H292" s="12" t="str">
        <f>IFERROR(IF(VLOOKUP(A292,VocabularyNL!$A:$G,7)=0,"",VLOOKUP(A292,VocabularyNL!$A:$H,7)),"")</f>
        <v>Persoon die tot een gezin behoort.</v>
      </c>
      <c r="I292" s="12" t="str">
        <f>IFERROR(IF(VLOOKUP(A292,VocabularyFR!$A:$G,7)=0,"",VLOOKUP(A292,VocabularyFR!$A:$H,7)),"")</f>
        <v>Personne qui appartient à un ménage.</v>
      </c>
      <c r="J292" s="12" t="str">
        <f>IF($A292&lt;&gt;"",IF(VLOOKUP($A292,Vocabulary!$A:$J,7,)="","",VLOOKUP($A292,Vocabulary!$A:$J,7,)),"")</f>
        <v/>
      </c>
      <c r="K292" s="12" t="str">
        <f>IFERROR(IF(VLOOKUP(A292,VocabularyNL!$A:$H,8)=0,"",VLOOKUP(A292,VocabularyNL!$A:$H,8)),"")</f>
        <v/>
      </c>
      <c r="L292" s="12" t="str">
        <f>IFERROR(IF(VLOOKUP(A292,VocabularyFR!$A:$H,8)=0,"",VLOOKUP(A292,VocabularyFR!$A:$H,8)),"")</f>
        <v/>
      </c>
    </row>
    <row r="293" spans="1:12" ht="187.2" x14ac:dyDescent="0.3">
      <c r="A293" s="4">
        <v>343</v>
      </c>
      <c r="B293" s="12" t="str">
        <f>IF($A293&lt;&gt;"",VLOOKUP($A293,Vocabulary!$A:$J,4,),"")</f>
        <v>Person</v>
      </c>
      <c r="C293" s="12" t="str">
        <f>IF($A293&lt;&gt;"",IF(VLOOKUP($A293,Vocabulary!$A:$J,2,)="","",VLOOKUP($A293,Vocabulary!$A:$J,2,)),"")</f>
        <v>nationality</v>
      </c>
      <c r="D293" s="12" t="str">
        <f>IF($A293&lt;&gt;"",IF(VLOOKUP($A293,Vocabulary!$A:$J,10,)="","",VLOOKUP($A293,Vocabulary!$A:$J,10,)),"")</f>
        <v>&lt;fed-per:nationality&gt;</v>
      </c>
      <c r="E293" s="12" t="str">
        <f>IFERROR(IF(VLOOKUP(A293,VocabularyNL!$A:$G,6)=0,"",VLOOKUP(A293,VocabularyNL!$A:$G,6)),"")</f>
        <v>Nationaliteit</v>
      </c>
      <c r="F293" s="12" t="str">
        <f>IFERROR(IF(VLOOKUP(A293,VocabularyFR!$A:$G,6)=0,"",VLOOKUP(A293,VocabularyFR!$A:$G,6)),"")</f>
        <v>Nationalité</v>
      </c>
      <c r="G293" s="12" t="str">
        <f>IF($A293&lt;&gt;"",VLOOKUP($A293,Vocabulary!$A:$J,3,),"")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H293" s="12" t="str">
        <f>IFERROR(IF(VLOOKUP(A293,VocabularyNL!$A:$G,7)=0,"",VLOOKUP(A293,VocabularyNL!$A:$H,7)),"")</f>
        <v xml:space="preserve">De relatie tussen een persoon en een staat, cultuur of loyaliteit.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I293" s="12" t="str">
        <f>IFERROR(IF(VLOOKUP(A293,VocabularyFR!$A:$G,7)=0,"",VLOOKUP(A293,VocabularyFR!$A:$H,7)),"")</f>
        <v>La relation entre une personne et un État, la culture ou la loyauté.
Notez que ce concept est plus large que la citoyenneté (qui se limite à la relation avec un État). Quiconque a la nationalité d'un pays particulier est généralement automatiquement citoyen. La nationalité est généralement obtenue automatiquement à la naissance: on obtient soit la nationalité de ses parents, soit on obtient le pays où on est résident. On peut aussi obtenir une certaine nationalité par naturalisation. En principe, les personnes perdent leur nationalité d'origine, mais ce n'est pas toujours le cas (pluralité de nationalités).</v>
      </c>
      <c r="J293" s="12" t="str">
        <f>IF($A293&lt;&gt;"",IF(VLOOKUP($A293,Vocabulary!$A:$J,7,)="","",VLOOKUP($A293,Vocabulary!$A:$J,7,)),"")</f>
        <v/>
      </c>
      <c r="K293" s="12" t="str">
        <f>IFERROR(IF(VLOOKUP(A293,VocabularyNL!$A:$H,8)=0,"",VLOOKUP(A293,VocabularyNL!$A:$H,8)),"")</f>
        <v/>
      </c>
      <c r="L293" s="12" t="str">
        <f>IFERROR(IF(VLOOKUP(A293,VocabularyFR!$A:$H,8)=0,"",VLOOKUP(A293,VocabularyFR!$A:$H,8)),"")</f>
        <v/>
      </c>
    </row>
    <row r="294" spans="1:12" ht="72" x14ac:dyDescent="0.3">
      <c r="A294" s="4">
        <v>344</v>
      </c>
      <c r="B294" s="12" t="str">
        <f>IF($A294&lt;&gt;"",VLOOKUP($A294,Vocabulary!$A:$J,4,),"")</f>
        <v>Person</v>
      </c>
      <c r="C294" s="12" t="str">
        <f>IF($A294&lt;&gt;"",IF(VLOOKUP($A294,Vocabulary!$A:$J,2,)="","",VLOOKUP($A294,Vocabulary!$A:$J,2,)),"")</f>
        <v>nrn</v>
      </c>
      <c r="D294" s="12" t="str">
        <f>IF($A294&lt;&gt;"",IF(VLOOKUP($A294,Vocabulary!$A:$J,10,)="","",VLOOKUP($A294,Vocabulary!$A:$J,10,)),"")</f>
        <v>&lt;identifier&gt;</v>
      </c>
      <c r="E294" s="12" t="str">
        <f>IFERROR(IF(VLOOKUP(A294,VocabularyNL!$A:$G,6)=0,"",VLOOKUP(A294,VocabularyNL!$A:$G,6)),"")</f>
        <v>Rijksregisternummer</v>
      </c>
      <c r="F294" s="12" t="str">
        <f>IFERROR(IF(VLOOKUP(A294,VocabularyFR!$A:$G,6)=0,"",VLOOKUP(A294,VocabularyFR!$A:$G,6)),"")</f>
        <v>Numéro de registre national</v>
      </c>
      <c r="G294" s="12" t="str">
        <f>IF($A294&lt;&gt;"",VLOOKUP($A294,Vocabulary!$A:$J,3,),"")</f>
        <v>Recommended best practice is to identify the resource by means of a string conforming to a formal identification system. 
An unambiguous reference to the resource within a given context.</v>
      </c>
      <c r="H294" s="12" t="str">
        <f>IFERROR(IF(VLOOKUP(A294,VocabularyNL!$A:$G,7)=0,"",VLOOKUP(A294,VocabularyNL!$A:$H,7)),"")</f>
        <v>Aanbevolen beste praktijk is om de bron te identificeren door middel van een string die overeenkomt met een formeel identificatiesysteem.
Een eenduidige verwijzing naar de bron binnen een bepaalde context.</v>
      </c>
      <c r="I294" s="12" t="str">
        <f>IFERROR(IF(VLOOKUP(A294,VocabularyFR!$A:$G,7)=0,"",VLOOKUP(A294,VocabularyFR!$A:$H,7)),"")</f>
        <v>La meilleure pratique recommandée consiste à identifier la ressource à l'aide d'une chaîne conforme à un système d'identification formel.
Une référence non ambiguë à la ressource dans un contexte donné.</v>
      </c>
      <c r="J294" s="12" t="str">
        <f>IF($A294&lt;&gt;"",IF(VLOOKUP($A294,Vocabulary!$A:$J,7,)="","",VLOOKUP($A294,Vocabulary!$A:$J,7,)),"")</f>
        <v>Identification code of the person in the National Register (local identifier). The person can be radiated.
Special case of ssin number.
(ssin = social security identification number)</v>
      </c>
      <c r="K294" s="12" t="str">
        <f>IFERROR(IF(VLOOKUP(A294,VocabularyNL!$A:$H,8)=0,"",VLOOKUP(A294,VocabularyNL!$A:$H,8)),"")</f>
        <v>Identificatiecode van de persoon in het Rijksregister (lokale identificator). De persoon kan geradieerd zijn.
Speciaal geval van een insz-nummer.
(insz = identificatienummer sociale zekerheid)</v>
      </c>
      <c r="L294" s="12" t="str">
        <f>IFERROR(IF(VLOOKUP(A294,VocabularyFR!$A:$H,8)=0,"",VLOOKUP(A294,VocabularyFR!$A:$H,8)),"")</f>
        <v>Code d'identification de la personne dans le registre national (identifiant local). La personne peut être radiée.
Cas spécial d'un numéro niss.
(niss = numéro d'identification de la sécurité sociale)</v>
      </c>
    </row>
    <row r="295" spans="1:12" ht="28.8" x14ac:dyDescent="0.3">
      <c r="A295" s="4">
        <v>345</v>
      </c>
      <c r="B295" s="12" t="str">
        <f>IF($A295&lt;&gt;"",VLOOKUP($A295,Vocabulary!$A:$J,4,),"")</f>
        <v>Person</v>
      </c>
      <c r="C295" s="12" t="str">
        <f>IF($A295&lt;&gt;"",IF(VLOOKUP($A295,Vocabulary!$A:$J,2,)="","",VLOOKUP($A295,Vocabulary!$A:$J,2,)),"")</f>
        <v>placeOfBirth</v>
      </c>
      <c r="D295" s="12" t="str">
        <f>IF($A295&lt;&gt;"",IF(VLOOKUP($A295,Vocabulary!$A:$J,10,)="","",VLOOKUP($A295,Vocabulary!$A:$J,10,)),"")</f>
        <v>&lt;person:placeOfBirth&gt;</v>
      </c>
      <c r="E295" s="12" t="str">
        <f>IFERROR(IF(VLOOKUP(A295,VocabularyNL!$A:$G,6)=0,"",VLOOKUP(A295,VocabularyNL!$A:$G,6)),"")</f>
        <v>Plaats geboorte</v>
      </c>
      <c r="F295" s="12" t="str">
        <f>IFERROR(IF(VLOOKUP(A295,VocabularyFR!$A:$G,6)=0,"",VLOOKUP(A295,VocabularyFR!$A:$G,6)),"")</f>
        <v>Lieu de naissance</v>
      </c>
      <c r="G295" s="12" t="str">
        <f>IF($A295&lt;&gt;"",VLOOKUP($A295,Vocabulary!$A:$J,3,),"")</f>
        <v>A person's place of birth (city).</v>
      </c>
      <c r="H295" s="12" t="str">
        <f>IFERROR(IF(VLOOKUP(A295,VocabularyNL!$A:$G,7)=0,"",VLOOKUP(A295,VocabularyNL!$A:$H,7)),"")</f>
        <v>De plaats (stad) waar de persoon is geboren.</v>
      </c>
      <c r="I295" s="12" t="str">
        <f>IFERROR(IF(VLOOKUP(A295,VocabularyFR!$A:$G,7)=0,"",VLOOKUP(A295,VocabularyFR!$A:$H,7)),"")</f>
        <v>L'endroit  (ville) où la personne est née.</v>
      </c>
      <c r="J295" s="12" t="str">
        <f>IF($A295&lt;&gt;"",IF(VLOOKUP($A295,Vocabulary!$A:$J,7,)="","",VLOOKUP($A295,Vocabulary!$A:$J,7,)),"")</f>
        <v>CBSS: country (NIS code) + municipality (string)
NR: NIS code municipality/country</v>
      </c>
      <c r="K295" s="12" t="str">
        <f>IFERROR(IF(VLOOKUP(A295,VocabularyNL!$A:$H,8)=0,"",VLOOKUP(A295,VocabularyNL!$A:$H,8)),"")</f>
        <v>KSZ: land (NIS-code) + gemeente (string)
RR: NIS-code gemeente / land</v>
      </c>
      <c r="L295" s="12" t="str">
        <f>IFERROR(IF(VLOOKUP(A295,VocabularyFR!$A:$H,8)=0,"",VLOOKUP(A295,VocabularyFR!$A:$H,8)),"")</f>
        <v>BCSS: pays (code INS) + municipalité (string)
Registre National: code de la commune INS / pays</v>
      </c>
    </row>
    <row r="296" spans="1:12" ht="28.8" x14ac:dyDescent="0.3">
      <c r="A296" s="4">
        <v>346</v>
      </c>
      <c r="B296" s="12" t="str">
        <f>IF($A296&lt;&gt;"",VLOOKUP($A296,Vocabulary!$A:$J,4,),"")</f>
        <v>Person</v>
      </c>
      <c r="C296" s="12" t="str">
        <f>IF($A296&lt;&gt;"",IF(VLOOKUP($A296,Vocabulary!$A:$J,2,)="","",VLOOKUP($A296,Vocabulary!$A:$J,2,)),"")</f>
        <v>placeOfDeath</v>
      </c>
      <c r="D296" s="12" t="str">
        <f>IF($A296&lt;&gt;"",IF(VLOOKUP($A296,Vocabulary!$A:$J,10,)="","",VLOOKUP($A296,Vocabulary!$A:$J,10,)),"")</f>
        <v>&lt;person:placeOfDeath&gt;</v>
      </c>
      <c r="E296" s="12" t="str">
        <f>IFERROR(IF(VLOOKUP(A296,VocabularyNL!$A:$G,6)=0,"",VLOOKUP(A296,VocabularyNL!$A:$G,6)),"")</f>
        <v>Plaats overlijden</v>
      </c>
      <c r="F296" s="12" t="str">
        <f>IFERROR(IF(VLOOKUP(A296,VocabularyFR!$A:$G,6)=0,"",VLOOKUP(A296,VocabularyFR!$A:$G,6)),"")</f>
        <v>Lieu de décès</v>
      </c>
      <c r="G296" s="12" t="str">
        <f>IF($A296&lt;&gt;"",VLOOKUP($A296,Vocabulary!$A:$J,3,),"")</f>
        <v>A person's place of death (city).</v>
      </c>
      <c r="H296" s="12" t="str">
        <f>IFERROR(IF(VLOOKUP(A296,VocabularyNL!$A:$G,7)=0,"",VLOOKUP(A296,VocabularyNL!$A:$H,7)),"")</f>
        <v>De plaats (stad) waar de persoon is overleden.</v>
      </c>
      <c r="I296" s="12" t="str">
        <f>IFERROR(IF(VLOOKUP(A296,VocabularyFR!$A:$G,7)=0,"",VLOOKUP(A296,VocabularyFR!$A:$H,7)),"")</f>
        <v>L'endroit (ville) où la personne est décédée.</v>
      </c>
      <c r="J296" s="12" t="str">
        <f>IF($A296&lt;&gt;"",IF(VLOOKUP($A296,Vocabulary!$A:$J,7,)="","",VLOOKUP($A296,Vocabulary!$A:$J,7,)),"")</f>
        <v>CBSS: country (NIS code) + municipality (string)
NR: NIS code municipality/country</v>
      </c>
      <c r="K296" s="12" t="str">
        <f>IFERROR(IF(VLOOKUP(A296,VocabularyNL!$A:$H,8)=0,"",VLOOKUP(A296,VocabularyNL!$A:$H,8)),"")</f>
        <v>KSZ: land (NIS-code) + gemeente (string)
RR: NIS-code gemeente / land</v>
      </c>
      <c r="L296" s="12" t="str">
        <f>IFERROR(IF(VLOOKUP(A296,VocabularyFR!$A:$H,8)=0,"",VLOOKUP(A296,VocabularyFR!$A:$H,8)),"")</f>
        <v>BCSS: pays (code INS) + municipalité (string)
Registre National: code de la commune INS / pays</v>
      </c>
    </row>
    <row r="297" spans="1:12" x14ac:dyDescent="0.3">
      <c r="A297" s="4">
        <v>348</v>
      </c>
      <c r="B297" s="12" t="str">
        <f>IF($A297&lt;&gt;"",VLOOKUP($A297,Vocabulary!$A:$J,4,),"")</f>
        <v>Person</v>
      </c>
      <c r="C297" s="12" t="str">
        <f>IF($A297&lt;&gt;"",IF(VLOOKUP($A297,Vocabulary!$A:$J,2,)="","",VLOOKUP($A297,Vocabulary!$A:$J,2,)),"")</f>
        <v>residenceAddress</v>
      </c>
      <c r="D297" s="12" t="str">
        <f>IF($A297&lt;&gt;"",IF(VLOOKUP($A297,Vocabulary!$A:$J,10,)="","",VLOOKUP($A297,Vocabulary!$A:$J,10,)),"")</f>
        <v>&lt;fed-per:residenceAddress&gt;</v>
      </c>
      <c r="E297" s="12" t="str">
        <f>IFERROR(IF(VLOOKUP(A297,VocabularyNL!$A:$G,6)=0,"",VLOOKUP(A297,VocabularyNL!$A:$G,6)),"")</f>
        <v>Adres hoofdverblijf</v>
      </c>
      <c r="F297" s="12" t="str">
        <f>IFERROR(IF(VLOOKUP(A297,VocabularyFR!$A:$G,6)=0,"",VLOOKUP(A297,VocabularyFR!$A:$G,6)),"")</f>
        <v>Adresse de résidence</v>
      </c>
      <c r="G297" s="12" t="str">
        <f>IF($A297&lt;&gt;"",VLOOKUP($A297,Vocabulary!$A:$J,3,),"")</f>
        <v>Place where a person lives or stays temporarily.</v>
      </c>
      <c r="H297" s="12" t="str">
        <f>IFERROR(IF(VLOOKUP(A297,VocabularyNL!$A:$G,7)=0,"",VLOOKUP(A297,VocabularyNL!$A:$H,7)),"")</f>
        <v>Plaats waar een persoon woont of logeert.</v>
      </c>
      <c r="I297" s="12" t="str">
        <f>IFERROR(IF(VLOOKUP(A297,VocabularyFR!$A:$G,7)=0,"",VLOOKUP(A297,VocabularyFR!$A:$H,7)),"")</f>
        <v>Lieu où une personne vit ou reste temporairement.</v>
      </c>
      <c r="J297" s="12" t="str">
        <f>IF($A297&lt;&gt;"",IF(VLOOKUP($A297,Vocabulary!$A:$J,7,)="","",VLOOKUP($A297,Vocabulary!$A:$J,7,)),"")</f>
        <v/>
      </c>
      <c r="K297" s="12" t="str">
        <f>IFERROR(IF(VLOOKUP(A297,VocabularyNL!$A:$H,8)=0,"",VLOOKUP(A297,VocabularyNL!$A:$H,8)),"")</f>
        <v/>
      </c>
      <c r="L297" s="12" t="str">
        <f>IFERROR(IF(VLOOKUP(A297,VocabularyFR!$A:$H,8)=0,"",VLOOKUP(A297,VocabularyFR!$A:$H,8)),"")</f>
        <v/>
      </c>
    </row>
    <row r="298" spans="1:12" ht="43.2" x14ac:dyDescent="0.3">
      <c r="A298" s="4">
        <v>349</v>
      </c>
      <c r="B298" s="12" t="str">
        <f>IF($A298&lt;&gt;"",VLOOKUP($A298,Vocabulary!$A:$J,4,),"")</f>
        <v>Person</v>
      </c>
      <c r="C298" s="12" t="str">
        <f>IF($A298&lt;&gt;"",IF(VLOOKUP($A298,Vocabulary!$A:$J,2,)="","",VLOOKUP($A298,Vocabulary!$A:$J,2,)),"")</f>
        <v>ssin</v>
      </c>
      <c r="D298" s="12" t="str">
        <f>IF($A298&lt;&gt;"",IF(VLOOKUP($A298,Vocabulary!$A:$J,10,)="","",VLOOKUP($A298,Vocabulary!$A:$J,10,)),"")</f>
        <v>&lt;identifier&gt;</v>
      </c>
      <c r="E298" s="12" t="str">
        <f>IFERROR(IF(VLOOKUP(A298,VocabularyNL!$A:$G,6)=0,"",VLOOKUP(A298,VocabularyNL!$A:$G,6)),"")</f>
        <v>INSZ</v>
      </c>
      <c r="F298" s="12" t="str">
        <f>IFERROR(IF(VLOOKUP(A298,VocabularyFR!$A:$G,6)=0,"",VLOOKUP(A298,VocabularyFR!$A:$G,6)),"")</f>
        <v>NISS</v>
      </c>
      <c r="G298" s="12" t="str">
        <f>IF($A298&lt;&gt;"",VLOOKUP($A298,Vocabulary!$A:$J,3,),"")</f>
        <v>Social Security Identification Number issued by the National Register or CBSS</v>
      </c>
      <c r="H298" s="12" t="str">
        <f>IFERROR(IF(VLOOKUP(A298,VocabularyNL!$A:$G,7)=0,"",VLOOKUP(A298,VocabularyNL!$A:$H,7)),"")</f>
        <v>Identificatienummer Sociale Zekerheid uitgegeven door het Rijksregister of door KSZ</v>
      </c>
      <c r="I298" s="12" t="str">
        <f>IFERROR(IF(VLOOKUP(A298,VocabularyFR!$A:$G,7)=0,"",VLOOKUP(A298,VocabularyFR!$A:$H,7)),"")</f>
        <v>Numéro d'identification de la sécurité sociale attribué par le Registre National ou par la BCSS</v>
      </c>
      <c r="J298" s="12" t="str">
        <f>IF($A298&lt;&gt;"",IF(VLOOKUP($A298,Vocabulary!$A:$J,7,)="","",VLOOKUP($A298,Vocabulary!$A:$J,7,)),"")</f>
        <v>Either a national register number  or a BIS number (issued by CBSS)
(ssin = social security identification number)</v>
      </c>
      <c r="K298" s="12" t="str">
        <f>IFERROR(IF(VLOOKUP(A298,VocabularyNL!$A:$H,8)=0,"",VLOOKUP(A298,VocabularyNL!$A:$H,8)),"")</f>
        <v>Kan ofwel een rijksregisternummer zijn of een BIS-nummer (uitgegeven door KSZ)
(INSZ = Identificatienummer van de sociale zekerheid )</v>
      </c>
      <c r="L298" s="12" t="str">
        <f>IFERROR(IF(VLOOKUP(A298,VocabularyFR!$A:$H,8)=0,"",VLOOKUP(A298,VocabularyFR!$A:$H,8)),"")</f>
        <v>Numéro de registre national ou bien un numéro BIS (créé par la BCSS)
(NISS = Numéro d'Identification de la Sécurité Sociale)</v>
      </c>
    </row>
    <row r="299" spans="1:12" ht="28.8" x14ac:dyDescent="0.3">
      <c r="A299" s="4">
        <v>350</v>
      </c>
      <c r="B299" s="12" t="str">
        <f>IF($A299&lt;&gt;"",VLOOKUP($A299,Vocabulary!$A:$J,4,),"")</f>
        <v>Temporal</v>
      </c>
      <c r="C299" s="12" t="str">
        <f>IF($A299&lt;&gt;"",IF(VLOOKUP($A299,Vocabulary!$A:$J,2,)="","",VLOOKUP($A299,Vocabulary!$A:$J,2,)),"")</f>
        <v>Period</v>
      </c>
      <c r="D299" s="12" t="str">
        <f>IF($A299&lt;&gt;"",IF(VLOOKUP($A299,Vocabulary!$A:$J,10,)="","",VLOOKUP($A299,Vocabulary!$A:$J,10,)),"")</f>
        <v>&lt;fed-temp:Period&gt;</v>
      </c>
      <c r="E299" s="12" t="str">
        <f>IFERROR(IF(VLOOKUP(A299,VocabularyNL!$A:$G,6)=0,"",VLOOKUP(A299,VocabularyNL!$A:$G,6)),"")</f>
        <v>Periode</v>
      </c>
      <c r="F299" s="12" t="str">
        <f>IFERROR(IF(VLOOKUP(A299,VocabularyFR!$A:$G,6)=0,"",VLOOKUP(A299,VocabularyFR!$A:$G,6)),"")</f>
        <v>Période</v>
      </c>
      <c r="G299" s="12" t="str">
        <f>IF($A299&lt;&gt;"",VLOOKUP($A299,Vocabulary!$A:$J,3,),"")</f>
        <v>A period of time composed by a start date and an optional end date</v>
      </c>
      <c r="H299" s="12" t="str">
        <f>IFERROR(IF(VLOOKUP(A299,VocabularyNL!$A:$G,7)=0,"",VLOOKUP(A299,VocabularyNL!$A:$H,7)),"")</f>
        <v>Een tijdsperiode samengesteld uit een startdatum en een optionele einddatum</v>
      </c>
      <c r="I299" s="12" t="str">
        <f>IFERROR(IF(VLOOKUP(A299,VocabularyFR!$A:$G,7)=0,"",VLOOKUP(A299,VocabularyFR!$A:$H,7)),"")</f>
        <v>Une période composée d'une date de début et d'une date de fin facultative</v>
      </c>
      <c r="J299" s="12" t="str">
        <f>IF($A299&lt;&gt;"",IF(VLOOKUP($A299,Vocabulary!$A:$J,7,)="","",VLOOKUP($A299,Vocabulary!$A:$J,7,)),"")</f>
        <v/>
      </c>
      <c r="K299" s="12" t="str">
        <f>IFERROR(IF(VLOOKUP(A299,VocabularyNL!$A:$H,8)=0,"",VLOOKUP(A299,VocabularyNL!$A:$H,8)),"")</f>
        <v/>
      </c>
      <c r="L299" s="12" t="str">
        <f>IFERROR(IF(VLOOKUP(A299,VocabularyFR!$A:$H,8)=0,"",VLOOKUP(A299,VocabularyFR!$A:$H,8)),"")</f>
        <v/>
      </c>
    </row>
    <row r="300" spans="1:12" ht="28.8" x14ac:dyDescent="0.3">
      <c r="A300" s="4">
        <v>352</v>
      </c>
      <c r="B300" s="12" t="str">
        <f>IF($A300&lt;&gt;"",VLOOKUP($A300,Vocabulary!$A:$J,4,),"")</f>
        <v>Temporal</v>
      </c>
      <c r="C300" s="12" t="str">
        <f>IF($A300&lt;&gt;"",IF(VLOOKUP($A300,Vocabulary!$A:$J,2,)="","",VLOOKUP($A300,Vocabulary!$A:$J,2,)),"")</f>
        <v>endDate</v>
      </c>
      <c r="D300" s="12" t="str">
        <f>IF($A300&lt;&gt;"",IF(VLOOKUP($A300,Vocabulary!$A:$J,10,)="","",VLOOKUP($A300,Vocabulary!$A:$J,10,)),"")</f>
        <v>&lt;schema:endDate&gt;</v>
      </c>
      <c r="E300" s="12" t="str">
        <f>IFERROR(IF(VLOOKUP(A300,VocabularyNL!$A:$G,6)=0,"",VLOOKUP(A300,VocabularyNL!$A:$G,6)),"")</f>
        <v>Einddatum</v>
      </c>
      <c r="F300" s="12" t="str">
        <f>IFERROR(IF(VLOOKUP(A300,VocabularyFR!$A:$G,6)=0,"",VLOOKUP(A300,VocabularyFR!$A:$G,6)),"")</f>
        <v>Date de fin</v>
      </c>
      <c r="G300" s="12" t="str">
        <f>IF($A300&lt;&gt;"",VLOOKUP($A300,Vocabulary!$A:$J,3,),"")</f>
        <v>The end date and time of the item (in ISO 8601 date format).</v>
      </c>
      <c r="H300" s="12" t="str">
        <f>IFERROR(IF(VLOOKUP(A300,VocabularyNL!$A:$G,7)=0,"",VLOOKUP(A300,VocabularyNL!$A:$H,7)),"")</f>
        <v>De einddatum en -tijd van het item (in ISO 8601-datumformaat).</v>
      </c>
      <c r="I300" s="12" t="str">
        <f>IFERROR(IF(VLOOKUP(A300,VocabularyFR!$A:$G,7)=0,"",VLOOKUP(A300,VocabularyFR!$A:$H,7)),"")</f>
        <v>Date et heure de fin de l'élément (au format de date ISO 8601).</v>
      </c>
      <c r="J300" s="12" t="str">
        <f>IF($A300&lt;&gt;"",IF(VLOOKUP($A300,Vocabulary!$A:$J,7,)="","",VLOOKUP($A300,Vocabulary!$A:$J,7,)),"")</f>
        <v/>
      </c>
      <c r="K300" s="12" t="str">
        <f>IFERROR(IF(VLOOKUP(A300,VocabularyNL!$A:$H,8)=0,"",VLOOKUP(A300,VocabularyNL!$A:$H,8)),"")</f>
        <v/>
      </c>
      <c r="L300" s="12" t="str">
        <f>IFERROR(IF(VLOOKUP(A300,VocabularyFR!$A:$H,8)=0,"",VLOOKUP(A300,VocabularyFR!$A:$H,8)),"")</f>
        <v/>
      </c>
    </row>
    <row r="301" spans="1:12" ht="28.8" x14ac:dyDescent="0.3">
      <c r="A301" s="4">
        <v>355</v>
      </c>
      <c r="B301" s="12" t="str">
        <f>IF($A301&lt;&gt;"",VLOOKUP($A301,Vocabulary!$A:$J,4,),"")</f>
        <v>Temporal</v>
      </c>
      <c r="C301" s="12" t="str">
        <f>IF($A301&lt;&gt;"",IF(VLOOKUP($A301,Vocabulary!$A:$J,2,)="","",VLOOKUP($A301,Vocabulary!$A:$J,2,)),"")</f>
        <v>startDate</v>
      </c>
      <c r="D301" s="12" t="str">
        <f>IF($A301&lt;&gt;"",IF(VLOOKUP($A301,Vocabulary!$A:$J,10,)="","",VLOOKUP($A301,Vocabulary!$A:$J,10,)),"")</f>
        <v>&lt;schema:startDate&gt;</v>
      </c>
      <c r="E301" s="12" t="str">
        <f>IFERROR(IF(VLOOKUP(A301,VocabularyNL!$A:$G,6)=0,"",VLOOKUP(A301,VocabularyNL!$A:$G,6)),"")</f>
        <v>Startdatum</v>
      </c>
      <c r="F301" s="12" t="str">
        <f>IFERROR(IF(VLOOKUP(A301,VocabularyFR!$A:$G,6)=0,"",VLOOKUP(A301,VocabularyFR!$A:$G,6)),"")</f>
        <v>Date de début</v>
      </c>
      <c r="G301" s="12" t="str">
        <f>IF($A301&lt;&gt;"",VLOOKUP($A301,Vocabulary!$A:$J,3,),"")</f>
        <v>The start date and time of the item (in ISO 8601 date format).</v>
      </c>
      <c r="H301" s="12" t="str">
        <f>IFERROR(IF(VLOOKUP(A301,VocabularyNL!$A:$G,7)=0,"",VLOOKUP(A301,VocabularyNL!$A:$H,7)),"")</f>
        <v>De startdatum en -tijd van het artikel (in ISO 8601-datumformaat).</v>
      </c>
      <c r="I301" s="12" t="str">
        <f>IFERROR(IF(VLOOKUP(A301,VocabularyFR!$A:$G,7)=0,"",VLOOKUP(A301,VocabularyFR!$A:$H,7)),"")</f>
        <v>Date et heure de début de l'élément (au format de date ISO 8601).</v>
      </c>
      <c r="J301" s="12" t="str">
        <f>IF($A301&lt;&gt;"",IF(VLOOKUP($A301,Vocabulary!$A:$J,7,)="","",VLOOKUP($A301,Vocabulary!$A:$J,7,)),"")</f>
        <v/>
      </c>
      <c r="K301" s="12" t="str">
        <f>IFERROR(IF(VLOOKUP(A301,VocabularyNL!$A:$H,8)=0,"",VLOOKUP(A301,VocabularyNL!$A:$H,8)),"")</f>
        <v/>
      </c>
      <c r="L301" s="12" t="str">
        <f>IFERROR(IF(VLOOKUP(A301,VocabularyFR!$A:$H,8)=0,"",VLOOKUP(A301,VocabularyFR!$A:$H,8)),"")</f>
        <v/>
      </c>
    </row>
    <row r="302" spans="1:12" ht="43.2" x14ac:dyDescent="0.3">
      <c r="A302" s="4">
        <v>359</v>
      </c>
      <c r="B302" s="12" t="str">
        <f>IF($A302&lt;&gt;"",VLOOKUP($A302,Vocabulary!$A:$J,4,),"")</f>
        <v>Location</v>
      </c>
      <c r="C302" s="12" t="str">
        <f>IF($A302&lt;&gt;"",IF(VLOOKUP($A302,Vocabulary!$A:$J,2,)="","",VLOOKUP($A302,Vocabulary!$A:$J,2,)),"")</f>
        <v>GM_Point</v>
      </c>
      <c r="D302" s="12" t="str">
        <f>IF($A302&lt;&gt;"",IF(VLOOKUP($A302,Vocabulary!$A:$J,10,)="","",VLOOKUP($A302,Vocabulary!$A:$J,10,)),"")</f>
        <v>&lt;fed-loc:GM_Point&gt;</v>
      </c>
      <c r="E302" s="12" t="str">
        <f>IFERROR(IF(VLOOKUP(A302,VocabularyNL!$A:$G,6)=0,"",VLOOKUP(A302,VocabularyNL!$A:$G,6)),"")</f>
        <v>GM_Point</v>
      </c>
      <c r="F302" s="12" t="str">
        <f>IFERROR(IF(VLOOKUP(A302,VocabularyFR!$A:$G,6)=0,"",VLOOKUP(A302,VocabularyFR!$A:$G,6)),"")</f>
        <v>GM_Point</v>
      </c>
      <c r="G302" s="12" t="str">
        <f>IF($A302&lt;&gt;"",VLOOKUP($A302,Vocabulary!$A:$J,3,),"")</f>
        <v>GM_Point is the basic data type for a geometric object consisting of one and only one point.</v>
      </c>
      <c r="H302" s="12" t="str">
        <f>IFERROR(IF(VLOOKUP(A302,VocabularyNL!$A:$G,7)=0,"",VLOOKUP(A302,VocabularyNL!$A:$H,7)),"")</f>
        <v>GM_Point is het elementaire gegevenstype voor een meetkundig object bestaande uit één en slechts één punt.</v>
      </c>
      <c r="I302" s="12" t="str">
        <f>IFERROR(IF(VLOOKUP(A302,VocabularyFR!$A:$G,7)=0,"",VLOOKUP(A302,VocabularyFR!$A:$H,7)),"")</f>
        <v>GM_Point est le type de données de base pour un objet géométrique consistant en un et un seul point.</v>
      </c>
      <c r="J302" s="12" t="str">
        <f>IF($A302&lt;&gt;"",IF(VLOOKUP($A302,Vocabulary!$A:$J,7,)="","",VLOOKUP($A302,Vocabulary!$A:$J,7,)),"")</f>
        <v>http://inspire-regadmin.jrc.ec.europa.eu/dataspecification/ScopeObjectDetail.action?objectDetailId=11377</v>
      </c>
      <c r="K302" s="12" t="str">
        <f>IFERROR(IF(VLOOKUP(A302,VocabularyNL!$A:$H,8)=0,"",VLOOKUP(A302,VocabularyNL!$A:$H,8)),"")</f>
        <v>http://inspire-regadmin.jrc.ec.europa.eu/dataspecification/ScopeObjectDetail.action?objectDetailId=11377</v>
      </c>
      <c r="L302" s="12" t="str">
        <f>IFERROR(IF(VLOOKUP(A302,VocabularyFR!$A:$H,8)=0,"",VLOOKUP(A302,VocabularyFR!$A:$H,8)),"")</f>
        <v>http://inspire-regadmin.jrc.ec.europa.eu/dataspecification/ScopeObjectDetail.action?objectDetailId=11377</v>
      </c>
    </row>
    <row r="303" spans="1:12" ht="28.8" x14ac:dyDescent="0.3">
      <c r="A303" s="4">
        <v>360</v>
      </c>
      <c r="B303" s="12" t="str">
        <f>IF($A303&lt;&gt;"",VLOOKUP($A303,Vocabulary!$A:$J,4,),"")</f>
        <v>Location</v>
      </c>
      <c r="C303" s="12" t="str">
        <f>IF($A303&lt;&gt;"",IF(VLOOKUP($A303,Vocabulary!$A:$J,2,)="","",VLOOKUP($A303,Vocabulary!$A:$J,2,)),"")</f>
        <v>AddressStatus</v>
      </c>
      <c r="D303" s="12" t="str">
        <f>IF($A303&lt;&gt;"",IF(VLOOKUP($A303,Vocabulary!$A:$J,10,)="","",VLOOKUP($A303,Vocabulary!$A:$J,10,)),"")</f>
        <v>&lt;fed-thesaurus:addressstatus&gt;</v>
      </c>
      <c r="E303" s="12" t="str">
        <f>IFERROR(IF(VLOOKUP(A303,VocabularyNL!$A:$G,6)=0,"",VLOOKUP(A303,VocabularyNL!$A:$G,6)),"")</f>
        <v>Status adres</v>
      </c>
      <c r="F303" s="12" t="str">
        <f>IFERROR(IF(VLOOKUP(A303,VocabularyFR!$A:$G,6)=0,"",VLOOKUP(A303,VocabularyFR!$A:$G,6)),"")</f>
        <v>Statut d'adresse</v>
      </c>
      <c r="G303" s="12" t="str">
        <f>IF($A303&lt;&gt;"",VLOOKUP($A303,Vocabulary!$A:$J,3,),"")</f>
        <v>Conceptscheme with possible status values for a BEST address.</v>
      </c>
      <c r="H303" s="12" t="str">
        <f>IFERROR(IF(VLOOKUP(A303,VocabularyNL!$A:$G,7)=0,"",VLOOKUP(A303,VocabularyNL!$A:$H,7)),"")</f>
        <v>Conceptscheme met mogelijke statuswaarden voor een BEST-adres.</v>
      </c>
      <c r="I303" s="12" t="str">
        <f>IFERROR(IF(VLOOKUP(A303,VocabularyFR!$A:$G,7)=0,"",VLOOKUP(A303,VocabularyFR!$A:$H,7)),"")</f>
        <v>Conceptscheme avec les valeurs d'état possibles pour une adresse BEST.</v>
      </c>
      <c r="J303" s="12" t="str">
        <f>IF($A303&lt;&gt;"",IF(VLOOKUP($A303,Vocabulary!$A:$J,7,)="","",VLOOKUP($A303,Vocabulary!$A:$J,7,)),"")</f>
        <v/>
      </c>
      <c r="K303" s="12" t="str">
        <f>IFERROR(IF(VLOOKUP(A303,VocabularyNL!$A:$H,8)=0,"",VLOOKUP(A303,VocabularyNL!$A:$H,8)),"")</f>
        <v/>
      </c>
      <c r="L303" s="12" t="str">
        <f>IFERROR(IF(VLOOKUP(A303,VocabularyFR!$A:$H,8)=0,"",VLOOKUP(A303,VocabularyFR!$A:$H,8)),"")</f>
        <v/>
      </c>
    </row>
    <row r="304" spans="1:12" ht="28.8" x14ac:dyDescent="0.3">
      <c r="A304" s="4">
        <v>361</v>
      </c>
      <c r="B304" s="12" t="str">
        <f>IF($A304&lt;&gt;"",VLOOKUP($A304,Vocabulary!$A:$J,4,),"")</f>
        <v>Person</v>
      </c>
      <c r="C304" s="12" t="str">
        <f>IF($A304&lt;&gt;"",IF(VLOOKUP($A304,Vocabulary!$A:$J,2,)="","",VLOOKUP($A304,Vocabulary!$A:$J,2,)),"")</f>
        <v>AdministrativeStatus</v>
      </c>
      <c r="D304" s="12" t="str">
        <f>IF($A304&lt;&gt;"",IF(VLOOKUP($A304,Vocabulary!$A:$J,10,)="","",VLOOKUP($A304,Vocabulary!$A:$J,10,)),"")</f>
        <v>&lt;fed-thesaurus:administrativestatus&gt;</v>
      </c>
      <c r="E304" s="12" t="str">
        <f>IFERROR(IF(VLOOKUP(A304,VocabularyNL!$A:$G,6)=0,"",VLOOKUP(A304,VocabularyNL!$A:$G,6)),"")</f>
        <v>Administratieve status</v>
      </c>
      <c r="F304" s="12" t="str">
        <f>IFERROR(IF(VLOOKUP(A304,VocabularyFR!$A:$G,6)=0,"",VLOOKUP(A304,VocabularyFR!$A:$G,6)),"")</f>
        <v>Statut administratif</v>
      </c>
      <c r="G304" s="12" t="str">
        <f>IF($A304&lt;&gt;"",VLOOKUP($A304,Vocabulary!$A:$J,3,),"")</f>
        <v>Conceptscheme with the values of an administrative status.</v>
      </c>
      <c r="H304" s="12" t="str">
        <f>IFERROR(IF(VLOOKUP(A304,VocabularyNL!$A:$G,7)=0,"",VLOOKUP(A304,VocabularyNL!$A:$H,7)),"")</f>
        <v>Conceptscheme met de waarden van een administratieve status.</v>
      </c>
      <c r="I304" s="12" t="str">
        <f>IFERROR(IF(VLOOKUP(A304,VocabularyFR!$A:$G,7)=0,"",VLOOKUP(A304,VocabularyFR!$A:$H,7)),"")</f>
        <v>Statut administratif.</v>
      </c>
      <c r="J304" s="12" t="str">
        <f>IF($A304&lt;&gt;"",IF(VLOOKUP($A304,Vocabulary!$A:$J,7,)="","",VLOOKUP($A304,Vocabulary!$A:$J,7,)),"")</f>
        <v/>
      </c>
      <c r="K304" s="12" t="str">
        <f>IFERROR(IF(VLOOKUP(A304,VocabularyNL!$A:$H,8)=0,"",VLOOKUP(A304,VocabularyNL!$A:$H,8)),"")</f>
        <v/>
      </c>
      <c r="L304" s="12" t="str">
        <f>IFERROR(IF(VLOOKUP(A304,VocabularyFR!$A:$H,8)=0,"",VLOOKUP(A304,VocabularyFR!$A:$H,8)),"")</f>
        <v/>
      </c>
    </row>
    <row r="305" spans="1:12" ht="43.2" x14ac:dyDescent="0.3">
      <c r="A305" s="4">
        <v>362</v>
      </c>
      <c r="B305" s="12" t="str">
        <f>IF($A305&lt;&gt;"",VLOOKUP($A305,Vocabulary!$A:$J,4,),"")</f>
        <v>Person</v>
      </c>
      <c r="C305" s="12" t="str">
        <f>IF($A305&lt;&gt;"",IF(VLOOKUP($A305,Vocabulary!$A:$J,2,)="","",VLOOKUP($A305,Vocabulary!$A:$J,2,)),"")</f>
        <v>CivilStatusType</v>
      </c>
      <c r="D305" s="12" t="str">
        <f>IF($A305&lt;&gt;"",IF(VLOOKUP($A305,Vocabulary!$A:$J,10,)="","",VLOOKUP($A305,Vocabulary!$A:$J,10,)),"")</f>
        <v>&lt;fed-thesaurus:civilstatustype&gt;</v>
      </c>
      <c r="E305" s="12" t="str">
        <f>IFERROR(IF(VLOOKUP(A305,VocabularyNL!$A:$G,6)=0,"",VLOOKUP(A305,VocabularyNL!$A:$G,6)),"")</f>
        <v>Burgerlijke staat</v>
      </c>
      <c r="F305" s="12" t="str">
        <f>IFERROR(IF(VLOOKUP(A305,VocabularyFR!$A:$G,6)=0,"",VLOOKUP(A305,VocabularyFR!$A:$G,6)),"")</f>
        <v>Etat civil</v>
      </c>
      <c r="G305" s="12" t="str">
        <f>IF($A305&lt;&gt;"",VLOOKUP($A305,Vocabulary!$A:$J,3,),"")</f>
        <v>The type of civil status of a person represented by a code assigned by the National Register.</v>
      </c>
      <c r="H305" s="12" t="str">
        <f>IFERROR(IF(VLOOKUP(A305,VocabularyNL!$A:$G,7)=0,"",VLOOKUP(A305,VocabularyNL!$A:$H,7)),"")</f>
        <v>Het type burgerlijke staat van een persoon vertegenwoordigd door een code toegekend door het Rijksregister.</v>
      </c>
      <c r="I305" s="12" t="str">
        <f>IFERROR(IF(VLOOKUP(A305,VocabularyFR!$A:$G,7)=0,"",VLOOKUP(A305,VocabularyFR!$A:$H,7)),"")</f>
        <v>Le type d'état civil d'une personne représenté par un code attribué par le Registre national.</v>
      </c>
      <c r="J305" s="12" t="str">
        <f>IF($A305&lt;&gt;"",IF(VLOOKUP($A305,Vocabulary!$A:$J,7,)="","",VLOOKUP($A305,Vocabulary!$A:$J,7,)),"")</f>
        <v>Definition see https://www.ibz.rrn.fgov.be/fileadmin/user_upload/nl/rr/instructies/IT-lijst/IT120_Burgerlijke_Staat_20210106.pdf</v>
      </c>
      <c r="K305" s="12" t="str">
        <f>IFERROR(IF(VLOOKUP(A305,VocabularyNL!$A:$H,8)=0,"",VLOOKUP(A305,VocabularyNL!$A:$H,8)),"")</f>
        <v>Definitie: zie Rijksregister  https://www.ibz.rrn.fgov.be/fileadmin/user_upload/nl/rr/instructies/IT-lijst/IT120_Burgerlijke_Staat_20210106.pdf</v>
      </c>
      <c r="L305" s="12" t="str">
        <f>IFERROR(IF(VLOOKUP(A305,VocabularyFR!$A:$H,8)=0,"",VLOOKUP(A305,VocabularyFR!$A:$H,8)),"")</f>
        <v>Définition: voir Registre National
https://www.ibz.rrn.fgov.be/fileadmin/user_upload/fr/rn/instructions/liste-TI/TI120_Etatcivil_20210106.pdf</v>
      </c>
    </row>
    <row r="306" spans="1:12" ht="115.2" x14ac:dyDescent="0.3">
      <c r="A306" s="4">
        <v>363</v>
      </c>
      <c r="B306" s="12" t="str">
        <f>IF($A306&lt;&gt;"",VLOOKUP($A306,Vocabulary!$A:$J,4,),"")</f>
        <v>Person</v>
      </c>
      <c r="C306" s="12" t="str">
        <f>IF($A306&lt;&gt;"",IF(VLOOKUP($A306,Vocabulary!$A:$J,2,)="","",VLOOKUP($A306,Vocabulary!$A:$J,2,)),"")</f>
        <v>Descent</v>
      </c>
      <c r="D306" s="12" t="str">
        <f>IF($A306&lt;&gt;"",IF(VLOOKUP($A306,Vocabulary!$A:$J,10,)="","",VLOOKUP($A306,Vocabulary!$A:$J,10,)),"")</f>
        <v>&lt;fed-thesaurus:descent&gt;</v>
      </c>
      <c r="E306" s="12" t="str">
        <f>IFERROR(IF(VLOOKUP(A306,VocabularyNL!$A:$G,6)=0,"",VLOOKUP(A306,VocabularyNL!$A:$G,6)),"")</f>
        <v>Afstamming</v>
      </c>
      <c r="F306" s="12" t="str">
        <f>IFERROR(IF(VLOOKUP(A306,VocabularyFR!$A:$G,6)=0,"",VLOOKUP(A306,VocabularyFR!$A:$G,6)),"")</f>
        <v>Descendance</v>
      </c>
      <c r="G306" s="12" t="str">
        <f>IF($A306&lt;&gt;"",VLOOKUP($A306,Vocabulary!$A:$J,3,),"")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H306" s="12" t="str">
        <f>IFERROR(IF(VLOOKUP(A306,VocabularyNL!$A:$G,7)=0,"",VLOOKUP(A306,VocabularyNL!$A:$H,7)),"")</f>
        <v>Conceptscheme met de waarden voor de afstamming van een persoon.
Afstamming is de dalende lijn van bloedverwantschap tussen verschillende generaties. 
De afstamming kan ook niet-biologisch zijn, bv adoptie. Afstamming kan ook in opgaande lijn worden bekeken. Het begrip is enger dan verwantschap dat oa ook huwelijk inhoudt.</v>
      </c>
      <c r="I306" s="12" t="str">
        <f>IFERROR(IF(VLOOKUP(A306,VocabularyFR!$A:$G,7)=0,"",VLOOKUP(A306,VocabularyFR!$A:$H,7)),"")</f>
        <v>Conceptscheme avec les valeurs pour la descendance d'une personne.
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v>
      </c>
      <c r="J306" s="12" t="str">
        <f>IF($A306&lt;&gt;"",IF(VLOOKUP($A306,Vocabulary!$A:$J,7,)="","",VLOOKUP($A306,Vocabulary!$A:$J,7,)),"")</f>
        <v>CONCEPTSCHEME  DEFINITION to be done</v>
      </c>
      <c r="K306" s="12" t="str">
        <f>IFERROR(IF(VLOOKUP(A306,VocabularyNL!$A:$H,8)=0,"",VLOOKUP(A306,VocabularyNL!$A:$H,8)),"")</f>
        <v>CONCEPTSCHEME DEFINITION to do</v>
      </c>
      <c r="L306" s="12" t="str">
        <f>IFERROR(IF(VLOOKUP(A306,VocabularyFR!$A:$H,8)=0,"",VLOOKUP(A306,VocabularyFR!$A:$H,8)),"")</f>
        <v>CONCEPTSCHEME DEFINITION to do</v>
      </c>
    </row>
    <row r="307" spans="1:12" ht="115.2" x14ac:dyDescent="0.3">
      <c r="A307" s="4">
        <v>366</v>
      </c>
      <c r="B307" s="12" t="str">
        <f>IF($A307&lt;&gt;"",VLOOKUP($A307,Vocabulary!$A:$J,4,),"")</f>
        <v>Person</v>
      </c>
      <c r="C307" s="12" t="str">
        <f>IF($A307&lt;&gt;"",IF(VLOOKUP($A307,Vocabulary!$A:$J,2,)="","",VLOOKUP($A307,Vocabulary!$A:$J,2,)),"")</f>
        <v>HouseholdRelationType</v>
      </c>
      <c r="D307" s="12" t="str">
        <f>IF($A307&lt;&gt;"",IF(VLOOKUP($A307,Vocabulary!$A:$J,10,)="","",VLOOKUP($A307,Vocabulary!$A:$J,10,)),"")</f>
        <v>&lt;fed-thesaurus:householdrelationtype&gt;</v>
      </c>
      <c r="E307" s="12" t="str">
        <f>IFERROR(IF(VLOOKUP(A307,VocabularyNL!$A:$G,6)=0,"",VLOOKUP(A307,VocabularyNL!$A:$G,6)),"")</f>
        <v>Gezinsrelatie type</v>
      </c>
      <c r="F307" s="12" t="str">
        <f>IFERROR(IF(VLOOKUP(A307,VocabularyFR!$A:$G,6)=0,"",VLOOKUP(A307,VocabularyFR!$A:$G,6)),"")</f>
        <v>Type de relation de ménage</v>
      </c>
      <c r="G307" s="12" t="str">
        <f>IF($A307&lt;&gt;"",VLOOKUP($A307,Vocabulary!$A:$J,3,),"")</f>
        <v>The type of relation of a household member to the household reference person, represented by a code assigned by the National Register.</v>
      </c>
      <c r="H307" s="12" t="str">
        <f>IFERROR(IF(VLOOKUP(A307,VocabularyNL!$A:$G,7)=0,"",VLOOKUP(A307,VocabularyNL!$A:$H,7)),"")</f>
        <v>Het type relatie van een lid van het huishouden tot de referentiepersoon van het huishouden, vertegenwoordigd door een code toegekend door het Rijksregister.</v>
      </c>
      <c r="I307" s="12" t="str">
        <f>IFERROR(IF(VLOOKUP(A307,VocabularyFR!$A:$G,7)=0,"",VLOOKUP(A307,VocabularyFR!$A:$H,7)),"")</f>
        <v>Le type de relation d'un membre du ménage à la personne de référence du ménage, représenté par un code attribué par le Registre national.</v>
      </c>
      <c r="J307" s="12" t="str">
        <f>IF($A307&lt;&gt;"",IF(VLOOKUP($A307,Vocabulary!$A:$J,7,)="","",VLOOKUP($A307,Vocabulary!$A:$J,7,)),"")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K307" s="12" t="str">
        <f>IFERROR(IF(VLOOKUP(A307,VocabularyNL!$A:$H,8)=0,"",VLOOKUP(A307,VocabularyNL!$A:$H,8)),"")</f>
        <v>Het type huishoudrelatie is altijd relatief ten opzichte van de referentiepersoon van het huishouden. Als de vader bijvoorbeeld de referentiepersoon is en een lid van het huishouden een zoon is, dan zou als de grootvader de referentiepersoon van het huishouden was, hetzelfde lid van het huishouden een kleinzoon zijn. Voor mogelijke waarden, zie: https://www.ibz.rrn.fgov.be/fileadmin/user_upload/nl/rr/instructies/IT-lijst/IT141_Gezinslid_20171030.pdf</v>
      </c>
      <c r="L307" s="12" t="str">
        <f>IFERROR(IF(VLOOKUP(A307,VocabularyFR!$A:$H,8)=0,"",VLOOKUP(A307,VocabularyFR!$A:$H,8)),"")</f>
        <v>Le type de relation du ménage est toujours relatif à la personne de référence du ménage. Par exemple, si le père est la personne de référence et qu'un membre du ménage est un fils, alors si le grand-père était la personne de référence du ménage, ce même membre du ménage serait un petit-fils. Pour les valeurs possibles, voir : https://www.ibz.rrn.fgov.be/fileadmin/user_upload/nl/rr/instructies/IT-lijst/IT141_Gezinslid_20171030.pdf</v>
      </c>
    </row>
    <row r="308" spans="1:12" ht="115.2" x14ac:dyDescent="0.3">
      <c r="A308" s="4">
        <v>367</v>
      </c>
      <c r="B308" s="12" t="str">
        <f>IF($A308&lt;&gt;"",VLOOKUP($A308,Vocabulary!$A:$J,4,),"")</f>
        <v>Organization</v>
      </c>
      <c r="C308" s="12" t="str">
        <f>IF($A308&lt;&gt;"",IF(VLOOKUP($A308,Vocabulary!$A:$J,2,)="","",VLOOKUP($A308,Vocabulary!$A:$J,2,)),"")</f>
        <v>Function</v>
      </c>
      <c r="D308" s="12" t="str">
        <f>IF($A308&lt;&gt;"",IF(VLOOKUP($A308,Vocabulary!$A:$J,10,)="","",VLOOKUP($A308,Vocabulary!$A:$J,10,)),"")</f>
        <v>&lt;fed-thesaurus:function&gt;</v>
      </c>
      <c r="E308" s="12" t="str">
        <f>IFERROR(IF(VLOOKUP(A308,VocabularyNL!$A:$G,6)=0,"",VLOOKUP(A308,VocabularyNL!$A:$G,6)),"")</f>
        <v>Functie</v>
      </c>
      <c r="F308" s="12" t="str">
        <f>IFERROR(IF(VLOOKUP(A308,VocabularyFR!$A:$G,6)=0,"",VLOOKUP(A308,VocabularyFR!$A:$G,6)),"")</f>
        <v>Fonction</v>
      </c>
      <c r="G308" s="12" t="str">
        <f>IF($A308&lt;&gt;"",VLOOKUP($A308,Vocabulary!$A:$J,3,),"")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H308" s="12" t="str">
        <f>IFERROR(IF(VLOOKUP(A308,VocabularyNL!$A:$G,7)=0,"",VLOOKUP(A308,VocabularyNL!$A:$H,7)),"")</f>
        <v>Het conceptscheme "Functie" bevat de mogelijke functies die natuurlijke personen en/of ondernemingen uitoefenen in de onderneming.
Natuurlijke personen in eigen naam OF natuurlijke personen die een onderneming vertegenwoordigen OF een andere onderneming op zich, kunnen functies vervullen in een onderneming.
Het gaat om personen die bevoegd zijn om de onderneming te vertegenwoordigen (bv.: beheerder, curator…).</v>
      </c>
      <c r="I308" s="12" t="str">
        <f>IFERROR(IF(VLOOKUP(A308,VocabularyFR!$A:$G,7)=0,"",VLOOKUP(A308,VocabularyFR!$A:$H,7)),"")</f>
        <v>Le conceptscheme "Fonction" contient les fonctions possibles que des personnes physiques et/ou des entreprises exercent dans l'entreprise.
Des personnes physiques en leur propre nom OU des personnes physiques qui représentent une entreprise OU une autre entreprise en tant que telle peuvent exercer des fonctions dans une entreprise.
Il concerne les personnes autorisées à représenter la société (ex: administrateur, curateur ...).</v>
      </c>
      <c r="J308" s="12" t="str">
        <f>IF($A308&lt;&gt;"",IF(VLOOKUP($A308,Vocabulary!$A:$J,7,)="","",VLOOKUP($A308,Vocabulary!$A:$J,7,)),"")</f>
        <v>see https://economie.fgov.be/en/themes/enterprises/crossroads-bank-enterprises/services-administrations/tables-codes (KBO-codes-legal.xls tab Function)</v>
      </c>
      <c r="K308" s="12" t="str">
        <f>IFERROR(IF(VLOOKUP(A308,VocabularyNL!$A:$H,8)=0,"",VLOOKUP(A308,VocabularyNL!$A:$H,8)),"")</f>
        <v>zie https://economie.fgov.be/nl/themas/ondernemingen/kruispuntbank-van/diensten-voor-administraties/codetabellen (KBO-codes-legal.xls tab Functie)</v>
      </c>
      <c r="L308" s="12" t="str">
        <f>IFERROR(IF(VLOOKUP(A308,VocabularyFR!$A:$H,8)=0,"",VLOOKUP(A308,VocabularyFR!$A:$H,8)),"")</f>
        <v>voir https://economie.fgov.be/fr/themes/entreprises/banque-carrefour-des/services-pour-les/tables-de-codes (KBO-codes-legal.xls, onglet Function)</v>
      </c>
    </row>
    <row r="309" spans="1:12" ht="28.8" x14ac:dyDescent="0.3">
      <c r="A309" s="4">
        <v>368</v>
      </c>
      <c r="B309" s="12" t="str">
        <f>IF($A309&lt;&gt;"",VLOOKUP($A309,Vocabulary!$A:$J,4,),"")</f>
        <v>Person</v>
      </c>
      <c r="C309" s="12" t="str">
        <f>IF($A309&lt;&gt;"",IF(VLOOKUP($A309,Vocabulary!$A:$J,2,)="","",VLOOKUP($A309,Vocabulary!$A:$J,2,)),"")</f>
        <v>GenderCode</v>
      </c>
      <c r="D309" s="12" t="str">
        <f>IF($A309&lt;&gt;"",IF(VLOOKUP($A309,Vocabulary!$A:$J,10,)="","",VLOOKUP($A309,Vocabulary!$A:$J,10,)),"")</f>
        <v>&lt;fed-thesaurus:gendercode&gt;</v>
      </c>
      <c r="E309" s="12" t="str">
        <f>IFERROR(IF(VLOOKUP(A309,VocabularyNL!$A:$G,6)=0,"",VLOOKUP(A309,VocabularyNL!$A:$G,6)),"")</f>
        <v>Geslacht</v>
      </c>
      <c r="F309" s="12" t="str">
        <f>IFERROR(IF(VLOOKUP(A309,VocabularyFR!$A:$G,6)=0,"",VLOOKUP(A309,VocabularyFR!$A:$G,6)),"")</f>
        <v>Sexe</v>
      </c>
      <c r="G309" s="12" t="str">
        <f>IF($A309&lt;&gt;"",VLOOKUP($A309,Vocabulary!$A:$J,3,),"")</f>
        <v>Gender of a person: 0 = unknown, 1 = male, 2 = female</v>
      </c>
      <c r="H309" s="12" t="str">
        <f>IFERROR(IF(VLOOKUP(A309,VocabularyNL!$A:$G,7)=0,"",VLOOKUP(A309,VocabularyNL!$A:$H,7)),"")</f>
        <v>Geslacht van een persoon: 0 = onbekend, 1 = mannelijk, 2 = vrouwelijk</v>
      </c>
      <c r="I309" s="12" t="str">
        <f>IFERROR(IF(VLOOKUP(A309,VocabularyFR!$A:$G,7)=0,"",VLOOKUP(A309,VocabularyFR!$A:$H,7)),"")</f>
        <v>Le sexe d'une personne: 0 = inconnu, 1 = masculin, 2 = féminin</v>
      </c>
      <c r="J309" s="12" t="str">
        <f>IF($A309&lt;&gt;"",IF(VLOOKUP($A309,Vocabulary!$A:$J,7,)="","",VLOOKUP($A309,Vocabulary!$A:$J,7,)),"")</f>
        <v>The definition is aligned with the National Register and with CBSS.
It focuses on the administrative gender, not on the biological sex.</v>
      </c>
      <c r="K309" s="12" t="str">
        <f>IFERROR(IF(VLOOKUP(A309,VocabularyNL!$A:$H,8)=0,"",VLOOKUP(A309,VocabularyNL!$A:$H,8)),"")</f>
        <v>De definitie is afgestemd op het Nationaal Register en op KSZ.
De focus ligt op het administratieve geslacht, niet op het biologische geslacht.</v>
      </c>
      <c r="L309" s="12" t="str">
        <f>IFERROR(IF(VLOOKUP(A309,VocabularyFR!$A:$H,8)=0,"",VLOOKUP(A309,VocabularyFR!$A:$H,8)),"")</f>
        <v>Cette définition est conforme au Registre national et aux données de la BCSS.
Elle porte sur le genre administratif, et non sur le sexe biologique.</v>
      </c>
    </row>
    <row r="310" spans="1:12" ht="158.4" x14ac:dyDescent="0.3">
      <c r="A310" s="4">
        <v>372</v>
      </c>
      <c r="B310" s="12" t="str">
        <f>IF($A310&lt;&gt;"",VLOOKUP($A310,Vocabulary!$A:$J,4,),"")</f>
        <v>Organization</v>
      </c>
      <c r="C310" s="12" t="str">
        <f>IF($A310&lt;&gt;"",IF(VLOOKUP($A310,Vocabulary!$A:$J,2,)="","",VLOOKUP($A310,Vocabulary!$A:$J,2,)),"")</f>
        <v>LegalForm</v>
      </c>
      <c r="D310" s="12" t="str">
        <f>IF($A310&lt;&gt;"",IF(VLOOKUP($A310,Vocabulary!$A:$J,10,)="","",VLOOKUP($A310,Vocabulary!$A:$J,10,)),"")</f>
        <v>&lt;fed-thesaurus:legalform&gt;</v>
      </c>
      <c r="E310" s="12" t="str">
        <f>IFERROR(IF(VLOOKUP(A310,VocabularyNL!$A:$G,6)=0,"",VLOOKUP(A310,VocabularyNL!$A:$G,6)),"")</f>
        <v>Rechtsvorm</v>
      </c>
      <c r="F310" s="12" t="str">
        <f>IFERROR(IF(VLOOKUP(A310,VocabularyFR!$A:$G,6)=0,"",VLOOKUP(A310,VocabularyFR!$A:$G,6)),"")</f>
        <v>Forme juridique</v>
      </c>
      <c r="G310" s="12" t="str">
        <f>IF($A310&lt;&gt;"",VLOOKUP($A310,Vocabulary!$A:$J,3,),"")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H310" s="12" t="str">
        <f>IFERROR(IF(VLOOKUP(A310,VocabularyNL!$A:$G,7)=0,"",VLOOKUP(A310,VocabularyNL!$A:$H,7)),"")</f>
        <v>Het conceptscheme "Rechtsvorm"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v>
      </c>
      <c r="I310" s="12" t="str">
        <f>IFERROR(IF(VLOOKUP(A310,VocabularyFR!$A:$G,7)=0,"",VLOOKUP(A310,VocabularyFR!$A:$H,7)),"")</f>
        <v>Le conceptscheme "Forme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v>
      </c>
      <c r="J310" s="12" t="str">
        <f>IF($A310&lt;&gt;"",IF(VLOOKUP($A310,Vocabulary!$A:$J,7,)="","",VLOOKUP($A310,Vocabulary!$A:$J,7,)),"")</f>
        <v>see https://economie.fgov.be/en/themes/enterprises/crossroads-bank-enterprises/services-administrations/tables-codes (KBO-codes-legal.xls tab JuridicalForm)</v>
      </c>
      <c r="K310" s="12" t="str">
        <f>IFERROR(IF(VLOOKUP(A310,VocabularyNL!$A:$H,8)=0,"",VLOOKUP(A310,VocabularyNL!$A:$H,8)),"")</f>
        <v>zie https://economie.fgov.be/nl/themas/ondernemingen/kruispuntbank-van/diensten-voor-administraties/codetabellen (KBO-codes-legal.xls tab JuridicalForm)</v>
      </c>
      <c r="L310" s="12" t="str">
        <f>IFERROR(IF(VLOOKUP(A310,VocabularyFR!$A:$H,8)=0,"",VLOOKUP(A310,VocabularyFR!$A:$H,8)),"")</f>
        <v>voir https://economie.fgov.be/fr/themes/entreprises/banque-carrefour-des/services-pour-les/tables-de-codes (KBO-codes-legal.xls, onglet JuridicalForm)</v>
      </c>
    </row>
    <row r="311" spans="1:12" ht="72" x14ac:dyDescent="0.3">
      <c r="A311" s="4">
        <v>373</v>
      </c>
      <c r="B311" s="12" t="str">
        <f>IF($A311&lt;&gt;"",VLOOKUP($A311,Vocabulary!$A:$J,4,),"")</f>
        <v>Organization</v>
      </c>
      <c r="C311" s="12" t="str">
        <f>IF($A311&lt;&gt;"",IF(VLOOKUP($A311,Vocabulary!$A:$J,2,)="","",VLOOKUP($A311,Vocabulary!$A:$J,2,)),"")</f>
        <v>LegalStatus</v>
      </c>
      <c r="D311" s="12" t="str">
        <f>IF($A311&lt;&gt;"",IF(VLOOKUP($A311,Vocabulary!$A:$J,10,)="","",VLOOKUP($A311,Vocabulary!$A:$J,10,)),"")</f>
        <v>&lt;fed-thesaurus:legalstatus&gt;</v>
      </c>
      <c r="E311" s="12" t="str">
        <f>IFERROR(IF(VLOOKUP(A311,VocabularyNL!$A:$G,6)=0,"",VLOOKUP(A311,VocabularyNL!$A:$G,6)),"")</f>
        <v>Rechtstoestand</v>
      </c>
      <c r="F311" s="12" t="str">
        <f>IFERROR(IF(VLOOKUP(A311,VocabularyFR!$A:$G,6)=0,"",VLOOKUP(A311,VocabularyFR!$A:$G,6)),"")</f>
        <v>Statut juridique</v>
      </c>
      <c r="G311" s="12" t="str">
        <f>IF($A311&lt;&gt;"",VLOOKUP($A311,Vocabulary!$A:$J,3,),"")</f>
        <v>The conceptscheme "LegalStatus" indicates in which legal situation the company is at any moment in its life cycle.
Legal status of a company may change over time.</v>
      </c>
      <c r="H311" s="12" t="str">
        <f>IFERROR(IF(VLOOKUP(A311,VocabularyNL!$A:$G,7)=0,"",VLOOKUP(A311,VocabularyNL!$A:$H,7)),"")</f>
        <v>Het conceptscheme "Rechtstoestand" geeft aan in welke rechtstoestand de onderneming is op elk ogenblik in zijn levenscyclus. 
Rechtstoestanden van een onderneming kunnen in de loop van de tijd wijzigen.</v>
      </c>
      <c r="I311" s="12" t="str">
        <f>IFERROR(IF(VLOOKUP(A311,VocabularyFR!$A:$G,7)=0,"",VLOOKUP(A311,VocabularyFR!$A:$H,7)),"")</f>
        <v>Le conceptscheme "Statut juridique" indique dans quelle situation juridique se trouve la société à tout moment de son cycle de vie.
Le statut juridique d'une entreprise peut changer avec le temps.</v>
      </c>
      <c r="J311" s="12" t="str">
        <f>IF($A311&lt;&gt;"",IF(VLOOKUP($A311,Vocabulary!$A:$J,7,)="","",VLOOKUP($A311,Vocabulary!$A:$J,7,)),"")</f>
        <v>see https://economie.fgov.be/en/themes/enterprises/crossroads-bank-enterprises/services-administrations/tables-codes (KBO-codes-legal.xls tab JuridicalSituation)</v>
      </c>
      <c r="K311" s="12" t="str">
        <f>IFERROR(IF(VLOOKUP(A311,VocabularyNL!$A:$H,8)=0,"",VLOOKUP(A311,VocabularyNL!$A:$H,8)),"")</f>
        <v>zie https://economie.fgov.be/nl/themas/ondernemingen/kruispuntbank-van/diensten-voor-administraties/codetabellen (KBO-codes-legal.xls tab JuridicalSituation)</v>
      </c>
      <c r="L311" s="12" t="str">
        <f>IFERROR(IF(VLOOKUP(A311,VocabularyFR!$A:$H,8)=0,"",VLOOKUP(A311,VocabularyFR!$A:$H,8)),"")</f>
        <v>voir https://economie.fgov.be/fr/themes/entreprises/banque-carrefour-des/services-pour-les/tables-de-codes ( KBO-codes-legal.xls, onglet JuridicalSituation)</v>
      </c>
    </row>
    <row r="312" spans="1:12" ht="57.6" x14ac:dyDescent="0.3">
      <c r="A312" s="4">
        <v>376</v>
      </c>
      <c r="B312" s="12" t="str">
        <f>IF($A312&lt;&gt;"",VLOOKUP($A312,Vocabulary!$A:$J,4,),"")</f>
        <v>Organization</v>
      </c>
      <c r="C312" s="12" t="str">
        <f>IF($A312&lt;&gt;"",IF(VLOOKUP($A312,Vocabulary!$A:$J,2,)="","",VLOOKUP($A312,Vocabulary!$A:$J,2,)),"")</f>
        <v>OrganizationType</v>
      </c>
      <c r="D312" s="12" t="str">
        <f>IF($A312&lt;&gt;"",IF(VLOOKUP($A312,Vocabulary!$A:$J,10,)="","",VLOOKUP($A312,Vocabulary!$A:$J,10,)),"")</f>
        <v>&lt;fed-thesaurus:organizationtype&gt;</v>
      </c>
      <c r="E312" s="12" t="str">
        <f>IFERROR(IF(VLOOKUP(A312,VocabularyNL!$A:$G,6)=0,"",VLOOKUP(A312,VocabularyNL!$A:$G,6)),"")</f>
        <v>OrganisatieType</v>
      </c>
      <c r="F312" s="12" t="str">
        <f>IFERROR(IF(VLOOKUP(A312,VocabularyFR!$A:$G,6)=0,"",VLOOKUP(A312,VocabularyFR!$A:$G,6)),"")</f>
        <v>Type d'organisation</v>
      </c>
      <c r="G312" s="12" t="str">
        <f>IF($A312&lt;&gt;"",VLOOKUP($A312,Vocabulary!$A:$J,3,),"")</f>
        <v>The conceptscheme "OrganizationType" specifies whether the company is
- an enterprise natural person or
- a legal entity/undertaking without legal personality.</v>
      </c>
      <c r="H312" s="12" t="str">
        <f>IFERROR(IF(VLOOKUP(A312,VocabularyNL!$A:$G,7)=0,"",VLOOKUP(A312,VocabularyNL!$A:$H,7)),"")</f>
        <v>Het conceptscheme "OrganisatieType" geeft aan of de onderneming 
-een onderneming natuurlijke persoon is of 
-een rechtspersoon/onderneming zonder rechtspersoonlijkheid.</v>
      </c>
      <c r="I312" s="12" t="str">
        <f>IFERROR(IF(VLOOKUP(A312,VocabularyFR!$A:$G,7)=0,"",VLOOKUP(A312,VocabularyFR!$A:$H,7)),"")</f>
        <v>Le conceptscheme "OrganizationType" spécifie si la société est
- une entreprise personne physique ou
 -une personne morale/entreprise sans personnalité juridique.</v>
      </c>
      <c r="J312" s="12" t="str">
        <f>IF($A312&lt;&gt;"",IF(VLOOKUP($A312,Vocabulary!$A:$J,7,)="","",VLOOKUP($A312,Vocabulary!$A:$J,7,)),"")</f>
        <v>see https://economie.fgov.be/en/themes/enterprises/crossroads-bank-enterprises/services-administrations/tables-codes (KBO-codes-legal.xls tab TypeOfEnterprise)</v>
      </c>
      <c r="K312" s="12" t="str">
        <f>IFERROR(IF(VLOOKUP(A312,VocabularyNL!$A:$H,8)=0,"",VLOOKUP(A312,VocabularyNL!$A:$H,8)),"")</f>
        <v>zie https://economie.fgov.be/nl/themas/ondernemingen/kruispuntbank-van/diensten-voor-administraties/codetabellen (KBO-codes-legal.xls-tabblad TypeOfEnterprise)</v>
      </c>
      <c r="L312" s="12" t="str">
        <f>IFERROR(IF(VLOOKUP(A312,VocabularyFR!$A:$H,8)=0,"",VLOOKUP(A312,VocabularyFR!$A:$H,8)),"")</f>
        <v>voir https://economie.fgov.be/fr/themes/entreprises/banque-carrefour-des/services-pour-les/tables-de-codes (onglet TypeOfEnterprise des codes KBO-codes-legal.xls)</v>
      </c>
    </row>
    <row r="313" spans="1:12" ht="86.4" x14ac:dyDescent="0.3">
      <c r="A313" s="4">
        <v>377</v>
      </c>
      <c r="B313" s="12" t="str">
        <f>IF($A313&lt;&gt;"",VLOOKUP($A313,Vocabulary!$A:$J,4,),"")</f>
        <v>Organization</v>
      </c>
      <c r="C313" s="12" t="str">
        <f>IF($A313&lt;&gt;"",IF(VLOOKUP($A313,Vocabulary!$A:$J,2,)="","",VLOOKUP($A313,Vocabulary!$A:$J,2,)),"")</f>
        <v>Authorization</v>
      </c>
      <c r="D313" s="12" t="str">
        <f>IF($A313&lt;&gt;"",IF(VLOOKUP($A313,Vocabulary!$A:$J,10,)="","",VLOOKUP($A313,Vocabulary!$A:$J,10,)),"")</f>
        <v>&lt;fed-thesaurus:authorization&gt;</v>
      </c>
      <c r="E313" s="12" t="str">
        <f>IFERROR(IF(VLOOKUP(A313,VocabularyNL!$A:$G,6)=0,"",VLOOKUP(A313,VocabularyNL!$A:$G,6)),"")</f>
        <v>Toelating</v>
      </c>
      <c r="F313" s="12" t="str">
        <f>IFERROR(IF(VLOOKUP(A313,VocabularyFR!$A:$G,6)=0,"",VLOOKUP(A313,VocabularyFR!$A:$G,6)),"")</f>
        <v>Autorisation</v>
      </c>
      <c r="G313" s="12" t="str">
        <f>IF($A313&lt;&gt;"",VLOOKUP($A313,Vocabulary!$A:$J,3,),"")</f>
        <v>The conceptscheme "Authorization" contains the various authorizations allowed by an administration to the company.
By authorizations we mean approvals, permits, licenses, ... that can be issued with the intention of carrying out certain activities.</v>
      </c>
      <c r="H313" s="12" t="str">
        <f>IFERROR(IF(VLOOKUP(A313,VocabularyNL!$A:$G,7)=0,"",VLOOKUP(A313,VocabularyNL!$A:$H,7)),"")</f>
        <v xml:space="preserve">Het conceptscheme "Toelating" bevat de verschillende toelatingen die toegestaan zijn door een administratie aan de onderneming.
Onder toelatingen verstaan we erkenningen, vergunningen, licenties,  ... die uitgereikt kunnen worden met de bedoeling bepaalde activiteiten te mogen uitvoeren. </v>
      </c>
      <c r="I313" s="12" t="str">
        <f>IFERROR(IF(VLOOKUP(A313,VocabularyFR!$A:$G,7)=0,"",VLOOKUP(A313,VocabularyFR!$A:$H,7)),"")</f>
        <v>Le conceptscheme "Autorisation" contient les différentes autorisations autorisées par une administration à la société.
Par autorisations, nous entendons les approbations, permis, licences, ... pouvant être délivrés dans l’intention de réaliser certaines activités.</v>
      </c>
      <c r="J313" s="12" t="str">
        <f>IF($A313&lt;&gt;"",IF(VLOOKUP($A313,Vocabulary!$A:$J,7,)="","",VLOOKUP($A313,Vocabulary!$A:$J,7,)),"")</f>
        <v>see https://economie.fgov.be/en/themes/enterprises/crossroads-bank-enterprises/services-administrations/tables-codes (KBO-codes-quality-aut-activities.xls tab 'Permission' )</v>
      </c>
      <c r="K313" s="12" t="str">
        <f>IFERROR(IF(VLOOKUP(A313,VocabularyNL!$A:$H,8)=0,"",VLOOKUP(A313,VocabularyNL!$A:$H,8)),"")</f>
        <v>zie https://economie.fgov.be/nl/themas/ondernemingen/kruispuntbank-van/diensten-voor-administraties/codetabellen (KBO-codes-kwaliteit-aut-activities.xls tab 'Permission')</v>
      </c>
      <c r="L313" s="12" t="str">
        <f>IFERROR(IF(VLOOKUP(A313,VocabularyFR!$A:$H,8)=0,"",VLOOKUP(A313,VocabularyFR!$A:$H,8)),"")</f>
        <v>voir https://economie.fgov.be/fr/themes/entreprises/banque-carrefour-des/services-pour-les/tables-de-codes (codes KBO-qualité-aut-activités.xls, onglet 'Permission')</v>
      </c>
    </row>
    <row r="314" spans="1:12" ht="28.8" x14ac:dyDescent="0.3">
      <c r="A314" s="4">
        <v>378</v>
      </c>
      <c r="B314" s="12" t="str">
        <f>IF($A314&lt;&gt;"",VLOOKUP($A314,Vocabulary!$A:$J,4,),"")</f>
        <v>Location</v>
      </c>
      <c r="C314" s="12" t="str">
        <f>IF($A314&lt;&gt;"",IF(VLOOKUP($A314,Vocabulary!$A:$J,2,)="","",VLOOKUP($A314,Vocabulary!$A:$J,2,)),"")</f>
        <v>PositionGeometryMethod</v>
      </c>
      <c r="D314" s="12" t="str">
        <f>IF($A314&lt;&gt;"",IF(VLOOKUP($A314,Vocabulary!$A:$J,10,)="","",VLOOKUP($A314,Vocabulary!$A:$J,10,)),"")</f>
        <v>&lt;https://inspire.ec.europa.eu/codelist/GeometryMethodValue&gt;</v>
      </c>
      <c r="E314" s="12" t="str">
        <f>IFERROR(IF(VLOOKUP(A314,VocabularyNL!$A:$G,6)=0,"",VLOOKUP(A314,VocabularyNL!$A:$G,6)),"")</f>
        <v>Methode geometrische positie</v>
      </c>
      <c r="F314" s="12" t="str">
        <f>IFERROR(IF(VLOOKUP(A314,VocabularyFR!$A:$G,6)=0,"",VLOOKUP(A314,VocabularyFR!$A:$G,6)),"")</f>
        <v>Méthode  position géométrique</v>
      </c>
      <c r="G314" s="12" t="str">
        <f>IF($A314&lt;&gt;"",VLOOKUP($A314,Vocabulary!$A:$J,3,),"")</f>
        <v>Conceptscheme with Position geometry method values.</v>
      </c>
      <c r="H314" s="12" t="str">
        <f>IFERROR(IF(VLOOKUP(A314,VocabularyNL!$A:$G,7)=0,"",VLOOKUP(A314,VocabularyNL!$A:$H,7)),"")</f>
        <v>Conceptscheme met waarden voor de positiegeometriewerkwijze.</v>
      </c>
      <c r="I314" s="12" t="str">
        <f>IFERROR(IF(VLOOKUP(A314,VocabularyFR!$A:$G,7)=0,"",VLOOKUP(A314,VocabularyFR!$A:$H,7)),"")</f>
        <v>Conceptscheme avec les valeurs de la méthodeposition géométrique.</v>
      </c>
      <c r="J314" s="12" t="str">
        <f>IF($A314&lt;&gt;"",IF(VLOOKUP($A314,Vocabulary!$A:$J,7,)="","",VLOOKUP($A314,Vocabulary!$A:$J,7,)),"")</f>
        <v/>
      </c>
      <c r="K314" s="12" t="str">
        <f>IFERROR(IF(VLOOKUP(A314,VocabularyNL!$A:$H,8)=0,"",VLOOKUP(A314,VocabularyNL!$A:$H,8)),"")</f>
        <v/>
      </c>
      <c r="L314" s="12" t="str">
        <f>IFERROR(IF(VLOOKUP(A314,VocabularyFR!$A:$H,8)=0,"",VLOOKUP(A314,VocabularyFR!$A:$H,8)),"")</f>
        <v/>
      </c>
    </row>
    <row r="315" spans="1:12" ht="28.8" x14ac:dyDescent="0.3">
      <c r="A315" s="4">
        <v>379</v>
      </c>
      <c r="B315" s="12" t="str">
        <f>IF($A315&lt;&gt;"",VLOOKUP($A315,Vocabulary!$A:$J,4,),"")</f>
        <v>Location</v>
      </c>
      <c r="C315" s="12" t="str">
        <f>IF($A315&lt;&gt;"",IF(VLOOKUP($A315,Vocabulary!$A:$J,2,)="","",VLOOKUP($A315,Vocabulary!$A:$J,2,)),"")</f>
        <v>PositionSpecification</v>
      </c>
      <c r="D315" s="12" t="str">
        <f>IF($A315&lt;&gt;"",IF(VLOOKUP($A315,Vocabulary!$A:$J,10,)="","",VLOOKUP($A315,Vocabulary!$A:$J,10,)),"")</f>
        <v>&lt;https://inspire.ec.europa.eu/codelist/GeometrySpecificationValue&gt;</v>
      </c>
      <c r="E315" s="12" t="str">
        <f>IFERROR(IF(VLOOKUP(A315,VocabularyNL!$A:$G,6)=0,"",VLOOKUP(A315,VocabularyNL!$A:$G,6)),"")</f>
        <v>Specificatie positie</v>
      </c>
      <c r="F315" s="12" t="str">
        <f>IFERROR(IF(VLOOKUP(A315,VocabularyFR!$A:$G,6)=0,"",VLOOKUP(A315,VocabularyFR!$A:$G,6)),"")</f>
        <v>Spécification de position</v>
      </c>
      <c r="G315" s="12" t="str">
        <f>IF($A315&lt;&gt;"",VLOOKUP($A315,Vocabulary!$A:$J,3,),"")</f>
        <v>Conceptscheme with position specification values.</v>
      </c>
      <c r="H315" s="12" t="str">
        <f>IFERROR(IF(VLOOKUP(A315,VocabularyNL!$A:$G,7)=0,"",VLOOKUP(A315,VocabularyNL!$A:$H,7)),"")</f>
        <v>Conceptscheme met waarden voor positiebepaling.</v>
      </c>
      <c r="I315" s="12" t="str">
        <f>IFERROR(IF(VLOOKUP(A315,VocabularyFR!$A:$G,7)=0,"",VLOOKUP(A315,VocabularyFR!$A:$H,7)),"")</f>
        <v>Conceptscheme avec les valeurs de spécification de position.</v>
      </c>
      <c r="J315" s="12" t="str">
        <f>IF($A315&lt;&gt;"",IF(VLOOKUP($A315,Vocabulary!$A:$J,7,)="","",VLOOKUP($A315,Vocabulary!$A:$J,7,)),"")</f>
        <v/>
      </c>
      <c r="K315" s="12" t="str">
        <f>IFERROR(IF(VLOOKUP(A315,VocabularyNL!$A:$H,8)=0,"",VLOOKUP(A315,VocabularyNL!$A:$H,8)),"")</f>
        <v/>
      </c>
      <c r="L315" s="12" t="str">
        <f>IFERROR(IF(VLOOKUP(A315,VocabularyFR!$A:$H,8)=0,"",VLOOKUP(A315,VocabularyFR!$A:$H,8)),"")</f>
        <v/>
      </c>
    </row>
    <row r="316" spans="1:12" ht="57.6" x14ac:dyDescent="0.3">
      <c r="A316" s="4">
        <v>380</v>
      </c>
      <c r="B316" s="12" t="str">
        <f>IF($A316&lt;&gt;"",VLOOKUP($A316,Vocabulary!$A:$J,4,),"")</f>
        <v>Organization</v>
      </c>
      <c r="C316" s="12" t="str">
        <f>IF($A316&lt;&gt;"",IF(VLOOKUP($A316,Vocabulary!$A:$J,2,)="","",VLOOKUP($A316,Vocabulary!$A:$J,2,)),"")</f>
        <v>EndReason</v>
      </c>
      <c r="D316" s="12" t="str">
        <f>IF($A316&lt;&gt;"",IF(VLOOKUP($A316,Vocabulary!$A:$J,10,)="","",VLOOKUP($A316,Vocabulary!$A:$J,10,)),"")</f>
        <v>&lt;fed-thesaurus:endreason&gt;</v>
      </c>
      <c r="E316" s="12" t="str">
        <f>IFERROR(IF(VLOOKUP(A316,VocabularyNL!$A:$G,6)=0,"",VLOOKUP(A316,VocabularyNL!$A:$G,6)),"")</f>
        <v>Reden stopzetting</v>
      </c>
      <c r="F316" s="12" t="str">
        <f>IFERROR(IF(VLOOKUP(A316,VocabularyFR!$A:$G,6)=0,"",VLOOKUP(A316,VocabularyFR!$A:$G,6)),"")</f>
        <v>Raison d'arrêt</v>
      </c>
      <c r="G316" s="12" t="str">
        <f>IF($A316&lt;&gt;"",VLOOKUP($A316,Vocabulary!$A:$J,3,),"")</f>
        <v>The conceptscheme "EndReason" gives the reason why an organization or one of its sites has been stopped.</v>
      </c>
      <c r="H316" s="12" t="str">
        <f>IFERROR(IF(VLOOKUP(A316,VocabularyNL!$A:$G,7)=0,"",VLOOKUP(A316,VocabularyNL!$A:$H,7)),"")</f>
        <v xml:space="preserve">Het conceptscheme "Reden stopzetting" geeft de reden weer waarom een onderneming of één van zijn vestigingseenheden  is gestopt. </v>
      </c>
      <c r="I316" s="12" t="str">
        <f>IFERROR(IF(VLOOKUP(A316,VocabularyFR!$A:$G,7)=0,"",VLOOKUP(A316,VocabularyFR!$A:$H,7)),"")</f>
        <v>Le conceptscheme "Raison d'arrêt" donne la raison pour laquelle une entreprise ou une de ses unités d'établissement  a été arrêtée.</v>
      </c>
      <c r="J316" s="12" t="str">
        <f>IF($A316&lt;&gt;"",IF(VLOOKUP($A316,Vocabulary!$A:$J,7,)="","",VLOOKUP($A316,Vocabulary!$A:$J,7,)),"")</f>
        <v>see https://economie.fgov.be/en/themes/enterprises/crossroads-bank-enterprises/services-administrations/tables-codes (KBO-codes-legal.xls tab StopReasonEnterprise)</v>
      </c>
      <c r="K316" s="12" t="str">
        <f>IFERROR(IF(VLOOKUP(A316,VocabularyNL!$A:$H,8)=0,"",VLOOKUP(A316,VocabularyNL!$A:$H,8)),"")</f>
        <v>zie https://economie.fgov.be/nl/themas/ondernemingen/kruispuntbank-van/diensten-voor-administraties/codetabellen (KBO-codes-legal.xls tab StopReasonEnterprise)</v>
      </c>
      <c r="L316" s="12" t="str">
        <f>IFERROR(IF(VLOOKUP(A316,VocabularyFR!$A:$H,8)=0,"",VLOOKUP(A316,VocabularyFR!$A:$H,8)),"")</f>
        <v>voir https://economie.fgov.be/fr/themes/entreprises/banque-carrefour-des/services-pour-les/tables-de-codes (KBO-codes-legal.xls, onglet StopReasonEnterprise )</v>
      </c>
    </row>
    <row r="317" spans="1:12" ht="28.8" x14ac:dyDescent="0.3">
      <c r="A317" s="4">
        <v>384</v>
      </c>
      <c r="B317" s="12" t="str">
        <f>IF($A317&lt;&gt;"",VLOOKUP($A317,Vocabulary!$A:$J,4,),"")</f>
        <v>Generic</v>
      </c>
      <c r="C317" s="12" t="str">
        <f>IF($A317&lt;&gt;"",IF(VLOOKUP($A317,Vocabulary!$A:$J,2,)="","",VLOOKUP($A317,Vocabulary!$A:$J,2,)),"")</f>
        <v>Gebeurtenisdatum</v>
      </c>
      <c r="D317" s="12" t="str">
        <f>IF($A317&lt;&gt;"",IF(VLOOKUP($A317,Vocabulary!$A:$J,10,)="","",VLOOKUP($A317,Vocabulary!$A:$J,10,)),"")</f>
        <v>&lt;vl-generiek:Gebeurtenisdatum&gt;</v>
      </c>
      <c r="E317" s="12" t="str">
        <f>IFERROR(IF(VLOOKUP(A317,VocabularyNL!$A:$G,6)=0,"",VLOOKUP(A317,VocabularyNL!$A:$G,6)),"")</f>
        <v>Gebeurtenisdatum</v>
      </c>
      <c r="F317" s="12" t="str">
        <f>IFERROR(IF(VLOOKUP(A317,VocabularyFR!$A:$G,6)=0,"",VLOOKUP(A317,VocabularyFR!$A:$G,6)),"")</f>
        <v/>
      </c>
      <c r="G317" s="12" t="str">
        <f>IF($A317&lt;&gt;"",VLOOKUP($A317,Vocabulary!$A:$J,3,),"")</f>
        <v>Datum waarop een gebeurtenis plaatsvond evt op een alternatieve manier beschreven.</v>
      </c>
      <c r="H317" s="12" t="str">
        <f>IFERROR(IF(VLOOKUP(A317,VocabularyNL!$A:$G,7)=0,"",VLOOKUP(A317,VocabularyNL!$A:$H,7)),"")</f>
        <v>Datum waarop een gebeurtenis plaatsvond evt op een alternatieve manier beschreven.</v>
      </c>
      <c r="I317" s="12" t="str">
        <f>IFERROR(IF(VLOOKUP(A317,VocabularyFR!$A:$G,7)=0,"",VLOOKUP(A317,VocabularyFR!$A:$H,7)),"")</f>
        <v/>
      </c>
      <c r="J317" s="12" t="str">
        <f>IF($A317&lt;&gt;"",IF(VLOOKUP($A317,Vocabulary!$A:$J,7,)="","",VLOOKUP($A317,Vocabulary!$A:$J,7,)),"")</f>
        <v/>
      </c>
      <c r="K317" s="12" t="str">
        <f>IFERROR(IF(VLOOKUP(A317,VocabularyNL!$A:$H,8)=0,"",VLOOKUP(A317,VocabularyNL!$A:$H,8)),"")</f>
        <v/>
      </c>
      <c r="L317" s="12" t="str">
        <f>IFERROR(IF(VLOOKUP(A317,VocabularyFR!$A:$H,8)=0,"",VLOOKUP(A317,VocabularyFR!$A:$H,8)),"")</f>
        <v/>
      </c>
    </row>
    <row r="318" spans="1:12" x14ac:dyDescent="0.3">
      <c r="A318" s="4">
        <v>385</v>
      </c>
      <c r="B318" s="12" t="str">
        <f>IF($A318&lt;&gt;"",VLOOKUP($A318,Vocabulary!$A:$J,4,),"")</f>
        <v>Generic</v>
      </c>
      <c r="C318" s="12" t="str">
        <f>IF($A318&lt;&gt;"",IF(VLOOKUP($A318,Vocabulary!$A:$J,2,)="","",VLOOKUP($A318,Vocabulary!$A:$J,2,)),"")</f>
        <v>GeografischePositie</v>
      </c>
      <c r="D318" s="12" t="str">
        <f>IF($A318&lt;&gt;"",IF(VLOOKUP($A318,Vocabulary!$A:$J,10,)="","",VLOOKUP($A318,Vocabulary!$A:$J,10,)),"")</f>
        <v>&lt;vl-generiek:GeografischePositie&gt;</v>
      </c>
      <c r="E318" s="12" t="str">
        <f>IFERROR(IF(VLOOKUP(A318,VocabularyNL!$A:$G,6)=0,"",VLOOKUP(A318,VocabularyNL!$A:$G,6)),"")</f>
        <v>GeografischePositie</v>
      </c>
      <c r="F318" s="12" t="str">
        <f>IFERROR(IF(VLOOKUP(A318,VocabularyFR!$A:$G,6)=0,"",VLOOKUP(A318,VocabularyFR!$A:$G,6)),"")</f>
        <v/>
      </c>
      <c r="G318" s="12" t="str">
        <f>IF($A318&lt;&gt;"",VLOOKUP($A318,Vocabulary!$A:$J,3,),"")</f>
        <v>Geografische positie aangegeven dmv een punt.</v>
      </c>
      <c r="H318" s="12" t="str">
        <f>IFERROR(IF(VLOOKUP(A318,VocabularyNL!$A:$G,7)=0,"",VLOOKUP(A318,VocabularyNL!$A:$H,7)),"")</f>
        <v>Geografische positie aangegeven dmv een punt.</v>
      </c>
      <c r="I318" s="12" t="str">
        <f>IFERROR(IF(VLOOKUP(A318,VocabularyFR!$A:$G,7)=0,"",VLOOKUP(A318,VocabularyFR!$A:$H,7)),"")</f>
        <v/>
      </c>
      <c r="J318" s="12" t="str">
        <f>IF($A318&lt;&gt;"",IF(VLOOKUP($A318,Vocabulary!$A:$J,7,)="","",VLOOKUP($A318,Vocabulary!$A:$J,7,)),"")</f>
        <v/>
      </c>
      <c r="K318" s="12" t="str">
        <f>IFERROR(IF(VLOOKUP(A318,VocabularyNL!$A:$H,8)=0,"",VLOOKUP(A318,VocabularyNL!$A:$H,8)),"")</f>
        <v/>
      </c>
      <c r="L318" s="12" t="str">
        <f>IFERROR(IF(VLOOKUP(A318,VocabularyFR!$A:$H,8)=0,"",VLOOKUP(A318,VocabularyFR!$A:$H,8)),"")</f>
        <v/>
      </c>
    </row>
    <row r="319" spans="1:12" ht="28.8" x14ac:dyDescent="0.3">
      <c r="A319" s="4">
        <v>386</v>
      </c>
      <c r="B319" s="12" t="str">
        <f>IF($A319&lt;&gt;"",VLOOKUP($A319,Vocabulary!$A:$J,4,),"")</f>
        <v>Generic</v>
      </c>
      <c r="C319" s="12" t="str">
        <f>IF($A319&lt;&gt;"",IF(VLOOKUP($A319,Vocabulary!$A:$J,2,)="","",VLOOKUP($A319,Vocabulary!$A:$J,2,)),"")</f>
        <v>GestructureerdeIdentificator</v>
      </c>
      <c r="D319" s="12" t="str">
        <f>IF($A319&lt;&gt;"",IF(VLOOKUP($A319,Vocabulary!$A:$J,10,)="","",VLOOKUP($A319,Vocabulary!$A:$J,10,)),"")</f>
        <v>&lt;vl-generiek:GestructureerdeIdentificator&gt;</v>
      </c>
      <c r="E319" s="12" t="str">
        <f>IFERROR(IF(VLOOKUP(A319,VocabularyNL!$A:$G,6)=0,"",VLOOKUP(A319,VocabularyNL!$A:$G,6)),"")</f>
        <v>GestructureerdeIdentificator</v>
      </c>
      <c r="F319" s="12" t="str">
        <f>IFERROR(IF(VLOOKUP(A319,VocabularyFR!$A:$G,6)=0,"",VLOOKUP(A319,VocabularyFR!$A:$G,6)),"")</f>
        <v/>
      </c>
      <c r="G319" s="12" t="str">
        <f>IF($A319&lt;&gt;"",VLOOKUP($A319,Vocabulary!$A:$J,3,),"")</f>
        <v>Identificator van een object opgesplitst in zijn onderdelen.</v>
      </c>
      <c r="H319" s="12" t="str">
        <f>IFERROR(IF(VLOOKUP(A319,VocabularyNL!$A:$G,7)=0,"",VLOOKUP(A319,VocabularyNL!$A:$H,7)),"")</f>
        <v>Identificator van een object opgesplitst in zijn onderdelen.</v>
      </c>
      <c r="I319" s="12" t="str">
        <f>IFERROR(IF(VLOOKUP(A319,VocabularyFR!$A:$G,7)=0,"",VLOOKUP(A319,VocabularyFR!$A:$H,7)),"")</f>
        <v/>
      </c>
      <c r="J319" s="12" t="str">
        <f>IF($A319&lt;&gt;"",IF(VLOOKUP($A319,Vocabulary!$A:$J,7,)="","",VLOOKUP($A319,Vocabulary!$A:$J,7,)),"")</f>
        <v/>
      </c>
      <c r="K319" s="12" t="str">
        <f>IFERROR(IF(VLOOKUP(A319,VocabularyNL!$A:$H,8)=0,"",VLOOKUP(A319,VocabularyNL!$A:$H,8)),"")</f>
        <v/>
      </c>
      <c r="L319" s="12" t="str">
        <f>IFERROR(IF(VLOOKUP(A319,VocabularyFR!$A:$H,8)=0,"",VLOOKUP(A319,VocabularyFR!$A:$H,8)),"")</f>
        <v/>
      </c>
    </row>
    <row r="320" spans="1:12" x14ac:dyDescent="0.3">
      <c r="A320" s="4">
        <v>387</v>
      </c>
      <c r="B320" s="12" t="str">
        <f>IF($A320&lt;&gt;"",VLOOKUP($A320,Vocabulary!$A:$J,4,),"")</f>
        <v>Generic</v>
      </c>
      <c r="C320" s="12" t="str">
        <f>IF($A320&lt;&gt;"",IF(VLOOKUP($A320,Vocabulary!$A:$J,2,)="","",VLOOKUP($A320,Vocabulary!$A:$J,2,)),"")</f>
        <v>Gebeurtenisdatum.begin</v>
      </c>
      <c r="D320" s="12" t="str">
        <f>IF($A320&lt;&gt;"",IF(VLOOKUP($A320,Vocabulary!$A:$J,10,)="","",VLOOKUP($A320,Vocabulary!$A:$J,10,)),"")</f>
        <v>&lt;vl-generiek:Gebeurtenisdatum.begin&gt;</v>
      </c>
      <c r="E320" s="12" t="str">
        <f>IFERROR(IF(VLOOKUP(A320,VocabularyNL!$A:$G,6)=0,"",VLOOKUP(A320,VocabularyNL!$A:$G,6)),"")</f>
        <v>Gebeurtenisdatum.begin</v>
      </c>
      <c r="F320" s="12" t="str">
        <f>IFERROR(IF(VLOOKUP(A320,VocabularyFR!$A:$G,6)=0,"",VLOOKUP(A320,VocabularyFR!$A:$G,6)),"")</f>
        <v/>
      </c>
      <c r="G320" s="12" t="str">
        <f>IF($A320&lt;&gt;"",VLOOKUP($A320,Vocabulary!$A:$J,3,),"")</f>
        <v>Datum en tijd waarop de gebeurtenis startte.</v>
      </c>
      <c r="H320" s="12" t="str">
        <f>IFERROR(IF(VLOOKUP(A320,VocabularyNL!$A:$G,7)=0,"",VLOOKUP(A320,VocabularyNL!$A:$H,7)),"")</f>
        <v>Datum en tijd waarop de gebeurtenis startte.</v>
      </c>
      <c r="I320" s="12" t="str">
        <f>IFERROR(IF(VLOOKUP(A320,VocabularyFR!$A:$G,7)=0,"",VLOOKUP(A320,VocabularyFR!$A:$H,7)),"")</f>
        <v/>
      </c>
      <c r="J320" s="12" t="str">
        <f>IF($A320&lt;&gt;"",IF(VLOOKUP($A320,Vocabulary!$A:$J,7,)="","",VLOOKUP($A320,Vocabulary!$A:$J,7,)),"")</f>
        <v/>
      </c>
      <c r="K320" s="12" t="str">
        <f>IFERROR(IF(VLOOKUP(A320,VocabularyNL!$A:$H,8)=0,"",VLOOKUP(A320,VocabularyNL!$A:$H,8)),"")</f>
        <v/>
      </c>
      <c r="L320" s="12" t="str">
        <f>IFERROR(IF(VLOOKUP(A320,VocabularyFR!$A:$H,8)=0,"",VLOOKUP(A320,VocabularyFR!$A:$H,8)),"")</f>
        <v/>
      </c>
    </row>
    <row r="321" spans="1:12" x14ac:dyDescent="0.3">
      <c r="A321" s="4">
        <v>388</v>
      </c>
      <c r="B321" s="12" t="str">
        <f>IF($A321&lt;&gt;"",VLOOKUP($A321,Vocabulary!$A:$J,4,),"")</f>
        <v>Generic</v>
      </c>
      <c r="C321" s="12" t="str">
        <f>IF($A321&lt;&gt;"",IF(VLOOKUP($A321,Vocabulary!$A:$J,2,)="","",VLOOKUP($A321,Vocabulary!$A:$J,2,)),"")</f>
        <v>TijdsInterval.begin</v>
      </c>
      <c r="D321" s="12" t="str">
        <f>IF($A321&lt;&gt;"",IF(VLOOKUP($A321,Vocabulary!$A:$J,10,)="","",VLOOKUP($A321,Vocabulary!$A:$J,10,)),"")</f>
        <v>&lt;vl-generiek:TijdsInterval.begin&gt;</v>
      </c>
      <c r="E321" s="12" t="str">
        <f>IFERROR(IF(VLOOKUP(A321,VocabularyNL!$A:$G,6)=0,"",VLOOKUP(A321,VocabularyNL!$A:$G,6)),"")</f>
        <v>TijdsInterval.begin</v>
      </c>
      <c r="F321" s="12" t="str">
        <f>IFERROR(IF(VLOOKUP(A321,VocabularyFR!$A:$G,6)=0,"",VLOOKUP(A321,VocabularyFR!$A:$G,6)),"")</f>
        <v/>
      </c>
      <c r="G321" s="12" t="str">
        <f>IF($A321&lt;&gt;"",VLOOKUP($A321,Vocabulary!$A:$J,3,),"")</f>
        <v>Moment waarop het tijdsinterval begint.</v>
      </c>
      <c r="H321" s="12" t="str">
        <f>IFERROR(IF(VLOOKUP(A321,VocabularyNL!$A:$G,7)=0,"",VLOOKUP(A321,VocabularyNL!$A:$H,7)),"")</f>
        <v>Moment waarop het tijdsinterval begint.</v>
      </c>
      <c r="I321" s="12" t="str">
        <f>IFERROR(IF(VLOOKUP(A321,VocabularyFR!$A:$G,7)=0,"",VLOOKUP(A321,VocabularyFR!$A:$H,7)),"")</f>
        <v/>
      </c>
      <c r="J321" s="12" t="str">
        <f>IF($A321&lt;&gt;"",IF(VLOOKUP($A321,Vocabulary!$A:$J,7,)="","",VLOOKUP($A321,Vocabulary!$A:$J,7,)),"")</f>
        <v/>
      </c>
      <c r="K321" s="12" t="str">
        <f>IFERROR(IF(VLOOKUP(A321,VocabularyNL!$A:$H,8)=0,"",VLOOKUP(A321,VocabularyNL!$A:$H,8)),"")</f>
        <v/>
      </c>
      <c r="L321" s="12" t="str">
        <f>IFERROR(IF(VLOOKUP(A321,VocabularyFR!$A:$H,8)=0,"",VLOOKUP(A321,VocabularyFR!$A:$H,8)),"")</f>
        <v/>
      </c>
    </row>
    <row r="322" spans="1:12" ht="100.8" x14ac:dyDescent="0.3">
      <c r="A322" s="4">
        <v>389</v>
      </c>
      <c r="B322" s="12" t="str">
        <f>IF($A322&lt;&gt;"",VLOOKUP($A322,Vocabulary!$A:$J,4,),"")</f>
        <v>Generic</v>
      </c>
      <c r="C322" s="12" t="str">
        <f>IF($A322&lt;&gt;"",IF(VLOOKUP($A322,Vocabulary!$A:$J,2,)="","",VLOOKUP($A322,Vocabulary!$A:$J,2,)),"")</f>
        <v>bewerking</v>
      </c>
      <c r="D322" s="12" t="str">
        <f>IF($A322&lt;&gt;"",IF(VLOOKUP($A322,Vocabulary!$A:$J,10,)="","",VLOOKUP($A322,Vocabulary!$A:$J,10,)),"")</f>
        <v>&lt;vl-generiek:bewerking&gt;</v>
      </c>
      <c r="E322" s="12" t="str">
        <f>IFERROR(IF(VLOOKUP(A322,VocabularyNL!$A:$G,6)=0,"",VLOOKUP(A322,VocabularyNL!$A:$G,6)),"")</f>
        <v>bewerking</v>
      </c>
      <c r="F322" s="12" t="str">
        <f>IFERROR(IF(VLOOKUP(A322,VocabularyFR!$A:$G,6)=0,"",VLOOKUP(A322,VocabularyFR!$A:$G,6)),"")</f>
        <v/>
      </c>
      <c r="G322" s="12" t="str">
        <f>IF($A322&lt;&gt;"",VLOOKUP($A322,Vocabulary!$A:$J,3,),"")</f>
        <v>Aard vd bewerking die ihkv de activiteit op de entiteit is uitgevoerd.
Gebruik
Bvb "correctie" als de entiteit een record is en bvb gegenereerd werd om het voorgaand record ve object te verbeteren.</v>
      </c>
      <c r="H322" s="12" t="str">
        <f>IFERROR(IF(VLOOKUP(A322,VocabularyNL!$A:$G,7)=0,"",VLOOKUP(A322,VocabularyNL!$A:$H,7)),"")</f>
        <v>Aard vd bewerking die ihkv de activiteit op de entiteit is uitgevoerd.
Gebruik
Bvb "correctie" als de entiteit een record is en bvb gegenereerd werd om het voorgaand record ve object te verbeteren.</v>
      </c>
      <c r="I322" s="12" t="str">
        <f>IFERROR(IF(VLOOKUP(A322,VocabularyFR!$A:$G,7)=0,"",VLOOKUP(A322,VocabularyFR!$A:$H,7)),"")</f>
        <v/>
      </c>
      <c r="J322" s="12" t="str">
        <f>IF($A322&lt;&gt;"",IF(VLOOKUP($A322,Vocabulary!$A:$J,7,)="","",VLOOKUP($A322,Vocabulary!$A:$J,7,)),"")</f>
        <v/>
      </c>
      <c r="K322" s="12" t="str">
        <f>IFERROR(IF(VLOOKUP(A322,VocabularyNL!$A:$H,8)=0,"",VLOOKUP(A322,VocabularyNL!$A:$H,8)),"")</f>
        <v/>
      </c>
      <c r="L322" s="12" t="str">
        <f>IFERROR(IF(VLOOKUP(A322,VocabularyFR!$A:$H,8)=0,"",VLOOKUP(A322,VocabularyFR!$A:$H,8)),"")</f>
        <v/>
      </c>
    </row>
    <row r="323" spans="1:12" ht="86.4" x14ac:dyDescent="0.3">
      <c r="A323" s="4">
        <v>390</v>
      </c>
      <c r="B323" s="12" t="str">
        <f>IF($A323&lt;&gt;"",VLOOKUP($A323,Vocabulary!$A:$J,4,),"")</f>
        <v>Generic</v>
      </c>
      <c r="C323" s="12" t="str">
        <f>IF($A323&lt;&gt;"",IF(VLOOKUP($A323,Vocabulary!$A:$J,2,)="","",VLOOKUP($A323,Vocabulary!$A:$J,2,)),"")</f>
        <v>default</v>
      </c>
      <c r="D323" s="12" t="str">
        <f>IF($A323&lt;&gt;"",IF(VLOOKUP($A323,Vocabulary!$A:$J,10,)="","",VLOOKUP($A323,Vocabulary!$A:$J,10,)),"")</f>
        <v>&lt;vl-generiek:default&gt;</v>
      </c>
      <c r="E323" s="12" t="str">
        <f>IFERROR(IF(VLOOKUP(A323,VocabularyNL!$A:$G,6)=0,"",VLOOKUP(A323,VocabularyNL!$A:$G,6)),"")</f>
        <v>default</v>
      </c>
      <c r="F323" s="12" t="str">
        <f>IFERROR(IF(VLOOKUP(A323,VocabularyFR!$A:$G,6)=0,"",VLOOKUP(A323,VocabularyFR!$A:$G,6)),"")</f>
        <v/>
      </c>
      <c r="G323" s="12" t="str">
        <f>IF($A323&lt;&gt;"",VLOOKUP($A323,Vocabulary!$A:$J,3,),"")</f>
        <v>Geeft aan of de positie een default positie is.
Gebruik
Hieronder wordt de positie verstaan die per default moet worden gebruikt als het object meerdere posities heeft.</v>
      </c>
      <c r="H323" s="12" t="str">
        <f>IFERROR(IF(VLOOKUP(A323,VocabularyNL!$A:$G,7)=0,"",VLOOKUP(A323,VocabularyNL!$A:$H,7)),"")</f>
        <v>Geeft aan of de positie een default positie is.
Gebruik
Hieronder wordt de positie verstaan die per default moet worden gebruikt als het object meerdere posities heeft.</v>
      </c>
      <c r="I323" s="12" t="str">
        <f>IFERROR(IF(VLOOKUP(A323,VocabularyFR!$A:$G,7)=0,"",VLOOKUP(A323,VocabularyFR!$A:$H,7)),"")</f>
        <v/>
      </c>
      <c r="J323" s="12" t="str">
        <f>IF($A323&lt;&gt;"",IF(VLOOKUP($A323,Vocabulary!$A:$J,7,)="","",VLOOKUP($A323,Vocabulary!$A:$J,7,)),"")</f>
        <v/>
      </c>
      <c r="K323" s="12" t="str">
        <f>IFERROR(IF(VLOOKUP(A323,VocabularyNL!$A:$H,8)=0,"",VLOOKUP(A323,VocabularyNL!$A:$H,8)),"")</f>
        <v/>
      </c>
      <c r="L323" s="12" t="str">
        <f>IFERROR(IF(VLOOKUP(A323,VocabularyFR!$A:$H,8)=0,"",VLOOKUP(A323,VocabularyFR!$A:$H,8)),"")</f>
        <v/>
      </c>
    </row>
    <row r="324" spans="1:12" x14ac:dyDescent="0.3">
      <c r="A324" s="4">
        <v>391</v>
      </c>
      <c r="B324" s="12" t="str">
        <f>IF($A324&lt;&gt;"",VLOOKUP($A324,Vocabulary!$A:$J,4,),"")</f>
        <v>Generic</v>
      </c>
      <c r="C324" s="12" t="str">
        <f>IF($A324&lt;&gt;"",IF(VLOOKUP($A324,Vocabulary!$A:$J,2,)="","",VLOOKUP($A324,Vocabulary!$A:$J,2,)),"")</f>
        <v>Gebeurtenisdatum.einde</v>
      </c>
      <c r="D324" s="12" t="str">
        <f>IF($A324&lt;&gt;"",IF(VLOOKUP($A324,Vocabulary!$A:$J,10,)="","",VLOOKUP($A324,Vocabulary!$A:$J,10,)),"")</f>
        <v>&lt;vl-generiek:Gebeurtenisdatum.einde&gt;</v>
      </c>
      <c r="E324" s="12" t="str">
        <f>IFERROR(IF(VLOOKUP(A324,VocabularyNL!$A:$G,6)=0,"",VLOOKUP(A324,VocabularyNL!$A:$G,6)),"")</f>
        <v>Gebeurtenisdatum.einde</v>
      </c>
      <c r="F324" s="12" t="str">
        <f>IFERROR(IF(VLOOKUP(A324,VocabularyFR!$A:$G,6)=0,"",VLOOKUP(A324,VocabularyFR!$A:$G,6)),"")</f>
        <v/>
      </c>
      <c r="G324" s="12" t="str">
        <f>IF($A324&lt;&gt;"",VLOOKUP($A324,Vocabulary!$A:$J,3,),"")</f>
        <v>Datum en tijd waarop de gebeurtenis eindigde.</v>
      </c>
      <c r="H324" s="12" t="str">
        <f>IFERROR(IF(VLOOKUP(A324,VocabularyNL!$A:$G,7)=0,"",VLOOKUP(A324,VocabularyNL!$A:$H,7)),"")</f>
        <v>Datum en tijd waarop de gebeurtenis eindigde.</v>
      </c>
      <c r="I324" s="12" t="str">
        <f>IFERROR(IF(VLOOKUP(A324,VocabularyFR!$A:$G,7)=0,"",VLOOKUP(A324,VocabularyFR!$A:$H,7)),"")</f>
        <v/>
      </c>
      <c r="J324" s="12" t="str">
        <f>IF($A324&lt;&gt;"",IF(VLOOKUP($A324,Vocabulary!$A:$J,7,)="","",VLOOKUP($A324,Vocabulary!$A:$J,7,)),"")</f>
        <v/>
      </c>
      <c r="K324" s="12" t="str">
        <f>IFERROR(IF(VLOOKUP(A324,VocabularyNL!$A:$H,8)=0,"",VLOOKUP(A324,VocabularyNL!$A:$H,8)),"")</f>
        <v/>
      </c>
      <c r="L324" s="12" t="str">
        <f>IFERROR(IF(VLOOKUP(A324,VocabularyFR!$A:$H,8)=0,"",VLOOKUP(A324,VocabularyFR!$A:$H,8)),"")</f>
        <v/>
      </c>
    </row>
    <row r="325" spans="1:12" x14ac:dyDescent="0.3">
      <c r="A325" s="4">
        <v>392</v>
      </c>
      <c r="B325" s="12" t="str">
        <f>IF($A325&lt;&gt;"",VLOOKUP($A325,Vocabulary!$A:$J,4,),"")</f>
        <v>Generic</v>
      </c>
      <c r="C325" s="12" t="str">
        <f>IF($A325&lt;&gt;"",IF(VLOOKUP($A325,Vocabulary!$A:$J,2,)="","",VLOOKUP($A325,Vocabulary!$A:$J,2,)),"")</f>
        <v>TijdsInterval.einde</v>
      </c>
      <c r="D325" s="12" t="str">
        <f>IF($A325&lt;&gt;"",IF(VLOOKUP($A325,Vocabulary!$A:$J,10,)="","",VLOOKUP($A325,Vocabulary!$A:$J,10,)),"")</f>
        <v>&lt;vl-generiek:TijdsInterval.einde&gt;</v>
      </c>
      <c r="E325" s="12" t="str">
        <f>IFERROR(IF(VLOOKUP(A325,VocabularyNL!$A:$G,6)=0,"",VLOOKUP(A325,VocabularyNL!$A:$G,6)),"")</f>
        <v>TijdsInterval.einde</v>
      </c>
      <c r="F325" s="12" t="str">
        <f>IFERROR(IF(VLOOKUP(A325,VocabularyFR!$A:$G,6)=0,"",VLOOKUP(A325,VocabularyFR!$A:$G,6)),"")</f>
        <v/>
      </c>
      <c r="G325" s="12" t="str">
        <f>IF($A325&lt;&gt;"",VLOOKUP($A325,Vocabulary!$A:$J,3,),"")</f>
        <v>Moment waarop het tijdsinterval eindigt</v>
      </c>
      <c r="H325" s="12" t="str">
        <f>IFERROR(IF(VLOOKUP(A325,VocabularyNL!$A:$G,7)=0,"",VLOOKUP(A325,VocabularyNL!$A:$H,7)),"")</f>
        <v>Moment waarop het tijdsinterval eindigt</v>
      </c>
      <c r="I325" s="12" t="str">
        <f>IFERROR(IF(VLOOKUP(A325,VocabularyFR!$A:$G,7)=0,"",VLOOKUP(A325,VocabularyFR!$A:$H,7)),"")</f>
        <v/>
      </c>
      <c r="J325" s="12" t="str">
        <f>IF($A325&lt;&gt;"",IF(VLOOKUP($A325,Vocabulary!$A:$J,7,)="","",VLOOKUP($A325,Vocabulary!$A:$J,7,)),"")</f>
        <v/>
      </c>
      <c r="K325" s="12" t="str">
        <f>IFERROR(IF(VLOOKUP(A325,VocabularyNL!$A:$H,8)=0,"",VLOOKUP(A325,VocabularyNL!$A:$H,8)),"")</f>
        <v/>
      </c>
      <c r="L325" s="12" t="str">
        <f>IFERROR(IF(VLOOKUP(A325,VocabularyFR!$A:$H,8)=0,"",VLOOKUP(A325,VocabularyFR!$A:$H,8)),"")</f>
        <v/>
      </c>
    </row>
    <row r="326" spans="1:12" x14ac:dyDescent="0.3">
      <c r="A326" s="4">
        <v>393</v>
      </c>
      <c r="B326" s="12" t="str">
        <f>IF($A326&lt;&gt;"",VLOOKUP($A326,Vocabulary!$A:$J,4,),"")</f>
        <v>Generic</v>
      </c>
      <c r="C326" s="12" t="str">
        <f>IF($A326&lt;&gt;"",IF(VLOOKUP($A326,Vocabulary!$A:$J,2,)="","",VLOOKUP($A326,Vocabulary!$A:$J,2,)),"")</f>
        <v>gestructureerdeIdentificator</v>
      </c>
      <c r="D326" s="12" t="str">
        <f>IF($A326&lt;&gt;"",IF(VLOOKUP($A326,Vocabulary!$A:$J,10,)="","",VLOOKUP($A326,Vocabulary!$A:$J,10,)),"")</f>
        <v>&lt;vl-generiek:gestructureerdeIdentificator&gt;</v>
      </c>
      <c r="E326" s="12" t="str">
        <f>IFERROR(IF(VLOOKUP(A326,VocabularyNL!$A:$G,6)=0,"",VLOOKUP(A326,VocabularyNL!$A:$G,6)),"")</f>
        <v>gestructureerdeIdentificator</v>
      </c>
      <c r="F326" s="12" t="str">
        <f>IFERROR(IF(VLOOKUP(A326,VocabularyFR!$A:$G,6)=0,"",VLOOKUP(A326,VocabularyFR!$A:$G,6)),"")</f>
        <v/>
      </c>
      <c r="G326" s="12" t="str">
        <f>IF($A326&lt;&gt;"",VLOOKUP($A326,Vocabulary!$A:$J,3,),"")</f>
        <v>Identificator vh object opgesplitst in zijn onderdelen.</v>
      </c>
      <c r="H326" s="12" t="str">
        <f>IFERROR(IF(VLOOKUP(A326,VocabularyNL!$A:$G,7)=0,"",VLOOKUP(A326,VocabularyNL!$A:$H,7)),"")</f>
        <v>Identificator vh object opgesplitst in zijn onderdelen.</v>
      </c>
      <c r="I326" s="12" t="str">
        <f>IFERROR(IF(VLOOKUP(A326,VocabularyFR!$A:$G,7)=0,"",VLOOKUP(A326,VocabularyFR!$A:$H,7)),"")</f>
        <v/>
      </c>
      <c r="J326" s="12" t="str">
        <f>IF($A326&lt;&gt;"",IF(VLOOKUP($A326,Vocabulary!$A:$J,7,)="","",VLOOKUP($A326,Vocabulary!$A:$J,7,)),"")</f>
        <v/>
      </c>
      <c r="K326" s="12" t="str">
        <f>IFERROR(IF(VLOOKUP(A326,VocabularyNL!$A:$H,8)=0,"",VLOOKUP(A326,VocabularyNL!$A:$H,8)),"")</f>
        <v/>
      </c>
      <c r="L326" s="12" t="str">
        <f>IFERROR(IF(VLOOKUP(A326,VocabularyFR!$A:$H,8)=0,"",VLOOKUP(A326,VocabularyFR!$A:$H,8)),"")</f>
        <v/>
      </c>
    </row>
    <row r="327" spans="1:12" ht="115.2" x14ac:dyDescent="0.3">
      <c r="A327" s="4">
        <v>394</v>
      </c>
      <c r="B327" s="12" t="str">
        <f>IF($A327&lt;&gt;"",VLOOKUP($A327,Vocabulary!$A:$J,4,),"")</f>
        <v>Generic</v>
      </c>
      <c r="C327" s="12" t="str">
        <f>IF($A327&lt;&gt;"",IF(VLOOKUP($A327,Vocabulary!$A:$J,2,)="","",VLOOKUP($A327,Vocabulary!$A:$J,2,)),"")</f>
        <v>handeldeInOpdrachtVan</v>
      </c>
      <c r="D327" s="12" t="str">
        <f>IF($A327&lt;&gt;"",IF(VLOOKUP($A327,Vocabulary!$A:$J,10,)="","",VLOOKUP($A327,Vocabulary!$A:$J,10,)),"")</f>
        <v>&lt;vl-generiek:handeldeInOpdrachtVan&gt;</v>
      </c>
      <c r="E327" s="12" t="str">
        <f>IFERROR(IF(VLOOKUP(A327,VocabularyNL!$A:$G,6)=0,"",VLOOKUP(A327,VocabularyNL!$A:$G,6)),"")</f>
        <v>handeldeInOpdrachtVan</v>
      </c>
      <c r="F327" s="12" t="str">
        <f>IFERROR(IF(VLOOKUP(A327,VocabularyFR!$A:$G,6)=0,"",VLOOKUP(A327,VocabularyFR!$A:$G,6)),"")</f>
        <v/>
      </c>
      <c r="G327" s="12" t="str">
        <f>IF($A327&lt;&gt;"",VLOOKUP($A327,Vocabulary!$A:$J,3,),"")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H327" s="12" t="str">
        <f>IFERROR(IF(VLOOKUP(A327,VocabularyNL!$A:$G,7)=0,"",VLOOKUP(A327,VocabularyNL!$A:$H,7)),"")</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I327" s="12" t="str">
        <f>IFERROR(IF(VLOOKUP(A327,VocabularyFR!$A:$G,7)=0,"",VLOOKUP(A327,VocabularyFR!$A:$H,7)),"")</f>
        <v/>
      </c>
      <c r="J327" s="12" t="str">
        <f>IF($A327&lt;&gt;"",IF(VLOOKUP($A327,Vocabulary!$A:$J,7,)="","",VLOOKUP($A327,Vocabulary!$A:$J,7,)),"")</f>
        <v/>
      </c>
      <c r="K327" s="12" t="str">
        <f>IFERROR(IF(VLOOKUP(A327,VocabularyNL!$A:$H,8)=0,"",VLOOKUP(A327,VocabularyNL!$A:$H,8)),"")</f>
        <v/>
      </c>
      <c r="L327" s="12" t="str">
        <f>IFERROR(IF(VLOOKUP(A327,VocabularyFR!$A:$H,8)=0,"",VLOOKUP(A327,VocabularyFR!$A:$H,8)),"")</f>
        <v/>
      </c>
    </row>
    <row r="328" spans="1:12" ht="28.8" x14ac:dyDescent="0.3">
      <c r="A328" s="4">
        <v>395</v>
      </c>
      <c r="B328" s="12" t="str">
        <f>IF($A328&lt;&gt;"",VLOOKUP($A328,Vocabulary!$A:$J,4,),"")</f>
        <v>Generic</v>
      </c>
      <c r="C328" s="12" t="str">
        <f>IF($A328&lt;&gt;"",IF(VLOOKUP($A328,Vocabulary!$A:$J,2,)="","",VLOOKUP($A328,Vocabulary!$A:$J,2,)),"")</f>
        <v>lokaleIdentificator</v>
      </c>
      <c r="D328" s="12" t="str">
        <f>IF($A328&lt;&gt;"",IF(VLOOKUP($A328,Vocabulary!$A:$J,10,)="","",VLOOKUP($A328,Vocabulary!$A:$J,10,)),"")</f>
        <v>&lt;vl-generiek:lokaleIdentificator&gt;</v>
      </c>
      <c r="E328" s="12" t="str">
        <f>IFERROR(IF(VLOOKUP(A328,VocabularyNL!$A:$G,6)=0,"",VLOOKUP(A328,VocabularyNL!$A:$G,6)),"")</f>
        <v>lokaleIdentificator</v>
      </c>
      <c r="F328" s="12" t="str">
        <f>IFERROR(IF(VLOOKUP(A328,VocabularyFR!$A:$G,6)=0,"",VLOOKUP(A328,VocabularyFR!$A:$G,6)),"")</f>
        <v/>
      </c>
      <c r="G328" s="12" t="str">
        <f>IF($A328&lt;&gt;"",VLOOKUP($A328,Vocabulary!$A:$J,3,),"")</f>
        <v>String gebruikt om het object uniek te identificeren binnen de naamruimte.</v>
      </c>
      <c r="H328" s="12" t="str">
        <f>IFERROR(IF(VLOOKUP(A328,VocabularyNL!$A:$G,7)=0,"",VLOOKUP(A328,VocabularyNL!$A:$H,7)),"")</f>
        <v>String gebruikt om het object uniek te identificeren binnen de naamruimte.</v>
      </c>
      <c r="I328" s="12" t="str">
        <f>IFERROR(IF(VLOOKUP(A328,VocabularyFR!$A:$G,7)=0,"",VLOOKUP(A328,VocabularyFR!$A:$H,7)),"")</f>
        <v/>
      </c>
      <c r="J328" s="12" t="str">
        <f>IF($A328&lt;&gt;"",IF(VLOOKUP($A328,Vocabulary!$A:$J,7,)="","",VLOOKUP($A328,Vocabulary!$A:$J,7,)),"")</f>
        <v/>
      </c>
      <c r="K328" s="12" t="str">
        <f>IFERROR(IF(VLOOKUP(A328,VocabularyNL!$A:$H,8)=0,"",VLOOKUP(A328,VocabularyNL!$A:$H,8)),"")</f>
        <v/>
      </c>
      <c r="L328" s="12" t="str">
        <f>IFERROR(IF(VLOOKUP(A328,VocabularyFR!$A:$H,8)=0,"",VLOOKUP(A328,VocabularyFR!$A:$H,8)),"")</f>
        <v/>
      </c>
    </row>
    <row r="329" spans="1:12" ht="72" x14ac:dyDescent="0.3">
      <c r="A329" s="4">
        <v>396</v>
      </c>
      <c r="B329" s="12" t="str">
        <f>IF($A329&lt;&gt;"",VLOOKUP($A329,Vocabulary!$A:$J,4,),"")</f>
        <v>Generic</v>
      </c>
      <c r="C329" s="12" t="str">
        <f>IF($A329&lt;&gt;"",IF(VLOOKUP($A329,Vocabulary!$A:$J,2,)="","",VLOOKUP($A329,Vocabulary!$A:$J,2,)),"")</f>
        <v>methode</v>
      </c>
      <c r="D329" s="12" t="str">
        <f>IF($A329&lt;&gt;"",IF(VLOOKUP($A329,Vocabulary!$A:$J,10,)="","",VLOOKUP($A329,Vocabulary!$A:$J,10,)),"")</f>
        <v>&lt;vl-generiek:methode&gt;</v>
      </c>
      <c r="E329" s="12" t="str">
        <f>IFERROR(IF(VLOOKUP(A329,VocabularyNL!$A:$G,6)=0,"",VLOOKUP(A329,VocabularyNL!$A:$G,6)),"")</f>
        <v>methode</v>
      </c>
      <c r="F329" s="12" t="str">
        <f>IFERROR(IF(VLOOKUP(A329,VocabularyFR!$A:$G,6)=0,"",VLOOKUP(A329,VocabularyFR!$A:$G,6)),"")</f>
        <v/>
      </c>
      <c r="G329" s="12" t="str">
        <f>IF($A329&lt;&gt;"",VLOOKUP($A329,Vocabulary!$A:$J,3,),"")</f>
        <v>De manier waarop het punt werd bepaald.
Gebruik
Bvb positie afgeleid ve bestaand object (bvb door berekening vd centroïde).</v>
      </c>
      <c r="H329" s="12" t="str">
        <f>IFERROR(IF(VLOOKUP(A329,VocabularyNL!$A:$G,7)=0,"",VLOOKUP(A329,VocabularyNL!$A:$H,7)),"")</f>
        <v>De manier waarop het punt werd bepaald.
Gebruik
Bvb positie afgeleid ve bestaand object (bvb door berekening vd centroïde).</v>
      </c>
      <c r="I329" s="12" t="str">
        <f>IFERROR(IF(VLOOKUP(A329,VocabularyFR!$A:$G,7)=0,"",VLOOKUP(A329,VocabularyFR!$A:$H,7)),"")</f>
        <v/>
      </c>
      <c r="J329" s="12" t="str">
        <f>IF($A329&lt;&gt;"",IF(VLOOKUP($A329,Vocabulary!$A:$J,7,)="","",VLOOKUP($A329,Vocabulary!$A:$J,7,)),"")</f>
        <v/>
      </c>
      <c r="K329" s="12" t="str">
        <f>IFERROR(IF(VLOOKUP(A329,VocabularyNL!$A:$H,8)=0,"",VLOOKUP(A329,VocabularyNL!$A:$H,8)),"")</f>
        <v/>
      </c>
      <c r="L329" s="12" t="str">
        <f>IFERROR(IF(VLOOKUP(A329,VocabularyFR!$A:$H,8)=0,"",VLOOKUP(A329,VocabularyFR!$A:$H,8)),"")</f>
        <v/>
      </c>
    </row>
    <row r="330" spans="1:12" ht="144" x14ac:dyDescent="0.3">
      <c r="A330" s="4">
        <v>397</v>
      </c>
      <c r="B330" s="12" t="str">
        <f>IF($A330&lt;&gt;"",VLOOKUP($A330,Vocabulary!$A:$J,4,),"")</f>
        <v>Generic</v>
      </c>
      <c r="C330" s="12" t="str">
        <f>IF($A330&lt;&gt;"",IF(VLOOKUP($A330,Vocabulary!$A:$J,2,)="","",VLOOKUP($A330,Vocabulary!$A:$J,2,)),"")</f>
        <v>naamruimte</v>
      </c>
      <c r="D330" s="12" t="str">
        <f>IF($A330&lt;&gt;"",IF(VLOOKUP($A330,Vocabulary!$A:$J,10,)="","",VLOOKUP($A330,Vocabulary!$A:$J,10,)),"")</f>
        <v>&lt;vl-generiek:naamruimte&gt;</v>
      </c>
      <c r="E330" s="12" t="str">
        <f>IFERROR(IF(VLOOKUP(A330,VocabularyNL!$A:$G,6)=0,"",VLOOKUP(A330,VocabularyNL!$A:$G,6)),"")</f>
        <v>naamruimte</v>
      </c>
      <c r="F330" s="12" t="str">
        <f>IFERROR(IF(VLOOKUP(A330,VocabularyFR!$A:$G,6)=0,"",VLOOKUP(A330,VocabularyFR!$A:$G,6)),"")</f>
        <v/>
      </c>
      <c r="G330" s="12" t="str">
        <f>IF($A330&lt;&gt;"",VLOOKUP($A330,Vocabulary!$A:$J,3,),"")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H330" s="12" t="str">
        <f>IFERROR(IF(VLOOKUP(A330,VocabularyNL!$A:$G,7)=0,"",VLOOKUP(A330,VocabularyNL!$A:$H,7)),"")</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I330" s="12" t="str">
        <f>IFERROR(IF(VLOOKUP(A330,VocabularyFR!$A:$G,7)=0,"",VLOOKUP(A330,VocabularyFR!$A:$H,7)),"")</f>
        <v/>
      </c>
      <c r="J330" s="12" t="str">
        <f>IF($A330&lt;&gt;"",IF(VLOOKUP($A330,Vocabulary!$A:$J,7,)="","",VLOOKUP($A330,Vocabulary!$A:$J,7,)),"")</f>
        <v/>
      </c>
      <c r="K330" s="12" t="str">
        <f>IFERROR(IF(VLOOKUP(A330,VocabularyNL!$A:$H,8)=0,"",VLOOKUP(A330,VocabularyNL!$A:$H,8)),"")</f>
        <v/>
      </c>
      <c r="L330" s="12" t="str">
        <f>IFERROR(IF(VLOOKUP(A330,VocabularyFR!$A:$H,8)=0,"",VLOOKUP(A330,VocabularyFR!$A:$H,8)),"")</f>
        <v/>
      </c>
    </row>
    <row r="331" spans="1:12" ht="72" x14ac:dyDescent="0.3">
      <c r="A331" s="4">
        <v>398</v>
      </c>
      <c r="B331" s="12" t="str">
        <f>IF($A331&lt;&gt;"",VLOOKUP($A331,Vocabulary!$A:$J,4,),"")</f>
        <v>Generic</v>
      </c>
      <c r="C331" s="12" t="str">
        <f>IF($A331&lt;&gt;"",IF(VLOOKUP($A331,Vocabulary!$A:$J,2,)="","",VLOOKUP($A331,Vocabulary!$A:$J,2,)),"")</f>
        <v>plaats</v>
      </c>
      <c r="D331" s="12" t="str">
        <f>IF($A331&lt;&gt;"",IF(VLOOKUP($A331,Vocabulary!$A:$J,10,)="","",VLOOKUP($A331,Vocabulary!$A:$J,10,)),"")</f>
        <v>&lt;vl-generiek:plaats&gt;</v>
      </c>
      <c r="E331" s="12" t="str">
        <f>IFERROR(IF(VLOOKUP(A331,VocabularyNL!$A:$G,6)=0,"",VLOOKUP(A331,VocabularyNL!$A:$G,6)),"")</f>
        <v>plaats</v>
      </c>
      <c r="F331" s="12" t="str">
        <f>IFERROR(IF(VLOOKUP(A331,VocabularyFR!$A:$G,6)=0,"",VLOOKUP(A331,VocabularyFR!$A:$G,6)),"")</f>
        <v/>
      </c>
      <c r="G331" s="12" t="str">
        <f>IF($A331&lt;&gt;"",VLOOKUP($A331,Vocabulary!$A:$J,3,),"")</f>
        <v>Plaatsnaam waarmee de Jurisdictie kan worden aangeduid.
Gebruik
Bv de naam ve land.</v>
      </c>
      <c r="H331" s="12" t="str">
        <f>IFERROR(IF(VLOOKUP(A331,VocabularyNL!$A:$G,7)=0,"",VLOOKUP(A331,VocabularyNL!$A:$H,7)),"")</f>
        <v>Plaatsnaam waarmee de Jurisdictie kan worden aangeduid.
Gebruik
Bv de naam ve land.</v>
      </c>
      <c r="I331" s="12" t="str">
        <f>IFERROR(IF(VLOOKUP(A331,VocabularyFR!$A:$G,7)=0,"",VLOOKUP(A331,VocabularyFR!$A:$H,7)),"")</f>
        <v/>
      </c>
      <c r="J331" s="12" t="str">
        <f>IF($A331&lt;&gt;"",IF(VLOOKUP($A331,Vocabulary!$A:$J,7,)="","",VLOOKUP($A331,Vocabulary!$A:$J,7,)),"")</f>
        <v/>
      </c>
      <c r="K331" s="12" t="str">
        <f>IFERROR(IF(VLOOKUP(A331,VocabularyNL!$A:$H,8)=0,"",VLOOKUP(A331,VocabularyNL!$A:$H,8)),"")</f>
        <v/>
      </c>
      <c r="L331" s="12" t="str">
        <f>IFERROR(IF(VLOOKUP(A331,VocabularyFR!$A:$H,8)=0,"",VLOOKUP(A331,VocabularyFR!$A:$H,8)),"")</f>
        <v/>
      </c>
    </row>
    <row r="332" spans="1:12" ht="72" x14ac:dyDescent="0.3">
      <c r="A332" s="4">
        <v>399</v>
      </c>
      <c r="B332" s="12" t="str">
        <f>IF($A332&lt;&gt;"",VLOOKUP($A332,Vocabulary!$A:$J,4,),"")</f>
        <v>Generic</v>
      </c>
      <c r="C332" s="12" t="str">
        <f>IF($A332&lt;&gt;"",IF(VLOOKUP($A332,Vocabulary!$A:$J,2,)="","",VLOOKUP($A332,Vocabulary!$A:$J,2,)),"")</f>
        <v>specificatie</v>
      </c>
      <c r="D332" s="12" t="str">
        <f>IF($A332&lt;&gt;"",IF(VLOOKUP($A332,Vocabulary!$A:$J,10,)="","",VLOOKUP($A332,Vocabulary!$A:$J,10,)),"")</f>
        <v>&lt;vl-generiek:specificatie&gt;</v>
      </c>
      <c r="E332" s="12" t="str">
        <f>IFERROR(IF(VLOOKUP(A332,VocabularyNL!$A:$G,6)=0,"",VLOOKUP(A332,VocabularyNL!$A:$G,6)),"")</f>
        <v>specificatie</v>
      </c>
      <c r="F332" s="12" t="str">
        <f>IFERROR(IF(VLOOKUP(A332,VocabularyFR!$A:$G,6)=0,"",VLOOKUP(A332,VocabularyFR!$A:$G,6)),"")</f>
        <v/>
      </c>
      <c r="G332" s="12" t="str">
        <f>IF($A332&lt;&gt;"",VLOOKUP($A332,Vocabulary!$A:$J,3,),"")</f>
        <v>Het type object op basis waarvan het punt werd bepaald.
Gebruik
Bvb perceel, gebouw...</v>
      </c>
      <c r="H332" s="12" t="str">
        <f>IFERROR(IF(VLOOKUP(A332,VocabularyNL!$A:$G,7)=0,"",VLOOKUP(A332,VocabularyNL!$A:$H,7)),"")</f>
        <v>Het type object op basis waarvan het punt werd bepaald.
Gebruik
Bvb perceel, gebouw...</v>
      </c>
      <c r="I332" s="12" t="str">
        <f>IFERROR(IF(VLOOKUP(A332,VocabularyFR!$A:$G,7)=0,"",VLOOKUP(A332,VocabularyFR!$A:$H,7)),"")</f>
        <v/>
      </c>
      <c r="J332" s="12" t="str">
        <f>IF($A332&lt;&gt;"",IF(VLOOKUP($A332,Vocabulary!$A:$J,7,)="","",VLOOKUP($A332,Vocabulary!$A:$J,7,)),"")</f>
        <v/>
      </c>
      <c r="K332" s="12" t="str">
        <f>IFERROR(IF(VLOOKUP(A332,VocabularyNL!$A:$H,8)=0,"",VLOOKUP(A332,VocabularyNL!$A:$H,8)),"")</f>
        <v/>
      </c>
      <c r="L332" s="12" t="str">
        <f>IFERROR(IF(VLOOKUP(A332,VocabularyFR!$A:$H,8)=0,"",VLOOKUP(A332,VocabularyFR!$A:$H,8)),"")</f>
        <v/>
      </c>
    </row>
    <row r="333" spans="1:12" x14ac:dyDescent="0.3">
      <c r="A333" s="4">
        <v>400</v>
      </c>
      <c r="B333" s="12" t="str">
        <f>IF($A333&lt;&gt;"",VLOOKUP($A333,Vocabulary!$A:$J,4,),"")</f>
        <v>Generic</v>
      </c>
      <c r="C333" s="12" t="str">
        <f>IF($A333&lt;&gt;"",IF(VLOOKUP($A333,Vocabulary!$A:$J,2,)="","",VLOOKUP($A333,Vocabulary!$A:$J,2,)),"")</f>
        <v>tussentijdstip</v>
      </c>
      <c r="D333" s="12" t="str">
        <f>IF($A333&lt;&gt;"",IF(VLOOKUP($A333,Vocabulary!$A:$J,10,)="","",VLOOKUP($A333,Vocabulary!$A:$J,10,)),"")</f>
        <v>&lt;vl-generiek:tussentijdstip&gt;</v>
      </c>
      <c r="E333" s="12" t="str">
        <f>IFERROR(IF(VLOOKUP(A333,VocabularyNL!$A:$G,6)=0,"",VLOOKUP(A333,VocabularyNL!$A:$G,6)),"")</f>
        <v>tussentijdstip</v>
      </c>
      <c r="F333" s="12" t="str">
        <f>IFERROR(IF(VLOOKUP(A333,VocabularyFR!$A:$G,6)=0,"",VLOOKUP(A333,VocabularyFR!$A:$G,6)),"")</f>
        <v/>
      </c>
      <c r="G333" s="12" t="str">
        <f>IF($A333&lt;&gt;"",VLOOKUP($A333,Vocabulary!$A:$J,3,),"")</f>
        <v>Datum en tijd van een moment tussen begin en einde.</v>
      </c>
      <c r="H333" s="12" t="str">
        <f>IFERROR(IF(VLOOKUP(A333,VocabularyNL!$A:$G,7)=0,"",VLOOKUP(A333,VocabularyNL!$A:$H,7)),"")</f>
        <v>Datum en tijd van een moment tussen begin en einde.</v>
      </c>
      <c r="I333" s="12" t="str">
        <f>IFERROR(IF(VLOOKUP(A333,VocabularyFR!$A:$G,7)=0,"",VLOOKUP(A333,VocabularyFR!$A:$H,7)),"")</f>
        <v/>
      </c>
      <c r="J333" s="12" t="str">
        <f>IF($A333&lt;&gt;"",IF(VLOOKUP($A333,Vocabulary!$A:$J,7,)="","",VLOOKUP($A333,Vocabulary!$A:$J,7,)),"")</f>
        <v/>
      </c>
      <c r="K333" s="12" t="str">
        <f>IFERROR(IF(VLOOKUP(A333,VocabularyNL!$A:$H,8)=0,"",VLOOKUP(A333,VocabularyNL!$A:$H,8)),"")</f>
        <v/>
      </c>
      <c r="L333" s="12" t="str">
        <f>IFERROR(IF(VLOOKUP(A333,VocabularyFR!$A:$H,8)=0,"",VLOOKUP(A333,VocabularyFR!$A:$H,8)),"")</f>
        <v/>
      </c>
    </row>
    <row r="334" spans="1:12" x14ac:dyDescent="0.3">
      <c r="A334" s="4">
        <v>401</v>
      </c>
      <c r="B334" s="12" t="str">
        <f>IF($A334&lt;&gt;"",VLOOKUP($A334,Vocabulary!$A:$J,4,),"")</f>
        <v>Generic</v>
      </c>
      <c r="C334" s="12" t="str">
        <f>IF($A334&lt;&gt;"",IF(VLOOKUP($A334,Vocabulary!$A:$J,2,)="","",VLOOKUP($A334,Vocabulary!$A:$J,2,)),"")</f>
        <v>versieIdentificator</v>
      </c>
      <c r="D334" s="12" t="str">
        <f>IF($A334&lt;&gt;"",IF(VLOOKUP($A334,Vocabulary!$A:$J,10,)="","",VLOOKUP($A334,Vocabulary!$A:$J,10,)),"")</f>
        <v>&lt;vl-generiek:versieIdentificator&gt;</v>
      </c>
      <c r="E334" s="12" t="str">
        <f>IFERROR(IF(VLOOKUP(A334,VocabularyNL!$A:$G,6)=0,"",VLOOKUP(A334,VocabularyNL!$A:$G,6)),"")</f>
        <v>versieIdentificator</v>
      </c>
      <c r="F334" s="12" t="str">
        <f>IFERROR(IF(VLOOKUP(A334,VocabularyFR!$A:$G,6)=0,"",VLOOKUP(A334,VocabularyFR!$A:$G,6)),"")</f>
        <v/>
      </c>
      <c r="G334" s="12" t="str">
        <f>IF($A334&lt;&gt;"",VLOOKUP($A334,Vocabulary!$A:$J,3,),"")</f>
        <v>Identificator van de specifieke versie van een object.</v>
      </c>
      <c r="H334" s="12" t="str">
        <f>IFERROR(IF(VLOOKUP(A334,VocabularyNL!$A:$G,7)=0,"",VLOOKUP(A334,VocabularyNL!$A:$H,7)),"")</f>
        <v>Identificator van de specifieke versie van een object.</v>
      </c>
      <c r="I334" s="12" t="str">
        <f>IFERROR(IF(VLOOKUP(A334,VocabularyFR!$A:$G,7)=0,"",VLOOKUP(A334,VocabularyFR!$A:$H,7)),"")</f>
        <v/>
      </c>
      <c r="J334" s="12" t="str">
        <f>IF($A334&lt;&gt;"",IF(VLOOKUP($A334,Vocabulary!$A:$J,7,)="","",VLOOKUP($A334,Vocabulary!$A:$J,7,)),"")</f>
        <v/>
      </c>
      <c r="K334" s="12" t="str">
        <f>IFERROR(IF(VLOOKUP(A334,VocabularyNL!$A:$H,8)=0,"",VLOOKUP(A334,VocabularyNL!$A:$H,8)),"")</f>
        <v/>
      </c>
      <c r="L334" s="12" t="str">
        <f>IFERROR(IF(VLOOKUP(A334,VocabularyFR!$A:$H,8)=0,"",VLOOKUP(A334,VocabularyFR!$A:$H,8)),"")</f>
        <v/>
      </c>
    </row>
    <row r="335" spans="1:12" ht="57.6" x14ac:dyDescent="0.3">
      <c r="A335" s="4">
        <v>402</v>
      </c>
      <c r="B335" s="12" t="str">
        <f>IF($A335&lt;&gt;"",VLOOKUP($A335,Vocabulary!$A:$J,4,),"")</f>
        <v>Location</v>
      </c>
      <c r="C335" s="12" t="str">
        <f>IF($A335&lt;&gt;"",IF(VLOOKUP($A335,Vocabulary!$A:$J,2,)="","",VLOOKUP($A335,Vocabulary!$A:$J,2,)),"")</f>
        <v>Adreslocator</v>
      </c>
      <c r="D335" s="12" t="str">
        <f>IF($A335&lt;&gt;"",IF(VLOOKUP($A335,Vocabulary!$A:$J,10,)="","",VLOOKUP($A335,Vocabulary!$A:$J,10,)),"")</f>
        <v>&lt;vl-adres:Adreslocator&gt;</v>
      </c>
      <c r="E335" s="12" t="str">
        <f>IFERROR(IF(VLOOKUP(A335,VocabularyNL!$A:$G,6)=0,"",VLOOKUP(A335,VocabularyNL!$A:$G,6)),"")</f>
        <v>Adreslocator</v>
      </c>
      <c r="F335" s="12" t="str">
        <f>IFERROR(IF(VLOOKUP(A335,VocabularyFR!$A:$G,6)=0,"",VLOOKUP(A335,VocabularyFR!$A:$G,6)),"")</f>
        <v/>
      </c>
      <c r="G335" s="12" t="str">
        <f>IF($A335&lt;&gt;"",VLOOKUP($A335,Vocabulary!$A:$J,3,),"")</f>
        <v>Menselijk leesbare aanduiding of naam die een gebruiker of applicatie toelaat om het adres te onderscheiden van naburige adressen in de straat, de administratieve eenheid etc waarin het adres ligt.</v>
      </c>
      <c r="H335" s="12" t="str">
        <f>IFERROR(IF(VLOOKUP(A335,VocabularyNL!$A:$G,7)=0,"",VLOOKUP(A335,VocabularyNL!$A:$H,7)),"")</f>
        <v>Menselijk leesbare aanduiding of naam die een gebruiker of applicatie toelaat om het adres te onderscheiden van naburige adressen in de straat, de administratieve eenheid etc waarin het adres ligt.</v>
      </c>
      <c r="I335" s="12" t="str">
        <f>IFERROR(IF(VLOOKUP(A335,VocabularyFR!$A:$G,7)=0,"",VLOOKUP(A335,VocabularyFR!$A:$H,7)),"")</f>
        <v/>
      </c>
      <c r="J335" s="12" t="str">
        <f>IF($A335&lt;&gt;"",IF(VLOOKUP($A335,Vocabulary!$A:$J,7,)="","",VLOOKUP($A335,Vocabulary!$A:$J,7,)),"")</f>
        <v/>
      </c>
      <c r="K335" s="12" t="str">
        <f>IFERROR(IF(VLOOKUP(A335,VocabularyNL!$A:$H,8)=0,"",VLOOKUP(A335,VocabularyNL!$A:$H,8)),"")</f>
        <v/>
      </c>
      <c r="L335" s="12" t="str">
        <f>IFERROR(IF(VLOOKUP(A335,VocabularyFR!$A:$H,8)=0,"",VLOOKUP(A335,VocabularyFR!$A:$H,8)),"")</f>
        <v/>
      </c>
    </row>
    <row r="336" spans="1:12" ht="100.8" x14ac:dyDescent="0.3">
      <c r="A336" s="4">
        <v>403</v>
      </c>
      <c r="B336" s="12" t="str">
        <f>IF($A336&lt;&gt;"",VLOOKUP($A336,Vocabulary!$A:$J,4,),"")</f>
        <v>Location</v>
      </c>
      <c r="C336" s="12" t="str">
        <f>IF($A336&lt;&gt;"",IF(VLOOKUP($A336,Vocabulary!$A:$J,2,)="","",VLOOKUP($A336,Vocabulary!$A:$J,2,)),"")</f>
        <v>AdresseerbaarObject</v>
      </c>
      <c r="D336" s="12" t="str">
        <f>IF($A336&lt;&gt;"",IF(VLOOKUP($A336,Vocabulary!$A:$J,10,)="","",VLOOKUP($A336,Vocabulary!$A:$J,10,)),"")</f>
        <v>&lt;vl-adres:AdresseerbaarObject&gt;</v>
      </c>
      <c r="E336" s="12" t="str">
        <f>IFERROR(IF(VLOOKUP(A336,VocabularyNL!$A:$G,6)=0,"",VLOOKUP(A336,VocabularyNL!$A:$G,6)),"")</f>
        <v>AdresseerbaarObject</v>
      </c>
      <c r="F336" s="12" t="str">
        <f>IFERROR(IF(VLOOKUP(A336,VocabularyFR!$A:$G,6)=0,"",VLOOKUP(A336,VocabularyFR!$A:$G,6)),"")</f>
        <v/>
      </c>
      <c r="G336" s="12" t="str">
        <f>IF($A336&lt;&gt;"",VLOOKUP($A336,Vocabulary!$A:$J,3,),"")</f>
        <v>Geografisch object dat met een adres kan worden geïdentificeerd.
Gebruik
Is abstract, ttz het type adresseerbaar object moet altijd worden opgegeven (vb gebouweenheid, perceel).</v>
      </c>
      <c r="H336" s="12" t="str">
        <f>IFERROR(IF(VLOOKUP(A336,VocabularyNL!$A:$G,7)=0,"",VLOOKUP(A336,VocabularyNL!$A:$H,7)),"")</f>
        <v>Geografisch object dat met een adres kan worden geïdentificeerd.
Gebruik
Is abstract, ttz het type adresseerbaar object moet altijd worden opgegeven (vb gebouweenheid, perceel).</v>
      </c>
      <c r="I336" s="12" t="str">
        <f>IFERROR(IF(VLOOKUP(A336,VocabularyFR!$A:$G,7)=0,"",VLOOKUP(A336,VocabularyFR!$A:$H,7)),"")</f>
        <v/>
      </c>
      <c r="J336" s="12" t="str">
        <f>IF($A336&lt;&gt;"",IF(VLOOKUP($A336,Vocabulary!$A:$J,7,)="","",VLOOKUP($A336,Vocabulary!$A:$J,7,)),"")</f>
        <v/>
      </c>
      <c r="K336" s="12" t="str">
        <f>IFERROR(IF(VLOOKUP(A336,VocabularyNL!$A:$H,8)=0,"",VLOOKUP(A336,VocabularyNL!$A:$H,8)),"")</f>
        <v/>
      </c>
      <c r="L336" s="12" t="str">
        <f>IFERROR(IF(VLOOKUP(A336,VocabularyFR!$A:$H,8)=0,"",VLOOKUP(A336,VocabularyFR!$A:$H,8)),"")</f>
        <v/>
      </c>
    </row>
    <row r="337" spans="1:12" ht="72" x14ac:dyDescent="0.3">
      <c r="A337" s="4">
        <v>404</v>
      </c>
      <c r="B337" s="12" t="str">
        <f>IF($A337&lt;&gt;"",VLOOKUP($A337,Vocabulary!$A:$J,4,),"")</f>
        <v>Location</v>
      </c>
      <c r="C337" s="12" t="str">
        <f>IF($A337&lt;&gt;"",IF(VLOOKUP($A337,Vocabulary!$A:$J,2,)="","",VLOOKUP($A337,Vocabulary!$A:$J,2,)),"")</f>
        <v>Adresuitbreiding</v>
      </c>
      <c r="D337" s="12" t="str">
        <f>IF($A337&lt;&gt;"",IF(VLOOKUP($A337,Vocabulary!$A:$J,10,)="","",VLOOKUP($A337,Vocabulary!$A:$J,10,)),"")</f>
        <v>&lt;vl-adres:Adresuitbreiding&gt;</v>
      </c>
      <c r="E337" s="12" t="str">
        <f>IFERROR(IF(VLOOKUP(A337,VocabularyNL!$A:$G,6)=0,"",VLOOKUP(A337,VocabularyNL!$A:$G,6)),"")</f>
        <v>Adresuitbreiding</v>
      </c>
      <c r="F337" s="12" t="str">
        <f>IFERROR(IF(VLOOKUP(A337,VocabularyFR!$A:$G,6)=0,"",VLOOKUP(A337,VocabularyFR!$A:$G,6)),"")</f>
        <v/>
      </c>
      <c r="G337" s="12" t="str">
        <f>IF($A337&lt;&gt;"",VLOOKUP($A337,Vocabulary!$A:$J,3,),"")</f>
        <v>Bijkomende gegevens mbt het adres.
Gebruik
Gegevens die officieel geen deel uitmaken ve adres, bv de verdieping of de provincie</v>
      </c>
      <c r="H337" s="12" t="str">
        <f>IFERROR(IF(VLOOKUP(A337,VocabularyNL!$A:$G,7)=0,"",VLOOKUP(A337,VocabularyNL!$A:$H,7)),"")</f>
        <v>Bijkomende gegevens mbt het adres.
Gebruik
Gegevens die officieel geen deel uitmaken ve adres, bv de verdieping of de provincie</v>
      </c>
      <c r="I337" s="12" t="str">
        <f>IFERROR(IF(VLOOKUP(A337,VocabularyFR!$A:$G,7)=0,"",VLOOKUP(A337,VocabularyFR!$A:$H,7)),"")</f>
        <v/>
      </c>
      <c r="J337" s="12" t="str">
        <f>IF($A337&lt;&gt;"",IF(VLOOKUP($A337,Vocabulary!$A:$J,7,)="","",VLOOKUP($A337,Vocabulary!$A:$J,7,)),"")</f>
        <v/>
      </c>
      <c r="K337" s="12" t="str">
        <f>IFERROR(IF(VLOOKUP(A337,VocabularyNL!$A:$H,8)=0,"",VLOOKUP(A337,VocabularyNL!$A:$H,8)),"")</f>
        <v/>
      </c>
      <c r="L337" s="12" t="str">
        <f>IFERROR(IF(VLOOKUP(A337,VocabularyFR!$A:$H,8)=0,"",VLOOKUP(A337,VocabularyFR!$A:$H,8)),"")</f>
        <v/>
      </c>
    </row>
    <row r="338" spans="1:12" ht="316.8" x14ac:dyDescent="0.3">
      <c r="A338" s="4">
        <v>405</v>
      </c>
      <c r="B338" s="12" t="str">
        <f>IF($A338&lt;&gt;"",VLOOKUP($A338,Vocabulary!$A:$J,4,),"")</f>
        <v>Location</v>
      </c>
      <c r="C338" s="12" t="str">
        <f>IF($A338&lt;&gt;"",IF(VLOOKUP($A338,Vocabulary!$A:$J,2,)="","",VLOOKUP($A338,Vocabulary!$A:$J,2,)),"")</f>
        <v>Adres</v>
      </c>
      <c r="D338" s="12" t="str">
        <f>IF($A338&lt;&gt;"",IF(VLOOKUP($A338,Vocabulary!$A:$J,10,)="","",VLOOKUP($A338,Vocabulary!$A:$J,10,)),"")</f>
        <v>&lt;vl-adres:Adres&gt;</v>
      </c>
      <c r="E338" s="12" t="str">
        <f>IFERROR(IF(VLOOKUP(A338,VocabularyNL!$A:$G,6)=0,"",VLOOKUP(A338,VocabularyNL!$A:$G,6)),"")</f>
        <v>Adres</v>
      </c>
      <c r="F338" s="12" t="str">
        <f>IFERROR(IF(VLOOKUP(A338,VocabularyFR!$A:$G,6)=0,"",VLOOKUP(A338,VocabularyFR!$A:$G,6)),"")</f>
        <v/>
      </c>
      <c r="G338" s="12" t="str">
        <f>IF($A338&lt;&gt;"",VLOOKUP($A338,Vocabulary!$A:$J,3,),"")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H338" s="12" t="str">
        <f>IFERROR(IF(VLOOKUP(A338,VocabularyNL!$A:$G,7)=0,"",VLOOKUP(A338,VocabularyNL!$A:$H,7)),"")</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I338" s="12" t="str">
        <f>IFERROR(IF(VLOOKUP(A338,VocabularyFR!$A:$G,7)=0,"",VLOOKUP(A338,VocabularyFR!$A:$H,7)),"")</f>
        <v/>
      </c>
      <c r="J338" s="12" t="str">
        <f>IF($A338&lt;&gt;"",IF(VLOOKUP($A338,Vocabulary!$A:$J,7,)="","",VLOOKUP($A338,Vocabulary!$A:$J,7,)),"")</f>
        <v/>
      </c>
      <c r="K338" s="12" t="str">
        <f>IFERROR(IF(VLOOKUP(A338,VocabularyNL!$A:$H,8)=0,"",VLOOKUP(A338,VocabularyNL!$A:$H,8)),"")</f>
        <v/>
      </c>
      <c r="L338" s="12" t="str">
        <f>IFERROR(IF(VLOOKUP(A338,VocabularyFR!$A:$H,8)=0,"",VLOOKUP(A338,VocabularyFR!$A:$H,8)),"")</f>
        <v/>
      </c>
    </row>
    <row r="339" spans="1:12" ht="57.6" x14ac:dyDescent="0.3">
      <c r="A339" s="4">
        <v>406</v>
      </c>
      <c r="B339" s="12" t="str">
        <f>IF($A339&lt;&gt;"",VLOOKUP($A339,Vocabulary!$A:$J,4,),"")</f>
        <v>Location</v>
      </c>
      <c r="C339" s="12" t="str">
        <f>IF($A339&lt;&gt;"",IF(VLOOKUP($A339,Vocabulary!$A:$J,2,)="","",VLOOKUP($A339,Vocabulary!$A:$J,2,)),"")</f>
        <v>Gemeentenaam</v>
      </c>
      <c r="D339" s="12" t="str">
        <f>IF($A339&lt;&gt;"",IF(VLOOKUP($A339,Vocabulary!$A:$J,10,)="","",VLOOKUP($A339,Vocabulary!$A:$J,10,)),"")</f>
        <v>&lt;vl-adres:Gemeentenaam&gt;</v>
      </c>
      <c r="E339" s="12" t="str">
        <f>IFERROR(IF(VLOOKUP(A339,VocabularyNL!$A:$G,6)=0,"",VLOOKUP(A339,VocabularyNL!$A:$G,6)),"")</f>
        <v>Gemeentenaam</v>
      </c>
      <c r="F339" s="12" t="str">
        <f>IFERROR(IF(VLOOKUP(A339,VocabularyFR!$A:$G,6)=0,"",VLOOKUP(A339,VocabularyFR!$A:$G,6)),"")</f>
        <v/>
      </c>
      <c r="G339" s="12" t="str">
        <f>IF($A339&lt;&gt;"",VLOOKUP($A339,Vocabulary!$A:$J,3,),"")</f>
        <v>Adrescomponent die verwijst naar de naam ve gemeente, ttz het kleinste administratieve deel van het Belgisch grondgebied waarvan de grenzen enkel door de wetgever kunnen worden gewijzigd.</v>
      </c>
      <c r="H339" s="12" t="str">
        <f>IFERROR(IF(VLOOKUP(A339,VocabularyNL!$A:$G,7)=0,"",VLOOKUP(A339,VocabularyNL!$A:$H,7)),"")</f>
        <v>Adrescomponent die verwijst naar de naam ve gemeente, ttz het kleinste administratieve deel van het Belgisch grondgebied waarvan de grenzen enkel door de wetgever kunnen worden gewijzigd.</v>
      </c>
      <c r="I339" s="12" t="str">
        <f>IFERROR(IF(VLOOKUP(A339,VocabularyFR!$A:$G,7)=0,"",VLOOKUP(A339,VocabularyFR!$A:$H,7)),"")</f>
        <v/>
      </c>
      <c r="J339" s="12" t="str">
        <f>IF($A339&lt;&gt;"",IF(VLOOKUP($A339,Vocabulary!$A:$J,7,)="","",VLOOKUP($A339,Vocabulary!$A:$J,7,)),"")</f>
        <v/>
      </c>
      <c r="K339" s="12" t="str">
        <f>IFERROR(IF(VLOOKUP(A339,VocabularyNL!$A:$H,8)=0,"",VLOOKUP(A339,VocabularyNL!$A:$H,8)),"")</f>
        <v/>
      </c>
      <c r="L339" s="12" t="str">
        <f>IFERROR(IF(VLOOKUP(A339,VocabularyFR!$A:$H,8)=0,"",VLOOKUP(A339,VocabularyFR!$A:$H,8)),"")</f>
        <v/>
      </c>
    </row>
    <row r="340" spans="1:12" ht="43.2" x14ac:dyDescent="0.3">
      <c r="A340" s="4">
        <v>407</v>
      </c>
      <c r="B340" s="12" t="str">
        <f>IF($A340&lt;&gt;"",VLOOKUP($A340,Vocabulary!$A:$J,4,),"")</f>
        <v>Location</v>
      </c>
      <c r="C340" s="12" t="str">
        <f>IF($A340&lt;&gt;"",IF(VLOOKUP($A340,Vocabulary!$A:$J,2,)="","",VLOOKUP($A340,Vocabulary!$A:$J,2,)),"")</f>
        <v>Locatieaanduiding</v>
      </c>
      <c r="D340" s="12" t="str">
        <f>IF($A340&lt;&gt;"",IF(VLOOKUP($A340,Vocabulary!$A:$J,10,)="","",VLOOKUP($A340,Vocabulary!$A:$J,10,)),"")</f>
        <v>&lt;vl-adres:Locatieaanduiding&gt;</v>
      </c>
      <c r="E340" s="12" t="str">
        <f>IFERROR(IF(VLOOKUP(A340,VocabularyNL!$A:$G,6)=0,"",VLOOKUP(A340,VocabularyNL!$A:$G,6)),"")</f>
        <v>Locatieaanduiding</v>
      </c>
      <c r="F340" s="12" t="str">
        <f>IFERROR(IF(VLOOKUP(A340,VocabularyFR!$A:$G,6)=0,"",VLOOKUP(A340,VocabularyFR!$A:$G,6)),"")</f>
        <v/>
      </c>
      <c r="G340" s="12" t="str">
        <f>IF($A340&lt;&gt;"",VLOOKUP($A340,Vocabulary!$A:$J,3,),"")</f>
        <v>Alfanumerieke code die een adreslocator uniek identificeert binnen de straat, administratieve eenheid etc.</v>
      </c>
      <c r="H340" s="12" t="str">
        <f>IFERROR(IF(VLOOKUP(A340,VocabularyNL!$A:$G,7)=0,"",VLOOKUP(A340,VocabularyNL!$A:$H,7)),"")</f>
        <v>Alfanumerieke code die een adreslocator uniek identificeert binnen de straat, administratieve eenheid etc.</v>
      </c>
      <c r="I340" s="12" t="str">
        <f>IFERROR(IF(VLOOKUP(A340,VocabularyFR!$A:$G,7)=0,"",VLOOKUP(A340,VocabularyFR!$A:$H,7)),"")</f>
        <v/>
      </c>
      <c r="J340" s="12" t="str">
        <f>IF($A340&lt;&gt;"",IF(VLOOKUP($A340,Vocabulary!$A:$J,7,)="","",VLOOKUP($A340,Vocabulary!$A:$J,7,)),"")</f>
        <v/>
      </c>
      <c r="K340" s="12" t="str">
        <f>IFERROR(IF(VLOOKUP(A340,VocabularyNL!$A:$H,8)=0,"",VLOOKUP(A340,VocabularyNL!$A:$H,8)),"")</f>
        <v/>
      </c>
      <c r="L340" s="12" t="str">
        <f>IFERROR(IF(VLOOKUP(A340,VocabularyFR!$A:$H,8)=0,"",VLOOKUP(A340,VocabularyFR!$A:$H,8)),"")</f>
        <v/>
      </c>
    </row>
    <row r="341" spans="1:12" ht="86.4" x14ac:dyDescent="0.3">
      <c r="A341" s="4">
        <v>408</v>
      </c>
      <c r="B341" s="12" t="str">
        <f>IF($A341&lt;&gt;"",VLOOKUP($A341,Vocabulary!$A:$J,4,),"")</f>
        <v>Location</v>
      </c>
      <c r="C341" s="12" t="str">
        <f>IF($A341&lt;&gt;"",IF(VLOOKUP($A341,Vocabulary!$A:$J,2,)="","",VLOOKUP($A341,Vocabulary!$A:$J,2,)),"")</f>
        <v>Locatienaam</v>
      </c>
      <c r="D341" s="12" t="str">
        <f>IF($A341&lt;&gt;"",IF(VLOOKUP($A341,Vocabulary!$A:$J,10,)="","",VLOOKUP($A341,Vocabulary!$A:$J,10,)),"")</f>
        <v>&lt;vl-adres:Locatienaam&gt;</v>
      </c>
      <c r="E341" s="12" t="str">
        <f>IFERROR(IF(VLOOKUP(A341,VocabularyNL!$A:$G,6)=0,"",VLOOKUP(A341,VocabularyNL!$A:$G,6)),"")</f>
        <v>Locatienaam</v>
      </c>
      <c r="F341" s="12" t="str">
        <f>IFERROR(IF(VLOOKUP(A341,VocabularyFR!$A:$G,6)=0,"",VLOOKUP(A341,VocabularyFR!$A:$G,6)),"")</f>
        <v/>
      </c>
      <c r="G341" s="12" t="str">
        <f>IF($A341&lt;&gt;"",VLOOKUP($A341,Vocabulary!$A:$J,3,),"")</f>
        <v>Naam of omschrijving vh het geografisch object dat een adreslocator aanduidt.
Gebruik
Bvb de naam ve gebouw of deel ve gebouw of de naam ve kamer in een gebouw.</v>
      </c>
      <c r="H341" s="12" t="str">
        <f>IFERROR(IF(VLOOKUP(A341,VocabularyNL!$A:$G,7)=0,"",VLOOKUP(A341,VocabularyNL!$A:$H,7)),"")</f>
        <v>Naam of omschrijving vh het geografisch object dat een adreslocator aanduidt.
Gebruik
Bvb de naam ve gebouw of deel ve gebouw of de naam ve kamer in een gebouw.</v>
      </c>
      <c r="I341" s="12" t="str">
        <f>IFERROR(IF(VLOOKUP(A341,VocabularyFR!$A:$G,7)=0,"",VLOOKUP(A341,VocabularyFR!$A:$H,7)),"")</f>
        <v/>
      </c>
      <c r="J341" s="12" t="str">
        <f>IF($A341&lt;&gt;"",IF(VLOOKUP($A341,Vocabulary!$A:$J,7,)="","",VLOOKUP($A341,Vocabulary!$A:$J,7,)),"")</f>
        <v/>
      </c>
      <c r="K341" s="12" t="str">
        <f>IFERROR(IF(VLOOKUP(A341,VocabularyNL!$A:$H,8)=0,"",VLOOKUP(A341,VocabularyNL!$A:$H,8)),"")</f>
        <v/>
      </c>
      <c r="L341" s="12" t="str">
        <f>IFERROR(IF(VLOOKUP(A341,VocabularyFR!$A:$H,8)=0,"",VLOOKUP(A341,VocabularyFR!$A:$H,8)),"")</f>
        <v/>
      </c>
    </row>
    <row r="342" spans="1:12" ht="72" x14ac:dyDescent="0.3">
      <c r="A342" s="4">
        <v>409</v>
      </c>
      <c r="B342" s="12" t="str">
        <f>IF($A342&lt;&gt;"",VLOOKUP($A342,Vocabulary!$A:$J,4,),"")</f>
        <v>Location</v>
      </c>
      <c r="C342" s="12" t="str">
        <f>IF($A342&lt;&gt;"",IF(VLOOKUP($A342,Vocabulary!$A:$J,2,)="","",VLOOKUP($A342,Vocabulary!$A:$J,2,)),"")</f>
        <v>Postinfo</v>
      </c>
      <c r="D342" s="12" t="str">
        <f>IF($A342&lt;&gt;"",IF(VLOOKUP($A342,Vocabulary!$A:$J,10,)="","",VLOOKUP($A342,Vocabulary!$A:$J,10,)),"")</f>
        <v>&lt;vl-adres:Postinfo&gt;</v>
      </c>
      <c r="E342" s="12" t="str">
        <f>IFERROR(IF(VLOOKUP(A342,VocabularyNL!$A:$G,6)=0,"",VLOOKUP(A342,VocabularyNL!$A:$G,6)),"")</f>
        <v>Postinfo</v>
      </c>
      <c r="F342" s="12" t="str">
        <f>IFERROR(IF(VLOOKUP(A342,VocabularyFR!$A:$G,6)=0,"",VLOOKUP(A342,VocabularyFR!$A:$G,6)),"")</f>
        <v/>
      </c>
      <c r="G342" s="12" t="str">
        <f>IF($A342&lt;&gt;"",VLOOKUP($A342,Vocabulary!$A:$J,3,),"")</f>
        <v>Adrescomponent die verwijst naar informatie toegekend door de aanbieder van de universele postdienst voor de identificatie van een groepering van adressen in een geografisch gebied voor postale doeleinden.</v>
      </c>
      <c r="H342" s="12" t="str">
        <f>IFERROR(IF(VLOOKUP(A342,VocabularyNL!$A:$G,7)=0,"",VLOOKUP(A342,VocabularyNL!$A:$H,7)),"")</f>
        <v>Adrescomponent die verwijst naar informatie toegekend door de aanbieder van de universele postdienst voor de identificatie van een groepering van adressen in een geografisch gebied voor postale doeleinden.</v>
      </c>
      <c r="I342" s="12" t="str">
        <f>IFERROR(IF(VLOOKUP(A342,VocabularyFR!$A:$G,7)=0,"",VLOOKUP(A342,VocabularyFR!$A:$H,7)),"")</f>
        <v/>
      </c>
      <c r="J342" s="12" t="str">
        <f>IF($A342&lt;&gt;"",IF(VLOOKUP($A342,Vocabulary!$A:$J,7,)="","",VLOOKUP($A342,Vocabulary!$A:$J,7,)),"")</f>
        <v/>
      </c>
      <c r="K342" s="12" t="str">
        <f>IFERROR(IF(VLOOKUP(A342,VocabularyNL!$A:$H,8)=0,"",VLOOKUP(A342,VocabularyNL!$A:$H,8)),"")</f>
        <v/>
      </c>
      <c r="L342" s="12" t="str">
        <f>IFERROR(IF(VLOOKUP(A342,VocabularyFR!$A:$H,8)=0,"",VLOOKUP(A342,VocabularyFR!$A:$H,8)),"")</f>
        <v/>
      </c>
    </row>
    <row r="343" spans="1:12" ht="57.6" x14ac:dyDescent="0.3">
      <c r="A343" s="4">
        <v>410</v>
      </c>
      <c r="B343" s="12" t="str">
        <f>IF($A343&lt;&gt;"",VLOOKUP($A343,Vocabulary!$A:$J,4,),"")</f>
        <v>Location</v>
      </c>
      <c r="C343" s="12" t="str">
        <f>IF($A343&lt;&gt;"",IF(VLOOKUP($A343,Vocabulary!$A:$J,2,)="","",VLOOKUP($A343,Vocabulary!$A:$J,2,)),"")</f>
        <v>Straatnaam</v>
      </c>
      <c r="D343" s="12" t="str">
        <f>IF($A343&lt;&gt;"",IF(VLOOKUP($A343,Vocabulary!$A:$J,10,)="","",VLOOKUP($A343,Vocabulary!$A:$J,10,)),"")</f>
        <v>&lt;vl-adres:Straatnaam&gt;</v>
      </c>
      <c r="E343" s="12" t="str">
        <f>IFERROR(IF(VLOOKUP(A343,VocabularyNL!$A:$G,6)=0,"",VLOOKUP(A343,VocabularyNL!$A:$G,6)),"")</f>
        <v>Straatnaam</v>
      </c>
      <c r="F343" s="12" t="str">
        <f>IFERROR(IF(VLOOKUP(A343,VocabularyFR!$A:$G,6)=0,"",VLOOKUP(A343,VocabularyFR!$A:$G,6)),"")</f>
        <v/>
      </c>
      <c r="G343" s="12" t="str">
        <f>IF($A343&lt;&gt;"",VLOOKUP($A343,Vocabulary!$A:$J,3,),"")</f>
        <v>Adrescomponent met de naam die officieel werd toegekend aan een straat (baan, doorgang, plein) of aan een gehucht en waaraan adressen kunnen zijn gekoppeld.</v>
      </c>
      <c r="H343" s="12" t="str">
        <f>IFERROR(IF(VLOOKUP(A343,VocabularyNL!$A:$G,7)=0,"",VLOOKUP(A343,VocabularyNL!$A:$H,7)),"")</f>
        <v>Adrescomponent met de naam die officieel werd toegekend aan een straat (baan, doorgang, plein) of aan een gehucht en waaraan adressen kunnen zijn gekoppeld.</v>
      </c>
      <c r="I343" s="12" t="str">
        <f>IFERROR(IF(VLOOKUP(A343,VocabularyFR!$A:$G,7)=0,"",VLOOKUP(A343,VocabularyFR!$A:$H,7)),"")</f>
        <v/>
      </c>
      <c r="J343" s="12" t="str">
        <f>IF($A343&lt;&gt;"",IF(VLOOKUP($A343,Vocabulary!$A:$J,7,)="","",VLOOKUP($A343,Vocabulary!$A:$J,7,)),"")</f>
        <v/>
      </c>
      <c r="K343" s="12" t="str">
        <f>IFERROR(IF(VLOOKUP(A343,VocabularyNL!$A:$H,8)=0,"",VLOOKUP(A343,VocabularyNL!$A:$H,8)),"")</f>
        <v/>
      </c>
      <c r="L343" s="12" t="str">
        <f>IFERROR(IF(VLOOKUP(A343,VocabularyFR!$A:$H,8)=0,"",VLOOKUP(A343,VocabularyFR!$A:$H,8)),"")</f>
        <v/>
      </c>
    </row>
    <row r="344" spans="1:12" ht="28.8" x14ac:dyDescent="0.3">
      <c r="A344" s="4">
        <v>411</v>
      </c>
      <c r="B344" s="12" t="str">
        <f>IF($A344&lt;&gt;"",VLOOKUP($A344,Vocabulary!$A:$J,4,),"")</f>
        <v>Location</v>
      </c>
      <c r="C344" s="12" t="str">
        <f>IF($A344&lt;&gt;"",IF(VLOOKUP($A344,Vocabulary!$A:$J,2,)="","",VLOOKUP($A344,Vocabulary!$A:$J,2,)),"")</f>
        <v>aanduiding</v>
      </c>
      <c r="D344" s="12" t="str">
        <f>IF($A344&lt;&gt;"",IF(VLOOKUP($A344,Vocabulary!$A:$J,10,)="","",VLOOKUP($A344,Vocabulary!$A:$J,10,)),"")</f>
        <v>&lt;vl-adres:aanduiding&gt;</v>
      </c>
      <c r="E344" s="12" t="str">
        <f>IFERROR(IF(VLOOKUP(A344,VocabularyNL!$A:$G,6)=0,"",VLOOKUP(A344,VocabularyNL!$A:$G,6)),"")</f>
        <v>aanduiding</v>
      </c>
      <c r="F344" s="12" t="str">
        <f>IFERROR(IF(VLOOKUP(A344,VocabularyFR!$A:$G,6)=0,"",VLOOKUP(A344,VocabularyFR!$A:$G,6)),"")</f>
        <v/>
      </c>
      <c r="G344" s="12" t="str">
        <f>IF($A344&lt;&gt;"",VLOOKUP($A344,Vocabulary!$A:$J,3,),"")</f>
        <v>Alfanumerieke code die de locator uniek identificeert binnen de straat, administratieve eenheid etc.</v>
      </c>
      <c r="H344" s="12" t="str">
        <f>IFERROR(IF(VLOOKUP(A344,VocabularyNL!$A:$G,7)=0,"",VLOOKUP(A344,VocabularyNL!$A:$H,7)),"")</f>
        <v>Alfanumerieke code die de locator uniek identificeert binnen de straat, administratieve eenheid etc.</v>
      </c>
      <c r="I344" s="12" t="str">
        <f>IFERROR(IF(VLOOKUP(A344,VocabularyFR!$A:$G,7)=0,"",VLOOKUP(A344,VocabularyFR!$A:$H,7)),"")</f>
        <v/>
      </c>
      <c r="J344" s="12" t="str">
        <f>IF($A344&lt;&gt;"",IF(VLOOKUP($A344,Vocabulary!$A:$J,7,)="","",VLOOKUP($A344,Vocabulary!$A:$J,7,)),"")</f>
        <v/>
      </c>
      <c r="K344" s="12" t="str">
        <f>IFERROR(IF(VLOOKUP(A344,VocabularyNL!$A:$H,8)=0,"",VLOOKUP(A344,VocabularyNL!$A:$H,8)),"")</f>
        <v/>
      </c>
      <c r="L344" s="12" t="str">
        <f>IFERROR(IF(VLOOKUP(A344,VocabularyFR!$A:$H,8)=0,"",VLOOKUP(A344,VocabularyFR!$A:$H,8)),"")</f>
        <v/>
      </c>
    </row>
    <row r="345" spans="1:12" ht="28.8" x14ac:dyDescent="0.3">
      <c r="A345" s="4">
        <v>412</v>
      </c>
      <c r="B345" s="12" t="str">
        <f>IF($A345&lt;&gt;"",VLOOKUP($A345,Vocabulary!$A:$J,4,),"")</f>
        <v>Location</v>
      </c>
      <c r="C345" s="12" t="str">
        <f>IF($A345&lt;&gt;"",IF(VLOOKUP($A345,Vocabulary!$A:$J,2,)="","",VLOOKUP($A345,Vocabulary!$A:$J,2,)),"")</f>
        <v>Locatieaanduiding.aanduiding</v>
      </c>
      <c r="D345" s="12" t="str">
        <f>IF($A345&lt;&gt;"",IF(VLOOKUP($A345,Vocabulary!$A:$J,10,)="","",VLOOKUP($A345,Vocabulary!$A:$J,10,)),"")</f>
        <v>&lt;vl-adres:Locatieaanduiding.aanduiding&gt;</v>
      </c>
      <c r="E345" s="12" t="str">
        <f>IFERROR(IF(VLOOKUP(A345,VocabularyNL!$A:$G,6)=0,"",VLOOKUP(A345,VocabularyNL!$A:$G,6)),"")</f>
        <v>Locatieaanduiding.aanduiding</v>
      </c>
      <c r="F345" s="12" t="str">
        <f>IFERROR(IF(VLOOKUP(A345,VocabularyFR!$A:$G,6)=0,"",VLOOKUP(A345,VocabularyFR!$A:$G,6)),"")</f>
        <v/>
      </c>
      <c r="G345" s="12" t="str">
        <f>IF($A345&lt;&gt;"",VLOOKUP($A345,Vocabulary!$A:$J,3,),"")</f>
        <v>Alfanumerieke code waarmee het identificerend deel van een adreslocator wordt aangeduid.</v>
      </c>
      <c r="H345" s="12" t="str">
        <f>IFERROR(IF(VLOOKUP(A345,VocabularyNL!$A:$G,7)=0,"",VLOOKUP(A345,VocabularyNL!$A:$H,7)),"")</f>
        <v>Alfanumerieke code waarmee het identificerend deel van een adreslocator wordt aangeduid.</v>
      </c>
      <c r="I345" s="12" t="str">
        <f>IFERROR(IF(VLOOKUP(A345,VocabularyFR!$A:$G,7)=0,"",VLOOKUP(A345,VocabularyFR!$A:$H,7)),"")</f>
        <v/>
      </c>
      <c r="J345" s="12" t="str">
        <f>IF($A345&lt;&gt;"",IF(VLOOKUP($A345,Vocabulary!$A:$J,7,)="","",VLOOKUP($A345,Vocabulary!$A:$J,7,)),"")</f>
        <v/>
      </c>
      <c r="K345" s="12" t="str">
        <f>IFERROR(IF(VLOOKUP(A345,VocabularyNL!$A:$H,8)=0,"",VLOOKUP(A345,VocabularyNL!$A:$H,8)),"")</f>
        <v/>
      </c>
      <c r="L345" s="12" t="str">
        <f>IFERROR(IF(VLOOKUP(A345,VocabularyFR!$A:$H,8)=0,"",VLOOKUP(A345,VocabularyFR!$A:$H,8)),"")</f>
        <v/>
      </c>
    </row>
    <row r="346" spans="1:12" x14ac:dyDescent="0.3">
      <c r="A346" s="4">
        <v>413</v>
      </c>
      <c r="B346" s="12" t="str">
        <f>IF($A346&lt;&gt;"",VLOOKUP($A346,Vocabulary!$A:$J,4,),"")</f>
        <v>Location</v>
      </c>
      <c r="C346" s="12" t="str">
        <f>IF($A346&lt;&gt;"",IF(VLOOKUP($A346,Vocabulary!$A:$J,2,)="","",VLOOKUP($A346,Vocabulary!$A:$J,2,)),"")</f>
        <v>adreslocator</v>
      </c>
      <c r="D346" s="12" t="str">
        <f>IF($A346&lt;&gt;"",IF(VLOOKUP($A346,Vocabulary!$A:$J,10,)="","",VLOOKUP($A346,Vocabulary!$A:$J,10,)),"")</f>
        <v>&lt;vl-adres:adreslocator&gt;</v>
      </c>
      <c r="E346" s="12" t="str">
        <f>IFERROR(IF(VLOOKUP(A346,VocabularyNL!$A:$G,6)=0,"",VLOOKUP(A346,VocabularyNL!$A:$G,6)),"")</f>
        <v>adreslocator</v>
      </c>
      <c r="F346" s="12" t="str">
        <f>IFERROR(IF(VLOOKUP(A346,VocabularyFR!$A:$G,6)=0,"",VLOOKUP(A346,VocabularyFR!$A:$G,6)),"")</f>
        <v/>
      </c>
      <c r="G346" s="12" t="str">
        <f>IF($A346&lt;&gt;"",VLOOKUP($A346,Vocabulary!$A:$J,3,),"")</f>
        <v>Bijkomende adreslocator.</v>
      </c>
      <c r="H346" s="12" t="str">
        <f>IFERROR(IF(VLOOKUP(A346,VocabularyNL!$A:$G,7)=0,"",VLOOKUP(A346,VocabularyNL!$A:$H,7)),"")</f>
        <v>Bijkomende adreslocator.</v>
      </c>
      <c r="I346" s="12" t="str">
        <f>IFERROR(IF(VLOOKUP(A346,VocabularyFR!$A:$G,7)=0,"",VLOOKUP(A346,VocabularyFR!$A:$H,7)),"")</f>
        <v/>
      </c>
      <c r="J346" s="12" t="str">
        <f>IF($A346&lt;&gt;"",IF(VLOOKUP($A346,Vocabulary!$A:$J,7,)="","",VLOOKUP($A346,Vocabulary!$A:$J,7,)),"")</f>
        <v/>
      </c>
      <c r="K346" s="12" t="str">
        <f>IFERROR(IF(VLOOKUP(A346,VocabularyNL!$A:$H,8)=0,"",VLOOKUP(A346,VocabularyNL!$A:$H,8)),"")</f>
        <v/>
      </c>
      <c r="L346" s="12" t="str">
        <f>IFERROR(IF(VLOOKUP(A346,VocabularyFR!$A:$H,8)=0,"",VLOOKUP(A346,VocabularyFR!$A:$H,8)),"")</f>
        <v/>
      </c>
    </row>
    <row r="347" spans="1:12" ht="72" x14ac:dyDescent="0.3">
      <c r="A347" s="4">
        <v>414</v>
      </c>
      <c r="B347" s="12" t="str">
        <f>IF($A347&lt;&gt;"",VLOOKUP($A347,Vocabulary!$A:$J,4,),"")</f>
        <v>Location</v>
      </c>
      <c r="C347" s="12" t="str">
        <f>IF($A347&lt;&gt;"",IF(VLOOKUP($A347,Vocabulary!$A:$J,2,)="","",VLOOKUP($A347,Vocabulary!$A:$J,2,)),"")</f>
        <v>busnummer</v>
      </c>
      <c r="D347" s="12" t="str">
        <f>IF($A347&lt;&gt;"",IF(VLOOKUP($A347,Vocabulary!$A:$J,10,)="","",VLOOKUP($A347,Vocabulary!$A:$J,10,)),"")</f>
        <v>&lt;vl-adres:busnummer&gt;</v>
      </c>
      <c r="E347" s="12" t="str">
        <f>IFERROR(IF(VLOOKUP(A347,VocabularyNL!$A:$G,6)=0,"",VLOOKUP(A347,VocabularyNL!$A:$G,6)),"")</f>
        <v>busnummer</v>
      </c>
      <c r="F347" s="12" t="str">
        <f>IFERROR(IF(VLOOKUP(A347,VocabularyFR!$A:$G,6)=0,"",VLOOKUP(A347,VocabularyFR!$A:$G,6)),"")</f>
        <v/>
      </c>
      <c r="G347" s="12" t="str">
        <f>IF($A347&lt;&gt;"",VLOOKUP($A347,Vocabulary!$A:$J,3,),"")</f>
        <v>Officieel toegekende alfanumerieke code die wordt toegevoegd aan het huisnummer om meerdere gebouweenheden, standplaatsen, ligplaatsen of percelen te onderscheiden die eenzelfde huisnummer hebben.</v>
      </c>
      <c r="H347" s="12" t="str">
        <f>IFERROR(IF(VLOOKUP(A347,VocabularyNL!$A:$G,7)=0,"",VLOOKUP(A347,VocabularyNL!$A:$H,7)),"")</f>
        <v>Officieel toegekende alfanumerieke code die wordt toegevoegd aan het huisnummer om meerdere gebouweenheden, standplaatsen, ligplaatsen of percelen te onderscheiden die eenzelfde huisnummer hebben.</v>
      </c>
      <c r="I347" s="12" t="str">
        <f>IFERROR(IF(VLOOKUP(A347,VocabularyFR!$A:$G,7)=0,"",VLOOKUP(A347,VocabularyFR!$A:$H,7)),"")</f>
        <v/>
      </c>
      <c r="J347" s="12" t="str">
        <f>IF($A347&lt;&gt;"",IF(VLOOKUP($A347,Vocabulary!$A:$J,7,)="","",VLOOKUP($A347,Vocabulary!$A:$J,7,)),"")</f>
        <v/>
      </c>
      <c r="K347" s="12" t="str">
        <f>IFERROR(IF(VLOOKUP(A347,VocabularyNL!$A:$H,8)=0,"",VLOOKUP(A347,VocabularyNL!$A:$H,8)),"")</f>
        <v/>
      </c>
      <c r="L347" s="12" t="str">
        <f>IFERROR(IF(VLOOKUP(A347,VocabularyFR!$A:$H,8)=0,"",VLOOKUP(A347,VocabularyFR!$A:$H,8)),"")</f>
        <v/>
      </c>
    </row>
    <row r="348" spans="1:12" ht="129.6" x14ac:dyDescent="0.3">
      <c r="A348" s="4">
        <v>415</v>
      </c>
      <c r="B348" s="12" t="str">
        <f>IF($A348&lt;&gt;"",VLOOKUP($A348,Vocabulary!$A:$J,4,),"")</f>
        <v>Location</v>
      </c>
      <c r="C348" s="12" t="str">
        <f>IF($A348&lt;&gt;"",IF(VLOOKUP($A348,Vocabulary!$A:$J,2,)="","",VLOOKUP($A348,Vocabulary!$A:$J,2,)),"")</f>
        <v>Adresvoorstelling.busnummer</v>
      </c>
      <c r="D348" s="12" t="str">
        <f>IF($A348&lt;&gt;"",IF(VLOOKUP($A348,Vocabulary!$A:$J,10,)="","",VLOOKUP($A348,Vocabulary!$A:$J,10,)),"")</f>
        <v>&lt;vl-adres:Adresvoorstelling.busnummer&gt;</v>
      </c>
      <c r="E348" s="12" t="str">
        <f>IFERROR(IF(VLOOKUP(A348,VocabularyNL!$A:$G,6)=0,"",VLOOKUP(A348,VocabularyNL!$A:$G,6)),"")</f>
        <v>Adresvoorstelling.busnummer</v>
      </c>
      <c r="F348" s="12" t="str">
        <f>IFERROR(IF(VLOOKUP(A348,VocabularyFR!$A:$G,6)=0,"",VLOOKUP(A348,VocabularyFR!$A:$G,6)),"")</f>
        <v/>
      </c>
      <c r="G348" s="12" t="str">
        <f>IF($A348&lt;&gt;"",VLOOKUP($A348,Vocabulary!$A:$J,3,),"")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H348" s="12" t="str">
        <f>IFERROR(IF(VLOOKUP(A348,VocabularyNL!$A:$G,7)=0,"",VLOOKUP(A348,VocabularyNL!$A:$H,7)),"")</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I348" s="12" t="str">
        <f>IFERROR(IF(VLOOKUP(A348,VocabularyFR!$A:$G,7)=0,"",VLOOKUP(A348,VocabularyFR!$A:$H,7)),"")</f>
        <v/>
      </c>
      <c r="J348" s="12" t="str">
        <f>IF($A348&lt;&gt;"",IF(VLOOKUP($A348,Vocabulary!$A:$J,7,)="","",VLOOKUP($A348,Vocabulary!$A:$J,7,)),"")</f>
        <v/>
      </c>
      <c r="K348" s="12" t="str">
        <f>IFERROR(IF(VLOOKUP(A348,VocabularyNL!$A:$H,8)=0,"",VLOOKUP(A348,VocabularyNL!$A:$H,8)),"")</f>
        <v/>
      </c>
      <c r="L348" s="12" t="str">
        <f>IFERROR(IF(VLOOKUP(A348,VocabularyFR!$A:$H,8)=0,"",VLOOKUP(A348,VocabularyFR!$A:$H,8)),"")</f>
        <v/>
      </c>
    </row>
    <row r="349" spans="1:12" x14ac:dyDescent="0.3">
      <c r="A349" s="4">
        <v>416</v>
      </c>
      <c r="B349" s="12" t="str">
        <f>IF($A349&lt;&gt;"",VLOOKUP($A349,Vocabulary!$A:$J,4,),"")</f>
        <v>Location</v>
      </c>
      <c r="C349" s="12" t="str">
        <f>IF($A349&lt;&gt;"",IF(VLOOKUP($A349,Vocabulary!$A:$J,2,)="","",VLOOKUP($A349,Vocabulary!$A:$J,2,)),"")</f>
        <v>gemeentenaam</v>
      </c>
      <c r="D349" s="12" t="str">
        <f>IF($A349&lt;&gt;"",IF(VLOOKUP($A349,Vocabulary!$A:$J,10,)="","",VLOOKUP($A349,Vocabulary!$A:$J,10,)),"")</f>
        <v>&lt;vl-adres:gemeentenaam&gt;</v>
      </c>
      <c r="E349" s="12" t="str">
        <f>IFERROR(IF(VLOOKUP(A349,VocabularyNL!$A:$G,6)=0,"",VLOOKUP(A349,VocabularyNL!$A:$G,6)),"")</f>
        <v>gemeentenaam</v>
      </c>
      <c r="F349" s="12" t="str">
        <f>IFERROR(IF(VLOOKUP(A349,VocabularyFR!$A:$G,6)=0,"",VLOOKUP(A349,VocabularyFR!$A:$G,6)),"")</f>
        <v/>
      </c>
      <c r="G349" s="12" t="str">
        <f>IF($A349&lt;&gt;"",VLOOKUP($A349,Vocabulary!$A:$J,3,),"")</f>
        <v>Gemeentenaam vh adres.</v>
      </c>
      <c r="H349" s="12" t="str">
        <f>IFERROR(IF(VLOOKUP(A349,VocabularyNL!$A:$G,7)=0,"",VLOOKUP(A349,VocabularyNL!$A:$H,7)),"")</f>
        <v>Gemeentenaam vh adres.</v>
      </c>
      <c r="I349" s="12" t="str">
        <f>IFERROR(IF(VLOOKUP(A349,VocabularyFR!$A:$G,7)=0,"",VLOOKUP(A349,VocabularyFR!$A:$H,7)),"")</f>
        <v/>
      </c>
      <c r="J349" s="12" t="str">
        <f>IF($A349&lt;&gt;"",IF(VLOOKUP($A349,Vocabulary!$A:$J,7,)="","",VLOOKUP($A349,Vocabulary!$A:$J,7,)),"")</f>
        <v/>
      </c>
      <c r="K349" s="12" t="str">
        <f>IFERROR(IF(VLOOKUP(A349,VocabularyNL!$A:$H,8)=0,"",VLOOKUP(A349,VocabularyNL!$A:$H,8)),"")</f>
        <v/>
      </c>
      <c r="L349" s="12" t="str">
        <f>IFERROR(IF(VLOOKUP(A349,VocabularyFR!$A:$H,8)=0,"",VLOOKUP(A349,VocabularyFR!$A:$H,8)),"")</f>
        <v/>
      </c>
    </row>
    <row r="350" spans="1:12" x14ac:dyDescent="0.3">
      <c r="A350" s="4">
        <v>417</v>
      </c>
      <c r="B350" s="12" t="str">
        <f>IF($A350&lt;&gt;"",VLOOKUP($A350,Vocabulary!$A:$J,4,),"")</f>
        <v>Location</v>
      </c>
      <c r="C350" s="12" t="str">
        <f>IF($A350&lt;&gt;"",IF(VLOOKUP($A350,Vocabulary!$A:$J,2,)="","",VLOOKUP($A350,Vocabulary!$A:$J,2,)),"")</f>
        <v>heeftGemeentenaam</v>
      </c>
      <c r="D350" s="12" t="str">
        <f>IF($A350&lt;&gt;"",IF(VLOOKUP($A350,Vocabulary!$A:$J,10,)="","",VLOOKUP($A350,Vocabulary!$A:$J,10,)),"")</f>
        <v>&lt;vl-adres:heeftGemeentenaam&gt;</v>
      </c>
      <c r="E350" s="12" t="str">
        <f>IFERROR(IF(VLOOKUP(A350,VocabularyNL!$A:$G,6)=0,"",VLOOKUP(A350,VocabularyNL!$A:$G,6)),"")</f>
        <v>heeftGemeentenaam</v>
      </c>
      <c r="F350" s="12" t="str">
        <f>IFERROR(IF(VLOOKUP(A350,VocabularyFR!$A:$G,6)=0,"",VLOOKUP(A350,VocabularyFR!$A:$G,6)),"")</f>
        <v/>
      </c>
      <c r="G350" s="12" t="str">
        <f>IF($A350&lt;&gt;"",VLOOKUP($A350,Vocabulary!$A:$J,3,),"")</f>
        <v>Gemeentenaamcomponent van het adres.</v>
      </c>
      <c r="H350" s="12" t="str">
        <f>IFERROR(IF(VLOOKUP(A350,VocabularyNL!$A:$G,7)=0,"",VLOOKUP(A350,VocabularyNL!$A:$H,7)),"")</f>
        <v>Gemeentenaamcomponent van het adres.</v>
      </c>
      <c r="I350" s="12" t="str">
        <f>IFERROR(IF(VLOOKUP(A350,VocabularyFR!$A:$G,7)=0,"",VLOOKUP(A350,VocabularyFR!$A:$H,7)),"")</f>
        <v/>
      </c>
      <c r="J350" s="12" t="str">
        <f>IF($A350&lt;&gt;"",IF(VLOOKUP($A350,Vocabulary!$A:$J,7,)="","",VLOOKUP($A350,Vocabulary!$A:$J,7,)),"")</f>
        <v/>
      </c>
      <c r="K350" s="12" t="str">
        <f>IFERROR(IF(VLOOKUP(A350,VocabularyNL!$A:$H,8)=0,"",VLOOKUP(A350,VocabularyNL!$A:$H,8)),"")</f>
        <v/>
      </c>
      <c r="L350" s="12" t="str">
        <f>IFERROR(IF(VLOOKUP(A350,VocabularyFR!$A:$H,8)=0,"",VLOOKUP(A350,VocabularyFR!$A:$H,8)),"")</f>
        <v/>
      </c>
    </row>
    <row r="351" spans="1:12" x14ac:dyDescent="0.3">
      <c r="A351" s="4">
        <v>418</v>
      </c>
      <c r="B351" s="12" t="str">
        <f>IF($A351&lt;&gt;"",VLOOKUP($A351,Vocabulary!$A:$J,4,),"")</f>
        <v>Location</v>
      </c>
      <c r="C351" s="12" t="str">
        <f>IF($A351&lt;&gt;"",IF(VLOOKUP($A351,Vocabulary!$A:$J,2,)="","",VLOOKUP($A351,Vocabulary!$A:$J,2,)),"")</f>
        <v>heeftPostinfo</v>
      </c>
      <c r="D351" s="12" t="str">
        <f>IF($A351&lt;&gt;"",IF(VLOOKUP($A351,Vocabulary!$A:$J,10,)="","",VLOOKUP($A351,Vocabulary!$A:$J,10,)),"")</f>
        <v>&lt;vl-adres:heeftPostinfo&gt;</v>
      </c>
      <c r="E351" s="12" t="str">
        <f>IFERROR(IF(VLOOKUP(A351,VocabularyNL!$A:$G,6)=0,"",VLOOKUP(A351,VocabularyNL!$A:$G,6)),"")</f>
        <v>heeftPostinfo</v>
      </c>
      <c r="F351" s="12" t="str">
        <f>IFERROR(IF(VLOOKUP(A351,VocabularyFR!$A:$G,6)=0,"",VLOOKUP(A351,VocabularyFR!$A:$G,6)),"")</f>
        <v/>
      </c>
      <c r="G351" s="12" t="str">
        <f>IF($A351&lt;&gt;"",VLOOKUP($A351,Vocabulary!$A:$J,3,),"")</f>
        <v>Postinfocomponent van het adres.</v>
      </c>
      <c r="H351" s="12" t="str">
        <f>IFERROR(IF(VLOOKUP(A351,VocabularyNL!$A:$G,7)=0,"",VLOOKUP(A351,VocabularyNL!$A:$H,7)),"")</f>
        <v>Postinfocomponent van het adres.</v>
      </c>
      <c r="I351" s="12" t="str">
        <f>IFERROR(IF(VLOOKUP(A351,VocabularyFR!$A:$G,7)=0,"",VLOOKUP(A351,VocabularyFR!$A:$H,7)),"")</f>
        <v/>
      </c>
      <c r="J351" s="12" t="str">
        <f>IF($A351&lt;&gt;"",IF(VLOOKUP($A351,Vocabulary!$A:$J,7,)="","",VLOOKUP($A351,Vocabulary!$A:$J,7,)),"")</f>
        <v/>
      </c>
      <c r="K351" s="12" t="str">
        <f>IFERROR(IF(VLOOKUP(A351,VocabularyNL!$A:$H,8)=0,"",VLOOKUP(A351,VocabularyNL!$A:$H,8)),"")</f>
        <v/>
      </c>
      <c r="L351" s="12" t="str">
        <f>IFERROR(IF(VLOOKUP(A351,VocabularyFR!$A:$H,8)=0,"",VLOOKUP(A351,VocabularyFR!$A:$H,8)),"")</f>
        <v/>
      </c>
    </row>
    <row r="352" spans="1:12" x14ac:dyDescent="0.3">
      <c r="A352" s="4">
        <v>419</v>
      </c>
      <c r="B352" s="12" t="str">
        <f>IF($A352&lt;&gt;"",VLOOKUP($A352,Vocabulary!$A:$J,4,),"")</f>
        <v>Location</v>
      </c>
      <c r="C352" s="12" t="str">
        <f>IF($A352&lt;&gt;"",IF(VLOOKUP($A352,Vocabulary!$A:$J,2,)="","",VLOOKUP($A352,Vocabulary!$A:$J,2,)),"")</f>
        <v>heeftStraatnaam</v>
      </c>
      <c r="D352" s="12" t="str">
        <f>IF($A352&lt;&gt;"",IF(VLOOKUP($A352,Vocabulary!$A:$J,10,)="","",VLOOKUP($A352,Vocabulary!$A:$J,10,)),"")</f>
        <v>&lt;vl-adres:heeftStraatnaam&gt;</v>
      </c>
      <c r="E352" s="12" t="str">
        <f>IFERROR(IF(VLOOKUP(A352,VocabularyNL!$A:$G,6)=0,"",VLOOKUP(A352,VocabularyNL!$A:$G,6)),"")</f>
        <v>heeftStraatnaam</v>
      </c>
      <c r="F352" s="12" t="str">
        <f>IFERROR(IF(VLOOKUP(A352,VocabularyFR!$A:$G,6)=0,"",VLOOKUP(A352,VocabularyFR!$A:$G,6)),"")</f>
        <v/>
      </c>
      <c r="G352" s="12" t="str">
        <f>IF($A352&lt;&gt;"",VLOOKUP($A352,Vocabulary!$A:$J,3,),"")</f>
        <v>Straatnaamcomponent van het adres.</v>
      </c>
      <c r="H352" s="12" t="str">
        <f>IFERROR(IF(VLOOKUP(A352,VocabularyNL!$A:$G,7)=0,"",VLOOKUP(A352,VocabularyNL!$A:$H,7)),"")</f>
        <v>Straatnaamcomponent van het adres.</v>
      </c>
      <c r="I352" s="12" t="str">
        <f>IFERROR(IF(VLOOKUP(A352,VocabularyFR!$A:$G,7)=0,"",VLOOKUP(A352,VocabularyFR!$A:$H,7)),"")</f>
        <v/>
      </c>
      <c r="J352" s="12" t="str">
        <f>IF($A352&lt;&gt;"",IF(VLOOKUP($A352,Vocabulary!$A:$J,7,)="","",VLOOKUP($A352,Vocabulary!$A:$J,7,)),"")</f>
        <v/>
      </c>
      <c r="K352" s="12" t="str">
        <f>IFERROR(IF(VLOOKUP(A352,VocabularyNL!$A:$H,8)=0,"",VLOOKUP(A352,VocabularyNL!$A:$H,8)),"")</f>
        <v/>
      </c>
      <c r="L352" s="12" t="str">
        <f>IFERROR(IF(VLOOKUP(A352,VocabularyFR!$A:$H,8)=0,"",VLOOKUP(A352,VocabularyFR!$A:$H,8)),"")</f>
        <v/>
      </c>
    </row>
    <row r="353" spans="1:12" ht="57.6" x14ac:dyDescent="0.3">
      <c r="A353" s="4">
        <v>420</v>
      </c>
      <c r="B353" s="12" t="str">
        <f>IF($A353&lt;&gt;"",VLOOKUP($A353,Vocabulary!$A:$J,4,),"")</f>
        <v>Location</v>
      </c>
      <c r="C353" s="12" t="str">
        <f>IF($A353&lt;&gt;"",IF(VLOOKUP($A353,Vocabulary!$A:$J,2,)="","",VLOOKUP($A353,Vocabulary!$A:$J,2,)),"")</f>
        <v>homoniemToevoeging</v>
      </c>
      <c r="D353" s="12" t="str">
        <f>IF($A353&lt;&gt;"",IF(VLOOKUP($A353,Vocabulary!$A:$J,10,)="","",VLOOKUP($A353,Vocabulary!$A:$J,10,)),"")</f>
        <v>&lt;vl-adres:homoniemToevoeging&gt;</v>
      </c>
      <c r="E353" s="12" t="str">
        <f>IFERROR(IF(VLOOKUP(A353,VocabularyNL!$A:$G,6)=0,"",VLOOKUP(A353,VocabularyNL!$A:$G,6)),"")</f>
        <v>homoniemToevoeging</v>
      </c>
      <c r="F353" s="12" t="str">
        <f>IFERROR(IF(VLOOKUP(A353,VocabularyFR!$A:$G,6)=0,"",VLOOKUP(A353,VocabularyFR!$A:$G,6)),"")</f>
        <v/>
      </c>
      <c r="G353" s="12" t="str">
        <f>IF($A353&lt;&gt;"",VLOOKUP($A353,Vocabulary!$A:$J,3,),"")</f>
        <v>Toevoeging om dubbele straatnamen (straatnamen met dezelfde naam maar andere ligging in de gemeente en eigen adressen) van elkaar te onderscheiden.</v>
      </c>
      <c r="H353" s="12" t="str">
        <f>IFERROR(IF(VLOOKUP(A353,VocabularyNL!$A:$G,7)=0,"",VLOOKUP(A353,VocabularyNL!$A:$H,7)),"")</f>
        <v>Toevoeging om dubbele straatnamen (straatnamen met dezelfde naam maar andere ligging in de gemeente en eigen adressen) van elkaar te onderscheiden.</v>
      </c>
      <c r="I353" s="12" t="str">
        <f>IFERROR(IF(VLOOKUP(A353,VocabularyFR!$A:$G,7)=0,"",VLOOKUP(A353,VocabularyFR!$A:$H,7)),"")</f>
        <v/>
      </c>
      <c r="J353" s="12" t="str">
        <f>IF($A353&lt;&gt;"",IF(VLOOKUP($A353,Vocabulary!$A:$J,7,)="","",VLOOKUP($A353,Vocabulary!$A:$J,7,)),"")</f>
        <v/>
      </c>
      <c r="K353" s="12" t="str">
        <f>IFERROR(IF(VLOOKUP(A353,VocabularyNL!$A:$H,8)=0,"",VLOOKUP(A353,VocabularyNL!$A:$H,8)),"")</f>
        <v/>
      </c>
      <c r="L353" s="12" t="str">
        <f>IFERROR(IF(VLOOKUP(A353,VocabularyFR!$A:$H,8)=0,"",VLOOKUP(A353,VocabularyFR!$A:$H,8)),"")</f>
        <v/>
      </c>
    </row>
    <row r="354" spans="1:12" ht="100.8" x14ac:dyDescent="0.3">
      <c r="A354" s="4">
        <v>421</v>
      </c>
      <c r="B354" s="12" t="str">
        <f>IF($A354&lt;&gt;"",VLOOKUP($A354,Vocabulary!$A:$J,4,),"")</f>
        <v>Location</v>
      </c>
      <c r="C354" s="12" t="str">
        <f>IF($A354&lt;&gt;"",IF(VLOOKUP($A354,Vocabulary!$A:$J,2,)="","",VLOOKUP($A354,Vocabulary!$A:$J,2,)),"")</f>
        <v>Adresvoorstelling.huisnummer</v>
      </c>
      <c r="D354" s="12" t="str">
        <f>IF($A354&lt;&gt;"",IF(VLOOKUP($A354,Vocabulary!$A:$J,10,)="","",VLOOKUP($A354,Vocabulary!$A:$J,10,)),"")</f>
        <v>&lt;vl-adres:Adresvoorstelling.huisnummer&gt;</v>
      </c>
      <c r="E354" s="12" t="str">
        <f>IFERROR(IF(VLOOKUP(A354,VocabularyNL!$A:$G,6)=0,"",VLOOKUP(A354,VocabularyNL!$A:$G,6)),"")</f>
        <v>Adresvoorstelling.huisnummer</v>
      </c>
      <c r="F354" s="12" t="str">
        <f>IFERROR(IF(VLOOKUP(A354,VocabularyFR!$A:$G,6)=0,"",VLOOKUP(A354,VocabularyFR!$A:$G,6)),"")</f>
        <v/>
      </c>
      <c r="G354" s="12" t="str">
        <f>IF($A354&lt;&gt;"",VLOOKUP($A354,Vocabulary!$A:$J,3,),"")</f>
        <v>Alfanumerieke code officieel toegekend aan gebouweenheden, ligplaatsen, standplaatsen of percelen.
Gebruik
Specialisatie van Adresvoorstelling:locatieaanduiding tbv Belgische adressen.</v>
      </c>
      <c r="H354" s="12" t="str">
        <f>IFERROR(IF(VLOOKUP(A354,VocabularyNL!$A:$G,7)=0,"",VLOOKUP(A354,VocabularyNL!$A:$H,7)),"")</f>
        <v>Alfanumerieke code officieel toegekend aan gebouweenheden, ligplaatsen, standplaatsen of percelen.
Gebruik
Specialisatie van Adresvoorstelling:locatieaanduiding tbv Belgische adressen.</v>
      </c>
      <c r="I354" s="12" t="str">
        <f>IFERROR(IF(VLOOKUP(A354,VocabularyFR!$A:$G,7)=0,"",VLOOKUP(A354,VocabularyFR!$A:$H,7)),"")</f>
        <v/>
      </c>
      <c r="J354" s="12" t="str">
        <f>IF($A354&lt;&gt;"",IF(VLOOKUP($A354,Vocabulary!$A:$J,7,)="","",VLOOKUP($A354,Vocabulary!$A:$J,7,)),"")</f>
        <v/>
      </c>
      <c r="K354" s="12" t="str">
        <f>IFERROR(IF(VLOOKUP(A354,VocabularyNL!$A:$H,8)=0,"",VLOOKUP(A354,VocabularyNL!$A:$H,8)),"")</f>
        <v/>
      </c>
      <c r="L354" s="12" t="str">
        <f>IFERROR(IF(VLOOKUP(A354,VocabularyFR!$A:$H,8)=0,"",VLOOKUP(A354,VocabularyFR!$A:$H,8)),"")</f>
        <v/>
      </c>
    </row>
    <row r="355" spans="1:12" ht="43.2" x14ac:dyDescent="0.3">
      <c r="A355" s="4">
        <v>422</v>
      </c>
      <c r="B355" s="12" t="str">
        <f>IF($A355&lt;&gt;"",VLOOKUP($A355,Vocabulary!$A:$J,4,),"")</f>
        <v>Location</v>
      </c>
      <c r="C355" s="12" t="str">
        <f>IF($A355&lt;&gt;"",IF(VLOOKUP($A355,Vocabulary!$A:$J,2,)="","",VLOOKUP($A355,Vocabulary!$A:$J,2,)),"")</f>
        <v>huisnummer</v>
      </c>
      <c r="D355" s="12" t="str">
        <f>IF($A355&lt;&gt;"",IF(VLOOKUP($A355,Vocabulary!$A:$J,10,)="","",VLOOKUP($A355,Vocabulary!$A:$J,10,)),"")</f>
        <v>&lt;vl-adres:huisnummer&gt;</v>
      </c>
      <c r="E355" s="12" t="str">
        <f>IFERROR(IF(VLOOKUP(A355,VocabularyNL!$A:$G,6)=0,"",VLOOKUP(A355,VocabularyNL!$A:$G,6)),"")</f>
        <v>huisnummer</v>
      </c>
      <c r="F355" s="12" t="str">
        <f>IFERROR(IF(VLOOKUP(A355,VocabularyFR!$A:$G,6)=0,"",VLOOKUP(A355,VocabularyFR!$A:$G,6)),"")</f>
        <v/>
      </c>
      <c r="G355" s="12" t="str">
        <f>IF($A355&lt;&gt;"",VLOOKUP($A355,Vocabulary!$A:$J,3,),"")</f>
        <v>Alfanumerieke code officieel toegekend aan gebouweenheden, ligplaatsen, standplaatsen of percelen.</v>
      </c>
      <c r="H355" s="12" t="str">
        <f>IFERROR(IF(VLOOKUP(A355,VocabularyNL!$A:$G,7)=0,"",VLOOKUP(A355,VocabularyNL!$A:$H,7)),"")</f>
        <v>Alfanumerieke code officieel toegekend aan gebouweenheden, ligplaatsen, standplaatsen of percelen.</v>
      </c>
      <c r="I355" s="12" t="str">
        <f>IFERROR(IF(VLOOKUP(A355,VocabularyFR!$A:$G,7)=0,"",VLOOKUP(A355,VocabularyFR!$A:$H,7)),"")</f>
        <v/>
      </c>
      <c r="J355" s="12" t="str">
        <f>IF($A355&lt;&gt;"",IF(VLOOKUP($A355,Vocabulary!$A:$J,7,)="","",VLOOKUP($A355,Vocabulary!$A:$J,7,)),"")</f>
        <v/>
      </c>
      <c r="K355" s="12" t="str">
        <f>IFERROR(IF(VLOOKUP(A355,VocabularyNL!$A:$H,8)=0,"",VLOOKUP(A355,VocabularyNL!$A:$H,8)),"")</f>
        <v/>
      </c>
      <c r="L355" s="12" t="str">
        <f>IFERROR(IF(VLOOKUP(A355,VocabularyFR!$A:$H,8)=0,"",VLOOKUP(A355,VocabularyFR!$A:$H,8)),"")</f>
        <v/>
      </c>
    </row>
    <row r="356" spans="1:12" x14ac:dyDescent="0.3">
      <c r="A356" s="4">
        <v>423</v>
      </c>
      <c r="B356" s="12" t="str">
        <f>IF($A356&lt;&gt;"",VLOOKUP($A356,Vocabulary!$A:$J,4,),"")</f>
        <v>Location</v>
      </c>
      <c r="C356" s="12" t="str">
        <f>IF($A356&lt;&gt;"",IF(VLOOKUP($A356,Vocabulary!$A:$J,2,)="","",VLOOKUP($A356,Vocabulary!$A:$J,2,)),"")</f>
        <v>isToegekendAan</v>
      </c>
      <c r="D356" s="12" t="str">
        <f>IF($A356&lt;&gt;"",IF(VLOOKUP($A356,Vocabulary!$A:$J,10,)="","",VLOOKUP($A356,Vocabulary!$A:$J,10,)),"")</f>
        <v>&lt;vl-adres:isToegekendAan&gt;</v>
      </c>
      <c r="E356" s="12" t="str">
        <f>IFERROR(IF(VLOOKUP(A356,VocabularyNL!$A:$G,6)=0,"",VLOOKUP(A356,VocabularyNL!$A:$G,6)),"")</f>
        <v>isToegekendAan</v>
      </c>
      <c r="F356" s="12" t="str">
        <f>IFERROR(IF(VLOOKUP(A356,VocabularyFR!$A:$G,6)=0,"",VLOOKUP(A356,VocabularyFR!$A:$G,6)),"")</f>
        <v/>
      </c>
      <c r="G356" s="12" t="str">
        <f>IF($A356&lt;&gt;"",VLOOKUP($A356,Vocabulary!$A:$J,3,),"")</f>
        <v>Adresseerbaar object waaraan het adres is toegekend.</v>
      </c>
      <c r="H356" s="12" t="str">
        <f>IFERROR(IF(VLOOKUP(A356,VocabularyNL!$A:$G,7)=0,"",VLOOKUP(A356,VocabularyNL!$A:$H,7)),"")</f>
        <v>Adresseerbaar object waaraan het adres is toegekend.</v>
      </c>
      <c r="I356" s="12" t="str">
        <f>IFERROR(IF(VLOOKUP(A356,VocabularyFR!$A:$G,7)=0,"",VLOOKUP(A356,VocabularyFR!$A:$H,7)),"")</f>
        <v/>
      </c>
      <c r="J356" s="12" t="str">
        <f>IF($A356&lt;&gt;"",IF(VLOOKUP($A356,Vocabulary!$A:$J,7,)="","",VLOOKUP($A356,Vocabulary!$A:$J,7,)),"")</f>
        <v/>
      </c>
      <c r="K356" s="12" t="str">
        <f>IFERROR(IF(VLOOKUP(A356,VocabularyNL!$A:$H,8)=0,"",VLOOKUP(A356,VocabularyNL!$A:$H,8)),"")</f>
        <v/>
      </c>
      <c r="L356" s="12" t="str">
        <f>IFERROR(IF(VLOOKUP(A356,VocabularyFR!$A:$H,8)=0,"",VLOOKUP(A356,VocabularyFR!$A:$H,8)),"")</f>
        <v/>
      </c>
    </row>
    <row r="357" spans="1:12" x14ac:dyDescent="0.3">
      <c r="A357" s="4">
        <v>424</v>
      </c>
      <c r="B357" s="12" t="str">
        <f>IF($A357&lt;&gt;"",VLOOKUP($A357,Vocabulary!$A:$J,4,),"")</f>
        <v>Location</v>
      </c>
      <c r="C357" s="12" t="str">
        <f>IF($A357&lt;&gt;"",IF(VLOOKUP($A357,Vocabulary!$A:$J,2,)="","",VLOOKUP($A357,Vocabulary!$A:$J,2,)),"")</f>
        <v>isVerrijktMet</v>
      </c>
      <c r="D357" s="12" t="str">
        <f>IF($A357&lt;&gt;"",IF(VLOOKUP($A357,Vocabulary!$A:$J,10,)="","",VLOOKUP($A357,Vocabulary!$A:$J,10,)),"")</f>
        <v>&lt;vl-adres:isVerrijktMet&gt;</v>
      </c>
      <c r="E357" s="12" t="str">
        <f>IFERROR(IF(VLOOKUP(A357,VocabularyNL!$A:$G,6)=0,"",VLOOKUP(A357,VocabularyNL!$A:$G,6)),"")</f>
        <v>isVerrijktMet</v>
      </c>
      <c r="F357" s="12" t="str">
        <f>IFERROR(IF(VLOOKUP(A357,VocabularyFR!$A:$G,6)=0,"",VLOOKUP(A357,VocabularyFR!$A:$G,6)),"")</f>
        <v/>
      </c>
      <c r="G357" s="12" t="str">
        <f>IF($A357&lt;&gt;"",VLOOKUP($A357,Vocabulary!$A:$J,3,),"")</f>
        <v>Verwijzing naar een adresuitbreiding.</v>
      </c>
      <c r="H357" s="12" t="str">
        <f>IFERROR(IF(VLOOKUP(A357,VocabularyNL!$A:$G,7)=0,"",VLOOKUP(A357,VocabularyNL!$A:$H,7)),"")</f>
        <v>Verwijzing naar een adresuitbreiding.</v>
      </c>
      <c r="I357" s="12" t="str">
        <f>IFERROR(IF(VLOOKUP(A357,VocabularyFR!$A:$G,7)=0,"",VLOOKUP(A357,VocabularyFR!$A:$H,7)),"")</f>
        <v/>
      </c>
      <c r="J357" s="12" t="str">
        <f>IF($A357&lt;&gt;"",IF(VLOOKUP($A357,Vocabulary!$A:$J,7,)="","",VLOOKUP($A357,Vocabulary!$A:$J,7,)),"")</f>
        <v/>
      </c>
      <c r="K357" s="12" t="str">
        <f>IFERROR(IF(VLOOKUP(A357,VocabularyNL!$A:$H,8)=0,"",VLOOKUP(A357,VocabularyNL!$A:$H,8)),"")</f>
        <v/>
      </c>
      <c r="L357" s="12" t="str">
        <f>IFERROR(IF(VLOOKUP(A357,VocabularyFR!$A:$H,8)=0,"",VLOOKUP(A357,VocabularyFR!$A:$H,8)),"")</f>
        <v/>
      </c>
    </row>
    <row r="358" spans="1:12" x14ac:dyDescent="0.3">
      <c r="A358" s="4">
        <v>425</v>
      </c>
      <c r="B358" s="12" t="str">
        <f>IF($A358&lt;&gt;"",VLOOKUP($A358,Vocabulary!$A:$J,4,),"")</f>
        <v>Location</v>
      </c>
      <c r="C358" s="12" t="str">
        <f>IF($A358&lt;&gt;"",IF(VLOOKUP($A358,Vocabulary!$A:$J,2,)="","",VLOOKUP($A358,Vocabulary!$A:$J,2,)),"")</f>
        <v>land</v>
      </c>
      <c r="D358" s="12" t="str">
        <f>IF($A358&lt;&gt;"",IF(VLOOKUP($A358,Vocabulary!$A:$J,10,)="","",VLOOKUP($A358,Vocabulary!$A:$J,10,)),"")</f>
        <v>&lt;vl-adres:land&gt;</v>
      </c>
      <c r="E358" s="12" t="str">
        <f>IFERROR(IF(VLOOKUP(A358,VocabularyNL!$A:$G,6)=0,"",VLOOKUP(A358,VocabularyNL!$A:$G,6)),"")</f>
        <v>land</v>
      </c>
      <c r="F358" s="12" t="str">
        <f>IFERROR(IF(VLOOKUP(A358,VocabularyFR!$A:$G,6)=0,"",VLOOKUP(A358,VocabularyFR!$A:$G,6)),"")</f>
        <v/>
      </c>
      <c r="G358" s="12" t="str">
        <f>IF($A358&lt;&gt;"",VLOOKUP($A358,Vocabulary!$A:$J,3,),"")</f>
        <v>Land waarin het adres gelegen is.</v>
      </c>
      <c r="H358" s="12" t="str">
        <f>IFERROR(IF(VLOOKUP(A358,VocabularyNL!$A:$G,7)=0,"",VLOOKUP(A358,VocabularyNL!$A:$H,7)),"")</f>
        <v>Land waarin het adres gelegen is.</v>
      </c>
      <c r="I358" s="12" t="str">
        <f>IFERROR(IF(VLOOKUP(A358,VocabularyFR!$A:$G,7)=0,"",VLOOKUP(A358,VocabularyFR!$A:$H,7)),"")</f>
        <v/>
      </c>
      <c r="J358" s="12" t="str">
        <f>IF($A358&lt;&gt;"",IF(VLOOKUP($A358,Vocabulary!$A:$J,7,)="","",VLOOKUP($A358,Vocabulary!$A:$J,7,)),"")</f>
        <v/>
      </c>
      <c r="K358" s="12" t="str">
        <f>IFERROR(IF(VLOOKUP(A358,VocabularyNL!$A:$H,8)=0,"",VLOOKUP(A358,VocabularyNL!$A:$H,8)),"")</f>
        <v/>
      </c>
      <c r="L358" s="12" t="str">
        <f>IFERROR(IF(VLOOKUP(A358,VocabularyFR!$A:$H,8)=0,"",VLOOKUP(A358,VocabularyFR!$A:$H,8)),"")</f>
        <v/>
      </c>
    </row>
    <row r="359" spans="1:12" ht="100.8" x14ac:dyDescent="0.3">
      <c r="A359" s="4">
        <v>426</v>
      </c>
      <c r="B359" s="12" t="str">
        <f>IF($A359&lt;&gt;"",VLOOKUP($A359,Vocabulary!$A:$J,4,),"")</f>
        <v>Location</v>
      </c>
      <c r="C359" s="12" t="str">
        <f>IF($A359&lt;&gt;"",IF(VLOOKUP($A359,Vocabulary!$A:$J,2,)="","",VLOOKUP($A359,Vocabulary!$A:$J,2,)),"")</f>
        <v>niveau</v>
      </c>
      <c r="D359" s="12" t="str">
        <f>IF($A359&lt;&gt;"",IF(VLOOKUP($A359,Vocabulary!$A:$J,10,)="","",VLOOKUP($A359,Vocabulary!$A:$J,10,)),"")</f>
        <v>&lt;vl-adres:niveau&gt;</v>
      </c>
      <c r="E359" s="12" t="str">
        <f>IFERROR(IF(VLOOKUP(A359,VocabularyNL!$A:$G,6)=0,"",VLOOKUP(A359,VocabularyNL!$A:$G,6)),"")</f>
        <v>niveau</v>
      </c>
      <c r="F359" s="12" t="str">
        <f>IFERROR(IF(VLOOKUP(A359,VocabularyFR!$A:$G,6)=0,"",VLOOKUP(A359,VocabularyFR!$A:$G,6)),"")</f>
        <v/>
      </c>
      <c r="G359" s="12" t="str">
        <f>IF($A359&lt;&gt;"",VLOOKUP($A359,Vocabulary!$A:$J,3,),"")</f>
        <v>Het niveau waarnaar de locator verwijst.
Gebruik
Waarbij het niveau staat voor de geografische granulariteit vd locator: zo verwijzen locators vh type huisnummer doorgaans naar het gebouw terwijl busnummers naar een deel vh gebouw verwijzen.</v>
      </c>
      <c r="H359" s="12" t="str">
        <f>IFERROR(IF(VLOOKUP(A359,VocabularyNL!$A:$G,7)=0,"",VLOOKUP(A359,VocabularyNL!$A:$H,7)),"")</f>
        <v>Het niveau waarnaar de locator verwijst.
Gebruik
Waarbij het niveau staat voor de geografische granulariteit vd locator: zo verwijzen locators vh type huisnummer doorgaans naar het gebouw terwijl busnummers naar een deel vh gebouw verwijzen.</v>
      </c>
      <c r="I359" s="12" t="str">
        <f>IFERROR(IF(VLOOKUP(A359,VocabularyFR!$A:$G,7)=0,"",VLOOKUP(A359,VocabularyFR!$A:$H,7)),"")</f>
        <v/>
      </c>
      <c r="J359" s="12" t="str">
        <f>IF($A359&lt;&gt;"",IF(VLOOKUP($A359,Vocabulary!$A:$J,7,)="","",VLOOKUP($A359,Vocabulary!$A:$J,7,)),"")</f>
        <v/>
      </c>
      <c r="K359" s="12" t="str">
        <f>IFERROR(IF(VLOOKUP(A359,VocabularyNL!$A:$H,8)=0,"",VLOOKUP(A359,VocabularyNL!$A:$H,8)),"")</f>
        <v/>
      </c>
      <c r="L359" s="12" t="str">
        <f>IFERROR(IF(VLOOKUP(A359,VocabularyFR!$A:$H,8)=0,"",VLOOKUP(A359,VocabularyFR!$A:$H,8)),"")</f>
        <v/>
      </c>
    </row>
    <row r="360" spans="1:12" ht="115.2" x14ac:dyDescent="0.3">
      <c r="A360" s="4">
        <v>427</v>
      </c>
      <c r="B360" s="12" t="str">
        <f>IF($A360&lt;&gt;"",VLOOKUP($A360,Vocabulary!$A:$J,4,),"")</f>
        <v>Location</v>
      </c>
      <c r="C360" s="12" t="str">
        <f>IF($A360&lt;&gt;"",IF(VLOOKUP($A360,Vocabulary!$A:$J,2,)="","",VLOOKUP($A360,Vocabulary!$A:$J,2,)),"")</f>
        <v>officieelToegekend</v>
      </c>
      <c r="D360" s="12" t="str">
        <f>IF($A360&lt;&gt;"",IF(VLOOKUP($A360,Vocabulary!$A:$J,10,)="","",VLOOKUP($A360,Vocabulary!$A:$J,10,)),"")</f>
        <v>&lt;vl-adres:officieelToegekend&gt;</v>
      </c>
      <c r="E360" s="12" t="str">
        <f>IFERROR(IF(VLOOKUP(A360,VocabularyNL!$A:$G,6)=0,"",VLOOKUP(A360,VocabularyNL!$A:$G,6)),"")</f>
        <v>officieelToegekend</v>
      </c>
      <c r="F360" s="12" t="str">
        <f>IFERROR(IF(VLOOKUP(A360,VocabularyFR!$A:$G,6)=0,"",VLOOKUP(A360,VocabularyFR!$A:$G,6)),"")</f>
        <v/>
      </c>
      <c r="G360" s="12" t="str">
        <f>IF($A360&lt;&gt;"",VLOOKUP($A360,Vocabulary!$A:$J,3,),"")</f>
        <v>Geeft aan of het adres officieel door de adresbeheerder is toegekend.
Gebruik
Een adres is niet-officieel wanneer het bestaan ervan niet gekend was vanuit de administratieve procedures, maar pas nadat nadat het feitelijk is vastgesteld op het terrein.</v>
      </c>
      <c r="H360" s="12" t="str">
        <f>IFERROR(IF(VLOOKUP(A360,VocabularyNL!$A:$G,7)=0,"",VLOOKUP(A360,VocabularyNL!$A:$H,7)),"")</f>
        <v>Geeft aan of het adres officieel door de adresbeheerder is toegekend.
Gebruik
Een adres is niet-officieel wanneer het bestaan ervan niet gekend was vanuit de administratieve procedures, maar pas nadat nadat het feitelijk is vastgesteld op het terrein.</v>
      </c>
      <c r="I360" s="12" t="str">
        <f>IFERROR(IF(VLOOKUP(A360,VocabularyFR!$A:$G,7)=0,"",VLOOKUP(A360,VocabularyFR!$A:$H,7)),"")</f>
        <v/>
      </c>
      <c r="J360" s="12" t="str">
        <f>IF($A360&lt;&gt;"",IF(VLOOKUP($A360,Vocabulary!$A:$J,7,)="","",VLOOKUP($A360,Vocabulary!$A:$J,7,)),"")</f>
        <v/>
      </c>
      <c r="K360" s="12" t="str">
        <f>IFERROR(IF(VLOOKUP(A360,VocabularyNL!$A:$H,8)=0,"",VLOOKUP(A360,VocabularyNL!$A:$H,8)),"")</f>
        <v/>
      </c>
      <c r="L360" s="12" t="str">
        <f>IFERROR(IF(VLOOKUP(A360,VocabularyFR!$A:$H,8)=0,"",VLOOKUP(A360,VocabularyFR!$A:$H,8)),"")</f>
        <v/>
      </c>
    </row>
    <row r="361" spans="1:12" ht="100.8" x14ac:dyDescent="0.3">
      <c r="A361" s="4">
        <v>428</v>
      </c>
      <c r="B361" s="12" t="str">
        <f>IF($A361&lt;&gt;"",VLOOKUP($A361,Vocabulary!$A:$J,4,),"")</f>
        <v>Location</v>
      </c>
      <c r="C361" s="12" t="str">
        <f>IF($A361&lt;&gt;"",IF(VLOOKUP($A361,Vocabulary!$A:$J,2,)="","",VLOOKUP($A361,Vocabulary!$A:$J,2,)),"")</f>
        <v>positie</v>
      </c>
      <c r="D361" s="12" t="str">
        <f>IF($A361&lt;&gt;"",IF(VLOOKUP($A361,Vocabulary!$A:$J,10,)="","",VLOOKUP($A361,Vocabulary!$A:$J,10,)),"")</f>
        <v>&lt;vl-adres:positie&gt;</v>
      </c>
      <c r="E361" s="12" t="str">
        <f>IFERROR(IF(VLOOKUP(A361,VocabularyNL!$A:$G,6)=0,"",VLOOKUP(A361,VocabularyNL!$A:$G,6)),"")</f>
        <v>positie</v>
      </c>
      <c r="F361" s="12" t="str">
        <f>IFERROR(IF(VLOOKUP(A361,VocabularyFR!$A:$G,6)=0,"",VLOOKUP(A361,VocabularyFR!$A:$G,6)),"")</f>
        <v/>
      </c>
      <c r="G361" s="12" t="str">
        <f>IF($A361&lt;&gt;"",VLOOKUP($A361,Vocabulary!$A:$J,3,),"")</f>
        <v>Positie van een karakeristiek punt dat de positie van het adres vertegenwoordigt volgens een bepaalde specificatie en inclusief informatie over de herkomst van de positie.
Gebruik
Moet een punt zijn.</v>
      </c>
      <c r="H361" s="12" t="str">
        <f>IFERROR(IF(VLOOKUP(A361,VocabularyNL!$A:$G,7)=0,"",VLOOKUP(A361,VocabularyNL!$A:$H,7)),"")</f>
        <v>Positie van een karakeristiek punt dat de positie van het adres vertegenwoordigt volgens een bepaalde specificatie en inclusief informatie over de herkomst van de positie.
Gebruik
Moet een punt zijn.</v>
      </c>
      <c r="I361" s="12" t="str">
        <f>IFERROR(IF(VLOOKUP(A361,VocabularyFR!$A:$G,7)=0,"",VLOOKUP(A361,VocabularyFR!$A:$H,7)),"")</f>
        <v/>
      </c>
      <c r="J361" s="12" t="str">
        <f>IF($A361&lt;&gt;"",IF(VLOOKUP($A361,Vocabulary!$A:$J,7,)="","",VLOOKUP($A361,Vocabulary!$A:$J,7,)),"")</f>
        <v/>
      </c>
      <c r="K361" s="12" t="str">
        <f>IFERROR(IF(VLOOKUP(A361,VocabularyNL!$A:$H,8)=0,"",VLOOKUP(A361,VocabularyNL!$A:$H,8)),"")</f>
        <v/>
      </c>
      <c r="L361" s="12" t="str">
        <f>IFERROR(IF(VLOOKUP(A361,VocabularyFR!$A:$H,8)=0,"",VLOOKUP(A361,VocabularyFR!$A:$H,8)),"")</f>
        <v/>
      </c>
    </row>
    <row r="362" spans="1:12" ht="28.8" x14ac:dyDescent="0.3">
      <c r="A362" s="4">
        <v>429</v>
      </c>
      <c r="B362" s="12" t="str">
        <f>IF($A362&lt;&gt;"",VLOOKUP($A362,Vocabulary!$A:$J,4,),"")</f>
        <v>Location</v>
      </c>
      <c r="C362" s="12" t="str">
        <f>IF($A362&lt;&gt;"",IF(VLOOKUP($A362,Vocabulary!$A:$J,2,)="","",VLOOKUP($A362,Vocabulary!$A:$J,2,)),"")</f>
        <v>postcode</v>
      </c>
      <c r="D362" s="12" t="str">
        <f>IF($A362&lt;&gt;"",IF(VLOOKUP($A362,Vocabulary!$A:$J,10,)="","",VLOOKUP($A362,Vocabulary!$A:$J,10,)),"")</f>
        <v>&lt;vl-adres:postcode&gt;</v>
      </c>
      <c r="E362" s="12" t="str">
        <f>IFERROR(IF(VLOOKUP(A362,VocabularyNL!$A:$G,6)=0,"",VLOOKUP(A362,VocabularyNL!$A:$G,6)),"")</f>
        <v>postcode</v>
      </c>
      <c r="F362" s="12" t="str">
        <f>IFERROR(IF(VLOOKUP(A362,VocabularyFR!$A:$G,6)=0,"",VLOOKUP(A362,VocabularyFR!$A:$G,6)),"")</f>
        <v/>
      </c>
      <c r="G362" s="12" t="str">
        <f>IF($A362&lt;&gt;"",VLOOKUP($A362,Vocabulary!$A:$J,3,),"")</f>
        <v>Code waarmee het geografisch gebied dat de adressen voor postale doeleinden groepeert aanduidt.</v>
      </c>
      <c r="H362" s="12" t="str">
        <f>IFERROR(IF(VLOOKUP(A362,VocabularyNL!$A:$G,7)=0,"",VLOOKUP(A362,VocabularyNL!$A:$H,7)),"")</f>
        <v>Code waarmee het geografisch gebied dat de adressen voor postale doeleinden groepeert aanduidt.</v>
      </c>
      <c r="I362" s="12" t="str">
        <f>IFERROR(IF(VLOOKUP(A362,VocabularyFR!$A:$G,7)=0,"",VLOOKUP(A362,VocabularyFR!$A:$H,7)),"")</f>
        <v/>
      </c>
      <c r="J362" s="12" t="str">
        <f>IF($A362&lt;&gt;"",IF(VLOOKUP($A362,Vocabulary!$A:$J,7,)="","",VLOOKUP($A362,Vocabulary!$A:$J,7,)),"")</f>
        <v>external terminology:
http://www.w3.org/ns/locn#postCode</v>
      </c>
      <c r="K362" s="12" t="str">
        <f>IFERROR(IF(VLOOKUP(A362,VocabularyNL!$A:$H,8)=0,"",VLOOKUP(A362,VocabularyNL!$A:$H,8)),"")</f>
        <v/>
      </c>
      <c r="L362" s="12" t="str">
        <f>IFERROR(IF(VLOOKUP(A362,VocabularyFR!$A:$H,8)=0,"",VLOOKUP(A362,VocabularyFR!$A:$H,8)),"")</f>
        <v/>
      </c>
    </row>
    <row r="363" spans="1:12" ht="100.8" x14ac:dyDescent="0.3">
      <c r="A363" s="4">
        <v>430</v>
      </c>
      <c r="B363" s="12" t="str">
        <f>IF($A363&lt;&gt;"",VLOOKUP($A363,Vocabulary!$A:$J,4,),"")</f>
        <v>Location</v>
      </c>
      <c r="C363" s="12" t="str">
        <f>IF($A363&lt;&gt;"",IF(VLOOKUP($A363,Vocabulary!$A:$J,2,)="","",VLOOKUP($A363,Vocabulary!$A:$J,2,)),"")</f>
        <v>postnaam</v>
      </c>
      <c r="D363" s="12" t="str">
        <f>IF($A363&lt;&gt;"",IF(VLOOKUP($A363,Vocabulary!$A:$J,10,)="","",VLOOKUP($A363,Vocabulary!$A:$J,10,)),"")</f>
        <v>&lt;vl-adres:postnaam&gt;</v>
      </c>
      <c r="E363" s="12" t="str">
        <f>IFERROR(IF(VLOOKUP(A363,VocabularyNL!$A:$G,6)=0,"",VLOOKUP(A363,VocabularyNL!$A:$G,6)),"")</f>
        <v>postnaam</v>
      </c>
      <c r="F363" s="12" t="str">
        <f>IFERROR(IF(VLOOKUP(A363,VocabularyFR!$A:$G,6)=0,"",VLOOKUP(A363,VocabularyFR!$A:$G,6)),"")</f>
        <v/>
      </c>
      <c r="G363" s="12" t="str">
        <f>IF($A363&lt;&gt;"",VLOOKUP($A363,Vocabulary!$A:$J,3,),"")</f>
        <v>Naam waarmee het geografisch gebied dat de adressen voor postale doeleinden groepeert kan worden aangeduid.
Gebruik
Typisch de namen van vroegere gemeenten waarmee het gebied samenvalt.</v>
      </c>
      <c r="H363" s="12" t="str">
        <f>IFERROR(IF(VLOOKUP(A363,VocabularyNL!$A:$G,7)=0,"",VLOOKUP(A363,VocabularyNL!$A:$H,7)),"")</f>
        <v>Naam waarmee het geografisch gebied dat de adressen voor postale doeleinden groepeert kan worden aangeduid.
Gebruik
Typisch de namen van vroegere gemeenten waarmee het gebied samenvalt.</v>
      </c>
      <c r="I363" s="12" t="str">
        <f>IFERROR(IF(VLOOKUP(A363,VocabularyFR!$A:$G,7)=0,"",VLOOKUP(A363,VocabularyFR!$A:$H,7)),"")</f>
        <v/>
      </c>
      <c r="J363" s="12" t="str">
        <f>IF($A363&lt;&gt;"",IF(VLOOKUP($A363,Vocabulary!$A:$J,7,)="","",VLOOKUP($A363,Vocabulary!$A:$J,7,)),"")</f>
        <v>external terminology:
http://www.w3.org/ns/locn#postName</v>
      </c>
      <c r="K363" s="12" t="str">
        <f>IFERROR(IF(VLOOKUP(A363,VocabularyNL!$A:$H,8)=0,"",VLOOKUP(A363,VocabularyNL!$A:$H,8)),"")</f>
        <v/>
      </c>
      <c r="L363" s="12" t="str">
        <f>IFERROR(IF(VLOOKUP(A363,VocabularyFR!$A:$H,8)=0,"",VLOOKUP(A363,VocabularyFR!$A:$H,8)),"")</f>
        <v/>
      </c>
    </row>
    <row r="364" spans="1:12" x14ac:dyDescent="0.3">
      <c r="A364" s="4">
        <v>431</v>
      </c>
      <c r="B364" s="12" t="str">
        <f>IF($A364&lt;&gt;"",VLOOKUP($A364,Vocabulary!$A:$J,4,),"")</f>
        <v>Location</v>
      </c>
      <c r="C364" s="12" t="str">
        <f>IF($A364&lt;&gt;"",IF(VLOOKUP($A364,Vocabulary!$A:$J,2,)="","",VLOOKUP($A364,Vocabulary!$A:$J,2,)),"")</f>
        <v>Straatnaam.status</v>
      </c>
      <c r="D364" s="12" t="str">
        <f>IF($A364&lt;&gt;"",IF(VLOOKUP($A364,Vocabulary!$A:$J,10,)="","",VLOOKUP($A364,Vocabulary!$A:$J,10,)),"")</f>
        <v>&lt;vl-adres:Straatnaam.status&gt;</v>
      </c>
      <c r="E364" s="12" t="str">
        <f>IFERROR(IF(VLOOKUP(A364,VocabularyNL!$A:$G,6)=0,"",VLOOKUP(A364,VocabularyNL!$A:$G,6)),"")</f>
        <v>Straatnaam.status</v>
      </c>
      <c r="F364" s="12" t="str">
        <f>IFERROR(IF(VLOOKUP(A364,VocabularyFR!$A:$G,6)=0,"",VLOOKUP(A364,VocabularyFR!$A:$G,6)),"")</f>
        <v/>
      </c>
      <c r="G364" s="12" t="str">
        <f>IF($A364&lt;&gt;"",VLOOKUP($A364,Vocabulary!$A:$J,3,),"")</f>
        <v>Actuele toestand van de straatnaam.</v>
      </c>
      <c r="H364" s="12" t="str">
        <f>IFERROR(IF(VLOOKUP(A364,VocabularyNL!$A:$G,7)=0,"",VLOOKUP(A364,VocabularyNL!$A:$H,7)),"")</f>
        <v>Actuele toestand van de straatnaam.</v>
      </c>
      <c r="I364" s="12" t="str">
        <f>IFERROR(IF(VLOOKUP(A364,VocabularyFR!$A:$G,7)=0,"",VLOOKUP(A364,VocabularyFR!$A:$H,7)),"")</f>
        <v/>
      </c>
      <c r="J364" s="12" t="str">
        <f>IF($A364&lt;&gt;"",IF(VLOOKUP($A364,Vocabulary!$A:$J,7,)="","",VLOOKUP($A364,Vocabulary!$A:$J,7,)),"")</f>
        <v/>
      </c>
      <c r="K364" s="12" t="str">
        <f>IFERROR(IF(VLOOKUP(A364,VocabularyNL!$A:$H,8)=0,"",VLOOKUP(A364,VocabularyNL!$A:$H,8)),"")</f>
        <v/>
      </c>
      <c r="L364" s="12" t="str">
        <f>IFERROR(IF(VLOOKUP(A364,VocabularyFR!$A:$H,8)=0,"",VLOOKUP(A364,VocabularyFR!$A:$H,8)),"")</f>
        <v/>
      </c>
    </row>
    <row r="365" spans="1:12" x14ac:dyDescent="0.3">
      <c r="A365" s="4">
        <v>432</v>
      </c>
      <c r="B365" s="12" t="str">
        <f>IF($A365&lt;&gt;"",VLOOKUP($A365,Vocabulary!$A:$J,4,),"")</f>
        <v>Location</v>
      </c>
      <c r="C365" s="12" t="str">
        <f>IF($A365&lt;&gt;"",IF(VLOOKUP($A365,Vocabulary!$A:$J,2,)="","",VLOOKUP($A365,Vocabulary!$A:$J,2,)),"")</f>
        <v>Adres.status</v>
      </c>
      <c r="D365" s="12" t="str">
        <f>IF($A365&lt;&gt;"",IF(VLOOKUP($A365,Vocabulary!$A:$J,10,)="","",VLOOKUP($A365,Vocabulary!$A:$J,10,)),"")</f>
        <v>&lt;vl-adres:Adres.status&gt;</v>
      </c>
      <c r="E365" s="12" t="str">
        <f>IFERROR(IF(VLOOKUP(A365,VocabularyNL!$A:$G,6)=0,"",VLOOKUP(A365,VocabularyNL!$A:$G,6)),"")</f>
        <v>Adres.status</v>
      </c>
      <c r="F365" s="12" t="str">
        <f>IFERROR(IF(VLOOKUP(A365,VocabularyFR!$A:$G,6)=0,"",VLOOKUP(A365,VocabularyFR!$A:$G,6)),"")</f>
        <v/>
      </c>
      <c r="G365" s="12" t="str">
        <f>IF($A365&lt;&gt;"",VLOOKUP($A365,Vocabulary!$A:$J,3,),"")</f>
        <v>Actuele toestand van het adres.</v>
      </c>
      <c r="H365" s="12" t="str">
        <f>IFERROR(IF(VLOOKUP(A365,VocabularyNL!$A:$G,7)=0,"",VLOOKUP(A365,VocabularyNL!$A:$H,7)),"")</f>
        <v>Actuele toestand van het adres.</v>
      </c>
      <c r="I365" s="12" t="str">
        <f>IFERROR(IF(VLOOKUP(A365,VocabularyFR!$A:$G,7)=0,"",VLOOKUP(A365,VocabularyFR!$A:$H,7)),"")</f>
        <v/>
      </c>
      <c r="J365" s="12" t="str">
        <f>IF($A365&lt;&gt;"",IF(VLOOKUP($A365,Vocabulary!$A:$J,7,)="","",VLOOKUP($A365,Vocabulary!$A:$J,7,)),"")</f>
        <v/>
      </c>
      <c r="K365" s="12" t="str">
        <f>IFERROR(IF(VLOOKUP(A365,VocabularyNL!$A:$H,8)=0,"",VLOOKUP(A365,VocabularyNL!$A:$H,8)),"")</f>
        <v/>
      </c>
      <c r="L365" s="12" t="str">
        <f>IFERROR(IF(VLOOKUP(A365,VocabularyFR!$A:$H,8)=0,"",VLOOKUP(A365,VocabularyFR!$A:$H,8)),"")</f>
        <v/>
      </c>
    </row>
    <row r="366" spans="1:12" x14ac:dyDescent="0.3">
      <c r="A366" s="4">
        <v>433</v>
      </c>
      <c r="B366" s="12" t="str">
        <f>IF($A366&lt;&gt;"",VLOOKUP($A366,Vocabulary!$A:$J,4,),"")</f>
        <v>Location</v>
      </c>
      <c r="C366" s="12" t="str">
        <f>IF($A366&lt;&gt;"",IF(VLOOKUP($A366,Vocabulary!$A:$J,2,)="","",VLOOKUP($A366,Vocabulary!$A:$J,2,)),"")</f>
        <v>Locatienaam.type</v>
      </c>
      <c r="D366" s="12" t="str">
        <f>IF($A366&lt;&gt;"",IF(VLOOKUP($A366,Vocabulary!$A:$J,10,)="","",VLOOKUP($A366,Vocabulary!$A:$J,10,)),"")</f>
        <v>&lt;vl-adres:Locatienaam.type&gt;</v>
      </c>
      <c r="E366" s="12" t="str">
        <f>IFERROR(IF(VLOOKUP(A366,VocabularyNL!$A:$G,6)=0,"",VLOOKUP(A366,VocabularyNL!$A:$G,6)),"")</f>
        <v>Locatienaam.type</v>
      </c>
      <c r="F366" s="12" t="str">
        <f>IFERROR(IF(VLOOKUP(A366,VocabularyFR!$A:$G,6)=0,"",VLOOKUP(A366,VocabularyFR!$A:$G,6)),"")</f>
        <v/>
      </c>
      <c r="G366" s="12" t="str">
        <f>IF($A366&lt;&gt;"",VLOOKUP($A366,Vocabulary!$A:$J,3,),"")</f>
        <v>Aard vh geografisch object.</v>
      </c>
      <c r="H366" s="12" t="str">
        <f>IFERROR(IF(VLOOKUP(A366,VocabularyNL!$A:$G,7)=0,"",VLOOKUP(A366,VocabularyNL!$A:$H,7)),"")</f>
        <v>Aard vh geografisch object.</v>
      </c>
      <c r="I366" s="12" t="str">
        <f>IFERROR(IF(VLOOKUP(A366,VocabularyFR!$A:$G,7)=0,"",VLOOKUP(A366,VocabularyFR!$A:$H,7)),"")</f>
        <v/>
      </c>
      <c r="J366" s="12" t="str">
        <f>IF($A366&lt;&gt;"",IF(VLOOKUP($A366,Vocabulary!$A:$J,7,)="","",VLOOKUP($A366,Vocabulary!$A:$J,7,)),"")</f>
        <v/>
      </c>
      <c r="K366" s="12" t="str">
        <f>IFERROR(IF(VLOOKUP(A366,VocabularyNL!$A:$H,8)=0,"",VLOOKUP(A366,VocabularyNL!$A:$H,8)),"")</f>
        <v/>
      </c>
      <c r="L366" s="12" t="str">
        <f>IFERROR(IF(VLOOKUP(A366,VocabularyFR!$A:$H,8)=0,"",VLOOKUP(A366,VocabularyFR!$A:$H,8)),"")</f>
        <v/>
      </c>
    </row>
    <row r="367" spans="1:12" x14ac:dyDescent="0.3">
      <c r="A367" s="4">
        <v>434</v>
      </c>
      <c r="B367" s="12" t="str">
        <f>IF($A367&lt;&gt;"",VLOOKUP($A367,Vocabulary!$A:$J,4,),"")</f>
        <v>Location</v>
      </c>
      <c r="C367" s="12" t="str">
        <f>IF($A367&lt;&gt;"",IF(VLOOKUP($A367,Vocabulary!$A:$J,2,)="","",VLOOKUP($A367,Vocabulary!$A:$J,2,)),"")</f>
        <v>Locatieaanduiding.type</v>
      </c>
      <c r="D367" s="12" t="str">
        <f>IF($A367&lt;&gt;"",IF(VLOOKUP($A367,Vocabulary!$A:$J,10,)="","",VLOOKUP($A367,Vocabulary!$A:$J,10,)),"")</f>
        <v>&lt;vl-adres:Locatieaanduiding.type&gt;</v>
      </c>
      <c r="E367" s="12" t="str">
        <f>IFERROR(IF(VLOOKUP(A367,VocabularyNL!$A:$G,6)=0,"",VLOOKUP(A367,VocabularyNL!$A:$G,6)),"")</f>
        <v>Locatieaanduiding.type</v>
      </c>
      <c r="F367" s="12" t="str">
        <f>IFERROR(IF(VLOOKUP(A367,VocabularyFR!$A:$G,6)=0,"",VLOOKUP(A367,VocabularyFR!$A:$G,6)),"")</f>
        <v/>
      </c>
      <c r="G367" s="12" t="str">
        <f>IF($A367&lt;&gt;"",VLOOKUP($A367,Vocabulary!$A:$J,3,),"")</f>
        <v>Aard vd locatieaanduiding.</v>
      </c>
      <c r="H367" s="12" t="str">
        <f>IFERROR(IF(VLOOKUP(A367,VocabularyNL!$A:$G,7)=0,"",VLOOKUP(A367,VocabularyNL!$A:$H,7)),"")</f>
        <v>Aard vd locatieaanduiding.</v>
      </c>
      <c r="I367" s="12" t="str">
        <f>IFERROR(IF(VLOOKUP(A367,VocabularyFR!$A:$G,7)=0,"",VLOOKUP(A367,VocabularyFR!$A:$H,7)),"")</f>
        <v/>
      </c>
      <c r="J367" s="12" t="str">
        <f>IF($A367&lt;&gt;"",IF(VLOOKUP($A367,Vocabulary!$A:$J,7,)="","",VLOOKUP($A367,Vocabulary!$A:$J,7,)),"")</f>
        <v/>
      </c>
      <c r="K367" s="12" t="str">
        <f>IFERROR(IF(VLOOKUP(A367,VocabularyNL!$A:$H,8)=0,"",VLOOKUP(A367,VocabularyNL!$A:$H,8)),"")</f>
        <v/>
      </c>
      <c r="L367" s="12" t="str">
        <f>IFERROR(IF(VLOOKUP(A367,VocabularyFR!$A:$H,8)=0,"",VLOOKUP(A367,VocabularyFR!$A:$H,8)),"")</f>
        <v/>
      </c>
    </row>
    <row r="368" spans="1:12" ht="72" x14ac:dyDescent="0.3">
      <c r="A368" s="4">
        <v>435</v>
      </c>
      <c r="B368" s="12" t="str">
        <f>IF($A368&lt;&gt;"",VLOOKUP($A368,Vocabulary!$A:$J,4,),"")</f>
        <v>Location</v>
      </c>
      <c r="C368" s="12" t="str">
        <f>IF($A368&lt;&gt;"",IF(VLOOKUP($A368,Vocabulary!$A:$J,2,)="","",VLOOKUP($A368,Vocabulary!$A:$J,2,)),"")</f>
        <v>verwijstNaar</v>
      </c>
      <c r="D368" s="12" t="str">
        <f>IF($A368&lt;&gt;"",IF(VLOOKUP($A368,Vocabulary!$A:$J,10,)="","",VLOOKUP($A368,Vocabulary!$A:$J,10,)),"")</f>
        <v>&lt;vl-adres:verwijstNaar&gt;</v>
      </c>
      <c r="E368" s="12" t="str">
        <f>IFERROR(IF(VLOOKUP(A368,VocabularyNL!$A:$G,6)=0,"",VLOOKUP(A368,VocabularyNL!$A:$G,6)),"")</f>
        <v>verwijstNaar</v>
      </c>
      <c r="F368" s="12" t="str">
        <f>IFERROR(IF(VLOOKUP(A368,VocabularyFR!$A:$G,6)=0,"",VLOOKUP(A368,VocabularyFR!$A:$G,6)),"")</f>
        <v/>
      </c>
      <c r="G368" s="12" t="str">
        <f>IF($A368&lt;&gt;"",VLOOKUP($A368,Vocabulary!$A:$J,3,),"")</f>
        <v xml:space="preserve">Adres waarvan de adresvoorstelling is afgeleid. 
Gebruik
Dit kan enkel voor Belgische adressen aangezien onder adres een Belgisch adres wordt verstaan. </v>
      </c>
      <c r="H368" s="12" t="str">
        <f>IFERROR(IF(VLOOKUP(A368,VocabularyNL!$A:$G,7)=0,"",VLOOKUP(A368,VocabularyNL!$A:$H,7)),"")</f>
        <v xml:space="preserve">Adres waarvan de adresvoorstelling is afgeleid. 
Gebruik
Dit kan enkel voor Belgische adressen aangezien onder adres een Belgisch adres wordt verstaan. </v>
      </c>
      <c r="I368" s="12" t="str">
        <f>IFERROR(IF(VLOOKUP(A368,VocabularyFR!$A:$G,7)=0,"",VLOOKUP(A368,VocabularyFR!$A:$H,7)),"")</f>
        <v/>
      </c>
      <c r="J368" s="12" t="str">
        <f>IF($A368&lt;&gt;"",IF(VLOOKUP($A368,Vocabulary!$A:$J,7,)="","",VLOOKUP($A368,Vocabulary!$A:$J,7,)),"")</f>
        <v/>
      </c>
      <c r="K368" s="12" t="str">
        <f>IFERROR(IF(VLOOKUP(A368,VocabularyNL!$A:$H,8)=0,"",VLOOKUP(A368,VocabularyNL!$A:$H,8)),"")</f>
        <v/>
      </c>
      <c r="L368" s="12" t="str">
        <f>IFERROR(IF(VLOOKUP(A368,VocabularyFR!$A:$H,8)=0,"",VLOOKUP(A368,VocabularyFR!$A:$H,8)),"")</f>
        <v/>
      </c>
    </row>
    <row r="369" spans="1:12" ht="100.8" x14ac:dyDescent="0.3">
      <c r="A369" s="4">
        <v>436</v>
      </c>
      <c r="B369" s="12" t="str">
        <f>IF($A369&lt;&gt;"",VLOOKUP($A369,Vocabulary!$A:$J,4,),"")</f>
        <v>Location</v>
      </c>
      <c r="C369" s="12" t="str">
        <f>IF($A369&lt;&gt;"",IF(VLOOKUP($A369,Vocabulary!$A:$J,2,)="","",VLOOKUP($A369,Vocabulary!$A:$J,2,)),"")</f>
        <v>volledigAdres</v>
      </c>
      <c r="D369" s="12" t="str">
        <f>IF($A369&lt;&gt;"",IF(VLOOKUP($A369,Vocabulary!$A:$J,10,)="","",VLOOKUP($A369,Vocabulary!$A:$J,10,)),"")</f>
        <v>&lt;vl-adres:volledigAdres&gt;</v>
      </c>
      <c r="E369" s="12" t="str">
        <f>IFERROR(IF(VLOOKUP(A369,VocabularyNL!$A:$G,6)=0,"",VLOOKUP(A369,VocabularyNL!$A:$G,6)),"")</f>
        <v>volledigAdres</v>
      </c>
      <c r="F369" s="12" t="str">
        <f>IFERROR(IF(VLOOKUP(A369,VocabularyFR!$A:$G,6)=0,"",VLOOKUP(A369,VocabularyFR!$A:$G,6)),"")</f>
        <v/>
      </c>
      <c r="G369" s="12" t="str">
        <f>IF($A369&lt;&gt;"",VLOOKUP($A369,Vocabulary!$A:$J,3,),"")</f>
        <v xml:space="preserve">Het complete adres in één string, al dan niet geformatteerd. 
Gebruik
Vermijdt fouten tgv het opsplitsen ve adres in zijn onderdelen. Geeft de voorgeschreven volgorde vd verschillende onderdelen weer </v>
      </c>
      <c r="H369" s="12" t="str">
        <f>IFERROR(IF(VLOOKUP(A369,VocabularyNL!$A:$G,7)=0,"",VLOOKUP(A369,VocabularyNL!$A:$H,7)),"")</f>
        <v xml:space="preserve">Het complete adres in één string, al dan niet geformatteerd. 
Gebruik
Vermijdt fouten tgv het opsplitsen ve adres in zijn onderdelen. Geeft de voorgeschreven volgorde vd verschillende onderdelen weer </v>
      </c>
      <c r="I369" s="12" t="str">
        <f>IFERROR(IF(VLOOKUP(A369,VocabularyFR!$A:$G,7)=0,"",VLOOKUP(A369,VocabularyFR!$A:$H,7)),"")</f>
        <v/>
      </c>
      <c r="J369" s="12" t="str">
        <f>IF($A369&lt;&gt;"",IF(VLOOKUP($A369,Vocabulary!$A:$J,7,)="","",VLOOKUP($A369,Vocabulary!$A:$J,7,)),"")</f>
        <v>external terminology:
http://www.w3.org/ns/locn#fullAddress</v>
      </c>
      <c r="K369" s="12" t="str">
        <f>IFERROR(IF(VLOOKUP(A369,VocabularyNL!$A:$H,8)=0,"",VLOOKUP(A369,VocabularyNL!$A:$H,8)),"")</f>
        <v/>
      </c>
      <c r="L369" s="12" t="str">
        <f>IFERROR(IF(VLOOKUP(A369,VocabularyFR!$A:$H,8)=0,"",VLOOKUP(A369,VocabularyFR!$A:$H,8)),"")</f>
        <v/>
      </c>
    </row>
    <row r="370" spans="1:12" ht="115.2" x14ac:dyDescent="0.3">
      <c r="A370" s="4">
        <v>437</v>
      </c>
      <c r="B370" s="12" t="str">
        <f>IF($A370&lt;&gt;"",VLOOKUP($A370,Vocabulary!$A:$J,4,),"")</f>
        <v>Person</v>
      </c>
      <c r="C370" s="12" t="str">
        <f>IF($A370&lt;&gt;"",IF(VLOOKUP($A370,Vocabulary!$A:$J,2,)="","",VLOOKUP($A370,Vocabulary!$A:$J,2,)),"")</f>
        <v>Afstamming</v>
      </c>
      <c r="D370" s="12" t="str">
        <f>IF($A370&lt;&gt;"",IF(VLOOKUP($A370,Vocabulary!$A:$J,10,)="","",VLOOKUP($A370,Vocabulary!$A:$J,10,)),"")</f>
        <v>&lt;vl-persoon:Afstamming&gt;</v>
      </c>
      <c r="E370" s="12" t="str">
        <f>IFERROR(IF(VLOOKUP(A370,VocabularyNL!$A:$G,6)=0,"",VLOOKUP(A370,VocabularyNL!$A:$G,6)),"")</f>
        <v>Afstamming</v>
      </c>
      <c r="F370" s="12" t="str">
        <f>IFERROR(IF(VLOOKUP(A370,VocabularyFR!$A:$G,6)=0,"",VLOOKUP(A370,VocabularyFR!$A:$G,6)),"")</f>
        <v/>
      </c>
      <c r="G370" s="12" t="str">
        <f>IF($A370&lt;&gt;"",VLOOKUP($A370,Vocabulary!$A:$J,3,),"")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H370" s="12" t="str">
        <f>IFERROR(IF(VLOOKUP(A370,VocabularyNL!$A:$G,7)=0,"",VLOOKUP(A370,VocabularyNL!$A:$H,7)),"")</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I370" s="12" t="str">
        <f>IFERROR(IF(VLOOKUP(A370,VocabularyFR!$A:$G,7)=0,"",VLOOKUP(A370,VocabularyFR!$A:$H,7)),"")</f>
        <v/>
      </c>
      <c r="J370" s="12" t="str">
        <f>IF($A370&lt;&gt;"",IF(VLOOKUP($A370,Vocabulary!$A:$J,7,)="","",VLOOKUP($A370,Vocabulary!$A:$J,7,)),"")</f>
        <v/>
      </c>
      <c r="K370" s="12" t="str">
        <f>IFERROR(IF(VLOOKUP(A370,VocabularyNL!$A:$H,8)=0,"",VLOOKUP(A370,VocabularyNL!$A:$H,8)),"")</f>
        <v/>
      </c>
      <c r="L370" s="12" t="str">
        <f>IFERROR(IF(VLOOKUP(A370,VocabularyFR!$A:$H,8)=0,"",VLOOKUP(A370,VocabularyFR!$A:$H,8)),"")</f>
        <v/>
      </c>
    </row>
    <row r="371" spans="1:12" ht="86.4" x14ac:dyDescent="0.3">
      <c r="A371" s="4">
        <v>438</v>
      </c>
      <c r="B371" s="12" t="str">
        <f>IF($A371&lt;&gt;"",VLOOKUP($A371,Vocabulary!$A:$J,4,),"")</f>
        <v>Person</v>
      </c>
      <c r="C371" s="12" t="str">
        <f>IF($A371&lt;&gt;"",IF(VLOOKUP($A371,Vocabulary!$A:$J,2,)="","",VLOOKUP($A371,Vocabulary!$A:$J,2,)),"")</f>
        <v>BurgerlijkeStaat</v>
      </c>
      <c r="D371" s="12" t="str">
        <f>IF($A371&lt;&gt;"",IF(VLOOKUP($A371,Vocabulary!$A:$J,10,)="","",VLOOKUP($A371,Vocabulary!$A:$J,10,)),"")</f>
        <v>&lt;vl-persoon:BurgerlijkeStaat&gt;</v>
      </c>
      <c r="E371" s="12" t="str">
        <f>IFERROR(IF(VLOOKUP(A371,VocabularyNL!$A:$G,6)=0,"",VLOOKUP(A371,VocabularyNL!$A:$G,6)),"")</f>
        <v>BurgerlijkeStaat</v>
      </c>
      <c r="F371" s="12" t="str">
        <f>IFERROR(IF(VLOOKUP(A371,VocabularyFR!$A:$G,6)=0,"",VLOOKUP(A371,VocabularyFR!$A:$G,6)),"")</f>
        <v/>
      </c>
      <c r="G371" s="12" t="str">
        <f>IF($A371&lt;&gt;"",VLOOKUP($A371,Vocabulary!$A:$J,3,),"")</f>
        <v xml:space="preserve">Burgerrechtelijke toestand van een persoon. 
Gebruik
 Slaat op huwelijk, partnerregistratie, afstamming, voogdij etc. Is maw de toestand van bepaalde verhoudingen tussen personen. </v>
      </c>
      <c r="H371" s="12" t="str">
        <f>IFERROR(IF(VLOOKUP(A371,VocabularyNL!$A:$G,7)=0,"",VLOOKUP(A371,VocabularyNL!$A:$H,7)),"")</f>
        <v xml:space="preserve">Burgerrechtelijke toestand van een persoon. 
Gebruik
 Slaat op huwelijk, partnerregistratie, afstamming, voogdij etc. Is maw de toestand van bepaalde verhoudingen tussen personen. </v>
      </c>
      <c r="I371" s="12" t="str">
        <f>IFERROR(IF(VLOOKUP(A371,VocabularyFR!$A:$G,7)=0,"",VLOOKUP(A371,VocabularyFR!$A:$H,7)),"")</f>
        <v/>
      </c>
      <c r="J371" s="12" t="str">
        <f>IF($A371&lt;&gt;"",IF(VLOOKUP($A371,Vocabulary!$A:$J,7,)="","",VLOOKUP($A371,Vocabulary!$A:$J,7,)),"")</f>
        <v/>
      </c>
      <c r="K371" s="12" t="str">
        <f>IFERROR(IF(VLOOKUP(A371,VocabularyNL!$A:$H,8)=0,"",VLOOKUP(A371,VocabularyNL!$A:$H,8)),"")</f>
        <v/>
      </c>
      <c r="L371" s="12" t="str">
        <f>IFERROR(IF(VLOOKUP(A371,VocabularyFR!$A:$H,8)=0,"",VLOOKUP(A371,VocabularyFR!$A:$H,8)),"")</f>
        <v/>
      </c>
    </row>
    <row r="372" spans="1:12" ht="115.2" x14ac:dyDescent="0.3">
      <c r="A372" s="4">
        <v>439</v>
      </c>
      <c r="B372" s="12" t="str">
        <f>IF($A372&lt;&gt;"",VLOOKUP($A372,Vocabulary!$A:$J,4,),"")</f>
        <v>Person</v>
      </c>
      <c r="C372" s="12" t="str">
        <f>IF($A372&lt;&gt;"",IF(VLOOKUP($A372,Vocabulary!$A:$J,2,)="","",VLOOKUP($A372,Vocabulary!$A:$J,2,)),"")</f>
        <v>Domicilie</v>
      </c>
      <c r="D372" s="12" t="str">
        <f>IF($A372&lt;&gt;"",IF(VLOOKUP($A372,Vocabulary!$A:$J,10,)="","",VLOOKUP($A372,Vocabulary!$A:$J,10,)),"")</f>
        <v>&lt;vl-persoon:Domicilie&gt;</v>
      </c>
      <c r="E372" s="12" t="str">
        <f>IFERROR(IF(VLOOKUP(A372,VocabularyNL!$A:$G,6)=0,"",VLOOKUP(A372,VocabularyNL!$A:$G,6)),"")</f>
        <v>Domicilie</v>
      </c>
      <c r="F372" s="12" t="str">
        <f>IFERROR(IF(VLOOKUP(A372,VocabularyFR!$A:$G,6)=0,"",VLOOKUP(A372,VocabularyFR!$A:$G,6)),"")</f>
        <v/>
      </c>
      <c r="G372" s="12" t="str">
        <f>IF($A372&lt;&gt;"",VLOOKUP($A372,Vocabulary!$A:$J,3,),"")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H372" s="12" t="str">
        <f>IFERROR(IF(VLOOKUP(A372,VocabularyNL!$A:$G,7)=0,"",VLOOKUP(A372,VocabularyNL!$A:$H,7)),"")</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I372" s="12" t="str">
        <f>IFERROR(IF(VLOOKUP(A372,VocabularyFR!$A:$G,7)=0,"",VLOOKUP(A372,VocabularyFR!$A:$H,7)),"")</f>
        <v/>
      </c>
      <c r="J372" s="12" t="str">
        <f>IF($A372&lt;&gt;"",IF(VLOOKUP($A372,Vocabulary!$A:$J,7,)="","",VLOOKUP($A372,Vocabulary!$A:$J,7,)),"")</f>
        <v/>
      </c>
      <c r="K372" s="12" t="str">
        <f>IFERROR(IF(VLOOKUP(A372,VocabularyNL!$A:$H,8)=0,"",VLOOKUP(A372,VocabularyNL!$A:$H,8)),"")</f>
        <v/>
      </c>
      <c r="L372" s="12" t="str">
        <f>IFERROR(IF(VLOOKUP(A372,VocabularyFR!$A:$H,8)=0,"",VLOOKUP(A372,VocabularyFR!$A:$H,8)),"")</f>
        <v/>
      </c>
    </row>
    <row r="373" spans="1:12" x14ac:dyDescent="0.3">
      <c r="A373" s="4">
        <v>440</v>
      </c>
      <c r="B373" s="12" t="str">
        <f>IF($A373&lt;&gt;"",VLOOKUP($A373,Vocabulary!$A:$J,4,),"")</f>
        <v>Person</v>
      </c>
      <c r="C373" s="12" t="str">
        <f>IF($A373&lt;&gt;"",IF(VLOOKUP($A373,Vocabulary!$A:$J,2,)="","",VLOOKUP($A373,Vocabulary!$A:$J,2,)),"")</f>
        <v>Geboorte</v>
      </c>
      <c r="D373" s="12" t="str">
        <f>IF($A373&lt;&gt;"",IF(VLOOKUP($A373,Vocabulary!$A:$J,10,)="","",VLOOKUP($A373,Vocabulary!$A:$J,10,)),"")</f>
        <v>&lt;vl-persoon:Geboorte&gt;</v>
      </c>
      <c r="E373" s="12" t="str">
        <f>IFERROR(IF(VLOOKUP(A373,VocabularyNL!$A:$G,6)=0,"",VLOOKUP(A373,VocabularyNL!$A:$G,6)),"")</f>
        <v>Geboorte</v>
      </c>
      <c r="F373" s="12" t="str">
        <f>IFERROR(IF(VLOOKUP(A373,VocabularyFR!$A:$G,6)=0,"",VLOOKUP(A373,VocabularyFR!$A:$G,6)),"")</f>
        <v/>
      </c>
      <c r="G373" s="12" t="str">
        <f>IF($A373&lt;&gt;"",VLOOKUP($A373,Vocabulary!$A:$J,3,),"")</f>
        <v>Het ter wereld komen vd persoon.</v>
      </c>
      <c r="H373" s="12" t="str">
        <f>IFERROR(IF(VLOOKUP(A373,VocabularyNL!$A:$G,7)=0,"",VLOOKUP(A373,VocabularyNL!$A:$H,7)),"")</f>
        <v>Het ter wereld komen vd persoon.</v>
      </c>
      <c r="I373" s="12" t="str">
        <f>IFERROR(IF(VLOOKUP(A373,VocabularyFR!$A:$G,7)=0,"",VLOOKUP(A373,VocabularyFR!$A:$H,7)),"")</f>
        <v/>
      </c>
      <c r="J373" s="12" t="str">
        <f>IF($A373&lt;&gt;"",IF(VLOOKUP($A373,Vocabulary!$A:$J,7,)="","",VLOOKUP($A373,Vocabulary!$A:$J,7,)),"")</f>
        <v/>
      </c>
      <c r="K373" s="12" t="str">
        <f>IFERROR(IF(VLOOKUP(A373,VocabularyNL!$A:$H,8)=0,"",VLOOKUP(A373,VocabularyNL!$A:$H,8)),"")</f>
        <v/>
      </c>
      <c r="L373" s="12" t="str">
        <f>IFERROR(IF(VLOOKUP(A373,VocabularyFR!$A:$H,8)=0,"",VLOOKUP(A373,VocabularyFR!$A:$H,8)),"")</f>
        <v/>
      </c>
    </row>
    <row r="374" spans="1:12" ht="86.4" x14ac:dyDescent="0.3">
      <c r="A374" s="4">
        <v>441</v>
      </c>
      <c r="B374" s="12" t="str">
        <f>IF($A374&lt;&gt;"",VLOOKUP($A374,Vocabulary!$A:$J,4,),"")</f>
        <v>Person</v>
      </c>
      <c r="C374" s="12" t="str">
        <f>IF($A374&lt;&gt;"",IF(VLOOKUP($A374,Vocabulary!$A:$J,2,)="","",VLOOKUP($A374,Vocabulary!$A:$J,2,)),"")</f>
        <v>GeenInwoner</v>
      </c>
      <c r="D374" s="12" t="str">
        <f>IF($A374&lt;&gt;"",IF(VLOOKUP($A374,Vocabulary!$A:$J,10,)="","",VLOOKUP($A374,Vocabulary!$A:$J,10,)),"")</f>
        <v>&lt;vl-persoon:GeenInwoner&gt;</v>
      </c>
      <c r="E374" s="12" t="str">
        <f>IFERROR(IF(VLOOKUP(A374,VocabularyNL!$A:$G,6)=0,"",VLOOKUP(A374,VocabularyNL!$A:$G,6)),"")</f>
        <v>GeenInwoner</v>
      </c>
      <c r="F374" s="12" t="str">
        <f>IFERROR(IF(VLOOKUP(A374,VocabularyFR!$A:$G,6)=0,"",VLOOKUP(A374,VocabularyFR!$A:$G,6)),"")</f>
        <v/>
      </c>
      <c r="G374" s="12" t="str">
        <f>IF($A374&lt;&gt;"",VLOOKUP($A374,Vocabulary!$A:$J,3,),"")</f>
        <v xml:space="preserve">Persoon die niet in een bepaalde plaats of land woont. 
Gebruik
 Plaats of land wordt hier vertegenwoordigd door de entiteit jurisdictie. </v>
      </c>
      <c r="H374" s="12" t="str">
        <f>IFERROR(IF(VLOOKUP(A374,VocabularyNL!$A:$G,7)=0,"",VLOOKUP(A374,VocabularyNL!$A:$H,7)),"")</f>
        <v xml:space="preserve">Persoon die niet in een bepaalde plaats of land woont. 
Gebruik
 Plaats of land wordt hier vertegenwoordigd door de entiteit jurisdictie. </v>
      </c>
      <c r="I374" s="12" t="str">
        <f>IFERROR(IF(VLOOKUP(A374,VocabularyFR!$A:$G,7)=0,"",VLOOKUP(A374,VocabularyFR!$A:$H,7)),"")</f>
        <v/>
      </c>
      <c r="J374" s="12" t="str">
        <f>IF($A374&lt;&gt;"",IF(VLOOKUP($A374,Vocabulary!$A:$J,7,)="","",VLOOKUP($A374,Vocabulary!$A:$J,7,)),"")</f>
        <v/>
      </c>
      <c r="K374" s="12" t="str">
        <f>IFERROR(IF(VLOOKUP(A374,VocabularyNL!$A:$H,8)=0,"",VLOOKUP(A374,VocabularyNL!$A:$H,8)),"")</f>
        <v/>
      </c>
      <c r="L374" s="12" t="str">
        <f>IFERROR(IF(VLOOKUP(A374,VocabularyFR!$A:$H,8)=0,"",VLOOKUP(A374,VocabularyFR!$A:$H,8)),"")</f>
        <v/>
      </c>
    </row>
    <row r="375" spans="1:12" ht="201.6" x14ac:dyDescent="0.3">
      <c r="A375" s="4">
        <v>442</v>
      </c>
      <c r="B375" s="12" t="str">
        <f>IF($A375&lt;&gt;"",VLOOKUP($A375,Vocabulary!$A:$J,4,),"")</f>
        <v>Person</v>
      </c>
      <c r="C375" s="12" t="str">
        <f>IF($A375&lt;&gt;"",IF(VLOOKUP($A375,Vocabulary!$A:$J,2,)="","",VLOOKUP($A375,Vocabulary!$A:$J,2,)),"")</f>
        <v>GeregistreerdPersoon</v>
      </c>
      <c r="D375" s="12" t="str">
        <f>IF($A375&lt;&gt;"",IF(VLOOKUP($A375,Vocabulary!$A:$J,10,)="","",VLOOKUP($A375,Vocabulary!$A:$J,10,)),"")</f>
        <v>&lt;vl-persoon:GeregistreerdPersoon&gt;</v>
      </c>
      <c r="E375" s="12" t="str">
        <f>IFERROR(IF(VLOOKUP(A375,VocabularyNL!$A:$G,6)=0,"",VLOOKUP(A375,VocabularyNL!$A:$G,6)),"")</f>
        <v>GeregistreerdPersoon</v>
      </c>
      <c r="F375" s="12" t="str">
        <f>IFERROR(IF(VLOOKUP(A375,VocabularyFR!$A:$G,6)=0,"",VLOOKUP(A375,VocabularyFR!$A:$G,6)),"")</f>
        <v/>
      </c>
      <c r="G375" s="12" t="str">
        <f>IF($A375&lt;&gt;"",VLOOKUP($A375,Vocabulary!$A:$J,3,),"")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H375" s="12" t="str">
        <f>IFERROR(IF(VLOOKUP(A375,VocabularyNL!$A:$G,7)=0,"",VLOOKUP(A375,VocabularyNL!$A:$H,7)),"")</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I375" s="12" t="str">
        <f>IFERROR(IF(VLOOKUP(A375,VocabularyFR!$A:$G,7)=0,"",VLOOKUP(A375,VocabularyFR!$A:$H,7)),"")</f>
        <v/>
      </c>
      <c r="J375" s="12" t="str">
        <f>IF($A375&lt;&gt;"",IF(VLOOKUP($A375,Vocabulary!$A:$J,7,)="","",VLOOKUP($A375,Vocabulary!$A:$J,7,)),"")</f>
        <v/>
      </c>
      <c r="K375" s="12" t="str">
        <f>IFERROR(IF(VLOOKUP(A375,VocabularyNL!$A:$H,8)=0,"",VLOOKUP(A375,VocabularyNL!$A:$H,8)),"")</f>
        <v/>
      </c>
      <c r="L375" s="12" t="str">
        <f>IFERROR(IF(VLOOKUP(A375,VocabularyFR!$A:$H,8)=0,"",VLOOKUP(A375,VocabularyFR!$A:$H,8)),"")</f>
        <v/>
      </c>
    </row>
    <row r="376" spans="1:12" ht="144" x14ac:dyDescent="0.3">
      <c r="A376" s="4">
        <v>443</v>
      </c>
      <c r="B376" s="12" t="str">
        <f>IF($A376&lt;&gt;"",VLOOKUP($A376,Vocabulary!$A:$J,4,),"")</f>
        <v>Person</v>
      </c>
      <c r="C376" s="12" t="str">
        <f>IF($A376&lt;&gt;"",IF(VLOOKUP($A376,Vocabulary!$A:$J,2,)="","",VLOOKUP($A376,Vocabulary!$A:$J,2,)),"")</f>
        <v>Gezin</v>
      </c>
      <c r="D376" s="12" t="str">
        <f>IF($A376&lt;&gt;"",IF(VLOOKUP($A376,Vocabulary!$A:$J,10,)="","",VLOOKUP($A376,Vocabulary!$A:$J,10,)),"")</f>
        <v>&lt;vl-persoon:Gezin&gt;</v>
      </c>
      <c r="E376" s="12" t="str">
        <f>IFERROR(IF(VLOOKUP(A376,VocabularyNL!$A:$G,6)=0,"",VLOOKUP(A376,VocabularyNL!$A:$G,6)),"")</f>
        <v>Gezin</v>
      </c>
      <c r="F376" s="12" t="str">
        <f>IFERROR(IF(VLOOKUP(A376,VocabularyFR!$A:$G,6)=0,"",VLOOKUP(A376,VocabularyFR!$A:$G,6)),"")</f>
        <v/>
      </c>
      <c r="G376" s="12" t="str">
        <f>IF($A376&lt;&gt;"",VLOOKUP($A376,Vocabulary!$A:$J,3,),"")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H376" s="12" t="str">
        <f>IFERROR(IF(VLOOKUP(A376,VocabularyNL!$A:$G,7)=0,"",VLOOKUP(A376,VocabularyNL!$A:$H,7)),"")</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I376" s="12" t="str">
        <f>IFERROR(IF(VLOOKUP(A376,VocabularyFR!$A:$G,7)=0,"",VLOOKUP(A376,VocabularyFR!$A:$H,7)),"")</f>
        <v/>
      </c>
      <c r="J376" s="12" t="str">
        <f>IF($A376&lt;&gt;"",IF(VLOOKUP($A376,Vocabulary!$A:$J,7,)="","",VLOOKUP($A376,Vocabulary!$A:$J,7,)),"")</f>
        <v/>
      </c>
      <c r="K376" s="12" t="str">
        <f>IFERROR(IF(VLOOKUP(A376,VocabularyNL!$A:$H,8)=0,"",VLOOKUP(A376,VocabularyNL!$A:$H,8)),"")</f>
        <v/>
      </c>
      <c r="L376" s="12" t="str">
        <f>IFERROR(IF(VLOOKUP(A376,VocabularyFR!$A:$H,8)=0,"",VLOOKUP(A376,VocabularyFR!$A:$H,8)),"")</f>
        <v/>
      </c>
    </row>
    <row r="377" spans="1:12" ht="57.6" x14ac:dyDescent="0.3">
      <c r="A377" s="4">
        <v>444</v>
      </c>
      <c r="B377" s="12" t="str">
        <f>IF($A377&lt;&gt;"",VLOOKUP($A377,Vocabulary!$A:$J,4,),"")</f>
        <v>Person</v>
      </c>
      <c r="C377" s="12" t="str">
        <f>IF($A377&lt;&gt;"",IF(VLOOKUP($A377,Vocabulary!$A:$J,2,)="","",VLOOKUP($A377,Vocabulary!$A:$J,2,)),"")</f>
        <v>Gezinsrelatie</v>
      </c>
      <c r="D377" s="12" t="str">
        <f>IF($A377&lt;&gt;"",IF(VLOOKUP($A377,Vocabulary!$A:$J,10,)="","",VLOOKUP($A377,Vocabulary!$A:$J,10,)),"")</f>
        <v>&lt;vl-persoon:Gezinsrelatie&gt;</v>
      </c>
      <c r="E377" s="12" t="str">
        <f>IFERROR(IF(VLOOKUP(A377,VocabularyNL!$A:$G,6)=0,"",VLOOKUP(A377,VocabularyNL!$A:$G,6)),"")</f>
        <v>Gezinsrelatie</v>
      </c>
      <c r="F377" s="12" t="str">
        <f>IFERROR(IF(VLOOKUP(A377,VocabularyFR!$A:$G,6)=0,"",VLOOKUP(A377,VocabularyFR!$A:$G,6)),"")</f>
        <v/>
      </c>
      <c r="G377" s="12" t="str">
        <f>IF($A377&lt;&gt;"",VLOOKUP($A377,Vocabulary!$A:$J,3,),"")</f>
        <v xml:space="preserve">Relatie tussen leden van eenzelfde gezin. 
Gebruik
 Bv echtgenoot, zoon, schoonmoeder. </v>
      </c>
      <c r="H377" s="12" t="str">
        <f>IFERROR(IF(VLOOKUP(A377,VocabularyNL!$A:$G,7)=0,"",VLOOKUP(A377,VocabularyNL!$A:$H,7)),"")</f>
        <v xml:space="preserve">Relatie tussen leden van eenzelfde gezin. 
Gebruik
 Bv echtgenoot, zoon, schoonmoeder. </v>
      </c>
      <c r="I377" s="12" t="str">
        <f>IFERROR(IF(VLOOKUP(A377,VocabularyFR!$A:$G,7)=0,"",VLOOKUP(A377,VocabularyFR!$A:$H,7)),"")</f>
        <v/>
      </c>
      <c r="J377" s="12" t="str">
        <f>IF($A377&lt;&gt;"",IF(VLOOKUP($A377,Vocabulary!$A:$J,7,)="","",VLOOKUP($A377,Vocabulary!$A:$J,7,)),"")</f>
        <v/>
      </c>
      <c r="K377" s="12" t="str">
        <f>IFERROR(IF(VLOOKUP(A377,VocabularyNL!$A:$H,8)=0,"",VLOOKUP(A377,VocabularyNL!$A:$H,8)),"")</f>
        <v/>
      </c>
      <c r="L377" s="12" t="str">
        <f>IFERROR(IF(VLOOKUP(A377,VocabularyFR!$A:$H,8)=0,"",VLOOKUP(A377,VocabularyFR!$A:$H,8)),"")</f>
        <v/>
      </c>
    </row>
    <row r="378" spans="1:12" ht="86.4" x14ac:dyDescent="0.3">
      <c r="A378" s="4">
        <v>445</v>
      </c>
      <c r="B378" s="12" t="str">
        <f>IF($A378&lt;&gt;"",VLOOKUP($A378,Vocabulary!$A:$J,4,),"")</f>
        <v>Person</v>
      </c>
      <c r="C378" s="12" t="str">
        <f>IF($A378&lt;&gt;"",IF(VLOOKUP($A378,Vocabulary!$A:$J,2,)="","",VLOOKUP($A378,Vocabulary!$A:$J,2,)),"")</f>
        <v>Huwelijk</v>
      </c>
      <c r="D378" s="12" t="str">
        <f>IF($A378&lt;&gt;"",IF(VLOOKUP($A378,Vocabulary!$A:$J,10,)="","",VLOOKUP($A378,Vocabulary!$A:$J,10,)),"")</f>
        <v>&lt;vl-persoon:Huwelijk&gt;</v>
      </c>
      <c r="E378" s="12" t="str">
        <f>IFERROR(IF(VLOOKUP(A378,VocabularyNL!$A:$G,6)=0,"",VLOOKUP(A378,VocabularyNL!$A:$G,6)),"")</f>
        <v>Huwelijk</v>
      </c>
      <c r="F378" s="12" t="str">
        <f>IFERROR(IF(VLOOKUP(A378,VocabularyFR!$A:$G,6)=0,"",VLOOKUP(A378,VocabularyFR!$A:$G,6)),"")</f>
        <v/>
      </c>
      <c r="G378" s="12" t="str">
        <f>IF($A378&lt;&gt;"",VLOOKUP($A378,Vocabulary!$A:$J,3,),"")</f>
        <v xml:space="preserve">Een door burgerlijk of religieus recht geregelde samenlevingsvorm van twee personen. 
Gebruik
 Kan, net als bv samenwonen, de basis vormen van een gezin. </v>
      </c>
      <c r="H378" s="12" t="str">
        <f>IFERROR(IF(VLOOKUP(A378,VocabularyNL!$A:$G,7)=0,"",VLOOKUP(A378,VocabularyNL!$A:$H,7)),"")</f>
        <v xml:space="preserve">Een door burgerlijk of religieus recht geregelde samenlevingsvorm van twee personen. 
Gebruik
 Kan, net als bv samenwonen, de basis vormen van een gezin. </v>
      </c>
      <c r="I378" s="12" t="str">
        <f>IFERROR(IF(VLOOKUP(A378,VocabularyFR!$A:$G,7)=0,"",VLOOKUP(A378,VocabularyFR!$A:$H,7)),"")</f>
        <v/>
      </c>
      <c r="J378" s="12" t="str">
        <f>IF($A378&lt;&gt;"",IF(VLOOKUP($A378,Vocabulary!$A:$J,7,)="","",VLOOKUP($A378,Vocabulary!$A:$J,7,)),"")</f>
        <v/>
      </c>
      <c r="K378" s="12" t="str">
        <f>IFERROR(IF(VLOOKUP(A378,VocabularyNL!$A:$H,8)=0,"",VLOOKUP(A378,VocabularyNL!$A:$H,8)),"")</f>
        <v/>
      </c>
      <c r="L378" s="12" t="str">
        <f>IFERROR(IF(VLOOKUP(A378,VocabularyFR!$A:$H,8)=0,"",VLOOKUP(A378,VocabularyFR!$A:$H,8)),"")</f>
        <v/>
      </c>
    </row>
    <row r="379" spans="1:12" ht="72" x14ac:dyDescent="0.3">
      <c r="A379" s="4">
        <v>446</v>
      </c>
      <c r="B379" s="12" t="str">
        <f>IF($A379&lt;&gt;"",VLOOKUP($A379,Vocabulary!$A:$J,4,),"")</f>
        <v>Person</v>
      </c>
      <c r="C379" s="12" t="str">
        <f>IF($A379&lt;&gt;"",IF(VLOOKUP($A379,Vocabulary!$A:$J,2,)="","",VLOOKUP($A379,Vocabulary!$A:$J,2,)),"")</f>
        <v>Inwoner</v>
      </c>
      <c r="D379" s="12" t="str">
        <f>IF($A379&lt;&gt;"",IF(VLOOKUP($A379,Vocabulary!$A:$J,10,)="","",VLOOKUP($A379,Vocabulary!$A:$J,10,)),"")</f>
        <v>&lt;vl-persoon:Inwoner&gt;</v>
      </c>
      <c r="E379" s="12" t="str">
        <f>IFERROR(IF(VLOOKUP(A379,VocabularyNL!$A:$G,6)=0,"",VLOOKUP(A379,VocabularyNL!$A:$G,6)),"")</f>
        <v>Inwoner</v>
      </c>
      <c r="F379" s="12" t="str">
        <f>IFERROR(IF(VLOOKUP(A379,VocabularyFR!$A:$G,6)=0,"",VLOOKUP(A379,VocabularyFR!$A:$G,6)),"")</f>
        <v/>
      </c>
      <c r="G379" s="12" t="str">
        <f>IF($A379&lt;&gt;"",VLOOKUP($A379,Vocabulary!$A:$J,3,),"")</f>
        <v xml:space="preserve">Persoon die in een bepaalde plaats of land woont. 
Gebruik
 Plaats of land wordt hier vertegenwoordigd door de entiteit jurisdictie. </v>
      </c>
      <c r="H379" s="12" t="str">
        <f>IFERROR(IF(VLOOKUP(A379,VocabularyNL!$A:$G,7)=0,"",VLOOKUP(A379,VocabularyNL!$A:$H,7)),"")</f>
        <v xml:space="preserve">Persoon die in een bepaalde plaats of land woont. 
Gebruik
 Plaats of land wordt hier vertegenwoordigd door de entiteit jurisdictie. </v>
      </c>
      <c r="I379" s="12" t="str">
        <f>IFERROR(IF(VLOOKUP(A379,VocabularyFR!$A:$G,7)=0,"",VLOOKUP(A379,VocabularyFR!$A:$H,7)),"")</f>
        <v/>
      </c>
      <c r="J379" s="12" t="str">
        <f>IF($A379&lt;&gt;"",IF(VLOOKUP($A379,Vocabulary!$A:$J,7,)="","",VLOOKUP($A379,Vocabulary!$A:$J,7,)),"")</f>
        <v/>
      </c>
      <c r="K379" s="12" t="str">
        <f>IFERROR(IF(VLOOKUP(A379,VocabularyNL!$A:$H,8)=0,"",VLOOKUP(A379,VocabularyNL!$A:$H,8)),"")</f>
        <v/>
      </c>
      <c r="L379" s="12" t="str">
        <f>IFERROR(IF(VLOOKUP(A379,VocabularyFR!$A:$H,8)=0,"",VLOOKUP(A379,VocabularyFR!$A:$H,8)),"")</f>
        <v/>
      </c>
    </row>
    <row r="380" spans="1:12" ht="28.8" x14ac:dyDescent="0.3">
      <c r="A380" s="4">
        <v>447</v>
      </c>
      <c r="B380" s="12" t="str">
        <f>IF($A380&lt;&gt;"",VLOOKUP($A380,Vocabulary!$A:$J,4,),"")</f>
        <v>Person</v>
      </c>
      <c r="C380" s="12" t="str">
        <f>IF($A380&lt;&gt;"",IF(VLOOKUP($A380,Vocabulary!$A:$J,2,)="","",VLOOKUP($A380,Vocabulary!$A:$J,2,)),"")</f>
        <v>Inwonerschap</v>
      </c>
      <c r="D380" s="12" t="str">
        <f>IF($A380&lt;&gt;"",IF(VLOOKUP($A380,Vocabulary!$A:$J,10,)="","",VLOOKUP($A380,Vocabulary!$A:$J,10,)),"")</f>
        <v>&lt;vl-persoon:Inwonerschap&gt;</v>
      </c>
      <c r="E380" s="12" t="str">
        <f>IFERROR(IF(VLOOKUP(A380,VocabularyNL!$A:$G,6)=0,"",VLOOKUP(A380,VocabularyNL!$A:$G,6)),"")</f>
        <v>Inwonerschap</v>
      </c>
      <c r="F380" s="12" t="str">
        <f>IFERROR(IF(VLOOKUP(A380,VocabularyFR!$A:$G,6)=0,"",VLOOKUP(A380,VocabularyFR!$A:$G,6)),"")</f>
        <v/>
      </c>
      <c r="G380" s="12" t="str">
        <f>IF($A380&lt;&gt;"",VLOOKUP($A380,Vocabulary!$A:$J,3,),"")</f>
        <v>Het feit dat een persoon verblijf houdt in een plaats of land.</v>
      </c>
      <c r="H380" s="12" t="str">
        <f>IFERROR(IF(VLOOKUP(A380,VocabularyNL!$A:$G,7)=0,"",VLOOKUP(A380,VocabularyNL!$A:$H,7)),"")</f>
        <v>Het feit dat een persoon verblijf houdt in een plaats of land.</v>
      </c>
      <c r="I380" s="12" t="str">
        <f>IFERROR(IF(VLOOKUP(A380,VocabularyFR!$A:$G,7)=0,"",VLOOKUP(A380,VocabularyFR!$A:$H,7)),"")</f>
        <v/>
      </c>
      <c r="J380" s="12" t="str">
        <f>IF($A380&lt;&gt;"",IF(VLOOKUP($A380,Vocabulary!$A:$J,7,)="","",VLOOKUP($A380,Vocabulary!$A:$J,7,)),"")</f>
        <v/>
      </c>
      <c r="K380" s="12" t="str">
        <f>IFERROR(IF(VLOOKUP(A380,VocabularyNL!$A:$H,8)=0,"",VLOOKUP(A380,VocabularyNL!$A:$H,8)),"")</f>
        <v/>
      </c>
      <c r="L380" s="12" t="str">
        <f>IFERROR(IF(VLOOKUP(A380,VocabularyFR!$A:$H,8)=0,"",VLOOKUP(A380,VocabularyFR!$A:$H,8)),"")</f>
        <v/>
      </c>
    </row>
    <row r="381" spans="1:12" ht="216" x14ac:dyDescent="0.3">
      <c r="A381" s="4">
        <v>448</v>
      </c>
      <c r="B381" s="12" t="str">
        <f>IF($A381&lt;&gt;"",VLOOKUP($A381,Vocabulary!$A:$J,4,),"")</f>
        <v>Person</v>
      </c>
      <c r="C381" s="12" t="str">
        <f>IF($A381&lt;&gt;"",IF(VLOOKUP($A381,Vocabulary!$A:$J,2,)="","",VLOOKUP($A381,Vocabulary!$A:$J,2,)),"")</f>
        <v>Nationaliteit</v>
      </c>
      <c r="D381" s="12" t="str">
        <f>IF($A381&lt;&gt;"",IF(VLOOKUP($A381,Vocabulary!$A:$J,10,)="","",VLOOKUP($A381,Vocabulary!$A:$J,10,)),"")</f>
        <v>&lt;vl-persoon:Nationaliteit&gt;</v>
      </c>
      <c r="E381" s="12" t="str">
        <f>IFERROR(IF(VLOOKUP(A381,VocabularyNL!$A:$G,6)=0,"",VLOOKUP(A381,VocabularyNL!$A:$G,6)),"")</f>
        <v>Nationaliteit</v>
      </c>
      <c r="F381" s="12" t="str">
        <f>IFERROR(IF(VLOOKUP(A381,VocabularyFR!$A:$G,6)=0,"",VLOOKUP(A381,VocabularyFR!$A:$G,6)),"")</f>
        <v/>
      </c>
      <c r="G381" s="12" t="str">
        <f>IF($A381&lt;&gt;"",VLOOKUP($A381,Vocabulary!$A:$J,3,),"")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H381" s="12" t="str">
        <f>IFERROR(IF(VLOOKUP(A381,VocabularyNL!$A:$G,7)=0,"",VLOOKUP(A381,VocabularyNL!$A:$H,7)),"")</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I381" s="12" t="str">
        <f>IFERROR(IF(VLOOKUP(A381,VocabularyFR!$A:$G,7)=0,"",VLOOKUP(A381,VocabularyFR!$A:$H,7)),"")</f>
        <v/>
      </c>
      <c r="J381" s="12" t="str">
        <f>IF($A381&lt;&gt;"",IF(VLOOKUP($A381,Vocabulary!$A:$J,7,)="","",VLOOKUP($A381,Vocabulary!$A:$J,7,)),"")</f>
        <v/>
      </c>
      <c r="K381" s="12" t="str">
        <f>IFERROR(IF(VLOOKUP(A381,VocabularyNL!$A:$H,8)=0,"",VLOOKUP(A381,VocabularyNL!$A:$H,8)),"")</f>
        <v/>
      </c>
      <c r="L381" s="12" t="str">
        <f>IFERROR(IF(VLOOKUP(A381,VocabularyFR!$A:$H,8)=0,"",VLOOKUP(A381,VocabularyFR!$A:$H,8)),"")</f>
        <v/>
      </c>
    </row>
    <row r="382" spans="1:12" x14ac:dyDescent="0.3">
      <c r="A382" s="4">
        <v>449</v>
      </c>
      <c r="B382" s="12" t="str">
        <f>IF($A382&lt;&gt;"",VLOOKUP($A382,Vocabulary!$A:$J,4,),"")</f>
        <v>Person</v>
      </c>
      <c r="C382" s="12" t="str">
        <f>IF($A382&lt;&gt;"",IF(VLOOKUP($A382,Vocabulary!$A:$J,2,)="","",VLOOKUP($A382,Vocabulary!$A:$J,2,)),"")</f>
        <v>Overlijden</v>
      </c>
      <c r="D382" s="12" t="str">
        <f>IF($A382&lt;&gt;"",IF(VLOOKUP($A382,Vocabulary!$A:$J,10,)="","",VLOOKUP($A382,Vocabulary!$A:$J,10,)),"")</f>
        <v>&lt;vl-persoon:Overlijden&gt;</v>
      </c>
      <c r="E382" s="12" t="str">
        <f>IFERROR(IF(VLOOKUP(A382,VocabularyNL!$A:$G,6)=0,"",VLOOKUP(A382,VocabularyNL!$A:$G,6)),"")</f>
        <v>Overlijden</v>
      </c>
      <c r="F382" s="12" t="str">
        <f>IFERROR(IF(VLOOKUP(A382,VocabularyFR!$A:$G,6)=0,"",VLOOKUP(A382,VocabularyFR!$A:$G,6)),"")</f>
        <v/>
      </c>
      <c r="G382" s="12" t="str">
        <f>IF($A382&lt;&gt;"",VLOOKUP($A382,Vocabulary!$A:$J,3,),"")</f>
        <v>Het doodgaan vd Persoon.</v>
      </c>
      <c r="H382" s="12" t="str">
        <f>IFERROR(IF(VLOOKUP(A382,VocabularyNL!$A:$G,7)=0,"",VLOOKUP(A382,VocabularyNL!$A:$H,7)),"")</f>
        <v>Het doodgaan vd Persoon.</v>
      </c>
      <c r="I382" s="12" t="str">
        <f>IFERROR(IF(VLOOKUP(A382,VocabularyFR!$A:$G,7)=0,"",VLOOKUP(A382,VocabularyFR!$A:$H,7)),"")</f>
        <v/>
      </c>
      <c r="J382" s="12" t="str">
        <f>IF($A382&lt;&gt;"",IF(VLOOKUP($A382,Vocabulary!$A:$J,7,)="","",VLOOKUP($A382,Vocabulary!$A:$J,7,)),"")</f>
        <v/>
      </c>
      <c r="K382" s="12" t="str">
        <f>IFERROR(IF(VLOOKUP(A382,VocabularyNL!$A:$H,8)=0,"",VLOOKUP(A382,VocabularyNL!$A:$H,8)),"")</f>
        <v/>
      </c>
      <c r="L382" s="12" t="str">
        <f>IFERROR(IF(VLOOKUP(A382,VocabularyFR!$A:$H,8)=0,"",VLOOKUP(A382,VocabularyFR!$A:$H,8)),"")</f>
        <v/>
      </c>
    </row>
    <row r="383" spans="1:12" ht="100.8" x14ac:dyDescent="0.3">
      <c r="A383" s="4">
        <v>450</v>
      </c>
      <c r="B383" s="12" t="str">
        <f>IF($A383&lt;&gt;"",VLOOKUP($A383,Vocabulary!$A:$J,4,),"")</f>
        <v>Person</v>
      </c>
      <c r="C383" s="12" t="str">
        <f>IF($A383&lt;&gt;"",IF(VLOOKUP($A383,Vocabulary!$A:$J,2,)="","",VLOOKUP($A383,Vocabulary!$A:$J,2,)),"")</f>
        <v>PermanentInwoner</v>
      </c>
      <c r="D383" s="12" t="str">
        <f>IF($A383&lt;&gt;"",IF(VLOOKUP($A383,Vocabulary!$A:$J,10,)="","",VLOOKUP($A383,Vocabulary!$A:$J,10,)),"")</f>
        <v>&lt;vl-persoon:PermanentInwoner&gt;</v>
      </c>
      <c r="E383" s="12" t="str">
        <f>IFERROR(IF(VLOOKUP(A383,VocabularyNL!$A:$G,6)=0,"",VLOOKUP(A383,VocabularyNL!$A:$G,6)),"")</f>
        <v>PermanentInwoner</v>
      </c>
      <c r="F383" s="12" t="str">
        <f>IFERROR(IF(VLOOKUP(A383,VocabularyFR!$A:$G,6)=0,"",VLOOKUP(A383,VocabularyFR!$A:$G,6)),"")</f>
        <v/>
      </c>
      <c r="G383" s="12" t="str">
        <f>IF($A383&lt;&gt;"",VLOOKUP($A383,Vocabulary!$A:$J,3,),"")</f>
        <v xml:space="preserve">Persoon die permanent in een bepaalde plaats of land woont. 
Gebruik
 Is een verblijfsrecht dat in principe officieel moet worden toegekend als de persoon geen staatsburger is. </v>
      </c>
      <c r="H383" s="12" t="str">
        <f>IFERROR(IF(VLOOKUP(A383,VocabularyNL!$A:$G,7)=0,"",VLOOKUP(A383,VocabularyNL!$A:$H,7)),"")</f>
        <v xml:space="preserve">Persoon die permanent in een bepaalde plaats of land woont. 
Gebruik
 Is een verblijfsrecht dat in principe officieel moet worden toegekend als de persoon geen staatsburger is. </v>
      </c>
      <c r="I383" s="12" t="str">
        <f>IFERROR(IF(VLOOKUP(A383,VocabularyFR!$A:$G,7)=0,"",VLOOKUP(A383,VocabularyFR!$A:$H,7)),"")</f>
        <v/>
      </c>
      <c r="J383" s="12" t="str">
        <f>IF($A383&lt;&gt;"",IF(VLOOKUP($A383,Vocabulary!$A:$J,7,)="","",VLOOKUP($A383,Vocabulary!$A:$J,7,)),"")</f>
        <v/>
      </c>
      <c r="K383" s="12" t="str">
        <f>IFERROR(IF(VLOOKUP(A383,VocabularyNL!$A:$H,8)=0,"",VLOOKUP(A383,VocabularyNL!$A:$H,8)),"")</f>
        <v/>
      </c>
      <c r="L383" s="12" t="str">
        <f>IFERROR(IF(VLOOKUP(A383,VocabularyFR!$A:$H,8)=0,"",VLOOKUP(A383,VocabularyFR!$A:$H,8)),"")</f>
        <v/>
      </c>
    </row>
    <row r="384" spans="1:12" x14ac:dyDescent="0.3">
      <c r="A384" s="4">
        <v>451</v>
      </c>
      <c r="B384" s="12" t="str">
        <f>IF($A384&lt;&gt;"",VLOOKUP($A384,Vocabulary!$A:$J,4,),"")</f>
        <v>Person</v>
      </c>
      <c r="C384" s="12" t="str">
        <f>IF($A384&lt;&gt;"",IF(VLOOKUP($A384,Vocabulary!$A:$J,2,)="","",VLOOKUP($A384,Vocabulary!$A:$J,2,)),"")</f>
        <v>Persoonsgebeurtenis</v>
      </c>
      <c r="D384" s="12" t="str">
        <f>IF($A384&lt;&gt;"",IF(VLOOKUP($A384,Vocabulary!$A:$J,10,)="","",VLOOKUP($A384,Vocabulary!$A:$J,10,)),"")</f>
        <v>&lt;vl-persoon:Persoonsgebeurtenis&gt;</v>
      </c>
      <c r="E384" s="12" t="str">
        <f>IFERROR(IF(VLOOKUP(A384,VocabularyNL!$A:$G,6)=0,"",VLOOKUP(A384,VocabularyNL!$A:$G,6)),"")</f>
        <v>Persoonsgebeurtenis</v>
      </c>
      <c r="F384" s="12" t="str">
        <f>IFERROR(IF(VLOOKUP(A384,VocabularyFR!$A:$G,6)=0,"",VLOOKUP(A384,VocabularyFR!$A:$G,6)),"")</f>
        <v/>
      </c>
      <c r="G384" s="12" t="str">
        <f>IF($A384&lt;&gt;"",VLOOKUP($A384,Vocabulary!$A:$J,3,),"")</f>
        <v>Belangrijke gebeurtenis ih leven ve persoon.</v>
      </c>
      <c r="H384" s="12" t="str">
        <f>IFERROR(IF(VLOOKUP(A384,VocabularyNL!$A:$G,7)=0,"",VLOOKUP(A384,VocabularyNL!$A:$H,7)),"")</f>
        <v>Belangrijke gebeurtenis ih leven ve persoon.</v>
      </c>
      <c r="I384" s="12" t="str">
        <f>IFERROR(IF(VLOOKUP(A384,VocabularyFR!$A:$G,7)=0,"",VLOOKUP(A384,VocabularyFR!$A:$H,7)),"")</f>
        <v/>
      </c>
      <c r="J384" s="12" t="str">
        <f>IF($A384&lt;&gt;"",IF(VLOOKUP($A384,Vocabulary!$A:$J,7,)="","",VLOOKUP($A384,Vocabulary!$A:$J,7,)),"")</f>
        <v/>
      </c>
      <c r="K384" s="12" t="str">
        <f>IFERROR(IF(VLOOKUP(A384,VocabularyNL!$A:$H,8)=0,"",VLOOKUP(A384,VocabularyNL!$A:$H,8)),"")</f>
        <v/>
      </c>
      <c r="L384" s="12" t="str">
        <f>IFERROR(IF(VLOOKUP(A384,VocabularyFR!$A:$H,8)=0,"",VLOOKUP(A384,VocabularyFR!$A:$H,8)),"")</f>
        <v/>
      </c>
    </row>
    <row r="385" spans="1:12" ht="86.4" x14ac:dyDescent="0.3">
      <c r="A385" s="4">
        <v>452</v>
      </c>
      <c r="B385" s="12" t="str">
        <f>IF($A385&lt;&gt;"",VLOOKUP($A385,Vocabulary!$A:$J,4,),"")</f>
        <v>Person</v>
      </c>
      <c r="C385" s="12" t="str">
        <f>IF($A385&lt;&gt;"",IF(VLOOKUP($A385,Vocabulary!$A:$J,2,)="","",VLOOKUP($A385,Vocabulary!$A:$J,2,)),"")</f>
        <v>Persoonsrelatie</v>
      </c>
      <c r="D385" s="12" t="str">
        <f>IF($A385&lt;&gt;"",IF(VLOOKUP($A385,Vocabulary!$A:$J,10,)="","",VLOOKUP($A385,Vocabulary!$A:$J,10,)),"")</f>
        <v>&lt;vl-persoon:Persoonsrelatie&gt;</v>
      </c>
      <c r="E385" s="12" t="str">
        <f>IFERROR(IF(VLOOKUP(A385,VocabularyNL!$A:$G,6)=0,"",VLOOKUP(A385,VocabularyNL!$A:$G,6)),"")</f>
        <v>Persoonsrelatie</v>
      </c>
      <c r="F385" s="12" t="str">
        <f>IFERROR(IF(VLOOKUP(A385,VocabularyFR!$A:$G,6)=0,"",VLOOKUP(A385,VocabularyFR!$A:$G,6)),"")</f>
        <v/>
      </c>
      <c r="G385" s="12" t="str">
        <f>IF($A385&lt;&gt;"",VLOOKUP($A385,Vocabulary!$A:$J,3,),"")</f>
        <v xml:space="preserve">Relatie tussen twee of meer personen. 
Gebruik
 Typisch zijn dit burgerrechtelijke relaties (zie burgerlijke staat) maar niet noodzakelijk daartoe beperkt. </v>
      </c>
      <c r="H385" s="12" t="str">
        <f>IFERROR(IF(VLOOKUP(A385,VocabularyNL!$A:$G,7)=0,"",VLOOKUP(A385,VocabularyNL!$A:$H,7)),"")</f>
        <v xml:space="preserve">Relatie tussen twee of meer personen. 
Gebruik
 Typisch zijn dit burgerrechtelijke relaties (zie burgerlijke staat) maar niet noodzakelijk daartoe beperkt. </v>
      </c>
      <c r="I385" s="12" t="str">
        <f>IFERROR(IF(VLOOKUP(A385,VocabularyFR!$A:$G,7)=0,"",VLOOKUP(A385,VocabularyFR!$A:$H,7)),"")</f>
        <v/>
      </c>
      <c r="J385" s="12" t="str">
        <f>IF($A385&lt;&gt;"",IF(VLOOKUP($A385,Vocabulary!$A:$J,7,)="","",VLOOKUP($A385,Vocabulary!$A:$J,7,)),"")</f>
        <v/>
      </c>
      <c r="K385" s="12" t="str">
        <f>IFERROR(IF(VLOOKUP(A385,VocabularyNL!$A:$H,8)=0,"",VLOOKUP(A385,VocabularyNL!$A:$H,8)),"")</f>
        <v/>
      </c>
      <c r="L385" s="12" t="str">
        <f>IFERROR(IF(VLOOKUP(A385,VocabularyFR!$A:$H,8)=0,"",VLOOKUP(A385,VocabularyFR!$A:$H,8)),"")</f>
        <v/>
      </c>
    </row>
    <row r="386" spans="1:12" ht="86.4" x14ac:dyDescent="0.3">
      <c r="A386" s="4">
        <v>453</v>
      </c>
      <c r="B386" s="12" t="str">
        <f>IF($A386&lt;&gt;"",VLOOKUP($A386,Vocabulary!$A:$J,4,),"")</f>
        <v>Person</v>
      </c>
      <c r="C386" s="12" t="str">
        <f>IF($A386&lt;&gt;"",IF(VLOOKUP($A386,Vocabulary!$A:$J,2,)="","",VLOOKUP($A386,Vocabulary!$A:$J,2,)),"")</f>
        <v>Samenwonen</v>
      </c>
      <c r="D386" s="12" t="str">
        <f>IF($A386&lt;&gt;"",IF(VLOOKUP($A386,Vocabulary!$A:$J,10,)="","",VLOOKUP($A386,Vocabulary!$A:$J,10,)),"")</f>
        <v>&lt;vl-persoon:Samenwonen&gt;</v>
      </c>
      <c r="E386" s="12" t="str">
        <f>IFERROR(IF(VLOOKUP(A386,VocabularyNL!$A:$G,6)=0,"",VLOOKUP(A386,VocabularyNL!$A:$G,6)),"")</f>
        <v>Samenwonen</v>
      </c>
      <c r="F386" s="12" t="str">
        <f>IFERROR(IF(VLOOKUP(A386,VocabularyFR!$A:$G,6)=0,"",VLOOKUP(A386,VocabularyFR!$A:$G,6)),"")</f>
        <v/>
      </c>
      <c r="G386" s="12" t="str">
        <f>IF($A386&lt;&gt;"",VLOOKUP($A386,Vocabulary!$A:$J,3,),"")</f>
        <v xml:space="preserve">Regeling waarbij twee personen die niet getrouwd zijn samenleven. 
Gebruik
 Kan, net als bv een huwelijk, de basis vormen van een gezin. </v>
      </c>
      <c r="H386" s="12" t="str">
        <f>IFERROR(IF(VLOOKUP(A386,VocabularyNL!$A:$G,7)=0,"",VLOOKUP(A386,VocabularyNL!$A:$H,7)),"")</f>
        <v xml:space="preserve">Regeling waarbij twee personen die niet getrouwd zijn samenleven. 
Gebruik
 Kan, net als bv een huwelijk, de basis vormen van een gezin. </v>
      </c>
      <c r="I386" s="12" t="str">
        <f>IFERROR(IF(VLOOKUP(A386,VocabularyFR!$A:$G,7)=0,"",VLOOKUP(A386,VocabularyFR!$A:$H,7)),"")</f>
        <v/>
      </c>
      <c r="J386" s="12" t="str">
        <f>IF($A386&lt;&gt;"",IF(VLOOKUP($A386,Vocabulary!$A:$J,7,)="","",VLOOKUP($A386,Vocabulary!$A:$J,7,)),"")</f>
        <v/>
      </c>
      <c r="K386" s="12" t="str">
        <f>IFERROR(IF(VLOOKUP(A386,VocabularyNL!$A:$H,8)=0,"",VLOOKUP(A386,VocabularyNL!$A:$H,8)),"")</f>
        <v/>
      </c>
      <c r="L386" s="12" t="str">
        <f>IFERROR(IF(VLOOKUP(A386,VocabularyFR!$A:$H,8)=0,"",VLOOKUP(A386,VocabularyFR!$A:$H,8)),"")</f>
        <v/>
      </c>
    </row>
    <row r="387" spans="1:12" ht="129.6" x14ac:dyDescent="0.3">
      <c r="A387" s="4">
        <v>454</v>
      </c>
      <c r="B387" s="12" t="str">
        <f>IF($A387&lt;&gt;"",VLOOKUP($A387,Vocabulary!$A:$J,4,),"")</f>
        <v>Person</v>
      </c>
      <c r="C387" s="12" t="str">
        <f>IF($A387&lt;&gt;"",IF(VLOOKUP($A387,Vocabulary!$A:$J,2,)="","",VLOOKUP($A387,Vocabulary!$A:$J,2,)),"")</f>
        <v>Staatburgerschap</v>
      </c>
      <c r="D387" s="12" t="str">
        <f>IF($A387&lt;&gt;"",IF(VLOOKUP($A387,Vocabulary!$A:$J,10,)="","",VLOOKUP($A387,Vocabulary!$A:$J,10,)),"")</f>
        <v>&lt;vl-persoon:Staatburgerschap&gt;</v>
      </c>
      <c r="E387" s="12" t="str">
        <f>IFERROR(IF(VLOOKUP(A387,VocabularyNL!$A:$G,6)=0,"",VLOOKUP(A387,VocabularyNL!$A:$G,6)),"")</f>
        <v>Staatburgerschap</v>
      </c>
      <c r="F387" s="12" t="str">
        <f>IFERROR(IF(VLOOKUP(A387,VocabularyFR!$A:$G,6)=0,"",VLOOKUP(A387,VocabularyFR!$A:$G,6)),"")</f>
        <v/>
      </c>
      <c r="G387" s="12" t="str">
        <f>IF($A387&lt;&gt;"",VLOOKUP($A387,Vocabulary!$A:$J,3,),"")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H387" s="12" t="str">
        <f>IFERROR(IF(VLOOKUP(A387,VocabularyNL!$A:$G,7)=0,"",VLOOKUP(A387,VocabularyNL!$A:$H,7)),"")</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I387" s="12" t="str">
        <f>IFERROR(IF(VLOOKUP(A387,VocabularyFR!$A:$G,7)=0,"",VLOOKUP(A387,VocabularyFR!$A:$H,7)),"")</f>
        <v/>
      </c>
      <c r="J387" s="12" t="str">
        <f>IF($A387&lt;&gt;"",IF(VLOOKUP($A387,Vocabulary!$A:$J,7,)="","",VLOOKUP($A387,Vocabulary!$A:$J,7,)),"")</f>
        <v/>
      </c>
      <c r="K387" s="12" t="str">
        <f>IFERROR(IF(VLOOKUP(A387,VocabularyNL!$A:$H,8)=0,"",VLOOKUP(A387,VocabularyNL!$A:$H,8)),"")</f>
        <v/>
      </c>
      <c r="L387" s="12" t="str">
        <f>IFERROR(IF(VLOOKUP(A387,VocabularyFR!$A:$H,8)=0,"",VLOOKUP(A387,VocabularyFR!$A:$H,8)),"")</f>
        <v/>
      </c>
    </row>
    <row r="388" spans="1:12" x14ac:dyDescent="0.3">
      <c r="A388" s="4">
        <v>455</v>
      </c>
      <c r="B388" s="12" t="str">
        <f>IF($A388&lt;&gt;"",VLOOKUP($A388,Vocabulary!$A:$J,4,),"")</f>
        <v>Person</v>
      </c>
      <c r="C388" s="12" t="str">
        <f>IF($A388&lt;&gt;"",IF(VLOOKUP($A388,Vocabulary!$A:$J,2,)="","",VLOOKUP($A388,Vocabulary!$A:$J,2,)),"")</f>
        <v>Staatsburger</v>
      </c>
      <c r="D388" s="12" t="str">
        <f>IF($A388&lt;&gt;"",IF(VLOOKUP($A388,Vocabulary!$A:$J,10,)="","",VLOOKUP($A388,Vocabulary!$A:$J,10,)),"")</f>
        <v>&lt;vl-persoon:Staatsburger&gt;</v>
      </c>
      <c r="E388" s="12" t="str">
        <f>IFERROR(IF(VLOOKUP(A388,VocabularyNL!$A:$G,6)=0,"",VLOOKUP(A388,VocabularyNL!$A:$G,6)),"")</f>
        <v>Staatsburger</v>
      </c>
      <c r="F388" s="12" t="str">
        <f>IFERROR(IF(VLOOKUP(A388,VocabularyFR!$A:$G,6)=0,"",VLOOKUP(A388,VocabularyFR!$A:$G,6)),"")</f>
        <v/>
      </c>
      <c r="G388" s="12" t="str">
        <f>IF($A388&lt;&gt;"",VLOOKUP($A388,Vocabulary!$A:$J,3,),"")</f>
        <v>Persoon die juridisch verbonden is met een staat.</v>
      </c>
      <c r="H388" s="12" t="str">
        <f>IFERROR(IF(VLOOKUP(A388,VocabularyNL!$A:$G,7)=0,"",VLOOKUP(A388,VocabularyNL!$A:$H,7)),"")</f>
        <v>Persoon die juridisch verbonden is met een staat.</v>
      </c>
      <c r="I388" s="12" t="str">
        <f>IFERROR(IF(VLOOKUP(A388,VocabularyFR!$A:$G,7)=0,"",VLOOKUP(A388,VocabularyFR!$A:$H,7)),"")</f>
        <v/>
      </c>
      <c r="J388" s="12" t="str">
        <f>IF($A388&lt;&gt;"",IF(VLOOKUP($A388,Vocabulary!$A:$J,7,)="","",VLOOKUP($A388,Vocabulary!$A:$J,7,)),"")</f>
        <v/>
      </c>
      <c r="K388" s="12" t="str">
        <f>IFERROR(IF(VLOOKUP(A388,VocabularyNL!$A:$H,8)=0,"",VLOOKUP(A388,VocabularyNL!$A:$H,8)),"")</f>
        <v/>
      </c>
      <c r="L388" s="12" t="str">
        <f>IFERROR(IF(VLOOKUP(A388,VocabularyFR!$A:$H,8)=0,"",VLOOKUP(A388,VocabularyFR!$A:$H,8)),"")</f>
        <v/>
      </c>
    </row>
    <row r="389" spans="1:12" ht="100.8" x14ac:dyDescent="0.3">
      <c r="A389" s="4">
        <v>456</v>
      </c>
      <c r="B389" s="12" t="str">
        <f>IF($A389&lt;&gt;"",VLOOKUP($A389,Vocabulary!$A:$J,4,),"")</f>
        <v>Person</v>
      </c>
      <c r="C389" s="12" t="str">
        <f>IF($A389&lt;&gt;"",IF(VLOOKUP($A389,Vocabulary!$A:$J,2,)="","",VLOOKUP($A389,Vocabulary!$A:$J,2,)),"")</f>
        <v>TijdelijkInwoner</v>
      </c>
      <c r="D389" s="12" t="str">
        <f>IF($A389&lt;&gt;"",IF(VLOOKUP($A389,Vocabulary!$A:$J,10,)="","",VLOOKUP($A389,Vocabulary!$A:$J,10,)),"")</f>
        <v>&lt;vl-persoon:TijdelijkInwoner&gt;</v>
      </c>
      <c r="E389" s="12" t="str">
        <f>IFERROR(IF(VLOOKUP(A389,VocabularyNL!$A:$G,6)=0,"",VLOOKUP(A389,VocabularyNL!$A:$G,6)),"")</f>
        <v>TijdelijkInwoner</v>
      </c>
      <c r="F389" s="12" t="str">
        <f>IFERROR(IF(VLOOKUP(A389,VocabularyFR!$A:$G,6)=0,"",VLOOKUP(A389,VocabularyFR!$A:$G,6)),"")</f>
        <v/>
      </c>
      <c r="G389" s="12" t="str">
        <f>IF($A389&lt;&gt;"",VLOOKUP($A389,Vocabulary!$A:$J,3,),"")</f>
        <v xml:space="preserve">Persoon die tijdelijk in een plaats of land woont. 
Gebruik
 Is een verblijfsrecht dat in principe enkel wordt toegekend omwille ve zeer specifieke reden bv werken of studeren. Exclusief personen met kort verblijf, bv als toerist. </v>
      </c>
      <c r="H389" s="12" t="str">
        <f>IFERROR(IF(VLOOKUP(A389,VocabularyNL!$A:$G,7)=0,"",VLOOKUP(A389,VocabularyNL!$A:$H,7)),"")</f>
        <v xml:space="preserve">Persoon die tijdelijk in een plaats of land woont. 
Gebruik
 Is een verblijfsrecht dat in principe enkel wordt toegekend omwille ve zeer specifieke reden bv werken of studeren. Exclusief personen met kort verblijf, bv als toerist. </v>
      </c>
      <c r="I389" s="12" t="str">
        <f>IFERROR(IF(VLOOKUP(A389,VocabularyFR!$A:$G,7)=0,"",VLOOKUP(A389,VocabularyFR!$A:$H,7)),"")</f>
        <v/>
      </c>
      <c r="J389" s="12" t="str">
        <f>IF($A389&lt;&gt;"",IF(VLOOKUP($A389,Vocabulary!$A:$J,7,)="","",VLOOKUP($A389,Vocabulary!$A:$J,7,)),"")</f>
        <v/>
      </c>
      <c r="K389" s="12" t="str">
        <f>IFERROR(IF(VLOOKUP(A389,VocabularyNL!$A:$H,8)=0,"",VLOOKUP(A389,VocabularyNL!$A:$H,8)),"")</f>
        <v/>
      </c>
      <c r="L389" s="12" t="str">
        <f>IFERROR(IF(VLOOKUP(A389,VocabularyFR!$A:$H,8)=0,"",VLOOKUP(A389,VocabularyFR!$A:$H,8)),"")</f>
        <v/>
      </c>
    </row>
    <row r="390" spans="1:12" ht="28.8" x14ac:dyDescent="0.3">
      <c r="A390" s="4">
        <v>457</v>
      </c>
      <c r="B390" s="12" t="str">
        <f>IF($A390&lt;&gt;"",VLOOKUP($A390,Vocabulary!$A:$J,4,),"")</f>
        <v>Person</v>
      </c>
      <c r="C390" s="12" t="str">
        <f>IF($A390&lt;&gt;"",IF(VLOOKUP($A390,Vocabulary!$A:$J,2,)="","",VLOOKUP($A390,Vocabulary!$A:$J,2,)),"")</f>
        <v>Verblijfplaats</v>
      </c>
      <c r="D390" s="12" t="str">
        <f>IF($A390&lt;&gt;"",IF(VLOOKUP($A390,Vocabulary!$A:$J,10,)="","",VLOOKUP($A390,Vocabulary!$A:$J,10,)),"")</f>
        <v>&lt;vl-persoon:Verblijfplaats&gt;</v>
      </c>
      <c r="E390" s="12" t="str">
        <f>IFERROR(IF(VLOOKUP(A390,VocabularyNL!$A:$G,6)=0,"",VLOOKUP(A390,VocabularyNL!$A:$G,6)),"")</f>
        <v>Verblijfplaats</v>
      </c>
      <c r="F390" s="12" t="str">
        <f>IFERROR(IF(VLOOKUP(A390,VocabularyFR!$A:$G,6)=0,"",VLOOKUP(A390,VocabularyFR!$A:$G,6)),"")</f>
        <v/>
      </c>
      <c r="G390" s="12" t="str">
        <f>IF($A390&lt;&gt;"",VLOOKUP($A390,Vocabulary!$A:$J,3,),"")</f>
        <v>Plaats waar een persoon al dan niet tijdelijk woont of logeert.</v>
      </c>
      <c r="H390" s="12" t="str">
        <f>IFERROR(IF(VLOOKUP(A390,VocabularyNL!$A:$G,7)=0,"",VLOOKUP(A390,VocabularyNL!$A:$H,7)),"")</f>
        <v>Plaats waar een persoon al dan niet tijdelijk woont of logeert.</v>
      </c>
      <c r="I390" s="12" t="str">
        <f>IFERROR(IF(VLOOKUP(A390,VocabularyFR!$A:$G,7)=0,"",VLOOKUP(A390,VocabularyFR!$A:$H,7)),"")</f>
        <v/>
      </c>
      <c r="J390" s="12" t="str">
        <f>IF($A390&lt;&gt;"",IF(VLOOKUP($A390,Vocabulary!$A:$J,7,)="","",VLOOKUP($A390,Vocabulary!$A:$J,7,)),"")</f>
        <v/>
      </c>
      <c r="K390" s="12" t="str">
        <f>IFERROR(IF(VLOOKUP(A390,VocabularyNL!$A:$H,8)=0,"",VLOOKUP(A390,VocabularyNL!$A:$H,8)),"")</f>
        <v/>
      </c>
      <c r="L390" s="12" t="str">
        <f>IFERROR(IF(VLOOKUP(A390,VocabularyFR!$A:$H,8)=0,"",VLOOKUP(A390,VocabularyFR!$A:$H,8)),"")</f>
        <v/>
      </c>
    </row>
    <row r="391" spans="1:12" ht="115.2" x14ac:dyDescent="0.3">
      <c r="A391" s="4">
        <v>458</v>
      </c>
      <c r="B391" s="12" t="str">
        <f>IF($A391&lt;&gt;"",VLOOKUP($A391,Vocabulary!$A:$J,4,),"")</f>
        <v>Person</v>
      </c>
      <c r="C391" s="12" t="str">
        <f>IF($A391&lt;&gt;"",IF(VLOOKUP($A391,Vocabulary!$A:$J,2,)="","",VLOOKUP($A391,Vocabulary!$A:$J,2,)),"")</f>
        <v>Voogdij</v>
      </c>
      <c r="D391" s="12" t="str">
        <f>IF($A391&lt;&gt;"",IF(VLOOKUP($A391,Vocabulary!$A:$J,10,)="","",VLOOKUP($A391,Vocabulary!$A:$J,10,)),"")</f>
        <v>&lt;vl-persoon:Voogdij&gt;</v>
      </c>
      <c r="E391" s="12" t="str">
        <f>IFERROR(IF(VLOOKUP(A391,VocabularyNL!$A:$G,6)=0,"",VLOOKUP(A391,VocabularyNL!$A:$G,6)),"")</f>
        <v>Voogdij</v>
      </c>
      <c r="F391" s="12" t="str">
        <f>IFERROR(IF(VLOOKUP(A391,VocabularyFR!$A:$G,6)=0,"",VLOOKUP(A391,VocabularyFR!$A:$G,6)),"")</f>
        <v/>
      </c>
      <c r="G391" s="12" t="str">
        <f>IF($A391&lt;&gt;"",VLOOKUP($A391,Vocabulary!$A:$J,3,),"")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H391" s="12" t="str">
        <f>IFERROR(IF(VLOOKUP(A391,VocabularyNL!$A:$G,7)=0,"",VLOOKUP(A391,VocabularyNL!$A:$H,7)),"")</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I391" s="12" t="str">
        <f>IFERROR(IF(VLOOKUP(A391,VocabularyFR!$A:$G,7)=0,"",VLOOKUP(A391,VocabularyFR!$A:$H,7)),"")</f>
        <v/>
      </c>
      <c r="J391" s="12" t="str">
        <f>IF($A391&lt;&gt;"",IF(VLOOKUP($A391,Vocabulary!$A:$J,7,)="","",VLOOKUP($A391,Vocabulary!$A:$J,7,)),"")</f>
        <v/>
      </c>
      <c r="K391" s="12" t="str">
        <f>IFERROR(IF(VLOOKUP(A391,VocabularyNL!$A:$H,8)=0,"",VLOOKUP(A391,VocabularyNL!$A:$H,8)),"")</f>
        <v/>
      </c>
      <c r="L391" s="12" t="str">
        <f>IFERROR(IF(VLOOKUP(A391,VocabularyFR!$A:$H,8)=0,"",VLOOKUP(A391,VocabularyFR!$A:$H,8)),"")</f>
        <v/>
      </c>
    </row>
    <row r="392" spans="1:12" ht="129.6" x14ac:dyDescent="0.3">
      <c r="A392" s="4">
        <v>459</v>
      </c>
      <c r="B392" s="12" t="str">
        <f>IF($A392&lt;&gt;"",VLOOKUP($A392,Vocabulary!$A:$J,4,),"")</f>
        <v>Person</v>
      </c>
      <c r="C392" s="12" t="str">
        <f>IF($A392&lt;&gt;"",IF(VLOOKUP($A392,Vocabulary!$A:$J,2,)="","",VLOOKUP($A392,Vocabulary!$A:$J,2,)),"")</f>
        <v>Vreemdeling</v>
      </c>
      <c r="D392" s="12" t="str">
        <f>IF($A392&lt;&gt;"",IF(VLOOKUP($A392,Vocabulary!$A:$J,10,)="","",VLOOKUP($A392,Vocabulary!$A:$J,10,)),"")</f>
        <v>&lt;vl-persoon:Vreemdeling&gt;</v>
      </c>
      <c r="E392" s="12" t="str">
        <f>IFERROR(IF(VLOOKUP(A392,VocabularyNL!$A:$G,6)=0,"",VLOOKUP(A392,VocabularyNL!$A:$G,6)),"")</f>
        <v>Vreemdeling</v>
      </c>
      <c r="F392" s="12" t="str">
        <f>IFERROR(IF(VLOOKUP(A392,VocabularyFR!$A:$G,6)=0,"",VLOOKUP(A392,VocabularyFR!$A:$G,6)),"")</f>
        <v/>
      </c>
      <c r="G392" s="12" t="str">
        <f>IF($A392&lt;&gt;"",VLOOKUP($A392,Vocabulary!$A:$J,3,),"")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H392" s="12" t="str">
        <f>IFERROR(IF(VLOOKUP(A392,VocabularyNL!$A:$G,7)=0,"",VLOOKUP(A392,VocabularyNL!$A:$H,7)),"")</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I392" s="12" t="str">
        <f>IFERROR(IF(VLOOKUP(A392,VocabularyFR!$A:$G,7)=0,"",VLOOKUP(A392,VocabularyFR!$A:$H,7)),"")</f>
        <v/>
      </c>
      <c r="J392" s="12" t="str">
        <f>IF($A392&lt;&gt;"",IF(VLOOKUP($A392,Vocabulary!$A:$J,7,)="","",VLOOKUP($A392,Vocabulary!$A:$J,7,)),"")</f>
        <v/>
      </c>
      <c r="K392" s="12" t="str">
        <f>IFERROR(IF(VLOOKUP(A392,VocabularyNL!$A:$H,8)=0,"",VLOOKUP(A392,VocabularyNL!$A:$H,8)),"")</f>
        <v/>
      </c>
      <c r="L392" s="12" t="str">
        <f>IFERROR(IF(VLOOKUP(A392,VocabularyFR!$A:$H,8)=0,"",VLOOKUP(A392,VocabularyFR!$A:$H,8)),"")</f>
        <v/>
      </c>
    </row>
    <row r="393" spans="1:12" ht="72" x14ac:dyDescent="0.3">
      <c r="A393" s="4">
        <v>460</v>
      </c>
      <c r="B393" s="12" t="str">
        <f>IF($A393&lt;&gt;"",VLOOKUP($A393,Vocabulary!$A:$J,4,),"")</f>
        <v>Person</v>
      </c>
      <c r="C393" s="12" t="str">
        <f>IF($A393&lt;&gt;"",IF(VLOOKUP($A393,Vocabulary!$A:$J,2,)="","",VLOOKUP($A393,Vocabulary!$A:$J,2,)),"")</f>
        <v>afstammingstype</v>
      </c>
      <c r="D393" s="12" t="str">
        <f>IF($A393&lt;&gt;"",IF(VLOOKUP($A393,Vocabulary!$A:$J,10,)="","",VLOOKUP($A393,Vocabulary!$A:$J,10,)),"")</f>
        <v>&lt;vl-persoon:afstammingstype&gt;</v>
      </c>
      <c r="E393" s="12" t="str">
        <f>IFERROR(IF(VLOOKUP(A393,VocabularyNL!$A:$G,6)=0,"",VLOOKUP(A393,VocabularyNL!$A:$G,6)),"")</f>
        <v>afstammingstype</v>
      </c>
      <c r="F393" s="12" t="str">
        <f>IFERROR(IF(VLOOKUP(A393,VocabularyFR!$A:$G,6)=0,"",VLOOKUP(A393,VocabularyFR!$A:$G,6)),"")</f>
        <v/>
      </c>
      <c r="G393" s="12" t="str">
        <f>IF($A393&lt;&gt;"",VLOOKUP($A393,Vocabulary!$A:$J,3,),"")</f>
        <v xml:space="preserve">Aard vd afstamming. 
Gebruik
Bv geadopteerd, kind uit huwelijk, erkend door de vader etc. </v>
      </c>
      <c r="H393" s="12" t="str">
        <f>IFERROR(IF(VLOOKUP(A393,VocabularyNL!$A:$G,7)=0,"",VLOOKUP(A393,VocabularyNL!$A:$H,7)),"")</f>
        <v xml:space="preserve">Aard vd afstamming. 
Gebruik
Bv geadopteerd, kind uit huwelijk, erkend door de vader etc. </v>
      </c>
      <c r="I393" s="12" t="str">
        <f>IFERROR(IF(VLOOKUP(A393,VocabularyFR!$A:$G,7)=0,"",VLOOKUP(A393,VocabularyFR!$A:$H,7)),"")</f>
        <v/>
      </c>
      <c r="J393" s="12" t="str">
        <f>IF($A393&lt;&gt;"",IF(VLOOKUP($A393,Vocabulary!$A:$J,7,)="","",VLOOKUP($A393,Vocabulary!$A:$J,7,)),"")</f>
        <v/>
      </c>
      <c r="K393" s="12" t="str">
        <f>IFERROR(IF(VLOOKUP(A393,VocabularyNL!$A:$H,8)=0,"",VLOOKUP(A393,VocabularyNL!$A:$H,8)),"")</f>
        <v/>
      </c>
      <c r="L393" s="12" t="str">
        <f>IFERROR(IF(VLOOKUP(A393,VocabularyFR!$A:$H,8)=0,"",VLOOKUP(A393,VocabularyFR!$A:$H,8)),"")</f>
        <v/>
      </c>
    </row>
    <row r="394" spans="1:12" ht="28.8" x14ac:dyDescent="0.3">
      <c r="A394" s="4">
        <v>461</v>
      </c>
      <c r="B394" s="12" t="str">
        <f>IF($A394&lt;&gt;"",VLOOKUP($A394,Vocabulary!$A:$J,4,),"")</f>
        <v>Person</v>
      </c>
      <c r="C394" s="12" t="str">
        <f>IF($A394&lt;&gt;"",IF(VLOOKUP($A394,Vocabulary!$A:$J,2,)="","",VLOOKUP($A394,Vocabulary!$A:$J,2,)),"")</f>
        <v>Staatburgerschap.binnenJurisdictie</v>
      </c>
      <c r="D394" s="12" t="str">
        <f>IF($A394&lt;&gt;"",IF(VLOOKUP($A394,Vocabulary!$A:$J,10,)="","",VLOOKUP($A394,Vocabulary!$A:$J,10,)),"")</f>
        <v>&lt;vl-persoon:Staatburgerschap.binnenJurisdictie&gt;</v>
      </c>
      <c r="E394" s="12" t="str">
        <f>IFERROR(IF(VLOOKUP(A394,VocabularyNL!$A:$G,6)=0,"",VLOOKUP(A394,VocabularyNL!$A:$G,6)),"")</f>
        <v>Staatburgerschap.binnenJurisdictie</v>
      </c>
      <c r="F394" s="12" t="str">
        <f>IFERROR(IF(VLOOKUP(A394,VocabularyFR!$A:$G,6)=0,"",VLOOKUP(A394,VocabularyFR!$A:$G,6)),"")</f>
        <v/>
      </c>
      <c r="G394" s="12" t="str">
        <f>IF($A394&lt;&gt;"",VLOOKUP($A394,Vocabulary!$A:$J,3,),"")</f>
        <v>Jurisdictie waarbinnen het staatsburgerschap (ve persoon) is gedefineerd.</v>
      </c>
      <c r="H394" s="12" t="str">
        <f>IFERROR(IF(VLOOKUP(A394,VocabularyNL!$A:$G,7)=0,"",VLOOKUP(A394,VocabularyNL!$A:$H,7)),"")</f>
        <v>Jurisdictie waarbinnen het staatsburgerschap (ve persoon) is gedefineerd.</v>
      </c>
      <c r="I394" s="12" t="str">
        <f>IFERROR(IF(VLOOKUP(A394,VocabularyFR!$A:$G,7)=0,"",VLOOKUP(A394,VocabularyFR!$A:$H,7)),"")</f>
        <v/>
      </c>
      <c r="J394" s="12" t="str">
        <f>IF($A394&lt;&gt;"",IF(VLOOKUP($A394,Vocabulary!$A:$J,7,)="","",VLOOKUP($A394,Vocabulary!$A:$J,7,)),"")</f>
        <v/>
      </c>
      <c r="K394" s="12" t="str">
        <f>IFERROR(IF(VLOOKUP(A394,VocabularyNL!$A:$H,8)=0,"",VLOOKUP(A394,VocabularyNL!$A:$H,8)),"")</f>
        <v/>
      </c>
      <c r="L394" s="12" t="str">
        <f>IFERROR(IF(VLOOKUP(A394,VocabularyFR!$A:$H,8)=0,"",VLOOKUP(A394,VocabularyFR!$A:$H,8)),"")</f>
        <v/>
      </c>
    </row>
    <row r="395" spans="1:12" ht="28.8" x14ac:dyDescent="0.3">
      <c r="A395" s="4">
        <v>462</v>
      </c>
      <c r="B395" s="12" t="str">
        <f>IF($A395&lt;&gt;"",VLOOKUP($A395,Vocabulary!$A:$J,4,),"")</f>
        <v>Person</v>
      </c>
      <c r="C395" s="12" t="str">
        <f>IF($A395&lt;&gt;"",IF(VLOOKUP($A395,Vocabulary!$A:$J,2,)="","",VLOOKUP($A395,Vocabulary!$A:$J,2,)),"")</f>
        <v>Inwonerschap.binnenJurisdictie</v>
      </c>
      <c r="D395" s="12" t="str">
        <f>IF($A395&lt;&gt;"",IF(VLOOKUP($A395,Vocabulary!$A:$J,10,)="","",VLOOKUP($A395,Vocabulary!$A:$J,10,)),"")</f>
        <v>&lt;vl-persoon:Inwonerschap.binnenJurisdictie&gt;</v>
      </c>
      <c r="E395" s="12" t="str">
        <f>IFERROR(IF(VLOOKUP(A395,VocabularyNL!$A:$G,6)=0,"",VLOOKUP(A395,VocabularyNL!$A:$G,6)),"")</f>
        <v>Inwonerschap.binnenJurisdictie</v>
      </c>
      <c r="F395" s="12" t="str">
        <f>IFERROR(IF(VLOOKUP(A395,VocabularyFR!$A:$G,6)=0,"",VLOOKUP(A395,VocabularyFR!$A:$G,6)),"")</f>
        <v/>
      </c>
      <c r="G395" s="12" t="str">
        <f>IF($A395&lt;&gt;"",VLOOKUP($A395,Vocabulary!$A:$J,3,),"")</f>
        <v>Jurisdictie waarbinnen het inwonerschap (ve persoon) is gedefineerd.</v>
      </c>
      <c r="H395" s="12" t="str">
        <f>IFERROR(IF(VLOOKUP(A395,VocabularyNL!$A:$G,7)=0,"",VLOOKUP(A395,VocabularyNL!$A:$H,7)),"")</f>
        <v>Jurisdictie waarbinnen het inwonerschap (ve persoon) is gedefineerd.</v>
      </c>
      <c r="I395" s="12" t="str">
        <f>IFERROR(IF(VLOOKUP(A395,VocabularyFR!$A:$G,7)=0,"",VLOOKUP(A395,VocabularyFR!$A:$H,7)),"")</f>
        <v/>
      </c>
      <c r="J395" s="12" t="str">
        <f>IF($A395&lt;&gt;"",IF(VLOOKUP($A395,Vocabulary!$A:$J,7,)="","",VLOOKUP($A395,Vocabulary!$A:$J,7,)),"")</f>
        <v/>
      </c>
      <c r="K395" s="12" t="str">
        <f>IFERROR(IF(VLOOKUP(A395,VocabularyNL!$A:$H,8)=0,"",VLOOKUP(A395,VocabularyNL!$A:$H,8)),"")</f>
        <v/>
      </c>
      <c r="L395" s="12" t="str">
        <f>IFERROR(IF(VLOOKUP(A395,VocabularyFR!$A:$H,8)=0,"",VLOOKUP(A395,VocabularyFR!$A:$H,8)),"")</f>
        <v/>
      </c>
    </row>
    <row r="396" spans="1:12" x14ac:dyDescent="0.3">
      <c r="A396" s="4">
        <v>463</v>
      </c>
      <c r="B396" s="12" t="str">
        <f>IF($A396&lt;&gt;"",VLOOKUP($A396,Vocabulary!$A:$J,4,),"")</f>
        <v>Person</v>
      </c>
      <c r="C396" s="12" t="str">
        <f>IF($A396&lt;&gt;"",IF(VLOOKUP($A396,Vocabulary!$A:$J,2,)="","",VLOOKUP($A396,Vocabulary!$A:$J,2,)),"")</f>
        <v>datum</v>
      </c>
      <c r="D396" s="12" t="str">
        <f>IF($A396&lt;&gt;"",IF(VLOOKUP($A396,Vocabulary!$A:$J,10,)="","",VLOOKUP($A396,Vocabulary!$A:$J,10,)),"")</f>
        <v>&lt;vl-persoon:datum&gt;</v>
      </c>
      <c r="E396" s="12" t="str">
        <f>IFERROR(IF(VLOOKUP(A396,VocabularyNL!$A:$G,6)=0,"",VLOOKUP(A396,VocabularyNL!$A:$G,6)),"")</f>
        <v>datum</v>
      </c>
      <c r="F396" s="12" t="str">
        <f>IFERROR(IF(VLOOKUP(A396,VocabularyFR!$A:$G,6)=0,"",VLOOKUP(A396,VocabularyFR!$A:$G,6)),"")</f>
        <v/>
      </c>
      <c r="G396" s="12" t="str">
        <f>IF($A396&lt;&gt;"",VLOOKUP($A396,Vocabulary!$A:$J,3,),"")</f>
        <v>Datum waarop de gebeurtenis plaatsvond.</v>
      </c>
      <c r="H396" s="12" t="str">
        <f>IFERROR(IF(VLOOKUP(A396,VocabularyNL!$A:$G,7)=0,"",VLOOKUP(A396,VocabularyNL!$A:$H,7)),"")</f>
        <v>Datum waarop de gebeurtenis plaatsvond.</v>
      </c>
      <c r="I396" s="12" t="str">
        <f>IFERROR(IF(VLOOKUP(A396,VocabularyFR!$A:$G,7)=0,"",VLOOKUP(A396,VocabularyFR!$A:$H,7)),"")</f>
        <v/>
      </c>
      <c r="J396" s="12" t="str">
        <f>IF($A396&lt;&gt;"",IF(VLOOKUP($A396,Vocabulary!$A:$J,7,)="","",VLOOKUP($A396,Vocabulary!$A:$J,7,)),"")</f>
        <v/>
      </c>
      <c r="K396" s="12" t="str">
        <f>IFERROR(IF(VLOOKUP(A396,VocabularyNL!$A:$H,8)=0,"",VLOOKUP(A396,VocabularyNL!$A:$H,8)),"")</f>
        <v/>
      </c>
      <c r="L396" s="12" t="str">
        <f>IFERROR(IF(VLOOKUP(A396,VocabularyFR!$A:$H,8)=0,"",VLOOKUP(A396,VocabularyFR!$A:$H,8)),"")</f>
        <v/>
      </c>
    </row>
    <row r="397" spans="1:12" x14ac:dyDescent="0.3">
      <c r="A397" s="4">
        <v>464</v>
      </c>
      <c r="B397" s="12" t="str">
        <f>IF($A397&lt;&gt;"",VLOOKUP($A397,Vocabulary!$A:$J,4,),"")</f>
        <v>Person</v>
      </c>
      <c r="C397" s="12" t="str">
        <f>IF($A397&lt;&gt;"",IF(VLOOKUP($A397,Vocabulary!$A:$J,2,)="","",VLOOKUP($A397,Vocabulary!$A:$J,2,)),"")</f>
        <v>datumVanAfstamming</v>
      </c>
      <c r="D397" s="12" t="str">
        <f>IF($A397&lt;&gt;"",IF(VLOOKUP($A397,Vocabulary!$A:$J,10,)="","",VLOOKUP($A397,Vocabulary!$A:$J,10,)),"")</f>
        <v>&lt;vl-persoon:datumVanAfstamming&gt;</v>
      </c>
      <c r="E397" s="12" t="str">
        <f>IFERROR(IF(VLOOKUP(A397,VocabularyNL!$A:$G,6)=0,"",VLOOKUP(A397,VocabularyNL!$A:$G,6)),"")</f>
        <v>datumVanAfstamming</v>
      </c>
      <c r="F397" s="12" t="str">
        <f>IFERROR(IF(VLOOKUP(A397,VocabularyFR!$A:$G,6)=0,"",VLOOKUP(A397,VocabularyFR!$A:$G,6)),"")</f>
        <v/>
      </c>
      <c r="G397" s="12" t="str">
        <f>IF($A397&lt;&gt;"",VLOOKUP($A397,Vocabulary!$A:$J,3,),"")</f>
        <v>De datum waarop de afstamming wordt vastgesteld.</v>
      </c>
      <c r="H397" s="12" t="str">
        <f>IFERROR(IF(VLOOKUP(A397,VocabularyNL!$A:$G,7)=0,"",VLOOKUP(A397,VocabularyNL!$A:$H,7)),"")</f>
        <v>De datum waarop de afstamming wordt vastgesteld.</v>
      </c>
      <c r="I397" s="12" t="str">
        <f>IFERROR(IF(VLOOKUP(A397,VocabularyFR!$A:$G,7)=0,"",VLOOKUP(A397,VocabularyFR!$A:$H,7)),"")</f>
        <v/>
      </c>
      <c r="J397" s="12" t="str">
        <f>IF($A397&lt;&gt;"",IF(VLOOKUP($A397,Vocabulary!$A:$J,7,)="","",VLOOKUP($A397,Vocabulary!$A:$J,7,)),"")</f>
        <v/>
      </c>
      <c r="K397" s="12" t="str">
        <f>IFERROR(IF(VLOOKUP(A397,VocabularyNL!$A:$H,8)=0,"",VLOOKUP(A397,VocabularyNL!$A:$H,8)),"")</f>
        <v/>
      </c>
      <c r="L397" s="12" t="str">
        <f>IFERROR(IF(VLOOKUP(A397,VocabularyFR!$A:$H,8)=0,"",VLOOKUP(A397,VocabularyFR!$A:$H,8)),"")</f>
        <v/>
      </c>
    </row>
    <row r="398" spans="1:12" x14ac:dyDescent="0.3">
      <c r="A398" s="4">
        <v>465</v>
      </c>
      <c r="B398" s="12" t="str">
        <f>IF($A398&lt;&gt;"",VLOOKUP($A398,Vocabulary!$A:$J,4,),"")</f>
        <v>Person</v>
      </c>
      <c r="C398" s="12" t="str">
        <f>IF($A398&lt;&gt;"",IF(VLOOKUP($A398,Vocabulary!$A:$J,2,)="","",VLOOKUP($A398,Vocabulary!$A:$J,2,)),"")</f>
        <v>gebruikteVoornaam</v>
      </c>
      <c r="D398" s="12" t="str">
        <f>IF($A398&lt;&gt;"",IF(VLOOKUP($A398,Vocabulary!$A:$J,10,)="","",VLOOKUP($A398,Vocabulary!$A:$J,10,)),"")</f>
        <v>&lt;vl-persoon:gebruikteVoornaam&gt;</v>
      </c>
      <c r="E398" s="12" t="str">
        <f>IFERROR(IF(VLOOKUP(A398,VocabularyNL!$A:$G,6)=0,"",VLOOKUP(A398,VocabularyNL!$A:$G,6)),"")</f>
        <v>gebruikteVoornaam</v>
      </c>
      <c r="F398" s="12" t="str">
        <f>IFERROR(IF(VLOOKUP(A398,VocabularyFR!$A:$G,6)=0,"",VLOOKUP(A398,VocabularyFR!$A:$G,6)),"")</f>
        <v/>
      </c>
      <c r="G398" s="12" t="str">
        <f>IF($A398&lt;&gt;"",VLOOKUP($A398,Vocabulary!$A:$J,3,),"")</f>
        <v>Belangrijkste vd voornamen ve persoon.</v>
      </c>
      <c r="H398" s="12" t="str">
        <f>IFERROR(IF(VLOOKUP(A398,VocabularyNL!$A:$G,7)=0,"",VLOOKUP(A398,VocabularyNL!$A:$H,7)),"")</f>
        <v>Belangrijkste vd voornamen ve persoon.</v>
      </c>
      <c r="I398" s="12" t="str">
        <f>IFERROR(IF(VLOOKUP(A398,VocabularyFR!$A:$G,7)=0,"",VLOOKUP(A398,VocabularyFR!$A:$H,7)),"")</f>
        <v/>
      </c>
      <c r="J398" s="12" t="str">
        <f>IF($A398&lt;&gt;"",IF(VLOOKUP($A398,Vocabulary!$A:$J,7,)="","",VLOOKUP($A398,Vocabulary!$A:$J,7,)),"")</f>
        <v/>
      </c>
      <c r="K398" s="12" t="str">
        <f>IFERROR(IF(VLOOKUP(A398,VocabularyNL!$A:$H,8)=0,"",VLOOKUP(A398,VocabularyNL!$A:$H,8)),"")</f>
        <v/>
      </c>
      <c r="L398" s="12" t="str">
        <f>IFERROR(IF(VLOOKUP(A398,VocabularyFR!$A:$H,8)=0,"",VLOOKUP(A398,VocabularyFR!$A:$H,8)),"")</f>
        <v/>
      </c>
    </row>
    <row r="399" spans="1:12" x14ac:dyDescent="0.3">
      <c r="A399" s="4">
        <v>466</v>
      </c>
      <c r="B399" s="12" t="str">
        <f>IF($A399&lt;&gt;"",VLOOKUP($A399,Vocabulary!$A:$J,4,),"")</f>
        <v>Person</v>
      </c>
      <c r="C399" s="12" t="str">
        <f>IF($A399&lt;&gt;"",IF(VLOOKUP($A399,Vocabulary!$A:$J,2,)="","",VLOOKUP($A399,Vocabulary!$A:$J,2,)),"")</f>
        <v>geslacht</v>
      </c>
      <c r="D399" s="12" t="str">
        <f>IF($A399&lt;&gt;"",IF(VLOOKUP($A399,Vocabulary!$A:$J,10,)="","",VLOOKUP($A399,Vocabulary!$A:$J,10,)),"")</f>
        <v>&lt;vl-persoon:geslacht&gt;</v>
      </c>
      <c r="E399" s="12" t="str">
        <f>IFERROR(IF(VLOOKUP(A399,VocabularyNL!$A:$G,6)=0,"",VLOOKUP(A399,VocabularyNL!$A:$G,6)),"")</f>
        <v>geslacht</v>
      </c>
      <c r="F399" s="12" t="str">
        <f>IFERROR(IF(VLOOKUP(A399,VocabularyFR!$A:$G,6)=0,"",VLOOKUP(A399,VocabularyFR!$A:$G,6)),"")</f>
        <v/>
      </c>
      <c r="G399" s="12" t="str">
        <f>IF($A399&lt;&gt;"",VLOOKUP($A399,Vocabulary!$A:$J,3,),"")</f>
        <v>Het feit of de persoon een man of een vrouw is.</v>
      </c>
      <c r="H399" s="12" t="str">
        <f>IFERROR(IF(VLOOKUP(A399,VocabularyNL!$A:$G,7)=0,"",VLOOKUP(A399,VocabularyNL!$A:$H,7)),"")</f>
        <v>Het feit of de persoon een man of een vrouw is.</v>
      </c>
      <c r="I399" s="12" t="str">
        <f>IFERROR(IF(VLOOKUP(A399,VocabularyFR!$A:$G,7)=0,"",VLOOKUP(A399,VocabularyFR!$A:$H,7)),"")</f>
        <v/>
      </c>
      <c r="J399" s="12" t="str">
        <f>IF($A399&lt;&gt;"",IF(VLOOKUP($A399,Vocabulary!$A:$J,7,)="","",VLOOKUP($A399,Vocabulary!$A:$J,7,)),"")</f>
        <v/>
      </c>
      <c r="K399" s="12" t="str">
        <f>IFERROR(IF(VLOOKUP(A399,VocabularyNL!$A:$H,8)=0,"",VLOOKUP(A399,VocabularyNL!$A:$H,8)),"")</f>
        <v/>
      </c>
      <c r="L399" s="12" t="str">
        <f>IFERROR(IF(VLOOKUP(A399,VocabularyFR!$A:$H,8)=0,"",VLOOKUP(A399,VocabularyFR!$A:$H,8)),"")</f>
        <v/>
      </c>
    </row>
    <row r="400" spans="1:12" ht="72" x14ac:dyDescent="0.3">
      <c r="A400" s="4">
        <v>467</v>
      </c>
      <c r="B400" s="12" t="str">
        <f>IF($A400&lt;&gt;"",VLOOKUP($A400,Vocabulary!$A:$J,4,),"")</f>
        <v>Person</v>
      </c>
      <c r="C400" s="12" t="str">
        <f>IF($A400&lt;&gt;"",IF(VLOOKUP($A400,Vocabulary!$A:$J,2,)="","",VLOOKUP($A400,Vocabulary!$A:$J,2,)),"")</f>
        <v>gezinsadres</v>
      </c>
      <c r="D400" s="12" t="str">
        <f>IF($A400&lt;&gt;"",IF(VLOOKUP($A400,Vocabulary!$A:$J,10,)="","",VLOOKUP($A400,Vocabulary!$A:$J,10,)),"")</f>
        <v>&lt;vl-persoon:gezinsadres&gt;</v>
      </c>
      <c r="E400" s="12" t="str">
        <f>IFERROR(IF(VLOOKUP(A400,VocabularyNL!$A:$G,6)=0,"",VLOOKUP(A400,VocabularyNL!$A:$G,6)),"")</f>
        <v>gezinsadres</v>
      </c>
      <c r="F400" s="12" t="str">
        <f>IFERROR(IF(VLOOKUP(A400,VocabularyFR!$A:$G,6)=0,"",VLOOKUP(A400,VocabularyFR!$A:$G,6)),"")</f>
        <v/>
      </c>
      <c r="G400" s="12" t="str">
        <f>IF($A400&lt;&gt;"",VLOOKUP($A400,Vocabulary!$A:$J,3,),"")</f>
        <v xml:space="preserve">Verblijfplaats vh gezin. 
Gebruik
Dikwijls een criterium om te bepalen of personen deel uitmaken van eenzelfde gezin. </v>
      </c>
      <c r="H400" s="12" t="str">
        <f>IFERROR(IF(VLOOKUP(A400,VocabularyNL!$A:$G,7)=0,"",VLOOKUP(A400,VocabularyNL!$A:$H,7)),"")</f>
        <v xml:space="preserve">Verblijfplaats vh gezin. 
Gebruik
Dikwijls een criterium om te bepalen of personen deel uitmaken van eenzelfde gezin. </v>
      </c>
      <c r="I400" s="12" t="str">
        <f>IFERROR(IF(VLOOKUP(A400,VocabularyFR!$A:$G,7)=0,"",VLOOKUP(A400,VocabularyFR!$A:$H,7)),"")</f>
        <v/>
      </c>
      <c r="J400" s="12" t="str">
        <f>IF($A400&lt;&gt;"",IF(VLOOKUP($A400,Vocabulary!$A:$J,7,)="","",VLOOKUP($A400,Vocabulary!$A:$J,7,)),"")</f>
        <v/>
      </c>
      <c r="K400" s="12" t="str">
        <f>IFERROR(IF(VLOOKUP(A400,VocabularyNL!$A:$H,8)=0,"",VLOOKUP(A400,VocabularyNL!$A:$H,8)),"")</f>
        <v/>
      </c>
      <c r="L400" s="12" t="str">
        <f>IFERROR(IF(VLOOKUP(A400,VocabularyFR!$A:$H,8)=0,"",VLOOKUP(A400,VocabularyFR!$A:$H,8)),"")</f>
        <v/>
      </c>
    </row>
    <row r="401" spans="1:12" ht="100.8" x14ac:dyDescent="0.3">
      <c r="A401" s="4">
        <v>468</v>
      </c>
      <c r="B401" s="12" t="str">
        <f>IF($A401&lt;&gt;"",VLOOKUP($A401,Vocabulary!$A:$J,4,),"")</f>
        <v>Person</v>
      </c>
      <c r="C401" s="12" t="str">
        <f>IF($A401&lt;&gt;"",IF(VLOOKUP($A401,Vocabulary!$A:$J,2,)="","",VLOOKUP($A401,Vocabulary!$A:$J,2,)),"")</f>
        <v>gezinsrelatietype</v>
      </c>
      <c r="D401" s="12" t="str">
        <f>IF($A401&lt;&gt;"",IF(VLOOKUP($A401,Vocabulary!$A:$J,10,)="","",VLOOKUP($A401,Vocabulary!$A:$J,10,)),"")</f>
        <v>&lt;vl-persoon:gezinsrelatietype&gt;</v>
      </c>
      <c r="E401" s="12" t="str">
        <f>IFERROR(IF(VLOOKUP(A401,VocabularyNL!$A:$G,6)=0,"",VLOOKUP(A401,VocabularyNL!$A:$G,6)),"")</f>
        <v>gezinsrelatietype</v>
      </c>
      <c r="F401" s="12" t="str">
        <f>IFERROR(IF(VLOOKUP(A401,VocabularyFR!$A:$G,6)=0,"",VLOOKUP(A401,VocabularyFR!$A:$G,6)),"")</f>
        <v/>
      </c>
      <c r="G401" s="12" t="str">
        <f>IF($A401&lt;&gt;"",VLOOKUP($A401,Vocabulary!$A:$J,3,),"")</f>
        <v xml:space="preserve">Aard vd relatie. 
Gebruik
Wordt typisch bepaald tov het gezinshoofd. Bv als de vader gezinshoofd is en een gezinslid is zoon, dan zou als de grootvader gezinshoofd was datzelfde gezinslid kleinzoon zijn. </v>
      </c>
      <c r="H401" s="12" t="str">
        <f>IFERROR(IF(VLOOKUP(A401,VocabularyNL!$A:$G,7)=0,"",VLOOKUP(A401,VocabularyNL!$A:$H,7)),"")</f>
        <v xml:space="preserve">Aard vd relatie. 
Gebruik
Wordt typisch bepaald tov het gezinshoofd. Bv als de vader gezinshoofd is en een gezinslid is zoon, dan zou als de grootvader gezinshoofd was datzelfde gezinslid kleinzoon zijn. </v>
      </c>
      <c r="I401" s="12" t="str">
        <f>IFERROR(IF(VLOOKUP(A401,VocabularyFR!$A:$G,7)=0,"",VLOOKUP(A401,VocabularyFR!$A:$H,7)),"")</f>
        <v/>
      </c>
      <c r="J401" s="12" t="str">
        <f>IF($A401&lt;&gt;"",IF(VLOOKUP($A401,Vocabulary!$A:$J,7,)="","",VLOOKUP($A401,Vocabulary!$A:$J,7,)),"")</f>
        <v/>
      </c>
      <c r="K401" s="12" t="str">
        <f>IFERROR(IF(VLOOKUP(A401,VocabularyNL!$A:$H,8)=0,"",VLOOKUP(A401,VocabularyNL!$A:$H,8)),"")</f>
        <v/>
      </c>
      <c r="L401" s="12" t="str">
        <f>IFERROR(IF(VLOOKUP(A401,VocabularyFR!$A:$H,8)=0,"",VLOOKUP(A401,VocabularyFR!$A:$H,8)),"")</f>
        <v/>
      </c>
    </row>
    <row r="402" spans="1:12" x14ac:dyDescent="0.3">
      <c r="A402" s="4">
        <v>469</v>
      </c>
      <c r="B402" s="12" t="str">
        <f>IF($A402&lt;&gt;"",VLOOKUP($A402,Vocabulary!$A:$J,4,),"")</f>
        <v>Person</v>
      </c>
      <c r="C402" s="12" t="str">
        <f>IF($A402&lt;&gt;"",IF(VLOOKUP($A402,Vocabulary!$A:$J,2,)="","",VLOOKUP($A402,Vocabulary!$A:$J,2,)),"")</f>
        <v>heeftBurgerlijkeStaat</v>
      </c>
      <c r="D402" s="12" t="str">
        <f>IF($A402&lt;&gt;"",IF(VLOOKUP($A402,Vocabulary!$A:$J,10,)="","",VLOOKUP($A402,Vocabulary!$A:$J,10,)),"")</f>
        <v>&lt;vl-persoon:heeftBurgerlijkeStaat&gt;</v>
      </c>
      <c r="E402" s="12" t="str">
        <f>IFERROR(IF(VLOOKUP(A402,VocabularyNL!$A:$G,6)=0,"",VLOOKUP(A402,VocabularyNL!$A:$G,6)),"")</f>
        <v>heeftBurgerlijkeStaat</v>
      </c>
      <c r="F402" s="12" t="str">
        <f>IFERROR(IF(VLOOKUP(A402,VocabularyFR!$A:$G,6)=0,"",VLOOKUP(A402,VocabularyFR!$A:$G,6)),"")</f>
        <v/>
      </c>
      <c r="G402" s="12" t="str">
        <f>IF($A402&lt;&gt;"",VLOOKUP($A402,Vocabulary!$A:$J,3,),"")</f>
        <v>Burgerlijke staat vd Persoon.</v>
      </c>
      <c r="H402" s="12" t="str">
        <f>IFERROR(IF(VLOOKUP(A402,VocabularyNL!$A:$G,7)=0,"",VLOOKUP(A402,VocabularyNL!$A:$H,7)),"")</f>
        <v>Burgerlijke staat vd Persoon.</v>
      </c>
      <c r="I402" s="12" t="str">
        <f>IFERROR(IF(VLOOKUP(A402,VocabularyFR!$A:$G,7)=0,"",VLOOKUP(A402,VocabularyFR!$A:$H,7)),"")</f>
        <v/>
      </c>
      <c r="J402" s="12" t="str">
        <f>IF($A402&lt;&gt;"",IF(VLOOKUP($A402,Vocabulary!$A:$J,7,)="","",VLOOKUP($A402,Vocabulary!$A:$J,7,)),"")</f>
        <v/>
      </c>
      <c r="K402" s="12" t="str">
        <f>IFERROR(IF(VLOOKUP(A402,VocabularyNL!$A:$H,8)=0,"",VLOOKUP(A402,VocabularyNL!$A:$H,8)),"")</f>
        <v/>
      </c>
      <c r="L402" s="12" t="str">
        <f>IFERROR(IF(VLOOKUP(A402,VocabularyFR!$A:$H,8)=0,"",VLOOKUP(A402,VocabularyFR!$A:$H,8)),"")</f>
        <v/>
      </c>
    </row>
    <row r="403" spans="1:12" x14ac:dyDescent="0.3">
      <c r="A403" s="4">
        <v>470</v>
      </c>
      <c r="B403" s="12" t="str">
        <f>IF($A403&lt;&gt;"",VLOOKUP($A403,Vocabulary!$A:$J,4,),"")</f>
        <v>Person</v>
      </c>
      <c r="C403" s="12" t="str">
        <f>IF($A403&lt;&gt;"",IF(VLOOKUP($A403,Vocabulary!$A:$J,2,)="","",VLOOKUP($A403,Vocabulary!$A:$J,2,)),"")</f>
        <v>heeftGeboorte</v>
      </c>
      <c r="D403" s="12" t="str">
        <f>IF($A403&lt;&gt;"",IF(VLOOKUP($A403,Vocabulary!$A:$J,10,)="","",VLOOKUP($A403,Vocabulary!$A:$J,10,)),"")</f>
        <v>&lt;vl-persoon:heeftGeboorte&gt;</v>
      </c>
      <c r="E403" s="12" t="str">
        <f>IFERROR(IF(VLOOKUP(A403,VocabularyNL!$A:$G,6)=0,"",VLOOKUP(A403,VocabularyNL!$A:$G,6)),"")</f>
        <v>heeftGeboorte</v>
      </c>
      <c r="F403" s="12" t="str">
        <f>IFERROR(IF(VLOOKUP(A403,VocabularyFR!$A:$G,6)=0,"",VLOOKUP(A403,VocabularyFR!$A:$G,6)),"")</f>
        <v/>
      </c>
      <c r="G403" s="12" t="str">
        <f>IF($A403&lt;&gt;"",VLOOKUP($A403,Vocabulary!$A:$J,3,),"")</f>
        <v>Verwijst naar de geboortegegevens vd persoon.</v>
      </c>
      <c r="H403" s="12" t="str">
        <f>IFERROR(IF(VLOOKUP(A403,VocabularyNL!$A:$G,7)=0,"",VLOOKUP(A403,VocabularyNL!$A:$H,7)),"")</f>
        <v>Verwijst naar de geboortegegevens vd persoon.</v>
      </c>
      <c r="I403" s="12" t="str">
        <f>IFERROR(IF(VLOOKUP(A403,VocabularyFR!$A:$G,7)=0,"",VLOOKUP(A403,VocabularyFR!$A:$H,7)),"")</f>
        <v/>
      </c>
      <c r="J403" s="12" t="str">
        <f>IF($A403&lt;&gt;"",IF(VLOOKUP($A403,Vocabulary!$A:$J,7,)="","",VLOOKUP($A403,Vocabulary!$A:$J,7,)),"")</f>
        <v/>
      </c>
      <c r="K403" s="12" t="str">
        <f>IFERROR(IF(VLOOKUP(A403,VocabularyNL!$A:$H,8)=0,"",VLOOKUP(A403,VocabularyNL!$A:$H,8)),"")</f>
        <v/>
      </c>
      <c r="L403" s="12" t="str">
        <f>IFERROR(IF(VLOOKUP(A403,VocabularyFR!$A:$H,8)=0,"",VLOOKUP(A403,VocabularyFR!$A:$H,8)),"")</f>
        <v/>
      </c>
    </row>
    <row r="404" spans="1:12" ht="86.4" x14ac:dyDescent="0.3">
      <c r="A404" s="4">
        <v>471</v>
      </c>
      <c r="B404" s="12" t="str">
        <f>IF($A404&lt;&gt;"",VLOOKUP($A404,Vocabulary!$A:$J,4,),"")</f>
        <v>Person</v>
      </c>
      <c r="C404" s="12" t="str">
        <f>IF($A404&lt;&gt;"",IF(VLOOKUP($A404,Vocabulary!$A:$J,2,)="","",VLOOKUP($A404,Vocabulary!$A:$J,2,)),"")</f>
        <v>heeftInwonerschap</v>
      </c>
      <c r="D404" s="12" t="str">
        <f>IF($A404&lt;&gt;"",IF(VLOOKUP($A404,Vocabulary!$A:$J,10,)="","",VLOOKUP($A404,Vocabulary!$A:$J,10,)),"")</f>
        <v>&lt;vl-persoon:heeftInwonerschap&gt;</v>
      </c>
      <c r="E404" s="12" t="str">
        <f>IFERROR(IF(VLOOKUP(A404,VocabularyNL!$A:$G,6)=0,"",VLOOKUP(A404,VocabularyNL!$A:$G,6)),"")</f>
        <v>heeftInwonerschap</v>
      </c>
      <c r="F404" s="12" t="str">
        <f>IFERROR(IF(VLOOKUP(A404,VocabularyFR!$A:$G,6)=0,"",VLOOKUP(A404,VocabularyFR!$A:$G,6)),"")</f>
        <v/>
      </c>
      <c r="G404" s="12" t="str">
        <f>IF($A404&lt;&gt;"",VLOOKUP($A404,Vocabulary!$A:$J,3,),"")</f>
        <v xml:space="preserve">Inwonerschap vd persoon. 
Gebruik
De entiteit inwonerschap beschrijft het inwonerschap in meer detail (oa de jurisdictie waarbinnen het gedefinieerd is). </v>
      </c>
      <c r="H404" s="12" t="str">
        <f>IFERROR(IF(VLOOKUP(A404,VocabularyNL!$A:$G,7)=0,"",VLOOKUP(A404,VocabularyNL!$A:$H,7)),"")</f>
        <v xml:space="preserve">Inwonerschap vd persoon. 
Gebruik
De entiteit inwonerschap beschrijft het inwonerschap in meer detail (oa de jurisdictie waarbinnen het gedefinieerd is). </v>
      </c>
      <c r="I404" s="12" t="str">
        <f>IFERROR(IF(VLOOKUP(A404,VocabularyFR!$A:$G,7)=0,"",VLOOKUP(A404,VocabularyFR!$A:$H,7)),"")</f>
        <v/>
      </c>
      <c r="J404" s="12" t="str">
        <f>IF($A404&lt;&gt;"",IF(VLOOKUP($A404,Vocabulary!$A:$J,7,)="","",VLOOKUP($A404,Vocabulary!$A:$J,7,)),"")</f>
        <v/>
      </c>
      <c r="K404" s="12" t="str">
        <f>IFERROR(IF(VLOOKUP(A404,VocabularyNL!$A:$H,8)=0,"",VLOOKUP(A404,VocabularyNL!$A:$H,8)),"")</f>
        <v/>
      </c>
      <c r="L404" s="12" t="str">
        <f>IFERROR(IF(VLOOKUP(A404,VocabularyFR!$A:$H,8)=0,"",VLOOKUP(A404,VocabularyFR!$A:$H,8)),"")</f>
        <v/>
      </c>
    </row>
    <row r="405" spans="1:12" x14ac:dyDescent="0.3">
      <c r="A405" s="4">
        <v>472</v>
      </c>
      <c r="B405" s="12" t="str">
        <f>IF($A405&lt;&gt;"",VLOOKUP($A405,Vocabulary!$A:$J,4,),"")</f>
        <v>Person</v>
      </c>
      <c r="C405" s="12" t="str">
        <f>IF($A405&lt;&gt;"",IF(VLOOKUP($A405,Vocabulary!$A:$J,2,)="","",VLOOKUP($A405,Vocabulary!$A:$J,2,)),"")</f>
        <v>heeftNationaliteit</v>
      </c>
      <c r="D405" s="12" t="str">
        <f>IF($A405&lt;&gt;"",IF(VLOOKUP($A405,Vocabulary!$A:$J,10,)="","",VLOOKUP($A405,Vocabulary!$A:$J,10,)),"")</f>
        <v>&lt;vl-persoon:heeftNationaliteit&gt;</v>
      </c>
      <c r="E405" s="12" t="str">
        <f>IFERROR(IF(VLOOKUP(A405,VocabularyNL!$A:$G,6)=0,"",VLOOKUP(A405,VocabularyNL!$A:$G,6)),"")</f>
        <v>heeftNationaliteit</v>
      </c>
      <c r="F405" s="12" t="str">
        <f>IFERROR(IF(VLOOKUP(A405,VocabularyFR!$A:$G,6)=0,"",VLOOKUP(A405,VocabularyFR!$A:$G,6)),"")</f>
        <v/>
      </c>
      <c r="G405" s="12" t="str">
        <f>IF($A405&lt;&gt;"",VLOOKUP($A405,Vocabulary!$A:$J,3,),"")</f>
        <v>Nationaliteit vd persoon.</v>
      </c>
      <c r="H405" s="12" t="str">
        <f>IFERROR(IF(VLOOKUP(A405,VocabularyNL!$A:$G,7)=0,"",VLOOKUP(A405,VocabularyNL!$A:$H,7)),"")</f>
        <v>Nationaliteit vd persoon.</v>
      </c>
      <c r="I405" s="12" t="str">
        <f>IFERROR(IF(VLOOKUP(A405,VocabularyFR!$A:$G,7)=0,"",VLOOKUP(A405,VocabularyFR!$A:$H,7)),"")</f>
        <v/>
      </c>
      <c r="J405" s="12" t="str">
        <f>IF($A405&lt;&gt;"",IF(VLOOKUP($A405,Vocabulary!$A:$J,7,)="","",VLOOKUP($A405,Vocabulary!$A:$J,7,)),"")</f>
        <v/>
      </c>
      <c r="K405" s="12" t="str">
        <f>IFERROR(IF(VLOOKUP(A405,VocabularyNL!$A:$H,8)=0,"",VLOOKUP(A405,VocabularyNL!$A:$H,8)),"")</f>
        <v/>
      </c>
      <c r="L405" s="12" t="str">
        <f>IFERROR(IF(VLOOKUP(A405,VocabularyFR!$A:$H,8)=0,"",VLOOKUP(A405,VocabularyFR!$A:$H,8)),"")</f>
        <v/>
      </c>
    </row>
    <row r="406" spans="1:12" x14ac:dyDescent="0.3">
      <c r="A406" s="4">
        <v>473</v>
      </c>
      <c r="B406" s="12" t="str">
        <f>IF($A406&lt;&gt;"",VLOOKUP($A406,Vocabulary!$A:$J,4,),"")</f>
        <v>Person</v>
      </c>
      <c r="C406" s="12" t="str">
        <f>IF($A406&lt;&gt;"",IF(VLOOKUP($A406,Vocabulary!$A:$J,2,)="","",VLOOKUP($A406,Vocabulary!$A:$J,2,)),"")</f>
        <v>heeftOverlijden</v>
      </c>
      <c r="D406" s="12" t="str">
        <f>IF($A406&lt;&gt;"",IF(VLOOKUP($A406,Vocabulary!$A:$J,10,)="","",VLOOKUP($A406,Vocabulary!$A:$J,10,)),"")</f>
        <v>&lt;vl-persoon:heeftOverlijden&gt;</v>
      </c>
      <c r="E406" s="12" t="str">
        <f>IFERROR(IF(VLOOKUP(A406,VocabularyNL!$A:$G,6)=0,"",VLOOKUP(A406,VocabularyNL!$A:$G,6)),"")</f>
        <v>heeftOverlijden</v>
      </c>
      <c r="F406" s="12" t="str">
        <f>IFERROR(IF(VLOOKUP(A406,VocabularyFR!$A:$G,6)=0,"",VLOOKUP(A406,VocabularyFR!$A:$G,6)),"")</f>
        <v/>
      </c>
      <c r="G406" s="12" t="str">
        <f>IF($A406&lt;&gt;"",VLOOKUP($A406,Vocabulary!$A:$J,3,),"")</f>
        <v>Verwijst naar de overlijdensgegevens vd persoon.</v>
      </c>
      <c r="H406" s="12" t="str">
        <f>IFERROR(IF(VLOOKUP(A406,VocabularyNL!$A:$G,7)=0,"",VLOOKUP(A406,VocabularyNL!$A:$H,7)),"")</f>
        <v>Verwijst naar de overlijdensgegevens vd persoon.</v>
      </c>
      <c r="I406" s="12" t="str">
        <f>IFERROR(IF(VLOOKUP(A406,VocabularyFR!$A:$G,7)=0,"",VLOOKUP(A406,VocabularyFR!$A:$H,7)),"")</f>
        <v/>
      </c>
      <c r="J406" s="12" t="str">
        <f>IF($A406&lt;&gt;"",IF(VLOOKUP($A406,Vocabulary!$A:$J,7,)="","",VLOOKUP($A406,Vocabulary!$A:$J,7,)),"")</f>
        <v/>
      </c>
      <c r="K406" s="12" t="str">
        <f>IFERROR(IF(VLOOKUP(A406,VocabularyNL!$A:$H,8)=0,"",VLOOKUP(A406,VocabularyNL!$A:$H,8)),"")</f>
        <v/>
      </c>
      <c r="L406" s="12" t="str">
        <f>IFERROR(IF(VLOOKUP(A406,VocabularyFR!$A:$H,8)=0,"",VLOOKUP(A406,VocabularyFR!$A:$H,8)),"")</f>
        <v/>
      </c>
    </row>
    <row r="407" spans="1:12" x14ac:dyDescent="0.3">
      <c r="A407" s="4">
        <v>474</v>
      </c>
      <c r="B407" s="12" t="str">
        <f>IF($A407&lt;&gt;"",VLOOKUP($A407,Vocabulary!$A:$J,4,),"")</f>
        <v>Person</v>
      </c>
      <c r="C407" s="12" t="str">
        <f>IF($A407&lt;&gt;"",IF(VLOOKUP($A407,Vocabulary!$A:$J,2,)="","",VLOOKUP($A407,Vocabulary!$A:$J,2,)),"")</f>
        <v>heeftPersoonsrelatie</v>
      </c>
      <c r="D407" s="12" t="str">
        <f>IF($A407&lt;&gt;"",IF(VLOOKUP($A407,Vocabulary!$A:$J,10,)="","",VLOOKUP($A407,Vocabulary!$A:$J,10,)),"")</f>
        <v>&lt;vl-persoon:heeftPersoonsrelatie&gt;</v>
      </c>
      <c r="E407" s="12" t="str">
        <f>IFERROR(IF(VLOOKUP(A407,VocabularyNL!$A:$G,6)=0,"",VLOOKUP(A407,VocabularyNL!$A:$G,6)),"")</f>
        <v>heeftPersoonsrelatie</v>
      </c>
      <c r="F407" s="12" t="str">
        <f>IFERROR(IF(VLOOKUP(A407,VocabularyFR!$A:$G,6)=0,"",VLOOKUP(A407,VocabularyFR!$A:$G,6)),"")</f>
        <v/>
      </c>
      <c r="G407" s="12" t="str">
        <f>IF($A407&lt;&gt;"",VLOOKUP($A407,Vocabulary!$A:$J,3,),"")</f>
        <v>Relatie van een persoon (met een ander persoon).</v>
      </c>
      <c r="H407" s="12" t="str">
        <f>IFERROR(IF(VLOOKUP(A407,VocabularyNL!$A:$G,7)=0,"",VLOOKUP(A407,VocabularyNL!$A:$H,7)),"")</f>
        <v>Relatie van een persoon (met een ander persoon).</v>
      </c>
      <c r="I407" s="12" t="str">
        <f>IFERROR(IF(VLOOKUP(A407,VocabularyFR!$A:$G,7)=0,"",VLOOKUP(A407,VocabularyFR!$A:$H,7)),"")</f>
        <v/>
      </c>
      <c r="J407" s="12" t="str">
        <f>IF($A407&lt;&gt;"",IF(VLOOKUP($A407,Vocabulary!$A:$J,7,)="","",VLOOKUP($A407,Vocabulary!$A:$J,7,)),"")</f>
        <v/>
      </c>
      <c r="K407" s="12" t="str">
        <f>IFERROR(IF(VLOOKUP(A407,VocabularyNL!$A:$H,8)=0,"",VLOOKUP(A407,VocabularyNL!$A:$H,8)),"")</f>
        <v/>
      </c>
      <c r="L407" s="12" t="str">
        <f>IFERROR(IF(VLOOKUP(A407,VocabularyFR!$A:$H,8)=0,"",VLOOKUP(A407,VocabularyFR!$A:$H,8)),"")</f>
        <v/>
      </c>
    </row>
    <row r="408" spans="1:12" ht="86.4" x14ac:dyDescent="0.3">
      <c r="A408" s="4">
        <v>475</v>
      </c>
      <c r="B408" s="12" t="str">
        <f>IF($A408&lt;&gt;"",VLOOKUP($A408,Vocabulary!$A:$J,4,),"")</f>
        <v>Person</v>
      </c>
      <c r="C408" s="12" t="str">
        <f>IF($A408&lt;&gt;"",IF(VLOOKUP($A408,Vocabulary!$A:$J,2,)="","",VLOOKUP($A408,Vocabulary!$A:$J,2,)),"")</f>
        <v>heeftStaatsburgerschap</v>
      </c>
      <c r="D408" s="12" t="str">
        <f>IF($A408&lt;&gt;"",IF(VLOOKUP($A408,Vocabulary!$A:$J,10,)="","",VLOOKUP($A408,Vocabulary!$A:$J,10,)),"")</f>
        <v>&lt;vl-persoon:heeftStaatsburgerschap&gt;</v>
      </c>
      <c r="E408" s="12" t="str">
        <f>IFERROR(IF(VLOOKUP(A408,VocabularyNL!$A:$G,6)=0,"",VLOOKUP(A408,VocabularyNL!$A:$G,6)),"")</f>
        <v>heeftStaatsburgerschap</v>
      </c>
      <c r="F408" s="12" t="str">
        <f>IFERROR(IF(VLOOKUP(A408,VocabularyFR!$A:$G,6)=0,"",VLOOKUP(A408,VocabularyFR!$A:$G,6)),"")</f>
        <v/>
      </c>
      <c r="G408" s="12" t="str">
        <f>IF($A408&lt;&gt;"",VLOOKUP($A408,Vocabulary!$A:$J,3,),"")</f>
        <v xml:space="preserve">Staatsburgerschap vd persoon. 
Gebruik
De entiteit staatsburgerschap beschrijft het staatsburgerschap in meer detail (oa de jurisdictie waarbinnen het gedefinieerd is). </v>
      </c>
      <c r="H408" s="12" t="str">
        <f>IFERROR(IF(VLOOKUP(A408,VocabularyNL!$A:$G,7)=0,"",VLOOKUP(A408,VocabularyNL!$A:$H,7)),"")</f>
        <v xml:space="preserve">Staatsburgerschap vd persoon. 
Gebruik
De entiteit staatsburgerschap beschrijft het staatsburgerschap in meer detail (oa de jurisdictie waarbinnen het gedefinieerd is). </v>
      </c>
      <c r="I408" s="12" t="str">
        <f>IFERROR(IF(VLOOKUP(A408,VocabularyFR!$A:$G,7)=0,"",VLOOKUP(A408,VocabularyFR!$A:$H,7)),"")</f>
        <v/>
      </c>
      <c r="J408" s="12" t="str">
        <f>IF($A408&lt;&gt;"",IF(VLOOKUP($A408,Vocabulary!$A:$J,7,)="","",VLOOKUP($A408,Vocabulary!$A:$J,7,)),"")</f>
        <v/>
      </c>
      <c r="K408" s="12" t="str">
        <f>IFERROR(IF(VLOOKUP(A408,VocabularyNL!$A:$H,8)=0,"",VLOOKUP(A408,VocabularyNL!$A:$H,8)),"")</f>
        <v/>
      </c>
      <c r="L408" s="12" t="str">
        <f>IFERROR(IF(VLOOKUP(A408,VocabularyFR!$A:$H,8)=0,"",VLOOKUP(A408,VocabularyFR!$A:$H,8)),"")</f>
        <v/>
      </c>
    </row>
    <row r="409" spans="1:12" x14ac:dyDescent="0.3">
      <c r="A409" s="4">
        <v>476</v>
      </c>
      <c r="B409" s="12" t="str">
        <f>IF($A409&lt;&gt;"",VLOOKUP($A409,Vocabulary!$A:$J,4,),"")</f>
        <v>Person</v>
      </c>
      <c r="C409" s="12" t="str">
        <f>IF($A409&lt;&gt;"",IF(VLOOKUP($A409,Vocabulary!$A:$J,2,)="","",VLOOKUP($A409,Vocabulary!$A:$J,2,)),"")</f>
        <v>heeftVerblijfplaats</v>
      </c>
      <c r="D409" s="12" t="str">
        <f>IF($A409&lt;&gt;"",IF(VLOOKUP($A409,Vocabulary!$A:$J,10,)="","",VLOOKUP($A409,Vocabulary!$A:$J,10,)),"")</f>
        <v>&lt;vl-persoon:heeftVerblijfplaats&gt;</v>
      </c>
      <c r="E409" s="12" t="str">
        <f>IFERROR(IF(VLOOKUP(A409,VocabularyNL!$A:$G,6)=0,"",VLOOKUP(A409,VocabularyNL!$A:$G,6)),"")</f>
        <v>heeftVerblijfplaats</v>
      </c>
      <c r="F409" s="12" t="str">
        <f>IFERROR(IF(VLOOKUP(A409,VocabularyFR!$A:$G,6)=0,"",VLOOKUP(A409,VocabularyFR!$A:$G,6)),"")</f>
        <v/>
      </c>
      <c r="G409" s="12" t="str">
        <f>IF($A409&lt;&gt;"",VLOOKUP($A409,Vocabulary!$A:$J,3,),"")</f>
        <v>Plaats waar een persoon verblijft.</v>
      </c>
      <c r="H409" s="12" t="str">
        <f>IFERROR(IF(VLOOKUP(A409,VocabularyNL!$A:$G,7)=0,"",VLOOKUP(A409,VocabularyNL!$A:$H,7)),"")</f>
        <v>Plaats waar een persoon verblijft.</v>
      </c>
      <c r="I409" s="12" t="str">
        <f>IFERROR(IF(VLOOKUP(A409,VocabularyFR!$A:$G,7)=0,"",VLOOKUP(A409,VocabularyFR!$A:$H,7)),"")</f>
        <v/>
      </c>
      <c r="J409" s="12" t="str">
        <f>IF($A409&lt;&gt;"",IF(VLOOKUP($A409,Vocabulary!$A:$J,7,)="","",VLOOKUP($A409,Vocabulary!$A:$J,7,)),"")</f>
        <v/>
      </c>
      <c r="K409" s="12" t="str">
        <f>IFERROR(IF(VLOOKUP(A409,VocabularyNL!$A:$H,8)=0,"",VLOOKUP(A409,VocabularyNL!$A:$H,8)),"")</f>
        <v/>
      </c>
      <c r="L409" s="12" t="str">
        <f>IFERROR(IF(VLOOKUP(A409,VocabularyFR!$A:$H,8)=0,"",VLOOKUP(A409,VocabularyFR!$A:$H,8)),"")</f>
        <v/>
      </c>
    </row>
    <row r="410" spans="1:12" x14ac:dyDescent="0.3">
      <c r="A410" s="4">
        <v>477</v>
      </c>
      <c r="B410" s="12" t="str">
        <f>IF($A410&lt;&gt;"",VLOOKUP($A410,Vocabulary!$A:$J,4,),"")</f>
        <v>Person</v>
      </c>
      <c r="C410" s="12" t="str">
        <f>IF($A410&lt;&gt;"",IF(VLOOKUP($A410,Vocabulary!$A:$J,2,)="","",VLOOKUP($A410,Vocabulary!$A:$J,2,)),"")</f>
        <v>isHoofdVan</v>
      </c>
      <c r="D410" s="12" t="str">
        <f>IF($A410&lt;&gt;"",IF(VLOOKUP($A410,Vocabulary!$A:$J,10,)="","",VLOOKUP($A410,Vocabulary!$A:$J,10,)),"")</f>
        <v>&lt;vl-persoon:isHoofdVan&gt;</v>
      </c>
      <c r="E410" s="12" t="str">
        <f>IFERROR(IF(VLOOKUP(A410,VocabularyNL!$A:$G,6)=0,"",VLOOKUP(A410,VocabularyNL!$A:$G,6)),"")</f>
        <v>isHoofdVan</v>
      </c>
      <c r="F410" s="12" t="str">
        <f>IFERROR(IF(VLOOKUP(A410,VocabularyFR!$A:$G,6)=0,"",VLOOKUP(A410,VocabularyFR!$A:$G,6)),"")</f>
        <v/>
      </c>
      <c r="G410" s="12" t="str">
        <f>IF($A410&lt;&gt;"",VLOOKUP($A410,Vocabulary!$A:$J,3,),"")</f>
        <v>Persoon die standaard het gezin vertegenwoordigt.</v>
      </c>
      <c r="H410" s="12" t="str">
        <f>IFERROR(IF(VLOOKUP(A410,VocabularyNL!$A:$G,7)=0,"",VLOOKUP(A410,VocabularyNL!$A:$H,7)),"")</f>
        <v>Persoon die standaard het gezin vertegenwoordigt.</v>
      </c>
      <c r="I410" s="12" t="str">
        <f>IFERROR(IF(VLOOKUP(A410,VocabularyFR!$A:$G,7)=0,"",VLOOKUP(A410,VocabularyFR!$A:$H,7)),"")</f>
        <v/>
      </c>
      <c r="J410" s="12" t="str">
        <f>IF($A410&lt;&gt;"",IF(VLOOKUP($A410,Vocabulary!$A:$J,7,)="","",VLOOKUP($A410,Vocabulary!$A:$J,7,)),"")</f>
        <v/>
      </c>
      <c r="K410" s="12" t="str">
        <f>IFERROR(IF(VLOOKUP(A410,VocabularyNL!$A:$H,8)=0,"",VLOOKUP(A410,VocabularyNL!$A:$H,8)),"")</f>
        <v/>
      </c>
      <c r="L410" s="12" t="str">
        <f>IFERROR(IF(VLOOKUP(A410,VocabularyFR!$A:$H,8)=0,"",VLOOKUP(A410,VocabularyFR!$A:$H,8)),"")</f>
        <v/>
      </c>
    </row>
    <row r="411" spans="1:12" x14ac:dyDescent="0.3">
      <c r="A411" s="4">
        <v>478</v>
      </c>
      <c r="B411" s="12" t="str">
        <f>IF($A411&lt;&gt;"",VLOOKUP($A411,Vocabulary!$A:$J,4,),"")</f>
        <v>Person</v>
      </c>
      <c r="C411" s="12" t="str">
        <f>IF($A411&lt;&gt;"",IF(VLOOKUP($A411,Vocabulary!$A:$J,2,)="","",VLOOKUP($A411,Vocabulary!$A:$J,2,)),"")</f>
        <v>isLidVan</v>
      </c>
      <c r="D411" s="12" t="str">
        <f>IF($A411&lt;&gt;"",IF(VLOOKUP($A411,Vocabulary!$A:$J,10,)="","",VLOOKUP($A411,Vocabulary!$A:$J,10,)),"")</f>
        <v>&lt;vl-persoon:isLidVan&gt;</v>
      </c>
      <c r="E411" s="12" t="str">
        <f>IFERROR(IF(VLOOKUP(A411,VocabularyNL!$A:$G,6)=0,"",VLOOKUP(A411,VocabularyNL!$A:$G,6)),"")</f>
        <v>isLidVan</v>
      </c>
      <c r="F411" s="12" t="str">
        <f>IFERROR(IF(VLOOKUP(A411,VocabularyFR!$A:$G,6)=0,"",VLOOKUP(A411,VocabularyFR!$A:$G,6)),"")</f>
        <v/>
      </c>
      <c r="G411" s="12" t="str">
        <f>IF($A411&lt;&gt;"",VLOOKUP($A411,Vocabulary!$A:$J,3,),"")</f>
        <v>Persoon die tot een gezin behoort.</v>
      </c>
      <c r="H411" s="12" t="str">
        <f>IFERROR(IF(VLOOKUP(A411,VocabularyNL!$A:$G,7)=0,"",VLOOKUP(A411,VocabularyNL!$A:$H,7)),"")</f>
        <v>Persoon die tot een gezin behoort.</v>
      </c>
      <c r="I411" s="12" t="str">
        <f>IFERROR(IF(VLOOKUP(A411,VocabularyFR!$A:$G,7)=0,"",VLOOKUP(A411,VocabularyFR!$A:$H,7)),"")</f>
        <v/>
      </c>
      <c r="J411" s="12" t="str">
        <f>IF($A411&lt;&gt;"",IF(VLOOKUP($A411,Vocabulary!$A:$J,7,)="","",VLOOKUP($A411,Vocabulary!$A:$J,7,)),"")</f>
        <v/>
      </c>
      <c r="K411" s="12" t="str">
        <f>IFERROR(IF(VLOOKUP(A411,VocabularyNL!$A:$H,8)=0,"",VLOOKUP(A411,VocabularyNL!$A:$H,8)),"")</f>
        <v/>
      </c>
      <c r="L411" s="12" t="str">
        <f>IFERROR(IF(VLOOKUP(A411,VocabularyFR!$A:$H,8)=0,"",VLOOKUP(A411,VocabularyFR!$A:$H,8)),"")</f>
        <v/>
      </c>
    </row>
    <row r="412" spans="1:12" x14ac:dyDescent="0.3">
      <c r="A412" s="4">
        <v>479</v>
      </c>
      <c r="B412" s="12" t="str">
        <f>IF($A412&lt;&gt;"",VLOOKUP($A412,Vocabulary!$A:$J,4,),"")</f>
        <v>Person</v>
      </c>
      <c r="C412" s="12" t="str">
        <f>IF($A412&lt;&gt;"",IF(VLOOKUP($A412,Vocabulary!$A:$J,2,)="","",VLOOKUP($A412,Vocabulary!$A:$J,2,)),"")</f>
        <v>isRelatieMet</v>
      </c>
      <c r="D412" s="12" t="str">
        <f>IF($A412&lt;&gt;"",IF(VLOOKUP($A412,Vocabulary!$A:$J,10,)="","",VLOOKUP($A412,Vocabulary!$A:$J,10,)),"")</f>
        <v>&lt;vl-persoon:isRelatieMet&gt;</v>
      </c>
      <c r="E412" s="12" t="str">
        <f>IFERROR(IF(VLOOKUP(A412,VocabularyNL!$A:$G,6)=0,"",VLOOKUP(A412,VocabularyNL!$A:$G,6)),"")</f>
        <v>isRelatieMet</v>
      </c>
      <c r="F412" s="12" t="str">
        <f>IFERROR(IF(VLOOKUP(A412,VocabularyFR!$A:$G,6)=0,"",VLOOKUP(A412,VocabularyFR!$A:$G,6)),"")</f>
        <v/>
      </c>
      <c r="G412" s="12" t="str">
        <f>IF($A412&lt;&gt;"",VLOOKUP($A412,Vocabulary!$A:$J,3,),"")</f>
        <v>Persoon waarmee de persoon gerelateerd is.</v>
      </c>
      <c r="H412" s="12" t="str">
        <f>IFERROR(IF(VLOOKUP(A412,VocabularyNL!$A:$G,7)=0,"",VLOOKUP(A412,VocabularyNL!$A:$H,7)),"")</f>
        <v>Persoon waarmee de persoon gerelateerd is.</v>
      </c>
      <c r="I412" s="12" t="str">
        <f>IFERROR(IF(VLOOKUP(A412,VocabularyFR!$A:$G,7)=0,"",VLOOKUP(A412,VocabularyFR!$A:$H,7)),"")</f>
        <v/>
      </c>
      <c r="J412" s="12" t="str">
        <f>IF($A412&lt;&gt;"",IF(VLOOKUP($A412,Vocabulary!$A:$J,7,)="","",VLOOKUP($A412,Vocabulary!$A:$J,7,)),"")</f>
        <v/>
      </c>
      <c r="K412" s="12" t="str">
        <f>IFERROR(IF(VLOOKUP(A412,VocabularyNL!$A:$H,8)=0,"",VLOOKUP(A412,VocabularyNL!$A:$H,8)),"")</f>
        <v/>
      </c>
      <c r="L412" s="12" t="str">
        <f>IFERROR(IF(VLOOKUP(A412,VocabularyFR!$A:$H,8)=0,"",VLOOKUP(A412,VocabularyFR!$A:$H,8)),"")</f>
        <v/>
      </c>
    </row>
    <row r="413" spans="1:12" x14ac:dyDescent="0.3">
      <c r="A413" s="4">
        <v>480</v>
      </c>
      <c r="B413" s="12" t="str">
        <f>IF($A413&lt;&gt;"",VLOOKUP($A413,Vocabulary!$A:$J,4,),"")</f>
        <v>Person</v>
      </c>
      <c r="C413" s="12" t="str">
        <f>IF($A413&lt;&gt;"",IF(VLOOKUP($A413,Vocabulary!$A:$J,2,)="","",VLOOKUP($A413,Vocabulary!$A:$J,2,)),"")</f>
        <v>nationaliteit</v>
      </c>
      <c r="D413" s="12" t="str">
        <f>IF($A413&lt;&gt;"",IF(VLOOKUP($A413,Vocabulary!$A:$J,10,)="","",VLOOKUP($A413,Vocabulary!$A:$J,10,)),"")</f>
        <v>&lt;vl-persoon:nationaliteit&gt;</v>
      </c>
      <c r="E413" s="12" t="str">
        <f>IFERROR(IF(VLOOKUP(A413,VocabularyNL!$A:$G,6)=0,"",VLOOKUP(A413,VocabularyNL!$A:$G,6)),"")</f>
        <v>nationaliteit</v>
      </c>
      <c r="F413" s="12" t="str">
        <f>IFERROR(IF(VLOOKUP(A413,VocabularyFR!$A:$G,6)=0,"",VLOOKUP(A413,VocabularyFR!$A:$G,6)),"")</f>
        <v/>
      </c>
      <c r="G413" s="12" t="str">
        <f>IF($A413&lt;&gt;"",VLOOKUP($A413,Vocabulary!$A:$J,3,),"")</f>
        <v>De nationaliteit vd persoon.</v>
      </c>
      <c r="H413" s="12" t="str">
        <f>IFERROR(IF(VLOOKUP(A413,VocabularyNL!$A:$G,7)=0,"",VLOOKUP(A413,VocabularyNL!$A:$H,7)),"")</f>
        <v>De nationaliteit vd persoon.</v>
      </c>
      <c r="I413" s="12" t="str">
        <f>IFERROR(IF(VLOOKUP(A413,VocabularyFR!$A:$G,7)=0,"",VLOOKUP(A413,VocabularyFR!$A:$H,7)),"")</f>
        <v/>
      </c>
      <c r="J413" s="12" t="str">
        <f>IF($A413&lt;&gt;"",IF(VLOOKUP($A413,Vocabulary!$A:$J,7,)="","",VLOOKUP($A413,Vocabulary!$A:$J,7,)),"")</f>
        <v/>
      </c>
      <c r="K413" s="12" t="str">
        <f>IFERROR(IF(VLOOKUP(A413,VocabularyNL!$A:$H,8)=0,"",VLOOKUP(A413,VocabularyNL!$A:$H,8)),"")</f>
        <v/>
      </c>
      <c r="L413" s="12" t="str">
        <f>IFERROR(IF(VLOOKUP(A413,VocabularyFR!$A:$H,8)=0,"",VLOOKUP(A413,VocabularyFR!$A:$H,8)),"")</f>
        <v/>
      </c>
    </row>
    <row r="414" spans="1:12" x14ac:dyDescent="0.3">
      <c r="A414" s="4">
        <v>481</v>
      </c>
      <c r="B414" s="12" t="str">
        <f>IF($A414&lt;&gt;"",VLOOKUP($A414,Vocabulary!$A:$J,4,),"")</f>
        <v>Person</v>
      </c>
      <c r="C414" s="12" t="str">
        <f>IF($A414&lt;&gt;"",IF(VLOOKUP($A414,Vocabulary!$A:$J,2,)="","",VLOOKUP($A414,Vocabulary!$A:$J,2,)),"")</f>
        <v>plaats</v>
      </c>
      <c r="D414" s="12" t="str">
        <f>IF($A414&lt;&gt;"",IF(VLOOKUP($A414,Vocabulary!$A:$J,10,)="","",VLOOKUP($A414,Vocabulary!$A:$J,10,)),"")</f>
        <v>&lt;vl-persoon:plaats&gt;</v>
      </c>
      <c r="E414" s="12" t="str">
        <f>IFERROR(IF(VLOOKUP(A414,VocabularyNL!$A:$G,6)=0,"",VLOOKUP(A414,VocabularyNL!$A:$G,6)),"")</f>
        <v>plaats</v>
      </c>
      <c r="F414" s="12" t="str">
        <f>IFERROR(IF(VLOOKUP(A414,VocabularyFR!$A:$G,6)=0,"",VLOOKUP(A414,VocabularyFR!$A:$G,6)),"")</f>
        <v/>
      </c>
      <c r="G414" s="12" t="str">
        <f>IF($A414&lt;&gt;"",VLOOKUP($A414,Vocabulary!$A:$J,3,),"")</f>
        <v>Plaats waar de gebeurtenis plaatsvond.</v>
      </c>
      <c r="H414" s="12" t="str">
        <f>IFERROR(IF(VLOOKUP(A414,VocabularyNL!$A:$G,7)=0,"",VLOOKUP(A414,VocabularyNL!$A:$H,7)),"")</f>
        <v>Plaats waar de gebeurtenis plaatsvond.</v>
      </c>
      <c r="I414" s="12" t="str">
        <f>IFERROR(IF(VLOOKUP(A414,VocabularyFR!$A:$G,7)=0,"",VLOOKUP(A414,VocabularyFR!$A:$H,7)),"")</f>
        <v/>
      </c>
      <c r="J414" s="12" t="str">
        <f>IF($A414&lt;&gt;"",IF(VLOOKUP($A414,Vocabulary!$A:$J,7,)="","",VLOOKUP($A414,Vocabulary!$A:$J,7,)),"")</f>
        <v/>
      </c>
      <c r="K414" s="12" t="str">
        <f>IFERROR(IF(VLOOKUP(A414,VocabularyNL!$A:$H,8)=0,"",VLOOKUP(A414,VocabularyNL!$A:$H,8)),"")</f>
        <v/>
      </c>
      <c r="L414" s="12" t="str">
        <f>IFERROR(IF(VLOOKUP(A414,VocabularyFR!$A:$H,8)=0,"",VLOOKUP(A414,VocabularyFR!$A:$H,8)),"")</f>
        <v/>
      </c>
    </row>
    <row r="415" spans="1:12" x14ac:dyDescent="0.3">
      <c r="A415" s="4">
        <v>482</v>
      </c>
      <c r="B415" s="12" t="str">
        <f>IF($A415&lt;&gt;"",VLOOKUP($A415,Vocabulary!$A:$J,4,),"")</f>
        <v>Person</v>
      </c>
      <c r="C415" s="12" t="str">
        <f>IF($A415&lt;&gt;"",IF(VLOOKUP($A415,Vocabulary!$A:$J,2,)="","",VLOOKUP($A415,Vocabulary!$A:$J,2,)),"")</f>
        <v>registratie</v>
      </c>
      <c r="D415" s="12" t="str">
        <f>IF($A415&lt;&gt;"",IF(VLOOKUP($A415,Vocabulary!$A:$J,10,)="","",VLOOKUP($A415,Vocabulary!$A:$J,10,)),"")</f>
        <v>&lt;vl-persoon:registratie&gt;</v>
      </c>
      <c r="E415" s="12" t="str">
        <f>IFERROR(IF(VLOOKUP(A415,VocabularyNL!$A:$G,6)=0,"",VLOOKUP(A415,VocabularyNL!$A:$G,6)),"")</f>
        <v>registratie</v>
      </c>
      <c r="F415" s="12" t="str">
        <f>IFERROR(IF(VLOOKUP(A415,VocabularyFR!$A:$G,6)=0,"",VLOOKUP(A415,VocabularyFR!$A:$G,6)),"")</f>
        <v/>
      </c>
      <c r="G415" s="12" t="str">
        <f>IF($A415&lt;&gt;"",VLOOKUP($A415,Vocabulary!$A:$J,3,),"")</f>
        <v>Identificatiecode vd persoon ih register.</v>
      </c>
      <c r="H415" s="12" t="str">
        <f>IFERROR(IF(VLOOKUP(A415,VocabularyNL!$A:$G,7)=0,"",VLOOKUP(A415,VocabularyNL!$A:$H,7)),"")</f>
        <v>Identificatiecode vd persoon ih register.</v>
      </c>
      <c r="I415" s="12" t="str">
        <f>IFERROR(IF(VLOOKUP(A415,VocabularyFR!$A:$G,7)=0,"",VLOOKUP(A415,VocabularyFR!$A:$H,7)),"")</f>
        <v/>
      </c>
      <c r="J415" s="12" t="str">
        <f>IF($A415&lt;&gt;"",IF(VLOOKUP($A415,Vocabulary!$A:$J,7,)="","",VLOOKUP($A415,Vocabulary!$A:$J,7,)),"")</f>
        <v/>
      </c>
      <c r="K415" s="12" t="str">
        <f>IFERROR(IF(VLOOKUP(A415,VocabularyNL!$A:$H,8)=0,"",VLOOKUP(A415,VocabularyNL!$A:$H,8)),"")</f>
        <v/>
      </c>
      <c r="L415" s="12" t="str">
        <f>IFERROR(IF(VLOOKUP(A415,VocabularyFR!$A:$H,8)=0,"",VLOOKUP(A415,VocabularyFR!$A:$H,8)),"")</f>
        <v/>
      </c>
    </row>
    <row r="416" spans="1:12" x14ac:dyDescent="0.3">
      <c r="A416" s="4">
        <v>483</v>
      </c>
      <c r="B416" s="12" t="str">
        <f>IF($A416&lt;&gt;"",VLOOKUP($A416,Vocabulary!$A:$J,4,),"")</f>
        <v>Person</v>
      </c>
      <c r="C416" s="12" t="str">
        <f>IF($A416&lt;&gt;"",IF(VLOOKUP($A416,Vocabulary!$A:$J,2,)="","",VLOOKUP($A416,Vocabulary!$A:$J,2,)),"")</f>
        <v>type</v>
      </c>
      <c r="D416" s="12" t="str">
        <f>IF($A416&lt;&gt;"",IF(VLOOKUP($A416,Vocabulary!$A:$J,10,)="","",VLOOKUP($A416,Vocabulary!$A:$J,10,)),"")</f>
        <v>&lt;vl-persoon:type&gt;</v>
      </c>
      <c r="E416" s="12" t="str">
        <f>IFERROR(IF(VLOOKUP(A416,VocabularyNL!$A:$G,6)=0,"",VLOOKUP(A416,VocabularyNL!$A:$G,6)),"")</f>
        <v>type</v>
      </c>
      <c r="F416" s="12" t="str">
        <f>IFERROR(IF(VLOOKUP(A416,VocabularyFR!$A:$G,6)=0,"",VLOOKUP(A416,VocabularyFR!$A:$G,6)),"")</f>
        <v/>
      </c>
      <c r="G416" s="12" t="str">
        <f>IF($A416&lt;&gt;"",VLOOKUP($A416,Vocabulary!$A:$J,3,),"")</f>
        <v>Aard vd burgerlijke staat.</v>
      </c>
      <c r="H416" s="12" t="str">
        <f>IFERROR(IF(VLOOKUP(A416,VocabularyNL!$A:$G,7)=0,"",VLOOKUP(A416,VocabularyNL!$A:$H,7)),"")</f>
        <v>Aard vd burgerlijke staat.</v>
      </c>
      <c r="I416" s="12" t="str">
        <f>IFERROR(IF(VLOOKUP(A416,VocabularyFR!$A:$G,7)=0,"",VLOOKUP(A416,VocabularyFR!$A:$H,7)),"")</f>
        <v/>
      </c>
      <c r="J416" s="12" t="str">
        <f>IF($A416&lt;&gt;"",IF(VLOOKUP($A416,Vocabulary!$A:$J,7,)="","",VLOOKUP($A416,Vocabulary!$A:$J,7,)),"")</f>
        <v/>
      </c>
      <c r="K416" s="12" t="str">
        <f>IFERROR(IF(VLOOKUP(A416,VocabularyNL!$A:$H,8)=0,"",VLOOKUP(A416,VocabularyNL!$A:$H,8)),"")</f>
        <v/>
      </c>
      <c r="L416" s="12" t="str">
        <f>IFERROR(IF(VLOOKUP(A416,VocabularyFR!$A:$H,8)=0,"",VLOOKUP(A416,VocabularyFR!$A:$H,8)),"")</f>
        <v/>
      </c>
    </row>
    <row r="417" spans="1:12" ht="28.8" x14ac:dyDescent="0.3">
      <c r="A417" s="4">
        <v>484</v>
      </c>
      <c r="B417" s="12" t="str">
        <f>IF($A417&lt;&gt;"",VLOOKUP($A417,Vocabulary!$A:$J,4,),"")</f>
        <v>Person</v>
      </c>
      <c r="C417" s="12" t="str">
        <f>IF($A417&lt;&gt;"",IF(VLOOKUP($A417,Vocabulary!$A:$J,2,)="","",VLOOKUP($A417,Vocabulary!$A:$J,2,)),"")</f>
        <v>verblijfsadres</v>
      </c>
      <c r="D417" s="12" t="str">
        <f>IF($A417&lt;&gt;"",IF(VLOOKUP($A417,Vocabulary!$A:$J,10,)="","",VLOOKUP($A417,Vocabulary!$A:$J,10,)),"")</f>
        <v>&lt;vl-persoon:verblijfsadres&gt;</v>
      </c>
      <c r="E417" s="12" t="str">
        <f>IFERROR(IF(VLOOKUP(A417,VocabularyNL!$A:$G,6)=0,"",VLOOKUP(A417,VocabularyNL!$A:$G,6)),"")</f>
        <v>verblijfsadres</v>
      </c>
      <c r="F417" s="12" t="str">
        <f>IFERROR(IF(VLOOKUP(A417,VocabularyFR!$A:$G,6)=0,"",VLOOKUP(A417,VocabularyFR!$A:$G,6)),"")</f>
        <v/>
      </c>
      <c r="G417" s="12" t="str">
        <f>IF($A417&lt;&gt;"",VLOOKUP($A417,Vocabulary!$A:$J,3,),"")</f>
        <v>Plaats waar een persoon al dan niet tijdelijk woont of logeert.</v>
      </c>
      <c r="H417" s="12" t="str">
        <f>IFERROR(IF(VLOOKUP(A417,VocabularyNL!$A:$G,7)=0,"",VLOOKUP(A417,VocabularyNL!$A:$H,7)),"")</f>
        <v>Plaats waar een persoon al dan niet tijdelijk woont of logeert.</v>
      </c>
      <c r="I417" s="12" t="str">
        <f>IFERROR(IF(VLOOKUP(A417,VocabularyFR!$A:$G,7)=0,"",VLOOKUP(A417,VocabularyFR!$A:$H,7)),"")</f>
        <v/>
      </c>
      <c r="J417" s="12" t="str">
        <f>IF($A417&lt;&gt;"",IF(VLOOKUP($A417,Vocabulary!$A:$J,7,)="","",VLOOKUP($A417,Vocabulary!$A:$J,7,)),"")</f>
        <v/>
      </c>
      <c r="K417" s="12" t="str">
        <f>IFERROR(IF(VLOOKUP(A417,VocabularyNL!$A:$H,8)=0,"",VLOOKUP(A417,VocabularyNL!$A:$H,8)),"")</f>
        <v/>
      </c>
      <c r="L417" s="12" t="str">
        <f>IFERROR(IF(VLOOKUP(A417,VocabularyFR!$A:$H,8)=0,"",VLOOKUP(A417,VocabularyFR!$A:$H,8)),"")</f>
        <v/>
      </c>
    </row>
    <row r="418" spans="1:12" ht="28.8" x14ac:dyDescent="0.3">
      <c r="A418" s="4">
        <v>485</v>
      </c>
      <c r="B418" s="12" t="str">
        <f>IF($A418&lt;&gt;"",VLOOKUP($A418,Vocabulary!$A:$J,4,),"")</f>
        <v>Person</v>
      </c>
      <c r="C418" s="12" t="str">
        <f>IF($A418&lt;&gt;"",IF(VLOOKUP($A418,Vocabulary!$A:$J,2,)="","",VLOOKUP($A418,Vocabulary!$A:$J,2,)),"")</f>
        <v>volledigeNaam</v>
      </c>
      <c r="D418" s="12" t="str">
        <f>IF($A418&lt;&gt;"",IF(VLOOKUP($A418,Vocabulary!$A:$J,10,)="","",VLOOKUP($A418,Vocabulary!$A:$J,10,)),"")</f>
        <v>&lt;vl-persoon:volledigeNaam&gt;</v>
      </c>
      <c r="E418" s="12" t="str">
        <f>IFERROR(IF(VLOOKUP(A418,VocabularyNL!$A:$G,6)=0,"",VLOOKUP(A418,VocabularyNL!$A:$G,6)),"")</f>
        <v>volledigeNaam</v>
      </c>
      <c r="F418" s="12" t="str">
        <f>IFERROR(IF(VLOOKUP(A418,VocabularyFR!$A:$G,6)=0,"",VLOOKUP(A418,VocabularyFR!$A:$G,6)),"")</f>
        <v/>
      </c>
      <c r="G418" s="12" t="str">
        <f>IF($A418&lt;&gt;"",VLOOKUP($A418,Vocabulary!$A:$J,3,),"")</f>
        <v>De volledige naam vd persoon, doorgaans de combinatie van voornamen en achternaam.</v>
      </c>
      <c r="H418" s="12" t="str">
        <f>IFERROR(IF(VLOOKUP(A418,VocabularyNL!$A:$G,7)=0,"",VLOOKUP(A418,VocabularyNL!$A:$H,7)),"")</f>
        <v>De volledige naam vd persoon, doorgaans de combinatie van voornamen en achternaam.</v>
      </c>
      <c r="I418" s="12" t="str">
        <f>IFERROR(IF(VLOOKUP(A418,VocabularyFR!$A:$G,7)=0,"",VLOOKUP(A418,VocabularyFR!$A:$H,7)),"")</f>
        <v/>
      </c>
      <c r="J418" s="12" t="str">
        <f>IF($A418&lt;&gt;"",IF(VLOOKUP($A418,Vocabulary!$A:$J,7,)="","",VLOOKUP($A418,Vocabulary!$A:$J,7,)),"")</f>
        <v/>
      </c>
      <c r="K418" s="12" t="str">
        <f>IFERROR(IF(VLOOKUP(A418,VocabularyNL!$A:$H,8)=0,"",VLOOKUP(A418,VocabularyNL!$A:$H,8)),"")</f>
        <v/>
      </c>
      <c r="L418" s="12" t="str">
        <f>IFERROR(IF(VLOOKUP(A418,VocabularyFR!$A:$H,8)=0,"",VLOOKUP(A418,VocabularyFR!$A:$H,8)),"")</f>
        <v/>
      </c>
    </row>
    <row r="419" spans="1:12" ht="28.8" x14ac:dyDescent="0.3">
      <c r="A419" s="4">
        <v>486</v>
      </c>
      <c r="B419" s="12" t="str">
        <f>IF($A419&lt;&gt;"",VLOOKUP($A419,Vocabulary!$A:$J,4,),"")</f>
        <v>Organization</v>
      </c>
      <c r="C419" s="12" t="str">
        <f>IF($A419&lt;&gt;"",IF(VLOOKUP($A419,Vocabulary!$A:$J,2,)="","",VLOOKUP($A419,Vocabulary!$A:$J,2,)),"")</f>
        <v>Fusie</v>
      </c>
      <c r="D419" s="12" t="str">
        <f>IF($A419&lt;&gt;"",IF(VLOOKUP($A419,Vocabulary!$A:$J,10,)="","",VLOOKUP($A419,Vocabulary!$A:$J,10,)),"")</f>
        <v>&lt;vl-organisatie:Fusie&gt;</v>
      </c>
      <c r="E419" s="12" t="str">
        <f>IFERROR(IF(VLOOKUP(A419,VocabularyNL!$A:$G,6)=0,"",VLOOKUP(A419,VocabularyNL!$A:$G,6)),"")</f>
        <v>Fusie</v>
      </c>
      <c r="F419" s="12" t="str">
        <f>IFERROR(IF(VLOOKUP(A419,VocabularyFR!$A:$G,6)=0,"",VLOOKUP(A419,VocabularyFR!$A:$G,6)),"")</f>
        <v/>
      </c>
      <c r="G419" s="12" t="str">
        <f>IF($A419&lt;&gt;"",VLOOKUP($A419,Vocabulary!$A:$J,3,),"")</f>
        <v>Gebeurtenis waarbij twee organisaties samen een nieuwe organisatie vormen.</v>
      </c>
      <c r="H419" s="12" t="str">
        <f>IFERROR(IF(VLOOKUP(A419,VocabularyNL!$A:$G,7)=0,"",VLOOKUP(A419,VocabularyNL!$A:$H,7)),"")</f>
        <v>Gebeurtenis waarbij twee organisaties samen een nieuwe organisatie vormen.</v>
      </c>
      <c r="I419" s="12" t="str">
        <f>IFERROR(IF(VLOOKUP(A419,VocabularyFR!$A:$G,7)=0,"",VLOOKUP(A419,VocabularyFR!$A:$H,7)),"")</f>
        <v/>
      </c>
      <c r="J419" s="12" t="str">
        <f>IF($A419&lt;&gt;"",IF(VLOOKUP($A419,Vocabulary!$A:$J,7,)="","",VLOOKUP($A419,Vocabulary!$A:$J,7,)),"")</f>
        <v/>
      </c>
      <c r="K419" s="12" t="str">
        <f>IFERROR(IF(VLOOKUP(A419,VocabularyNL!$A:$H,8)=0,"",VLOOKUP(A419,VocabularyNL!$A:$H,8)),"")</f>
        <v/>
      </c>
      <c r="L419" s="12" t="str">
        <f>IFERROR(IF(VLOOKUP(A419,VocabularyFR!$A:$H,8)=0,"",VLOOKUP(A419,VocabularyFR!$A:$H,8)),"")</f>
        <v/>
      </c>
    </row>
    <row r="420" spans="1:12" ht="86.4" x14ac:dyDescent="0.3">
      <c r="A420" s="4">
        <v>487</v>
      </c>
      <c r="B420" s="12" t="str">
        <f>IF($A420&lt;&gt;"",VLOOKUP($A420,Vocabulary!$A:$J,4,),"")</f>
        <v>Organization</v>
      </c>
      <c r="C420" s="12" t="str">
        <f>IF($A420&lt;&gt;"",IF(VLOOKUP($A420,Vocabulary!$A:$J,2,)="","",VLOOKUP($A420,Vocabulary!$A:$J,2,)),"")</f>
        <v>Hoedanigheid</v>
      </c>
      <c r="D420" s="12" t="str">
        <f>IF($A420&lt;&gt;"",IF(VLOOKUP($A420,Vocabulary!$A:$J,10,)="","",VLOOKUP($A420,Vocabulary!$A:$J,10,)),"")</f>
        <v>&lt;vl-organisatie:Hoedanigheid&gt;</v>
      </c>
      <c r="E420" s="12" t="str">
        <f>IFERROR(IF(VLOOKUP(A420,VocabularyNL!$A:$G,6)=0,"",VLOOKUP(A420,VocabularyNL!$A:$G,6)),"")</f>
        <v>Hoedanigheid</v>
      </c>
      <c r="F420" s="12" t="str">
        <f>IFERROR(IF(VLOOKUP(A420,VocabularyFR!$A:$G,6)=0,"",VLOOKUP(A420,VocabularyFR!$A:$G,6)),"")</f>
        <v/>
      </c>
      <c r="G420" s="12" t="str">
        <f>IF($A420&lt;&gt;"",VLOOKUP($A420,Vocabulary!$A:$J,3,),"")</f>
        <v xml:space="preserve">Agent met een positie. 
Gebruik
 Laat een functie toe om te handelen,bv ihkv een dienstverlening (bv diversiteitsplan wordt opgemaakt door diversiteitsambtenaar). </v>
      </c>
      <c r="H420" s="12" t="str">
        <f>IFERROR(IF(VLOOKUP(A420,VocabularyNL!$A:$G,7)=0,"",VLOOKUP(A420,VocabularyNL!$A:$H,7)),"")</f>
        <v xml:space="preserve">Agent met een positie. 
Gebruik
 Laat een functie toe om te handelen,bv ihkv een dienstverlening (bv diversiteitsplan wordt opgemaakt door diversiteitsambtenaar). </v>
      </c>
      <c r="I420" s="12" t="str">
        <f>IFERROR(IF(VLOOKUP(A420,VocabularyFR!$A:$G,7)=0,"",VLOOKUP(A420,VocabularyFR!$A:$H,7)),"")</f>
        <v/>
      </c>
      <c r="J420" s="12" t="str">
        <f>IF($A420&lt;&gt;"",IF(VLOOKUP($A420,Vocabulary!$A:$J,7,)="","",VLOOKUP($A420,Vocabulary!$A:$J,7,)),"")</f>
        <v/>
      </c>
      <c r="K420" s="12" t="str">
        <f>IFERROR(IF(VLOOKUP(A420,VocabularyNL!$A:$H,8)=0,"",VLOOKUP(A420,VocabularyNL!$A:$H,8)),"")</f>
        <v/>
      </c>
      <c r="L420" s="12" t="str">
        <f>IFERROR(IF(VLOOKUP(A420,VocabularyFR!$A:$H,8)=0,"",VLOOKUP(A420,VocabularyFR!$A:$H,8)),"")</f>
        <v/>
      </c>
    </row>
    <row r="421" spans="1:12" ht="28.8" x14ac:dyDescent="0.3">
      <c r="A421" s="4">
        <v>488</v>
      </c>
      <c r="B421" s="12" t="str">
        <f>IF($A421&lt;&gt;"",VLOOKUP($A421,Vocabulary!$A:$J,4,),"")</f>
        <v>Organization</v>
      </c>
      <c r="C421" s="12" t="str">
        <f>IF($A421&lt;&gt;"",IF(VLOOKUP($A421,Vocabulary!$A:$J,2,)="","",VLOOKUP($A421,Vocabulary!$A:$J,2,)),"")</f>
        <v>Splitsing</v>
      </c>
      <c r="D421" s="12" t="str">
        <f>IF($A421&lt;&gt;"",IF(VLOOKUP($A421,Vocabulary!$A:$J,10,)="","",VLOOKUP($A421,Vocabulary!$A:$J,10,)),"")</f>
        <v>&lt;vl-organisatie:Splitsing&gt;</v>
      </c>
      <c r="E421" s="12" t="str">
        <f>IFERROR(IF(VLOOKUP(A421,VocabularyNL!$A:$G,6)=0,"",VLOOKUP(A421,VocabularyNL!$A:$G,6)),"")</f>
        <v>Splitsing</v>
      </c>
      <c r="F421" s="12" t="str">
        <f>IFERROR(IF(VLOOKUP(A421,VocabularyFR!$A:$G,6)=0,"",VLOOKUP(A421,VocabularyFR!$A:$G,6)),"")</f>
        <v/>
      </c>
      <c r="G421" s="12" t="str">
        <f>IF($A421&lt;&gt;"",VLOOKUP($A421,Vocabulary!$A:$J,3,),"")</f>
        <v>Gebeurtenis waarbij uit één organisatie twee organisaties worden gevormd.</v>
      </c>
      <c r="H421" s="12" t="str">
        <f>IFERROR(IF(VLOOKUP(A421,VocabularyNL!$A:$G,7)=0,"",VLOOKUP(A421,VocabularyNL!$A:$H,7)),"")</f>
        <v>Gebeurtenis waarbij uit één organisatie twee organisaties worden gevormd.</v>
      </c>
      <c r="I421" s="12" t="str">
        <f>IFERROR(IF(VLOOKUP(A421,VocabularyFR!$A:$G,7)=0,"",VLOOKUP(A421,VocabularyFR!$A:$H,7)),"")</f>
        <v/>
      </c>
      <c r="J421" s="12" t="str">
        <f>IF($A421&lt;&gt;"",IF(VLOOKUP($A421,Vocabulary!$A:$J,7,)="","",VLOOKUP($A421,Vocabulary!$A:$J,7,)),"")</f>
        <v/>
      </c>
      <c r="K421" s="12" t="str">
        <f>IFERROR(IF(VLOOKUP(A421,VocabularyNL!$A:$H,8)=0,"",VLOOKUP(A421,VocabularyNL!$A:$H,8)),"")</f>
        <v/>
      </c>
      <c r="L421" s="12" t="str">
        <f>IFERROR(IF(VLOOKUP(A421,VocabularyFR!$A:$H,8)=0,"",VLOOKUP(A421,VocabularyFR!$A:$H,8)),"")</f>
        <v/>
      </c>
    </row>
    <row r="422" spans="1:12" x14ac:dyDescent="0.3">
      <c r="A422" s="4">
        <v>489</v>
      </c>
      <c r="B422" s="12" t="str">
        <f>IF($A422&lt;&gt;"",VLOOKUP($A422,Vocabulary!$A:$J,4,),"")</f>
        <v>Organization</v>
      </c>
      <c r="C422" s="12" t="str">
        <f>IF($A422&lt;&gt;"",IF(VLOOKUP($A422,Vocabulary!$A:$J,2,)="","",VLOOKUP($A422,Vocabulary!$A:$J,2,)),"")</f>
        <v>Stopzetting</v>
      </c>
      <c r="D422" s="12" t="str">
        <f>IF($A422&lt;&gt;"",IF(VLOOKUP($A422,Vocabulary!$A:$J,10,)="","",VLOOKUP($A422,Vocabulary!$A:$J,10,)),"")</f>
        <v>&lt;vl-organisatie:Stopzetting&gt;</v>
      </c>
      <c r="E422" s="12" t="str">
        <f>IFERROR(IF(VLOOKUP(A422,VocabularyNL!$A:$G,6)=0,"",VLOOKUP(A422,VocabularyNL!$A:$G,6)),"")</f>
        <v>Stopzetting</v>
      </c>
      <c r="F422" s="12" t="str">
        <f>IFERROR(IF(VLOOKUP(A422,VocabularyFR!$A:$G,6)=0,"",VLOOKUP(A422,VocabularyFR!$A:$G,6)),"")</f>
        <v/>
      </c>
      <c r="G422" s="12" t="str">
        <f>IF($A422&lt;&gt;"",VLOOKUP($A422,Vocabulary!$A:$J,3,),"")</f>
        <v>Gebeurtenis waarbij een organisatie is stopgezet.</v>
      </c>
      <c r="H422" s="12" t="str">
        <f>IFERROR(IF(VLOOKUP(A422,VocabularyNL!$A:$G,7)=0,"",VLOOKUP(A422,VocabularyNL!$A:$H,7)),"")</f>
        <v>Gebeurtenis waarbij een organisatie is stopgezet.</v>
      </c>
      <c r="I422" s="12" t="str">
        <f>IFERROR(IF(VLOOKUP(A422,VocabularyFR!$A:$G,7)=0,"",VLOOKUP(A422,VocabularyFR!$A:$H,7)),"")</f>
        <v/>
      </c>
      <c r="J422" s="12" t="str">
        <f>IF($A422&lt;&gt;"",IF(VLOOKUP($A422,Vocabulary!$A:$J,7,)="","",VLOOKUP($A422,Vocabulary!$A:$J,7,)),"")</f>
        <v/>
      </c>
      <c r="K422" s="12" t="str">
        <f>IFERROR(IF(VLOOKUP(A422,VocabularyNL!$A:$H,8)=0,"",VLOOKUP(A422,VocabularyNL!$A:$H,8)),"")</f>
        <v/>
      </c>
      <c r="L422" s="12" t="str">
        <f>IFERROR(IF(VLOOKUP(A422,VocabularyFR!$A:$H,8)=0,"",VLOOKUP(A422,VocabularyFR!$A:$H,8)),"")</f>
        <v/>
      </c>
    </row>
    <row r="423" spans="1:12" ht="72" x14ac:dyDescent="0.3">
      <c r="A423" s="4">
        <v>490</v>
      </c>
      <c r="B423" s="12" t="str">
        <f>IF($A423&lt;&gt;"",VLOOKUP($A423,Vocabulary!$A:$J,4,),"")</f>
        <v>Organization</v>
      </c>
      <c r="C423" s="12" t="str">
        <f>IF($A423&lt;&gt;"",IF(VLOOKUP($A423,Vocabulary!$A:$J,2,)="","",VLOOKUP($A423,Vocabulary!$A:$J,2,)),"")</f>
        <v>Vervanging</v>
      </c>
      <c r="D423" s="12" t="str">
        <f>IF($A423&lt;&gt;"",IF(VLOOKUP($A423,Vocabulary!$A:$J,10,)="","",VLOOKUP($A423,Vocabulary!$A:$J,10,)),"")</f>
        <v>&lt;vl-organisatie:Vervanging&gt;</v>
      </c>
      <c r="E423" s="12" t="str">
        <f>IFERROR(IF(VLOOKUP(A423,VocabularyNL!$A:$G,6)=0,"",VLOOKUP(A423,VocabularyNL!$A:$G,6)),"")</f>
        <v>Vervanging</v>
      </c>
      <c r="F423" s="12" t="str">
        <f>IFERROR(IF(VLOOKUP(A423,VocabularyFR!$A:$G,6)=0,"",VLOOKUP(A423,VocabularyFR!$A:$G,6)),"")</f>
        <v/>
      </c>
      <c r="G423" s="12" t="str">
        <f>IF($A423&lt;&gt;"",VLOOKUP($A423,Vocabulary!$A:$J,3,),"")</f>
        <v xml:space="preserve">Gebeurtenis waarbij een organisatie wordt vervangen door een andere. 
Gebruik
 Bvb doorstart ve bedrijf na technisch faillissement. </v>
      </c>
      <c r="H423" s="12" t="str">
        <f>IFERROR(IF(VLOOKUP(A423,VocabularyNL!$A:$G,7)=0,"",VLOOKUP(A423,VocabularyNL!$A:$H,7)),"")</f>
        <v xml:space="preserve">Gebeurtenis waarbij een organisatie wordt vervangen door een andere. 
Gebruik
 Bvb doorstart ve bedrijf na technisch faillissement. </v>
      </c>
      <c r="I423" s="12" t="str">
        <f>IFERROR(IF(VLOOKUP(A423,VocabularyFR!$A:$G,7)=0,"",VLOOKUP(A423,VocabularyFR!$A:$H,7)),"")</f>
        <v/>
      </c>
      <c r="J423" s="12" t="str">
        <f>IF($A423&lt;&gt;"",IF(VLOOKUP($A423,Vocabulary!$A:$J,7,)="","",VLOOKUP($A423,Vocabulary!$A:$J,7,)),"")</f>
        <v/>
      </c>
      <c r="K423" s="12" t="str">
        <f>IFERROR(IF(VLOOKUP(A423,VocabularyNL!$A:$H,8)=0,"",VLOOKUP(A423,VocabularyNL!$A:$H,8)),"")</f>
        <v/>
      </c>
      <c r="L423" s="12" t="str">
        <f>IFERROR(IF(VLOOKUP(A423,VocabularyFR!$A:$H,8)=0,"",VLOOKUP(A423,VocabularyFR!$A:$H,8)),"")</f>
        <v/>
      </c>
    </row>
    <row r="424" spans="1:12" ht="28.8" x14ac:dyDescent="0.3">
      <c r="A424" s="4">
        <v>491</v>
      </c>
      <c r="B424" s="12" t="str">
        <f>IF($A424&lt;&gt;"",VLOOKUP($A424,Vocabulary!$A:$J,4,),"")</f>
        <v>Organization</v>
      </c>
      <c r="C424" s="12" t="str">
        <f>IF($A424&lt;&gt;"",IF(VLOOKUP($A424,Vocabulary!$A:$J,2,)="","",VLOOKUP($A424,Vocabulary!$A:$J,2,)),"")</f>
        <v>bestaatUit</v>
      </c>
      <c r="D424" s="12" t="str">
        <f>IF($A424&lt;&gt;"",IF(VLOOKUP($A424,Vocabulary!$A:$J,10,)="","",VLOOKUP($A424,Vocabulary!$A:$J,10,)),"")</f>
        <v>&lt;vl-organisatie:bestaatUit&gt;</v>
      </c>
      <c r="E424" s="12" t="str">
        <f>IFERROR(IF(VLOOKUP(A424,VocabularyNL!$A:$G,6)=0,"",VLOOKUP(A424,VocabularyNL!$A:$G,6)),"")</f>
        <v>bestaatUit</v>
      </c>
      <c r="F424" s="12" t="str">
        <f>IFERROR(IF(VLOOKUP(A424,VocabularyFR!$A:$G,6)=0,"",VLOOKUP(A424,VocabularyFR!$A:$G,6)),"")</f>
        <v/>
      </c>
      <c r="G424" s="12" t="str">
        <f>IF($A424&lt;&gt;"",VLOOKUP($A424,Vocabulary!$A:$J,3,),"")</f>
        <v>Adresseerbaar object dat met de vestiging overeenstemt.</v>
      </c>
      <c r="H424" s="12" t="str">
        <f>IFERROR(IF(VLOOKUP(A424,VocabularyNL!$A:$G,7)=0,"",VLOOKUP(A424,VocabularyNL!$A:$H,7)),"")</f>
        <v>Adresseerbaar object dat met de vestiging overeenstemt.</v>
      </c>
      <c r="I424" s="12" t="str">
        <f>IFERROR(IF(VLOOKUP(A424,VocabularyFR!$A:$G,7)=0,"",VLOOKUP(A424,VocabularyFR!$A:$H,7)),"")</f>
        <v/>
      </c>
      <c r="J424" s="12" t="str">
        <f>IF($A424&lt;&gt;"",IF(VLOOKUP($A424,Vocabulary!$A:$J,7,)="","",VLOOKUP($A424,Vocabulary!$A:$J,7,)),"")</f>
        <v/>
      </c>
      <c r="K424" s="12" t="str">
        <f>IFERROR(IF(VLOOKUP(A424,VocabularyNL!$A:$H,8)=0,"",VLOOKUP(A424,VocabularyNL!$A:$H,8)),"")</f>
        <v/>
      </c>
      <c r="L424" s="12" t="str">
        <f>IFERROR(IF(VLOOKUP(A424,VocabularyFR!$A:$H,8)=0,"",VLOOKUP(A424,VocabularyFR!$A:$H,8)),"")</f>
        <v/>
      </c>
    </row>
    <row r="425" spans="1:12" ht="28.8" x14ac:dyDescent="0.3">
      <c r="A425" s="4">
        <v>492</v>
      </c>
      <c r="B425" s="12" t="str">
        <f>IF($A425&lt;&gt;"",VLOOKUP($A425,Vocabulary!$A:$J,4,),"")</f>
        <v>Organization</v>
      </c>
      <c r="C425" s="12" t="str">
        <f>IF($A425&lt;&gt;"",IF(VLOOKUP($A425,Vocabulary!$A:$J,2,)="","",VLOOKUP($A425,Vocabulary!$A:$J,2,)),"")</f>
        <v>contactinfo</v>
      </c>
      <c r="D425" s="12" t="str">
        <f>IF($A425&lt;&gt;"",IF(VLOOKUP($A425,Vocabulary!$A:$J,10,)="","",VLOOKUP($A425,Vocabulary!$A:$J,10,)),"")</f>
        <v>&lt;vl-organisatie:contactinfo&gt;</v>
      </c>
      <c r="E425" s="12" t="str">
        <f>IFERROR(IF(VLOOKUP(A425,VocabularyNL!$A:$G,6)=0,"",VLOOKUP(A425,VocabularyNL!$A:$G,6)),"")</f>
        <v>contactinfo</v>
      </c>
      <c r="F425" s="12" t="str">
        <f>IFERROR(IF(VLOOKUP(A425,VocabularyFR!$A:$G,6)=0,"",VLOOKUP(A425,VocabularyFR!$A:$G,6)),"")</f>
        <v/>
      </c>
      <c r="G425" s="12" t="str">
        <f>IF($A425&lt;&gt;"",VLOOKUP($A425,Vocabulary!$A:$J,3,),"")</f>
        <v>Informatie zoals email, telefoon die toelaat de hoedanigheid te contacteren.</v>
      </c>
      <c r="H425" s="12" t="str">
        <f>IFERROR(IF(VLOOKUP(A425,VocabularyNL!$A:$G,7)=0,"",VLOOKUP(A425,VocabularyNL!$A:$H,7)),"")</f>
        <v>Informatie zoals email, telefoon die toelaat de hoedanigheid te contacteren.</v>
      </c>
      <c r="I425" s="12" t="str">
        <f>IFERROR(IF(VLOOKUP(A425,VocabularyFR!$A:$G,7)=0,"",VLOOKUP(A425,VocabularyFR!$A:$H,7)),"")</f>
        <v/>
      </c>
      <c r="J425" s="12" t="str">
        <f>IF($A425&lt;&gt;"",IF(VLOOKUP($A425,Vocabulary!$A:$J,7,)="","",VLOOKUP($A425,Vocabulary!$A:$J,7,)),"")</f>
        <v/>
      </c>
      <c r="K425" s="12" t="str">
        <f>IFERROR(IF(VLOOKUP(A425,VocabularyNL!$A:$H,8)=0,"",VLOOKUP(A425,VocabularyNL!$A:$H,8)),"")</f>
        <v/>
      </c>
      <c r="L425" s="12" t="str">
        <f>IFERROR(IF(VLOOKUP(A425,VocabularyFR!$A:$H,8)=0,"",VLOOKUP(A425,VocabularyFR!$A:$H,8)),"")</f>
        <v/>
      </c>
    </row>
    <row r="426" spans="1:12" ht="216" x14ac:dyDescent="0.3">
      <c r="A426" s="4">
        <v>493</v>
      </c>
      <c r="B426" s="12" t="str">
        <f>IF($A426&lt;&gt;"",VLOOKUP($A426,Vocabulary!$A:$J,4,),"")</f>
        <v>Organization</v>
      </c>
      <c r="C426" s="12" t="str">
        <f>IF($A426&lt;&gt;"",IF(VLOOKUP($A426,Vocabulary!$A:$J,2,)="","",VLOOKUP($A426,Vocabulary!$A:$J,2,)),"")</f>
        <v>rechtspersoonlijkheid</v>
      </c>
      <c r="D426" s="12" t="str">
        <f>IF($A426&lt;&gt;"",IF(VLOOKUP($A426,Vocabulary!$A:$J,10,)="","",VLOOKUP($A426,Vocabulary!$A:$J,10,)),"")</f>
        <v>&lt;vl-organisatie:rechtspersoonlijkheid&gt;</v>
      </c>
      <c r="E426" s="12" t="str">
        <f>IFERROR(IF(VLOOKUP(A426,VocabularyNL!$A:$G,6)=0,"",VLOOKUP(A426,VocabularyNL!$A:$G,6)),"")</f>
        <v>rechtspersoonlijkheid</v>
      </c>
      <c r="F426" s="12" t="str">
        <f>IFERROR(IF(VLOOKUP(A426,VocabularyFR!$A:$G,6)=0,"",VLOOKUP(A426,VocabularyFR!$A:$G,6)),"")</f>
        <v/>
      </c>
      <c r="G426" s="12" t="str">
        <f>IF($A426&lt;&gt;"",VLOOKUP($A426,Vocabulary!$A:$J,3,),"")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H426" s="12" t="str">
        <f>IFERROR(IF(VLOOKUP(A426,VocabularyNL!$A:$G,7)=0,"",VLOOKUP(A426,VocabularyNL!$A:$H,7)),"")</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I426" s="12" t="str">
        <f>IFERROR(IF(VLOOKUP(A426,VocabularyFR!$A:$G,7)=0,"",VLOOKUP(A426,VocabularyFR!$A:$H,7)),"")</f>
        <v/>
      </c>
      <c r="J426" s="12" t="str">
        <f>IF($A426&lt;&gt;"",IF(VLOOKUP($A426,Vocabulary!$A:$J,7,)="","",VLOOKUP($A426,Vocabulary!$A:$J,7,)),"")</f>
        <v/>
      </c>
      <c r="K426" s="12" t="str">
        <f>IFERROR(IF(VLOOKUP(A426,VocabularyNL!$A:$H,8)=0,"",VLOOKUP(A426,VocabularyNL!$A:$H,8)),"")</f>
        <v/>
      </c>
      <c r="L426" s="12" t="str">
        <f>IFERROR(IF(VLOOKUP(A426,VocabularyFR!$A:$H,8)=0,"",VLOOKUP(A426,VocabularyFR!$A:$H,8)),"")</f>
        <v/>
      </c>
    </row>
    <row r="427" spans="1:12" ht="86.4" x14ac:dyDescent="0.3">
      <c r="A427" s="4">
        <v>494</v>
      </c>
      <c r="B427" s="12" t="str">
        <f>IF($A427&lt;&gt;"",VLOOKUP($A427,Vocabulary!$A:$J,4,),"")</f>
        <v>Organization</v>
      </c>
      <c r="C427" s="12" t="str">
        <f>IF($A427&lt;&gt;"",IF(VLOOKUP($A427,Vocabulary!$A:$J,2,)="","",VLOOKUP($A427,Vocabulary!$A:$J,2,)),"")</f>
        <v>rechtstoestand</v>
      </c>
      <c r="D427" s="12" t="str">
        <f>IF($A427&lt;&gt;"",IF(VLOOKUP($A427,Vocabulary!$A:$J,10,)="","",VLOOKUP($A427,Vocabulary!$A:$J,10,)),"")</f>
        <v>&lt;vl-organisatie:rechtstoestand&gt;</v>
      </c>
      <c r="E427" s="12" t="str">
        <f>IFERROR(IF(VLOOKUP(A427,VocabularyNL!$A:$G,6)=0,"",VLOOKUP(A427,VocabularyNL!$A:$G,6)),"")</f>
        <v>rechtstoestand</v>
      </c>
      <c r="F427" s="12" t="str">
        <f>IFERROR(IF(VLOOKUP(A427,VocabularyFR!$A:$G,6)=0,"",VLOOKUP(A427,VocabularyFR!$A:$G,6)),"")</f>
        <v/>
      </c>
      <c r="G427" s="12" t="str">
        <f>IF($A427&lt;&gt;"",VLOOKUP($A427,Vocabulary!$A:$J,3,),"")</f>
        <v xml:space="preserve">Status van de geregistreerde organisatie. 
Gebruik
Stemt in de KBO overeen met rechtstoestand, bvb normale toestand, gerechtelijk akkoord, opening faillissement etc. </v>
      </c>
      <c r="H427" s="12" t="str">
        <f>IFERROR(IF(VLOOKUP(A427,VocabularyNL!$A:$G,7)=0,"",VLOOKUP(A427,VocabularyNL!$A:$H,7)),"")</f>
        <v xml:space="preserve">Status van de geregistreerde organisatie. 
Gebruik
Stemt in de KBO overeen met rechtstoestand, bvb normale toestand, gerechtelijk akkoord, opening faillissement etc. </v>
      </c>
      <c r="I427" s="12" t="str">
        <f>IFERROR(IF(VLOOKUP(A427,VocabularyFR!$A:$G,7)=0,"",VLOOKUP(A427,VocabularyFR!$A:$H,7)),"")</f>
        <v/>
      </c>
      <c r="J427" s="12" t="str">
        <f>IF($A427&lt;&gt;"",IF(VLOOKUP($A427,Vocabulary!$A:$J,7,)="","",VLOOKUP($A427,Vocabulary!$A:$J,7,)),"")</f>
        <v/>
      </c>
      <c r="K427" s="12" t="str">
        <f>IFERROR(IF(VLOOKUP(A427,VocabularyNL!$A:$H,8)=0,"",VLOOKUP(A427,VocabularyNL!$A:$H,8)),"")</f>
        <v/>
      </c>
      <c r="L427" s="12" t="str">
        <f>IFERROR(IF(VLOOKUP(A427,VocabularyFR!$A:$H,8)=0,"",VLOOKUP(A427,VocabularyFR!$A:$H,8)),"")</f>
        <v/>
      </c>
    </row>
    <row r="428" spans="1:12" ht="72" x14ac:dyDescent="0.3">
      <c r="A428" s="4">
        <v>495</v>
      </c>
      <c r="B428" s="12" t="str">
        <f>IF($A428&lt;&gt;"",VLOOKUP($A428,Vocabulary!$A:$J,4,),"")</f>
        <v>Organization</v>
      </c>
      <c r="C428" s="12" t="str">
        <f>IF($A428&lt;&gt;"",IF(VLOOKUP($A428,Vocabulary!$A:$J,2,)="","",VLOOKUP($A428,Vocabulary!$A:$J,2,)),"")</f>
        <v>rechtsvorm</v>
      </c>
      <c r="D428" s="12" t="str">
        <f>IF($A428&lt;&gt;"",IF(VLOOKUP($A428,Vocabulary!$A:$J,10,)="","",VLOOKUP($A428,Vocabulary!$A:$J,10,)),"")</f>
        <v>&lt;vl-organisatie:rechtsvorm&gt;</v>
      </c>
      <c r="E428" s="12" t="str">
        <f>IFERROR(IF(VLOOKUP(A428,VocabularyNL!$A:$G,6)=0,"",VLOOKUP(A428,VocabularyNL!$A:$G,6)),"")</f>
        <v>rechtsvorm</v>
      </c>
      <c r="F428" s="12" t="str">
        <f>IFERROR(IF(VLOOKUP(A428,VocabularyFR!$A:$G,6)=0,"",VLOOKUP(A428,VocabularyFR!$A:$G,6)),"")</f>
        <v/>
      </c>
      <c r="G428" s="12" t="str">
        <f>IF($A428&lt;&gt;"",VLOOKUP($A428,Vocabulary!$A:$J,3,),"")</f>
        <v xml:space="preserve">Juridisch statuut van de geregistreerde organisatie. 
Gebruik
Stemt in de KBO overeen met rechtsvorm, bvb NV, VZW, Stad/Gemeente, OCMW etc. </v>
      </c>
      <c r="H428" s="12" t="str">
        <f>IFERROR(IF(VLOOKUP(A428,VocabularyNL!$A:$G,7)=0,"",VLOOKUP(A428,VocabularyNL!$A:$H,7)),"")</f>
        <v xml:space="preserve">Juridisch statuut van de geregistreerde organisatie. 
Gebruik
Stemt in de KBO overeen met rechtsvorm, bvb NV, VZW, Stad/Gemeente, OCMW etc. </v>
      </c>
      <c r="I428" s="12" t="str">
        <f>IFERROR(IF(VLOOKUP(A428,VocabularyFR!$A:$G,7)=0,"",VLOOKUP(A428,VocabularyFR!$A:$H,7)),"")</f>
        <v/>
      </c>
      <c r="J428" s="12" t="str">
        <f>IF($A428&lt;&gt;"",IF(VLOOKUP($A428,Vocabulary!$A:$J,7,)="","",VLOOKUP($A428,Vocabulary!$A:$J,7,)),"")</f>
        <v/>
      </c>
      <c r="K428" s="12" t="str">
        <f>IFERROR(IF(VLOOKUP(A428,VocabularyNL!$A:$H,8)=0,"",VLOOKUP(A428,VocabularyNL!$A:$H,8)),"")</f>
        <v/>
      </c>
      <c r="L428" s="12" t="str">
        <f>IFERROR(IF(VLOOKUP(A428,VocabularyFR!$A:$H,8)=0,"",VLOOKUP(A428,VocabularyFR!$A:$H,8)),"")</f>
        <v/>
      </c>
    </row>
    <row r="429" spans="1:12" ht="57.6" x14ac:dyDescent="0.3">
      <c r="A429" s="4">
        <v>496</v>
      </c>
      <c r="B429" s="12" t="str">
        <f>IF($A429&lt;&gt;"",VLOOKUP($A429,Vocabulary!$A:$J,4,),"")</f>
        <v>Organization</v>
      </c>
      <c r="C429" s="12" t="str">
        <f>IF($A429&lt;&gt;"",IF(VLOOKUP($A429,Vocabulary!$A:$J,2,)="","",VLOOKUP($A429,Vocabulary!$A:$J,2,)),"")</f>
        <v>redenStopzetting</v>
      </c>
      <c r="D429" s="12" t="str">
        <f>IF($A429&lt;&gt;"",IF(VLOOKUP($A429,Vocabulary!$A:$J,10,)="","",VLOOKUP($A429,Vocabulary!$A:$J,10,)),"")</f>
        <v>&lt;vl-organisatie:redenStopzetting&gt;</v>
      </c>
      <c r="E429" s="12" t="str">
        <f>IFERROR(IF(VLOOKUP(A429,VocabularyNL!$A:$G,6)=0,"",VLOOKUP(A429,VocabularyNL!$A:$G,6)),"")</f>
        <v>redenStopzetting</v>
      </c>
      <c r="F429" s="12" t="str">
        <f>IFERROR(IF(VLOOKUP(A429,VocabularyFR!$A:$G,6)=0,"",VLOOKUP(A429,VocabularyFR!$A:$G,6)),"")</f>
        <v/>
      </c>
      <c r="G429" s="12" t="str">
        <f>IF($A429&lt;&gt;"",VLOOKUP($A429,Vocabulary!$A:$J,3,),"")</f>
        <v xml:space="preserve">Reden waarom de organisatie is stopgezet. 
Gebruik
Bvb pensionering, faillissement </v>
      </c>
      <c r="H429" s="12" t="str">
        <f>IFERROR(IF(VLOOKUP(A429,VocabularyNL!$A:$G,7)=0,"",VLOOKUP(A429,VocabularyNL!$A:$H,7)),"")</f>
        <v xml:space="preserve">Reden waarom de organisatie is stopgezet. 
Gebruik
Bvb pensionering, faillissement </v>
      </c>
      <c r="I429" s="12" t="str">
        <f>IFERROR(IF(VLOOKUP(A429,VocabularyFR!$A:$G,7)=0,"",VLOOKUP(A429,VocabularyFR!$A:$H,7)),"")</f>
        <v/>
      </c>
      <c r="J429" s="12" t="str">
        <f>IF($A429&lt;&gt;"",IF(VLOOKUP($A429,Vocabulary!$A:$J,7,)="","",VLOOKUP($A429,Vocabulary!$A:$J,7,)),"")</f>
        <v/>
      </c>
      <c r="K429" s="12" t="str">
        <f>IFERROR(IF(VLOOKUP(A429,VocabularyNL!$A:$H,8)=0,"",VLOOKUP(A429,VocabularyNL!$A:$H,8)),"")</f>
        <v/>
      </c>
      <c r="L429" s="12" t="str">
        <f>IFERROR(IF(VLOOKUP(A429,VocabularyFR!$A:$H,8)=0,"",VLOOKUP(A429,VocabularyFR!$A:$H,8)),"")</f>
        <v/>
      </c>
    </row>
    <row r="430" spans="1:12" ht="28.8" x14ac:dyDescent="0.3">
      <c r="A430" s="4">
        <v>497</v>
      </c>
      <c r="B430" s="12" t="str">
        <f>IF($A430&lt;&gt;"",VLOOKUP($A430,Vocabulary!$A:$J,4,),"")</f>
        <v>Generic</v>
      </c>
      <c r="C430" s="12" t="str">
        <f>IF($A430&lt;&gt;"",IF(VLOOKUP($A430,Vocabulary!$A:$J,2,)="","",VLOOKUP($A430,Vocabulary!$A:$J,2,)),"")</f>
        <v>aanschrijfprefix</v>
      </c>
      <c r="D430" s="12" t="str">
        <f>IF($A430&lt;&gt;"",IF(VLOOKUP($A430,Vocabulary!$A:$J,10,)="","",VLOOKUP($A430,Vocabulary!$A:$J,10,)),"")</f>
        <v>&lt;vl-generiek-ext:aanschrijfprefix&gt;</v>
      </c>
      <c r="E430" s="12" t="str">
        <f>IFERROR(IF(VLOOKUP(A430,VocabularyNL!$A:$G,6)=0,"",VLOOKUP(A430,VocabularyNL!$A:$G,6)),"")</f>
        <v>aanschrijfprefix</v>
      </c>
      <c r="F430" s="12" t="str">
        <f>IFERROR(IF(VLOOKUP(A430,VocabularyFR!$A:$G,6)=0,"",VLOOKUP(A430,VocabularyFR!$A:$G,6)),"")</f>
        <v/>
      </c>
      <c r="G430" s="12">
        <f>IF($A430&lt;&gt;"",VLOOKUP($A430,Vocabulary!$A:$J,3,),"")</f>
        <v>0</v>
      </c>
      <c r="H430" s="12" t="str">
        <f>IFERROR(IF(VLOOKUP(A430,VocabularyNL!$A:$G,7)=0,"",VLOOKUP(A430,VocabularyNL!$A:$H,7)),"")</f>
        <v/>
      </c>
      <c r="I430" s="12" t="str">
        <f>IFERROR(IF(VLOOKUP(A430,VocabularyFR!$A:$G,7)=0,"",VLOOKUP(A430,VocabularyFR!$A:$H,7)),"")</f>
        <v/>
      </c>
      <c r="J430" s="12" t="str">
        <f>IF($A430&lt;&gt;"",IF(VLOOKUP($A430,Vocabulary!$A:$J,7,)="","",VLOOKUP($A430,Vocabulary!$A:$J,7,)),"")</f>
        <v>external terminology:
http://ww.w3.org/2006/vcard/ns#honorific-prefix</v>
      </c>
      <c r="K430" s="12" t="str">
        <f>IFERROR(IF(VLOOKUP(A430,VocabularyNL!$A:$H,8)=0,"",VLOOKUP(A430,VocabularyNL!$A:$H,8)),"")</f>
        <v/>
      </c>
      <c r="L430" s="12" t="str">
        <f>IFERROR(IF(VLOOKUP(A430,VocabularyFR!$A:$H,8)=0,"",VLOOKUP(A430,VocabularyFR!$A:$H,8)),"")</f>
        <v/>
      </c>
    </row>
    <row r="431" spans="1:12" ht="28.8" x14ac:dyDescent="0.3">
      <c r="A431" s="4">
        <v>498</v>
      </c>
      <c r="B431" s="12" t="str">
        <f>IF($A431&lt;&gt;"",VLOOKUP($A431,Vocabulary!$A:$J,4,),"")</f>
        <v>Generic</v>
      </c>
      <c r="C431" s="12" t="str">
        <f>IF($A431&lt;&gt;"",IF(VLOOKUP($A431,Vocabulary!$A:$J,2,)="","",VLOOKUP($A431,Vocabulary!$A:$J,2,)),"")</f>
        <v>Activiteit</v>
      </c>
      <c r="D431" s="12" t="str">
        <f>IF($A431&lt;&gt;"",IF(VLOOKUP($A431,Vocabulary!$A:$J,10,)="","",VLOOKUP($A431,Vocabulary!$A:$J,10,)),"")</f>
        <v>&lt;vl-generiek-ext:Activiteit&gt;</v>
      </c>
      <c r="E431" s="12" t="str">
        <f>IFERROR(IF(VLOOKUP(A431,VocabularyNL!$A:$G,6)=0,"",VLOOKUP(A431,VocabularyNL!$A:$G,6)),"")</f>
        <v>Activiteit</v>
      </c>
      <c r="F431" s="12" t="str">
        <f>IFERROR(IF(VLOOKUP(A431,VocabularyFR!$A:$G,6)=0,"",VLOOKUP(A431,VocabularyFR!$A:$G,6)),"")</f>
        <v/>
      </c>
      <c r="G431" s="12">
        <f>IF($A431&lt;&gt;"",VLOOKUP($A431,Vocabulary!$A:$J,3,),"")</f>
        <v>0</v>
      </c>
      <c r="H431" s="12" t="str">
        <f>IFERROR(IF(VLOOKUP(A431,VocabularyNL!$A:$G,7)=0,"",VLOOKUP(A431,VocabularyNL!$A:$H,7)),"")</f>
        <v/>
      </c>
      <c r="I431" s="12" t="str">
        <f>IFERROR(IF(VLOOKUP(A431,VocabularyFR!$A:$G,7)=0,"",VLOOKUP(A431,VocabularyFR!$A:$H,7)),"")</f>
        <v/>
      </c>
      <c r="J431" s="12" t="str">
        <f>IF($A431&lt;&gt;"",IF(VLOOKUP($A431,Vocabulary!$A:$J,7,)="","",VLOOKUP($A431,Vocabulary!$A:$J,7,)),"")</f>
        <v>external terminology:
http://www.w3.org/ns/prov#Activity</v>
      </c>
      <c r="K431" s="12" t="str">
        <f>IFERROR(IF(VLOOKUP(A431,VocabularyNL!$A:$H,8)=0,"",VLOOKUP(A431,VocabularyNL!$A:$H,8)),"")</f>
        <v/>
      </c>
      <c r="L431" s="12" t="str">
        <f>IFERROR(IF(VLOOKUP(A431,VocabularyFR!$A:$H,8)=0,"",VLOOKUP(A431,VocabularyFR!$A:$H,8)),"")</f>
        <v/>
      </c>
    </row>
    <row r="432" spans="1:12" ht="28.8" x14ac:dyDescent="0.3">
      <c r="A432" s="4">
        <v>499</v>
      </c>
      <c r="B432" s="12" t="str">
        <f>IF($A432&lt;&gt;"",VLOOKUP($A432,Vocabulary!$A:$J,4,),"")</f>
        <v>Generic</v>
      </c>
      <c r="C432" s="12" t="str">
        <f>IF($A432&lt;&gt;"",IF(VLOOKUP($A432,Vocabulary!$A:$J,2,)="","",VLOOKUP($A432,Vocabulary!$A:$J,2,)),"")</f>
        <v>activiteit</v>
      </c>
      <c r="D432" s="12" t="str">
        <f>IF($A432&lt;&gt;"",IF(VLOOKUP($A432,Vocabulary!$A:$J,10,)="","",VLOOKUP($A432,Vocabulary!$A:$J,10,)),"")</f>
        <v>&lt;vl-generiek-ext:activiteit&gt;</v>
      </c>
      <c r="E432" s="12" t="str">
        <f>IFERROR(IF(VLOOKUP(A432,VocabularyNL!$A:$G,6)=0,"",VLOOKUP(A432,VocabularyNL!$A:$G,6)),"")</f>
        <v>activiteit</v>
      </c>
      <c r="F432" s="12" t="str">
        <f>IFERROR(IF(VLOOKUP(A432,VocabularyFR!$A:$G,6)=0,"",VLOOKUP(A432,VocabularyFR!$A:$G,6)),"")</f>
        <v/>
      </c>
      <c r="G432" s="12">
        <f>IF($A432&lt;&gt;"",VLOOKUP($A432,Vocabulary!$A:$J,3,),"")</f>
        <v>0</v>
      </c>
      <c r="H432" s="12" t="str">
        <f>IFERROR(IF(VLOOKUP(A432,VocabularyNL!$A:$G,7)=0,"",VLOOKUP(A432,VocabularyNL!$A:$H,7)),"")</f>
        <v/>
      </c>
      <c r="I432" s="12" t="str">
        <f>IFERROR(IF(VLOOKUP(A432,VocabularyFR!$A:$G,7)=0,"",VLOOKUP(A432,VocabularyFR!$A:$H,7)),"")</f>
        <v/>
      </c>
      <c r="J432" s="12" t="str">
        <f>IF($A432&lt;&gt;"",IF(VLOOKUP($A432,Vocabulary!$A:$J,7,)="","",VLOOKUP($A432,Vocabulary!$A:$J,7,)),"")</f>
        <v>external terminology:
http://www.w3.org/ns/prov#activity</v>
      </c>
      <c r="K432" s="12" t="str">
        <f>IFERROR(IF(VLOOKUP(A432,VocabularyNL!$A:$H,8)=0,"",VLOOKUP(A432,VocabularyNL!$A:$H,8)),"")</f>
        <v/>
      </c>
      <c r="L432" s="12" t="str">
        <f>IFERROR(IF(VLOOKUP(A432,VocabularyFR!$A:$H,8)=0,"",VLOOKUP(A432,VocabularyFR!$A:$H,8)),"")</f>
        <v/>
      </c>
    </row>
    <row r="433" spans="1:12" ht="28.8" x14ac:dyDescent="0.3">
      <c r="A433" s="4">
        <v>500</v>
      </c>
      <c r="B433" s="12" t="str">
        <f>IF($A433&lt;&gt;"",VLOOKUP($A433,Vocabulary!$A:$J,4,),"")</f>
        <v>Generic</v>
      </c>
      <c r="C433" s="12" t="str">
        <f>IF($A433&lt;&gt;"",IF(VLOOKUP($A433,Vocabulary!$A:$J,2,)="","",VLOOKUP($A433,Vocabulary!$A:$J,2,)),"")</f>
        <v>adres</v>
      </c>
      <c r="D433" s="12" t="str">
        <f>IF($A433&lt;&gt;"",IF(VLOOKUP($A433,Vocabulary!$A:$J,10,)="","",VLOOKUP($A433,Vocabulary!$A:$J,10,)),"")</f>
        <v>&lt;vl-generiek-ext:adres&gt;</v>
      </c>
      <c r="E433" s="12" t="str">
        <f>IFERROR(IF(VLOOKUP(A433,VocabularyNL!$A:$G,6)=0,"",VLOOKUP(A433,VocabularyNL!$A:$G,6)),"")</f>
        <v>adres</v>
      </c>
      <c r="F433" s="12" t="str">
        <f>IFERROR(IF(VLOOKUP(A433,VocabularyFR!$A:$G,6)=0,"",VLOOKUP(A433,VocabularyFR!$A:$G,6)),"")</f>
        <v/>
      </c>
      <c r="G433" s="12">
        <f>IF($A433&lt;&gt;"",VLOOKUP($A433,Vocabulary!$A:$J,3,),"")</f>
        <v>0</v>
      </c>
      <c r="H433" s="12" t="str">
        <f>IFERROR(IF(VLOOKUP(A433,VocabularyNL!$A:$G,7)=0,"",VLOOKUP(A433,VocabularyNL!$A:$H,7)),"")</f>
        <v/>
      </c>
      <c r="I433" s="12" t="str">
        <f>IFERROR(IF(VLOOKUP(A433,VocabularyFR!$A:$G,7)=0,"",VLOOKUP(A433,VocabularyFR!$A:$H,7)),"")</f>
        <v/>
      </c>
      <c r="J433" s="12" t="str">
        <f>IF($A433&lt;&gt;"",IF(VLOOKUP($A433,Vocabulary!$A:$J,7,)="","",VLOOKUP($A433,Vocabulary!$A:$J,7,)),"")</f>
        <v>external terminology:
http://www.w3.org/ns/locn#address</v>
      </c>
      <c r="K433" s="12" t="str">
        <f>IFERROR(IF(VLOOKUP(A433,VocabularyNL!$A:$H,8)=0,"",VLOOKUP(A433,VocabularyNL!$A:$H,8)),"")</f>
        <v/>
      </c>
      <c r="L433" s="12" t="str">
        <f>IFERROR(IF(VLOOKUP(A433,VocabularyFR!$A:$H,8)=0,"",VLOOKUP(A433,VocabularyFR!$A:$H,8)),"")</f>
        <v/>
      </c>
    </row>
    <row r="434" spans="1:12" ht="43.2" x14ac:dyDescent="0.3">
      <c r="A434" s="4">
        <v>501</v>
      </c>
      <c r="B434" s="12" t="str">
        <f>IF($A434&lt;&gt;"",VLOOKUP($A434,Vocabulary!$A:$J,4,),"")</f>
        <v>Generic</v>
      </c>
      <c r="C434" s="12" t="str">
        <f>IF($A434&lt;&gt;"",IF(VLOOKUP($A434,Vocabulary!$A:$J,2,)="","",VLOOKUP($A434,Vocabulary!$A:$J,2,)),"")</f>
        <v>Agent</v>
      </c>
      <c r="D434" s="12" t="str">
        <f>IF($A434&lt;&gt;"",IF(VLOOKUP($A434,Vocabulary!$A:$J,10,)="","",VLOOKUP($A434,Vocabulary!$A:$J,10,)),"")</f>
        <v>&lt;vl-generiek-ext:Agent&gt;</v>
      </c>
      <c r="E434" s="12" t="str">
        <f>IFERROR(IF(VLOOKUP(A434,VocabularyNL!$A:$G,6)=0,"",VLOOKUP(A434,VocabularyNL!$A:$G,6)),"")</f>
        <v>Agent</v>
      </c>
      <c r="F434" s="12" t="str">
        <f>IFERROR(IF(VLOOKUP(A434,VocabularyFR!$A:$G,6)=0,"",VLOOKUP(A434,VocabularyFR!$A:$G,6)),"")</f>
        <v/>
      </c>
      <c r="G434" s="12" t="str">
        <f>IF($A434&lt;&gt;"",VLOOKUP($A434,Vocabulary!$A:$J,3,),"")</f>
        <v>Examples of Agent include person, organization, and software agent.
A resource that acts or has the power to act.</v>
      </c>
      <c r="H434" s="12" t="str">
        <f>IFERROR(IF(VLOOKUP(A434,VocabularyNL!$A:$G,7)=0,"",VLOOKUP(A434,VocabularyNL!$A:$H,7)),"")</f>
        <v>Examples of Agent include person, organization, and software agent.
A resource that acts or has the power to act.</v>
      </c>
      <c r="I434" s="12" t="str">
        <f>IFERROR(IF(VLOOKUP(A434,VocabularyFR!$A:$G,7)=0,"",VLOOKUP(A434,VocabularyFR!$A:$H,7)),"")</f>
        <v/>
      </c>
      <c r="J434" s="12" t="str">
        <f>IF($A434&lt;&gt;"",IF(VLOOKUP($A434,Vocabulary!$A:$J,7,)="","",VLOOKUP($A434,Vocabulary!$A:$J,7,)),"")</f>
        <v>external terminology:
http://purl.org/dc/terms/Agent</v>
      </c>
      <c r="K434" s="12" t="str">
        <f>IFERROR(IF(VLOOKUP(A434,VocabularyNL!$A:$H,8)=0,"",VLOOKUP(A434,VocabularyNL!$A:$H,8)),"")</f>
        <v/>
      </c>
      <c r="L434" s="12" t="str">
        <f>IFERROR(IF(VLOOKUP(A434,VocabularyFR!$A:$H,8)=0,"",VLOOKUP(A434,VocabularyFR!$A:$H,8)),"")</f>
        <v/>
      </c>
    </row>
    <row r="435" spans="1:12" ht="43.2" x14ac:dyDescent="0.3">
      <c r="A435" s="4">
        <v>502</v>
      </c>
      <c r="B435" s="12" t="str">
        <f>IF($A435&lt;&gt;"",VLOOKUP($A435,Vocabulary!$A:$J,4,),"")</f>
        <v>Generic</v>
      </c>
      <c r="C435" s="12" t="str">
        <f>IF($A435&lt;&gt;"",IF(VLOOKUP($A435,Vocabulary!$A:$J,2,)="","",VLOOKUP($A435,Vocabulary!$A:$J,2,)),"")</f>
        <v>Agent</v>
      </c>
      <c r="D435" s="12" t="str">
        <f>IF($A435&lt;&gt;"",IF(VLOOKUP($A435,Vocabulary!$A:$J,10,)="","",VLOOKUP($A435,Vocabulary!$A:$J,10,)),"")</f>
        <v>&lt;vl-generiek-ext:Agent&gt;</v>
      </c>
      <c r="E435" s="12" t="str">
        <f>IFERROR(IF(VLOOKUP(A435,VocabularyNL!$A:$G,6)=0,"",VLOOKUP(A435,VocabularyNL!$A:$G,6)),"")</f>
        <v>Agent</v>
      </c>
      <c r="F435" s="12" t="str">
        <f>IFERROR(IF(VLOOKUP(A435,VocabularyFR!$A:$G,6)=0,"",VLOOKUP(A435,VocabularyFR!$A:$G,6)),"")</f>
        <v/>
      </c>
      <c r="G435" s="12" t="str">
        <f>IF($A435&lt;&gt;"",VLOOKUP($A435,Vocabulary!$A:$J,3,),"")</f>
        <v>An agent is something that bears some form of responsibility for an activity taking place, for the existence of an entity, or for another agent's activity.</v>
      </c>
      <c r="H435" s="12" t="str">
        <f>IFERROR(IF(VLOOKUP(A435,VocabularyNL!$A:$G,7)=0,"",VLOOKUP(A435,VocabularyNL!$A:$H,7)),"")</f>
        <v>An agent is something that bears some form of responsibility for an activity taking place, for the existence of an entity, or for another agent's activity.</v>
      </c>
      <c r="I435" s="12" t="str">
        <f>IFERROR(IF(VLOOKUP(A435,VocabularyFR!$A:$G,7)=0,"",VLOOKUP(A435,VocabularyFR!$A:$H,7)),"")</f>
        <v/>
      </c>
      <c r="J435" s="12" t="str">
        <f>IF($A435&lt;&gt;"",IF(VLOOKUP($A435,Vocabulary!$A:$J,7,)="","",VLOOKUP($A435,Vocabulary!$A:$J,7,)),"")</f>
        <v>external terminology:
http://www.w3.org/ns/prov#Agent</v>
      </c>
      <c r="K435" s="12" t="str">
        <f>IFERROR(IF(VLOOKUP(A435,VocabularyNL!$A:$H,8)=0,"",VLOOKUP(A435,VocabularyNL!$A:$H,8)),"")</f>
        <v/>
      </c>
      <c r="L435" s="12" t="str">
        <f>IFERROR(IF(VLOOKUP(A435,VocabularyFR!$A:$H,8)=0,"",VLOOKUP(A435,VocabularyFR!$A:$H,8)),"")</f>
        <v/>
      </c>
    </row>
    <row r="436" spans="1:12" ht="28.8" x14ac:dyDescent="0.3">
      <c r="A436" s="4">
        <v>503</v>
      </c>
      <c r="B436" s="12" t="str">
        <f>IF($A436&lt;&gt;"",VLOOKUP($A436,Vocabulary!$A:$J,4,),"")</f>
        <v>Generic</v>
      </c>
      <c r="C436" s="12" t="str">
        <f>IF($A436&lt;&gt;"",IF(VLOOKUP($A436,Vocabulary!$A:$J,2,)="","",VLOOKUP($A436,Vocabulary!$A:$J,2,)),"")</f>
        <v>alsGML</v>
      </c>
      <c r="D436" s="12" t="str">
        <f>IF($A436&lt;&gt;"",IF(VLOOKUP($A436,Vocabulary!$A:$J,10,)="","",VLOOKUP($A436,Vocabulary!$A:$J,10,)),"")</f>
        <v>&lt;vl-generiek-ext:alsGML&gt;</v>
      </c>
      <c r="E436" s="12" t="str">
        <f>IFERROR(IF(VLOOKUP(A436,VocabularyNL!$A:$G,6)=0,"",VLOOKUP(A436,VocabularyNL!$A:$G,6)),"")</f>
        <v>alsGML</v>
      </c>
      <c r="F436" s="12" t="str">
        <f>IFERROR(IF(VLOOKUP(A436,VocabularyFR!$A:$G,6)=0,"",VLOOKUP(A436,VocabularyFR!$A:$G,6)),"")</f>
        <v/>
      </c>
      <c r="G436" s="12">
        <f>IF($A436&lt;&gt;"",VLOOKUP($A436,Vocabulary!$A:$J,3,),"")</f>
        <v>0</v>
      </c>
      <c r="H436" s="12" t="str">
        <f>IFERROR(IF(VLOOKUP(A436,VocabularyNL!$A:$G,7)=0,"",VLOOKUP(A436,VocabularyNL!$A:$H,7)),"")</f>
        <v/>
      </c>
      <c r="I436" s="12" t="str">
        <f>IFERROR(IF(VLOOKUP(A436,VocabularyFR!$A:$G,7)=0,"",VLOOKUP(A436,VocabularyFR!$A:$H,7)),"")</f>
        <v/>
      </c>
      <c r="J436" s="12" t="str">
        <f>IF($A436&lt;&gt;"",IF(VLOOKUP($A436,Vocabulary!$A:$J,7,)="","",VLOOKUP($A436,Vocabulary!$A:$J,7,)),"")</f>
        <v>external terminology:
http://www.opengis.net/ont/geosparql#asGML</v>
      </c>
      <c r="K436" s="12" t="str">
        <f>IFERROR(IF(VLOOKUP(A436,VocabularyNL!$A:$H,8)=0,"",VLOOKUP(A436,VocabularyNL!$A:$H,8)),"")</f>
        <v/>
      </c>
      <c r="L436" s="12" t="str">
        <f>IFERROR(IF(VLOOKUP(A436,VocabularyFR!$A:$H,8)=0,"",VLOOKUP(A436,VocabularyFR!$A:$H,8)),"")</f>
        <v/>
      </c>
    </row>
    <row r="437" spans="1:12" ht="28.8" x14ac:dyDescent="0.3">
      <c r="A437" s="4">
        <v>504</v>
      </c>
      <c r="B437" s="12" t="str">
        <f>IF($A437&lt;&gt;"",VLOOKUP($A437,Vocabulary!$A:$J,4,),"")</f>
        <v>Generic</v>
      </c>
      <c r="C437" s="12" t="str">
        <f>IF($A437&lt;&gt;"",IF(VLOOKUP($A437,Vocabulary!$A:$J,2,)="","",VLOOKUP($A437,Vocabulary!$A:$J,2,)),"")</f>
        <v>alsWKT</v>
      </c>
      <c r="D437" s="12" t="str">
        <f>IF($A437&lt;&gt;"",IF(VLOOKUP($A437,Vocabulary!$A:$J,10,)="","",VLOOKUP($A437,Vocabulary!$A:$J,10,)),"")</f>
        <v>&lt;vl-generiek-ext:alsWKT&gt;</v>
      </c>
      <c r="E437" s="12" t="str">
        <f>IFERROR(IF(VLOOKUP(A437,VocabularyNL!$A:$G,6)=0,"",VLOOKUP(A437,VocabularyNL!$A:$G,6)),"")</f>
        <v>alsWKT</v>
      </c>
      <c r="F437" s="12" t="str">
        <f>IFERROR(IF(VLOOKUP(A437,VocabularyFR!$A:$G,6)=0,"",VLOOKUP(A437,VocabularyFR!$A:$G,6)),"")</f>
        <v/>
      </c>
      <c r="G437" s="12">
        <f>IF($A437&lt;&gt;"",VLOOKUP($A437,Vocabulary!$A:$J,3,),"")</f>
        <v>0</v>
      </c>
      <c r="H437" s="12" t="str">
        <f>IFERROR(IF(VLOOKUP(A437,VocabularyNL!$A:$G,7)=0,"",VLOOKUP(A437,VocabularyNL!$A:$H,7)),"")</f>
        <v/>
      </c>
      <c r="I437" s="12" t="str">
        <f>IFERROR(IF(VLOOKUP(A437,VocabularyFR!$A:$G,7)=0,"",VLOOKUP(A437,VocabularyFR!$A:$H,7)),"")</f>
        <v/>
      </c>
      <c r="J437" s="12" t="str">
        <f>IF($A437&lt;&gt;"",IF(VLOOKUP($A437,Vocabulary!$A:$J,7,)="","",VLOOKUP($A437,Vocabulary!$A:$J,7,)),"")</f>
        <v>external terminology:
http://www.opengis.net/ont/geosparql#asWKT</v>
      </c>
      <c r="K437" s="12" t="str">
        <f>IFERROR(IF(VLOOKUP(A437,VocabularyNL!$A:$H,8)=0,"",VLOOKUP(A437,VocabularyNL!$A:$H,8)),"")</f>
        <v/>
      </c>
      <c r="L437" s="12" t="str">
        <f>IFERROR(IF(VLOOKUP(A437,VocabularyFR!$A:$H,8)=0,"",VLOOKUP(A437,VocabularyFR!$A:$H,8)),"")</f>
        <v/>
      </c>
    </row>
    <row r="438" spans="1:12" ht="28.8" x14ac:dyDescent="0.3">
      <c r="A438" s="4">
        <v>505</v>
      </c>
      <c r="B438" s="12" t="str">
        <f>IF($A438&lt;&gt;"",VLOOKUP($A438,Vocabulary!$A:$J,4,),"")</f>
        <v>Generic</v>
      </c>
      <c r="C438" s="12" t="str">
        <f>IF($A438&lt;&gt;"",IF(VLOOKUP($A438,Vocabulary!$A:$J,2,)="","",VLOOKUP($A438,Vocabulary!$A:$J,2,)),"")</f>
        <v>beschrijving</v>
      </c>
      <c r="D438" s="12" t="str">
        <f>IF($A438&lt;&gt;"",IF(VLOOKUP($A438,Vocabulary!$A:$J,10,)="","",VLOOKUP($A438,Vocabulary!$A:$J,10,)),"")</f>
        <v>&lt;vl-generiek-ext:beschrijving&gt;</v>
      </c>
      <c r="E438" s="12" t="str">
        <f>IFERROR(IF(VLOOKUP(A438,VocabularyNL!$A:$G,6)=0,"",VLOOKUP(A438,VocabularyNL!$A:$G,6)),"")</f>
        <v>beschrijving</v>
      </c>
      <c r="F438" s="12" t="str">
        <f>IFERROR(IF(VLOOKUP(A438,VocabularyFR!$A:$G,6)=0,"",VLOOKUP(A438,VocabularyFR!$A:$G,6)),"")</f>
        <v/>
      </c>
      <c r="G438" s="12">
        <f>IF($A438&lt;&gt;"",VLOOKUP($A438,Vocabulary!$A:$J,3,),"")</f>
        <v>0</v>
      </c>
      <c r="H438" s="12" t="str">
        <f>IFERROR(IF(VLOOKUP(A438,VocabularyNL!$A:$G,7)=0,"",VLOOKUP(A438,VocabularyNL!$A:$H,7)),"")</f>
        <v/>
      </c>
      <c r="I438" s="12" t="str">
        <f>IFERROR(IF(VLOOKUP(A438,VocabularyFR!$A:$G,7)=0,"",VLOOKUP(A438,VocabularyFR!$A:$H,7)),"")</f>
        <v/>
      </c>
      <c r="J438" s="12" t="str">
        <f>IF($A438&lt;&gt;"",IF(VLOOKUP($A438,Vocabulary!$A:$J,7,)="","",VLOOKUP($A438,Vocabulary!$A:$J,7,)),"")</f>
        <v>external terminology:
http://purl.org/dc/terms/description</v>
      </c>
      <c r="K438" s="12" t="str">
        <f>IFERROR(IF(VLOOKUP(A438,VocabularyNL!$A:$H,8)=0,"",VLOOKUP(A438,VocabularyNL!$A:$H,8)),"")</f>
        <v/>
      </c>
      <c r="L438" s="12" t="str">
        <f>IFERROR(IF(VLOOKUP(A438,VocabularyFR!$A:$H,8)=0,"",VLOOKUP(A438,VocabularyFR!$A:$H,8)),"")</f>
        <v/>
      </c>
    </row>
    <row r="439" spans="1:12" ht="28.8" x14ac:dyDescent="0.3">
      <c r="A439" s="4">
        <v>506</v>
      </c>
      <c r="B439" s="12" t="str">
        <f>IF($A439&lt;&gt;"",VLOOKUP($A439,Vocabulary!$A:$J,4,),"")</f>
        <v>Generic</v>
      </c>
      <c r="C439" s="12" t="str">
        <f>IF($A439&lt;&gt;"",IF(VLOOKUP($A439,Vocabulary!$A:$J,2,)="","",VLOOKUP($A439,Vocabulary!$A:$J,2,)),"")</f>
        <v>Contactpunt</v>
      </c>
      <c r="D439" s="12" t="str">
        <f>IF($A439&lt;&gt;"",IF(VLOOKUP($A439,Vocabulary!$A:$J,10,)="","",VLOOKUP($A439,Vocabulary!$A:$J,10,)),"")</f>
        <v>&lt;vl-generiek-ext:Contactpunt&gt;</v>
      </c>
      <c r="E439" s="12" t="str">
        <f>IFERROR(IF(VLOOKUP(A439,VocabularyNL!$A:$G,6)=0,"",VLOOKUP(A439,VocabularyNL!$A:$G,6)),"")</f>
        <v>Contactpunt</v>
      </c>
      <c r="F439" s="12" t="str">
        <f>IFERROR(IF(VLOOKUP(A439,VocabularyFR!$A:$G,6)=0,"",VLOOKUP(A439,VocabularyFR!$A:$G,6)),"")</f>
        <v/>
      </c>
      <c r="G439" s="12" t="str">
        <f>IF($A439&lt;&gt;"",VLOOKUP($A439,Vocabulary!$A:$J,3,),"")</f>
        <v>A contact point for a person or organization.</v>
      </c>
      <c r="H439" s="12" t="str">
        <f>IFERROR(IF(VLOOKUP(A439,VocabularyNL!$A:$G,7)=0,"",VLOOKUP(A439,VocabularyNL!$A:$H,7)),"")</f>
        <v>A contact point for a person or organization.</v>
      </c>
      <c r="I439" s="12" t="str">
        <f>IFERROR(IF(VLOOKUP(A439,VocabularyFR!$A:$G,7)=0,"",VLOOKUP(A439,VocabularyFR!$A:$H,7)),"")</f>
        <v/>
      </c>
      <c r="J439" s="12" t="str">
        <f>IF($A439&lt;&gt;"",IF(VLOOKUP($A439,Vocabulary!$A:$J,7,)="","",VLOOKUP($A439,Vocabulary!$A:$J,7,)),"")</f>
        <v>external terminology:
http://schema.org/ContactPoint</v>
      </c>
      <c r="K439" s="12" t="str">
        <f>IFERROR(IF(VLOOKUP(A439,VocabularyNL!$A:$H,8)=0,"",VLOOKUP(A439,VocabularyNL!$A:$H,8)),"")</f>
        <v/>
      </c>
      <c r="L439" s="12" t="str">
        <f>IFERROR(IF(VLOOKUP(A439,VocabularyFR!$A:$H,8)=0,"",VLOOKUP(A439,VocabularyFR!$A:$H,8)),"")</f>
        <v/>
      </c>
    </row>
    <row r="440" spans="1:12" ht="28.8" x14ac:dyDescent="0.3">
      <c r="A440" s="4">
        <v>507</v>
      </c>
      <c r="B440" s="12" t="str">
        <f>IF($A440&lt;&gt;"",VLOOKUP($A440,Vocabulary!$A:$J,4,),"")</f>
        <v>Generic</v>
      </c>
      <c r="C440" s="12" t="str">
        <f>IF($A440&lt;&gt;"",IF(VLOOKUP($A440,Vocabulary!$A:$J,2,)="","",VLOOKUP($A440,Vocabulary!$A:$J,2,)),"")</f>
        <v>Document</v>
      </c>
      <c r="D440" s="12" t="str">
        <f>IF($A440&lt;&gt;"",IF(VLOOKUP($A440,Vocabulary!$A:$J,10,)="","",VLOOKUP($A440,Vocabulary!$A:$J,10,)),"")</f>
        <v>&lt;vl-generiek-ext:Document&gt;</v>
      </c>
      <c r="E440" s="12" t="str">
        <f>IFERROR(IF(VLOOKUP(A440,VocabularyNL!$A:$G,6)=0,"",VLOOKUP(A440,VocabularyNL!$A:$G,6)),"")</f>
        <v>Document</v>
      </c>
      <c r="F440" s="12" t="str">
        <f>IFERROR(IF(VLOOKUP(A440,VocabularyFR!$A:$G,6)=0,"",VLOOKUP(A440,VocabularyFR!$A:$G,6)),"")</f>
        <v/>
      </c>
      <c r="G440" s="12">
        <f>IF($A440&lt;&gt;"",VLOOKUP($A440,Vocabulary!$A:$J,3,),"")</f>
        <v>0</v>
      </c>
      <c r="H440" s="12" t="str">
        <f>IFERROR(IF(VLOOKUP(A440,VocabularyNL!$A:$G,7)=0,"",VLOOKUP(A440,VocabularyNL!$A:$H,7)),"")</f>
        <v/>
      </c>
      <c r="I440" s="12" t="str">
        <f>IFERROR(IF(VLOOKUP(A440,VocabularyFR!$A:$G,7)=0,"",VLOOKUP(A440,VocabularyFR!$A:$H,7)),"")</f>
        <v/>
      </c>
      <c r="J440" s="12" t="str">
        <f>IF($A440&lt;&gt;"",IF(VLOOKUP($A440,Vocabulary!$A:$J,7,)="","",VLOOKUP($A440,Vocabulary!$A:$J,7,)),"")</f>
        <v>external terminology:
http://xmlns.com/foaf/0.1/Document</v>
      </c>
      <c r="K440" s="12" t="str">
        <f>IFERROR(IF(VLOOKUP(A440,VocabularyNL!$A:$H,8)=0,"",VLOOKUP(A440,VocabularyNL!$A:$H,8)),"")</f>
        <v/>
      </c>
      <c r="L440" s="12" t="str">
        <f>IFERROR(IF(VLOOKUP(A440,VocabularyFR!$A:$H,8)=0,"",VLOOKUP(A440,VocabularyFR!$A:$H,8)),"")</f>
        <v/>
      </c>
    </row>
    <row r="441" spans="1:12" ht="28.8" x14ac:dyDescent="0.3">
      <c r="A441" s="4">
        <v>508</v>
      </c>
      <c r="B441" s="12" t="str">
        <f>IF($A441&lt;&gt;"",VLOOKUP($A441,Vocabulary!$A:$J,4,),"")</f>
        <v>Generic</v>
      </c>
      <c r="C441" s="12" t="str">
        <f>IF($A441&lt;&gt;"",IF(VLOOKUP($A441,Vocabulary!$A:$J,2,)="","",VLOOKUP($A441,Vocabulary!$A:$J,2,)),"")</f>
        <v>email</v>
      </c>
      <c r="D441" s="12" t="str">
        <f>IF($A441&lt;&gt;"",IF(VLOOKUP($A441,Vocabulary!$A:$J,10,)="","",VLOOKUP($A441,Vocabulary!$A:$J,10,)),"")</f>
        <v>&lt;vl-generiek-ext:email&gt;</v>
      </c>
      <c r="E441" s="12" t="str">
        <f>IFERROR(IF(VLOOKUP(A441,VocabularyNL!$A:$G,6)=0,"",VLOOKUP(A441,VocabularyNL!$A:$G,6)),"")</f>
        <v>email</v>
      </c>
      <c r="F441" s="12" t="str">
        <f>IFERROR(IF(VLOOKUP(A441,VocabularyFR!$A:$G,6)=0,"",VLOOKUP(A441,VocabularyFR!$A:$G,6)),"")</f>
        <v/>
      </c>
      <c r="G441" s="12">
        <f>IF($A441&lt;&gt;"",VLOOKUP($A441,Vocabulary!$A:$J,3,),"")</f>
        <v>0</v>
      </c>
      <c r="H441" s="12" t="str">
        <f>IFERROR(IF(VLOOKUP(A441,VocabularyNL!$A:$G,7)=0,"",VLOOKUP(A441,VocabularyNL!$A:$H,7)),"")</f>
        <v/>
      </c>
      <c r="I441" s="12" t="str">
        <f>IFERROR(IF(VLOOKUP(A441,VocabularyFR!$A:$G,7)=0,"",VLOOKUP(A441,VocabularyFR!$A:$H,7)),"")</f>
        <v/>
      </c>
      <c r="J441" s="12" t="str">
        <f>IF($A441&lt;&gt;"",IF(VLOOKUP($A441,Vocabulary!$A:$J,7,)="","",VLOOKUP($A441,Vocabulary!$A:$J,7,)),"")</f>
        <v>external terminology:
http://schema.org/email</v>
      </c>
      <c r="K441" s="12" t="str">
        <f>IFERROR(IF(VLOOKUP(A441,VocabularyNL!$A:$H,8)=0,"",VLOOKUP(A441,VocabularyNL!$A:$H,8)),"")</f>
        <v/>
      </c>
      <c r="L441" s="12" t="str">
        <f>IFERROR(IF(VLOOKUP(A441,VocabularyFR!$A:$H,8)=0,"",VLOOKUP(A441,VocabularyFR!$A:$H,8)),"")</f>
        <v/>
      </c>
    </row>
    <row r="442" spans="1:12" ht="28.8" x14ac:dyDescent="0.3">
      <c r="A442" s="4">
        <v>509</v>
      </c>
      <c r="B442" s="12" t="str">
        <f>IF($A442&lt;&gt;"",VLOOKUP($A442,Vocabulary!$A:$J,4,),"")</f>
        <v>Generic</v>
      </c>
      <c r="C442" s="12" t="str">
        <f>IF($A442&lt;&gt;"",IF(VLOOKUP($A442,Vocabulary!$A:$J,2,)="","",VLOOKUP($A442,Vocabulary!$A:$J,2,)),"")</f>
        <v>Entiteit</v>
      </c>
      <c r="D442" s="12" t="str">
        <f>IF($A442&lt;&gt;"",IF(VLOOKUP($A442,Vocabulary!$A:$J,10,)="","",VLOOKUP($A442,Vocabulary!$A:$J,10,)),"")</f>
        <v>&lt;vl-generiek-ext:Entiteit&gt;</v>
      </c>
      <c r="E442" s="12" t="str">
        <f>IFERROR(IF(VLOOKUP(A442,VocabularyNL!$A:$G,6)=0,"",VLOOKUP(A442,VocabularyNL!$A:$G,6)),"")</f>
        <v>Entiteit</v>
      </c>
      <c r="F442" s="12" t="str">
        <f>IFERROR(IF(VLOOKUP(A442,VocabularyFR!$A:$G,6)=0,"",VLOOKUP(A442,VocabularyFR!$A:$G,6)),"")</f>
        <v/>
      </c>
      <c r="G442" s="12">
        <f>IF($A442&lt;&gt;"",VLOOKUP($A442,Vocabulary!$A:$J,3,),"")</f>
        <v>0</v>
      </c>
      <c r="H442" s="12" t="str">
        <f>IFERROR(IF(VLOOKUP(A442,VocabularyNL!$A:$G,7)=0,"",VLOOKUP(A442,VocabularyNL!$A:$H,7)),"")</f>
        <v/>
      </c>
      <c r="I442" s="12" t="str">
        <f>IFERROR(IF(VLOOKUP(A442,VocabularyFR!$A:$G,7)=0,"",VLOOKUP(A442,VocabularyFR!$A:$H,7)),"")</f>
        <v/>
      </c>
      <c r="J442" s="12" t="str">
        <f>IF($A442&lt;&gt;"",IF(VLOOKUP($A442,Vocabulary!$A:$J,7,)="","",VLOOKUP($A442,Vocabulary!$A:$J,7,)),"")</f>
        <v>external terminology:
http://www.w3.org/ns/prov#Entity</v>
      </c>
      <c r="K442" s="12" t="str">
        <f>IFERROR(IF(VLOOKUP(A442,VocabularyNL!$A:$H,8)=0,"",VLOOKUP(A442,VocabularyNL!$A:$H,8)),"")</f>
        <v/>
      </c>
      <c r="L442" s="12" t="str">
        <f>IFERROR(IF(VLOOKUP(A442,VocabularyFR!$A:$H,8)=0,"",VLOOKUP(A442,VocabularyFR!$A:$H,8)),"")</f>
        <v/>
      </c>
    </row>
    <row r="443" spans="1:12" ht="28.8" x14ac:dyDescent="0.3">
      <c r="A443" s="4">
        <v>510</v>
      </c>
      <c r="B443" s="12" t="str">
        <f>IF($A443&lt;&gt;"",VLOOKUP($A443,Vocabulary!$A:$J,4,),"")</f>
        <v>Generic</v>
      </c>
      <c r="C443" s="12" t="str">
        <f>IF($A443&lt;&gt;"",IF(VLOOKUP($A443,Vocabulary!$A:$J,2,)="","",VLOOKUP($A443,Vocabulary!$A:$J,2,)),"")</f>
        <v>faxnummer</v>
      </c>
      <c r="D443" s="12" t="str">
        <f>IF($A443&lt;&gt;"",IF(VLOOKUP($A443,Vocabulary!$A:$J,10,)="","",VLOOKUP($A443,Vocabulary!$A:$J,10,)),"")</f>
        <v>&lt;vl-generiek-ext:faxnummer&gt;</v>
      </c>
      <c r="E443" s="12" t="str">
        <f>IFERROR(IF(VLOOKUP(A443,VocabularyNL!$A:$G,6)=0,"",VLOOKUP(A443,VocabularyNL!$A:$G,6)),"")</f>
        <v>faxnummer</v>
      </c>
      <c r="F443" s="12" t="str">
        <f>IFERROR(IF(VLOOKUP(A443,VocabularyFR!$A:$G,6)=0,"",VLOOKUP(A443,VocabularyFR!$A:$G,6)),"")</f>
        <v/>
      </c>
      <c r="G443" s="12">
        <f>IF($A443&lt;&gt;"",VLOOKUP($A443,Vocabulary!$A:$J,3,),"")</f>
        <v>0</v>
      </c>
      <c r="H443" s="12" t="str">
        <f>IFERROR(IF(VLOOKUP(A443,VocabularyNL!$A:$G,7)=0,"",VLOOKUP(A443,VocabularyNL!$A:$H,7)),"")</f>
        <v/>
      </c>
      <c r="I443" s="12" t="str">
        <f>IFERROR(IF(VLOOKUP(A443,VocabularyFR!$A:$G,7)=0,"",VLOOKUP(A443,VocabularyFR!$A:$H,7)),"")</f>
        <v/>
      </c>
      <c r="J443" s="12" t="str">
        <f>IF($A443&lt;&gt;"",IF(VLOOKUP($A443,Vocabulary!$A:$J,7,)="","",VLOOKUP($A443,Vocabulary!$A:$J,7,)),"")</f>
        <v>external terminology:
http://schema.org/faxNumber</v>
      </c>
      <c r="K443" s="12" t="str">
        <f>IFERROR(IF(VLOOKUP(A443,VocabularyNL!$A:$H,8)=0,"",VLOOKUP(A443,VocabularyNL!$A:$H,8)),"")</f>
        <v/>
      </c>
      <c r="L443" s="12" t="str">
        <f>IFERROR(IF(VLOOKUP(A443,VocabularyFR!$A:$H,8)=0,"",VLOOKUP(A443,VocabularyFR!$A:$H,8)),"")</f>
        <v/>
      </c>
    </row>
    <row r="444" spans="1:12" ht="86.4" x14ac:dyDescent="0.3">
      <c r="A444" s="4">
        <v>511</v>
      </c>
      <c r="B444" s="12" t="str">
        <f>IF($A444&lt;&gt;"",VLOOKUP($A444,Vocabulary!$A:$J,4,),"")</f>
        <v>Generic</v>
      </c>
      <c r="C444" s="12" t="str">
        <f>IF($A444&lt;&gt;"",IF(VLOOKUP($A444,Vocabulary!$A:$J,2,)="","",VLOOKUP($A444,Vocabulary!$A:$J,2,)),"")</f>
        <v>FormeelKader</v>
      </c>
      <c r="D444" s="12" t="str">
        <f>IF($A444&lt;&gt;"",IF(VLOOKUP($A444,Vocabulary!$A:$J,10,)="","",VLOOKUP($A444,Vocabulary!$A:$J,10,)),"")</f>
        <v>&lt;vl-generiek-ext:FormeelKader&gt;</v>
      </c>
      <c r="E444" s="12" t="str">
        <f>IFERROR(IF(VLOOKUP(A444,VocabularyNL!$A:$G,6)=0,"",VLOOKUP(A444,VocabularyNL!$A:$G,6)),"")</f>
        <v>FormeelKader</v>
      </c>
      <c r="F444" s="12" t="str">
        <f>IFERROR(IF(VLOOKUP(A444,VocabularyFR!$A:$G,6)=0,"",VLOOKUP(A444,VocabularyFR!$A:$G,6)),"")</f>
        <v/>
      </c>
      <c r="G444" s="12" t="str">
        <f>IF($A444&lt;&gt;"",VLOOKUP($A444,Vocabulary!$A:$J,3,),"")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H444" s="12" t="str">
        <f>IFERROR(IF(VLOOKUP(A444,VocabularyNL!$A:$G,7)=0,"",VLOOKUP(A444,VocabularyNL!$A:$H,7)),"")</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I444" s="12" t="str">
        <f>IFERROR(IF(VLOOKUP(A444,VocabularyFR!$A:$G,7)=0,"",VLOOKUP(A444,VocabularyFR!$A:$H,7)),"")</f>
        <v/>
      </c>
      <c r="J444" s="12" t="str">
        <f>IF($A444&lt;&gt;"",IF(VLOOKUP($A444,Vocabulary!$A:$J,7,)="","",VLOOKUP($A444,Vocabulary!$A:$J,7,)),"")</f>
        <v>external terminology:
http://purl.org/vocab/cpsv#FormalFramework</v>
      </c>
      <c r="K444" s="12" t="str">
        <f>IFERROR(IF(VLOOKUP(A444,VocabularyNL!$A:$H,8)=0,"",VLOOKUP(A444,VocabularyNL!$A:$H,8)),"")</f>
        <v/>
      </c>
      <c r="L444" s="12" t="str">
        <f>IFERROR(IF(VLOOKUP(A444,VocabularyFR!$A:$H,8)=0,"",VLOOKUP(A444,VocabularyFR!$A:$H,8)),"")</f>
        <v/>
      </c>
    </row>
    <row r="445" spans="1:12" ht="28.8" x14ac:dyDescent="0.3">
      <c r="A445" s="4">
        <v>512</v>
      </c>
      <c r="B445" s="12" t="str">
        <f>IF($A445&lt;&gt;"",VLOOKUP($A445,Vocabulary!$A:$J,4,),"")</f>
        <v>Generic</v>
      </c>
      <c r="C445" s="12" t="str">
        <f>IF($A445&lt;&gt;"",IF(VLOOKUP($A445,Vocabulary!$A:$J,2,)="","",VLOOKUP($A445,Vocabulary!$A:$J,2,)),"")</f>
        <v>gebruikt</v>
      </c>
      <c r="D445" s="12" t="str">
        <f>IF($A445&lt;&gt;"",IF(VLOOKUP($A445,Vocabulary!$A:$J,10,)="","",VLOOKUP($A445,Vocabulary!$A:$J,10,)),"")</f>
        <v>&lt;vl-generiek-ext:gebruikt&gt;</v>
      </c>
      <c r="E445" s="12" t="str">
        <f>IFERROR(IF(VLOOKUP(A445,VocabularyNL!$A:$G,6)=0,"",VLOOKUP(A445,VocabularyNL!$A:$G,6)),"")</f>
        <v>gebruikt</v>
      </c>
      <c r="F445" s="12" t="str">
        <f>IFERROR(IF(VLOOKUP(A445,VocabularyFR!$A:$G,6)=0,"",VLOOKUP(A445,VocabularyFR!$A:$G,6)),"")</f>
        <v/>
      </c>
      <c r="G445" s="12">
        <f>IF($A445&lt;&gt;"",VLOOKUP($A445,Vocabulary!$A:$J,3,),"")</f>
        <v>0</v>
      </c>
      <c r="H445" s="12" t="str">
        <f>IFERROR(IF(VLOOKUP(A445,VocabularyNL!$A:$G,7)=0,"",VLOOKUP(A445,VocabularyNL!$A:$H,7)),"")</f>
        <v/>
      </c>
      <c r="I445" s="12" t="str">
        <f>IFERROR(IF(VLOOKUP(A445,VocabularyFR!$A:$G,7)=0,"",VLOOKUP(A445,VocabularyFR!$A:$H,7)),"")</f>
        <v/>
      </c>
      <c r="J445" s="12" t="str">
        <f>IF($A445&lt;&gt;"",IF(VLOOKUP($A445,Vocabulary!$A:$J,7,)="","",VLOOKUP($A445,Vocabulary!$A:$J,7,)),"")</f>
        <v>external terminology:
http://www.w3.org/ns/prov#used</v>
      </c>
      <c r="K445" s="12" t="str">
        <f>IFERROR(IF(VLOOKUP(A445,VocabularyNL!$A:$H,8)=0,"",VLOOKUP(A445,VocabularyNL!$A:$H,8)),"")</f>
        <v/>
      </c>
      <c r="L445" s="12" t="str">
        <f>IFERROR(IF(VLOOKUP(A445,VocabularyFR!$A:$H,8)=0,"",VLOOKUP(A445,VocabularyFR!$A:$H,8)),"")</f>
        <v/>
      </c>
    </row>
    <row r="446" spans="1:12" ht="28.8" x14ac:dyDescent="0.3">
      <c r="A446" s="4">
        <v>513</v>
      </c>
      <c r="B446" s="12" t="str">
        <f>IF($A446&lt;&gt;"",VLOOKUP($A446,Vocabulary!$A:$J,4,),"")</f>
        <v>Generic</v>
      </c>
      <c r="C446" s="12" t="str">
        <f>IF($A446&lt;&gt;"",IF(VLOOKUP($A446,Vocabulary!$A:$J,2,)="","",VLOOKUP($A446,Vocabulary!$A:$J,2,)),"")</f>
        <v>gekwalificeerdeGeneratie</v>
      </c>
      <c r="D446" s="12" t="str">
        <f>IF($A446&lt;&gt;"",IF(VLOOKUP($A446,Vocabulary!$A:$J,10,)="","",VLOOKUP($A446,Vocabulary!$A:$J,10,)),"")</f>
        <v>&lt;vl-generiek-ext:gekwalificeerdeGeneratie&gt;</v>
      </c>
      <c r="E446" s="12" t="str">
        <f>IFERROR(IF(VLOOKUP(A446,VocabularyNL!$A:$G,6)=0,"",VLOOKUP(A446,VocabularyNL!$A:$G,6)),"")</f>
        <v>gekwalificeerdeGeneratie</v>
      </c>
      <c r="F446" s="12" t="str">
        <f>IFERROR(IF(VLOOKUP(A446,VocabularyFR!$A:$G,6)=0,"",VLOOKUP(A446,VocabularyFR!$A:$G,6)),"")</f>
        <v/>
      </c>
      <c r="G446" s="12">
        <f>IF($A446&lt;&gt;"",VLOOKUP($A446,Vocabulary!$A:$J,3,),"")</f>
        <v>0</v>
      </c>
      <c r="H446" s="12" t="str">
        <f>IFERROR(IF(VLOOKUP(A446,VocabularyNL!$A:$G,7)=0,"",VLOOKUP(A446,VocabularyNL!$A:$H,7)),"")</f>
        <v/>
      </c>
      <c r="I446" s="12" t="str">
        <f>IFERROR(IF(VLOOKUP(A446,VocabularyFR!$A:$G,7)=0,"",VLOOKUP(A446,VocabularyFR!$A:$H,7)),"")</f>
        <v/>
      </c>
      <c r="J446" s="12" t="str">
        <f>IF($A446&lt;&gt;"",IF(VLOOKUP($A446,Vocabulary!$A:$J,7,)="","",VLOOKUP($A446,Vocabulary!$A:$J,7,)),"")</f>
        <v>external terminology:
http://www.w3.org/ns/prov#qualifiedGeneration</v>
      </c>
      <c r="K446" s="12" t="str">
        <f>IFERROR(IF(VLOOKUP(A446,VocabularyNL!$A:$H,8)=0,"",VLOOKUP(A446,VocabularyNL!$A:$H,8)),"")</f>
        <v/>
      </c>
      <c r="L446" s="12" t="str">
        <f>IFERROR(IF(VLOOKUP(A446,VocabularyFR!$A:$H,8)=0,"",VLOOKUP(A446,VocabularyFR!$A:$H,8)),"")</f>
        <v/>
      </c>
    </row>
    <row r="447" spans="1:12" ht="28.8" x14ac:dyDescent="0.3">
      <c r="A447" s="4">
        <v>514</v>
      </c>
      <c r="B447" s="12" t="str">
        <f>IF($A447&lt;&gt;"",VLOOKUP($A447,Vocabulary!$A:$J,4,),"")</f>
        <v>Generic</v>
      </c>
      <c r="C447" s="12" t="str">
        <f>IF($A447&lt;&gt;"",IF(VLOOKUP($A447,Vocabulary!$A:$J,2,)="","",VLOOKUP($A447,Vocabulary!$A:$J,2,)),"")</f>
        <v>gekwalificeerdeInvalidatie</v>
      </c>
      <c r="D447" s="12" t="str">
        <f>IF($A447&lt;&gt;"",IF(VLOOKUP($A447,Vocabulary!$A:$J,10,)="","",VLOOKUP($A447,Vocabulary!$A:$J,10,)),"")</f>
        <v>&lt;vl-generiek-ext:gekwalificeerdeInvalidatie&gt;</v>
      </c>
      <c r="E447" s="12" t="str">
        <f>IFERROR(IF(VLOOKUP(A447,VocabularyNL!$A:$G,6)=0,"",VLOOKUP(A447,VocabularyNL!$A:$G,6)),"")</f>
        <v>gekwalificeerdeInvalidatie</v>
      </c>
      <c r="F447" s="12" t="str">
        <f>IFERROR(IF(VLOOKUP(A447,VocabularyFR!$A:$G,6)=0,"",VLOOKUP(A447,VocabularyFR!$A:$G,6)),"")</f>
        <v/>
      </c>
      <c r="G447" s="12">
        <f>IF($A447&lt;&gt;"",VLOOKUP($A447,Vocabulary!$A:$J,3,),"")</f>
        <v>0</v>
      </c>
      <c r="H447" s="12" t="str">
        <f>IFERROR(IF(VLOOKUP(A447,VocabularyNL!$A:$G,7)=0,"",VLOOKUP(A447,VocabularyNL!$A:$H,7)),"")</f>
        <v/>
      </c>
      <c r="I447" s="12" t="str">
        <f>IFERROR(IF(VLOOKUP(A447,VocabularyFR!$A:$G,7)=0,"",VLOOKUP(A447,VocabularyFR!$A:$H,7)),"")</f>
        <v/>
      </c>
      <c r="J447" s="12" t="str">
        <f>IF($A447&lt;&gt;"",IF(VLOOKUP($A447,Vocabulary!$A:$J,7,)="","",VLOOKUP($A447,Vocabulary!$A:$J,7,)),"")</f>
        <v>external terminology:
http://www.w3.org/ns/prov#qualifiedInvalidation</v>
      </c>
      <c r="K447" s="12" t="str">
        <f>IFERROR(IF(VLOOKUP(A447,VocabularyNL!$A:$H,8)=0,"",VLOOKUP(A447,VocabularyNL!$A:$H,8)),"")</f>
        <v/>
      </c>
      <c r="L447" s="12" t="str">
        <f>IFERROR(IF(VLOOKUP(A447,VocabularyFR!$A:$H,8)=0,"",VLOOKUP(A447,VocabularyFR!$A:$H,8)),"")</f>
        <v/>
      </c>
    </row>
    <row r="448" spans="1:12" ht="28.8" x14ac:dyDescent="0.3">
      <c r="A448" s="4">
        <v>515</v>
      </c>
      <c r="B448" s="12" t="str">
        <f>IF($A448&lt;&gt;"",VLOOKUP($A448,Vocabulary!$A:$J,4,),"")</f>
        <v>Generic</v>
      </c>
      <c r="C448" s="12" t="str">
        <f>IF($A448&lt;&gt;"",IF(VLOOKUP($A448,Vocabulary!$A:$J,2,)="","",VLOOKUP($A448,Vocabulary!$A:$J,2,)),"")</f>
        <v>Generatie</v>
      </c>
      <c r="D448" s="12" t="str">
        <f>IF($A448&lt;&gt;"",IF(VLOOKUP($A448,Vocabulary!$A:$J,10,)="","",VLOOKUP($A448,Vocabulary!$A:$J,10,)),"")</f>
        <v>&lt;vl-generiek-ext:Generatie&gt;</v>
      </c>
      <c r="E448" s="12" t="str">
        <f>IFERROR(IF(VLOOKUP(A448,VocabularyNL!$A:$G,6)=0,"",VLOOKUP(A448,VocabularyNL!$A:$G,6)),"")</f>
        <v>Generatie</v>
      </c>
      <c r="F448" s="12" t="str">
        <f>IFERROR(IF(VLOOKUP(A448,VocabularyFR!$A:$G,6)=0,"",VLOOKUP(A448,VocabularyFR!$A:$G,6)),"")</f>
        <v/>
      </c>
      <c r="G448" s="12">
        <f>IF($A448&lt;&gt;"",VLOOKUP($A448,Vocabulary!$A:$J,3,),"")</f>
        <v>0</v>
      </c>
      <c r="H448" s="12" t="str">
        <f>IFERROR(IF(VLOOKUP(A448,VocabularyNL!$A:$G,7)=0,"",VLOOKUP(A448,VocabularyNL!$A:$H,7)),"")</f>
        <v/>
      </c>
      <c r="I448" s="12" t="str">
        <f>IFERROR(IF(VLOOKUP(A448,VocabularyFR!$A:$G,7)=0,"",VLOOKUP(A448,VocabularyFR!$A:$H,7)),"")</f>
        <v/>
      </c>
      <c r="J448" s="12" t="str">
        <f>IF($A448&lt;&gt;"",IF(VLOOKUP($A448,Vocabulary!$A:$J,7,)="","",VLOOKUP($A448,Vocabulary!$A:$J,7,)),"")</f>
        <v>external terminology:
http://www.w3.org/ns/prov#Generation</v>
      </c>
      <c r="K448" s="12" t="str">
        <f>IFERROR(IF(VLOOKUP(A448,VocabularyNL!$A:$H,8)=0,"",VLOOKUP(A448,VocabularyNL!$A:$H,8)),"")</f>
        <v/>
      </c>
      <c r="L448" s="12" t="str">
        <f>IFERROR(IF(VLOOKUP(A448,VocabularyFR!$A:$H,8)=0,"",VLOOKUP(A448,VocabularyFR!$A:$H,8)),"")</f>
        <v/>
      </c>
    </row>
    <row r="449" spans="1:12" ht="57.6" x14ac:dyDescent="0.3">
      <c r="A449" s="4">
        <v>516</v>
      </c>
      <c r="B449" s="12" t="str">
        <f>IF($A449&lt;&gt;"",VLOOKUP($A449,Vocabulary!$A:$J,4,),"")</f>
        <v>Generic</v>
      </c>
      <c r="C449" s="12" t="str">
        <f>IF($A449&lt;&gt;"",IF(VLOOKUP($A449,Vocabulary!$A:$J,2,)="","",VLOOKUP($A449,Vocabulary!$A:$J,2,)),"")</f>
        <v>Geometrie</v>
      </c>
      <c r="D449" s="12" t="str">
        <f>IF($A449&lt;&gt;"",IF(VLOOKUP($A449,Vocabulary!$A:$J,10,)="","",VLOOKUP($A449,Vocabulary!$A:$J,10,)),"")</f>
        <v>&lt;vl-generiek-ext:Geometrie&gt;</v>
      </c>
      <c r="E449" s="12" t="str">
        <f>IFERROR(IF(VLOOKUP(A449,VocabularyNL!$A:$G,6)=0,"",VLOOKUP(A449,VocabularyNL!$A:$G,6)),"")</f>
        <v>Geometrie</v>
      </c>
      <c r="F449" s="12" t="str">
        <f>IFERROR(IF(VLOOKUP(A449,VocabularyFR!$A:$G,6)=0,"",VLOOKUP(A449,VocabularyFR!$A:$G,6)),"")</f>
        <v/>
      </c>
      <c r="G449" s="12" t="str">
        <f>IF($A449&lt;&gt;"",VLOOKUP($A449,Vocabulary!$A:$J,3,),"")</f>
        <v>The locn:Geometry class provides the means to identify a location as a point, line, polygon, etc. expressed using coordinates in some coordinate reference system.</v>
      </c>
      <c r="H449" s="12" t="str">
        <f>IFERROR(IF(VLOOKUP(A449,VocabularyNL!$A:$G,7)=0,"",VLOOKUP(A449,VocabularyNL!$A:$H,7)),"")</f>
        <v>The locn:Geometry class provides the means to identify a location as a point, line, polygon, etc. expressed using coordinates in some coordinate reference system.</v>
      </c>
      <c r="I449" s="12" t="str">
        <f>IFERROR(IF(VLOOKUP(A449,VocabularyFR!$A:$G,7)=0,"",VLOOKUP(A449,VocabularyFR!$A:$H,7)),"")</f>
        <v/>
      </c>
      <c r="J449" s="12" t="str">
        <f>IF($A449&lt;&gt;"",IF(VLOOKUP($A449,Vocabulary!$A:$J,7,)="","",VLOOKUP($A449,Vocabulary!$A:$J,7,)),"")</f>
        <v>external terminology:
http://www.w3.org/ns/locn#Geometry</v>
      </c>
      <c r="K449" s="12" t="str">
        <f>IFERROR(IF(VLOOKUP(A449,VocabularyNL!$A:$H,8)=0,"",VLOOKUP(A449,VocabularyNL!$A:$H,8)),"")</f>
        <v/>
      </c>
      <c r="L449" s="12" t="str">
        <f>IFERROR(IF(VLOOKUP(A449,VocabularyFR!$A:$H,8)=0,"",VLOOKUP(A449,VocabularyFR!$A:$H,8)),"")</f>
        <v/>
      </c>
    </row>
    <row r="450" spans="1:12" ht="28.8" x14ac:dyDescent="0.3">
      <c r="A450" s="4">
        <v>517</v>
      </c>
      <c r="B450" s="12" t="str">
        <f>IF($A450&lt;&gt;"",VLOOKUP($A450,Vocabulary!$A:$J,4,),"")</f>
        <v>Generic</v>
      </c>
      <c r="C450" s="12" t="str">
        <f>IF($A450&lt;&gt;"",IF(VLOOKUP($A450,Vocabulary!$A:$J,2,)="","",VLOOKUP($A450,Vocabulary!$A:$J,2,)),"")</f>
        <v>geometrie</v>
      </c>
      <c r="D450" s="12" t="str">
        <f>IF($A450&lt;&gt;"",IF(VLOOKUP($A450,Vocabulary!$A:$J,10,)="","",VLOOKUP($A450,Vocabulary!$A:$J,10,)),"")</f>
        <v>&lt;vl-generiek-ext:geometrie&gt;</v>
      </c>
      <c r="E450" s="12" t="str">
        <f>IFERROR(IF(VLOOKUP(A450,VocabularyNL!$A:$G,6)=0,"",VLOOKUP(A450,VocabularyNL!$A:$G,6)),"")</f>
        <v>geometrie</v>
      </c>
      <c r="F450" s="12" t="str">
        <f>IFERROR(IF(VLOOKUP(A450,VocabularyFR!$A:$G,6)=0,"",VLOOKUP(A450,VocabularyFR!$A:$G,6)),"")</f>
        <v/>
      </c>
      <c r="G450" s="12">
        <f>IF($A450&lt;&gt;"",VLOOKUP($A450,Vocabulary!$A:$J,3,),"")</f>
        <v>0</v>
      </c>
      <c r="H450" s="12" t="str">
        <f>IFERROR(IF(VLOOKUP(A450,VocabularyNL!$A:$G,7)=0,"",VLOOKUP(A450,VocabularyNL!$A:$H,7)),"")</f>
        <v/>
      </c>
      <c r="I450" s="12" t="str">
        <f>IFERROR(IF(VLOOKUP(A450,VocabularyFR!$A:$G,7)=0,"",VLOOKUP(A450,VocabularyFR!$A:$H,7)),"")</f>
        <v/>
      </c>
      <c r="J450" s="12" t="str">
        <f>IF($A450&lt;&gt;"",IF(VLOOKUP($A450,Vocabulary!$A:$J,7,)="","",VLOOKUP($A450,Vocabulary!$A:$J,7,)),"")</f>
        <v>external terminology:
http://www.w3.org/ns/locn#geometry</v>
      </c>
      <c r="K450" s="12" t="str">
        <f>IFERROR(IF(VLOOKUP(A450,VocabularyNL!$A:$H,8)=0,"",VLOOKUP(A450,VocabularyNL!$A:$H,8)),"")</f>
        <v/>
      </c>
      <c r="L450" s="12" t="str">
        <f>IFERROR(IF(VLOOKUP(A450,VocabularyFR!$A:$H,8)=0,"",VLOOKUP(A450,VocabularyFR!$A:$H,8)),"")</f>
        <v/>
      </c>
    </row>
    <row r="451" spans="1:12" ht="28.8" x14ac:dyDescent="0.3">
      <c r="A451" s="4">
        <v>518</v>
      </c>
      <c r="B451" s="12" t="str">
        <f>IF($A451&lt;&gt;"",VLOOKUP($A451,Vocabulary!$A:$J,4,),"")</f>
        <v>Generic</v>
      </c>
      <c r="C451" s="12" t="str">
        <f>IF($A451&lt;&gt;"",IF(VLOOKUP($A451,Vocabulary!$A:$J,2,)="","",VLOOKUP($A451,Vocabulary!$A:$J,2,)),"")</f>
        <v>Identificator</v>
      </c>
      <c r="D451" s="12" t="str">
        <f>IF($A451&lt;&gt;"",IF(VLOOKUP($A451,Vocabulary!$A:$J,10,)="","",VLOOKUP($A451,Vocabulary!$A:$J,10,)),"")</f>
        <v>&lt;vl-generiek-ext:Identificator&gt;</v>
      </c>
      <c r="E451" s="12" t="str">
        <f>IFERROR(IF(VLOOKUP(A451,VocabularyNL!$A:$G,6)=0,"",VLOOKUP(A451,VocabularyNL!$A:$G,6)),"")</f>
        <v>Identificator</v>
      </c>
      <c r="F451" s="12" t="str">
        <f>IFERROR(IF(VLOOKUP(A451,VocabularyFR!$A:$G,6)=0,"",VLOOKUP(A451,VocabularyFR!$A:$G,6)),"")</f>
        <v/>
      </c>
      <c r="G451" s="12">
        <f>IF($A451&lt;&gt;"",VLOOKUP($A451,Vocabulary!$A:$J,3,),"")</f>
        <v>0</v>
      </c>
      <c r="H451" s="12" t="str">
        <f>IFERROR(IF(VLOOKUP(A451,VocabularyNL!$A:$G,7)=0,"",VLOOKUP(A451,VocabularyNL!$A:$H,7)),"")</f>
        <v/>
      </c>
      <c r="I451" s="12" t="str">
        <f>IFERROR(IF(VLOOKUP(A451,VocabularyFR!$A:$G,7)=0,"",VLOOKUP(A451,VocabularyFR!$A:$H,7)),"")</f>
        <v/>
      </c>
      <c r="J451" s="12" t="str">
        <f>IF($A451&lt;&gt;"",IF(VLOOKUP($A451,Vocabulary!$A:$J,7,)="","",VLOOKUP($A451,Vocabulary!$A:$J,7,)),"")</f>
        <v>external terminology:
http://www.w3.org/ns/adms#Identifier</v>
      </c>
      <c r="K451" s="12" t="str">
        <f>IFERROR(IF(VLOOKUP(A451,VocabularyNL!$A:$H,8)=0,"",VLOOKUP(A451,VocabularyNL!$A:$H,8)),"")</f>
        <v/>
      </c>
      <c r="L451" s="12" t="str">
        <f>IFERROR(IF(VLOOKUP(A451,VocabularyFR!$A:$H,8)=0,"",VLOOKUP(A451,VocabularyFR!$A:$H,8)),"")</f>
        <v/>
      </c>
    </row>
    <row r="452" spans="1:12" ht="28.8" x14ac:dyDescent="0.3">
      <c r="A452" s="4">
        <v>519</v>
      </c>
      <c r="B452" s="12" t="str">
        <f>IF($A452&lt;&gt;"",VLOOKUP($A452,Vocabulary!$A:$J,4,),"")</f>
        <v>Generic</v>
      </c>
      <c r="C452" s="12" t="str">
        <f>IF($A452&lt;&gt;"",IF(VLOOKUP($A452,Vocabulary!$A:$J,2,)="","",VLOOKUP($A452,Vocabulary!$A:$J,2,)),"")</f>
        <v>identificator</v>
      </c>
      <c r="D452" s="12" t="str">
        <f>IF($A452&lt;&gt;"",IF(VLOOKUP($A452,Vocabulary!$A:$J,10,)="","",VLOOKUP($A452,Vocabulary!$A:$J,10,)),"")</f>
        <v>&lt;vl-generiek-ext:identificator&gt;</v>
      </c>
      <c r="E452" s="12" t="str">
        <f>IFERROR(IF(VLOOKUP(A452,VocabularyNL!$A:$G,6)=0,"",VLOOKUP(A452,VocabularyNL!$A:$G,6)),"")</f>
        <v>identificator</v>
      </c>
      <c r="F452" s="12" t="str">
        <f>IFERROR(IF(VLOOKUP(A452,VocabularyFR!$A:$G,6)=0,"",VLOOKUP(A452,VocabularyFR!$A:$G,6)),"")</f>
        <v/>
      </c>
      <c r="G452" s="12">
        <f>IF($A452&lt;&gt;"",VLOOKUP($A452,Vocabulary!$A:$J,3,),"")</f>
        <v>0</v>
      </c>
      <c r="H452" s="12" t="str">
        <f>IFERROR(IF(VLOOKUP(A452,VocabularyNL!$A:$G,7)=0,"",VLOOKUP(A452,VocabularyNL!$A:$H,7)),"")</f>
        <v/>
      </c>
      <c r="I452" s="12" t="str">
        <f>IFERROR(IF(VLOOKUP(A452,VocabularyFR!$A:$G,7)=0,"",VLOOKUP(A452,VocabularyFR!$A:$H,7)),"")</f>
        <v/>
      </c>
      <c r="J452" s="12" t="str">
        <f>IF($A452&lt;&gt;"",IF(VLOOKUP($A452,Vocabulary!$A:$J,7,)="","",VLOOKUP($A452,Vocabulary!$A:$J,7,)),"")</f>
        <v>external terminology:
http://www.w3.org/ns/adms#identifier</v>
      </c>
      <c r="K452" s="12" t="str">
        <f>IFERROR(IF(VLOOKUP(A452,VocabularyNL!$A:$H,8)=0,"",VLOOKUP(A452,VocabularyNL!$A:$H,8)),"")</f>
        <v/>
      </c>
      <c r="L452" s="12" t="str">
        <f>IFERROR(IF(VLOOKUP(A452,VocabularyFR!$A:$H,8)=0,"",VLOOKUP(A452,VocabularyFR!$A:$H,8)),"")</f>
        <v/>
      </c>
    </row>
    <row r="453" spans="1:12" ht="28.8" x14ac:dyDescent="0.3">
      <c r="A453" s="4">
        <v>520</v>
      </c>
      <c r="B453" s="12" t="str">
        <f>IF($A453&lt;&gt;"",VLOOKUP($A453,Vocabulary!$A:$J,4,),"")</f>
        <v>Generic</v>
      </c>
      <c r="C453" s="12" t="str">
        <f>IF($A453&lt;&gt;"",IF(VLOOKUP($A453,Vocabulary!$A:$J,2,)="","",VLOOKUP($A453,Vocabulary!$A:$J,2,)),"")</f>
        <v>Invalidatie</v>
      </c>
      <c r="D453" s="12" t="str">
        <f>IF($A453&lt;&gt;"",IF(VLOOKUP($A453,Vocabulary!$A:$J,10,)="","",VLOOKUP($A453,Vocabulary!$A:$J,10,)),"")</f>
        <v>&lt;vl-generiek-ext:Invalidatie&gt;</v>
      </c>
      <c r="E453" s="12" t="str">
        <f>IFERROR(IF(VLOOKUP(A453,VocabularyNL!$A:$G,6)=0,"",VLOOKUP(A453,VocabularyNL!$A:$G,6)),"")</f>
        <v>Invalidatie</v>
      </c>
      <c r="F453" s="12" t="str">
        <f>IFERROR(IF(VLOOKUP(A453,VocabularyFR!$A:$G,6)=0,"",VLOOKUP(A453,VocabularyFR!$A:$G,6)),"")</f>
        <v/>
      </c>
      <c r="G453" s="12">
        <f>IF($A453&lt;&gt;"",VLOOKUP($A453,Vocabulary!$A:$J,3,),"")</f>
        <v>0</v>
      </c>
      <c r="H453" s="12" t="str">
        <f>IFERROR(IF(VLOOKUP(A453,VocabularyNL!$A:$G,7)=0,"",VLOOKUP(A453,VocabularyNL!$A:$H,7)),"")</f>
        <v/>
      </c>
      <c r="I453" s="12" t="str">
        <f>IFERROR(IF(VLOOKUP(A453,VocabularyFR!$A:$G,7)=0,"",VLOOKUP(A453,VocabularyFR!$A:$H,7)),"")</f>
        <v/>
      </c>
      <c r="J453" s="12" t="str">
        <f>IF($A453&lt;&gt;"",IF(VLOOKUP($A453,Vocabulary!$A:$J,7,)="","",VLOOKUP($A453,Vocabulary!$A:$J,7,)),"")</f>
        <v>external terminology:
http://www.w3.org/ns/prov#Invalidation</v>
      </c>
      <c r="K453" s="12" t="str">
        <f>IFERROR(IF(VLOOKUP(A453,VocabularyNL!$A:$H,8)=0,"",VLOOKUP(A453,VocabularyNL!$A:$H,8)),"")</f>
        <v/>
      </c>
      <c r="L453" s="12" t="str">
        <f>IFERROR(IF(VLOOKUP(A453,VocabularyFR!$A:$H,8)=0,"",VLOOKUP(A453,VocabularyFR!$A:$H,8)),"")</f>
        <v/>
      </c>
    </row>
    <row r="454" spans="1:12" ht="28.8" x14ac:dyDescent="0.3">
      <c r="A454" s="4">
        <v>521</v>
      </c>
      <c r="B454" s="12" t="str">
        <f>IF($A454&lt;&gt;"",VLOOKUP($A454,Vocabulary!$A:$J,4,),"")</f>
        <v>Generic</v>
      </c>
      <c r="C454" s="12" t="str">
        <f>IF($A454&lt;&gt;"",IF(VLOOKUP($A454,Vocabulary!$A:$J,2,)="","",VLOOKUP($A454,Vocabulary!$A:$J,2,)),"")</f>
        <v>isPrimairOnderwerpVan</v>
      </c>
      <c r="D454" s="12" t="str">
        <f>IF($A454&lt;&gt;"",IF(VLOOKUP($A454,Vocabulary!$A:$J,10,)="","",VLOOKUP($A454,Vocabulary!$A:$J,10,)),"")</f>
        <v>&lt;vl-generiek-ext:isPrimairOnderwerpVan&gt;</v>
      </c>
      <c r="E454" s="12" t="str">
        <f>IFERROR(IF(VLOOKUP(A454,VocabularyNL!$A:$G,6)=0,"",VLOOKUP(A454,VocabularyNL!$A:$G,6)),"")</f>
        <v>isPrimairOnderwerpVan</v>
      </c>
      <c r="F454" s="12" t="str">
        <f>IFERROR(IF(VLOOKUP(A454,VocabularyFR!$A:$G,6)=0,"",VLOOKUP(A454,VocabularyFR!$A:$G,6)),"")</f>
        <v/>
      </c>
      <c r="G454" s="12">
        <f>IF($A454&lt;&gt;"",VLOOKUP($A454,Vocabulary!$A:$J,3,),"")</f>
        <v>0</v>
      </c>
      <c r="H454" s="12" t="str">
        <f>IFERROR(IF(VLOOKUP(A454,VocabularyNL!$A:$G,7)=0,"",VLOOKUP(A454,VocabularyNL!$A:$H,7)),"")</f>
        <v/>
      </c>
      <c r="I454" s="12" t="str">
        <f>IFERROR(IF(VLOOKUP(A454,VocabularyFR!$A:$G,7)=0,"",VLOOKUP(A454,VocabularyFR!$A:$H,7)),"")</f>
        <v/>
      </c>
      <c r="J454" s="12" t="str">
        <f>IF($A454&lt;&gt;"",IF(VLOOKUP($A454,Vocabulary!$A:$J,7,)="","",VLOOKUP($A454,Vocabulary!$A:$J,7,)),"")</f>
        <v>external terminology:
http://xmlns.com/foaf/0.1/isPrimaryTopicOf</v>
      </c>
      <c r="K454" s="12" t="str">
        <f>IFERROR(IF(VLOOKUP(A454,VocabularyNL!$A:$H,8)=0,"",VLOOKUP(A454,VocabularyNL!$A:$H,8)),"")</f>
        <v/>
      </c>
      <c r="L454" s="12" t="str">
        <f>IFERROR(IF(VLOOKUP(A454,VocabularyFR!$A:$H,8)=0,"",VLOOKUP(A454,VocabularyFR!$A:$H,8)),"")</f>
        <v/>
      </c>
    </row>
    <row r="455" spans="1:12" ht="28.8" x14ac:dyDescent="0.3">
      <c r="A455" s="4">
        <v>522</v>
      </c>
      <c r="B455" s="12" t="str">
        <f>IF($A455&lt;&gt;"",VLOOKUP($A455,Vocabulary!$A:$J,4,),"")</f>
        <v>Generic</v>
      </c>
      <c r="C455" s="12" t="str">
        <f>IF($A455&lt;&gt;"",IF(VLOOKUP($A455,Vocabulary!$A:$J,2,)="","",VLOOKUP($A455,Vocabulary!$A:$J,2,)),"")</f>
        <v>Jurisdictie</v>
      </c>
      <c r="D455" s="12" t="str">
        <f>IF($A455&lt;&gt;"",IF(VLOOKUP($A455,Vocabulary!$A:$J,10,)="","",VLOOKUP($A455,Vocabulary!$A:$J,10,)),"")</f>
        <v>&lt;vl-generiek-ext:Jurisdictie&gt;</v>
      </c>
      <c r="E455" s="12" t="str">
        <f>IFERROR(IF(VLOOKUP(A455,VocabularyNL!$A:$G,6)=0,"",VLOOKUP(A455,VocabularyNL!$A:$G,6)),"")</f>
        <v>Jurisdictie</v>
      </c>
      <c r="F455" s="12" t="str">
        <f>IFERROR(IF(VLOOKUP(A455,VocabularyFR!$A:$G,6)=0,"",VLOOKUP(A455,VocabularyFR!$A:$G,6)),"")</f>
        <v/>
      </c>
      <c r="G455" s="12">
        <f>IF($A455&lt;&gt;"",VLOOKUP($A455,Vocabulary!$A:$J,3,),"")</f>
        <v>0</v>
      </c>
      <c r="H455" s="12" t="str">
        <f>IFERROR(IF(VLOOKUP(A455,VocabularyNL!$A:$G,7)=0,"",VLOOKUP(A455,VocabularyNL!$A:$H,7)),"")</f>
        <v/>
      </c>
      <c r="I455" s="12" t="str">
        <f>IFERROR(IF(VLOOKUP(A455,VocabularyFR!$A:$G,7)=0,"",VLOOKUP(A455,VocabularyFR!$A:$H,7)),"")</f>
        <v/>
      </c>
      <c r="J455" s="12" t="str">
        <f>IF($A455&lt;&gt;"",IF(VLOOKUP($A455,Vocabulary!$A:$J,7,)="","",VLOOKUP($A455,Vocabulary!$A:$J,7,)),"")</f>
        <v>external terminology:
http://purl.org/dc/terms/Jurisdiction</v>
      </c>
      <c r="K455" s="12" t="str">
        <f>IFERROR(IF(VLOOKUP(A455,VocabularyNL!$A:$H,8)=0,"",VLOOKUP(A455,VocabularyNL!$A:$H,8)),"")</f>
        <v/>
      </c>
      <c r="L455" s="12" t="str">
        <f>IFERROR(IF(VLOOKUP(A455,VocabularyFR!$A:$H,8)=0,"",VLOOKUP(A455,VocabularyFR!$A:$H,8)),"")</f>
        <v/>
      </c>
    </row>
    <row r="456" spans="1:12" ht="28.8" x14ac:dyDescent="0.3">
      <c r="A456" s="4">
        <v>523</v>
      </c>
      <c r="B456" s="12" t="str">
        <f>IF($A456&lt;&gt;"",VLOOKUP($A456,Vocabulary!$A:$J,4,),"")</f>
        <v>Generic</v>
      </c>
      <c r="C456" s="12" t="str">
        <f>IF($A456&lt;&gt;"",IF(VLOOKUP($A456,Vocabulary!$A:$J,2,)="","",VLOOKUP($A456,Vocabulary!$A:$J,2,)),"")</f>
        <v>label</v>
      </c>
      <c r="D456" s="12" t="str">
        <f>IF($A456&lt;&gt;"",IF(VLOOKUP($A456,Vocabulary!$A:$J,10,)="","",VLOOKUP($A456,Vocabulary!$A:$J,10,)),"")</f>
        <v>&lt;vl-generiek-ext:label&gt;</v>
      </c>
      <c r="E456" s="12" t="str">
        <f>IFERROR(IF(VLOOKUP(A456,VocabularyNL!$A:$G,6)=0,"",VLOOKUP(A456,VocabularyNL!$A:$G,6)),"")</f>
        <v>label</v>
      </c>
      <c r="F456" s="12" t="str">
        <f>IFERROR(IF(VLOOKUP(A456,VocabularyFR!$A:$G,6)=0,"",VLOOKUP(A456,VocabularyFR!$A:$G,6)),"")</f>
        <v/>
      </c>
      <c r="G456" s="12">
        <f>IF($A456&lt;&gt;"",VLOOKUP($A456,Vocabulary!$A:$J,3,),"")</f>
        <v>0</v>
      </c>
      <c r="H456" s="12" t="str">
        <f>IFERROR(IF(VLOOKUP(A456,VocabularyNL!$A:$G,7)=0,"",VLOOKUP(A456,VocabularyNL!$A:$H,7)),"")</f>
        <v/>
      </c>
      <c r="I456" s="12" t="str">
        <f>IFERROR(IF(VLOOKUP(A456,VocabularyFR!$A:$G,7)=0,"",VLOOKUP(A456,VocabularyFR!$A:$H,7)),"")</f>
        <v/>
      </c>
      <c r="J456" s="12" t="str">
        <f>IF($A456&lt;&gt;"",IF(VLOOKUP($A456,Vocabulary!$A:$J,7,)="","",VLOOKUP($A456,Vocabulary!$A:$J,7,)),"")</f>
        <v>external terminology:
http://www.w3.org/2000/01/rdf-schema#label</v>
      </c>
      <c r="K456" s="12" t="str">
        <f>IFERROR(IF(VLOOKUP(A456,VocabularyNL!$A:$H,8)=0,"",VLOOKUP(A456,VocabularyNL!$A:$H,8)),"")</f>
        <v/>
      </c>
      <c r="L456" s="12" t="str">
        <f>IFERROR(IF(VLOOKUP(A456,VocabularyFR!$A:$H,8)=0,"",VLOOKUP(A456,VocabularyFR!$A:$H,8)),"")</f>
        <v/>
      </c>
    </row>
    <row r="457" spans="1:12" ht="28.8" x14ac:dyDescent="0.3">
      <c r="A457" s="4">
        <v>524</v>
      </c>
      <c r="B457" s="12" t="str">
        <f>IF($A457&lt;&gt;"",VLOOKUP($A457,Vocabulary!$A:$J,4,),"")</f>
        <v>Generic</v>
      </c>
      <c r="C457" s="12" t="str">
        <f>IF($A457&lt;&gt;"",IF(VLOOKUP($A457,Vocabulary!$A:$J,2,)="","",VLOOKUP($A457,Vocabulary!$A:$J,2,)),"")</f>
        <v>Lijnstring</v>
      </c>
      <c r="D457" s="12" t="str">
        <f>IF($A457&lt;&gt;"",IF(VLOOKUP($A457,Vocabulary!$A:$J,10,)="","",VLOOKUP($A457,Vocabulary!$A:$J,10,)),"")</f>
        <v>&lt;vl-generiek-ext:Lijnstring&gt;</v>
      </c>
      <c r="E457" s="12" t="str">
        <f>IFERROR(IF(VLOOKUP(A457,VocabularyNL!$A:$G,6)=0,"",VLOOKUP(A457,VocabularyNL!$A:$G,6)),"")</f>
        <v>Lijnstring</v>
      </c>
      <c r="F457" s="12" t="str">
        <f>IFERROR(IF(VLOOKUP(A457,VocabularyFR!$A:$G,6)=0,"",VLOOKUP(A457,VocabularyFR!$A:$G,6)),"")</f>
        <v/>
      </c>
      <c r="G457" s="12">
        <f>IF($A457&lt;&gt;"",VLOOKUP($A457,Vocabulary!$A:$J,3,),"")</f>
        <v>0</v>
      </c>
      <c r="H457" s="12" t="str">
        <f>IFERROR(IF(VLOOKUP(A457,VocabularyNL!$A:$G,7)=0,"",VLOOKUP(A457,VocabularyNL!$A:$H,7)),"")</f>
        <v/>
      </c>
      <c r="I457" s="12" t="str">
        <f>IFERROR(IF(VLOOKUP(A457,VocabularyFR!$A:$G,7)=0,"",VLOOKUP(A457,VocabularyFR!$A:$H,7)),"")</f>
        <v/>
      </c>
      <c r="J457" s="12" t="str">
        <f>IF($A457&lt;&gt;"",IF(VLOOKUP($A457,Vocabulary!$A:$J,7,)="","",VLOOKUP($A457,Vocabulary!$A:$J,7,)),"")</f>
        <v>external terminology:
http://www.opengis.net/ont/sf#LineString</v>
      </c>
      <c r="K457" s="12" t="str">
        <f>IFERROR(IF(VLOOKUP(A457,VocabularyNL!$A:$H,8)=0,"",VLOOKUP(A457,VocabularyNL!$A:$H,8)),"")</f>
        <v/>
      </c>
      <c r="L457" s="12" t="str">
        <f>IFERROR(IF(VLOOKUP(A457,VocabularyFR!$A:$H,8)=0,"",VLOOKUP(A457,VocabularyFR!$A:$H,8)),"")</f>
        <v/>
      </c>
    </row>
    <row r="458" spans="1:12" ht="28.8" x14ac:dyDescent="0.3">
      <c r="A458" s="4">
        <v>525</v>
      </c>
      <c r="B458" s="12" t="str">
        <f>IF($A458&lt;&gt;"",VLOOKUP($A458,Vocabulary!$A:$J,4,),"")</f>
        <v>Generic</v>
      </c>
      <c r="C458" s="12" t="str">
        <f>IF($A458&lt;&gt;"",IF(VLOOKUP($A458,Vocabulary!$A:$J,2,)="","",VLOOKUP($A458,Vocabulary!$A:$J,2,)),"")</f>
        <v>maker</v>
      </c>
      <c r="D458" s="12" t="str">
        <f>IF($A458&lt;&gt;"",IF(VLOOKUP($A458,Vocabulary!$A:$J,10,)="","",VLOOKUP($A458,Vocabulary!$A:$J,10,)),"")</f>
        <v>&lt;vl-generiek-ext:maker&gt;</v>
      </c>
      <c r="E458" s="12" t="str">
        <f>IFERROR(IF(VLOOKUP(A458,VocabularyNL!$A:$G,6)=0,"",VLOOKUP(A458,VocabularyNL!$A:$G,6)),"")</f>
        <v>maker</v>
      </c>
      <c r="F458" s="12" t="str">
        <f>IFERROR(IF(VLOOKUP(A458,VocabularyFR!$A:$G,6)=0,"",VLOOKUP(A458,VocabularyFR!$A:$G,6)),"")</f>
        <v/>
      </c>
      <c r="G458" s="12">
        <f>IF($A458&lt;&gt;"",VLOOKUP($A458,Vocabulary!$A:$J,3,),"")</f>
        <v>0</v>
      </c>
      <c r="H458" s="12" t="str">
        <f>IFERROR(IF(VLOOKUP(A458,VocabularyNL!$A:$G,7)=0,"",VLOOKUP(A458,VocabularyNL!$A:$H,7)),"")</f>
        <v/>
      </c>
      <c r="I458" s="12" t="str">
        <f>IFERROR(IF(VLOOKUP(A458,VocabularyFR!$A:$G,7)=0,"",VLOOKUP(A458,VocabularyFR!$A:$H,7)),"")</f>
        <v/>
      </c>
      <c r="J458" s="12" t="str">
        <f>IF($A458&lt;&gt;"",IF(VLOOKUP($A458,Vocabulary!$A:$J,7,)="","",VLOOKUP($A458,Vocabulary!$A:$J,7,)),"")</f>
        <v>external terminology:
http://purl.org/dc/terms/creator</v>
      </c>
      <c r="K458" s="12" t="str">
        <f>IFERROR(IF(VLOOKUP(A458,VocabularyNL!$A:$H,8)=0,"",VLOOKUP(A458,VocabularyNL!$A:$H,8)),"")</f>
        <v/>
      </c>
      <c r="L458" s="12" t="str">
        <f>IFERROR(IF(VLOOKUP(A458,VocabularyFR!$A:$H,8)=0,"",VLOOKUP(A458,VocabularyFR!$A:$H,8)),"")</f>
        <v/>
      </c>
    </row>
    <row r="459" spans="1:12" ht="28.8" x14ac:dyDescent="0.3">
      <c r="A459" s="4">
        <v>526</v>
      </c>
      <c r="B459" s="12" t="str">
        <f>IF($A459&lt;&gt;"",VLOOKUP($A459,Vocabulary!$A:$J,4,),"")</f>
        <v>Generic</v>
      </c>
      <c r="C459" s="12" t="str">
        <f>IF($A459&lt;&gt;"",IF(VLOOKUP($A459,Vocabulary!$A:$J,2,)="","",VLOOKUP($A459,Vocabulary!$A:$J,2,)),"")</f>
        <v>naam</v>
      </c>
      <c r="D459" s="12" t="str">
        <f>IF($A459&lt;&gt;"",IF(VLOOKUP($A459,Vocabulary!$A:$J,10,)="","",VLOOKUP($A459,Vocabulary!$A:$J,10,)),"")</f>
        <v>&lt;vl-generiek-ext:naam&gt;</v>
      </c>
      <c r="E459" s="12" t="str">
        <f>IFERROR(IF(VLOOKUP(A459,VocabularyNL!$A:$G,6)=0,"",VLOOKUP(A459,VocabularyNL!$A:$G,6)),"")</f>
        <v>naam</v>
      </c>
      <c r="F459" s="12" t="str">
        <f>IFERROR(IF(VLOOKUP(A459,VocabularyFR!$A:$G,6)=0,"",VLOOKUP(A459,VocabularyFR!$A:$G,6)),"")</f>
        <v/>
      </c>
      <c r="G459" s="12">
        <f>IF($A459&lt;&gt;"",VLOOKUP($A459,Vocabulary!$A:$J,3,),"")</f>
        <v>0</v>
      </c>
      <c r="H459" s="12" t="str">
        <f>IFERROR(IF(VLOOKUP(A459,VocabularyNL!$A:$G,7)=0,"",VLOOKUP(A459,VocabularyNL!$A:$H,7)),"")</f>
        <v/>
      </c>
      <c r="I459" s="12" t="str">
        <f>IFERROR(IF(VLOOKUP(A459,VocabularyFR!$A:$G,7)=0,"",VLOOKUP(A459,VocabularyFR!$A:$H,7)),"")</f>
        <v/>
      </c>
      <c r="J459" s="12" t="str">
        <f>IF($A459&lt;&gt;"",IF(VLOOKUP($A459,Vocabulary!$A:$J,7,)="","",VLOOKUP($A459,Vocabulary!$A:$J,7,)),"")</f>
        <v>external terminology:
http://xmlns.com/foaf/0.1/name</v>
      </c>
      <c r="K459" s="12" t="str">
        <f>IFERROR(IF(VLOOKUP(A459,VocabularyNL!$A:$H,8)=0,"",VLOOKUP(A459,VocabularyNL!$A:$H,8)),"")</f>
        <v/>
      </c>
      <c r="L459" s="12" t="str">
        <f>IFERROR(IF(VLOOKUP(A459,VocabularyFR!$A:$H,8)=0,"",VLOOKUP(A459,VocabularyFR!$A:$H,8)),"")</f>
        <v/>
      </c>
    </row>
    <row r="460" spans="1:12" ht="28.8" x14ac:dyDescent="0.3">
      <c r="A460" s="4">
        <v>527</v>
      </c>
      <c r="B460" s="12" t="str">
        <f>IF($A460&lt;&gt;"",VLOOKUP($A460,Vocabulary!$A:$J,4,),"")</f>
        <v>Generic</v>
      </c>
      <c r="C460" s="12" t="str">
        <f>IF($A460&lt;&gt;"",IF(VLOOKUP($A460,Vocabulary!$A:$J,2,)="","",VLOOKUP($A460,Vocabulary!$A:$J,2,)),"")</f>
        <v>notatie</v>
      </c>
      <c r="D460" s="12" t="str">
        <f>IF($A460&lt;&gt;"",IF(VLOOKUP($A460,Vocabulary!$A:$J,10,)="","",VLOOKUP($A460,Vocabulary!$A:$J,10,)),"")</f>
        <v>&lt;vl-generiek-ext:notatie&gt;</v>
      </c>
      <c r="E460" s="12" t="str">
        <f>IFERROR(IF(VLOOKUP(A460,VocabularyNL!$A:$G,6)=0,"",VLOOKUP(A460,VocabularyNL!$A:$G,6)),"")</f>
        <v>notatie</v>
      </c>
      <c r="F460" s="12" t="str">
        <f>IFERROR(IF(VLOOKUP(A460,VocabularyFR!$A:$G,6)=0,"",VLOOKUP(A460,VocabularyFR!$A:$G,6)),"")</f>
        <v/>
      </c>
      <c r="G460" s="12">
        <f>IF($A460&lt;&gt;"",VLOOKUP($A460,Vocabulary!$A:$J,3,),"")</f>
        <v>0</v>
      </c>
      <c r="H460" s="12" t="str">
        <f>IFERROR(IF(VLOOKUP(A460,VocabularyNL!$A:$G,7)=0,"",VLOOKUP(A460,VocabularyNL!$A:$H,7)),"")</f>
        <v/>
      </c>
      <c r="I460" s="12" t="str">
        <f>IFERROR(IF(VLOOKUP(A460,VocabularyFR!$A:$G,7)=0,"",VLOOKUP(A460,VocabularyFR!$A:$H,7)),"")</f>
        <v/>
      </c>
      <c r="J460" s="12" t="str">
        <f>IF($A460&lt;&gt;"",IF(VLOOKUP($A460,Vocabulary!$A:$J,7,)="","",VLOOKUP($A460,Vocabulary!$A:$J,7,)),"")</f>
        <v>external terminology:
http://www.w3.org/2004/02/skos/core#notation</v>
      </c>
      <c r="K460" s="12" t="str">
        <f>IFERROR(IF(VLOOKUP(A460,VocabularyNL!$A:$H,8)=0,"",VLOOKUP(A460,VocabularyNL!$A:$H,8)),"")</f>
        <v/>
      </c>
      <c r="L460" s="12" t="str">
        <f>IFERROR(IF(VLOOKUP(A460,VocabularyFR!$A:$H,8)=0,"",VLOOKUP(A460,VocabularyFR!$A:$H,8)),"")</f>
        <v/>
      </c>
    </row>
    <row r="461" spans="1:12" ht="28.8" x14ac:dyDescent="0.3">
      <c r="A461" s="4">
        <v>528</v>
      </c>
      <c r="B461" s="12" t="str">
        <f>IF($A461&lt;&gt;"",VLOOKUP($A461,Vocabulary!$A:$J,4,),"")</f>
        <v>Generic</v>
      </c>
      <c r="C461" s="12" t="str">
        <f>IF($A461&lt;&gt;"",IF(VLOOKUP($A461,Vocabulary!$A:$J,2,)="","",VLOOKUP($A461,Vocabulary!$A:$J,2,)),"")</f>
        <v>onderwerp</v>
      </c>
      <c r="D461" s="12" t="str">
        <f>IF($A461&lt;&gt;"",IF(VLOOKUP($A461,Vocabulary!$A:$J,10,)="","",VLOOKUP($A461,Vocabulary!$A:$J,10,)),"")</f>
        <v>&lt;vl-generiek-ext:onderwerp&gt;</v>
      </c>
      <c r="E461" s="12" t="str">
        <f>IFERROR(IF(VLOOKUP(A461,VocabularyNL!$A:$G,6)=0,"",VLOOKUP(A461,VocabularyNL!$A:$G,6)),"")</f>
        <v>onderwerp</v>
      </c>
      <c r="F461" s="12" t="str">
        <f>IFERROR(IF(VLOOKUP(A461,VocabularyFR!$A:$G,6)=0,"",VLOOKUP(A461,VocabularyFR!$A:$G,6)),"")</f>
        <v/>
      </c>
      <c r="G461" s="12">
        <f>IF($A461&lt;&gt;"",VLOOKUP($A461,Vocabulary!$A:$J,3,),"")</f>
        <v>0</v>
      </c>
      <c r="H461" s="12" t="str">
        <f>IFERROR(IF(VLOOKUP(A461,VocabularyNL!$A:$G,7)=0,"",VLOOKUP(A461,VocabularyNL!$A:$H,7)),"")</f>
        <v/>
      </c>
      <c r="I461" s="12" t="str">
        <f>IFERROR(IF(VLOOKUP(A461,VocabularyFR!$A:$G,7)=0,"",VLOOKUP(A461,VocabularyFR!$A:$H,7)),"")</f>
        <v/>
      </c>
      <c r="J461" s="12" t="str">
        <f>IF($A461&lt;&gt;"",IF(VLOOKUP($A461,Vocabulary!$A:$J,7,)="","",VLOOKUP($A461,Vocabulary!$A:$J,7,)),"")</f>
        <v>external terminology:
http://data.europa.eu/m8g/subject</v>
      </c>
      <c r="K461" s="12" t="str">
        <f>IFERROR(IF(VLOOKUP(A461,VocabularyNL!$A:$H,8)=0,"",VLOOKUP(A461,VocabularyNL!$A:$H,8)),"")</f>
        <v/>
      </c>
      <c r="L461" s="12" t="str">
        <f>IFERROR(IF(VLOOKUP(A461,VocabularyFR!$A:$H,8)=0,"",VLOOKUP(A461,VocabularyFR!$A:$H,8)),"")</f>
        <v/>
      </c>
    </row>
    <row r="462" spans="1:12" ht="28.8" x14ac:dyDescent="0.3">
      <c r="A462" s="4">
        <v>529</v>
      </c>
      <c r="B462" s="12" t="str">
        <f>IF($A462&lt;&gt;"",VLOOKUP($A462,Vocabulary!$A:$J,4,),"")</f>
        <v>Generic</v>
      </c>
      <c r="C462" s="12" t="str">
        <f>IF($A462&lt;&gt;"",IF(VLOOKUP($A462,Vocabulary!$A:$J,2,)="","",VLOOKUP($A462,Vocabulary!$A:$J,2,)),"")</f>
        <v>opTijdstip</v>
      </c>
      <c r="D462" s="12" t="str">
        <f>IF($A462&lt;&gt;"",IF(VLOOKUP($A462,Vocabulary!$A:$J,10,)="","",VLOOKUP($A462,Vocabulary!$A:$J,10,)),"")</f>
        <v>&lt;vl-generiek-ext:opTijdstip&gt;</v>
      </c>
      <c r="E462" s="12" t="str">
        <f>IFERROR(IF(VLOOKUP(A462,VocabularyNL!$A:$G,6)=0,"",VLOOKUP(A462,VocabularyNL!$A:$G,6)),"")</f>
        <v>opTijdstip</v>
      </c>
      <c r="F462" s="12" t="str">
        <f>IFERROR(IF(VLOOKUP(A462,VocabularyFR!$A:$G,6)=0,"",VLOOKUP(A462,VocabularyFR!$A:$G,6)),"")</f>
        <v/>
      </c>
      <c r="G462" s="12">
        <f>IF($A462&lt;&gt;"",VLOOKUP($A462,Vocabulary!$A:$J,3,),"")</f>
        <v>0</v>
      </c>
      <c r="H462" s="12" t="str">
        <f>IFERROR(IF(VLOOKUP(A462,VocabularyNL!$A:$G,7)=0,"",VLOOKUP(A462,VocabularyNL!$A:$H,7)),"")</f>
        <v/>
      </c>
      <c r="I462" s="12" t="str">
        <f>IFERROR(IF(VLOOKUP(A462,VocabularyFR!$A:$G,7)=0,"",VLOOKUP(A462,VocabularyFR!$A:$H,7)),"")</f>
        <v/>
      </c>
      <c r="J462" s="12" t="str">
        <f>IF($A462&lt;&gt;"",IF(VLOOKUP($A462,Vocabulary!$A:$J,7,)="","",VLOOKUP($A462,Vocabulary!$A:$J,7,)),"")</f>
        <v>external terminology:
http://www.w3.org/ns/prov#atTime</v>
      </c>
      <c r="K462" s="12" t="str">
        <f>IFERROR(IF(VLOOKUP(A462,VocabularyNL!$A:$H,8)=0,"",VLOOKUP(A462,VocabularyNL!$A:$H,8)),"")</f>
        <v/>
      </c>
      <c r="L462" s="12" t="str">
        <f>IFERROR(IF(VLOOKUP(A462,VocabularyFR!$A:$H,8)=0,"",VLOOKUP(A462,VocabularyFR!$A:$H,8)),"")</f>
        <v/>
      </c>
    </row>
    <row r="463" spans="1:12" ht="28.8" x14ac:dyDescent="0.3">
      <c r="A463" s="4">
        <v>530</v>
      </c>
      <c r="B463" s="12" t="str">
        <f>IF($A463&lt;&gt;"",VLOOKUP($A463,Vocabulary!$A:$J,4,),"")</f>
        <v>Generic</v>
      </c>
      <c r="C463" s="12" t="str">
        <f>IF($A463&lt;&gt;"",IF(VLOOKUP($A463,Vocabulary!$A:$J,2,)="","",VLOOKUP($A463,Vocabulary!$A:$J,2,)),"")</f>
        <v>openingsuren</v>
      </c>
      <c r="D463" s="12" t="str">
        <f>IF($A463&lt;&gt;"",IF(VLOOKUP($A463,Vocabulary!$A:$J,10,)="","",VLOOKUP($A463,Vocabulary!$A:$J,10,)),"")</f>
        <v>&lt;vl-generiek-ext:openingsuren&gt;</v>
      </c>
      <c r="E463" s="12" t="str">
        <f>IFERROR(IF(VLOOKUP(A463,VocabularyNL!$A:$G,6)=0,"",VLOOKUP(A463,VocabularyNL!$A:$G,6)),"")</f>
        <v>openingsuren</v>
      </c>
      <c r="F463" s="12" t="str">
        <f>IFERROR(IF(VLOOKUP(A463,VocabularyFR!$A:$G,6)=0,"",VLOOKUP(A463,VocabularyFR!$A:$G,6)),"")</f>
        <v/>
      </c>
      <c r="G463" s="12">
        <f>IF($A463&lt;&gt;"",VLOOKUP($A463,Vocabulary!$A:$J,3,),"")</f>
        <v>0</v>
      </c>
      <c r="H463" s="12" t="str">
        <f>IFERROR(IF(VLOOKUP(A463,VocabularyNL!$A:$G,7)=0,"",VLOOKUP(A463,VocabularyNL!$A:$H,7)),"")</f>
        <v/>
      </c>
      <c r="I463" s="12" t="str">
        <f>IFERROR(IF(VLOOKUP(A463,VocabularyFR!$A:$G,7)=0,"",VLOOKUP(A463,VocabularyFR!$A:$H,7)),"")</f>
        <v/>
      </c>
      <c r="J463" s="12" t="str">
        <f>IF($A463&lt;&gt;"",IF(VLOOKUP($A463,Vocabulary!$A:$J,7,)="","",VLOOKUP($A463,Vocabulary!$A:$J,7,)),"")</f>
        <v>external terminology:
http://schema.org/openingHours</v>
      </c>
      <c r="K463" s="12" t="str">
        <f>IFERROR(IF(VLOOKUP(A463,VocabularyNL!$A:$H,8)=0,"",VLOOKUP(A463,VocabularyNL!$A:$H,8)),"")</f>
        <v/>
      </c>
      <c r="L463" s="12" t="str">
        <f>IFERROR(IF(VLOOKUP(A463,VocabularyFR!$A:$H,8)=0,"",VLOOKUP(A463,VocabularyFR!$A:$H,8)),"")</f>
        <v/>
      </c>
    </row>
    <row r="464" spans="1:12" ht="28.8" x14ac:dyDescent="0.3">
      <c r="A464" s="4">
        <v>531</v>
      </c>
      <c r="B464" s="12" t="str">
        <f>IF($A464&lt;&gt;"",VLOOKUP($A464,Vocabulary!$A:$J,4,),"")</f>
        <v>Generic</v>
      </c>
      <c r="C464" s="12" t="str">
        <f>IF($A464&lt;&gt;"",IF(VLOOKUP($A464,Vocabulary!$A:$J,2,)="","",VLOOKUP($A464,Vocabulary!$A:$J,2,)),"")</f>
        <v>pagina</v>
      </c>
      <c r="D464" s="12" t="str">
        <f>IF($A464&lt;&gt;"",IF(VLOOKUP($A464,Vocabulary!$A:$J,10,)="","",VLOOKUP($A464,Vocabulary!$A:$J,10,)),"")</f>
        <v>&lt;vl-generiek-ext:pagina&gt;</v>
      </c>
      <c r="E464" s="12" t="str">
        <f>IFERROR(IF(VLOOKUP(A464,VocabularyNL!$A:$G,6)=0,"",VLOOKUP(A464,VocabularyNL!$A:$G,6)),"")</f>
        <v>pagina</v>
      </c>
      <c r="F464" s="12" t="str">
        <f>IFERROR(IF(VLOOKUP(A464,VocabularyFR!$A:$G,6)=0,"",VLOOKUP(A464,VocabularyFR!$A:$G,6)),"")</f>
        <v/>
      </c>
      <c r="G464" s="12">
        <f>IF($A464&lt;&gt;"",VLOOKUP($A464,Vocabulary!$A:$J,3,),"")</f>
        <v>0</v>
      </c>
      <c r="H464" s="12" t="str">
        <f>IFERROR(IF(VLOOKUP(A464,VocabularyNL!$A:$G,7)=0,"",VLOOKUP(A464,VocabularyNL!$A:$H,7)),"")</f>
        <v/>
      </c>
      <c r="I464" s="12" t="str">
        <f>IFERROR(IF(VLOOKUP(A464,VocabularyFR!$A:$G,7)=0,"",VLOOKUP(A464,VocabularyFR!$A:$H,7)),"")</f>
        <v/>
      </c>
      <c r="J464" s="12" t="str">
        <f>IF($A464&lt;&gt;"",IF(VLOOKUP($A464,Vocabulary!$A:$J,7,)="","",VLOOKUP($A464,Vocabulary!$A:$J,7,)),"")</f>
        <v>external terminology:
http://xmlns.com/foaf/0.1/page</v>
      </c>
      <c r="K464" s="12" t="str">
        <f>IFERROR(IF(VLOOKUP(A464,VocabularyNL!$A:$H,8)=0,"",VLOOKUP(A464,VocabularyNL!$A:$H,8)),"")</f>
        <v/>
      </c>
      <c r="L464" s="12" t="str">
        <f>IFERROR(IF(VLOOKUP(A464,VocabularyFR!$A:$H,8)=0,"",VLOOKUP(A464,VocabularyFR!$A:$H,8)),"")</f>
        <v/>
      </c>
    </row>
    <row r="465" spans="1:12" ht="28.8" x14ac:dyDescent="0.3">
      <c r="A465" s="4">
        <v>532</v>
      </c>
      <c r="B465" s="12" t="str">
        <f>IF($A465&lt;&gt;"",VLOOKUP($A465,Vocabulary!$A:$J,4,),"")</f>
        <v>Generic</v>
      </c>
      <c r="C465" s="12" t="str">
        <f>IF($A465&lt;&gt;"",IF(VLOOKUP($A465,Vocabulary!$A:$J,2,)="","",VLOOKUP($A465,Vocabulary!$A:$J,2,)),"")</f>
        <v>Polygoon</v>
      </c>
      <c r="D465" s="12" t="str">
        <f>IF($A465&lt;&gt;"",IF(VLOOKUP($A465,Vocabulary!$A:$J,10,)="","",VLOOKUP($A465,Vocabulary!$A:$J,10,)),"")</f>
        <v>&lt;vl-generiek-ext:Polygoon&gt;</v>
      </c>
      <c r="E465" s="12" t="str">
        <f>IFERROR(IF(VLOOKUP(A465,VocabularyNL!$A:$G,6)=0,"",VLOOKUP(A465,VocabularyNL!$A:$G,6)),"")</f>
        <v>Polygoon</v>
      </c>
      <c r="F465" s="12" t="str">
        <f>IFERROR(IF(VLOOKUP(A465,VocabularyFR!$A:$G,6)=0,"",VLOOKUP(A465,VocabularyFR!$A:$G,6)),"")</f>
        <v/>
      </c>
      <c r="G465" s="12">
        <f>IF($A465&lt;&gt;"",VLOOKUP($A465,Vocabulary!$A:$J,3,),"")</f>
        <v>0</v>
      </c>
      <c r="H465" s="12" t="str">
        <f>IFERROR(IF(VLOOKUP(A465,VocabularyNL!$A:$G,7)=0,"",VLOOKUP(A465,VocabularyNL!$A:$H,7)),"")</f>
        <v/>
      </c>
      <c r="I465" s="12" t="str">
        <f>IFERROR(IF(VLOOKUP(A465,VocabularyFR!$A:$G,7)=0,"",VLOOKUP(A465,VocabularyFR!$A:$H,7)),"")</f>
        <v/>
      </c>
      <c r="J465" s="12" t="str">
        <f>IF($A465&lt;&gt;"",IF(VLOOKUP($A465,Vocabulary!$A:$J,7,)="","",VLOOKUP($A465,Vocabulary!$A:$J,7,)),"")</f>
        <v>external terminology:
http://www.opengis.net/ont/sf#Polygon</v>
      </c>
      <c r="K465" s="12" t="str">
        <f>IFERROR(IF(VLOOKUP(A465,VocabularyNL!$A:$H,8)=0,"",VLOOKUP(A465,VocabularyNL!$A:$H,8)),"")</f>
        <v/>
      </c>
      <c r="L465" s="12" t="str">
        <f>IFERROR(IF(VLOOKUP(A465,VocabularyFR!$A:$H,8)=0,"",VLOOKUP(A465,VocabularyFR!$A:$H,8)),"")</f>
        <v/>
      </c>
    </row>
    <row r="466" spans="1:12" ht="28.8" x14ac:dyDescent="0.3">
      <c r="A466" s="4">
        <v>533</v>
      </c>
      <c r="B466" s="12" t="str">
        <f>IF($A466&lt;&gt;"",VLOOKUP($A466,Vocabulary!$A:$J,4,),"")</f>
        <v>Generic</v>
      </c>
      <c r="C466" s="12" t="str">
        <f>IF($A466&lt;&gt;"",IF(VLOOKUP($A466,Vocabulary!$A:$J,2,)="","",VLOOKUP($A466,Vocabulary!$A:$J,2,)),"")</f>
        <v>Punt</v>
      </c>
      <c r="D466" s="12" t="str">
        <f>IF($A466&lt;&gt;"",IF(VLOOKUP($A466,Vocabulary!$A:$J,10,)="","",VLOOKUP($A466,Vocabulary!$A:$J,10,)),"")</f>
        <v>&lt;vl-generiek-ext:Punt&gt;</v>
      </c>
      <c r="E466" s="12" t="str">
        <f>IFERROR(IF(VLOOKUP(A466,VocabularyNL!$A:$G,6)=0,"",VLOOKUP(A466,VocabularyNL!$A:$G,6)),"")</f>
        <v>Punt</v>
      </c>
      <c r="F466" s="12" t="str">
        <f>IFERROR(IF(VLOOKUP(A466,VocabularyFR!$A:$G,6)=0,"",VLOOKUP(A466,VocabularyFR!$A:$G,6)),"")</f>
        <v/>
      </c>
      <c r="G466" s="12">
        <f>IF($A466&lt;&gt;"",VLOOKUP($A466,Vocabulary!$A:$J,3,),"")</f>
        <v>0</v>
      </c>
      <c r="H466" s="12" t="str">
        <f>IFERROR(IF(VLOOKUP(A466,VocabularyNL!$A:$G,7)=0,"",VLOOKUP(A466,VocabularyNL!$A:$H,7)),"")</f>
        <v/>
      </c>
      <c r="I466" s="12" t="str">
        <f>IFERROR(IF(VLOOKUP(A466,VocabularyFR!$A:$G,7)=0,"",VLOOKUP(A466,VocabularyFR!$A:$H,7)),"")</f>
        <v/>
      </c>
      <c r="J466" s="12" t="str">
        <f>IF($A466&lt;&gt;"",IF(VLOOKUP($A466,Vocabulary!$A:$J,7,)="","",VLOOKUP($A466,Vocabulary!$A:$J,7,)),"")</f>
        <v>external terminology:
http://www.opengis.net/ont/sf#Point</v>
      </c>
      <c r="K466" s="12" t="str">
        <f>IFERROR(IF(VLOOKUP(A466,VocabularyNL!$A:$H,8)=0,"",VLOOKUP(A466,VocabularyNL!$A:$H,8)),"")</f>
        <v/>
      </c>
      <c r="L466" s="12" t="str">
        <f>IFERROR(IF(VLOOKUP(A466,VocabularyFR!$A:$H,8)=0,"",VLOOKUP(A466,VocabularyFR!$A:$H,8)),"")</f>
        <v/>
      </c>
    </row>
    <row r="467" spans="1:12" ht="28.8" x14ac:dyDescent="0.3">
      <c r="A467" s="4">
        <v>534</v>
      </c>
      <c r="B467" s="12" t="str">
        <f>IF($A467&lt;&gt;"",VLOOKUP($A467,Vocabulary!$A:$J,4,),"")</f>
        <v>Generic</v>
      </c>
      <c r="C467" s="12" t="str">
        <f>IF($A467&lt;&gt;"",IF(VLOOKUP($A467,Vocabulary!$A:$J,2,)="","",VLOOKUP($A467,Vocabulary!$A:$J,2,)),"")</f>
        <v>relatie</v>
      </c>
      <c r="D467" s="12" t="str">
        <f>IF($A467&lt;&gt;"",IF(VLOOKUP($A467,Vocabulary!$A:$J,10,)="","",VLOOKUP($A467,Vocabulary!$A:$J,10,)),"")</f>
        <v>&lt;vl-generiek-ext:relatie&gt;</v>
      </c>
      <c r="E467" s="12" t="str">
        <f>IFERROR(IF(VLOOKUP(A467,VocabularyNL!$A:$G,6)=0,"",VLOOKUP(A467,VocabularyNL!$A:$G,6)),"")</f>
        <v>relatie</v>
      </c>
      <c r="F467" s="12" t="str">
        <f>IFERROR(IF(VLOOKUP(A467,VocabularyFR!$A:$G,6)=0,"",VLOOKUP(A467,VocabularyFR!$A:$G,6)),"")</f>
        <v/>
      </c>
      <c r="G467" s="12">
        <f>IF($A467&lt;&gt;"",VLOOKUP($A467,Vocabulary!$A:$J,3,),"")</f>
        <v>0</v>
      </c>
      <c r="H467" s="12" t="str">
        <f>IFERROR(IF(VLOOKUP(A467,VocabularyNL!$A:$G,7)=0,"",VLOOKUP(A467,VocabularyNL!$A:$H,7)),"")</f>
        <v/>
      </c>
      <c r="I467" s="12" t="str">
        <f>IFERROR(IF(VLOOKUP(A467,VocabularyFR!$A:$G,7)=0,"",VLOOKUP(A467,VocabularyFR!$A:$H,7)),"")</f>
        <v/>
      </c>
      <c r="J467" s="12" t="str">
        <f>IF($A467&lt;&gt;"",IF(VLOOKUP($A467,Vocabulary!$A:$J,7,)="","",VLOOKUP($A467,Vocabulary!$A:$J,7,)),"")</f>
        <v>external terminology:
http://purl.org/dc/terms/relation</v>
      </c>
      <c r="K467" s="12" t="str">
        <f>IFERROR(IF(VLOOKUP(A467,VocabularyNL!$A:$H,8)=0,"",VLOOKUP(A467,VocabularyNL!$A:$H,8)),"")</f>
        <v/>
      </c>
      <c r="L467" s="12" t="str">
        <f>IFERROR(IF(VLOOKUP(A467,VocabularyFR!$A:$H,8)=0,"",VLOOKUP(A467,VocabularyFR!$A:$H,8)),"")</f>
        <v/>
      </c>
    </row>
    <row r="468" spans="1:12" ht="28.8" x14ac:dyDescent="0.3">
      <c r="A468" s="4">
        <v>535</v>
      </c>
      <c r="B468" s="12" t="str">
        <f>IF($A468&lt;&gt;"",VLOOKUP($A468,Vocabulary!$A:$J,4,),"")</f>
        <v>Generic</v>
      </c>
      <c r="C468" s="12" t="str">
        <f>IF($A468&lt;&gt;"",IF(VLOOKUP($A468,Vocabulary!$A:$J,2,)="","",VLOOKUP($A468,Vocabulary!$A:$J,2,)),"")</f>
        <v>Resource</v>
      </c>
      <c r="D468" s="12" t="str">
        <f>IF($A468&lt;&gt;"",IF(VLOOKUP($A468,Vocabulary!$A:$J,10,)="","",VLOOKUP($A468,Vocabulary!$A:$J,10,)),"")</f>
        <v>&lt;vl-generiek-ext:Resource&gt;</v>
      </c>
      <c r="E468" s="12" t="str">
        <f>IFERROR(IF(VLOOKUP(A468,VocabularyNL!$A:$G,6)=0,"",VLOOKUP(A468,VocabularyNL!$A:$G,6)),"")</f>
        <v>Resource</v>
      </c>
      <c r="F468" s="12" t="str">
        <f>IFERROR(IF(VLOOKUP(A468,VocabularyFR!$A:$G,6)=0,"",VLOOKUP(A468,VocabularyFR!$A:$G,6)),"")</f>
        <v/>
      </c>
      <c r="G468" s="12">
        <f>IF($A468&lt;&gt;"",VLOOKUP($A468,Vocabulary!$A:$J,3,),"")</f>
        <v>0</v>
      </c>
      <c r="H468" s="12" t="str">
        <f>IFERROR(IF(VLOOKUP(A468,VocabularyNL!$A:$G,7)=0,"",VLOOKUP(A468,VocabularyNL!$A:$H,7)),"")</f>
        <v/>
      </c>
      <c r="I468" s="12" t="str">
        <f>IFERROR(IF(VLOOKUP(A468,VocabularyFR!$A:$G,7)=0,"",VLOOKUP(A468,VocabularyFR!$A:$H,7)),"")</f>
        <v/>
      </c>
      <c r="J468" s="12" t="str">
        <f>IF($A468&lt;&gt;"",IF(VLOOKUP($A468,Vocabulary!$A:$J,7,)="","",VLOOKUP($A468,Vocabulary!$A:$J,7,)),"")</f>
        <v>external terminology:
http://www.w3.org/2000/01/rdf-schema#Resource</v>
      </c>
      <c r="K468" s="12" t="str">
        <f>IFERROR(IF(VLOOKUP(A468,VocabularyNL!$A:$H,8)=0,"",VLOOKUP(A468,VocabularyNL!$A:$H,8)),"")</f>
        <v/>
      </c>
      <c r="L468" s="12" t="str">
        <f>IFERROR(IF(VLOOKUP(A468,VocabularyFR!$A:$H,8)=0,"",VLOOKUP(A468,VocabularyFR!$A:$H,8)),"")</f>
        <v/>
      </c>
    </row>
    <row r="469" spans="1:12" ht="28.8" x14ac:dyDescent="0.3">
      <c r="A469" s="4">
        <v>536</v>
      </c>
      <c r="B469" s="12" t="str">
        <f>IF($A469&lt;&gt;"",VLOOKUP($A469,Vocabulary!$A:$J,4,),"")</f>
        <v>Generic</v>
      </c>
      <c r="C469" s="12" t="str">
        <f>IF($A469&lt;&gt;"",IF(VLOOKUP($A469,Vocabulary!$A:$J,2,)="","",VLOOKUP($A469,Vocabulary!$A:$J,2,)),"")</f>
        <v>schemaAgentschap</v>
      </c>
      <c r="D469" s="12" t="str">
        <f>IF($A469&lt;&gt;"",IF(VLOOKUP($A469,Vocabulary!$A:$J,10,)="","",VLOOKUP($A469,Vocabulary!$A:$J,10,)),"")</f>
        <v>&lt;vl-generiek-ext:schemaAgentschap&gt;</v>
      </c>
      <c r="E469" s="12" t="str">
        <f>IFERROR(IF(VLOOKUP(A469,VocabularyNL!$A:$G,6)=0,"",VLOOKUP(A469,VocabularyNL!$A:$G,6)),"")</f>
        <v>schemaAgentschap</v>
      </c>
      <c r="F469" s="12" t="str">
        <f>IFERROR(IF(VLOOKUP(A469,VocabularyFR!$A:$G,6)=0,"",VLOOKUP(A469,VocabularyFR!$A:$G,6)),"")</f>
        <v/>
      </c>
      <c r="G469" s="12">
        <f>IF($A469&lt;&gt;"",VLOOKUP($A469,Vocabulary!$A:$J,3,),"")</f>
        <v>0</v>
      </c>
      <c r="H469" s="12" t="str">
        <f>IFERROR(IF(VLOOKUP(A469,VocabularyNL!$A:$G,7)=0,"",VLOOKUP(A469,VocabularyNL!$A:$H,7)),"")</f>
        <v/>
      </c>
      <c r="I469" s="12" t="str">
        <f>IFERROR(IF(VLOOKUP(A469,VocabularyFR!$A:$G,7)=0,"",VLOOKUP(A469,VocabularyFR!$A:$H,7)),"")</f>
        <v/>
      </c>
      <c r="J469" s="12" t="str">
        <f>IF($A469&lt;&gt;"",IF(VLOOKUP($A469,Vocabulary!$A:$J,7,)="","",VLOOKUP($A469,Vocabulary!$A:$J,7,)),"")</f>
        <v>external terminology:
http://www.w3.org/ns/adms#schemaAgency</v>
      </c>
      <c r="K469" s="12" t="str">
        <f>IFERROR(IF(VLOOKUP(A469,VocabularyNL!$A:$H,8)=0,"",VLOOKUP(A469,VocabularyNL!$A:$H,8)),"")</f>
        <v/>
      </c>
      <c r="L469" s="12" t="str">
        <f>IFERROR(IF(VLOOKUP(A469,VocabularyFR!$A:$H,8)=0,"",VLOOKUP(A469,VocabularyFR!$A:$H,8)),"")</f>
        <v/>
      </c>
    </row>
    <row r="470" spans="1:12" ht="28.8" x14ac:dyDescent="0.3">
      <c r="A470" s="4">
        <v>537</v>
      </c>
      <c r="B470" s="12" t="str">
        <f>IF($A470&lt;&gt;"",VLOOKUP($A470,Vocabulary!$A:$J,4,),"")</f>
        <v>Generic</v>
      </c>
      <c r="C470" s="12" t="str">
        <f>IF($A470&lt;&gt;"",IF(VLOOKUP($A470,Vocabulary!$A:$J,2,)="","",VLOOKUP($A470,Vocabulary!$A:$J,2,)),"")</f>
        <v>status</v>
      </c>
      <c r="D470" s="12" t="str">
        <f>IF($A470&lt;&gt;"",IF(VLOOKUP($A470,Vocabulary!$A:$J,10,)="","",VLOOKUP($A470,Vocabulary!$A:$J,10,)),"")</f>
        <v>&lt;vl-generiek-ext:status&gt;</v>
      </c>
      <c r="E470" s="12" t="str">
        <f>IFERROR(IF(VLOOKUP(A470,VocabularyNL!$A:$G,6)=0,"",VLOOKUP(A470,VocabularyNL!$A:$G,6)),"")</f>
        <v>status</v>
      </c>
      <c r="F470" s="12" t="str">
        <f>IFERROR(IF(VLOOKUP(A470,VocabularyFR!$A:$G,6)=0,"",VLOOKUP(A470,VocabularyFR!$A:$G,6)),"")</f>
        <v/>
      </c>
      <c r="G470" s="12">
        <f>IF($A470&lt;&gt;"",VLOOKUP($A470,Vocabulary!$A:$J,3,),"")</f>
        <v>0</v>
      </c>
      <c r="H470" s="12" t="str">
        <f>IFERROR(IF(VLOOKUP(A470,VocabularyNL!$A:$G,7)=0,"",VLOOKUP(A470,VocabularyNL!$A:$H,7)),"")</f>
        <v/>
      </c>
      <c r="I470" s="12" t="str">
        <f>IFERROR(IF(VLOOKUP(A470,VocabularyFR!$A:$G,7)=0,"",VLOOKUP(A470,VocabularyFR!$A:$H,7)),"")</f>
        <v/>
      </c>
      <c r="J470" s="12" t="str">
        <f>IF($A470&lt;&gt;"",IF(VLOOKUP($A470,Vocabulary!$A:$J,7,)="","",VLOOKUP($A470,Vocabulary!$A:$J,7,)),"")</f>
        <v>external terminology:
http://www.w3.org/ns/adms#status</v>
      </c>
      <c r="K470" s="12" t="str">
        <f>IFERROR(IF(VLOOKUP(A470,VocabularyNL!$A:$H,8)=0,"",VLOOKUP(A470,VocabularyNL!$A:$H,8)),"")</f>
        <v/>
      </c>
      <c r="L470" s="12" t="str">
        <f>IFERROR(IF(VLOOKUP(A470,VocabularyFR!$A:$H,8)=0,"",VLOOKUP(A470,VocabularyFR!$A:$H,8)),"")</f>
        <v/>
      </c>
    </row>
    <row r="471" spans="1:12" ht="28.8" x14ac:dyDescent="0.3">
      <c r="A471" s="4">
        <v>538</v>
      </c>
      <c r="B471" s="12" t="str">
        <f>IF($A471&lt;&gt;"",VLOOKUP($A471,Vocabulary!$A:$J,4,),"")</f>
        <v>Generic</v>
      </c>
      <c r="C471" s="12" t="str">
        <f>IF($A471&lt;&gt;"",IF(VLOOKUP($A471,Vocabulary!$A:$J,2,)="","",VLOOKUP($A471,Vocabulary!$A:$J,2,)),"")</f>
        <v>taal</v>
      </c>
      <c r="D471" s="12" t="str">
        <f>IF($A471&lt;&gt;"",IF(VLOOKUP($A471,Vocabulary!$A:$J,10,)="","",VLOOKUP($A471,Vocabulary!$A:$J,10,)),"")</f>
        <v>&lt;vl-generiek-ext:taal&gt;</v>
      </c>
      <c r="E471" s="12" t="str">
        <f>IFERROR(IF(VLOOKUP(A471,VocabularyNL!$A:$G,6)=0,"",VLOOKUP(A471,VocabularyNL!$A:$G,6)),"")</f>
        <v>taal</v>
      </c>
      <c r="F471" s="12" t="str">
        <f>IFERROR(IF(VLOOKUP(A471,VocabularyFR!$A:$G,6)=0,"",VLOOKUP(A471,VocabularyFR!$A:$G,6)),"")</f>
        <v/>
      </c>
      <c r="G471" s="12">
        <f>IF($A471&lt;&gt;"",VLOOKUP($A471,Vocabulary!$A:$J,3,),"")</f>
        <v>0</v>
      </c>
      <c r="H471" s="12" t="str">
        <f>IFERROR(IF(VLOOKUP(A471,VocabularyNL!$A:$G,7)=0,"",VLOOKUP(A471,VocabularyNL!$A:$H,7)),"")</f>
        <v/>
      </c>
      <c r="I471" s="12" t="str">
        <f>IFERROR(IF(VLOOKUP(A471,VocabularyFR!$A:$G,7)=0,"",VLOOKUP(A471,VocabularyFR!$A:$H,7)),"")</f>
        <v/>
      </c>
      <c r="J471" s="12" t="str">
        <f>IF($A471&lt;&gt;"",IF(VLOOKUP($A471,Vocabulary!$A:$J,7,)="","",VLOOKUP($A471,Vocabulary!$A:$J,7,)),"")</f>
        <v>external terminology:
http://data.europa.eu/eli/ontology#language</v>
      </c>
      <c r="K471" s="12" t="str">
        <f>IFERROR(IF(VLOOKUP(A471,VocabularyNL!$A:$H,8)=0,"",VLOOKUP(A471,VocabularyNL!$A:$H,8)),"")</f>
        <v/>
      </c>
      <c r="L471" s="12" t="str">
        <f>IFERROR(IF(VLOOKUP(A471,VocabularyFR!$A:$H,8)=0,"",VLOOKUP(A471,VocabularyFR!$A:$H,8)),"")</f>
        <v/>
      </c>
    </row>
    <row r="472" spans="1:12" ht="28.8" x14ac:dyDescent="0.3">
      <c r="A472" s="4">
        <v>539</v>
      </c>
      <c r="B472" s="12" t="str">
        <f>IF($A472&lt;&gt;"",VLOOKUP($A472,Vocabulary!$A:$J,4,),"")</f>
        <v>Generic</v>
      </c>
      <c r="C472" s="12" t="str">
        <f>IF($A472&lt;&gt;"",IF(VLOOKUP($A472,Vocabulary!$A:$J,2,)="","",VLOOKUP($A472,Vocabulary!$A:$J,2,)),"")</f>
        <v>telefoon</v>
      </c>
      <c r="D472" s="12" t="str">
        <f>IF($A472&lt;&gt;"",IF(VLOOKUP($A472,Vocabulary!$A:$J,10,)="","",VLOOKUP($A472,Vocabulary!$A:$J,10,)),"")</f>
        <v>&lt;vl-generiek-ext:telefoon&gt;</v>
      </c>
      <c r="E472" s="12" t="str">
        <f>IFERROR(IF(VLOOKUP(A472,VocabularyNL!$A:$G,6)=0,"",VLOOKUP(A472,VocabularyNL!$A:$G,6)),"")</f>
        <v>telefoon</v>
      </c>
      <c r="F472" s="12" t="str">
        <f>IFERROR(IF(VLOOKUP(A472,VocabularyFR!$A:$G,6)=0,"",VLOOKUP(A472,VocabularyFR!$A:$G,6)),"")</f>
        <v/>
      </c>
      <c r="G472" s="12">
        <f>IF($A472&lt;&gt;"",VLOOKUP($A472,Vocabulary!$A:$J,3,),"")</f>
        <v>0</v>
      </c>
      <c r="H472" s="12" t="str">
        <f>IFERROR(IF(VLOOKUP(A472,VocabularyNL!$A:$G,7)=0,"",VLOOKUP(A472,VocabularyNL!$A:$H,7)),"")</f>
        <v/>
      </c>
      <c r="I472" s="12" t="str">
        <f>IFERROR(IF(VLOOKUP(A472,VocabularyFR!$A:$G,7)=0,"",VLOOKUP(A472,VocabularyFR!$A:$H,7)),"")</f>
        <v/>
      </c>
      <c r="J472" s="12" t="str">
        <f>IF($A472&lt;&gt;"",IF(VLOOKUP($A472,Vocabulary!$A:$J,7,)="","",VLOOKUP($A472,Vocabulary!$A:$J,7,)),"")</f>
        <v>external terminology:
http://schema.org/telephone</v>
      </c>
      <c r="K472" s="12" t="str">
        <f>IFERROR(IF(VLOOKUP(A472,VocabularyNL!$A:$H,8)=0,"",VLOOKUP(A472,VocabularyNL!$A:$H,8)),"")</f>
        <v/>
      </c>
      <c r="L472" s="12" t="str">
        <f>IFERROR(IF(VLOOKUP(A472,VocabularyFR!$A:$H,8)=0,"",VLOOKUP(A472,VocabularyFR!$A:$H,8)),"")</f>
        <v/>
      </c>
    </row>
    <row r="473" spans="1:12" ht="28.8" x14ac:dyDescent="0.3">
      <c r="A473" s="4">
        <v>540</v>
      </c>
      <c r="B473" s="12" t="str">
        <f>IF($A473&lt;&gt;"",VLOOKUP($A473,Vocabulary!$A:$J,4,),"")</f>
        <v>Generic</v>
      </c>
      <c r="C473" s="12" t="str">
        <f>IF($A473&lt;&gt;"",IF(VLOOKUP($A473,Vocabulary!$A:$J,2,)="","",VLOOKUP($A473,Vocabulary!$A:$J,2,)),"")</f>
        <v>territorialeToepassing</v>
      </c>
      <c r="D473" s="12" t="str">
        <f>IF($A473&lt;&gt;"",IF(VLOOKUP($A473,Vocabulary!$A:$J,10,)="","",VLOOKUP($A473,Vocabulary!$A:$J,10,)),"")</f>
        <v>&lt;vl-generiek-ext:territorialeToepassing&gt;</v>
      </c>
      <c r="E473" s="12" t="str">
        <f>IFERROR(IF(VLOOKUP(A473,VocabularyNL!$A:$G,6)=0,"",VLOOKUP(A473,VocabularyNL!$A:$G,6)),"")</f>
        <v>territorialeToepassing</v>
      </c>
      <c r="F473" s="12" t="str">
        <f>IFERROR(IF(VLOOKUP(A473,VocabularyFR!$A:$G,6)=0,"",VLOOKUP(A473,VocabularyFR!$A:$G,6)),"")</f>
        <v/>
      </c>
      <c r="G473" s="12">
        <f>IF($A473&lt;&gt;"",VLOOKUP($A473,Vocabulary!$A:$J,3,),"")</f>
        <v>0</v>
      </c>
      <c r="H473" s="12" t="str">
        <f>IFERROR(IF(VLOOKUP(A473,VocabularyNL!$A:$G,7)=0,"",VLOOKUP(A473,VocabularyNL!$A:$H,7)),"")</f>
        <v/>
      </c>
      <c r="I473" s="12" t="str">
        <f>IFERROR(IF(VLOOKUP(A473,VocabularyFR!$A:$G,7)=0,"",VLOOKUP(A473,VocabularyFR!$A:$H,7)),"")</f>
        <v/>
      </c>
      <c r="J473" s="12" t="str">
        <f>IF($A473&lt;&gt;"",IF(VLOOKUP($A473,Vocabulary!$A:$J,7,)="","",VLOOKUP($A473,Vocabulary!$A:$J,7,)),"")</f>
        <v>external terminology:
http://data.europa.eu/m8g/territorialApplication</v>
      </c>
      <c r="K473" s="12" t="str">
        <f>IFERROR(IF(VLOOKUP(A473,VocabularyNL!$A:$H,8)=0,"",VLOOKUP(A473,VocabularyNL!$A:$H,8)),"")</f>
        <v/>
      </c>
      <c r="L473" s="12" t="str">
        <f>IFERROR(IF(VLOOKUP(A473,VocabularyFR!$A:$H,8)=0,"",VLOOKUP(A473,VocabularyFR!$A:$H,8)),"")</f>
        <v/>
      </c>
    </row>
    <row r="474" spans="1:12" ht="28.8" x14ac:dyDescent="0.3">
      <c r="A474" s="4">
        <v>541</v>
      </c>
      <c r="B474" s="12" t="str">
        <f>IF($A474&lt;&gt;"",VLOOKUP($A474,Vocabulary!$A:$J,4,),"")</f>
        <v>Generic</v>
      </c>
      <c r="C474" s="12" t="str">
        <f>IF($A474&lt;&gt;"",IF(VLOOKUP($A474,Vocabulary!$A:$J,2,)="","",VLOOKUP($A474,Vocabulary!$A:$J,2,)),"")</f>
        <v>TijdsInterval</v>
      </c>
      <c r="D474" s="12" t="str">
        <f>IF($A474&lt;&gt;"",IF(VLOOKUP($A474,Vocabulary!$A:$J,10,)="","",VLOOKUP($A474,Vocabulary!$A:$J,10,)),"")</f>
        <v>&lt;vl-generiek-ext:TijdsInterval&gt;</v>
      </c>
      <c r="E474" s="12" t="str">
        <f>IFERROR(IF(VLOOKUP(A474,VocabularyNL!$A:$G,6)=0,"",VLOOKUP(A474,VocabularyNL!$A:$G,6)),"")</f>
        <v>TijdsInterval</v>
      </c>
      <c r="F474" s="12" t="str">
        <f>IFERROR(IF(VLOOKUP(A474,VocabularyFR!$A:$G,6)=0,"",VLOOKUP(A474,VocabularyFR!$A:$G,6)),"")</f>
        <v/>
      </c>
      <c r="G474" s="12">
        <f>IF($A474&lt;&gt;"",VLOOKUP($A474,Vocabulary!$A:$J,3,),"")</f>
        <v>0</v>
      </c>
      <c r="H474" s="12" t="str">
        <f>IFERROR(IF(VLOOKUP(A474,VocabularyNL!$A:$G,7)=0,"",VLOOKUP(A474,VocabularyNL!$A:$H,7)),"")</f>
        <v/>
      </c>
      <c r="I474" s="12" t="str">
        <f>IFERROR(IF(VLOOKUP(A474,VocabularyFR!$A:$G,7)=0,"",VLOOKUP(A474,VocabularyFR!$A:$H,7)),"")</f>
        <v/>
      </c>
      <c r="J474" s="12" t="str">
        <f>IF($A474&lt;&gt;"",IF(VLOOKUP($A474,Vocabulary!$A:$J,7,)="","",VLOOKUP($A474,Vocabulary!$A:$J,7,)),"")</f>
        <v>external terminology:
http://purl.org/dc/terms/PeriodOfTime</v>
      </c>
      <c r="K474" s="12" t="str">
        <f>IFERROR(IF(VLOOKUP(A474,VocabularyNL!$A:$H,8)=0,"",VLOOKUP(A474,VocabularyNL!$A:$H,8)),"")</f>
        <v/>
      </c>
      <c r="L474" s="12" t="str">
        <f>IFERROR(IF(VLOOKUP(A474,VocabularyFR!$A:$H,8)=0,"",VLOOKUP(A474,VocabularyFR!$A:$H,8)),"")</f>
        <v/>
      </c>
    </row>
    <row r="475" spans="1:12" ht="28.8" x14ac:dyDescent="0.3">
      <c r="A475" s="4">
        <v>542</v>
      </c>
      <c r="B475" s="12" t="str">
        <f>IF($A475&lt;&gt;"",VLOOKUP($A475,Vocabulary!$A:$J,4,),"")</f>
        <v>Generic</v>
      </c>
      <c r="C475" s="12" t="str">
        <f>IF($A475&lt;&gt;"",IF(VLOOKUP($A475,Vocabulary!$A:$J,2,)="","",VLOOKUP($A475,Vocabulary!$A:$J,2,)),"")</f>
        <v>titel</v>
      </c>
      <c r="D475" s="12" t="str">
        <f>IF($A475&lt;&gt;"",IF(VLOOKUP($A475,Vocabulary!$A:$J,10,)="","",VLOOKUP($A475,Vocabulary!$A:$J,10,)),"")</f>
        <v>&lt;vl-generiek-ext:titel&gt;</v>
      </c>
      <c r="E475" s="12" t="str">
        <f>IFERROR(IF(VLOOKUP(A475,VocabularyNL!$A:$G,6)=0,"",VLOOKUP(A475,VocabularyNL!$A:$G,6)),"")</f>
        <v>titel</v>
      </c>
      <c r="F475" s="12" t="str">
        <f>IFERROR(IF(VLOOKUP(A475,VocabularyFR!$A:$G,6)=0,"",VLOOKUP(A475,VocabularyFR!$A:$G,6)),"")</f>
        <v/>
      </c>
      <c r="G475" s="12">
        <f>IF($A475&lt;&gt;"",VLOOKUP($A475,Vocabulary!$A:$J,3,),"")</f>
        <v>0</v>
      </c>
      <c r="H475" s="12" t="str">
        <f>IFERROR(IF(VLOOKUP(A475,VocabularyNL!$A:$G,7)=0,"",VLOOKUP(A475,VocabularyNL!$A:$H,7)),"")</f>
        <v/>
      </c>
      <c r="I475" s="12" t="str">
        <f>IFERROR(IF(VLOOKUP(A475,VocabularyFR!$A:$G,7)=0,"",VLOOKUP(A475,VocabularyFR!$A:$H,7)),"")</f>
        <v/>
      </c>
      <c r="J475" s="12" t="str">
        <f>IF($A475&lt;&gt;"",IF(VLOOKUP($A475,Vocabulary!$A:$J,7,)="","",VLOOKUP($A475,Vocabulary!$A:$J,7,)),"")</f>
        <v>external terminology:
http://purl.org/dc/terms/title</v>
      </c>
      <c r="K475" s="12" t="str">
        <f>IFERROR(IF(VLOOKUP(A475,VocabularyNL!$A:$H,8)=0,"",VLOOKUP(A475,VocabularyNL!$A:$H,8)),"")</f>
        <v/>
      </c>
      <c r="L475" s="12" t="str">
        <f>IFERROR(IF(VLOOKUP(A475,VocabularyFR!$A:$H,8)=0,"",VLOOKUP(A475,VocabularyFR!$A:$H,8)),"")</f>
        <v/>
      </c>
    </row>
    <row r="476" spans="1:12" ht="28.8" x14ac:dyDescent="0.3">
      <c r="A476" s="4">
        <v>543</v>
      </c>
      <c r="B476" s="12" t="str">
        <f>IF($A476&lt;&gt;"",VLOOKUP($A476,Vocabulary!$A:$J,4,),"")</f>
        <v>Generic</v>
      </c>
      <c r="C476" s="12" t="str">
        <f>IF($A476&lt;&gt;"",IF(VLOOKUP($A476,Vocabulary!$A:$J,2,)="","",VLOOKUP($A476,Vocabulary!$A:$J,2,)),"")</f>
        <v>type</v>
      </c>
      <c r="D476" s="12" t="str">
        <f>IF($A476&lt;&gt;"",IF(VLOOKUP($A476,Vocabulary!$A:$J,10,)="","",VLOOKUP($A476,Vocabulary!$A:$J,10,)),"")</f>
        <v>&lt;vl-generiek-ext:type&gt;</v>
      </c>
      <c r="E476" s="12" t="str">
        <f>IFERROR(IF(VLOOKUP(A476,VocabularyNL!$A:$G,6)=0,"",VLOOKUP(A476,VocabularyNL!$A:$G,6)),"")</f>
        <v>type</v>
      </c>
      <c r="F476" s="12" t="str">
        <f>IFERROR(IF(VLOOKUP(A476,VocabularyFR!$A:$G,6)=0,"",VLOOKUP(A476,VocabularyFR!$A:$G,6)),"")</f>
        <v/>
      </c>
      <c r="G476" s="12">
        <f>IF($A476&lt;&gt;"",VLOOKUP($A476,Vocabulary!$A:$J,3,),"")</f>
        <v>0</v>
      </c>
      <c r="H476" s="12" t="str">
        <f>IFERROR(IF(VLOOKUP(A476,VocabularyNL!$A:$G,7)=0,"",VLOOKUP(A476,VocabularyNL!$A:$H,7)),"")</f>
        <v/>
      </c>
      <c r="I476" s="12" t="str">
        <f>IFERROR(IF(VLOOKUP(A476,VocabularyFR!$A:$G,7)=0,"",VLOOKUP(A476,VocabularyFR!$A:$H,7)),"")</f>
        <v/>
      </c>
      <c r="J476" s="12" t="str">
        <f>IF($A476&lt;&gt;"",IF(VLOOKUP($A476,Vocabulary!$A:$J,7,)="","",VLOOKUP($A476,Vocabulary!$A:$J,7,)),"")</f>
        <v>external terminology:
http://purl.org/dc/terms/type</v>
      </c>
      <c r="K476" s="12" t="str">
        <f>IFERROR(IF(VLOOKUP(A476,VocabularyNL!$A:$H,8)=0,"",VLOOKUP(A476,VocabularyNL!$A:$H,8)),"")</f>
        <v/>
      </c>
      <c r="L476" s="12" t="str">
        <f>IFERROR(IF(VLOOKUP(A476,VocabularyFR!$A:$H,8)=0,"",VLOOKUP(A476,VocabularyFR!$A:$H,8)),"")</f>
        <v/>
      </c>
    </row>
    <row r="477" spans="1:12" ht="28.8" x14ac:dyDescent="0.3">
      <c r="A477" s="4">
        <v>544</v>
      </c>
      <c r="B477" s="12" t="str">
        <f>IF($A477&lt;&gt;"",VLOOKUP($A477,Vocabulary!$A:$J,4,),"")</f>
        <v>Generic</v>
      </c>
      <c r="C477" s="12" t="str">
        <f>IF($A477&lt;&gt;"",IF(VLOOKUP($A477,Vocabulary!$A:$J,2,)="","",VLOOKUP($A477,Vocabulary!$A:$J,2,)),"")</f>
        <v>uitgegeven</v>
      </c>
      <c r="D477" s="12" t="str">
        <f>IF($A477&lt;&gt;"",IF(VLOOKUP($A477,Vocabulary!$A:$J,10,)="","",VLOOKUP($A477,Vocabulary!$A:$J,10,)),"")</f>
        <v>&lt;vl-generiek-ext:uitgegeven&gt;</v>
      </c>
      <c r="E477" s="12" t="str">
        <f>IFERROR(IF(VLOOKUP(A477,VocabularyNL!$A:$G,6)=0,"",VLOOKUP(A477,VocabularyNL!$A:$G,6)),"")</f>
        <v>uitgegeven</v>
      </c>
      <c r="F477" s="12" t="str">
        <f>IFERROR(IF(VLOOKUP(A477,VocabularyFR!$A:$G,6)=0,"",VLOOKUP(A477,VocabularyFR!$A:$G,6)),"")</f>
        <v/>
      </c>
      <c r="G477" s="12">
        <f>IF($A477&lt;&gt;"",VLOOKUP($A477,Vocabulary!$A:$J,3,),"")</f>
        <v>0</v>
      </c>
      <c r="H477" s="12" t="str">
        <f>IFERROR(IF(VLOOKUP(A477,VocabularyNL!$A:$G,7)=0,"",VLOOKUP(A477,VocabularyNL!$A:$H,7)),"")</f>
        <v/>
      </c>
      <c r="I477" s="12" t="str">
        <f>IFERROR(IF(VLOOKUP(A477,VocabularyFR!$A:$G,7)=0,"",VLOOKUP(A477,VocabularyFR!$A:$H,7)),"")</f>
        <v/>
      </c>
      <c r="J477" s="12" t="str">
        <f>IF($A477&lt;&gt;"",IF(VLOOKUP($A477,Vocabulary!$A:$J,7,)="","",VLOOKUP($A477,Vocabulary!$A:$J,7,)),"")</f>
        <v>external terminology:
http://purl.org/dc/terms/issued</v>
      </c>
      <c r="K477" s="12" t="str">
        <f>IFERROR(IF(VLOOKUP(A477,VocabularyNL!$A:$H,8)=0,"",VLOOKUP(A477,VocabularyNL!$A:$H,8)),"")</f>
        <v/>
      </c>
      <c r="L477" s="12" t="str">
        <f>IFERROR(IF(VLOOKUP(A477,VocabularyFR!$A:$H,8)=0,"",VLOOKUP(A477,VocabularyFR!$A:$H,8)),"")</f>
        <v/>
      </c>
    </row>
    <row r="478" spans="1:12" ht="28.8" x14ac:dyDescent="0.3">
      <c r="A478" s="4">
        <v>545</v>
      </c>
      <c r="B478" s="12" t="str">
        <f>IF($A478&lt;&gt;"",VLOOKUP($A478,Vocabulary!$A:$J,4,),"")</f>
        <v>Generic</v>
      </c>
      <c r="C478" s="12" t="str">
        <f>IF($A478&lt;&gt;"",IF(VLOOKUP($A478,Vocabulary!$A:$J,2,)="","",VLOOKUP($A478,Vocabulary!$A:$J,2,)),"")</f>
        <v>urenBeschikbaarheid</v>
      </c>
      <c r="D478" s="12" t="str">
        <f>IF($A478&lt;&gt;"",IF(VLOOKUP($A478,Vocabulary!$A:$J,10,)="","",VLOOKUP($A478,Vocabulary!$A:$J,10,)),"")</f>
        <v>&lt;vl-generiek-ext:urenBeschikbaarheid&gt;</v>
      </c>
      <c r="E478" s="12" t="str">
        <f>IFERROR(IF(VLOOKUP(A478,VocabularyNL!$A:$G,6)=0,"",VLOOKUP(A478,VocabularyNL!$A:$G,6)),"")</f>
        <v>urenBeschikbaarheid</v>
      </c>
      <c r="F478" s="12" t="str">
        <f>IFERROR(IF(VLOOKUP(A478,VocabularyFR!$A:$G,6)=0,"",VLOOKUP(A478,VocabularyFR!$A:$G,6)),"")</f>
        <v/>
      </c>
      <c r="G478" s="12">
        <f>IF($A478&lt;&gt;"",VLOOKUP($A478,Vocabulary!$A:$J,3,),"")</f>
        <v>0</v>
      </c>
      <c r="H478" s="12" t="str">
        <f>IFERROR(IF(VLOOKUP(A478,VocabularyNL!$A:$G,7)=0,"",VLOOKUP(A478,VocabularyNL!$A:$H,7)),"")</f>
        <v/>
      </c>
      <c r="I478" s="12" t="str">
        <f>IFERROR(IF(VLOOKUP(A478,VocabularyFR!$A:$G,7)=0,"",VLOOKUP(A478,VocabularyFR!$A:$H,7)),"")</f>
        <v/>
      </c>
      <c r="J478" s="12" t="str">
        <f>IF($A478&lt;&gt;"",IF(VLOOKUP($A478,Vocabulary!$A:$J,7,)="","",VLOOKUP($A478,Vocabulary!$A:$J,7,)),"")</f>
        <v>external terminology:
http://schema.org/hoursAvailable</v>
      </c>
      <c r="K478" s="12" t="str">
        <f>IFERROR(IF(VLOOKUP(A478,VocabularyNL!$A:$H,8)=0,"",VLOOKUP(A478,VocabularyNL!$A:$H,8)),"")</f>
        <v/>
      </c>
      <c r="L478" s="12" t="str">
        <f>IFERROR(IF(VLOOKUP(A478,VocabularyFR!$A:$H,8)=0,"",VLOOKUP(A478,VocabularyFR!$A:$H,8)),"")</f>
        <v/>
      </c>
    </row>
    <row r="479" spans="1:12" ht="28.8" x14ac:dyDescent="0.3">
      <c r="A479" s="4">
        <v>546</v>
      </c>
      <c r="B479" s="12" t="str">
        <f>IF($A479&lt;&gt;"",VLOOKUP($A479,Vocabulary!$A:$J,4,),"")</f>
        <v>Generic</v>
      </c>
      <c r="C479" s="12" t="str">
        <f>IF($A479&lt;&gt;"",IF(VLOOKUP($A479,Vocabulary!$A:$J,2,)="","",VLOOKUP($A479,Vocabulary!$A:$J,2,)),"")</f>
        <v>wasGeassocieerdMet</v>
      </c>
      <c r="D479" s="12" t="str">
        <f>IF($A479&lt;&gt;"",IF(VLOOKUP($A479,Vocabulary!$A:$J,10,)="","",VLOOKUP($A479,Vocabulary!$A:$J,10,)),"")</f>
        <v>&lt;vl-generiek-ext:wasGeassocieerdMet&gt;</v>
      </c>
      <c r="E479" s="12" t="str">
        <f>IFERROR(IF(VLOOKUP(A479,VocabularyNL!$A:$G,6)=0,"",VLOOKUP(A479,VocabularyNL!$A:$G,6)),"")</f>
        <v>wasGeassocieerdMet</v>
      </c>
      <c r="F479" s="12" t="str">
        <f>IFERROR(IF(VLOOKUP(A479,VocabularyFR!$A:$G,6)=0,"",VLOOKUP(A479,VocabularyFR!$A:$G,6)),"")</f>
        <v/>
      </c>
      <c r="G479" s="12">
        <f>IF($A479&lt;&gt;"",VLOOKUP($A479,Vocabulary!$A:$J,3,),"")</f>
        <v>0</v>
      </c>
      <c r="H479" s="12" t="str">
        <f>IFERROR(IF(VLOOKUP(A479,VocabularyNL!$A:$G,7)=0,"",VLOOKUP(A479,VocabularyNL!$A:$H,7)),"")</f>
        <v/>
      </c>
      <c r="I479" s="12" t="str">
        <f>IFERROR(IF(VLOOKUP(A479,VocabularyFR!$A:$G,7)=0,"",VLOOKUP(A479,VocabularyFR!$A:$H,7)),"")</f>
        <v/>
      </c>
      <c r="J479" s="12" t="str">
        <f>IF($A479&lt;&gt;"",IF(VLOOKUP($A479,Vocabulary!$A:$J,7,)="","",VLOOKUP($A479,Vocabulary!$A:$J,7,)),"")</f>
        <v>external terminology:
http://www.w3.org/ns/prov#wasAssociatedWith</v>
      </c>
      <c r="K479" s="12" t="str">
        <f>IFERROR(IF(VLOOKUP(A479,VocabularyNL!$A:$H,8)=0,"",VLOOKUP(A479,VocabularyNL!$A:$H,8)),"")</f>
        <v/>
      </c>
      <c r="L479" s="12" t="str">
        <f>IFERROR(IF(VLOOKUP(A479,VocabularyFR!$A:$H,8)=0,"",VLOOKUP(A479,VocabularyFR!$A:$H,8)),"")</f>
        <v/>
      </c>
    </row>
    <row r="480" spans="1:12" ht="28.8" x14ac:dyDescent="0.3">
      <c r="A480" s="4">
        <v>547</v>
      </c>
      <c r="B480" s="12" t="str">
        <f>IF($A480&lt;&gt;"",VLOOKUP($A480,Vocabulary!$A:$J,4,),"")</f>
        <v>Location</v>
      </c>
      <c r="C480" s="12" t="str">
        <f>IF($A480&lt;&gt;"",IF(VLOOKUP($A480,Vocabulary!$A:$J,2,)="","",VLOOKUP($A480,Vocabulary!$A:$J,2,)),"")</f>
        <v>administratieveEenheidNiveau1</v>
      </c>
      <c r="D480" s="12" t="str">
        <f>IF($A480&lt;&gt;"",IF(VLOOKUP($A480,Vocabulary!$A:$J,10,)="","",VLOOKUP($A480,Vocabulary!$A:$J,10,)),"")</f>
        <v>&lt;vl-adres-ext:administratieveEenheidNiveau1&gt;</v>
      </c>
      <c r="E480" s="12" t="str">
        <f>IFERROR(IF(VLOOKUP(A480,VocabularyNL!$A:$G,6)=0,"",VLOOKUP(A480,VocabularyNL!$A:$G,6)),"")</f>
        <v>administratieveEenheidNiveau1</v>
      </c>
      <c r="F480" s="12" t="str">
        <f>IFERROR(IF(VLOOKUP(A480,VocabularyFR!$A:$G,6)=0,"",VLOOKUP(A480,VocabularyFR!$A:$G,6)),"")</f>
        <v/>
      </c>
      <c r="G480" s="12" t="str">
        <f>IF($A480&lt;&gt;"",VLOOKUP($A480,Vocabulary!$A:$J,3,),"")</f>
        <v>The uppermost administrative unit for the address, almost always a country.</v>
      </c>
      <c r="H480" s="12" t="str">
        <f>IFERROR(IF(VLOOKUP(A480,VocabularyNL!$A:$G,7)=0,"",VLOOKUP(A480,VocabularyNL!$A:$H,7)),"")</f>
        <v>The uppermost administrative unit for the address, almost always a country.</v>
      </c>
      <c r="I480" s="12" t="str">
        <f>IFERROR(IF(VLOOKUP(A480,VocabularyFR!$A:$G,7)=0,"",VLOOKUP(A480,VocabularyFR!$A:$H,7)),"")</f>
        <v/>
      </c>
      <c r="J480" s="12" t="str">
        <f>IF($A480&lt;&gt;"",IF(VLOOKUP($A480,Vocabulary!$A:$J,7,)="","",VLOOKUP($A480,Vocabulary!$A:$J,7,)),"")</f>
        <v>external terminology:
http://www.w3.org/ns/locn#adminUnitL1</v>
      </c>
      <c r="K480" s="12" t="str">
        <f>IFERROR(IF(VLOOKUP(A480,VocabularyNL!$A:$H,8)=0,"",VLOOKUP(A480,VocabularyNL!$A:$H,8)),"")</f>
        <v/>
      </c>
      <c r="L480" s="12" t="str">
        <f>IFERROR(IF(VLOOKUP(A480,VocabularyFR!$A:$H,8)=0,"",VLOOKUP(A480,VocabularyFR!$A:$H,8)),"")</f>
        <v/>
      </c>
    </row>
    <row r="481" spans="1:12" ht="43.2" x14ac:dyDescent="0.3">
      <c r="A481" s="4">
        <v>548</v>
      </c>
      <c r="B481" s="12" t="str">
        <f>IF($A481&lt;&gt;"",VLOOKUP($A481,Vocabulary!$A:$J,4,),"")</f>
        <v>Location</v>
      </c>
      <c r="C481" s="12" t="str">
        <f>IF($A481&lt;&gt;"",IF(VLOOKUP($A481,Vocabulary!$A:$J,2,)="","",VLOOKUP($A481,Vocabulary!$A:$J,2,)),"")</f>
        <v>administratieveEenheidNiveau2</v>
      </c>
      <c r="D481" s="12" t="str">
        <f>IF($A481&lt;&gt;"",IF(VLOOKUP($A481,Vocabulary!$A:$J,10,)="","",VLOOKUP($A481,Vocabulary!$A:$J,10,)),"")</f>
        <v>&lt;vl-adres-ext:administratieveEenheidNiveau2&gt;</v>
      </c>
      <c r="E481" s="12" t="str">
        <f>IFERROR(IF(VLOOKUP(A481,VocabularyNL!$A:$G,6)=0,"",VLOOKUP(A481,VocabularyNL!$A:$G,6)),"")</f>
        <v>administratieveEenheidNiveau2</v>
      </c>
      <c r="F481" s="12" t="str">
        <f>IFERROR(IF(VLOOKUP(A481,VocabularyFR!$A:$G,6)=0,"",VLOOKUP(A481,VocabularyFR!$A:$G,6)),"")</f>
        <v/>
      </c>
      <c r="G481" s="12" t="str">
        <f>IF($A481&lt;&gt;"",VLOOKUP($A481,Vocabulary!$A:$J,3,),"")</f>
        <v>The region of the address, usually a county, state or other such area that typically encompasses several localities.</v>
      </c>
      <c r="H481" s="12" t="str">
        <f>IFERROR(IF(VLOOKUP(A481,VocabularyNL!$A:$G,7)=0,"",VLOOKUP(A481,VocabularyNL!$A:$H,7)),"")</f>
        <v>The region of the address, usually a county, state or other such area that typically encompasses several localities.</v>
      </c>
      <c r="I481" s="12" t="str">
        <f>IFERROR(IF(VLOOKUP(A481,VocabularyFR!$A:$G,7)=0,"",VLOOKUP(A481,VocabularyFR!$A:$H,7)),"")</f>
        <v/>
      </c>
      <c r="J481" s="12" t="str">
        <f>IF($A481&lt;&gt;"",IF(VLOOKUP($A481,Vocabulary!$A:$J,7,)="","",VLOOKUP($A481,Vocabulary!$A:$J,7,)),"")</f>
        <v>external terminology:
http://www.w3.org/ns/locn#adminUnitL2</v>
      </c>
      <c r="K481" s="12" t="str">
        <f>IFERROR(IF(VLOOKUP(A481,VocabularyNL!$A:$H,8)=0,"",VLOOKUP(A481,VocabularyNL!$A:$H,8)),"")</f>
        <v/>
      </c>
      <c r="L481" s="12" t="str">
        <f>IFERROR(IF(VLOOKUP(A481,VocabularyFR!$A:$H,8)=0,"",VLOOKUP(A481,VocabularyFR!$A:$H,8)),"")</f>
        <v/>
      </c>
    </row>
    <row r="482" spans="1:12" ht="28.8" x14ac:dyDescent="0.3">
      <c r="A482" s="4">
        <v>549</v>
      </c>
      <c r="B482" s="12" t="str">
        <f>IF($A482&lt;&gt;"",VLOOKUP($A482,Vocabulary!$A:$J,4,),"")</f>
        <v>Location</v>
      </c>
      <c r="C482" s="12" t="str">
        <f>IF($A482&lt;&gt;"",IF(VLOOKUP($A482,Vocabulary!$A:$J,2,)="","",VLOOKUP($A482,Vocabulary!$A:$J,2,)),"")</f>
        <v>adresgebied</v>
      </c>
      <c r="D482" s="12" t="str">
        <f>IF($A482&lt;&gt;"",IF(VLOOKUP($A482,Vocabulary!$A:$J,10,)="","",VLOOKUP($A482,Vocabulary!$A:$J,10,)),"")</f>
        <v>&lt;vl-adres-ext:adresgebied&gt;</v>
      </c>
      <c r="E482" s="12" t="str">
        <f>IFERROR(IF(VLOOKUP(A482,VocabularyNL!$A:$G,6)=0,"",VLOOKUP(A482,VocabularyNL!$A:$G,6)),"")</f>
        <v>adresgebied</v>
      </c>
      <c r="F482" s="12" t="str">
        <f>IFERROR(IF(VLOOKUP(A482,VocabularyFR!$A:$G,6)=0,"",VLOOKUP(A482,VocabularyFR!$A:$G,6)),"")</f>
        <v/>
      </c>
      <c r="G482" s="12">
        <f>IF($A482&lt;&gt;"",VLOOKUP($A482,Vocabulary!$A:$J,3,),"")</f>
        <v>0</v>
      </c>
      <c r="H482" s="12" t="str">
        <f>IFERROR(IF(VLOOKUP(A482,VocabularyNL!$A:$G,7)=0,"",VLOOKUP(A482,VocabularyNL!$A:$H,7)),"")</f>
        <v/>
      </c>
      <c r="I482" s="12" t="str">
        <f>IFERROR(IF(VLOOKUP(A482,VocabularyFR!$A:$G,7)=0,"",VLOOKUP(A482,VocabularyFR!$A:$H,7)),"")</f>
        <v/>
      </c>
      <c r="J482" s="12" t="str">
        <f>IF($A482&lt;&gt;"",IF(VLOOKUP($A482,Vocabulary!$A:$J,7,)="","",VLOOKUP($A482,Vocabulary!$A:$J,7,)),"")</f>
        <v>external terminology:
http://www.w3.org/ns/locn#addressArea</v>
      </c>
      <c r="K482" s="12" t="str">
        <f>IFERROR(IF(VLOOKUP(A482,VocabularyNL!$A:$H,8)=0,"",VLOOKUP(A482,VocabularyNL!$A:$H,8)),"")</f>
        <v/>
      </c>
      <c r="L482" s="12" t="str">
        <f>IFERROR(IF(VLOOKUP(A482,VocabularyFR!$A:$H,8)=0,"",VLOOKUP(A482,VocabularyFR!$A:$H,8)),"")</f>
        <v/>
      </c>
    </row>
    <row r="483" spans="1:12" ht="28.8" x14ac:dyDescent="0.3">
      <c r="A483" s="4">
        <v>550</v>
      </c>
      <c r="B483" s="12" t="str">
        <f>IF($A483&lt;&gt;"",VLOOKUP($A483,Vocabulary!$A:$J,4,),"")</f>
        <v>Location</v>
      </c>
      <c r="C483" s="12" t="str">
        <f>IF($A483&lt;&gt;"",IF(VLOOKUP($A483,Vocabulary!$A:$J,2,)="","",VLOOKUP($A483,Vocabulary!$A:$J,2,)),"")</f>
        <v>Adresvoorstelling</v>
      </c>
      <c r="D483" s="12" t="str">
        <f>IF($A483&lt;&gt;"",IF(VLOOKUP($A483,Vocabulary!$A:$J,10,)="","",VLOOKUP($A483,Vocabulary!$A:$J,10,)),"")</f>
        <v>&lt;vl-adres-ext:Adresvoorstelling&gt;</v>
      </c>
      <c r="E483" s="12" t="str">
        <f>IFERROR(IF(VLOOKUP(A483,VocabularyNL!$A:$G,6)=0,"",VLOOKUP(A483,VocabularyNL!$A:$G,6)),"")</f>
        <v>Adresvoorstelling</v>
      </c>
      <c r="F483" s="12" t="str">
        <f>IFERROR(IF(VLOOKUP(A483,VocabularyFR!$A:$G,6)=0,"",VLOOKUP(A483,VocabularyFR!$A:$G,6)),"")</f>
        <v/>
      </c>
      <c r="G483" s="12">
        <f>IF($A483&lt;&gt;"",VLOOKUP($A483,Vocabulary!$A:$J,3,),"")</f>
        <v>0</v>
      </c>
      <c r="H483" s="12" t="str">
        <f>IFERROR(IF(VLOOKUP(A483,VocabularyNL!$A:$G,7)=0,"",VLOOKUP(A483,VocabularyNL!$A:$H,7)),"")</f>
        <v/>
      </c>
      <c r="I483" s="12" t="str">
        <f>IFERROR(IF(VLOOKUP(A483,VocabularyFR!$A:$G,7)=0,"",VLOOKUP(A483,VocabularyFR!$A:$H,7)),"")</f>
        <v/>
      </c>
      <c r="J483" s="12" t="str">
        <f>IF($A483&lt;&gt;"",IF(VLOOKUP($A483,Vocabulary!$A:$J,7,)="","",VLOOKUP($A483,Vocabulary!$A:$J,7,)),"")</f>
        <v>external terminology:
http://www.w3.org/ns/locn#Address</v>
      </c>
      <c r="K483" s="12" t="str">
        <f>IFERROR(IF(VLOOKUP(A483,VocabularyNL!$A:$H,8)=0,"",VLOOKUP(A483,VocabularyNL!$A:$H,8)),"")</f>
        <v/>
      </c>
      <c r="L483" s="12" t="str">
        <f>IFERROR(IF(VLOOKUP(A483,VocabularyFR!$A:$H,8)=0,"",VLOOKUP(A483,VocabularyFR!$A:$H,8)),"")</f>
        <v/>
      </c>
    </row>
    <row r="484" spans="1:12" ht="28.8" x14ac:dyDescent="0.3">
      <c r="A484" s="4">
        <v>551</v>
      </c>
      <c r="B484" s="12" t="str">
        <f>IF($A484&lt;&gt;"",VLOOKUP($A484,Vocabulary!$A:$J,4,),"")</f>
        <v>Location</v>
      </c>
      <c r="C484" s="12" t="str">
        <f>IF($A484&lt;&gt;"",IF(VLOOKUP($A484,Vocabulary!$A:$J,2,)="","",VLOOKUP($A484,Vocabulary!$A:$J,2,)),"")</f>
        <v>label</v>
      </c>
      <c r="D484" s="12" t="str">
        <f>IF($A484&lt;&gt;"",IF(VLOOKUP($A484,Vocabulary!$A:$J,10,)="","",VLOOKUP($A484,Vocabulary!$A:$J,10,)),"")</f>
        <v>&lt;vl-adres-ext:label&gt;</v>
      </c>
      <c r="E484" s="12" t="str">
        <f>IFERROR(IF(VLOOKUP(A484,VocabularyNL!$A:$G,6)=0,"",VLOOKUP(A484,VocabularyNL!$A:$G,6)),"")</f>
        <v>label</v>
      </c>
      <c r="F484" s="12" t="str">
        <f>IFERROR(IF(VLOOKUP(A484,VocabularyFR!$A:$G,6)=0,"",VLOOKUP(A484,VocabularyFR!$A:$G,6)),"")</f>
        <v/>
      </c>
      <c r="G484" s="12">
        <f>IF($A484&lt;&gt;"",VLOOKUP($A484,Vocabulary!$A:$J,3,),"")</f>
        <v>0</v>
      </c>
      <c r="H484" s="12" t="str">
        <f>IFERROR(IF(VLOOKUP(A484,VocabularyNL!$A:$G,7)=0,"",VLOOKUP(A484,VocabularyNL!$A:$H,7)),"")</f>
        <v/>
      </c>
      <c r="I484" s="12" t="str">
        <f>IFERROR(IF(VLOOKUP(A484,VocabularyFR!$A:$G,7)=0,"",VLOOKUP(A484,VocabularyFR!$A:$H,7)),"")</f>
        <v/>
      </c>
      <c r="J484" s="12" t="str">
        <f>IF($A484&lt;&gt;"",IF(VLOOKUP($A484,Vocabulary!$A:$J,7,)="","",VLOOKUP($A484,Vocabulary!$A:$J,7,)),"")</f>
        <v>external terminology:
http://www.w3.org/2000/01/rdf-schema#label</v>
      </c>
      <c r="K484" s="12" t="str">
        <f>IFERROR(IF(VLOOKUP(A484,VocabularyNL!$A:$H,8)=0,"",VLOOKUP(A484,VocabularyNL!$A:$H,8)),"")</f>
        <v/>
      </c>
      <c r="L484" s="12" t="str">
        <f>IFERROR(IF(VLOOKUP(A484,VocabularyFR!$A:$H,8)=0,"",VLOOKUP(A484,VocabularyFR!$A:$H,8)),"")</f>
        <v/>
      </c>
    </row>
    <row r="485" spans="1:12" ht="28.8" x14ac:dyDescent="0.3">
      <c r="A485" s="4">
        <v>552</v>
      </c>
      <c r="B485" s="12" t="str">
        <f>IF($A485&lt;&gt;"",VLOOKUP($A485,Vocabulary!$A:$J,4,),"")</f>
        <v>Location</v>
      </c>
      <c r="C485" s="12" t="str">
        <f>IF($A485&lt;&gt;"",IF(VLOOKUP($A485,Vocabulary!$A:$J,2,)="","",VLOOKUP($A485,Vocabulary!$A:$J,2,)),"")</f>
        <v>locatieaanduiding</v>
      </c>
      <c r="D485" s="12" t="str">
        <f>IF($A485&lt;&gt;"",IF(VLOOKUP($A485,Vocabulary!$A:$J,10,)="","",VLOOKUP($A485,Vocabulary!$A:$J,10,)),"")</f>
        <v>&lt;vl-adres-ext:locatieaanduiding&gt;</v>
      </c>
      <c r="E485" s="12" t="str">
        <f>IFERROR(IF(VLOOKUP(A485,VocabularyNL!$A:$G,6)=0,"",VLOOKUP(A485,VocabularyNL!$A:$G,6)),"")</f>
        <v>locatieaanduiding</v>
      </c>
      <c r="F485" s="12" t="str">
        <f>IFERROR(IF(VLOOKUP(A485,VocabularyFR!$A:$G,6)=0,"",VLOOKUP(A485,VocabularyFR!$A:$G,6)),"")</f>
        <v/>
      </c>
      <c r="G485" s="12">
        <f>IF($A485&lt;&gt;"",VLOOKUP($A485,Vocabulary!$A:$J,3,),"")</f>
        <v>0</v>
      </c>
      <c r="H485" s="12" t="str">
        <f>IFERROR(IF(VLOOKUP(A485,VocabularyNL!$A:$G,7)=0,"",VLOOKUP(A485,VocabularyNL!$A:$H,7)),"")</f>
        <v/>
      </c>
      <c r="I485" s="12" t="str">
        <f>IFERROR(IF(VLOOKUP(A485,VocabularyFR!$A:$G,7)=0,"",VLOOKUP(A485,VocabularyFR!$A:$H,7)),"")</f>
        <v/>
      </c>
      <c r="J485" s="12" t="str">
        <f>IF($A485&lt;&gt;"",IF(VLOOKUP($A485,Vocabulary!$A:$J,7,)="","",VLOOKUP($A485,Vocabulary!$A:$J,7,)),"")</f>
        <v>external terminology:
http://www.w3.org/ns/locn#locatorDesignator</v>
      </c>
      <c r="K485" s="12" t="str">
        <f>IFERROR(IF(VLOOKUP(A485,VocabularyNL!$A:$H,8)=0,"",VLOOKUP(A485,VocabularyNL!$A:$H,8)),"")</f>
        <v/>
      </c>
      <c r="L485" s="12" t="str">
        <f>IFERROR(IF(VLOOKUP(A485,VocabularyFR!$A:$H,8)=0,"",VLOOKUP(A485,VocabularyFR!$A:$H,8)),"")</f>
        <v/>
      </c>
    </row>
    <row r="486" spans="1:12" ht="72" x14ac:dyDescent="0.3">
      <c r="A486" s="4">
        <v>553</v>
      </c>
      <c r="B486" s="12" t="str">
        <f>IF($A486&lt;&gt;"",VLOOKUP($A486,Vocabulary!$A:$J,4,),"")</f>
        <v>Location</v>
      </c>
      <c r="C486" s="12" t="str">
        <f>IF($A486&lt;&gt;"",IF(VLOOKUP($A486,Vocabulary!$A:$J,2,)="","",VLOOKUP($A486,Vocabulary!$A:$J,2,)),"")</f>
        <v>locatienaam</v>
      </c>
      <c r="D486" s="12" t="str">
        <f>IF($A486&lt;&gt;"",IF(VLOOKUP($A486,Vocabulary!$A:$J,10,)="","",VLOOKUP($A486,Vocabulary!$A:$J,10,)),"")</f>
        <v>&lt;vl-adres-ext:locatienaam&gt;</v>
      </c>
      <c r="E486" s="12" t="str">
        <f>IFERROR(IF(VLOOKUP(A486,VocabularyNL!$A:$G,6)=0,"",VLOOKUP(A486,VocabularyNL!$A:$G,6)),"")</f>
        <v>locatienaam</v>
      </c>
      <c r="F486" s="12" t="str">
        <f>IFERROR(IF(VLOOKUP(A486,VocabularyFR!$A:$G,6)=0,"",VLOOKUP(A486,VocabularyFR!$A:$G,6)),"")</f>
        <v/>
      </c>
      <c r="G486" s="12" t="str">
        <f>IF($A486&lt;&gt;"",VLOOKUP($A486,Vocabulary!$A:$J,3,),"")</f>
        <v>Proper noun(s) applied to the real world entity identified by the locator. The locator name could be the name of the property or complex, of the building or part of the building, or it could be the name of a room inside a building.</v>
      </c>
      <c r="H486" s="12" t="str">
        <f>IFERROR(IF(VLOOKUP(A486,VocabularyNL!$A:$G,7)=0,"",VLOOKUP(A486,VocabularyNL!$A:$H,7)),"")</f>
        <v>Proper noun(s) applied to the real world entity identified by the locator. The locator name could be the name of the property or complex, of the building or part of the building, or it could be the name of a room inside a building.</v>
      </c>
      <c r="I486" s="12" t="str">
        <f>IFERROR(IF(VLOOKUP(A486,VocabularyFR!$A:$G,7)=0,"",VLOOKUP(A486,VocabularyFR!$A:$H,7)),"")</f>
        <v/>
      </c>
      <c r="J486" s="12" t="str">
        <f>IF($A486&lt;&gt;"",IF(VLOOKUP($A486,Vocabulary!$A:$J,7,)="","",VLOOKUP($A486,Vocabulary!$A:$J,7,)),"")</f>
        <v>external terminology:
http://www.w3.org/ns/locn#locatorName</v>
      </c>
      <c r="K486" s="12" t="str">
        <f>IFERROR(IF(VLOOKUP(A486,VocabularyNL!$A:$H,8)=0,"",VLOOKUP(A486,VocabularyNL!$A:$H,8)),"")</f>
        <v/>
      </c>
      <c r="L486" s="12" t="str">
        <f>IFERROR(IF(VLOOKUP(A486,VocabularyFR!$A:$H,8)=0,"",VLOOKUP(A486,VocabularyFR!$A:$H,8)),"")</f>
        <v/>
      </c>
    </row>
    <row r="487" spans="1:12" ht="28.8" x14ac:dyDescent="0.3">
      <c r="A487" s="4">
        <v>554</v>
      </c>
      <c r="B487" s="12" t="str">
        <f>IF($A487&lt;&gt;"",VLOOKUP($A487,Vocabulary!$A:$J,4,),"")</f>
        <v>Location</v>
      </c>
      <c r="C487" s="12" t="str">
        <f>IF($A487&lt;&gt;"",IF(VLOOKUP($A487,Vocabulary!$A:$J,2,)="","",VLOOKUP($A487,Vocabulary!$A:$J,2,)),"")</f>
        <v>postbus</v>
      </c>
      <c r="D487" s="12" t="str">
        <f>IF($A487&lt;&gt;"",IF(VLOOKUP($A487,Vocabulary!$A:$J,10,)="","",VLOOKUP($A487,Vocabulary!$A:$J,10,)),"")</f>
        <v>&lt;vl-adres-ext:postbus&gt;</v>
      </c>
      <c r="E487" s="12" t="str">
        <f>IFERROR(IF(VLOOKUP(A487,VocabularyNL!$A:$G,6)=0,"",VLOOKUP(A487,VocabularyNL!$A:$G,6)),"")</f>
        <v>postbus</v>
      </c>
      <c r="F487" s="12" t="str">
        <f>IFERROR(IF(VLOOKUP(A487,VocabularyFR!$A:$G,6)=0,"",VLOOKUP(A487,VocabularyFR!$A:$G,6)),"")</f>
        <v/>
      </c>
      <c r="G487" s="12">
        <f>IF($A487&lt;&gt;"",VLOOKUP($A487,Vocabulary!$A:$J,3,),"")</f>
        <v>0</v>
      </c>
      <c r="H487" s="12" t="str">
        <f>IFERROR(IF(VLOOKUP(A487,VocabularyNL!$A:$G,7)=0,"",VLOOKUP(A487,VocabularyNL!$A:$H,7)),"")</f>
        <v/>
      </c>
      <c r="I487" s="12" t="str">
        <f>IFERROR(IF(VLOOKUP(A487,VocabularyFR!$A:$G,7)=0,"",VLOOKUP(A487,VocabularyFR!$A:$H,7)),"")</f>
        <v/>
      </c>
      <c r="J487" s="12" t="str">
        <f>IF($A487&lt;&gt;"",IF(VLOOKUP($A487,Vocabulary!$A:$J,7,)="","",VLOOKUP($A487,Vocabulary!$A:$J,7,)),"")</f>
        <v>external terminology:
http://www.w3.org/ns/locn#poBox</v>
      </c>
      <c r="K487" s="12" t="str">
        <f>IFERROR(IF(VLOOKUP(A487,VocabularyNL!$A:$H,8)=0,"",VLOOKUP(A487,VocabularyNL!$A:$H,8)),"")</f>
        <v/>
      </c>
      <c r="L487" s="12" t="str">
        <f>IFERROR(IF(VLOOKUP(A487,VocabularyFR!$A:$H,8)=0,"",VLOOKUP(A487,VocabularyFR!$A:$H,8)),"")</f>
        <v/>
      </c>
    </row>
    <row r="488" spans="1:12" ht="28.8" x14ac:dyDescent="0.3">
      <c r="A488" s="4">
        <v>557</v>
      </c>
      <c r="B488" s="12" t="str">
        <f>IF($A488&lt;&gt;"",VLOOKUP($A488,Vocabulary!$A:$J,4,),"")</f>
        <v>Location</v>
      </c>
      <c r="C488" s="12" t="str">
        <f>IF($A488&lt;&gt;"",IF(VLOOKUP($A488,Vocabulary!$A:$J,2,)="","",VLOOKUP($A488,Vocabulary!$A:$J,2,)),"")</f>
        <v>straatnaam</v>
      </c>
      <c r="D488" s="12" t="str">
        <f>IF($A488&lt;&gt;"",IF(VLOOKUP($A488,Vocabulary!$A:$J,10,)="","",VLOOKUP($A488,Vocabulary!$A:$J,10,)),"")</f>
        <v>&lt;vl-adres-ext:straatnaam&gt;</v>
      </c>
      <c r="E488" s="12" t="str">
        <f>IFERROR(IF(VLOOKUP(A488,VocabularyNL!$A:$G,6)=0,"",VLOOKUP(A488,VocabularyNL!$A:$G,6)),"")</f>
        <v>straatnaam</v>
      </c>
      <c r="F488" s="12" t="str">
        <f>IFERROR(IF(VLOOKUP(A488,VocabularyFR!$A:$G,6)=0,"",VLOOKUP(A488,VocabularyFR!$A:$G,6)),"")</f>
        <v/>
      </c>
      <c r="G488" s="12">
        <f>IF($A488&lt;&gt;"",VLOOKUP($A488,Vocabulary!$A:$J,3,),"")</f>
        <v>0</v>
      </c>
      <c r="H488" s="12" t="str">
        <f>IFERROR(IF(VLOOKUP(A488,VocabularyNL!$A:$G,7)=0,"",VLOOKUP(A488,VocabularyNL!$A:$H,7)),"")</f>
        <v/>
      </c>
      <c r="I488" s="12" t="str">
        <f>IFERROR(IF(VLOOKUP(A488,VocabularyFR!$A:$G,7)=0,"",VLOOKUP(A488,VocabularyFR!$A:$H,7)),"")</f>
        <v/>
      </c>
      <c r="J488" s="12" t="str">
        <f>IF($A488&lt;&gt;"",IF(VLOOKUP($A488,Vocabulary!$A:$J,7,)="","",VLOOKUP($A488,Vocabulary!$A:$J,7,)),"")</f>
        <v>external terminology:
http://www.w3.org/ns/locn#thoroughfare</v>
      </c>
      <c r="K488" s="12" t="str">
        <f>IFERROR(IF(VLOOKUP(A488,VocabularyNL!$A:$H,8)=0,"",VLOOKUP(A488,VocabularyNL!$A:$H,8)),"")</f>
        <v/>
      </c>
      <c r="L488" s="12" t="str">
        <f>IFERROR(IF(VLOOKUP(A488,VocabularyFR!$A:$H,8)=0,"",VLOOKUP(A488,VocabularyFR!$A:$H,8)),"")</f>
        <v/>
      </c>
    </row>
    <row r="489" spans="1:12" ht="28.8" x14ac:dyDescent="0.3">
      <c r="A489" s="4">
        <v>559</v>
      </c>
      <c r="B489" s="12" t="str">
        <f>IF($A489&lt;&gt;"",VLOOKUP($A489,Vocabulary!$A:$J,4,),"")</f>
        <v>Person</v>
      </c>
      <c r="C489" s="12" t="str">
        <f>IF($A489&lt;&gt;"",IF(VLOOKUP($A489,Vocabulary!$A:$J,2,)="","",VLOOKUP($A489,Vocabulary!$A:$J,2,)),"")</f>
        <v>contactpunt</v>
      </c>
      <c r="D489" s="12" t="str">
        <f>IF($A489&lt;&gt;"",IF(VLOOKUP($A489,Vocabulary!$A:$J,10,)="","",VLOOKUP($A489,Vocabulary!$A:$J,10,)),"")</f>
        <v>&lt;vl-persoon-ext:contactpunt&gt;</v>
      </c>
      <c r="E489" s="12" t="str">
        <f>IFERROR(IF(VLOOKUP(A489,VocabularyNL!$A:$G,6)=0,"",VLOOKUP(A489,VocabularyNL!$A:$G,6)),"")</f>
        <v>contactpunt</v>
      </c>
      <c r="F489" s="12" t="str">
        <f>IFERROR(IF(VLOOKUP(A489,VocabularyFR!$A:$G,6)=0,"",VLOOKUP(A489,VocabularyFR!$A:$G,6)),"")</f>
        <v/>
      </c>
      <c r="G489" s="12" t="str">
        <f>IF($A489&lt;&gt;"",VLOOKUP($A489,Vocabulary!$A:$J,3,),"")</f>
        <v>A contact point for a person or organization.</v>
      </c>
      <c r="H489" s="12" t="str">
        <f>IFERROR(IF(VLOOKUP(A489,VocabularyNL!$A:$G,7)=0,"",VLOOKUP(A489,VocabularyNL!$A:$H,7)),"")</f>
        <v>A contact point for a person or organization.</v>
      </c>
      <c r="I489" s="12" t="str">
        <f>IFERROR(IF(VLOOKUP(A489,VocabularyFR!$A:$G,7)=0,"",VLOOKUP(A489,VocabularyFR!$A:$H,7)),"")</f>
        <v/>
      </c>
      <c r="J489" s="12" t="str">
        <f>IF($A489&lt;&gt;"",IF(VLOOKUP($A489,Vocabulary!$A:$J,7,)="","",VLOOKUP($A489,Vocabulary!$A:$J,7,)),"")</f>
        <v>external terminology:
http://schema.org/contactPoint</v>
      </c>
      <c r="K489" s="12" t="str">
        <f>IFERROR(IF(VLOOKUP(A489,VocabularyNL!$A:$H,8)=0,"",VLOOKUP(A489,VocabularyNL!$A:$H,8)),"")</f>
        <v/>
      </c>
      <c r="L489" s="12" t="str">
        <f>IFERROR(IF(VLOOKUP(A489,VocabularyFR!$A:$H,8)=0,"",VLOOKUP(A489,VocabularyFR!$A:$H,8)),"")</f>
        <v/>
      </c>
    </row>
    <row r="490" spans="1:12" ht="86.4" x14ac:dyDescent="0.3">
      <c r="A490" s="4">
        <v>560</v>
      </c>
      <c r="B490" s="12" t="str">
        <f>IF($A490&lt;&gt;"",VLOOKUP($A490,Vocabulary!$A:$J,4,),"")</f>
        <v>Person</v>
      </c>
      <c r="C490" s="12" t="str">
        <f>IF($A490&lt;&gt;"",IF(VLOOKUP($A490,Vocabulary!$A:$J,2,)="","",VLOOKUP($A490,Vocabulary!$A:$J,2,)),"")</f>
        <v>familienaam</v>
      </c>
      <c r="D490" s="12" t="str">
        <f>IF($A490&lt;&gt;"",IF(VLOOKUP($A490,Vocabulary!$A:$J,10,)="","",VLOOKUP($A490,Vocabulary!$A:$J,10,)),"")</f>
        <v>&lt;vl-persoon-ext:familienaam&gt;</v>
      </c>
      <c r="E490" s="12" t="str">
        <f>IFERROR(IF(VLOOKUP(A490,VocabularyNL!$A:$G,6)=0,"",VLOOKUP(A490,VocabularyNL!$A:$G,6)),"")</f>
        <v>familienaam</v>
      </c>
      <c r="F490" s="12" t="str">
        <f>IFERROR(IF(VLOOKUP(A490,VocabularyFR!$A:$G,6)=0,"",VLOOKUP(A490,VocabularyFR!$A:$G,6)),"")</f>
        <v/>
      </c>
      <c r="G490" s="12" t="str">
        <f>IF($A490&lt;&gt;"",VLOOKUP($A490,Vocabulary!$A:$J,3,),"")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H490" s="12" t="str">
        <f>IFERROR(IF(VLOOKUP(A490,VocabularyNL!$A:$G,7)=0,"",VLOOKUP(A490,VocabularyNL!$A:$H,7)),"")</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I490" s="12" t="str">
        <f>IFERROR(IF(VLOOKUP(A490,VocabularyFR!$A:$G,7)=0,"",VLOOKUP(A490,VocabularyFR!$A:$H,7)),"")</f>
        <v/>
      </c>
      <c r="J490" s="12" t="str">
        <f>IF($A490&lt;&gt;"",IF(VLOOKUP($A490,Vocabulary!$A:$J,7,)="","",VLOOKUP($A490,Vocabulary!$A:$J,7,)),"")</f>
        <v>external terminology:
http://xmlns.com/foaf/0.1/familyName</v>
      </c>
      <c r="K490" s="12" t="str">
        <f>IFERROR(IF(VLOOKUP(A490,VocabularyNL!$A:$H,8)=0,"",VLOOKUP(A490,VocabularyNL!$A:$H,8)),"")</f>
        <v/>
      </c>
      <c r="L490" s="12" t="str">
        <f>IFERROR(IF(VLOOKUP(A490,VocabularyFR!$A:$H,8)=0,"",VLOOKUP(A490,VocabularyFR!$A:$H,8)),"")</f>
        <v/>
      </c>
    </row>
    <row r="491" spans="1:12" ht="158.4" x14ac:dyDescent="0.3">
      <c r="A491" s="4">
        <v>561</v>
      </c>
      <c r="B491" s="12" t="str">
        <f>IF($A491&lt;&gt;"",VLOOKUP($A491,Vocabulary!$A:$J,4,),"")</f>
        <v>Person</v>
      </c>
      <c r="C491" s="12" t="str">
        <f>IF($A491&lt;&gt;"",IF(VLOOKUP($A491,Vocabulary!$A:$J,2,)="","",VLOOKUP($A491,Vocabulary!$A:$J,2,)),"")</f>
        <v>geboortenaam</v>
      </c>
      <c r="D491" s="12" t="str">
        <f>IF($A491&lt;&gt;"",IF(VLOOKUP($A491,Vocabulary!$A:$J,10,)="","",VLOOKUP($A491,Vocabulary!$A:$J,10,)),"")</f>
        <v>&lt;vl-persoon-ext:geboortenaam&gt;</v>
      </c>
      <c r="E491" s="12" t="str">
        <f>IFERROR(IF(VLOOKUP(A491,VocabularyNL!$A:$G,6)=0,"",VLOOKUP(A491,VocabularyNL!$A:$G,6)),"")</f>
        <v>geboortenaam</v>
      </c>
      <c r="F491" s="12" t="str">
        <f>IFERROR(IF(VLOOKUP(A491,VocabularyFR!$A:$G,6)=0,"",VLOOKUP(A491,VocabularyFR!$A:$G,6)),"")</f>
        <v/>
      </c>
      <c r="G491" s="12" t="str">
        <f>IF($A491&lt;&gt;"",VLOOKUP($A491,Vocabulary!$A:$J,3,),"")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H491" s="12" t="str">
        <f>IFERROR(IF(VLOOKUP(A491,VocabularyNL!$A:$G,7)=0,"",VLOOKUP(A491,VocabularyNL!$A:$H,7)),"")</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I491" s="12" t="str">
        <f>IFERROR(IF(VLOOKUP(A491,VocabularyFR!$A:$G,7)=0,"",VLOOKUP(A491,VocabularyFR!$A:$H,7)),"")</f>
        <v/>
      </c>
      <c r="J491" s="12" t="str">
        <f>IF($A491&lt;&gt;"",IF(VLOOKUP($A491,Vocabulary!$A:$J,7,)="","",VLOOKUP($A491,Vocabulary!$A:$J,7,)),"")</f>
        <v>external terminology:
http://www.w3.org/ns/person#birthName</v>
      </c>
      <c r="K491" s="12" t="str">
        <f>IFERROR(IF(VLOOKUP(A491,VocabularyNL!$A:$H,8)=0,"",VLOOKUP(A491,VocabularyNL!$A:$H,8)),"")</f>
        <v/>
      </c>
      <c r="L491" s="12" t="str">
        <f>IFERROR(IF(VLOOKUP(A491,VocabularyFR!$A:$H,8)=0,"",VLOOKUP(A491,VocabularyFR!$A:$H,8)),"")</f>
        <v/>
      </c>
    </row>
    <row r="492" spans="1:12" ht="86.4" x14ac:dyDescent="0.3">
      <c r="A492" s="4">
        <v>562</v>
      </c>
      <c r="B492" s="12" t="str">
        <f>IF($A492&lt;&gt;"",VLOOKUP($A492,Vocabulary!$A:$J,4,),"")</f>
        <v>Person</v>
      </c>
      <c r="C492" s="12" t="str">
        <f>IF($A492&lt;&gt;"",IF(VLOOKUP($A492,Vocabulary!$A:$J,2,)="","",VLOOKUP($A492,Vocabulary!$A:$J,2,)),"")</f>
        <v>gegevenNaam</v>
      </c>
      <c r="D492" s="12" t="str">
        <f>IF($A492&lt;&gt;"",IF(VLOOKUP($A492,Vocabulary!$A:$J,10,)="","",VLOOKUP($A492,Vocabulary!$A:$J,10,)),"")</f>
        <v>&lt;vl-persoon-ext:gegevenNaam&gt;</v>
      </c>
      <c r="E492" s="12" t="str">
        <f>IFERROR(IF(VLOOKUP(A492,VocabularyNL!$A:$G,6)=0,"",VLOOKUP(A492,VocabularyNL!$A:$G,6)),"")</f>
        <v>gegevenNaam</v>
      </c>
      <c r="F492" s="12" t="str">
        <f>IFERROR(IF(VLOOKUP(A492,VocabularyFR!$A:$G,6)=0,"",VLOOKUP(A492,VocabularyFR!$A:$G,6)),"")</f>
        <v/>
      </c>
      <c r="G492" s="12" t="str">
        <f>IF($A492&lt;&gt;"",VLOOKUP($A492,Vocabulary!$A:$J,3,),"")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H492" s="12" t="str">
        <f>IFERROR(IF(VLOOKUP(A492,VocabularyNL!$A:$G,7)=0,"",VLOOKUP(A492,VocabularyNL!$A:$H,7)),"")</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I492" s="12" t="str">
        <f>IFERROR(IF(VLOOKUP(A492,VocabularyFR!$A:$G,7)=0,"",VLOOKUP(A492,VocabularyFR!$A:$H,7)),"")</f>
        <v/>
      </c>
      <c r="J492" s="12" t="str">
        <f>IF($A492&lt;&gt;"",IF(VLOOKUP($A492,Vocabulary!$A:$J,7,)="","",VLOOKUP($A492,Vocabulary!$A:$J,7,)),"")</f>
        <v>external terminology:
http://xmlns.com/foaf/0.1/givenName</v>
      </c>
      <c r="K492" s="12" t="str">
        <f>IFERROR(IF(VLOOKUP(A492,VocabularyNL!$A:$H,8)=0,"",VLOOKUP(A492,VocabularyNL!$A:$H,8)),"")</f>
        <v/>
      </c>
      <c r="L492" s="12" t="str">
        <f>IFERROR(IF(VLOOKUP(A492,VocabularyFR!$A:$H,8)=0,"",VLOOKUP(A492,VocabularyFR!$A:$H,8)),"")</f>
        <v/>
      </c>
    </row>
    <row r="493" spans="1:12" ht="28.8" x14ac:dyDescent="0.3">
      <c r="A493" s="4">
        <v>563</v>
      </c>
      <c r="B493" s="12" t="str">
        <f>IF($A493&lt;&gt;"",VLOOKUP($A493,Vocabulary!$A:$J,4,),"")</f>
        <v>Person</v>
      </c>
      <c r="C493" s="12" t="str">
        <f>IF($A493&lt;&gt;"",IF(VLOOKUP($A493,Vocabulary!$A:$J,2,)="","",VLOOKUP($A493,Vocabulary!$A:$J,2,)),"")</f>
        <v>inwonerschap</v>
      </c>
      <c r="D493" s="12" t="str">
        <f>IF($A493&lt;&gt;"",IF(VLOOKUP($A493,Vocabulary!$A:$J,10,)="","",VLOOKUP($A493,Vocabulary!$A:$J,10,)),"")</f>
        <v>&lt;vl-persoon-ext:inwonerschap&gt;</v>
      </c>
      <c r="E493" s="12" t="str">
        <f>IFERROR(IF(VLOOKUP(A493,VocabularyNL!$A:$G,6)=0,"",VLOOKUP(A493,VocabularyNL!$A:$G,6)),"")</f>
        <v>inwonerschap</v>
      </c>
      <c r="F493" s="12" t="str">
        <f>IFERROR(IF(VLOOKUP(A493,VocabularyFR!$A:$G,6)=0,"",VLOOKUP(A493,VocabularyFR!$A:$G,6)),"")</f>
        <v/>
      </c>
      <c r="G493" s="12">
        <f>IF($A493&lt;&gt;"",VLOOKUP($A493,Vocabulary!$A:$J,3,),"")</f>
        <v>0</v>
      </c>
      <c r="H493" s="12" t="str">
        <f>IFERROR(IF(VLOOKUP(A493,VocabularyNL!$A:$G,7)=0,"",VLOOKUP(A493,VocabularyNL!$A:$H,7)),"")</f>
        <v/>
      </c>
      <c r="I493" s="12" t="str">
        <f>IFERROR(IF(VLOOKUP(A493,VocabularyFR!$A:$G,7)=0,"",VLOOKUP(A493,VocabularyFR!$A:$H,7)),"")</f>
        <v/>
      </c>
      <c r="J493" s="12" t="str">
        <f>IF($A493&lt;&gt;"",IF(VLOOKUP($A493,Vocabulary!$A:$J,7,)="","",VLOOKUP($A493,Vocabulary!$A:$J,7,)),"")</f>
        <v>external terminology:
http://www.w3.org/ns/person#residency</v>
      </c>
      <c r="K493" s="12" t="str">
        <f>IFERROR(IF(VLOOKUP(A493,VocabularyNL!$A:$H,8)=0,"",VLOOKUP(A493,VocabularyNL!$A:$H,8)),"")</f>
        <v/>
      </c>
      <c r="L493" s="12" t="str">
        <f>IFERROR(IF(VLOOKUP(A493,VocabularyFR!$A:$H,8)=0,"",VLOOKUP(A493,VocabularyFR!$A:$H,8)),"")</f>
        <v/>
      </c>
    </row>
    <row r="494" spans="1:12" ht="28.8" x14ac:dyDescent="0.3">
      <c r="A494" s="4">
        <v>564</v>
      </c>
      <c r="B494" s="12" t="str">
        <f>IF($A494&lt;&gt;"",VLOOKUP($A494,Vocabulary!$A:$J,4,),"")</f>
        <v>Person</v>
      </c>
      <c r="C494" s="12" t="str">
        <f>IF($A494&lt;&gt;"",IF(VLOOKUP($A494,Vocabulary!$A:$J,2,)="","",VLOOKUP($A494,Vocabulary!$A:$J,2,)),"")</f>
        <v>naam</v>
      </c>
      <c r="D494" s="12" t="str">
        <f>IF($A494&lt;&gt;"",IF(VLOOKUP($A494,Vocabulary!$A:$J,10,)="","",VLOOKUP($A494,Vocabulary!$A:$J,10,)),"")</f>
        <v>&lt;vl-persoon-ext:naam&gt;</v>
      </c>
      <c r="E494" s="12" t="str">
        <f>IFERROR(IF(VLOOKUP(A494,VocabularyNL!$A:$G,6)=0,"",VLOOKUP(A494,VocabularyNL!$A:$G,6)),"")</f>
        <v>naam</v>
      </c>
      <c r="F494" s="12" t="str">
        <f>IFERROR(IF(VLOOKUP(A494,VocabularyFR!$A:$G,6)=0,"",VLOOKUP(A494,VocabularyFR!$A:$G,6)),"")</f>
        <v/>
      </c>
      <c r="G494" s="12">
        <f>IF($A494&lt;&gt;"",VLOOKUP($A494,Vocabulary!$A:$J,3,),"")</f>
        <v>0</v>
      </c>
      <c r="H494" s="12" t="str">
        <f>IFERROR(IF(VLOOKUP(A494,VocabularyNL!$A:$G,7)=0,"",VLOOKUP(A494,VocabularyNL!$A:$H,7)),"")</f>
        <v/>
      </c>
      <c r="I494" s="12" t="str">
        <f>IFERROR(IF(VLOOKUP(A494,VocabularyFR!$A:$G,7)=0,"",VLOOKUP(A494,VocabularyFR!$A:$H,7)),"")</f>
        <v/>
      </c>
      <c r="J494" s="12" t="str">
        <f>IF($A494&lt;&gt;"",IF(VLOOKUP($A494,Vocabulary!$A:$J,7,)="","",VLOOKUP($A494,Vocabulary!$A:$J,7,)),"")</f>
        <v>external terminology:
http://xmlns.com/foaf/0.1/name</v>
      </c>
      <c r="K494" s="12" t="str">
        <f>IFERROR(IF(VLOOKUP(A494,VocabularyNL!$A:$H,8)=0,"",VLOOKUP(A494,VocabularyNL!$A:$H,8)),"")</f>
        <v/>
      </c>
      <c r="L494" s="12" t="str">
        <f>IFERROR(IF(VLOOKUP(A494,VocabularyFR!$A:$H,8)=0,"",VLOOKUP(A494,VocabularyFR!$A:$H,8)),"")</f>
        <v/>
      </c>
    </row>
    <row r="495" spans="1:12" ht="100.8" x14ac:dyDescent="0.3">
      <c r="A495" s="4">
        <v>565</v>
      </c>
      <c r="B495" s="12" t="str">
        <f>IF($A495&lt;&gt;"",VLOOKUP($A495,Vocabulary!$A:$J,4,),"")</f>
        <v>Person</v>
      </c>
      <c r="C495" s="12" t="str">
        <f>IF($A495&lt;&gt;"",IF(VLOOKUP($A495,Vocabulary!$A:$J,2,)="","",VLOOKUP($A495,Vocabulary!$A:$J,2,)),"")</f>
        <v>patroniem</v>
      </c>
      <c r="D495" s="12" t="str">
        <f>IF($A495&lt;&gt;"",IF(VLOOKUP($A495,Vocabulary!$A:$J,10,)="","",VLOOKUP($A495,Vocabulary!$A:$J,10,)),"")</f>
        <v>&lt;vl-persoon-ext:patroniem&gt;</v>
      </c>
      <c r="E495" s="12" t="str">
        <f>IFERROR(IF(VLOOKUP(A495,VocabularyNL!$A:$G,6)=0,"",VLOOKUP(A495,VocabularyNL!$A:$G,6)),"")</f>
        <v>patroniem</v>
      </c>
      <c r="F495" s="12" t="str">
        <f>IFERROR(IF(VLOOKUP(A495,VocabularyFR!$A:$G,6)=0,"",VLOOKUP(A495,VocabularyFR!$A:$G,6)),"")</f>
        <v/>
      </c>
      <c r="G495" s="12" t="str">
        <f>IF($A495&lt;&gt;"",VLOOKUP($A495,Vocabulary!$A:$J,3,),"")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H495" s="12" t="str">
        <f>IFERROR(IF(VLOOKUP(A495,VocabularyNL!$A:$G,7)=0,"",VLOOKUP(A495,VocabularyNL!$A:$H,7)),"")</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I495" s="12" t="str">
        <f>IFERROR(IF(VLOOKUP(A495,VocabularyFR!$A:$G,7)=0,"",VLOOKUP(A495,VocabularyFR!$A:$H,7)),"")</f>
        <v/>
      </c>
      <c r="J495" s="12" t="str">
        <f>IF($A495&lt;&gt;"",IF(VLOOKUP($A495,Vocabulary!$A:$J,7,)="","",VLOOKUP($A495,Vocabulary!$A:$J,7,)),"")</f>
        <v>external terminology:
http://www.w3.org/ns/person#patronymicName</v>
      </c>
      <c r="K495" s="12" t="str">
        <f>IFERROR(IF(VLOOKUP(A495,VocabularyNL!$A:$H,8)=0,"",VLOOKUP(A495,VocabularyNL!$A:$H,8)),"")</f>
        <v/>
      </c>
      <c r="L495" s="12" t="str">
        <f>IFERROR(IF(VLOOKUP(A495,VocabularyFR!$A:$H,8)=0,"",VLOOKUP(A495,VocabularyFR!$A:$H,8)),"")</f>
        <v/>
      </c>
    </row>
    <row r="496" spans="1:12" ht="72" x14ac:dyDescent="0.3">
      <c r="A496" s="4">
        <v>566</v>
      </c>
      <c r="B496" s="12" t="str">
        <f>IF($A496&lt;&gt;"",VLOOKUP($A496,Vocabulary!$A:$J,4,),"")</f>
        <v>Person</v>
      </c>
      <c r="C496" s="12" t="str">
        <f>IF($A496&lt;&gt;"",IF(VLOOKUP($A496,Vocabulary!$A:$J,2,)="","",VLOOKUP($A496,Vocabulary!$A:$J,2,)),"")</f>
        <v>Persoon</v>
      </c>
      <c r="D496" s="12" t="str">
        <f>IF($A496&lt;&gt;"",IF(VLOOKUP($A496,Vocabulary!$A:$J,10,)="","",VLOOKUP($A496,Vocabulary!$A:$J,10,)),"")</f>
        <v>&lt;vl-persoon-ext:Persoon&gt;</v>
      </c>
      <c r="E496" s="12" t="str">
        <f>IFERROR(IF(VLOOKUP(A496,VocabularyNL!$A:$G,6)=0,"",VLOOKUP(A496,VocabularyNL!$A:$G,6)),"")</f>
        <v>Persoon</v>
      </c>
      <c r="F496" s="12" t="str">
        <f>IFERROR(IF(VLOOKUP(A496,VocabularyFR!$A:$G,6)=0,"",VLOOKUP(A496,VocabularyFR!$A:$G,6)),"")</f>
        <v/>
      </c>
      <c r="G496" s="12" t="str">
        <f>IF($A496&lt;&gt;"",VLOOKUP($A496,Vocabulary!$A:$J,3,),"")</f>
        <v>An individual person who may be dead or alive, but not imaginary. It is that restriction that makes person:Person a sub class of both foaf:Person and schema:Person which both cover imaginary characters as well as real people.</v>
      </c>
      <c r="H496" s="12" t="str">
        <f>IFERROR(IF(VLOOKUP(A496,VocabularyNL!$A:$G,7)=0,"",VLOOKUP(A496,VocabularyNL!$A:$H,7)),"")</f>
        <v>An individual person who may be dead or alive, but not imaginary. It is that restriction that makes person:Person a sub class of both foaf:Person and schema:Person which both cover imaginary characters as well as real people.</v>
      </c>
      <c r="I496" s="12" t="str">
        <f>IFERROR(IF(VLOOKUP(A496,VocabularyFR!$A:$G,7)=0,"",VLOOKUP(A496,VocabularyFR!$A:$H,7)),"")</f>
        <v/>
      </c>
      <c r="J496" s="12" t="str">
        <f>IF($A496&lt;&gt;"",IF(VLOOKUP($A496,Vocabulary!$A:$J,7,)="","",VLOOKUP($A496,Vocabulary!$A:$J,7,)),"")</f>
        <v>external terminology:
http://www.w3.org/ns/person#Person</v>
      </c>
      <c r="K496" s="12" t="str">
        <f>IFERROR(IF(VLOOKUP(A496,VocabularyNL!$A:$H,8)=0,"",VLOOKUP(A496,VocabularyNL!$A:$H,8)),"")</f>
        <v/>
      </c>
      <c r="L496" s="12" t="str">
        <f>IFERROR(IF(VLOOKUP(A496,VocabularyFR!$A:$H,8)=0,"",VLOOKUP(A496,VocabularyFR!$A:$H,8)),"")</f>
        <v/>
      </c>
    </row>
    <row r="497" spans="1:12" ht="28.8" x14ac:dyDescent="0.3">
      <c r="A497" s="4">
        <v>567</v>
      </c>
      <c r="B497" s="12" t="str">
        <f>IF($A497&lt;&gt;"",VLOOKUP($A497,Vocabulary!$A:$J,4,),"")</f>
        <v>Person</v>
      </c>
      <c r="C497" s="12" t="str">
        <f>IF($A497&lt;&gt;"",IF(VLOOKUP($A497,Vocabulary!$A:$J,2,)="","",VLOOKUP($A497,Vocabulary!$A:$J,2,)),"")</f>
        <v>staatsburgerschap</v>
      </c>
      <c r="D497" s="12" t="str">
        <f>IF($A497&lt;&gt;"",IF(VLOOKUP($A497,Vocabulary!$A:$J,10,)="","",VLOOKUP($A497,Vocabulary!$A:$J,10,)),"")</f>
        <v>&lt;vl-persoon-ext:staatsburgerschap&gt;</v>
      </c>
      <c r="E497" s="12" t="str">
        <f>IFERROR(IF(VLOOKUP(A497,VocabularyNL!$A:$G,6)=0,"",VLOOKUP(A497,VocabularyNL!$A:$G,6)),"")</f>
        <v>staatsburgerschap</v>
      </c>
      <c r="F497" s="12" t="str">
        <f>IFERROR(IF(VLOOKUP(A497,VocabularyFR!$A:$G,6)=0,"",VLOOKUP(A497,VocabularyFR!$A:$G,6)),"")</f>
        <v/>
      </c>
      <c r="G497" s="12">
        <f>IF($A497&lt;&gt;"",VLOOKUP($A497,Vocabulary!$A:$J,3,),"")</f>
        <v>0</v>
      </c>
      <c r="H497" s="12" t="str">
        <f>IFERROR(IF(VLOOKUP(A497,VocabularyNL!$A:$G,7)=0,"",VLOOKUP(A497,VocabularyNL!$A:$H,7)),"")</f>
        <v/>
      </c>
      <c r="I497" s="12" t="str">
        <f>IFERROR(IF(VLOOKUP(A497,VocabularyFR!$A:$G,7)=0,"",VLOOKUP(A497,VocabularyFR!$A:$H,7)),"")</f>
        <v/>
      </c>
      <c r="J497" s="12" t="str">
        <f>IF($A497&lt;&gt;"",IF(VLOOKUP($A497,Vocabulary!$A:$J,7,)="","",VLOOKUP($A497,Vocabulary!$A:$J,7,)),"")</f>
        <v>external terminology:
http://www.w3.org/ns/person#citizenship</v>
      </c>
      <c r="K497" s="12" t="str">
        <f>IFERROR(IF(VLOOKUP(A497,VocabularyNL!$A:$H,8)=0,"",VLOOKUP(A497,VocabularyNL!$A:$H,8)),"")</f>
        <v/>
      </c>
      <c r="L497" s="12" t="str">
        <f>IFERROR(IF(VLOOKUP(A497,VocabularyFR!$A:$H,8)=0,"",VLOOKUP(A497,VocabularyFR!$A:$H,8)),"")</f>
        <v/>
      </c>
    </row>
    <row r="498" spans="1:12" ht="28.8" x14ac:dyDescent="0.3">
      <c r="A498" s="4">
        <v>568</v>
      </c>
      <c r="B498" s="12" t="str">
        <f>IF($A498&lt;&gt;"",VLOOKUP($A498,Vocabulary!$A:$J,4,),"")</f>
        <v>Organization</v>
      </c>
      <c r="C498" s="12" t="str">
        <f>IF($A498&lt;&gt;"",IF(VLOOKUP($A498,Vocabulary!$A:$J,2,)="","",VLOOKUP($A498,Vocabulary!$A:$J,2,)),"")</f>
        <v>alternatieveLabel</v>
      </c>
      <c r="D498" s="12" t="str">
        <f>IF($A498&lt;&gt;"",IF(VLOOKUP($A498,Vocabulary!$A:$J,10,)="","",VLOOKUP($A498,Vocabulary!$A:$J,10,)),"")</f>
        <v>&lt;vl-organisatie-ext:alternatieveLabel&gt;</v>
      </c>
      <c r="E498" s="12" t="str">
        <f>IFERROR(IF(VLOOKUP(A498,VocabularyNL!$A:$G,6)=0,"",VLOOKUP(A498,VocabularyNL!$A:$G,6)),"")</f>
        <v>alternatieveLabel</v>
      </c>
      <c r="F498" s="12" t="str">
        <f>IFERROR(IF(VLOOKUP(A498,VocabularyFR!$A:$G,6)=0,"",VLOOKUP(A498,VocabularyFR!$A:$G,6)),"")</f>
        <v/>
      </c>
      <c r="G498" s="12">
        <f>IF($A498&lt;&gt;"",VLOOKUP($A498,Vocabulary!$A:$J,3,),"")</f>
        <v>0</v>
      </c>
      <c r="H498" s="12" t="str">
        <f>IFERROR(IF(VLOOKUP(A498,VocabularyNL!$A:$G,7)=0,"",VLOOKUP(A498,VocabularyNL!$A:$H,7)),"")</f>
        <v/>
      </c>
      <c r="I498" s="12" t="str">
        <f>IFERROR(IF(VLOOKUP(A498,VocabularyFR!$A:$G,7)=0,"",VLOOKUP(A498,VocabularyFR!$A:$H,7)),"")</f>
        <v/>
      </c>
      <c r="J498" s="12" t="str">
        <f>IF($A498&lt;&gt;"",IF(VLOOKUP($A498,Vocabulary!$A:$J,7,)="","",VLOOKUP($A498,Vocabulary!$A:$J,7,)),"")</f>
        <v>external terminology:
http://www.w3.org/2004/02/skos/core#altLabel</v>
      </c>
      <c r="K498" s="12" t="str">
        <f>IFERROR(IF(VLOOKUP(A498,VocabularyNL!$A:$H,8)=0,"",VLOOKUP(A498,VocabularyNL!$A:$H,8)),"")</f>
        <v/>
      </c>
      <c r="L498" s="12" t="str">
        <f>IFERROR(IF(VLOOKUP(A498,VocabularyFR!$A:$H,8)=0,"",VLOOKUP(A498,VocabularyFR!$A:$H,8)),"")</f>
        <v/>
      </c>
    </row>
    <row r="499" spans="1:12" ht="28.8" x14ac:dyDescent="0.3">
      <c r="A499" s="4">
        <v>569</v>
      </c>
      <c r="B499" s="12" t="str">
        <f>IF($A499&lt;&gt;"",VLOOKUP($A499,Vocabulary!$A:$J,4,),"")</f>
        <v>Organization</v>
      </c>
      <c r="C499" s="12" t="str">
        <f>IF($A499&lt;&gt;"",IF(VLOOKUP($A499,Vocabulary!$A:$J,2,)="","",VLOOKUP($A499,Vocabulary!$A:$J,2,)),"")</f>
        <v>beschrijving</v>
      </c>
      <c r="D499" s="12" t="str">
        <f>IF($A499&lt;&gt;"",IF(VLOOKUP($A499,Vocabulary!$A:$J,10,)="","",VLOOKUP($A499,Vocabulary!$A:$J,10,)),"")</f>
        <v>&lt;vl-organisatie-ext:beschrijving&gt;</v>
      </c>
      <c r="E499" s="12" t="str">
        <f>IFERROR(IF(VLOOKUP(A499,VocabularyNL!$A:$G,6)=0,"",VLOOKUP(A499,VocabularyNL!$A:$G,6)),"")</f>
        <v>beschrijving</v>
      </c>
      <c r="F499" s="12" t="str">
        <f>IFERROR(IF(VLOOKUP(A499,VocabularyFR!$A:$G,6)=0,"",VLOOKUP(A499,VocabularyFR!$A:$G,6)),"")</f>
        <v/>
      </c>
      <c r="G499" s="12">
        <f>IF($A499&lt;&gt;"",VLOOKUP($A499,Vocabulary!$A:$J,3,),"")</f>
        <v>0</v>
      </c>
      <c r="H499" s="12" t="str">
        <f>IFERROR(IF(VLOOKUP(A499,VocabularyNL!$A:$G,7)=0,"",VLOOKUP(A499,VocabularyNL!$A:$H,7)),"")</f>
        <v/>
      </c>
      <c r="I499" s="12" t="str">
        <f>IFERROR(IF(VLOOKUP(A499,VocabularyFR!$A:$G,7)=0,"",VLOOKUP(A499,VocabularyFR!$A:$H,7)),"")</f>
        <v/>
      </c>
      <c r="J499" s="12" t="str">
        <f>IF($A499&lt;&gt;"",IF(VLOOKUP($A499,Vocabulary!$A:$J,7,)="","",VLOOKUP($A499,Vocabulary!$A:$J,7,)),"")</f>
        <v>external terminology:
http://purl.org/dc/terms/description</v>
      </c>
      <c r="K499" s="12" t="str">
        <f>IFERROR(IF(VLOOKUP(A499,VocabularyNL!$A:$H,8)=0,"",VLOOKUP(A499,VocabularyNL!$A:$H,8)),"")</f>
        <v/>
      </c>
      <c r="L499" s="12" t="str">
        <f>IFERROR(IF(VLOOKUP(A499,VocabularyFR!$A:$H,8)=0,"",VLOOKUP(A499,VocabularyFR!$A:$H,8)),"")</f>
        <v/>
      </c>
    </row>
    <row r="500" spans="1:12" ht="28.8" x14ac:dyDescent="0.3">
      <c r="A500" s="4">
        <v>570</v>
      </c>
      <c r="B500" s="12" t="str">
        <f>IF($A500&lt;&gt;"",VLOOKUP($A500,Vocabulary!$A:$J,4,),"")</f>
        <v>Organization</v>
      </c>
      <c r="C500" s="12" t="str">
        <f>IF($A500&lt;&gt;"",IF(VLOOKUP($A500,Vocabulary!$A:$J,2,)="","",VLOOKUP($A500,Vocabulary!$A:$J,2,)),"")</f>
        <v>classificatie</v>
      </c>
      <c r="D500" s="12" t="str">
        <f>IF($A500&lt;&gt;"",IF(VLOOKUP($A500,Vocabulary!$A:$J,10,)="","",VLOOKUP($A500,Vocabulary!$A:$J,10,)),"")</f>
        <v>&lt;vl-organisatie-ext:classificatie&gt;</v>
      </c>
      <c r="E500" s="12" t="str">
        <f>IFERROR(IF(VLOOKUP(A500,VocabularyNL!$A:$G,6)=0,"",VLOOKUP(A500,VocabularyNL!$A:$G,6)),"")</f>
        <v>classificatie</v>
      </c>
      <c r="F500" s="12" t="str">
        <f>IFERROR(IF(VLOOKUP(A500,VocabularyFR!$A:$G,6)=0,"",VLOOKUP(A500,VocabularyFR!$A:$G,6)),"")</f>
        <v/>
      </c>
      <c r="G500" s="12">
        <f>IF($A500&lt;&gt;"",VLOOKUP($A500,Vocabulary!$A:$J,3,),"")</f>
        <v>0</v>
      </c>
      <c r="H500" s="12" t="str">
        <f>IFERROR(IF(VLOOKUP(A500,VocabularyNL!$A:$G,7)=0,"",VLOOKUP(A500,VocabularyNL!$A:$H,7)),"")</f>
        <v/>
      </c>
      <c r="I500" s="12" t="str">
        <f>IFERROR(IF(VLOOKUP(A500,VocabularyFR!$A:$G,7)=0,"",VLOOKUP(A500,VocabularyFR!$A:$H,7)),"")</f>
        <v/>
      </c>
      <c r="J500" s="12" t="str">
        <f>IF($A500&lt;&gt;"",IF(VLOOKUP($A500,Vocabulary!$A:$J,7,)="","",VLOOKUP($A500,Vocabulary!$A:$J,7,)),"")</f>
        <v>external terminology:
http://www.w3.org/ns/org#classification</v>
      </c>
      <c r="K500" s="12" t="str">
        <f>IFERROR(IF(VLOOKUP(A500,VocabularyNL!$A:$H,8)=0,"",VLOOKUP(A500,VocabularyNL!$A:$H,8)),"")</f>
        <v/>
      </c>
      <c r="L500" s="12" t="str">
        <f>IFERROR(IF(VLOOKUP(A500,VocabularyFR!$A:$H,8)=0,"",VLOOKUP(A500,VocabularyFR!$A:$H,8)),"")</f>
        <v/>
      </c>
    </row>
    <row r="501" spans="1:12" ht="28.8" x14ac:dyDescent="0.3">
      <c r="A501" s="4">
        <v>571</v>
      </c>
      <c r="B501" s="12" t="str">
        <f>IF($A501&lt;&gt;"",VLOOKUP($A501,Vocabulary!$A:$J,4,),"")</f>
        <v>Organization</v>
      </c>
      <c r="C501" s="12" t="str">
        <f>IF($A501&lt;&gt;"",IF(VLOOKUP($A501,Vocabulary!$A:$J,2,)="","",VLOOKUP($A501,Vocabulary!$A:$J,2,)),"")</f>
        <v>contactpunt</v>
      </c>
      <c r="D501" s="12" t="str">
        <f>IF($A501&lt;&gt;"",IF(VLOOKUP($A501,Vocabulary!$A:$J,10,)="","",VLOOKUP($A501,Vocabulary!$A:$J,10,)),"")</f>
        <v>&lt;vl-organisatie-ext:contactpunt&gt;</v>
      </c>
      <c r="E501" s="12" t="str">
        <f>IFERROR(IF(VLOOKUP(A501,VocabularyNL!$A:$G,6)=0,"",VLOOKUP(A501,VocabularyNL!$A:$G,6)),"")</f>
        <v>contactpunt</v>
      </c>
      <c r="F501" s="12" t="str">
        <f>IFERROR(IF(VLOOKUP(A501,VocabularyFR!$A:$G,6)=0,"",VLOOKUP(A501,VocabularyFR!$A:$G,6)),"")</f>
        <v/>
      </c>
      <c r="G501" s="12" t="str">
        <f>IF($A501&lt;&gt;"",VLOOKUP($A501,Vocabulary!$A:$J,3,),"")</f>
        <v>A contact point for a person or organization.</v>
      </c>
      <c r="H501" s="12" t="str">
        <f>IFERROR(IF(VLOOKUP(A501,VocabularyNL!$A:$G,7)=0,"",VLOOKUP(A501,VocabularyNL!$A:$H,7)),"")</f>
        <v>A contact point for a person or organization.</v>
      </c>
      <c r="I501" s="12" t="str">
        <f>IFERROR(IF(VLOOKUP(A501,VocabularyFR!$A:$G,7)=0,"",VLOOKUP(A501,VocabularyFR!$A:$H,7)),"")</f>
        <v/>
      </c>
      <c r="J501" s="12" t="str">
        <f>IF($A501&lt;&gt;"",IF(VLOOKUP($A501,Vocabulary!$A:$J,7,)="","",VLOOKUP($A501,Vocabulary!$A:$J,7,)),"")</f>
        <v>external terminology:
http://schema.org/contactPoint</v>
      </c>
      <c r="K501" s="12" t="str">
        <f>IFERROR(IF(VLOOKUP(A501,VocabularyNL!$A:$H,8)=0,"",VLOOKUP(A501,VocabularyNL!$A:$H,8)),"")</f>
        <v/>
      </c>
      <c r="L501" s="12" t="str">
        <f>IFERROR(IF(VLOOKUP(A501,VocabularyFR!$A:$H,8)=0,"",VLOOKUP(A501,VocabularyFR!$A:$H,8)),"")</f>
        <v/>
      </c>
    </row>
    <row r="502" spans="1:12" ht="28.8" x14ac:dyDescent="0.3">
      <c r="A502" s="4">
        <v>572</v>
      </c>
      <c r="B502" s="12" t="str">
        <f>IF($A502&lt;&gt;"",VLOOKUP($A502,Vocabulary!$A:$J,4,),"")</f>
        <v>Organization</v>
      </c>
      <c r="C502" s="12" t="str">
        <f>IF($A502&lt;&gt;"",IF(VLOOKUP($A502,Vocabulary!$A:$J,2,)="","",VLOOKUP($A502,Vocabulary!$A:$J,2,)),"")</f>
        <v>datum</v>
      </c>
      <c r="D502" s="12" t="str">
        <f>IF($A502&lt;&gt;"",IF(VLOOKUP($A502,Vocabulary!$A:$J,10,)="","",VLOOKUP($A502,Vocabulary!$A:$J,10,)),"")</f>
        <v>&lt;vl-organisatie-ext:datum&gt;</v>
      </c>
      <c r="E502" s="12" t="str">
        <f>IFERROR(IF(VLOOKUP(A502,VocabularyNL!$A:$G,6)=0,"",VLOOKUP(A502,VocabularyNL!$A:$G,6)),"")</f>
        <v>datum</v>
      </c>
      <c r="F502" s="12" t="str">
        <f>IFERROR(IF(VLOOKUP(A502,VocabularyFR!$A:$G,6)=0,"",VLOOKUP(A502,VocabularyFR!$A:$G,6)),"")</f>
        <v/>
      </c>
      <c r="G502" s="12">
        <f>IF($A502&lt;&gt;"",VLOOKUP($A502,Vocabulary!$A:$J,3,),"")</f>
        <v>0</v>
      </c>
      <c r="H502" s="12" t="str">
        <f>IFERROR(IF(VLOOKUP(A502,VocabularyNL!$A:$G,7)=0,"",VLOOKUP(A502,VocabularyNL!$A:$H,7)),"")</f>
        <v/>
      </c>
      <c r="I502" s="12" t="str">
        <f>IFERROR(IF(VLOOKUP(A502,VocabularyFR!$A:$G,7)=0,"",VLOOKUP(A502,VocabularyFR!$A:$H,7)),"")</f>
        <v/>
      </c>
      <c r="J502" s="12" t="str">
        <f>IF($A502&lt;&gt;"",IF(VLOOKUP($A502,Vocabulary!$A:$J,7,)="","",VLOOKUP($A502,Vocabulary!$A:$J,7,)),"")</f>
        <v>external terminology:
http://purl.org/dc/terms/date</v>
      </c>
      <c r="K502" s="12" t="str">
        <f>IFERROR(IF(VLOOKUP(A502,VocabularyNL!$A:$H,8)=0,"",VLOOKUP(A502,VocabularyNL!$A:$H,8)),"")</f>
        <v/>
      </c>
      <c r="L502" s="12" t="str">
        <f>IFERROR(IF(VLOOKUP(A502,VocabularyFR!$A:$H,8)=0,"",VLOOKUP(A502,VocabularyFR!$A:$H,8)),"")</f>
        <v/>
      </c>
    </row>
    <row r="503" spans="1:12" ht="28.8" x14ac:dyDescent="0.3">
      <c r="A503" s="4">
        <v>573</v>
      </c>
      <c r="B503" s="12" t="str">
        <f>IF($A503&lt;&gt;"",VLOOKUP($A503,Vocabulary!$A:$J,4,),"")</f>
        <v>Organization</v>
      </c>
      <c r="C503" s="12" t="str">
        <f>IF($A503&lt;&gt;"",IF(VLOOKUP($A503,Vocabulary!$A:$J,2,)="","",VLOOKUP($A503,Vocabulary!$A:$J,2,)),"")</f>
        <v>doel</v>
      </c>
      <c r="D503" s="12" t="str">
        <f>IF($A503&lt;&gt;"",IF(VLOOKUP($A503,Vocabulary!$A:$J,10,)="","",VLOOKUP($A503,Vocabulary!$A:$J,10,)),"")</f>
        <v>&lt;vl-organisatie-ext:doel&gt;</v>
      </c>
      <c r="E503" s="12" t="str">
        <f>IFERROR(IF(VLOOKUP(A503,VocabularyNL!$A:$G,6)=0,"",VLOOKUP(A503,VocabularyNL!$A:$G,6)),"")</f>
        <v>doel</v>
      </c>
      <c r="F503" s="12" t="str">
        <f>IFERROR(IF(VLOOKUP(A503,VocabularyFR!$A:$G,6)=0,"",VLOOKUP(A503,VocabularyFR!$A:$G,6)),"")</f>
        <v/>
      </c>
      <c r="G503" s="12">
        <f>IF($A503&lt;&gt;"",VLOOKUP($A503,Vocabulary!$A:$J,3,),"")</f>
        <v>0</v>
      </c>
      <c r="H503" s="12" t="str">
        <f>IFERROR(IF(VLOOKUP(A503,VocabularyNL!$A:$G,7)=0,"",VLOOKUP(A503,VocabularyNL!$A:$H,7)),"")</f>
        <v/>
      </c>
      <c r="I503" s="12" t="str">
        <f>IFERROR(IF(VLOOKUP(A503,VocabularyFR!$A:$G,7)=0,"",VLOOKUP(A503,VocabularyFR!$A:$H,7)),"")</f>
        <v/>
      </c>
      <c r="J503" s="12" t="str">
        <f>IF($A503&lt;&gt;"",IF(VLOOKUP($A503,Vocabulary!$A:$J,7,)="","",VLOOKUP($A503,Vocabulary!$A:$J,7,)),"")</f>
        <v>external terminology:
http://www.w3.org/ns/org#purpose</v>
      </c>
      <c r="K503" s="12" t="str">
        <f>IFERROR(IF(VLOOKUP(A503,VocabularyNL!$A:$H,8)=0,"",VLOOKUP(A503,VocabularyNL!$A:$H,8)),"")</f>
        <v/>
      </c>
      <c r="L503" s="12" t="str">
        <f>IFERROR(IF(VLOOKUP(A503,VocabularyFR!$A:$H,8)=0,"",VLOOKUP(A503,VocabularyFR!$A:$H,8)),"")</f>
        <v/>
      </c>
    </row>
    <row r="504" spans="1:12" ht="28.8" x14ac:dyDescent="0.3">
      <c r="A504" s="4">
        <v>574</v>
      </c>
      <c r="B504" s="12" t="str">
        <f>IF($A504&lt;&gt;"",VLOOKUP($A504,Vocabulary!$A:$J,4,),"")</f>
        <v>Organization</v>
      </c>
      <c r="C504" s="12" t="str">
        <f>IF($A504&lt;&gt;"",IF(VLOOKUP($A504,Vocabulary!$A:$J,2,)="","",VLOOKUP($A504,Vocabulary!$A:$J,2,)),"")</f>
        <v>eenheidVan</v>
      </c>
      <c r="D504" s="12" t="str">
        <f>IF($A504&lt;&gt;"",IF(VLOOKUP($A504,Vocabulary!$A:$J,10,)="","",VLOOKUP($A504,Vocabulary!$A:$J,10,)),"")</f>
        <v>&lt;vl-organisatie-ext:eenheidVan&gt;</v>
      </c>
      <c r="E504" s="12" t="str">
        <f>IFERROR(IF(VLOOKUP(A504,VocabularyNL!$A:$G,6)=0,"",VLOOKUP(A504,VocabularyNL!$A:$G,6)),"")</f>
        <v>eenheidVan</v>
      </c>
      <c r="F504" s="12" t="str">
        <f>IFERROR(IF(VLOOKUP(A504,VocabularyFR!$A:$G,6)=0,"",VLOOKUP(A504,VocabularyFR!$A:$G,6)),"")</f>
        <v/>
      </c>
      <c r="G504" s="12">
        <f>IF($A504&lt;&gt;"",VLOOKUP($A504,Vocabulary!$A:$J,3,),"")</f>
        <v>0</v>
      </c>
      <c r="H504" s="12" t="str">
        <f>IFERROR(IF(VLOOKUP(A504,VocabularyNL!$A:$G,7)=0,"",VLOOKUP(A504,VocabularyNL!$A:$H,7)),"")</f>
        <v/>
      </c>
      <c r="I504" s="12" t="str">
        <f>IFERROR(IF(VLOOKUP(A504,VocabularyFR!$A:$G,7)=0,"",VLOOKUP(A504,VocabularyFR!$A:$H,7)),"")</f>
        <v/>
      </c>
      <c r="J504" s="12" t="str">
        <f>IF($A504&lt;&gt;"",IF(VLOOKUP($A504,Vocabulary!$A:$J,7,)="","",VLOOKUP($A504,Vocabulary!$A:$J,7,)),"")</f>
        <v>external terminology:
http://www.w3.org/ns/org#unitOf</v>
      </c>
      <c r="K504" s="12" t="str">
        <f>IFERROR(IF(VLOOKUP(A504,VocabularyNL!$A:$H,8)=0,"",VLOOKUP(A504,VocabularyNL!$A:$H,8)),"")</f>
        <v/>
      </c>
      <c r="L504" s="12" t="str">
        <f>IFERROR(IF(VLOOKUP(A504,VocabularyFR!$A:$H,8)=0,"",VLOOKUP(A504,VocabularyFR!$A:$H,8)),"")</f>
        <v/>
      </c>
    </row>
    <row r="505" spans="1:12" ht="115.2" x14ac:dyDescent="0.3">
      <c r="A505" s="4">
        <v>575</v>
      </c>
      <c r="B505" s="12" t="str">
        <f>IF($A505&lt;&gt;"",VLOOKUP($A505,Vocabulary!$A:$J,4,),"")</f>
        <v>Organization</v>
      </c>
      <c r="C505" s="12" t="str">
        <f>IF($A505&lt;&gt;"",IF(VLOOKUP($A505,Vocabulary!$A:$J,2,)="","",VLOOKUP($A505,Vocabulary!$A:$J,2,)),"")</f>
        <v>FormeleOrganisatie</v>
      </c>
      <c r="D505" s="12" t="str">
        <f>IF($A505&lt;&gt;"",IF(VLOOKUP($A505,Vocabulary!$A:$J,10,)="","",VLOOKUP($A505,Vocabulary!$A:$J,10,)),"")</f>
        <v>&lt;vl-organisatie-ext:FormeleOrganisatie&gt;</v>
      </c>
      <c r="E505" s="12" t="str">
        <f>IFERROR(IF(VLOOKUP(A505,VocabularyNL!$A:$G,6)=0,"",VLOOKUP(A505,VocabularyNL!$A:$G,6)),"")</f>
        <v>FormeleOrganisatie</v>
      </c>
      <c r="F505" s="12" t="str">
        <f>IFERROR(IF(VLOOKUP(A505,VocabularyFR!$A:$G,6)=0,"",VLOOKUP(A505,VocabularyFR!$A:$G,6)),"")</f>
        <v/>
      </c>
      <c r="G505" s="12" t="str">
        <f>IF($A505&lt;&gt;"",VLOOKUP($A505,Vocabulary!$A:$J,3,),"")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H505" s="12" t="str">
        <f>IFERROR(IF(VLOOKUP(A505,VocabularyNL!$A:$G,7)=0,"",VLOOKUP(A505,VocabularyNL!$A:$H,7)),"")</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I505" s="12" t="str">
        <f>IFERROR(IF(VLOOKUP(A505,VocabularyFR!$A:$G,7)=0,"",VLOOKUP(A505,VocabularyFR!$A:$H,7)),"")</f>
        <v/>
      </c>
      <c r="J505" s="12" t="str">
        <f>IF($A505&lt;&gt;"",IF(VLOOKUP($A505,Vocabulary!$A:$J,7,)="","",VLOOKUP($A505,Vocabulary!$A:$J,7,)),"")</f>
        <v>external terminology:
http://www.w3.org/ns/org#FormalOrganization</v>
      </c>
      <c r="K505" s="12" t="str">
        <f>IFERROR(IF(VLOOKUP(A505,VocabularyNL!$A:$H,8)=0,"",VLOOKUP(A505,VocabularyNL!$A:$H,8)),"")</f>
        <v/>
      </c>
      <c r="L505" s="12" t="str">
        <f>IFERROR(IF(VLOOKUP(A505,VocabularyFR!$A:$H,8)=0,"",VLOOKUP(A505,VocabularyFR!$A:$H,8)),"")</f>
        <v/>
      </c>
    </row>
    <row r="506" spans="1:12" ht="28.8" x14ac:dyDescent="0.3">
      <c r="A506" s="4">
        <v>576</v>
      </c>
      <c r="B506" s="12" t="str">
        <f>IF($A506&lt;&gt;"",VLOOKUP($A506,Vocabulary!$A:$J,4,),"")</f>
        <v>Organization</v>
      </c>
      <c r="C506" s="12" t="str">
        <f>IF($A506&lt;&gt;"",IF(VLOOKUP($A506,Vocabulary!$A:$J,2,)="","",VLOOKUP($A506,Vocabulary!$A:$J,2,)),"")</f>
        <v>gelinktMet</v>
      </c>
      <c r="D506" s="12" t="str">
        <f>IF($A506&lt;&gt;"",IF(VLOOKUP($A506,Vocabulary!$A:$J,10,)="","",VLOOKUP($A506,Vocabulary!$A:$J,10,)),"")</f>
        <v>&lt;vl-organisatie-ext:gelinktMet&gt;</v>
      </c>
      <c r="E506" s="12" t="str">
        <f>IFERROR(IF(VLOOKUP(A506,VocabularyNL!$A:$G,6)=0,"",VLOOKUP(A506,VocabularyNL!$A:$G,6)),"")</f>
        <v>gelinktMet</v>
      </c>
      <c r="F506" s="12" t="str">
        <f>IFERROR(IF(VLOOKUP(A506,VocabularyFR!$A:$G,6)=0,"",VLOOKUP(A506,VocabularyFR!$A:$G,6)),"")</f>
        <v/>
      </c>
      <c r="G506" s="12">
        <f>IF($A506&lt;&gt;"",VLOOKUP($A506,Vocabulary!$A:$J,3,),"")</f>
        <v>0</v>
      </c>
      <c r="H506" s="12" t="str">
        <f>IFERROR(IF(VLOOKUP(A506,VocabularyNL!$A:$G,7)=0,"",VLOOKUP(A506,VocabularyNL!$A:$H,7)),"")</f>
        <v/>
      </c>
      <c r="I506" s="12" t="str">
        <f>IFERROR(IF(VLOOKUP(A506,VocabularyFR!$A:$G,7)=0,"",VLOOKUP(A506,VocabularyFR!$A:$H,7)),"")</f>
        <v/>
      </c>
      <c r="J506" s="12" t="str">
        <f>IF($A506&lt;&gt;"",IF(VLOOKUP($A506,Vocabulary!$A:$J,7,)="","",VLOOKUP($A506,Vocabulary!$A:$J,7,)),"")</f>
        <v>external terminology:
http://www.w3.org/ns/org#linkedTo</v>
      </c>
      <c r="K506" s="12" t="str">
        <f>IFERROR(IF(VLOOKUP(A506,VocabularyNL!$A:$H,8)=0,"",VLOOKUP(A506,VocabularyNL!$A:$H,8)),"")</f>
        <v/>
      </c>
      <c r="L506" s="12" t="str">
        <f>IFERROR(IF(VLOOKUP(A506,VocabularyFR!$A:$H,8)=0,"",VLOOKUP(A506,VocabularyFR!$A:$H,8)),"")</f>
        <v/>
      </c>
    </row>
    <row r="507" spans="1:12" ht="374.4" x14ac:dyDescent="0.3">
      <c r="A507" s="4">
        <v>577</v>
      </c>
      <c r="B507" s="12" t="str">
        <f>IF($A507&lt;&gt;"",VLOOKUP($A507,Vocabulary!$A:$J,4,),"")</f>
        <v>Organization</v>
      </c>
      <c r="C507" s="12" t="str">
        <f>IF($A507&lt;&gt;"",IF(VLOOKUP($A507,Vocabulary!$A:$J,2,)="","",VLOOKUP($A507,Vocabulary!$A:$J,2,)),"")</f>
        <v>GeregistreerdeOrganisatie</v>
      </c>
      <c r="D507" s="12" t="str">
        <f>IF($A507&lt;&gt;"",IF(VLOOKUP($A507,Vocabulary!$A:$J,10,)="","",VLOOKUP($A507,Vocabulary!$A:$J,10,)),"")</f>
        <v>&lt;vl-organisatie-ext:GeregistreerdeOrganisatie&gt;</v>
      </c>
      <c r="E507" s="12" t="str">
        <f>IFERROR(IF(VLOOKUP(A507,VocabularyNL!$A:$G,6)=0,"",VLOOKUP(A507,VocabularyNL!$A:$G,6)),"")</f>
        <v>GeregistreerdeOrganisatie</v>
      </c>
      <c r="F507" s="12" t="str">
        <f>IFERROR(IF(VLOOKUP(A507,VocabularyFR!$A:$G,6)=0,"",VLOOKUP(A507,VocabularyFR!$A:$G,6)),"")</f>
        <v/>
      </c>
      <c r="G507" s="12" t="str">
        <f>IF($A507&lt;&gt;"",VLOOKUP($A507,Vocabulary!$A:$J,3,),"")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H507" s="12" t="str">
        <f>IFERROR(IF(VLOOKUP(A507,VocabularyNL!$A:$G,7)=0,"",VLOOKUP(A507,VocabularyNL!$A:$H,7)),"")</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I507" s="12" t="str">
        <f>IFERROR(IF(VLOOKUP(A507,VocabularyFR!$A:$G,7)=0,"",VLOOKUP(A507,VocabularyFR!$A:$H,7)),"")</f>
        <v/>
      </c>
      <c r="J507" s="12" t="str">
        <f>IF($A507&lt;&gt;"",IF(VLOOKUP($A507,Vocabulary!$A:$J,7,)="","",VLOOKUP($A507,Vocabulary!$A:$J,7,)),"")</f>
        <v>external terminology:
http://www.w3.org/ns/regorg#RegisteredOrganization</v>
      </c>
      <c r="K507" s="12" t="str">
        <f>IFERROR(IF(VLOOKUP(A507,VocabularyNL!$A:$H,8)=0,"",VLOOKUP(A507,VocabularyNL!$A:$H,8)),"")</f>
        <v/>
      </c>
      <c r="L507" s="12" t="str">
        <f>IFERROR(IF(VLOOKUP(A507,VocabularyFR!$A:$H,8)=0,"",VLOOKUP(A507,VocabularyFR!$A:$H,8)),"")</f>
        <v/>
      </c>
    </row>
    <row r="508" spans="1:12" ht="28.8" x14ac:dyDescent="0.3">
      <c r="A508" s="4">
        <v>578</v>
      </c>
      <c r="B508" s="12" t="str">
        <f>IF($A508&lt;&gt;"",VLOOKUP($A508,Vocabulary!$A:$J,4,),"")</f>
        <v>Organization</v>
      </c>
      <c r="C508" s="12" t="str">
        <f>IF($A508&lt;&gt;"",IF(VLOOKUP($A508,Vocabulary!$A:$J,2,)="","",VLOOKUP($A508,Vocabulary!$A:$J,2,)),"")</f>
        <v>gevolgVan</v>
      </c>
      <c r="D508" s="12" t="str">
        <f>IF($A508&lt;&gt;"",IF(VLOOKUP($A508,Vocabulary!$A:$J,10,)="","",VLOOKUP($A508,Vocabulary!$A:$J,10,)),"")</f>
        <v>&lt;vl-organisatie-ext:gevolgVan&gt;</v>
      </c>
      <c r="E508" s="12" t="str">
        <f>IFERROR(IF(VLOOKUP(A508,VocabularyNL!$A:$G,6)=0,"",VLOOKUP(A508,VocabularyNL!$A:$G,6)),"")</f>
        <v>gevolgVan</v>
      </c>
      <c r="F508" s="12" t="str">
        <f>IFERROR(IF(VLOOKUP(A508,VocabularyFR!$A:$G,6)=0,"",VLOOKUP(A508,VocabularyFR!$A:$G,6)),"")</f>
        <v/>
      </c>
      <c r="G508" s="12">
        <f>IF($A508&lt;&gt;"",VLOOKUP($A508,Vocabulary!$A:$J,3,),"")</f>
        <v>0</v>
      </c>
      <c r="H508" s="12" t="str">
        <f>IFERROR(IF(VLOOKUP(A508,VocabularyNL!$A:$G,7)=0,"",VLOOKUP(A508,VocabularyNL!$A:$H,7)),"")</f>
        <v/>
      </c>
      <c r="I508" s="12" t="str">
        <f>IFERROR(IF(VLOOKUP(A508,VocabularyFR!$A:$G,7)=0,"",VLOOKUP(A508,VocabularyFR!$A:$H,7)),"")</f>
        <v/>
      </c>
      <c r="J508" s="12" t="str">
        <f>IF($A508&lt;&gt;"",IF(VLOOKUP($A508,Vocabulary!$A:$J,7,)="","",VLOOKUP($A508,Vocabulary!$A:$J,7,)),"")</f>
        <v>external terminology:
http://www.w3.org/ns/org#resultedFrom</v>
      </c>
      <c r="K508" s="12" t="str">
        <f>IFERROR(IF(VLOOKUP(A508,VocabularyNL!$A:$H,8)=0,"",VLOOKUP(A508,VocabularyNL!$A:$H,8)),"")</f>
        <v/>
      </c>
      <c r="L508" s="12" t="str">
        <f>IFERROR(IF(VLOOKUP(A508,VocabularyFR!$A:$H,8)=0,"",VLOOKUP(A508,VocabularyFR!$A:$H,8)),"")</f>
        <v/>
      </c>
    </row>
    <row r="509" spans="1:12" ht="28.8" x14ac:dyDescent="0.3">
      <c r="A509" s="4">
        <v>579</v>
      </c>
      <c r="B509" s="12" t="str">
        <f>IF($A509&lt;&gt;"",VLOOKUP($A509,Vocabulary!$A:$J,4,),"")</f>
        <v>Organization</v>
      </c>
      <c r="C509" s="12" t="str">
        <f>IF($A509&lt;&gt;"",IF(VLOOKUP($A509,Vocabulary!$A:$J,2,)="","",VLOOKUP($A509,Vocabulary!$A:$J,2,)),"")</f>
        <v>heeft</v>
      </c>
      <c r="D509" s="12" t="str">
        <f>IF($A509&lt;&gt;"",IF(VLOOKUP($A509,Vocabulary!$A:$J,10,)="","",VLOOKUP($A509,Vocabulary!$A:$J,10,)),"")</f>
        <v>&lt;vl-organisatie-ext:heeft&gt;</v>
      </c>
      <c r="E509" s="12" t="str">
        <f>IFERROR(IF(VLOOKUP(A509,VocabularyNL!$A:$G,6)=0,"",VLOOKUP(A509,VocabularyNL!$A:$G,6)),"")</f>
        <v>heeft</v>
      </c>
      <c r="F509" s="12" t="str">
        <f>IFERROR(IF(VLOOKUP(A509,VocabularyFR!$A:$G,6)=0,"",VLOOKUP(A509,VocabularyFR!$A:$G,6)),"")</f>
        <v/>
      </c>
      <c r="G509" s="12">
        <f>IF($A509&lt;&gt;"",VLOOKUP($A509,Vocabulary!$A:$J,3,),"")</f>
        <v>0</v>
      </c>
      <c r="H509" s="12" t="str">
        <f>IFERROR(IF(VLOOKUP(A509,VocabularyNL!$A:$G,7)=0,"",VLOOKUP(A509,VocabularyNL!$A:$H,7)),"")</f>
        <v/>
      </c>
      <c r="I509" s="12" t="str">
        <f>IFERROR(IF(VLOOKUP(A509,VocabularyFR!$A:$G,7)=0,"",VLOOKUP(A509,VocabularyFR!$A:$H,7)),"")</f>
        <v/>
      </c>
      <c r="J509" s="12" t="str">
        <f>IF($A509&lt;&gt;"",IF(VLOOKUP($A509,Vocabulary!$A:$J,7,)="","",VLOOKUP($A509,Vocabulary!$A:$J,7,)),"")</f>
        <v>external terminology:
http://www.w3.org/ns/org#hasMembership</v>
      </c>
      <c r="K509" s="12" t="str">
        <f>IFERROR(IF(VLOOKUP(A509,VocabularyNL!$A:$H,8)=0,"",VLOOKUP(A509,VocabularyNL!$A:$H,8)),"")</f>
        <v/>
      </c>
      <c r="L509" s="12" t="str">
        <f>IFERROR(IF(VLOOKUP(A509,VocabularyFR!$A:$H,8)=0,"",VLOOKUP(A509,VocabularyFR!$A:$H,8)),"")</f>
        <v/>
      </c>
    </row>
    <row r="510" spans="1:12" ht="28.8" x14ac:dyDescent="0.3">
      <c r="A510" s="4">
        <v>580</v>
      </c>
      <c r="B510" s="12" t="str">
        <f>IF($A510&lt;&gt;"",VLOOKUP($A510,Vocabulary!$A:$J,4,),"")</f>
        <v>Organization</v>
      </c>
      <c r="C510" s="12" t="str">
        <f>IF($A510&lt;&gt;"",IF(VLOOKUP($A510,Vocabulary!$A:$J,2,)="","",VLOOKUP($A510,Vocabulary!$A:$J,2,)),"")</f>
        <v>heeftEenheid</v>
      </c>
      <c r="D510" s="12" t="str">
        <f>IF($A510&lt;&gt;"",IF(VLOOKUP($A510,Vocabulary!$A:$J,10,)="","",VLOOKUP($A510,Vocabulary!$A:$J,10,)),"")</f>
        <v>&lt;vl-organisatie-ext:heeftEenheid&gt;</v>
      </c>
      <c r="E510" s="12" t="str">
        <f>IFERROR(IF(VLOOKUP(A510,VocabularyNL!$A:$G,6)=0,"",VLOOKUP(A510,VocabularyNL!$A:$G,6)),"")</f>
        <v>heeftEenheid</v>
      </c>
      <c r="F510" s="12" t="str">
        <f>IFERROR(IF(VLOOKUP(A510,VocabularyFR!$A:$G,6)=0,"",VLOOKUP(A510,VocabularyFR!$A:$G,6)),"")</f>
        <v/>
      </c>
      <c r="G510" s="12">
        <f>IF($A510&lt;&gt;"",VLOOKUP($A510,Vocabulary!$A:$J,3,),"")</f>
        <v>0</v>
      </c>
      <c r="H510" s="12" t="str">
        <f>IFERROR(IF(VLOOKUP(A510,VocabularyNL!$A:$G,7)=0,"",VLOOKUP(A510,VocabularyNL!$A:$H,7)),"")</f>
        <v/>
      </c>
      <c r="I510" s="12" t="str">
        <f>IFERROR(IF(VLOOKUP(A510,VocabularyFR!$A:$G,7)=0,"",VLOOKUP(A510,VocabularyFR!$A:$H,7)),"")</f>
        <v/>
      </c>
      <c r="J510" s="12" t="str">
        <f>IF($A510&lt;&gt;"",IF(VLOOKUP($A510,Vocabulary!$A:$J,7,)="","",VLOOKUP($A510,Vocabulary!$A:$J,7,)),"")</f>
        <v>external terminology:
http://www.w3.org/ns/org#hasUnit</v>
      </c>
      <c r="K510" s="12" t="str">
        <f>IFERROR(IF(VLOOKUP(A510,VocabularyNL!$A:$H,8)=0,"",VLOOKUP(A510,VocabularyNL!$A:$H,8)),"")</f>
        <v/>
      </c>
      <c r="L510" s="12" t="str">
        <f>IFERROR(IF(VLOOKUP(A510,VocabularyFR!$A:$H,8)=0,"",VLOOKUP(A510,VocabularyFR!$A:$H,8)),"")</f>
        <v/>
      </c>
    </row>
    <row r="511" spans="1:12" ht="28.8" x14ac:dyDescent="0.3">
      <c r="A511" s="4">
        <v>581</v>
      </c>
      <c r="B511" s="12" t="str">
        <f>IF($A511&lt;&gt;"",VLOOKUP($A511,Vocabulary!$A:$J,4,),"")</f>
        <v>Organization</v>
      </c>
      <c r="C511" s="12" t="str">
        <f>IF($A511&lt;&gt;"",IF(VLOOKUP($A511,Vocabulary!$A:$J,2,)="","",VLOOKUP($A511,Vocabulary!$A:$J,2,)),"")</f>
        <v>heeftFormeelKader</v>
      </c>
      <c r="D511" s="12" t="str">
        <f>IF($A511&lt;&gt;"",IF(VLOOKUP($A511,Vocabulary!$A:$J,10,)="","",VLOOKUP($A511,Vocabulary!$A:$J,10,)),"")</f>
        <v>&lt;vl-organisatie-ext:heeftFormeelKader&gt;</v>
      </c>
      <c r="E511" s="12" t="str">
        <f>IFERROR(IF(VLOOKUP(A511,VocabularyNL!$A:$G,6)=0,"",VLOOKUP(A511,VocabularyNL!$A:$G,6)),"")</f>
        <v>heeftFormeelKader</v>
      </c>
      <c r="F511" s="12" t="str">
        <f>IFERROR(IF(VLOOKUP(A511,VocabularyFR!$A:$G,6)=0,"",VLOOKUP(A511,VocabularyFR!$A:$G,6)),"")</f>
        <v/>
      </c>
      <c r="G511" s="12">
        <f>IF($A511&lt;&gt;"",VLOOKUP($A511,Vocabulary!$A:$J,3,),"")</f>
        <v>0</v>
      </c>
      <c r="H511" s="12" t="str">
        <f>IFERROR(IF(VLOOKUP(A511,VocabularyNL!$A:$G,7)=0,"",VLOOKUP(A511,VocabularyNL!$A:$H,7)),"")</f>
        <v/>
      </c>
      <c r="I511" s="12" t="str">
        <f>IFERROR(IF(VLOOKUP(A511,VocabularyFR!$A:$G,7)=0,"",VLOOKUP(A511,VocabularyFR!$A:$H,7)),"")</f>
        <v/>
      </c>
      <c r="J511" s="12" t="str">
        <f>IF($A511&lt;&gt;"",IF(VLOOKUP($A511,Vocabulary!$A:$J,7,)="","",VLOOKUP($A511,Vocabulary!$A:$J,7,)),"")</f>
        <v>external terminology:
http://data.europa.eu/m8g/hasFormalFramework</v>
      </c>
      <c r="K511" s="12" t="str">
        <f>IFERROR(IF(VLOOKUP(A511,VocabularyNL!$A:$H,8)=0,"",VLOOKUP(A511,VocabularyNL!$A:$H,8)),"")</f>
        <v/>
      </c>
      <c r="L511" s="12" t="str">
        <f>IFERROR(IF(VLOOKUP(A511,VocabularyFR!$A:$H,8)=0,"",VLOOKUP(A511,VocabularyFR!$A:$H,8)),"")</f>
        <v/>
      </c>
    </row>
    <row r="512" spans="1:12" ht="28.8" x14ac:dyDescent="0.3">
      <c r="A512" s="4">
        <v>582</v>
      </c>
      <c r="B512" s="12" t="str">
        <f>IF($A512&lt;&gt;"",VLOOKUP($A512,Vocabulary!$A:$J,4,),"")</f>
        <v>Organization</v>
      </c>
      <c r="C512" s="12" t="str">
        <f>IF($A512&lt;&gt;"",IF(VLOOKUP($A512,Vocabulary!$A:$J,2,)="","",VLOOKUP($A512,Vocabulary!$A:$J,2,)),"")</f>
        <v>heeftGeregistreerdeOrganisatie</v>
      </c>
      <c r="D512" s="12" t="str">
        <f>IF($A512&lt;&gt;"",IF(VLOOKUP($A512,Vocabulary!$A:$J,10,)="","",VLOOKUP($A512,Vocabulary!$A:$J,10,)),"")</f>
        <v>&lt;vl-organisatie-ext:heeftGeregistreerdeOrganisatie&gt;</v>
      </c>
      <c r="E512" s="12" t="str">
        <f>IFERROR(IF(VLOOKUP(A512,VocabularyNL!$A:$G,6)=0,"",VLOOKUP(A512,VocabularyNL!$A:$G,6)),"")</f>
        <v>heeftGeregistreerdeOrganisatie</v>
      </c>
      <c r="F512" s="12" t="str">
        <f>IFERROR(IF(VLOOKUP(A512,VocabularyFR!$A:$G,6)=0,"",VLOOKUP(A512,VocabularyFR!$A:$G,6)),"")</f>
        <v/>
      </c>
      <c r="G512" s="12">
        <f>IF($A512&lt;&gt;"",VLOOKUP($A512,Vocabulary!$A:$J,3,),"")</f>
        <v>0</v>
      </c>
      <c r="H512" s="12" t="str">
        <f>IFERROR(IF(VLOOKUP(A512,VocabularyNL!$A:$G,7)=0,"",VLOOKUP(A512,VocabularyNL!$A:$H,7)),"")</f>
        <v/>
      </c>
      <c r="I512" s="12" t="str">
        <f>IFERROR(IF(VLOOKUP(A512,VocabularyFR!$A:$G,7)=0,"",VLOOKUP(A512,VocabularyFR!$A:$H,7)),"")</f>
        <v/>
      </c>
      <c r="J512" s="12" t="str">
        <f>IF($A512&lt;&gt;"",IF(VLOOKUP($A512,Vocabulary!$A:$J,7,)="","",VLOOKUP($A512,Vocabulary!$A:$J,7,)),"")</f>
        <v>external terminology:
http://www.w3.org/ns/regorg#hasRegisteredOrganization</v>
      </c>
      <c r="K512" s="12" t="str">
        <f>IFERROR(IF(VLOOKUP(A512,VocabularyNL!$A:$H,8)=0,"",VLOOKUP(A512,VocabularyNL!$A:$H,8)),"")</f>
        <v/>
      </c>
      <c r="L512" s="12" t="str">
        <f>IFERROR(IF(VLOOKUP(A512,VocabularyFR!$A:$H,8)=0,"",VLOOKUP(A512,VocabularyFR!$A:$H,8)),"")</f>
        <v/>
      </c>
    </row>
    <row r="513" spans="1:12" ht="28.8" x14ac:dyDescent="0.3">
      <c r="A513" s="4">
        <v>583</v>
      </c>
      <c r="B513" s="12" t="str">
        <f>IF($A513&lt;&gt;"",VLOOKUP($A513,Vocabulary!$A:$J,4,),"")</f>
        <v>Organization</v>
      </c>
      <c r="C513" s="12" t="str">
        <f>IF($A513&lt;&gt;"",IF(VLOOKUP($A513,Vocabulary!$A:$J,2,)="","",VLOOKUP($A513,Vocabulary!$A:$J,2,)),"")</f>
        <v>heeftGeregistreerdeVestiging</v>
      </c>
      <c r="D513" s="12" t="str">
        <f>IF($A513&lt;&gt;"",IF(VLOOKUP($A513,Vocabulary!$A:$J,10,)="","",VLOOKUP($A513,Vocabulary!$A:$J,10,)),"")</f>
        <v>&lt;vl-organisatie-ext:heeftGeregistreerdeVestiging&gt;</v>
      </c>
      <c r="E513" s="12" t="str">
        <f>IFERROR(IF(VLOOKUP(A513,VocabularyNL!$A:$G,6)=0,"",VLOOKUP(A513,VocabularyNL!$A:$G,6)),"")</f>
        <v>heeftGeregistreerdeVestiging</v>
      </c>
      <c r="F513" s="12" t="str">
        <f>IFERROR(IF(VLOOKUP(A513,VocabularyFR!$A:$G,6)=0,"",VLOOKUP(A513,VocabularyFR!$A:$G,6)),"")</f>
        <v/>
      </c>
      <c r="G513" s="12">
        <f>IF($A513&lt;&gt;"",VLOOKUP($A513,Vocabulary!$A:$J,3,),"")</f>
        <v>0</v>
      </c>
      <c r="H513" s="12" t="str">
        <f>IFERROR(IF(VLOOKUP(A513,VocabularyNL!$A:$G,7)=0,"",VLOOKUP(A513,VocabularyNL!$A:$H,7)),"")</f>
        <v/>
      </c>
      <c r="I513" s="12" t="str">
        <f>IFERROR(IF(VLOOKUP(A513,VocabularyFR!$A:$G,7)=0,"",VLOOKUP(A513,VocabularyFR!$A:$H,7)),"")</f>
        <v/>
      </c>
      <c r="J513" s="12" t="str">
        <f>IF($A513&lt;&gt;"",IF(VLOOKUP($A513,Vocabulary!$A:$J,7,)="","",VLOOKUP($A513,Vocabulary!$A:$J,7,)),"")</f>
        <v>external terminology:
http://www.w3.org/ns/org#hasRegisteredSite</v>
      </c>
      <c r="K513" s="12" t="str">
        <f>IFERROR(IF(VLOOKUP(A513,VocabularyNL!$A:$H,8)=0,"",VLOOKUP(A513,VocabularyNL!$A:$H,8)),"")</f>
        <v/>
      </c>
      <c r="L513" s="12" t="str">
        <f>IFERROR(IF(VLOOKUP(A513,VocabularyFR!$A:$H,8)=0,"",VLOOKUP(A513,VocabularyFR!$A:$H,8)),"")</f>
        <v/>
      </c>
    </row>
    <row r="514" spans="1:12" ht="28.8" x14ac:dyDescent="0.3">
      <c r="A514" s="4">
        <v>584</v>
      </c>
      <c r="B514" s="12" t="str">
        <f>IF($A514&lt;&gt;"",VLOOKUP($A514,Vocabulary!$A:$J,4,),"")</f>
        <v>Organization</v>
      </c>
      <c r="C514" s="12" t="str">
        <f>IF($A514&lt;&gt;"",IF(VLOOKUP($A514,Vocabulary!$A:$J,2,)="","",VLOOKUP($A514,Vocabulary!$A:$J,2,)),"")</f>
        <v>heeftPositie</v>
      </c>
      <c r="D514" s="12" t="str">
        <f>IF($A514&lt;&gt;"",IF(VLOOKUP($A514,Vocabulary!$A:$J,10,)="","",VLOOKUP($A514,Vocabulary!$A:$J,10,)),"")</f>
        <v>&lt;vl-organisatie-ext:heeftPositie&gt;</v>
      </c>
      <c r="E514" s="12" t="str">
        <f>IFERROR(IF(VLOOKUP(A514,VocabularyNL!$A:$G,6)=0,"",VLOOKUP(A514,VocabularyNL!$A:$G,6)),"")</f>
        <v>heeftPositie</v>
      </c>
      <c r="F514" s="12" t="str">
        <f>IFERROR(IF(VLOOKUP(A514,VocabularyFR!$A:$G,6)=0,"",VLOOKUP(A514,VocabularyFR!$A:$G,6)),"")</f>
        <v/>
      </c>
      <c r="G514" s="12">
        <f>IF($A514&lt;&gt;"",VLOOKUP($A514,Vocabulary!$A:$J,3,),"")</f>
        <v>0</v>
      </c>
      <c r="H514" s="12" t="str">
        <f>IFERROR(IF(VLOOKUP(A514,VocabularyNL!$A:$G,7)=0,"",VLOOKUP(A514,VocabularyNL!$A:$H,7)),"")</f>
        <v/>
      </c>
      <c r="I514" s="12" t="str">
        <f>IFERROR(IF(VLOOKUP(A514,VocabularyFR!$A:$G,7)=0,"",VLOOKUP(A514,VocabularyFR!$A:$H,7)),"")</f>
        <v/>
      </c>
      <c r="J514" s="12" t="str">
        <f>IF($A514&lt;&gt;"",IF(VLOOKUP($A514,Vocabulary!$A:$J,7,)="","",VLOOKUP($A514,Vocabulary!$A:$J,7,)),"")</f>
        <v>external terminology:
http://www.w3.org/ns/org#hasPost</v>
      </c>
      <c r="K514" s="12" t="str">
        <f>IFERROR(IF(VLOOKUP(A514,VocabularyNL!$A:$H,8)=0,"",VLOOKUP(A514,VocabularyNL!$A:$H,8)),"")</f>
        <v/>
      </c>
      <c r="L514" s="12" t="str">
        <f>IFERROR(IF(VLOOKUP(A514,VocabularyFR!$A:$H,8)=0,"",VLOOKUP(A514,VocabularyFR!$A:$H,8)),"")</f>
        <v/>
      </c>
    </row>
    <row r="515" spans="1:12" ht="28.8" x14ac:dyDescent="0.3">
      <c r="A515" s="4">
        <v>585</v>
      </c>
      <c r="B515" s="12" t="str">
        <f>IF($A515&lt;&gt;"",VLOOKUP($A515,Vocabulary!$A:$J,4,),"")</f>
        <v>Organization</v>
      </c>
      <c r="C515" s="12" t="str">
        <f>IF($A515&lt;&gt;"",IF(VLOOKUP($A515,Vocabulary!$A:$J,2,)="","",VLOOKUP($A515,Vocabulary!$A:$J,2,)),"")</f>
        <v>heeftPrimaireVestiging</v>
      </c>
      <c r="D515" s="12" t="str">
        <f>IF($A515&lt;&gt;"",IF(VLOOKUP($A515,Vocabulary!$A:$J,10,)="","",VLOOKUP($A515,Vocabulary!$A:$J,10,)),"")</f>
        <v>&lt;vl-organisatie-ext:heeftPrimaireVestiging&gt;</v>
      </c>
      <c r="E515" s="12" t="str">
        <f>IFERROR(IF(VLOOKUP(A515,VocabularyNL!$A:$G,6)=0,"",VLOOKUP(A515,VocabularyNL!$A:$G,6)),"")</f>
        <v>heeftPrimaireVestiging</v>
      </c>
      <c r="F515" s="12" t="str">
        <f>IFERROR(IF(VLOOKUP(A515,VocabularyFR!$A:$G,6)=0,"",VLOOKUP(A515,VocabularyFR!$A:$G,6)),"")</f>
        <v/>
      </c>
      <c r="G515" s="12">
        <f>IF($A515&lt;&gt;"",VLOOKUP($A515,Vocabulary!$A:$J,3,),"")</f>
        <v>0</v>
      </c>
      <c r="H515" s="12" t="str">
        <f>IFERROR(IF(VLOOKUP(A515,VocabularyNL!$A:$G,7)=0,"",VLOOKUP(A515,VocabularyNL!$A:$H,7)),"")</f>
        <v/>
      </c>
      <c r="I515" s="12" t="str">
        <f>IFERROR(IF(VLOOKUP(A515,VocabularyFR!$A:$G,7)=0,"",VLOOKUP(A515,VocabularyFR!$A:$H,7)),"")</f>
        <v/>
      </c>
      <c r="J515" s="12" t="str">
        <f>IF($A515&lt;&gt;"",IF(VLOOKUP($A515,Vocabulary!$A:$J,7,)="","",VLOOKUP($A515,Vocabulary!$A:$J,7,)),"")</f>
        <v>external terminology:
http://www.w3.org/ns/org#hasPrimarySite</v>
      </c>
      <c r="K515" s="12" t="str">
        <f>IFERROR(IF(VLOOKUP(A515,VocabularyNL!$A:$H,8)=0,"",VLOOKUP(A515,VocabularyNL!$A:$H,8)),"")</f>
        <v/>
      </c>
      <c r="L515" s="12" t="str">
        <f>IFERROR(IF(VLOOKUP(A515,VocabularyFR!$A:$H,8)=0,"",VLOOKUP(A515,VocabularyFR!$A:$H,8)),"")</f>
        <v/>
      </c>
    </row>
    <row r="516" spans="1:12" ht="28.8" x14ac:dyDescent="0.3">
      <c r="A516" s="4">
        <v>586</v>
      </c>
      <c r="B516" s="12" t="str">
        <f>IF($A516&lt;&gt;"",VLOOKUP($A516,Vocabulary!$A:$J,4,),"")</f>
        <v>Organization</v>
      </c>
      <c r="C516" s="12" t="str">
        <f>IF($A516&lt;&gt;"",IF(VLOOKUP($A516,Vocabulary!$A:$J,2,)="","",VLOOKUP($A516,Vocabulary!$A:$J,2,)),"")</f>
        <v>heeftStandplaats</v>
      </c>
      <c r="D516" s="12" t="str">
        <f>IF($A516&lt;&gt;"",IF(VLOOKUP($A516,Vocabulary!$A:$J,10,)="","",VLOOKUP($A516,Vocabulary!$A:$J,10,)),"")</f>
        <v>&lt;vl-organisatie-ext:heeftStandplaats&gt;</v>
      </c>
      <c r="E516" s="12" t="str">
        <f>IFERROR(IF(VLOOKUP(A516,VocabularyNL!$A:$G,6)=0,"",VLOOKUP(A516,VocabularyNL!$A:$G,6)),"")</f>
        <v>heeftStandplaats</v>
      </c>
      <c r="F516" s="12" t="str">
        <f>IFERROR(IF(VLOOKUP(A516,VocabularyFR!$A:$G,6)=0,"",VLOOKUP(A516,VocabularyFR!$A:$G,6)),"")</f>
        <v/>
      </c>
      <c r="G516" s="12">
        <f>IF($A516&lt;&gt;"",VLOOKUP($A516,Vocabulary!$A:$J,3,),"")</f>
        <v>0</v>
      </c>
      <c r="H516" s="12" t="str">
        <f>IFERROR(IF(VLOOKUP(A516,VocabularyNL!$A:$G,7)=0,"",VLOOKUP(A516,VocabularyNL!$A:$H,7)),"")</f>
        <v/>
      </c>
      <c r="I516" s="12" t="str">
        <f>IFERROR(IF(VLOOKUP(A516,VocabularyFR!$A:$G,7)=0,"",VLOOKUP(A516,VocabularyFR!$A:$H,7)),"")</f>
        <v/>
      </c>
      <c r="J516" s="12" t="str">
        <f>IF($A516&lt;&gt;"",IF(VLOOKUP($A516,Vocabulary!$A:$J,7,)="","",VLOOKUP($A516,Vocabulary!$A:$J,7,)),"")</f>
        <v>external terminology:
http://www.w3.org/ns/org#basedAt</v>
      </c>
      <c r="K516" s="12" t="str">
        <f>IFERROR(IF(VLOOKUP(A516,VocabularyNL!$A:$H,8)=0,"",VLOOKUP(A516,VocabularyNL!$A:$H,8)),"")</f>
        <v/>
      </c>
      <c r="L516" s="12" t="str">
        <f>IFERROR(IF(VLOOKUP(A516,VocabularyFR!$A:$H,8)=0,"",VLOOKUP(A516,VocabularyFR!$A:$H,8)),"")</f>
        <v/>
      </c>
    </row>
    <row r="517" spans="1:12" ht="28.8" x14ac:dyDescent="0.3">
      <c r="A517" s="4">
        <v>587</v>
      </c>
      <c r="B517" s="12" t="str">
        <f>IF($A517&lt;&gt;"",VLOOKUP($A517,Vocabulary!$A:$J,4,),"")</f>
        <v>Organization</v>
      </c>
      <c r="C517" s="12" t="str">
        <f>IF($A517&lt;&gt;"",IF(VLOOKUP($A517,Vocabulary!$A:$J,2,)="","",VLOOKUP($A517,Vocabulary!$A:$J,2,)),"")</f>
        <v>heeftSuborganisatie</v>
      </c>
      <c r="D517" s="12" t="str">
        <f>IF($A517&lt;&gt;"",IF(VLOOKUP($A517,Vocabulary!$A:$J,10,)="","",VLOOKUP($A517,Vocabulary!$A:$J,10,)),"")</f>
        <v>&lt;vl-organisatie-ext:heeftSuborganisatie&gt;</v>
      </c>
      <c r="E517" s="12" t="str">
        <f>IFERROR(IF(VLOOKUP(A517,VocabularyNL!$A:$G,6)=0,"",VLOOKUP(A517,VocabularyNL!$A:$G,6)),"")</f>
        <v>heeftSuborganisatie</v>
      </c>
      <c r="F517" s="12" t="str">
        <f>IFERROR(IF(VLOOKUP(A517,VocabularyFR!$A:$G,6)=0,"",VLOOKUP(A517,VocabularyFR!$A:$G,6)),"")</f>
        <v/>
      </c>
      <c r="G517" s="12">
        <f>IF($A517&lt;&gt;"",VLOOKUP($A517,Vocabulary!$A:$J,3,),"")</f>
        <v>0</v>
      </c>
      <c r="H517" s="12" t="str">
        <f>IFERROR(IF(VLOOKUP(A517,VocabularyNL!$A:$G,7)=0,"",VLOOKUP(A517,VocabularyNL!$A:$H,7)),"")</f>
        <v/>
      </c>
      <c r="I517" s="12" t="str">
        <f>IFERROR(IF(VLOOKUP(A517,VocabularyFR!$A:$G,7)=0,"",VLOOKUP(A517,VocabularyFR!$A:$H,7)),"")</f>
        <v/>
      </c>
      <c r="J517" s="12" t="str">
        <f>IF($A517&lt;&gt;"",IF(VLOOKUP($A517,Vocabulary!$A:$J,7,)="","",VLOOKUP($A517,Vocabulary!$A:$J,7,)),"")</f>
        <v>external terminology:
http://www.w3.org/ns/org#hasSubOrganization</v>
      </c>
      <c r="K517" s="12" t="str">
        <f>IFERROR(IF(VLOOKUP(A517,VocabularyNL!$A:$H,8)=0,"",VLOOKUP(A517,VocabularyNL!$A:$H,8)),"")</f>
        <v/>
      </c>
      <c r="L517" s="12" t="str">
        <f>IFERROR(IF(VLOOKUP(A517,VocabularyFR!$A:$H,8)=0,"",VLOOKUP(A517,VocabularyFR!$A:$H,8)),"")</f>
        <v/>
      </c>
    </row>
    <row r="518" spans="1:12" ht="28.8" x14ac:dyDescent="0.3">
      <c r="A518" s="4">
        <v>588</v>
      </c>
      <c r="B518" s="12" t="str">
        <f>IF($A518&lt;&gt;"",VLOOKUP($A518,Vocabulary!$A:$J,4,),"")</f>
        <v>Organization</v>
      </c>
      <c r="C518" s="12" t="str">
        <f>IF($A518&lt;&gt;"",IF(VLOOKUP($A518,Vocabulary!$A:$J,2,)="","",VLOOKUP($A518,Vocabulary!$A:$J,2,)),"")</f>
        <v>heeftVestiging</v>
      </c>
      <c r="D518" s="12" t="str">
        <f>IF($A518&lt;&gt;"",IF(VLOOKUP($A518,Vocabulary!$A:$J,10,)="","",VLOOKUP($A518,Vocabulary!$A:$J,10,)),"")</f>
        <v>&lt;vl-organisatie-ext:heeftVestiging&gt;</v>
      </c>
      <c r="E518" s="12" t="str">
        <f>IFERROR(IF(VLOOKUP(A518,VocabularyNL!$A:$G,6)=0,"",VLOOKUP(A518,VocabularyNL!$A:$G,6)),"")</f>
        <v>heeftVestiging</v>
      </c>
      <c r="F518" s="12" t="str">
        <f>IFERROR(IF(VLOOKUP(A518,VocabularyFR!$A:$G,6)=0,"",VLOOKUP(A518,VocabularyFR!$A:$G,6)),"")</f>
        <v/>
      </c>
      <c r="G518" s="12">
        <f>IF($A518&lt;&gt;"",VLOOKUP($A518,Vocabulary!$A:$J,3,),"")</f>
        <v>0</v>
      </c>
      <c r="H518" s="12" t="str">
        <f>IFERROR(IF(VLOOKUP(A518,VocabularyNL!$A:$G,7)=0,"",VLOOKUP(A518,VocabularyNL!$A:$H,7)),"")</f>
        <v/>
      </c>
      <c r="I518" s="12" t="str">
        <f>IFERROR(IF(VLOOKUP(A518,VocabularyFR!$A:$G,7)=0,"",VLOOKUP(A518,VocabularyFR!$A:$H,7)),"")</f>
        <v/>
      </c>
      <c r="J518" s="12" t="str">
        <f>IF($A518&lt;&gt;"",IF(VLOOKUP($A518,Vocabulary!$A:$J,7,)="","",VLOOKUP($A518,Vocabulary!$A:$J,7,)),"")</f>
        <v>external terminology:
http://www.w3.org/ns/org#hasSite</v>
      </c>
      <c r="K518" s="12" t="str">
        <f>IFERROR(IF(VLOOKUP(A518,VocabularyNL!$A:$H,8)=0,"",VLOOKUP(A518,VocabularyNL!$A:$H,8)),"")</f>
        <v/>
      </c>
      <c r="L518" s="12" t="str">
        <f>IFERROR(IF(VLOOKUP(A518,VocabularyFR!$A:$H,8)=0,"",VLOOKUP(A518,VocabularyFR!$A:$H,8)),"")</f>
        <v/>
      </c>
    </row>
    <row r="519" spans="1:12" ht="28.8" x14ac:dyDescent="0.3">
      <c r="A519" s="4">
        <v>589</v>
      </c>
      <c r="B519" s="12" t="str">
        <f>IF($A519&lt;&gt;"",VLOOKUP($A519,Vocabulary!$A:$J,4,),"")</f>
        <v>Organization</v>
      </c>
      <c r="C519" s="12" t="str">
        <f>IF($A519&lt;&gt;"",IF(VLOOKUP($A519,Vocabulary!$A:$J,2,)="","",VLOOKUP($A519,Vocabulary!$A:$J,2,)),"")</f>
        <v>homepage</v>
      </c>
      <c r="D519" s="12" t="str">
        <f>IF($A519&lt;&gt;"",IF(VLOOKUP($A519,Vocabulary!$A:$J,10,)="","",VLOOKUP($A519,Vocabulary!$A:$J,10,)),"")</f>
        <v>&lt;vl-organisatie-ext:homepage&gt;</v>
      </c>
      <c r="E519" s="12" t="str">
        <f>IFERROR(IF(VLOOKUP(A519,VocabularyNL!$A:$G,6)=0,"",VLOOKUP(A519,VocabularyNL!$A:$G,6)),"")</f>
        <v>homepage</v>
      </c>
      <c r="F519" s="12" t="str">
        <f>IFERROR(IF(VLOOKUP(A519,VocabularyFR!$A:$G,6)=0,"",VLOOKUP(A519,VocabularyFR!$A:$G,6)),"")</f>
        <v/>
      </c>
      <c r="G519" s="12">
        <f>IF($A519&lt;&gt;"",VLOOKUP($A519,Vocabulary!$A:$J,3,),"")</f>
        <v>0</v>
      </c>
      <c r="H519" s="12" t="str">
        <f>IFERROR(IF(VLOOKUP(A519,VocabularyNL!$A:$G,7)=0,"",VLOOKUP(A519,VocabularyNL!$A:$H,7)),"")</f>
        <v/>
      </c>
      <c r="I519" s="12" t="str">
        <f>IFERROR(IF(VLOOKUP(A519,VocabularyFR!$A:$G,7)=0,"",VLOOKUP(A519,VocabularyFR!$A:$H,7)),"")</f>
        <v/>
      </c>
      <c r="J519" s="12" t="str">
        <f>IF($A519&lt;&gt;"",IF(VLOOKUP($A519,Vocabulary!$A:$J,7,)="","",VLOOKUP($A519,Vocabulary!$A:$J,7,)),"")</f>
        <v>external terminology:
http://xmlns.com/foaf/0.1/homepage</v>
      </c>
      <c r="K519" s="12" t="str">
        <f>IFERROR(IF(VLOOKUP(A519,VocabularyNL!$A:$H,8)=0,"",VLOOKUP(A519,VocabularyNL!$A:$H,8)),"")</f>
        <v/>
      </c>
      <c r="L519" s="12" t="str">
        <f>IFERROR(IF(VLOOKUP(A519,VocabularyFR!$A:$H,8)=0,"",VLOOKUP(A519,VocabularyFR!$A:$H,8)),"")</f>
        <v/>
      </c>
    </row>
    <row r="520" spans="1:12" ht="28.8" x14ac:dyDescent="0.3">
      <c r="A520" s="4">
        <v>590</v>
      </c>
      <c r="B520" s="12" t="str">
        <f>IF($A520&lt;&gt;"",VLOOKUP($A520,Vocabulary!$A:$J,4,),"")</f>
        <v>Organization</v>
      </c>
      <c r="C520" s="12" t="str">
        <f>IF($A520&lt;&gt;"",IF(VLOOKUP($A520,Vocabulary!$A:$J,2,)="","",VLOOKUP($A520,Vocabulary!$A:$J,2,)),"")</f>
        <v>hoofdVan</v>
      </c>
      <c r="D520" s="12" t="str">
        <f>IF($A520&lt;&gt;"",IF(VLOOKUP($A520,Vocabulary!$A:$J,10,)="","",VLOOKUP($A520,Vocabulary!$A:$J,10,)),"")</f>
        <v>&lt;vl-organisatie-ext:hoofdVan&gt;</v>
      </c>
      <c r="E520" s="12" t="str">
        <f>IFERROR(IF(VLOOKUP(A520,VocabularyNL!$A:$G,6)=0,"",VLOOKUP(A520,VocabularyNL!$A:$G,6)),"")</f>
        <v>hoofdVan</v>
      </c>
      <c r="F520" s="12" t="str">
        <f>IFERROR(IF(VLOOKUP(A520,VocabularyFR!$A:$G,6)=0,"",VLOOKUP(A520,VocabularyFR!$A:$G,6)),"")</f>
        <v/>
      </c>
      <c r="G520" s="12">
        <f>IF($A520&lt;&gt;"",VLOOKUP($A520,Vocabulary!$A:$J,3,),"")</f>
        <v>0</v>
      </c>
      <c r="H520" s="12" t="str">
        <f>IFERROR(IF(VLOOKUP(A520,VocabularyNL!$A:$G,7)=0,"",VLOOKUP(A520,VocabularyNL!$A:$H,7)),"")</f>
        <v/>
      </c>
      <c r="I520" s="12" t="str">
        <f>IFERROR(IF(VLOOKUP(A520,VocabularyFR!$A:$G,7)=0,"",VLOOKUP(A520,VocabularyFR!$A:$H,7)),"")</f>
        <v/>
      </c>
      <c r="J520" s="12" t="str">
        <f>IF($A520&lt;&gt;"",IF(VLOOKUP($A520,Vocabulary!$A:$J,7,)="","",VLOOKUP($A520,Vocabulary!$A:$J,7,)),"")</f>
        <v>external terminology:
http://www.w3.org/ns/org#headOf</v>
      </c>
      <c r="K520" s="12" t="str">
        <f>IFERROR(IF(VLOOKUP(A520,VocabularyNL!$A:$H,8)=0,"",VLOOKUP(A520,VocabularyNL!$A:$H,8)),"")</f>
        <v/>
      </c>
      <c r="L520" s="12" t="str">
        <f>IFERROR(IF(VLOOKUP(A520,VocabularyFR!$A:$H,8)=0,"",VLOOKUP(A520,VocabularyFR!$A:$H,8)),"")</f>
        <v/>
      </c>
    </row>
    <row r="521" spans="1:12" ht="28.8" x14ac:dyDescent="0.3">
      <c r="A521" s="4">
        <v>591</v>
      </c>
      <c r="B521" s="12" t="str">
        <f>IF($A521&lt;&gt;"",VLOOKUP($A521,Vocabulary!$A:$J,4,),"")</f>
        <v>Organization</v>
      </c>
      <c r="C521" s="12" t="str">
        <f>IF($A521&lt;&gt;"",IF(VLOOKUP($A521,Vocabulary!$A:$J,2,)="","",VLOOKUP($A521,Vocabulary!$A:$J,2,)),"")</f>
        <v>houdt</v>
      </c>
      <c r="D521" s="12" t="str">
        <f>IF($A521&lt;&gt;"",IF(VLOOKUP($A521,Vocabulary!$A:$J,10,)="","",VLOOKUP($A521,Vocabulary!$A:$J,10,)),"")</f>
        <v>&lt;vl-organisatie-ext:houdt&gt;</v>
      </c>
      <c r="E521" s="12" t="str">
        <f>IFERROR(IF(VLOOKUP(A521,VocabularyNL!$A:$G,6)=0,"",VLOOKUP(A521,VocabularyNL!$A:$G,6)),"")</f>
        <v>houdt</v>
      </c>
      <c r="F521" s="12" t="str">
        <f>IFERROR(IF(VLOOKUP(A521,VocabularyFR!$A:$G,6)=0,"",VLOOKUP(A521,VocabularyFR!$A:$G,6)),"")</f>
        <v/>
      </c>
      <c r="G521" s="12">
        <f>IF($A521&lt;&gt;"",VLOOKUP($A521,Vocabulary!$A:$J,3,),"")</f>
        <v>0</v>
      </c>
      <c r="H521" s="12" t="str">
        <f>IFERROR(IF(VLOOKUP(A521,VocabularyNL!$A:$G,7)=0,"",VLOOKUP(A521,VocabularyNL!$A:$H,7)),"")</f>
        <v/>
      </c>
      <c r="I521" s="12" t="str">
        <f>IFERROR(IF(VLOOKUP(A521,VocabularyFR!$A:$G,7)=0,"",VLOOKUP(A521,VocabularyFR!$A:$H,7)),"")</f>
        <v/>
      </c>
      <c r="J521" s="12" t="str">
        <f>IF($A521&lt;&gt;"",IF(VLOOKUP($A521,Vocabulary!$A:$J,7,)="","",VLOOKUP($A521,Vocabulary!$A:$J,7,)),"")</f>
        <v>external terminology:
http://www.w3.org/ns/org#holds</v>
      </c>
      <c r="K521" s="12" t="str">
        <f>IFERROR(IF(VLOOKUP(A521,VocabularyNL!$A:$H,8)=0,"",VLOOKUP(A521,VocabularyNL!$A:$H,8)),"")</f>
        <v/>
      </c>
      <c r="L521" s="12" t="str">
        <f>IFERROR(IF(VLOOKUP(A521,VocabularyFR!$A:$H,8)=0,"",VLOOKUP(A521,VocabularyFR!$A:$H,8)),"")</f>
        <v/>
      </c>
    </row>
    <row r="522" spans="1:12" ht="28.8" x14ac:dyDescent="0.3">
      <c r="A522" s="4">
        <v>592</v>
      </c>
      <c r="B522" s="12" t="str">
        <f>IF($A522&lt;&gt;"",VLOOKUP($A522,Vocabulary!$A:$J,4,),"")</f>
        <v>Organization</v>
      </c>
      <c r="C522" s="12" t="str">
        <f>IF($A522&lt;&gt;"",IF(VLOOKUP($A522,Vocabulary!$A:$J,2,)="","",VLOOKUP($A522,Vocabulary!$A:$J,2,)),"")</f>
        <v>ingevuldDoor</v>
      </c>
      <c r="D522" s="12" t="str">
        <f>IF($A522&lt;&gt;"",IF(VLOOKUP($A522,Vocabulary!$A:$J,10,)="","",VLOOKUP($A522,Vocabulary!$A:$J,10,)),"")</f>
        <v>&lt;vl-organisatie-ext:ingevuldDoor&gt;</v>
      </c>
      <c r="E522" s="12" t="str">
        <f>IFERROR(IF(VLOOKUP(A522,VocabularyNL!$A:$G,6)=0,"",VLOOKUP(A522,VocabularyNL!$A:$G,6)),"")</f>
        <v>ingevuldDoor</v>
      </c>
      <c r="F522" s="12" t="str">
        <f>IFERROR(IF(VLOOKUP(A522,VocabularyFR!$A:$G,6)=0,"",VLOOKUP(A522,VocabularyFR!$A:$G,6)),"")</f>
        <v/>
      </c>
      <c r="G522" s="12">
        <f>IF($A522&lt;&gt;"",VLOOKUP($A522,Vocabulary!$A:$J,3,),"")</f>
        <v>0</v>
      </c>
      <c r="H522" s="12" t="str">
        <f>IFERROR(IF(VLOOKUP(A522,VocabularyNL!$A:$G,7)=0,"",VLOOKUP(A522,VocabularyNL!$A:$H,7)),"")</f>
        <v/>
      </c>
      <c r="I522" s="12" t="str">
        <f>IFERROR(IF(VLOOKUP(A522,VocabularyFR!$A:$G,7)=0,"",VLOOKUP(A522,VocabularyFR!$A:$H,7)),"")</f>
        <v/>
      </c>
      <c r="J522" s="12" t="str">
        <f>IF($A522&lt;&gt;"",IF(VLOOKUP($A522,Vocabulary!$A:$J,7,)="","",VLOOKUP($A522,Vocabulary!$A:$J,7,)),"")</f>
        <v>external terminology:
http://www.w3.org/ns/org#heldBy</v>
      </c>
      <c r="K522" s="12" t="str">
        <f>IFERROR(IF(VLOOKUP(A522,VocabularyNL!$A:$H,8)=0,"",VLOOKUP(A522,VocabularyNL!$A:$H,8)),"")</f>
        <v/>
      </c>
      <c r="L522" s="12" t="str">
        <f>IFERROR(IF(VLOOKUP(A522,VocabularyFR!$A:$H,8)=0,"",VLOOKUP(A522,VocabularyFR!$A:$H,8)),"")</f>
        <v/>
      </c>
    </row>
    <row r="523" spans="1:12" ht="28.8" x14ac:dyDescent="0.3">
      <c r="A523" s="4">
        <v>593</v>
      </c>
      <c r="B523" s="12" t="str">
        <f>IF($A523&lt;&gt;"",VLOOKUP($A523,Vocabulary!$A:$J,4,),"")</f>
        <v>Organization</v>
      </c>
      <c r="C523" s="12" t="str">
        <f>IF($A523&lt;&gt;"",IF(VLOOKUP($A523,Vocabulary!$A:$J,2,)="","",VLOOKUP($A523,Vocabulary!$A:$J,2,)),"")</f>
        <v>isLidmaatschapBij</v>
      </c>
      <c r="D523" s="12" t="str">
        <f>IF($A523&lt;&gt;"",IF(VLOOKUP($A523,Vocabulary!$A:$J,10,)="","",VLOOKUP($A523,Vocabulary!$A:$J,10,)),"")</f>
        <v>&lt;vl-organisatie-ext:isLidmaatschapBij&gt;</v>
      </c>
      <c r="E523" s="12" t="str">
        <f>IFERROR(IF(VLOOKUP(A523,VocabularyNL!$A:$G,6)=0,"",VLOOKUP(A523,VocabularyNL!$A:$G,6)),"")</f>
        <v>isLidmaatschapBij</v>
      </c>
      <c r="F523" s="12" t="str">
        <f>IFERROR(IF(VLOOKUP(A523,VocabularyFR!$A:$G,6)=0,"",VLOOKUP(A523,VocabularyFR!$A:$G,6)),"")</f>
        <v/>
      </c>
      <c r="G523" s="12">
        <f>IF($A523&lt;&gt;"",VLOOKUP($A523,Vocabulary!$A:$J,3,),"")</f>
        <v>0</v>
      </c>
      <c r="H523" s="12" t="str">
        <f>IFERROR(IF(VLOOKUP(A523,VocabularyNL!$A:$G,7)=0,"",VLOOKUP(A523,VocabularyNL!$A:$H,7)),"")</f>
        <v/>
      </c>
      <c r="I523" s="12" t="str">
        <f>IFERROR(IF(VLOOKUP(A523,VocabularyFR!$A:$G,7)=0,"",VLOOKUP(A523,VocabularyFR!$A:$H,7)),"")</f>
        <v/>
      </c>
      <c r="J523" s="12" t="str">
        <f>IF($A523&lt;&gt;"",IF(VLOOKUP($A523,Vocabulary!$A:$J,7,)="","",VLOOKUP($A523,Vocabulary!$A:$J,7,)),"")</f>
        <v>external terminology:
http://www.w3.org/ns/org#organization</v>
      </c>
      <c r="K523" s="12" t="str">
        <f>IFERROR(IF(VLOOKUP(A523,VocabularyNL!$A:$H,8)=0,"",VLOOKUP(A523,VocabularyNL!$A:$H,8)),"")</f>
        <v/>
      </c>
      <c r="L523" s="12" t="str">
        <f>IFERROR(IF(VLOOKUP(A523,VocabularyFR!$A:$H,8)=0,"",VLOOKUP(A523,VocabularyFR!$A:$H,8)),"")</f>
        <v/>
      </c>
    </row>
    <row r="524" spans="1:12" ht="28.8" x14ac:dyDescent="0.3">
      <c r="A524" s="4">
        <v>594</v>
      </c>
      <c r="B524" s="12" t="str">
        <f>IF($A524&lt;&gt;"",VLOOKUP($A524,Vocabulary!$A:$J,4,),"")</f>
        <v>Organization</v>
      </c>
      <c r="C524" s="12" t="str">
        <f>IF($A524&lt;&gt;"",IF(VLOOKUP($A524,Vocabulary!$A:$J,2,)="","",VLOOKUP($A524,Vocabulary!$A:$J,2,)),"")</f>
        <v>lid</v>
      </c>
      <c r="D524" s="12" t="str">
        <f>IF($A524&lt;&gt;"",IF(VLOOKUP($A524,Vocabulary!$A:$J,10,)="","",VLOOKUP($A524,Vocabulary!$A:$J,10,)),"")</f>
        <v>&lt;vl-organisatie-ext:lid&gt;</v>
      </c>
      <c r="E524" s="12" t="str">
        <f>IFERROR(IF(VLOOKUP(A524,VocabularyNL!$A:$G,6)=0,"",VLOOKUP(A524,VocabularyNL!$A:$G,6)),"")</f>
        <v>lid</v>
      </c>
      <c r="F524" s="12" t="str">
        <f>IFERROR(IF(VLOOKUP(A524,VocabularyFR!$A:$G,6)=0,"",VLOOKUP(A524,VocabularyFR!$A:$G,6)),"")</f>
        <v/>
      </c>
      <c r="G524" s="12">
        <f>IF($A524&lt;&gt;"",VLOOKUP($A524,Vocabulary!$A:$J,3,),"")</f>
        <v>0</v>
      </c>
      <c r="H524" s="12" t="str">
        <f>IFERROR(IF(VLOOKUP(A524,VocabularyNL!$A:$G,7)=0,"",VLOOKUP(A524,VocabularyNL!$A:$H,7)),"")</f>
        <v/>
      </c>
      <c r="I524" s="12" t="str">
        <f>IFERROR(IF(VLOOKUP(A524,VocabularyFR!$A:$G,7)=0,"",VLOOKUP(A524,VocabularyFR!$A:$H,7)),"")</f>
        <v/>
      </c>
      <c r="J524" s="12" t="str">
        <f>IF($A524&lt;&gt;"",IF(VLOOKUP($A524,Vocabulary!$A:$J,7,)="","",VLOOKUP($A524,Vocabulary!$A:$J,7,)),"")</f>
        <v>external terminology:
http://www.w3.org/ns/org#member</v>
      </c>
      <c r="K524" s="12" t="str">
        <f>IFERROR(IF(VLOOKUP(A524,VocabularyNL!$A:$H,8)=0,"",VLOOKUP(A524,VocabularyNL!$A:$H,8)),"")</f>
        <v/>
      </c>
      <c r="L524" s="12" t="str">
        <f>IFERROR(IF(VLOOKUP(A524,VocabularyFR!$A:$H,8)=0,"",VLOOKUP(A524,VocabularyFR!$A:$H,8)),"")</f>
        <v/>
      </c>
    </row>
    <row r="525" spans="1:12" ht="28.8" x14ac:dyDescent="0.3">
      <c r="A525" s="4">
        <v>595</v>
      </c>
      <c r="B525" s="12" t="str">
        <f>IF($A525&lt;&gt;"",VLOOKUP($A525,Vocabulary!$A:$J,4,),"")</f>
        <v>Organization</v>
      </c>
      <c r="C525" s="12" t="str">
        <f>IF($A525&lt;&gt;"",IF(VLOOKUP($A525,Vocabulary!$A:$J,2,)="","",VLOOKUP($A525,Vocabulary!$A:$J,2,)),"")</f>
        <v>lidGedurende</v>
      </c>
      <c r="D525" s="12" t="str">
        <f>IF($A525&lt;&gt;"",IF(VLOOKUP($A525,Vocabulary!$A:$J,10,)="","",VLOOKUP($A525,Vocabulary!$A:$J,10,)),"")</f>
        <v>&lt;vl-organisatie-ext:lidGedurende&gt;</v>
      </c>
      <c r="E525" s="12" t="str">
        <f>IFERROR(IF(VLOOKUP(A525,VocabularyNL!$A:$G,6)=0,"",VLOOKUP(A525,VocabularyNL!$A:$G,6)),"")</f>
        <v>lidGedurende</v>
      </c>
      <c r="F525" s="12" t="str">
        <f>IFERROR(IF(VLOOKUP(A525,VocabularyFR!$A:$G,6)=0,"",VLOOKUP(A525,VocabularyFR!$A:$G,6)),"")</f>
        <v/>
      </c>
      <c r="G525" s="12">
        <f>IF($A525&lt;&gt;"",VLOOKUP($A525,Vocabulary!$A:$J,3,),"")</f>
        <v>0</v>
      </c>
      <c r="H525" s="12" t="str">
        <f>IFERROR(IF(VLOOKUP(A525,VocabularyNL!$A:$G,7)=0,"",VLOOKUP(A525,VocabularyNL!$A:$H,7)),"")</f>
        <v/>
      </c>
      <c r="I525" s="12" t="str">
        <f>IFERROR(IF(VLOOKUP(A525,VocabularyFR!$A:$G,7)=0,"",VLOOKUP(A525,VocabularyFR!$A:$H,7)),"")</f>
        <v/>
      </c>
      <c r="J525" s="12" t="str">
        <f>IF($A525&lt;&gt;"",IF(VLOOKUP($A525,Vocabulary!$A:$J,7,)="","",VLOOKUP($A525,Vocabulary!$A:$J,7,)),"")</f>
        <v>external terminology:
http://www.w3.org/ns/org#memberDuring</v>
      </c>
      <c r="K525" s="12" t="str">
        <f>IFERROR(IF(VLOOKUP(A525,VocabularyNL!$A:$H,8)=0,"",VLOOKUP(A525,VocabularyNL!$A:$H,8)),"")</f>
        <v/>
      </c>
      <c r="L525" s="12" t="str">
        <f>IFERROR(IF(VLOOKUP(A525,VocabularyFR!$A:$H,8)=0,"",VLOOKUP(A525,VocabularyFR!$A:$H,8)),"")</f>
        <v/>
      </c>
    </row>
    <row r="526" spans="1:12" ht="28.8" x14ac:dyDescent="0.3">
      <c r="A526" s="4">
        <v>596</v>
      </c>
      <c r="B526" s="12" t="str">
        <f>IF($A526&lt;&gt;"",VLOOKUP($A526,Vocabulary!$A:$J,4,),"")</f>
        <v>Organization</v>
      </c>
      <c r="C526" s="12" t="str">
        <f>IF($A526&lt;&gt;"",IF(VLOOKUP($A526,Vocabulary!$A:$J,2,)="","",VLOOKUP($A526,Vocabulary!$A:$J,2,)),"")</f>
        <v>lidVan</v>
      </c>
      <c r="D526" s="12" t="str">
        <f>IF($A526&lt;&gt;"",IF(VLOOKUP($A526,Vocabulary!$A:$J,10,)="","",VLOOKUP($A526,Vocabulary!$A:$J,10,)),"")</f>
        <v>&lt;vl-organisatie-ext:lidVan&gt;</v>
      </c>
      <c r="E526" s="12" t="str">
        <f>IFERROR(IF(VLOOKUP(A526,VocabularyNL!$A:$G,6)=0,"",VLOOKUP(A526,VocabularyNL!$A:$G,6)),"")</f>
        <v>lidVan</v>
      </c>
      <c r="F526" s="12" t="str">
        <f>IFERROR(IF(VLOOKUP(A526,VocabularyFR!$A:$G,6)=0,"",VLOOKUP(A526,VocabularyFR!$A:$G,6)),"")</f>
        <v/>
      </c>
      <c r="G526" s="12">
        <f>IF($A526&lt;&gt;"",VLOOKUP($A526,Vocabulary!$A:$J,3,),"")</f>
        <v>0</v>
      </c>
      <c r="H526" s="12" t="str">
        <f>IFERROR(IF(VLOOKUP(A526,VocabularyNL!$A:$G,7)=0,"",VLOOKUP(A526,VocabularyNL!$A:$H,7)),"")</f>
        <v/>
      </c>
      <c r="I526" s="12" t="str">
        <f>IFERROR(IF(VLOOKUP(A526,VocabularyFR!$A:$G,7)=0,"",VLOOKUP(A526,VocabularyFR!$A:$H,7)),"")</f>
        <v/>
      </c>
      <c r="J526" s="12" t="str">
        <f>IF($A526&lt;&gt;"",IF(VLOOKUP($A526,Vocabulary!$A:$J,7,)="","",VLOOKUP($A526,Vocabulary!$A:$J,7,)),"")</f>
        <v>external terminology:
http://www.w3.org/ns/org#memberOf</v>
      </c>
      <c r="K526" s="12" t="str">
        <f>IFERROR(IF(VLOOKUP(A526,VocabularyNL!$A:$H,8)=0,"",VLOOKUP(A526,VocabularyNL!$A:$H,8)),"")</f>
        <v/>
      </c>
      <c r="L526" s="12" t="str">
        <f>IFERROR(IF(VLOOKUP(A526,VocabularyFR!$A:$H,8)=0,"",VLOOKUP(A526,VocabularyFR!$A:$H,8)),"")</f>
        <v/>
      </c>
    </row>
    <row r="527" spans="1:12" ht="28.8" x14ac:dyDescent="0.3">
      <c r="A527" s="4">
        <v>597</v>
      </c>
      <c r="B527" s="12" t="str">
        <f>IF($A527&lt;&gt;"",VLOOKUP($A527,Vocabulary!$A:$J,4,),"")</f>
        <v>Organization</v>
      </c>
      <c r="C527" s="12" t="str">
        <f>IF($A527&lt;&gt;"",IF(VLOOKUP($A527,Vocabulary!$A:$J,2,)="","",VLOOKUP($A527,Vocabulary!$A:$J,2,)),"")</f>
        <v>Lidmaatschap</v>
      </c>
      <c r="D527" s="12" t="str">
        <f>IF($A527&lt;&gt;"",IF(VLOOKUP($A527,Vocabulary!$A:$J,10,)="","",VLOOKUP($A527,Vocabulary!$A:$J,10,)),"")</f>
        <v>&lt;vl-organisatie-ext:Lidmaatschap&gt;</v>
      </c>
      <c r="E527" s="12" t="str">
        <f>IFERROR(IF(VLOOKUP(A527,VocabularyNL!$A:$G,6)=0,"",VLOOKUP(A527,VocabularyNL!$A:$G,6)),"")</f>
        <v>Lidmaatschap</v>
      </c>
      <c r="F527" s="12" t="str">
        <f>IFERROR(IF(VLOOKUP(A527,VocabularyFR!$A:$G,6)=0,"",VLOOKUP(A527,VocabularyFR!$A:$G,6)),"")</f>
        <v/>
      </c>
      <c r="G527" s="12">
        <f>IF($A527&lt;&gt;"",VLOOKUP($A527,Vocabulary!$A:$J,3,),"")</f>
        <v>0</v>
      </c>
      <c r="H527" s="12" t="str">
        <f>IFERROR(IF(VLOOKUP(A527,VocabularyNL!$A:$G,7)=0,"",VLOOKUP(A527,VocabularyNL!$A:$H,7)),"")</f>
        <v/>
      </c>
      <c r="I527" s="12" t="str">
        <f>IFERROR(IF(VLOOKUP(A527,VocabularyFR!$A:$G,7)=0,"",VLOOKUP(A527,VocabularyFR!$A:$H,7)),"")</f>
        <v/>
      </c>
      <c r="J527" s="12" t="str">
        <f>IF($A527&lt;&gt;"",IF(VLOOKUP($A527,Vocabulary!$A:$J,7,)="","",VLOOKUP($A527,Vocabulary!$A:$J,7,)),"")</f>
        <v>external terminology:
http://www.w3.org/ns/org#Membership</v>
      </c>
      <c r="K527" s="12" t="str">
        <f>IFERROR(IF(VLOOKUP(A527,VocabularyNL!$A:$H,8)=0,"",VLOOKUP(A527,VocabularyNL!$A:$H,8)),"")</f>
        <v/>
      </c>
      <c r="L527" s="12" t="str">
        <f>IFERROR(IF(VLOOKUP(A527,VocabularyFR!$A:$H,8)=0,"",VLOOKUP(A527,VocabularyFR!$A:$H,8)),"")</f>
        <v/>
      </c>
    </row>
    <row r="528" spans="1:12" ht="28.8" x14ac:dyDescent="0.3">
      <c r="A528" s="4">
        <v>598</v>
      </c>
      <c r="B528" s="12" t="str">
        <f>IF($A528&lt;&gt;"",VLOOKUP($A528,Vocabulary!$A:$J,4,),"")</f>
        <v>Organization</v>
      </c>
      <c r="C528" s="12" t="str">
        <f>IF($A528&lt;&gt;"",IF(VLOOKUP($A528,Vocabulary!$A:$J,2,)="","",VLOOKUP($A528,Vocabulary!$A:$J,2,)),"")</f>
        <v>logo</v>
      </c>
      <c r="D528" s="12" t="str">
        <f>IF($A528&lt;&gt;"",IF(VLOOKUP($A528,Vocabulary!$A:$J,10,)="","",VLOOKUP($A528,Vocabulary!$A:$J,10,)),"")</f>
        <v>&lt;vl-organisatie-ext:logo&gt;</v>
      </c>
      <c r="E528" s="12" t="str">
        <f>IFERROR(IF(VLOOKUP(A528,VocabularyNL!$A:$G,6)=0,"",VLOOKUP(A528,VocabularyNL!$A:$G,6)),"")</f>
        <v>logo</v>
      </c>
      <c r="F528" s="12" t="str">
        <f>IFERROR(IF(VLOOKUP(A528,VocabularyFR!$A:$G,6)=0,"",VLOOKUP(A528,VocabularyFR!$A:$G,6)),"")</f>
        <v/>
      </c>
      <c r="G528" s="12">
        <f>IF($A528&lt;&gt;"",VLOOKUP($A528,Vocabulary!$A:$J,3,),"")</f>
        <v>0</v>
      </c>
      <c r="H528" s="12" t="str">
        <f>IFERROR(IF(VLOOKUP(A528,VocabularyNL!$A:$G,7)=0,"",VLOOKUP(A528,VocabularyNL!$A:$H,7)),"")</f>
        <v/>
      </c>
      <c r="I528" s="12" t="str">
        <f>IFERROR(IF(VLOOKUP(A528,VocabularyFR!$A:$G,7)=0,"",VLOOKUP(A528,VocabularyFR!$A:$H,7)),"")</f>
        <v/>
      </c>
      <c r="J528" s="12" t="str">
        <f>IF($A528&lt;&gt;"",IF(VLOOKUP($A528,Vocabulary!$A:$J,7,)="","",VLOOKUP($A528,Vocabulary!$A:$J,7,)),"")</f>
        <v>external terminology:
http://schema.org/logo</v>
      </c>
      <c r="K528" s="12" t="str">
        <f>IFERROR(IF(VLOOKUP(A528,VocabularyNL!$A:$H,8)=0,"",VLOOKUP(A528,VocabularyNL!$A:$H,8)),"")</f>
        <v/>
      </c>
      <c r="L528" s="12" t="str">
        <f>IFERROR(IF(VLOOKUP(A528,VocabularyFR!$A:$H,8)=0,"",VLOOKUP(A528,VocabularyFR!$A:$H,8)),"")</f>
        <v/>
      </c>
    </row>
    <row r="529" spans="1:12" ht="28.8" x14ac:dyDescent="0.3">
      <c r="A529" s="4">
        <v>599</v>
      </c>
      <c r="B529" s="12" t="str">
        <f>IF($A529&lt;&gt;"",VLOOKUP($A529,Vocabulary!$A:$J,4,),"")</f>
        <v>Organization</v>
      </c>
      <c r="C529" s="12" t="str">
        <f>IF($A529&lt;&gt;"",IF(VLOOKUP($A529,Vocabulary!$A:$J,2,)="","",VLOOKUP($A529,Vocabulary!$A:$J,2,)),"")</f>
        <v>Oprichtingsgebeurtenis</v>
      </c>
      <c r="D529" s="12" t="str">
        <f>IF($A529&lt;&gt;"",IF(VLOOKUP($A529,Vocabulary!$A:$J,10,)="","",VLOOKUP($A529,Vocabulary!$A:$J,10,)),"")</f>
        <v>&lt;vl-organisatie-ext:Oprichtingsgebeurtenis&gt;</v>
      </c>
      <c r="E529" s="12" t="str">
        <f>IFERROR(IF(VLOOKUP(A529,VocabularyNL!$A:$G,6)=0,"",VLOOKUP(A529,VocabularyNL!$A:$G,6)),"")</f>
        <v>Oprichtingsgebeurtenis</v>
      </c>
      <c r="F529" s="12" t="str">
        <f>IFERROR(IF(VLOOKUP(A529,VocabularyFR!$A:$G,6)=0,"",VLOOKUP(A529,VocabularyFR!$A:$G,6)),"")</f>
        <v/>
      </c>
      <c r="G529" s="12">
        <f>IF($A529&lt;&gt;"",VLOOKUP($A529,Vocabulary!$A:$J,3,),"")</f>
        <v>0</v>
      </c>
      <c r="H529" s="12" t="str">
        <f>IFERROR(IF(VLOOKUP(A529,VocabularyNL!$A:$G,7)=0,"",VLOOKUP(A529,VocabularyNL!$A:$H,7)),"")</f>
        <v/>
      </c>
      <c r="I529" s="12" t="str">
        <f>IFERROR(IF(VLOOKUP(A529,VocabularyFR!$A:$G,7)=0,"",VLOOKUP(A529,VocabularyFR!$A:$H,7)),"")</f>
        <v/>
      </c>
      <c r="J529" s="12" t="str">
        <f>IF($A529&lt;&gt;"",IF(VLOOKUP($A529,Vocabulary!$A:$J,7,)="","",VLOOKUP($A529,Vocabulary!$A:$J,7,)),"")</f>
        <v>external terminology:
http://data.europa.eu/m8g/FoundationEvent</v>
      </c>
      <c r="K529" s="12" t="str">
        <f>IFERROR(IF(VLOOKUP(A529,VocabularyNL!$A:$H,8)=0,"",VLOOKUP(A529,VocabularyNL!$A:$H,8)),"")</f>
        <v/>
      </c>
      <c r="L529" s="12" t="str">
        <f>IFERROR(IF(VLOOKUP(A529,VocabularyFR!$A:$H,8)=0,"",VLOOKUP(A529,VocabularyFR!$A:$H,8)),"")</f>
        <v/>
      </c>
    </row>
    <row r="530" spans="1:12" ht="100.8" x14ac:dyDescent="0.3">
      <c r="A530" s="4">
        <v>600</v>
      </c>
      <c r="B530" s="12" t="str">
        <f>IF($A530&lt;&gt;"",VLOOKUP($A530,Vocabulary!$A:$J,4,),"")</f>
        <v>Organization</v>
      </c>
      <c r="C530" s="12" t="str">
        <f>IF($A530&lt;&gt;"",IF(VLOOKUP($A530,Vocabulary!$A:$J,2,)="","",VLOOKUP($A530,Vocabulary!$A:$J,2,)),"")</f>
        <v>Organisatie</v>
      </c>
      <c r="D530" s="12" t="str">
        <f>IF($A530&lt;&gt;"",IF(VLOOKUP($A530,Vocabulary!$A:$J,10,)="","",VLOOKUP($A530,Vocabulary!$A:$J,10,)),"")</f>
        <v>&lt;vl-organisatie-ext:Organisatie&gt;</v>
      </c>
      <c r="E530" s="12" t="str">
        <f>IFERROR(IF(VLOOKUP(A530,VocabularyNL!$A:$G,6)=0,"",VLOOKUP(A530,VocabularyNL!$A:$G,6)),"")</f>
        <v>Organisatie</v>
      </c>
      <c r="F530" s="12" t="str">
        <f>IFERROR(IF(VLOOKUP(A530,VocabularyFR!$A:$G,6)=0,"",VLOOKUP(A530,VocabularyFR!$A:$G,6)),"")</f>
        <v/>
      </c>
      <c r="G530" s="12" t="str">
        <f>IF($A530&lt;&gt;"",VLOOKUP($A530,Vocabulary!$A:$J,3,),"")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H530" s="12" t="str">
        <f>IFERROR(IF(VLOOKUP(A530,VocabularyNL!$A:$G,7)=0,"",VLOOKUP(A530,VocabularyNL!$A:$H,7)),"")</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I530" s="12" t="str">
        <f>IFERROR(IF(VLOOKUP(A530,VocabularyFR!$A:$G,7)=0,"",VLOOKUP(A530,VocabularyFR!$A:$H,7)),"")</f>
        <v/>
      </c>
      <c r="J530" s="12" t="str">
        <f>IF($A530&lt;&gt;"",IF(VLOOKUP($A530,Vocabulary!$A:$J,7,)="","",VLOOKUP($A530,Vocabulary!$A:$J,7,)),"")</f>
        <v>external terminology:
http://www.w3.org/ns/org#Organization</v>
      </c>
      <c r="K530" s="12" t="str">
        <f>IFERROR(IF(VLOOKUP(A530,VocabularyNL!$A:$H,8)=0,"",VLOOKUP(A530,VocabularyNL!$A:$H,8)),"")</f>
        <v/>
      </c>
      <c r="L530" s="12" t="str">
        <f>IFERROR(IF(VLOOKUP(A530,VocabularyFR!$A:$H,8)=0,"",VLOOKUP(A530,VocabularyFR!$A:$H,8)),"")</f>
        <v/>
      </c>
    </row>
    <row r="531" spans="1:12" ht="28.8" x14ac:dyDescent="0.3">
      <c r="A531" s="4">
        <v>601</v>
      </c>
      <c r="B531" s="12" t="str">
        <f>IF($A531&lt;&gt;"",VLOOKUP($A531,Vocabulary!$A:$J,4,),"")</f>
        <v>Organization</v>
      </c>
      <c r="C531" s="12" t="str">
        <f>IF($A531&lt;&gt;"",IF(VLOOKUP($A531,Vocabulary!$A:$J,2,)="","",VLOOKUP($A531,Vocabulary!$A:$J,2,)),"")</f>
        <v>organisatieactiviteit</v>
      </c>
      <c r="D531" s="12" t="str">
        <f>IF($A531&lt;&gt;"",IF(VLOOKUP($A531,Vocabulary!$A:$J,10,)="","",VLOOKUP($A531,Vocabulary!$A:$J,10,)),"")</f>
        <v>&lt;vl-organisatie-ext:organisatieactiviteit&gt;</v>
      </c>
      <c r="E531" s="12" t="str">
        <f>IFERROR(IF(VLOOKUP(A531,VocabularyNL!$A:$G,6)=0,"",VLOOKUP(A531,VocabularyNL!$A:$G,6)),"")</f>
        <v>organisatieactiviteit</v>
      </c>
      <c r="F531" s="12" t="str">
        <f>IFERROR(IF(VLOOKUP(A531,VocabularyFR!$A:$G,6)=0,"",VLOOKUP(A531,VocabularyFR!$A:$G,6)),"")</f>
        <v/>
      </c>
      <c r="G531" s="12">
        <f>IF($A531&lt;&gt;"",VLOOKUP($A531,Vocabulary!$A:$J,3,),"")</f>
        <v>0</v>
      </c>
      <c r="H531" s="12" t="str">
        <f>IFERROR(IF(VLOOKUP(A531,VocabularyNL!$A:$G,7)=0,"",VLOOKUP(A531,VocabularyNL!$A:$H,7)),"")</f>
        <v/>
      </c>
      <c r="I531" s="12" t="str">
        <f>IFERROR(IF(VLOOKUP(A531,VocabularyFR!$A:$G,7)=0,"",VLOOKUP(A531,VocabularyFR!$A:$H,7)),"")</f>
        <v/>
      </c>
      <c r="J531" s="12" t="str">
        <f>IF($A531&lt;&gt;"",IF(VLOOKUP($A531,Vocabulary!$A:$J,7,)="","",VLOOKUP($A531,Vocabulary!$A:$J,7,)),"")</f>
        <v>external terminology:
http://www.w3.org/ns/regorg#orgActivity</v>
      </c>
      <c r="K531" s="12" t="str">
        <f>IFERROR(IF(VLOOKUP(A531,VocabularyNL!$A:$H,8)=0,"",VLOOKUP(A531,VocabularyNL!$A:$H,8)),"")</f>
        <v/>
      </c>
      <c r="L531" s="12" t="str">
        <f>IFERROR(IF(VLOOKUP(A531,VocabularyFR!$A:$H,8)=0,"",VLOOKUP(A531,VocabularyFR!$A:$H,8)),"")</f>
        <v/>
      </c>
    </row>
    <row r="532" spans="1:12" ht="86.4" x14ac:dyDescent="0.3">
      <c r="A532" s="4">
        <v>602</v>
      </c>
      <c r="B532" s="12" t="str">
        <f>IF($A532&lt;&gt;"",VLOOKUP($A532,Vocabulary!$A:$J,4,),"")</f>
        <v>Organization</v>
      </c>
      <c r="C532" s="12" t="str">
        <f>IF($A532&lt;&gt;"",IF(VLOOKUP($A532,Vocabulary!$A:$J,2,)="","",VLOOKUP($A532,Vocabulary!$A:$J,2,)),"")</f>
        <v>Organisatie-eenheid</v>
      </c>
      <c r="D532" s="12" t="str">
        <f>IF($A532&lt;&gt;"",IF(VLOOKUP($A532,Vocabulary!$A:$J,10,)="","",VLOOKUP($A532,Vocabulary!$A:$J,10,)),"")</f>
        <v>&lt;vl-organisatie-ext:Organisatie-eenheid&gt;</v>
      </c>
      <c r="E532" s="12" t="str">
        <f>IFERROR(IF(VLOOKUP(A532,VocabularyNL!$A:$G,6)=0,"",VLOOKUP(A532,VocabularyNL!$A:$G,6)),"")</f>
        <v>Organisatie-eenheid</v>
      </c>
      <c r="F532" s="12" t="str">
        <f>IFERROR(IF(VLOOKUP(A532,VocabularyFR!$A:$G,6)=0,"",VLOOKUP(A532,VocabularyFR!$A:$G,6)),"")</f>
        <v/>
      </c>
      <c r="G532" s="12" t="str">
        <f>IF($A532&lt;&gt;"",VLOOKUP($A532,Vocabulary!$A:$J,3,),"")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H532" s="12" t="str">
        <f>IFERROR(IF(VLOOKUP(A532,VocabularyNL!$A:$G,7)=0,"",VLOOKUP(A532,VocabularyNL!$A:$H,7)),"")</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I532" s="12" t="str">
        <f>IFERROR(IF(VLOOKUP(A532,VocabularyFR!$A:$G,7)=0,"",VLOOKUP(A532,VocabularyFR!$A:$H,7)),"")</f>
        <v/>
      </c>
      <c r="J532" s="12" t="str">
        <f>IF($A532&lt;&gt;"",IF(VLOOKUP($A532,Vocabulary!$A:$J,7,)="","",VLOOKUP($A532,Vocabulary!$A:$J,7,)),"")</f>
        <v>external terminology:
http://www.w3.org/ns/org#OrganizationalUnit</v>
      </c>
      <c r="K532" s="12" t="str">
        <f>IFERROR(IF(VLOOKUP(A532,VocabularyNL!$A:$H,8)=0,"",VLOOKUP(A532,VocabularyNL!$A:$H,8)),"")</f>
        <v/>
      </c>
      <c r="L532" s="12" t="str">
        <f>IFERROR(IF(VLOOKUP(A532,VocabularyFR!$A:$H,8)=0,"",VLOOKUP(A532,VocabularyFR!$A:$H,8)),"")</f>
        <v/>
      </c>
    </row>
    <row r="533" spans="1:12" ht="28.8" x14ac:dyDescent="0.3">
      <c r="A533" s="4">
        <v>603</v>
      </c>
      <c r="B533" s="12" t="str">
        <f>IF($A533&lt;&gt;"",VLOOKUP($A533,Vocabulary!$A:$J,4,),"")</f>
        <v>Organization</v>
      </c>
      <c r="C533" s="12" t="str">
        <f>IF($A533&lt;&gt;"",IF(VLOOKUP($A533,Vocabulary!$A:$J,2,)="","",VLOOKUP($A533,Vocabulary!$A:$J,2,)),"")</f>
        <v>organisatiestatus</v>
      </c>
      <c r="D533" s="12" t="str">
        <f>IF($A533&lt;&gt;"",IF(VLOOKUP($A533,Vocabulary!$A:$J,10,)="","",VLOOKUP($A533,Vocabulary!$A:$J,10,)),"")</f>
        <v>&lt;vl-organisatie-ext:organisatiestatus&gt;</v>
      </c>
      <c r="E533" s="12" t="str">
        <f>IFERROR(IF(VLOOKUP(A533,VocabularyNL!$A:$G,6)=0,"",VLOOKUP(A533,VocabularyNL!$A:$G,6)),"")</f>
        <v>organisatiestatus</v>
      </c>
      <c r="F533" s="12" t="str">
        <f>IFERROR(IF(VLOOKUP(A533,VocabularyFR!$A:$G,6)=0,"",VLOOKUP(A533,VocabularyFR!$A:$G,6)),"")</f>
        <v/>
      </c>
      <c r="G533" s="12">
        <f>IF($A533&lt;&gt;"",VLOOKUP($A533,Vocabulary!$A:$J,3,),"")</f>
        <v>0</v>
      </c>
      <c r="H533" s="12" t="str">
        <f>IFERROR(IF(VLOOKUP(A533,VocabularyNL!$A:$G,7)=0,"",VLOOKUP(A533,VocabularyNL!$A:$H,7)),"")</f>
        <v/>
      </c>
      <c r="I533" s="12" t="str">
        <f>IFERROR(IF(VLOOKUP(A533,VocabularyFR!$A:$G,7)=0,"",VLOOKUP(A533,VocabularyFR!$A:$H,7)),"")</f>
        <v/>
      </c>
      <c r="J533" s="12" t="str">
        <f>IF($A533&lt;&gt;"",IF(VLOOKUP($A533,Vocabulary!$A:$J,7,)="","",VLOOKUP($A533,Vocabulary!$A:$J,7,)),"")</f>
        <v>external terminology:
http://www.w3.org/ns/regorg#orgStatus</v>
      </c>
      <c r="K533" s="12" t="str">
        <f>IFERROR(IF(VLOOKUP(A533,VocabularyNL!$A:$H,8)=0,"",VLOOKUP(A533,VocabularyNL!$A:$H,8)),"")</f>
        <v/>
      </c>
      <c r="L533" s="12" t="str">
        <f>IFERROR(IF(VLOOKUP(A533,VocabularyFR!$A:$H,8)=0,"",VLOOKUP(A533,VocabularyFR!$A:$H,8)),"")</f>
        <v/>
      </c>
    </row>
    <row r="534" spans="1:12" ht="28.8" x14ac:dyDescent="0.3">
      <c r="A534" s="4">
        <v>604</v>
      </c>
      <c r="B534" s="12" t="str">
        <f>IF($A534&lt;&gt;"",VLOOKUP($A534,Vocabulary!$A:$J,4,),"")</f>
        <v>Organization</v>
      </c>
      <c r="C534" s="12" t="str">
        <f>IF($A534&lt;&gt;"",IF(VLOOKUP($A534,Vocabulary!$A:$J,2,)="","",VLOOKUP($A534,Vocabulary!$A:$J,2,)),"")</f>
        <v>organisatietype</v>
      </c>
      <c r="D534" s="12" t="str">
        <f>IF($A534&lt;&gt;"",IF(VLOOKUP($A534,Vocabulary!$A:$J,10,)="","",VLOOKUP($A534,Vocabulary!$A:$J,10,)),"")</f>
        <v>&lt;vl-organisatie-ext:organisatietype&gt;</v>
      </c>
      <c r="E534" s="12" t="str">
        <f>IFERROR(IF(VLOOKUP(A534,VocabularyNL!$A:$G,6)=0,"",VLOOKUP(A534,VocabularyNL!$A:$G,6)),"")</f>
        <v>organisatietype</v>
      </c>
      <c r="F534" s="12" t="str">
        <f>IFERROR(IF(VLOOKUP(A534,VocabularyFR!$A:$G,6)=0,"",VLOOKUP(A534,VocabularyFR!$A:$G,6)),"")</f>
        <v/>
      </c>
      <c r="G534" s="12">
        <f>IF($A534&lt;&gt;"",VLOOKUP($A534,Vocabulary!$A:$J,3,),"")</f>
        <v>0</v>
      </c>
      <c r="H534" s="12" t="str">
        <f>IFERROR(IF(VLOOKUP(A534,VocabularyNL!$A:$G,7)=0,"",VLOOKUP(A534,VocabularyNL!$A:$H,7)),"")</f>
        <v/>
      </c>
      <c r="I534" s="12" t="str">
        <f>IFERROR(IF(VLOOKUP(A534,VocabularyFR!$A:$G,7)=0,"",VLOOKUP(A534,VocabularyFR!$A:$H,7)),"")</f>
        <v/>
      </c>
      <c r="J534" s="12" t="str">
        <f>IF($A534&lt;&gt;"",IF(VLOOKUP($A534,Vocabulary!$A:$J,7,)="","",VLOOKUP($A534,Vocabulary!$A:$J,7,)),"")</f>
        <v>external terminology:
http://www.w3.org/ns/regorg#orgType</v>
      </c>
      <c r="K534" s="12" t="str">
        <f>IFERROR(IF(VLOOKUP(A534,VocabularyNL!$A:$H,8)=0,"",VLOOKUP(A534,VocabularyNL!$A:$H,8)),"")</f>
        <v/>
      </c>
      <c r="L534" s="12" t="str">
        <f>IFERROR(IF(VLOOKUP(A534,VocabularyFR!$A:$H,8)=0,"",VLOOKUP(A534,VocabularyFR!$A:$H,8)),"")</f>
        <v/>
      </c>
    </row>
    <row r="535" spans="1:12" ht="28.8" x14ac:dyDescent="0.3">
      <c r="A535" s="4">
        <v>605</v>
      </c>
      <c r="B535" s="12" t="str">
        <f>IF($A535&lt;&gt;"",VLOOKUP($A535,Vocabulary!$A:$J,4,),"")</f>
        <v>Organization</v>
      </c>
      <c r="C535" s="12" t="str">
        <f>IF($A535&lt;&gt;"",IF(VLOOKUP($A535,Vocabulary!$A:$J,2,)="","",VLOOKUP($A535,Vocabulary!$A:$J,2,)),"")</f>
        <v>origineleOrganisatie</v>
      </c>
      <c r="D535" s="12" t="str">
        <f>IF($A535&lt;&gt;"",IF(VLOOKUP($A535,Vocabulary!$A:$J,10,)="","",VLOOKUP($A535,Vocabulary!$A:$J,10,)),"")</f>
        <v>&lt;vl-organisatie-ext:origineleOrganisatie&gt;</v>
      </c>
      <c r="E535" s="12" t="str">
        <f>IFERROR(IF(VLOOKUP(A535,VocabularyNL!$A:$G,6)=0,"",VLOOKUP(A535,VocabularyNL!$A:$G,6)),"")</f>
        <v>origineleOrganisatie</v>
      </c>
      <c r="F535" s="12" t="str">
        <f>IFERROR(IF(VLOOKUP(A535,VocabularyFR!$A:$G,6)=0,"",VLOOKUP(A535,VocabularyFR!$A:$G,6)),"")</f>
        <v/>
      </c>
      <c r="G535" s="12">
        <f>IF($A535&lt;&gt;"",VLOOKUP($A535,Vocabulary!$A:$J,3,),"")</f>
        <v>0</v>
      </c>
      <c r="H535" s="12" t="str">
        <f>IFERROR(IF(VLOOKUP(A535,VocabularyNL!$A:$G,7)=0,"",VLOOKUP(A535,VocabularyNL!$A:$H,7)),"")</f>
        <v/>
      </c>
      <c r="I535" s="12" t="str">
        <f>IFERROR(IF(VLOOKUP(A535,VocabularyFR!$A:$G,7)=0,"",VLOOKUP(A535,VocabularyFR!$A:$H,7)),"")</f>
        <v/>
      </c>
      <c r="J535" s="12" t="str">
        <f>IF($A535&lt;&gt;"",IF(VLOOKUP($A535,Vocabulary!$A:$J,7,)="","",VLOOKUP($A535,Vocabulary!$A:$J,7,)),"")</f>
        <v>external terminology:
http://www.w3.org/ns/org#originalOrganization</v>
      </c>
      <c r="K535" s="12" t="str">
        <f>IFERROR(IF(VLOOKUP(A535,VocabularyNL!$A:$H,8)=0,"",VLOOKUP(A535,VocabularyNL!$A:$H,8)),"")</f>
        <v/>
      </c>
      <c r="L535" s="12" t="str">
        <f>IFERROR(IF(VLOOKUP(A535,VocabularyFR!$A:$H,8)=0,"",VLOOKUP(A535,VocabularyFR!$A:$H,8)),"")</f>
        <v/>
      </c>
    </row>
    <row r="536" spans="1:12" ht="28.8" x14ac:dyDescent="0.3">
      <c r="A536" s="4">
        <v>606</v>
      </c>
      <c r="B536" s="12" t="str">
        <f>IF($A536&lt;&gt;"",VLOOKUP($A536,Vocabulary!$A:$J,4,),"")</f>
        <v>Organization</v>
      </c>
      <c r="C536" s="12" t="str">
        <f>IF($A536&lt;&gt;"",IF(VLOOKUP($A536,Vocabulary!$A:$J,2,)="","",VLOOKUP($A536,Vocabulary!$A:$J,2,)),"")</f>
        <v>Positie</v>
      </c>
      <c r="D536" s="12" t="str">
        <f>IF($A536&lt;&gt;"",IF(VLOOKUP($A536,Vocabulary!$A:$J,10,)="","",VLOOKUP($A536,Vocabulary!$A:$J,10,)),"")</f>
        <v>&lt;vl-organisatie-ext:Positie&gt;</v>
      </c>
      <c r="E536" s="12" t="str">
        <f>IFERROR(IF(VLOOKUP(A536,VocabularyNL!$A:$G,6)=0,"",VLOOKUP(A536,VocabularyNL!$A:$G,6)),"")</f>
        <v>Positie</v>
      </c>
      <c r="F536" s="12" t="str">
        <f>IFERROR(IF(VLOOKUP(A536,VocabularyFR!$A:$G,6)=0,"",VLOOKUP(A536,VocabularyFR!$A:$G,6)),"")</f>
        <v/>
      </c>
      <c r="G536" s="12">
        <f>IF($A536&lt;&gt;"",VLOOKUP($A536,Vocabulary!$A:$J,3,),"")</f>
        <v>0</v>
      </c>
      <c r="H536" s="12" t="str">
        <f>IFERROR(IF(VLOOKUP(A536,VocabularyNL!$A:$G,7)=0,"",VLOOKUP(A536,VocabularyNL!$A:$H,7)),"")</f>
        <v/>
      </c>
      <c r="I536" s="12" t="str">
        <f>IFERROR(IF(VLOOKUP(A536,VocabularyFR!$A:$G,7)=0,"",VLOOKUP(A536,VocabularyFR!$A:$H,7)),"")</f>
        <v/>
      </c>
      <c r="J536" s="12" t="str">
        <f>IF($A536&lt;&gt;"",IF(VLOOKUP($A536,Vocabulary!$A:$J,7,)="","",VLOOKUP($A536,Vocabulary!$A:$J,7,)),"")</f>
        <v>external terminology:
http://www.w3.org/ns/org#Post</v>
      </c>
      <c r="K536" s="12" t="str">
        <f>IFERROR(IF(VLOOKUP(A536,VocabularyNL!$A:$H,8)=0,"",VLOOKUP(A536,VocabularyNL!$A:$H,8)),"")</f>
        <v/>
      </c>
      <c r="L536" s="12" t="str">
        <f>IFERROR(IF(VLOOKUP(A536,VocabularyFR!$A:$H,8)=0,"",VLOOKUP(A536,VocabularyFR!$A:$H,8)),"")</f>
        <v/>
      </c>
    </row>
    <row r="537" spans="1:12" ht="28.8" x14ac:dyDescent="0.3">
      <c r="A537" s="4">
        <v>607</v>
      </c>
      <c r="B537" s="12" t="str">
        <f>IF($A537&lt;&gt;"",VLOOKUP($A537,Vocabulary!$A:$J,4,),"")</f>
        <v>Organization</v>
      </c>
      <c r="C537" s="12" t="str">
        <f>IF($A537&lt;&gt;"",IF(VLOOKUP($A537,Vocabulary!$A:$J,2,)="","",VLOOKUP($A537,Vocabulary!$A:$J,2,)),"")</f>
        <v>positieBij</v>
      </c>
      <c r="D537" s="12" t="str">
        <f>IF($A537&lt;&gt;"",IF(VLOOKUP($A537,Vocabulary!$A:$J,10,)="","",VLOOKUP($A537,Vocabulary!$A:$J,10,)),"")</f>
        <v>&lt;vl-organisatie-ext:positieBij&gt;</v>
      </c>
      <c r="E537" s="12" t="str">
        <f>IFERROR(IF(VLOOKUP(A537,VocabularyNL!$A:$G,6)=0,"",VLOOKUP(A537,VocabularyNL!$A:$G,6)),"")</f>
        <v>positieBij</v>
      </c>
      <c r="F537" s="12" t="str">
        <f>IFERROR(IF(VLOOKUP(A537,VocabularyFR!$A:$G,6)=0,"",VLOOKUP(A537,VocabularyFR!$A:$G,6)),"")</f>
        <v/>
      </c>
      <c r="G537" s="12">
        <f>IF($A537&lt;&gt;"",VLOOKUP($A537,Vocabulary!$A:$J,3,),"")</f>
        <v>0</v>
      </c>
      <c r="H537" s="12" t="str">
        <f>IFERROR(IF(VLOOKUP(A537,VocabularyNL!$A:$G,7)=0,"",VLOOKUP(A537,VocabularyNL!$A:$H,7)),"")</f>
        <v/>
      </c>
      <c r="I537" s="12" t="str">
        <f>IFERROR(IF(VLOOKUP(A537,VocabularyFR!$A:$G,7)=0,"",VLOOKUP(A537,VocabularyFR!$A:$H,7)),"")</f>
        <v/>
      </c>
      <c r="J537" s="12" t="str">
        <f>IF($A537&lt;&gt;"",IF(VLOOKUP($A537,Vocabulary!$A:$J,7,)="","",VLOOKUP($A537,Vocabulary!$A:$J,7,)),"")</f>
        <v>external terminology:
http://www.w3.org/ns/org#postIn</v>
      </c>
      <c r="K537" s="12" t="str">
        <f>IFERROR(IF(VLOOKUP(A537,VocabularyNL!$A:$H,8)=0,"",VLOOKUP(A537,VocabularyNL!$A:$H,8)),"")</f>
        <v/>
      </c>
      <c r="L537" s="12" t="str">
        <f>IFERROR(IF(VLOOKUP(A537,VocabularyFR!$A:$H,8)=0,"",VLOOKUP(A537,VocabularyFR!$A:$H,8)),"")</f>
        <v/>
      </c>
    </row>
    <row r="538" spans="1:12" ht="28.8" x14ac:dyDescent="0.3">
      <c r="A538" s="4">
        <v>608</v>
      </c>
      <c r="B538" s="12" t="str">
        <f>IF($A538&lt;&gt;"",VLOOKUP($A538,Vocabulary!$A:$J,4,),"")</f>
        <v>Organization</v>
      </c>
      <c r="C538" s="12" t="str">
        <f>IF($A538&lt;&gt;"",IF(VLOOKUP($A538,Vocabulary!$A:$J,2,)="","",VLOOKUP($A538,Vocabulary!$A:$J,2,)),"")</f>
        <v>PubliekeOrganisatie</v>
      </c>
      <c r="D538" s="12" t="str">
        <f>IF($A538&lt;&gt;"",IF(VLOOKUP($A538,Vocabulary!$A:$J,10,)="","",VLOOKUP($A538,Vocabulary!$A:$J,10,)),"")</f>
        <v>&lt;vl-organisatie-ext:PubliekeOrganisatie&gt;</v>
      </c>
      <c r="E538" s="12" t="str">
        <f>IFERROR(IF(VLOOKUP(A538,VocabularyNL!$A:$G,6)=0,"",VLOOKUP(A538,VocabularyNL!$A:$G,6)),"")</f>
        <v>PubliekeOrganisatie</v>
      </c>
      <c r="F538" s="12" t="str">
        <f>IFERROR(IF(VLOOKUP(A538,VocabularyFR!$A:$G,6)=0,"",VLOOKUP(A538,VocabularyFR!$A:$G,6)),"")</f>
        <v/>
      </c>
      <c r="G538" s="12">
        <f>IF($A538&lt;&gt;"",VLOOKUP($A538,Vocabulary!$A:$J,3,),"")</f>
        <v>0</v>
      </c>
      <c r="H538" s="12" t="str">
        <f>IFERROR(IF(VLOOKUP(A538,VocabularyNL!$A:$G,7)=0,"",VLOOKUP(A538,VocabularyNL!$A:$H,7)),"")</f>
        <v/>
      </c>
      <c r="I538" s="12" t="str">
        <f>IFERROR(IF(VLOOKUP(A538,VocabularyFR!$A:$G,7)=0,"",VLOOKUP(A538,VocabularyFR!$A:$H,7)),"")</f>
        <v/>
      </c>
      <c r="J538" s="12" t="str">
        <f>IF($A538&lt;&gt;"",IF(VLOOKUP($A538,Vocabulary!$A:$J,7,)="","",VLOOKUP($A538,Vocabulary!$A:$J,7,)),"")</f>
        <v>external terminology:
http://data.europa.eu/m8g/PublicOrganisation</v>
      </c>
      <c r="K538" s="12" t="str">
        <f>IFERROR(IF(VLOOKUP(A538,VocabularyNL!$A:$H,8)=0,"",VLOOKUP(A538,VocabularyNL!$A:$H,8)),"")</f>
        <v/>
      </c>
      <c r="L538" s="12" t="str">
        <f>IFERROR(IF(VLOOKUP(A538,VocabularyFR!$A:$H,8)=0,"",VLOOKUP(A538,VocabularyFR!$A:$H,8)),"")</f>
        <v/>
      </c>
    </row>
    <row r="539" spans="1:12" ht="28.8" x14ac:dyDescent="0.3">
      <c r="A539" s="4">
        <v>609</v>
      </c>
      <c r="B539" s="12" t="str">
        <f>IF($A539&lt;&gt;"",VLOOKUP($A539,Vocabulary!$A:$J,4,),"")</f>
        <v>Organization</v>
      </c>
      <c r="C539" s="12" t="str">
        <f>IF($A539&lt;&gt;"",IF(VLOOKUP($A539,Vocabulary!$A:$J,2,)="","",VLOOKUP($A539,Vocabulary!$A:$J,2,)),"")</f>
        <v>rapporteertAan</v>
      </c>
      <c r="D539" s="12" t="str">
        <f>IF($A539&lt;&gt;"",IF(VLOOKUP($A539,Vocabulary!$A:$J,10,)="","",VLOOKUP($A539,Vocabulary!$A:$J,10,)),"")</f>
        <v>&lt;vl-organisatie-ext:rapporteertAan&gt;</v>
      </c>
      <c r="E539" s="12" t="str">
        <f>IFERROR(IF(VLOOKUP(A539,VocabularyNL!$A:$G,6)=0,"",VLOOKUP(A539,VocabularyNL!$A:$G,6)),"")</f>
        <v>rapporteertAan</v>
      </c>
      <c r="F539" s="12" t="str">
        <f>IFERROR(IF(VLOOKUP(A539,VocabularyFR!$A:$G,6)=0,"",VLOOKUP(A539,VocabularyFR!$A:$G,6)),"")</f>
        <v/>
      </c>
      <c r="G539" s="12">
        <f>IF($A539&lt;&gt;"",VLOOKUP($A539,Vocabulary!$A:$J,3,),"")</f>
        <v>0</v>
      </c>
      <c r="H539" s="12" t="str">
        <f>IFERROR(IF(VLOOKUP(A539,VocabularyNL!$A:$G,7)=0,"",VLOOKUP(A539,VocabularyNL!$A:$H,7)),"")</f>
        <v/>
      </c>
      <c r="I539" s="12" t="str">
        <f>IFERROR(IF(VLOOKUP(A539,VocabularyFR!$A:$G,7)=0,"",VLOOKUP(A539,VocabularyFR!$A:$H,7)),"")</f>
        <v/>
      </c>
      <c r="J539" s="12" t="str">
        <f>IF($A539&lt;&gt;"",IF(VLOOKUP($A539,Vocabulary!$A:$J,7,)="","",VLOOKUP($A539,Vocabulary!$A:$J,7,)),"")</f>
        <v>external terminology:
http://www.w3.org/ns/org#reportsTo</v>
      </c>
      <c r="K539" s="12" t="str">
        <f>IFERROR(IF(VLOOKUP(A539,VocabularyNL!$A:$H,8)=0,"",VLOOKUP(A539,VocabularyNL!$A:$H,8)),"")</f>
        <v/>
      </c>
      <c r="L539" s="12" t="str">
        <f>IFERROR(IF(VLOOKUP(A539,VocabularyFR!$A:$H,8)=0,"",VLOOKUP(A539,VocabularyFR!$A:$H,8)),"")</f>
        <v/>
      </c>
    </row>
    <row r="540" spans="1:12" ht="28.8" x14ac:dyDescent="0.3">
      <c r="A540" s="4">
        <v>610</v>
      </c>
      <c r="B540" s="12" t="str">
        <f>IF($A540&lt;&gt;"",VLOOKUP($A540,Vocabulary!$A:$J,4,),"")</f>
        <v>Organization</v>
      </c>
      <c r="C540" s="12" t="str">
        <f>IF($A540&lt;&gt;"",IF(VLOOKUP($A540,Vocabulary!$A:$J,2,)="","",VLOOKUP($A540,Vocabulary!$A:$J,2,)),"")</f>
        <v>registratie</v>
      </c>
      <c r="D540" s="12" t="str">
        <f>IF($A540&lt;&gt;"",IF(VLOOKUP($A540,Vocabulary!$A:$J,10,)="","",VLOOKUP($A540,Vocabulary!$A:$J,10,)),"")</f>
        <v>&lt;vl-organisatie-ext:registratie&gt;</v>
      </c>
      <c r="E540" s="12" t="str">
        <f>IFERROR(IF(VLOOKUP(A540,VocabularyNL!$A:$G,6)=0,"",VLOOKUP(A540,VocabularyNL!$A:$G,6)),"")</f>
        <v>registratie</v>
      </c>
      <c r="F540" s="12" t="str">
        <f>IFERROR(IF(VLOOKUP(A540,VocabularyFR!$A:$G,6)=0,"",VLOOKUP(A540,VocabularyFR!$A:$G,6)),"")</f>
        <v/>
      </c>
      <c r="G540" s="12">
        <f>IF($A540&lt;&gt;"",VLOOKUP($A540,Vocabulary!$A:$J,3,),"")</f>
        <v>0</v>
      </c>
      <c r="H540" s="12" t="str">
        <f>IFERROR(IF(VLOOKUP(A540,VocabularyNL!$A:$G,7)=0,"",VLOOKUP(A540,VocabularyNL!$A:$H,7)),"")</f>
        <v/>
      </c>
      <c r="I540" s="12" t="str">
        <f>IFERROR(IF(VLOOKUP(A540,VocabularyFR!$A:$G,7)=0,"",VLOOKUP(A540,VocabularyFR!$A:$H,7)),"")</f>
        <v/>
      </c>
      <c r="J540" s="12" t="str">
        <f>IF($A540&lt;&gt;"",IF(VLOOKUP($A540,Vocabulary!$A:$J,7,)="","",VLOOKUP($A540,Vocabulary!$A:$J,7,)),"")</f>
        <v>external terminology:
http://www.w3.org/ns/regorg#registration</v>
      </c>
      <c r="K540" s="12" t="str">
        <f>IFERROR(IF(VLOOKUP(A540,VocabularyNL!$A:$H,8)=0,"",VLOOKUP(A540,VocabularyNL!$A:$H,8)),"")</f>
        <v/>
      </c>
      <c r="L540" s="12" t="str">
        <f>IFERROR(IF(VLOOKUP(A540,VocabularyFR!$A:$H,8)=0,"",VLOOKUP(A540,VocabularyFR!$A:$H,8)),"")</f>
        <v/>
      </c>
    </row>
    <row r="541" spans="1:12" ht="28.8" x14ac:dyDescent="0.3">
      <c r="A541" s="4">
        <v>611</v>
      </c>
      <c r="B541" s="12" t="str">
        <f>IF($A541&lt;&gt;"",VLOOKUP($A541,Vocabulary!$A:$J,4,),"")</f>
        <v>Organization</v>
      </c>
      <c r="C541" s="12" t="str">
        <f>IF($A541&lt;&gt;"",IF(VLOOKUP($A541,Vocabulary!$A:$J,2,)="","",VLOOKUP($A541,Vocabulary!$A:$J,2,)),"")</f>
        <v>resulterendeOrganisatie</v>
      </c>
      <c r="D541" s="12" t="str">
        <f>IF($A541&lt;&gt;"",IF(VLOOKUP($A541,Vocabulary!$A:$J,10,)="","",VLOOKUP($A541,Vocabulary!$A:$J,10,)),"")</f>
        <v>&lt;vl-organisatie-ext:resulterendeOrganisatie&gt;</v>
      </c>
      <c r="E541" s="12" t="str">
        <f>IFERROR(IF(VLOOKUP(A541,VocabularyNL!$A:$G,6)=0,"",VLOOKUP(A541,VocabularyNL!$A:$G,6)),"")</f>
        <v>resulterendeOrganisatie</v>
      </c>
      <c r="F541" s="12" t="str">
        <f>IFERROR(IF(VLOOKUP(A541,VocabularyFR!$A:$G,6)=0,"",VLOOKUP(A541,VocabularyFR!$A:$G,6)),"")</f>
        <v/>
      </c>
      <c r="G541" s="12">
        <f>IF($A541&lt;&gt;"",VLOOKUP($A541,Vocabulary!$A:$J,3,),"")</f>
        <v>0</v>
      </c>
      <c r="H541" s="12" t="str">
        <f>IFERROR(IF(VLOOKUP(A541,VocabularyNL!$A:$G,7)=0,"",VLOOKUP(A541,VocabularyNL!$A:$H,7)),"")</f>
        <v/>
      </c>
      <c r="I541" s="12" t="str">
        <f>IFERROR(IF(VLOOKUP(A541,VocabularyFR!$A:$G,7)=0,"",VLOOKUP(A541,VocabularyFR!$A:$H,7)),"")</f>
        <v/>
      </c>
      <c r="J541" s="12" t="str">
        <f>IF($A541&lt;&gt;"",IF(VLOOKUP($A541,Vocabulary!$A:$J,7,)="","",VLOOKUP($A541,Vocabulary!$A:$J,7,)),"")</f>
        <v>external terminology:
http://www.w3.org/ns/org#resultingOrganization</v>
      </c>
      <c r="K541" s="12" t="str">
        <f>IFERROR(IF(VLOOKUP(A541,VocabularyNL!$A:$H,8)=0,"",VLOOKUP(A541,VocabularyNL!$A:$H,8)),"")</f>
        <v/>
      </c>
      <c r="L541" s="12" t="str">
        <f>IFERROR(IF(VLOOKUP(A541,VocabularyFR!$A:$H,8)=0,"",VLOOKUP(A541,VocabularyFR!$A:$H,8)),"")</f>
        <v/>
      </c>
    </row>
    <row r="542" spans="1:12" ht="28.8" x14ac:dyDescent="0.3">
      <c r="A542" s="4">
        <v>612</v>
      </c>
      <c r="B542" s="12" t="str">
        <f>IF($A542&lt;&gt;"",VLOOKUP($A542,Vocabulary!$A:$J,4,),"")</f>
        <v>Organization</v>
      </c>
      <c r="C542" s="12" t="str">
        <f>IF($A542&lt;&gt;"",IF(VLOOKUP($A542,Vocabulary!$A:$J,2,)="","",VLOOKUP($A542,Vocabulary!$A:$J,2,)),"")</f>
        <v>Rol</v>
      </c>
      <c r="D542" s="12" t="str">
        <f>IF($A542&lt;&gt;"",IF(VLOOKUP($A542,Vocabulary!$A:$J,10,)="","",VLOOKUP($A542,Vocabulary!$A:$J,10,)),"")</f>
        <v>&lt;vl-organisatie-ext:Rol&gt;</v>
      </c>
      <c r="E542" s="12" t="str">
        <f>IFERROR(IF(VLOOKUP(A542,VocabularyNL!$A:$G,6)=0,"",VLOOKUP(A542,VocabularyNL!$A:$G,6)),"")</f>
        <v>Rol</v>
      </c>
      <c r="F542" s="12" t="str">
        <f>IFERROR(IF(VLOOKUP(A542,VocabularyFR!$A:$G,6)=0,"",VLOOKUP(A542,VocabularyFR!$A:$G,6)),"")</f>
        <v/>
      </c>
      <c r="G542" s="12">
        <f>IF($A542&lt;&gt;"",VLOOKUP($A542,Vocabulary!$A:$J,3,),"")</f>
        <v>0</v>
      </c>
      <c r="H542" s="12" t="str">
        <f>IFERROR(IF(VLOOKUP(A542,VocabularyNL!$A:$G,7)=0,"",VLOOKUP(A542,VocabularyNL!$A:$H,7)),"")</f>
        <v/>
      </c>
      <c r="I542" s="12" t="str">
        <f>IFERROR(IF(VLOOKUP(A542,VocabularyFR!$A:$G,7)=0,"",VLOOKUP(A542,VocabularyFR!$A:$H,7)),"")</f>
        <v/>
      </c>
      <c r="J542" s="12" t="str">
        <f>IF($A542&lt;&gt;"",IF(VLOOKUP($A542,Vocabulary!$A:$J,7,)="","",VLOOKUP($A542,Vocabulary!$A:$J,7,)),"")</f>
        <v>external terminology:
http://www.w3.org/ns/org#Role</v>
      </c>
      <c r="K542" s="12" t="str">
        <f>IFERROR(IF(VLOOKUP(A542,VocabularyNL!$A:$H,8)=0,"",VLOOKUP(A542,VocabularyNL!$A:$H,8)),"")</f>
        <v/>
      </c>
      <c r="L542" s="12" t="str">
        <f>IFERROR(IF(VLOOKUP(A542,VocabularyFR!$A:$H,8)=0,"",VLOOKUP(A542,VocabularyFR!$A:$H,8)),"")</f>
        <v/>
      </c>
    </row>
    <row r="543" spans="1:12" ht="28.8" x14ac:dyDescent="0.3">
      <c r="A543" s="4">
        <v>613</v>
      </c>
      <c r="B543" s="12" t="str">
        <f>IF($A543&lt;&gt;"",VLOOKUP($A543,Vocabulary!$A:$J,4,),"")</f>
        <v>Organization</v>
      </c>
      <c r="C543" s="12" t="str">
        <f>IF($A543&lt;&gt;"",IF(VLOOKUP($A543,Vocabulary!$A:$J,2,)="","",VLOOKUP($A543,Vocabulary!$A:$J,2,)),"")</f>
        <v>rol</v>
      </c>
      <c r="D543" s="12" t="str">
        <f>IF($A543&lt;&gt;"",IF(VLOOKUP($A543,Vocabulary!$A:$J,10,)="","",VLOOKUP($A543,Vocabulary!$A:$J,10,)),"")</f>
        <v>&lt;vl-organisatie-ext:rol&gt;</v>
      </c>
      <c r="E543" s="12" t="str">
        <f>IFERROR(IF(VLOOKUP(A543,VocabularyNL!$A:$G,6)=0,"",VLOOKUP(A543,VocabularyNL!$A:$G,6)),"")</f>
        <v>rol</v>
      </c>
      <c r="F543" s="12" t="str">
        <f>IFERROR(IF(VLOOKUP(A543,VocabularyFR!$A:$G,6)=0,"",VLOOKUP(A543,VocabularyFR!$A:$G,6)),"")</f>
        <v/>
      </c>
      <c r="G543" s="12">
        <f>IF($A543&lt;&gt;"",VLOOKUP($A543,Vocabulary!$A:$J,3,),"")</f>
        <v>0</v>
      </c>
      <c r="H543" s="12" t="str">
        <f>IFERROR(IF(VLOOKUP(A543,VocabularyNL!$A:$G,7)=0,"",VLOOKUP(A543,VocabularyNL!$A:$H,7)),"")</f>
        <v/>
      </c>
      <c r="I543" s="12" t="str">
        <f>IFERROR(IF(VLOOKUP(A543,VocabularyFR!$A:$G,7)=0,"",VLOOKUP(A543,VocabularyFR!$A:$H,7)),"")</f>
        <v/>
      </c>
      <c r="J543" s="12" t="str">
        <f>IF($A543&lt;&gt;"",IF(VLOOKUP($A543,Vocabulary!$A:$J,7,)="","",VLOOKUP($A543,Vocabulary!$A:$J,7,)),"")</f>
        <v>external terminology:
http://www.w3.org/ns/org#role</v>
      </c>
      <c r="K543" s="12" t="str">
        <f>IFERROR(IF(VLOOKUP(A543,VocabularyNL!$A:$H,8)=0,"",VLOOKUP(A543,VocabularyNL!$A:$H,8)),"")</f>
        <v/>
      </c>
      <c r="L543" s="12" t="str">
        <f>IFERROR(IF(VLOOKUP(A543,VocabularyFR!$A:$H,8)=0,"",VLOOKUP(A543,VocabularyFR!$A:$H,8)),"")</f>
        <v/>
      </c>
    </row>
    <row r="544" spans="1:12" ht="28.8" x14ac:dyDescent="0.3">
      <c r="A544" s="4">
        <v>614</v>
      </c>
      <c r="B544" s="12" t="str">
        <f>IF($A544&lt;&gt;"",VLOOKUP($A544,Vocabulary!$A:$J,4,),"")</f>
        <v>Organization</v>
      </c>
      <c r="C544" s="12" t="str">
        <f>IF($A544&lt;&gt;"",IF(VLOOKUP($A544,Vocabulary!$A:$J,2,)="","",VLOOKUP($A544,Vocabulary!$A:$J,2,)),"")</f>
        <v>ruimtelijk</v>
      </c>
      <c r="D544" s="12" t="str">
        <f>IF($A544&lt;&gt;"",IF(VLOOKUP($A544,Vocabulary!$A:$J,10,)="","",VLOOKUP($A544,Vocabulary!$A:$J,10,)),"")</f>
        <v>&lt;vl-organisatie-ext:ruimtelijk&gt;</v>
      </c>
      <c r="E544" s="12" t="str">
        <f>IFERROR(IF(VLOOKUP(A544,VocabularyNL!$A:$G,6)=0,"",VLOOKUP(A544,VocabularyNL!$A:$G,6)),"")</f>
        <v>ruimtelijk</v>
      </c>
      <c r="F544" s="12" t="str">
        <f>IFERROR(IF(VLOOKUP(A544,VocabularyFR!$A:$G,6)=0,"",VLOOKUP(A544,VocabularyFR!$A:$G,6)),"")</f>
        <v/>
      </c>
      <c r="G544" s="12">
        <f>IF($A544&lt;&gt;"",VLOOKUP($A544,Vocabulary!$A:$J,3,),"")</f>
        <v>0</v>
      </c>
      <c r="H544" s="12" t="str">
        <f>IFERROR(IF(VLOOKUP(A544,VocabularyNL!$A:$G,7)=0,"",VLOOKUP(A544,VocabularyNL!$A:$H,7)),"")</f>
        <v/>
      </c>
      <c r="I544" s="12" t="str">
        <f>IFERROR(IF(VLOOKUP(A544,VocabularyFR!$A:$G,7)=0,"",VLOOKUP(A544,VocabularyFR!$A:$H,7)),"")</f>
        <v/>
      </c>
      <c r="J544" s="12" t="str">
        <f>IF($A544&lt;&gt;"",IF(VLOOKUP($A544,Vocabulary!$A:$J,7,)="","",VLOOKUP($A544,Vocabulary!$A:$J,7,)),"")</f>
        <v>external terminology:
http://purl.org/dc/terms/spatial</v>
      </c>
      <c r="K544" s="12" t="str">
        <f>IFERROR(IF(VLOOKUP(A544,VocabularyNL!$A:$H,8)=0,"",VLOOKUP(A544,VocabularyNL!$A:$H,8)),"")</f>
        <v/>
      </c>
      <c r="L544" s="12" t="str">
        <f>IFERROR(IF(VLOOKUP(A544,VocabularyFR!$A:$H,8)=0,"",VLOOKUP(A544,VocabularyFR!$A:$H,8)),"")</f>
        <v/>
      </c>
    </row>
    <row r="545" spans="1:12" ht="158.4" x14ac:dyDescent="0.3">
      <c r="A545" s="4">
        <v>615</v>
      </c>
      <c r="B545" s="12" t="str">
        <f>IF($A545&lt;&gt;"",VLOOKUP($A545,Vocabulary!$A:$J,4,),"")</f>
        <v>Organization</v>
      </c>
      <c r="C545" s="12" t="str">
        <f>IF($A545&lt;&gt;"",IF(VLOOKUP($A545,Vocabulary!$A:$J,2,)="","",VLOOKUP($A545,Vocabulary!$A:$J,2,)),"")</f>
        <v>SamenwerkingVanOrganisaties</v>
      </c>
      <c r="D545" s="12" t="str">
        <f>IF($A545&lt;&gt;"",IF(VLOOKUP($A545,Vocabulary!$A:$J,10,)="","",VLOOKUP($A545,Vocabulary!$A:$J,10,)),"")</f>
        <v>&lt;vl-organisatie-ext:SamenwerkingVanOrganisaties&gt;</v>
      </c>
      <c r="E545" s="12" t="str">
        <f>IFERROR(IF(VLOOKUP(A545,VocabularyNL!$A:$G,6)=0,"",VLOOKUP(A545,VocabularyNL!$A:$G,6)),"")</f>
        <v>SamenwerkingVanOrganisaties</v>
      </c>
      <c r="F545" s="12" t="str">
        <f>IFERROR(IF(VLOOKUP(A545,VocabularyFR!$A:$G,6)=0,"",VLOOKUP(A545,VocabularyFR!$A:$G,6)),"")</f>
        <v/>
      </c>
      <c r="G545" s="12" t="str">
        <f>IF($A545&lt;&gt;"",VLOOKUP($A545,Vocabulary!$A:$J,3,),"")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H545" s="12" t="str">
        <f>IFERROR(IF(VLOOKUP(A545,VocabularyNL!$A:$G,7)=0,"",VLOOKUP(A545,VocabularyNL!$A:$H,7)),"")</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I545" s="12" t="str">
        <f>IFERROR(IF(VLOOKUP(A545,VocabularyFR!$A:$G,7)=0,"",VLOOKUP(A545,VocabularyFR!$A:$H,7)),"")</f>
        <v/>
      </c>
      <c r="J545" s="12" t="str">
        <f>IF($A545&lt;&gt;"",IF(VLOOKUP($A545,Vocabulary!$A:$J,7,)="","",VLOOKUP($A545,Vocabulary!$A:$J,7,)),"")</f>
        <v>external terminology:
http://www.w3.org/ns/org#OrganizationalCollaboration</v>
      </c>
      <c r="K545" s="12" t="str">
        <f>IFERROR(IF(VLOOKUP(A545,VocabularyNL!$A:$H,8)=0,"",VLOOKUP(A545,VocabularyNL!$A:$H,8)),"")</f>
        <v/>
      </c>
      <c r="L545" s="12" t="str">
        <f>IFERROR(IF(VLOOKUP(A545,VocabularyFR!$A:$H,8)=0,"",VLOOKUP(A545,VocabularyFR!$A:$H,8)),"")</f>
        <v/>
      </c>
    </row>
    <row r="546" spans="1:12" ht="28.8" x14ac:dyDescent="0.3">
      <c r="A546" s="4">
        <v>616</v>
      </c>
      <c r="B546" s="12" t="str">
        <f>IF($A546&lt;&gt;"",VLOOKUP($A546,Vocabulary!$A:$J,4,),"")</f>
        <v>Organization</v>
      </c>
      <c r="C546" s="12" t="str">
        <f>IF($A546&lt;&gt;"",IF(VLOOKUP($A546,Vocabulary!$A:$J,2,)="","",VLOOKUP($A546,Vocabulary!$A:$J,2,)),"")</f>
        <v>suborganisatieVan</v>
      </c>
      <c r="D546" s="12" t="str">
        <f>IF($A546&lt;&gt;"",IF(VLOOKUP($A546,Vocabulary!$A:$J,10,)="","",VLOOKUP($A546,Vocabulary!$A:$J,10,)),"")</f>
        <v>&lt;vl-organisatie-ext:suborganisatieVan&gt;</v>
      </c>
      <c r="E546" s="12" t="str">
        <f>IFERROR(IF(VLOOKUP(A546,VocabularyNL!$A:$G,6)=0,"",VLOOKUP(A546,VocabularyNL!$A:$G,6)),"")</f>
        <v>suborganisatieVan</v>
      </c>
      <c r="F546" s="12" t="str">
        <f>IFERROR(IF(VLOOKUP(A546,VocabularyFR!$A:$G,6)=0,"",VLOOKUP(A546,VocabularyFR!$A:$G,6)),"")</f>
        <v/>
      </c>
      <c r="G546" s="12">
        <f>IF($A546&lt;&gt;"",VLOOKUP($A546,Vocabulary!$A:$J,3,),"")</f>
        <v>0</v>
      </c>
      <c r="H546" s="12" t="str">
        <f>IFERROR(IF(VLOOKUP(A546,VocabularyNL!$A:$G,7)=0,"",VLOOKUP(A546,VocabularyNL!$A:$H,7)),"")</f>
        <v/>
      </c>
      <c r="I546" s="12" t="str">
        <f>IFERROR(IF(VLOOKUP(A546,VocabularyFR!$A:$G,7)=0,"",VLOOKUP(A546,VocabularyFR!$A:$H,7)),"")</f>
        <v/>
      </c>
      <c r="J546" s="12" t="str">
        <f>IF($A546&lt;&gt;"",IF(VLOOKUP($A546,Vocabulary!$A:$J,7,)="","",VLOOKUP($A546,Vocabulary!$A:$J,7,)),"")</f>
        <v>external terminology:
http://www.w3.org/ns/org#subOrganizationOf</v>
      </c>
      <c r="K546" s="12" t="str">
        <f>IFERROR(IF(VLOOKUP(A546,VocabularyNL!$A:$H,8)=0,"",VLOOKUP(A546,VocabularyNL!$A:$H,8)),"")</f>
        <v/>
      </c>
      <c r="L546" s="12" t="str">
        <f>IFERROR(IF(VLOOKUP(A546,VocabularyFR!$A:$H,8)=0,"",VLOOKUP(A546,VocabularyFR!$A:$H,8)),"")</f>
        <v/>
      </c>
    </row>
    <row r="547" spans="1:12" ht="28.8" x14ac:dyDescent="0.3">
      <c r="A547" s="4">
        <v>617</v>
      </c>
      <c r="B547" s="12" t="str">
        <f>IF($A547&lt;&gt;"",VLOOKUP($A547,Vocabulary!$A:$J,4,),"")</f>
        <v>Organization</v>
      </c>
      <c r="C547" s="12" t="str">
        <f>IF($A547&lt;&gt;"",IF(VLOOKUP($A547,Vocabulary!$A:$J,2,)="","",VLOOKUP($A547,Vocabulary!$A:$J,2,)),"")</f>
        <v>veranderdDoor</v>
      </c>
      <c r="D547" s="12" t="str">
        <f>IF($A547&lt;&gt;"",IF(VLOOKUP($A547,Vocabulary!$A:$J,10,)="","",VLOOKUP($A547,Vocabulary!$A:$J,10,)),"")</f>
        <v>&lt;vl-organisatie-ext:veranderdDoor&gt;</v>
      </c>
      <c r="E547" s="12" t="str">
        <f>IFERROR(IF(VLOOKUP(A547,VocabularyNL!$A:$G,6)=0,"",VLOOKUP(A547,VocabularyNL!$A:$G,6)),"")</f>
        <v>veranderdDoor</v>
      </c>
      <c r="F547" s="12" t="str">
        <f>IFERROR(IF(VLOOKUP(A547,VocabularyFR!$A:$G,6)=0,"",VLOOKUP(A547,VocabularyFR!$A:$G,6)),"")</f>
        <v/>
      </c>
      <c r="G547" s="12">
        <f>IF($A547&lt;&gt;"",VLOOKUP($A547,Vocabulary!$A:$J,3,),"")</f>
        <v>0</v>
      </c>
      <c r="H547" s="12" t="str">
        <f>IFERROR(IF(VLOOKUP(A547,VocabularyNL!$A:$G,7)=0,"",VLOOKUP(A547,VocabularyNL!$A:$H,7)),"")</f>
        <v/>
      </c>
      <c r="I547" s="12" t="str">
        <f>IFERROR(IF(VLOOKUP(A547,VocabularyFR!$A:$G,7)=0,"",VLOOKUP(A547,VocabularyFR!$A:$H,7)),"")</f>
        <v/>
      </c>
      <c r="J547" s="12" t="str">
        <f>IF($A547&lt;&gt;"",IF(VLOOKUP($A547,Vocabulary!$A:$J,7,)="","",VLOOKUP($A547,Vocabulary!$A:$J,7,)),"")</f>
        <v>external terminology:
http://www.w3.org/ns/org#changedBy</v>
      </c>
      <c r="K547" s="12" t="str">
        <f>IFERROR(IF(VLOOKUP(A547,VocabularyNL!$A:$H,8)=0,"",VLOOKUP(A547,VocabularyNL!$A:$H,8)),"")</f>
        <v/>
      </c>
      <c r="L547" s="12" t="str">
        <f>IFERROR(IF(VLOOKUP(A547,VocabularyFR!$A:$H,8)=0,"",VLOOKUP(A547,VocabularyFR!$A:$H,8)),"")</f>
        <v/>
      </c>
    </row>
    <row r="548" spans="1:12" ht="28.8" x14ac:dyDescent="0.3">
      <c r="A548" s="4">
        <v>618</v>
      </c>
      <c r="B548" s="12" t="str">
        <f>IF($A548&lt;&gt;"",VLOOKUP($A548,Vocabulary!$A:$J,4,),"")</f>
        <v>Organization</v>
      </c>
      <c r="C548" s="12" t="str">
        <f>IF($A548&lt;&gt;"",IF(VLOOKUP($A548,Vocabulary!$A:$J,2,)="","",VLOOKUP($A548,Vocabulary!$A:$J,2,)),"")</f>
        <v>Veranderingsgebeurtenis</v>
      </c>
      <c r="D548" s="12" t="str">
        <f>IF($A548&lt;&gt;"",IF(VLOOKUP($A548,Vocabulary!$A:$J,10,)="","",VLOOKUP($A548,Vocabulary!$A:$J,10,)),"")</f>
        <v>&lt;vl-organisatie-ext:Veranderingsgebeurtenis&gt;</v>
      </c>
      <c r="E548" s="12" t="str">
        <f>IFERROR(IF(VLOOKUP(A548,VocabularyNL!$A:$G,6)=0,"",VLOOKUP(A548,VocabularyNL!$A:$G,6)),"")</f>
        <v>Veranderingsgebeurtenis</v>
      </c>
      <c r="F548" s="12" t="str">
        <f>IFERROR(IF(VLOOKUP(A548,VocabularyFR!$A:$G,6)=0,"",VLOOKUP(A548,VocabularyFR!$A:$G,6)),"")</f>
        <v/>
      </c>
      <c r="G548" s="12">
        <f>IF($A548&lt;&gt;"",VLOOKUP($A548,Vocabulary!$A:$J,3,),"")</f>
        <v>0</v>
      </c>
      <c r="H548" s="12" t="str">
        <f>IFERROR(IF(VLOOKUP(A548,VocabularyNL!$A:$G,7)=0,"",VLOOKUP(A548,VocabularyNL!$A:$H,7)),"")</f>
        <v/>
      </c>
      <c r="I548" s="12" t="str">
        <f>IFERROR(IF(VLOOKUP(A548,VocabularyFR!$A:$G,7)=0,"",VLOOKUP(A548,VocabularyFR!$A:$H,7)),"")</f>
        <v/>
      </c>
      <c r="J548" s="12" t="str">
        <f>IF($A548&lt;&gt;"",IF(VLOOKUP($A548,Vocabulary!$A:$J,7,)="","",VLOOKUP($A548,Vocabulary!$A:$J,7,)),"")</f>
        <v>external terminology:
http://www.w3.org/ns/org#ChangeEvent</v>
      </c>
      <c r="K548" s="12" t="str">
        <f>IFERROR(IF(VLOOKUP(A548,VocabularyNL!$A:$H,8)=0,"",VLOOKUP(A548,VocabularyNL!$A:$H,8)),"")</f>
        <v/>
      </c>
      <c r="L548" s="12" t="str">
        <f>IFERROR(IF(VLOOKUP(A548,VocabularyFR!$A:$H,8)=0,"",VLOOKUP(A548,VocabularyFR!$A:$H,8)),"")</f>
        <v/>
      </c>
    </row>
    <row r="549" spans="1:12" ht="129.6" x14ac:dyDescent="0.3">
      <c r="A549" s="4">
        <v>619</v>
      </c>
      <c r="B549" s="12" t="str">
        <f>IF($A549&lt;&gt;"",VLOOKUP($A549,Vocabulary!$A:$J,4,),"")</f>
        <v>Organization</v>
      </c>
      <c r="C549" s="12" t="str">
        <f>IF($A549&lt;&gt;"",IF(VLOOKUP($A549,Vocabulary!$A:$J,2,)="","",VLOOKUP($A549,Vocabulary!$A:$J,2,)),"")</f>
        <v>Vestiging</v>
      </c>
      <c r="D549" s="12" t="str">
        <f>IF($A549&lt;&gt;"",IF(VLOOKUP($A549,Vocabulary!$A:$J,10,)="","",VLOOKUP($A549,Vocabulary!$A:$J,10,)),"")</f>
        <v>&lt;vl-organisatie-ext:Vestiging&gt;</v>
      </c>
      <c r="E549" s="12" t="str">
        <f>IFERROR(IF(VLOOKUP(A549,VocabularyNL!$A:$G,6)=0,"",VLOOKUP(A549,VocabularyNL!$A:$G,6)),"")</f>
        <v>Vestiging</v>
      </c>
      <c r="F549" s="12" t="str">
        <f>IFERROR(IF(VLOOKUP(A549,VocabularyFR!$A:$G,6)=0,"",VLOOKUP(A549,VocabularyFR!$A:$G,6)),"")</f>
        <v/>
      </c>
      <c r="G549" s="12" t="str">
        <f>IF($A549&lt;&gt;"",VLOOKUP($A549,Vocabulary!$A:$J,3,),"")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H549" s="12" t="str">
        <f>IFERROR(IF(VLOOKUP(A549,VocabularyNL!$A:$G,7)=0,"",VLOOKUP(A549,VocabularyNL!$A:$H,7)),"")</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I549" s="12" t="str">
        <f>IFERROR(IF(VLOOKUP(A549,VocabularyFR!$A:$G,7)=0,"",VLOOKUP(A549,VocabularyFR!$A:$H,7)),"")</f>
        <v/>
      </c>
      <c r="J549" s="12" t="str">
        <f>IF($A549&lt;&gt;"",IF(VLOOKUP($A549,Vocabulary!$A:$J,7,)="","",VLOOKUP($A549,Vocabulary!$A:$J,7,)),"")</f>
        <v>external terminology:
http://www.w3.org/ns/org#Site</v>
      </c>
      <c r="K549" s="12" t="str">
        <f>IFERROR(IF(VLOOKUP(A549,VocabularyNL!$A:$H,8)=0,"",VLOOKUP(A549,VocabularyNL!$A:$H,8)),"")</f>
        <v/>
      </c>
      <c r="L549" s="12" t="str">
        <f>IFERROR(IF(VLOOKUP(A549,VocabularyFR!$A:$H,8)=0,"",VLOOKUP(A549,VocabularyFR!$A:$H,8)),"")</f>
        <v/>
      </c>
    </row>
    <row r="550" spans="1:12" ht="28.8" x14ac:dyDescent="0.3">
      <c r="A550" s="4">
        <v>620</v>
      </c>
      <c r="B550" s="12" t="str">
        <f>IF($A550&lt;&gt;"",VLOOKUP($A550,Vocabulary!$A:$J,4,),"")</f>
        <v>Organization</v>
      </c>
      <c r="C550" s="12" t="str">
        <f>IF($A550&lt;&gt;"",IF(VLOOKUP($A550,Vocabulary!$A:$J,2,)="","",VLOOKUP($A550,Vocabulary!$A:$J,2,)),"")</f>
        <v>vestigingsadres</v>
      </c>
      <c r="D550" s="12" t="str">
        <f>IF($A550&lt;&gt;"",IF(VLOOKUP($A550,Vocabulary!$A:$J,10,)="","",VLOOKUP($A550,Vocabulary!$A:$J,10,)),"")</f>
        <v>&lt;vl-organisatie-ext:vestigingsadres&gt;</v>
      </c>
      <c r="E550" s="12" t="str">
        <f>IFERROR(IF(VLOOKUP(A550,VocabularyNL!$A:$G,6)=0,"",VLOOKUP(A550,VocabularyNL!$A:$G,6)),"")</f>
        <v>vestigingsadres</v>
      </c>
      <c r="F550" s="12" t="str">
        <f>IFERROR(IF(VLOOKUP(A550,VocabularyFR!$A:$G,6)=0,"",VLOOKUP(A550,VocabularyFR!$A:$G,6)),"")</f>
        <v/>
      </c>
      <c r="G550" s="12">
        <f>IF($A550&lt;&gt;"",VLOOKUP($A550,Vocabulary!$A:$J,3,),"")</f>
        <v>0</v>
      </c>
      <c r="H550" s="12" t="str">
        <f>IFERROR(IF(VLOOKUP(A550,VocabularyNL!$A:$G,7)=0,"",VLOOKUP(A550,VocabularyNL!$A:$H,7)),"")</f>
        <v/>
      </c>
      <c r="I550" s="12" t="str">
        <f>IFERROR(IF(VLOOKUP(A550,VocabularyFR!$A:$G,7)=0,"",VLOOKUP(A550,VocabularyFR!$A:$H,7)),"")</f>
        <v/>
      </c>
      <c r="J550" s="12" t="str">
        <f>IF($A550&lt;&gt;"",IF(VLOOKUP($A550,Vocabulary!$A:$J,7,)="","",VLOOKUP($A550,Vocabulary!$A:$J,7,)),"")</f>
        <v>external terminology:
http://www.w3.org/ns/org#siteAddress</v>
      </c>
      <c r="K550" s="12" t="str">
        <f>IFERROR(IF(VLOOKUP(A550,VocabularyNL!$A:$H,8)=0,"",VLOOKUP(A550,VocabularyNL!$A:$H,8)),"")</f>
        <v/>
      </c>
      <c r="L550" s="12" t="str">
        <f>IFERROR(IF(VLOOKUP(A550,VocabularyFR!$A:$H,8)=0,"",VLOOKUP(A550,VocabularyFR!$A:$H,8)),"")</f>
        <v/>
      </c>
    </row>
    <row r="551" spans="1:12" ht="28.8" x14ac:dyDescent="0.3">
      <c r="A551" s="4">
        <v>621</v>
      </c>
      <c r="B551" s="12" t="str">
        <f>IF($A551&lt;&gt;"",VLOOKUP($A551,Vocabulary!$A:$J,4,),"")</f>
        <v>Organization</v>
      </c>
      <c r="C551" s="12" t="str">
        <f>IF($A551&lt;&gt;"",IF(VLOOKUP($A551,Vocabulary!$A:$J,2,)="","",VLOOKUP($A551,Vocabulary!$A:$J,2,)),"")</f>
        <v>voorkeurslabel</v>
      </c>
      <c r="D551" s="12" t="str">
        <f>IF($A551&lt;&gt;"",IF(VLOOKUP($A551,Vocabulary!$A:$J,10,)="","",VLOOKUP($A551,Vocabulary!$A:$J,10,)),"")</f>
        <v>&lt;vl-organisatie-ext:voorkeurslabel&gt;</v>
      </c>
      <c r="E551" s="12" t="str">
        <f>IFERROR(IF(VLOOKUP(A551,VocabularyNL!$A:$G,6)=0,"",VLOOKUP(A551,VocabularyNL!$A:$G,6)),"")</f>
        <v>voorkeurslabel</v>
      </c>
      <c r="F551" s="12" t="str">
        <f>IFERROR(IF(VLOOKUP(A551,VocabularyFR!$A:$G,6)=0,"",VLOOKUP(A551,VocabularyFR!$A:$G,6)),"")</f>
        <v/>
      </c>
      <c r="G551" s="12">
        <f>IF($A551&lt;&gt;"",VLOOKUP($A551,Vocabulary!$A:$J,3,),"")</f>
        <v>0</v>
      </c>
      <c r="H551" s="12" t="str">
        <f>IFERROR(IF(VLOOKUP(A551,VocabularyNL!$A:$G,7)=0,"",VLOOKUP(A551,VocabularyNL!$A:$H,7)),"")</f>
        <v/>
      </c>
      <c r="I551" s="12" t="str">
        <f>IFERROR(IF(VLOOKUP(A551,VocabularyFR!$A:$G,7)=0,"",VLOOKUP(A551,VocabularyFR!$A:$H,7)),"")</f>
        <v/>
      </c>
      <c r="J551" s="12" t="str">
        <f>IF($A551&lt;&gt;"",IF(VLOOKUP($A551,Vocabulary!$A:$J,7,)="","",VLOOKUP($A551,Vocabulary!$A:$J,7,)),"")</f>
        <v>external terminology:
http://www.w3.org/2004/02/skos/core#prefLabel</v>
      </c>
      <c r="K551" s="12" t="str">
        <f>IFERROR(IF(VLOOKUP(A551,VocabularyNL!$A:$H,8)=0,"",VLOOKUP(A551,VocabularyNL!$A:$H,8)),"")</f>
        <v/>
      </c>
      <c r="L551" s="12" t="str">
        <f>IFERROR(IF(VLOOKUP(A551,VocabularyFR!$A:$H,8)=0,"",VLOOKUP(A551,VocabularyFR!$A:$H,8)),"")</f>
        <v/>
      </c>
    </row>
    <row r="552" spans="1:12" ht="28.8" x14ac:dyDescent="0.3">
      <c r="A552" s="4">
        <v>622</v>
      </c>
      <c r="B552" s="12" t="str">
        <f>IF($A552&lt;&gt;"",VLOOKUP($A552,Vocabulary!$A:$J,4,),"")</f>
        <v>Organization</v>
      </c>
      <c r="C552" s="12" t="str">
        <f>IF($A552&lt;&gt;"",IF(VLOOKUP($A552,Vocabulary!$A:$J,2,)="","",VLOOKUP($A552,Vocabulary!$A:$J,2,)),"")</f>
        <v>wettelijkeNaam</v>
      </c>
      <c r="D552" s="12" t="str">
        <f>IF($A552&lt;&gt;"",IF(VLOOKUP($A552,Vocabulary!$A:$J,10,)="","",VLOOKUP($A552,Vocabulary!$A:$J,10,)),"")</f>
        <v>&lt;vl-organisatie-ext:wettelijkeNaam&gt;</v>
      </c>
      <c r="E552" s="12" t="str">
        <f>IFERROR(IF(VLOOKUP(A552,VocabularyNL!$A:$G,6)=0,"",VLOOKUP(A552,VocabularyNL!$A:$G,6)),"")</f>
        <v>wettelijkeNaam</v>
      </c>
      <c r="F552" s="12" t="str">
        <f>IFERROR(IF(VLOOKUP(A552,VocabularyFR!$A:$G,6)=0,"",VLOOKUP(A552,VocabularyFR!$A:$G,6)),"")</f>
        <v/>
      </c>
      <c r="G552" s="12">
        <f>IF($A552&lt;&gt;"",VLOOKUP($A552,Vocabulary!$A:$J,3,),"")</f>
        <v>0</v>
      </c>
      <c r="H552" s="12" t="str">
        <f>IFERROR(IF(VLOOKUP(A552,VocabularyNL!$A:$G,7)=0,"",VLOOKUP(A552,VocabularyNL!$A:$H,7)),"")</f>
        <v/>
      </c>
      <c r="I552" s="12" t="str">
        <f>IFERROR(IF(VLOOKUP(A552,VocabularyFR!$A:$G,7)=0,"",VLOOKUP(A552,VocabularyFR!$A:$H,7)),"")</f>
        <v/>
      </c>
      <c r="J552" s="12" t="str">
        <f>IF($A552&lt;&gt;"",IF(VLOOKUP($A552,Vocabulary!$A:$J,7,)="","",VLOOKUP($A552,Vocabulary!$A:$J,7,)),"")</f>
        <v>external terminology:
http://www.w3.org/ns/regorg#legalName</v>
      </c>
      <c r="K552" s="12" t="str">
        <f>IFERROR(IF(VLOOKUP(A552,VocabularyNL!$A:$H,8)=0,"",VLOOKUP(A552,VocabularyNL!$A:$H,8)),"")</f>
        <v/>
      </c>
      <c r="L552" s="12" t="str">
        <f>IFERROR(IF(VLOOKUP(A552,VocabularyFR!$A:$H,8)=0,"",VLOOKUP(A552,VocabularyFR!$A:$H,8)),"")</f>
        <v/>
      </c>
    </row>
    <row r="553" spans="1:12" x14ac:dyDescent="0.3">
      <c r="A553" s="4">
        <v>623</v>
      </c>
      <c r="B553" s="12" t="str">
        <f>IF($A553&lt;&gt;"",VLOOKUP($A553,Vocabulary!$A:$J,4,),"")</f>
        <v>Generic</v>
      </c>
      <c r="C553" s="12" t="str">
        <f>IF($A553&lt;&gt;"",IF(VLOOKUP($A553,Vocabulary!$A:$J,2,)="","",VLOOKUP($A553,Vocabulary!$A:$J,2,)),"")</f>
        <v>Object</v>
      </c>
      <c r="D553" s="12" t="str">
        <f>IF($A553&lt;&gt;"",IF(VLOOKUP($A553,Vocabulary!$A:$J,10,)="","",VLOOKUP($A553,Vocabulary!$A:$J,10,)),"")</f>
        <v>&lt;vl-generiek:Object&gt;</v>
      </c>
      <c r="E553" s="12" t="str">
        <f>IFERROR(IF(VLOOKUP(A553,VocabularyNL!$A:$G,6)=0,"",VLOOKUP(A553,VocabularyNL!$A:$G,6)),"")</f>
        <v>Object</v>
      </c>
      <c r="F553" s="12" t="str">
        <f>IFERROR(IF(VLOOKUP(A553,VocabularyFR!$A:$G,6)=0,"",VLOOKUP(A553,VocabularyFR!$A:$G,6)),"")</f>
        <v/>
      </c>
      <c r="G553" s="12">
        <f>IF($A553&lt;&gt;"",VLOOKUP($A553,Vocabulary!$A:$J,3,),"")</f>
        <v>0</v>
      </c>
      <c r="H553" s="12" t="str">
        <f>IFERROR(IF(VLOOKUP(A553,VocabularyNL!$A:$G,7)=0,"",VLOOKUP(A553,VocabularyNL!$A:$H,7)),"")</f>
        <v/>
      </c>
      <c r="I553" s="12" t="str">
        <f>IFERROR(IF(VLOOKUP(A553,VocabularyFR!$A:$G,7)=0,"",VLOOKUP(A553,VocabularyFR!$A:$H,7)),"")</f>
        <v/>
      </c>
      <c r="J553" s="12" t="str">
        <f>IF($A553&lt;&gt;"",IF(VLOOKUP($A553,Vocabulary!$A:$J,7,)="","",VLOOKUP($A553,Vocabulary!$A:$J,7,)),"")</f>
        <v/>
      </c>
      <c r="K553" s="12" t="str">
        <f>IFERROR(IF(VLOOKUP(A553,VocabularyNL!$A:$H,8)=0,"",VLOOKUP(A553,VocabularyNL!$A:$H,8)),"")</f>
        <v/>
      </c>
      <c r="L553" s="12" t="str">
        <f>IFERROR(IF(VLOOKUP(A553,VocabularyFR!$A:$H,8)=0,"",VLOOKUP(A553,VocabularyFR!$A:$H,8)),"")</f>
        <v/>
      </c>
    </row>
    <row r="554" spans="1:12" x14ac:dyDescent="0.3">
      <c r="A554" s="4">
        <v>624</v>
      </c>
      <c r="B554" s="12" t="str">
        <f>IF($A554&lt;&gt;"",VLOOKUP($A554,Vocabulary!$A:$J,4,),"")</f>
        <v>Generic</v>
      </c>
      <c r="C554" s="12" t="str">
        <f>IF($A554&lt;&gt;"",IF(VLOOKUP($A554,Vocabulary!$A:$J,2,)="","",VLOOKUP($A554,Vocabulary!$A:$J,2,)),"")</f>
        <v>ContactInfo</v>
      </c>
      <c r="D554" s="12" t="str">
        <f>IF($A554&lt;&gt;"",IF(VLOOKUP($A554,Vocabulary!$A:$J,10,)="","",VLOOKUP($A554,Vocabulary!$A:$J,10,)),"")</f>
        <v>&lt;vl-generiek:ContactInfo&gt;</v>
      </c>
      <c r="E554" s="12" t="str">
        <f>IFERROR(IF(VLOOKUP(A554,VocabularyNL!$A:$G,6)=0,"",VLOOKUP(A554,VocabularyNL!$A:$G,6)),"")</f>
        <v>ContactInfo</v>
      </c>
      <c r="F554" s="12" t="str">
        <f>IFERROR(IF(VLOOKUP(A554,VocabularyFR!$A:$G,6)=0,"",VLOOKUP(A554,VocabularyFR!$A:$G,6)),"")</f>
        <v/>
      </c>
      <c r="G554" s="12">
        <f>IF($A554&lt;&gt;"",VLOOKUP($A554,Vocabulary!$A:$J,3,),"")</f>
        <v>0</v>
      </c>
      <c r="H554" s="12" t="str">
        <f>IFERROR(IF(VLOOKUP(A554,VocabularyNL!$A:$G,7)=0,"",VLOOKUP(A554,VocabularyNL!$A:$H,7)),"")</f>
        <v/>
      </c>
      <c r="I554" s="12" t="str">
        <f>IFERROR(IF(VLOOKUP(A554,VocabularyFR!$A:$G,7)=0,"",VLOOKUP(A554,VocabularyFR!$A:$H,7)),"")</f>
        <v/>
      </c>
      <c r="J554" s="12" t="str">
        <f>IF($A554&lt;&gt;"",IF(VLOOKUP($A554,Vocabulary!$A:$J,7,)="","",VLOOKUP($A554,Vocabulary!$A:$J,7,)),"")</f>
        <v/>
      </c>
      <c r="K554" s="12" t="str">
        <f>IFERROR(IF(VLOOKUP(A554,VocabularyNL!$A:$H,8)=0,"",VLOOKUP(A554,VocabularyNL!$A:$H,8)),"")</f>
        <v/>
      </c>
      <c r="L554" s="12" t="str">
        <f>IFERROR(IF(VLOOKUP(A554,VocabularyFR!$A:$H,8)=0,"",VLOOKUP(A554,VocabularyFR!$A:$H,8)),"")</f>
        <v/>
      </c>
    </row>
    <row r="555" spans="1:12" x14ac:dyDescent="0.3">
      <c r="A555" s="4">
        <v>625</v>
      </c>
      <c r="B555" s="12" t="str">
        <f>IF($A555&lt;&gt;"",VLOOKUP($A555,Vocabulary!$A:$J,4,),"")</f>
        <v>Location</v>
      </c>
      <c r="C555" s="12" t="str">
        <f>IF($A555&lt;&gt;"",IF(VLOOKUP($A555,Vocabulary!$A:$J,2,)="","",VLOOKUP($A555,Vocabulary!$A:$J,2,)),"")</f>
        <v>Perceel</v>
      </c>
      <c r="D555" s="12" t="str">
        <f>IF($A555&lt;&gt;"",IF(VLOOKUP($A555,Vocabulary!$A:$J,10,)="","",VLOOKUP($A555,Vocabulary!$A:$J,10,)),"")</f>
        <v>&lt;vl-adres:Perceel&gt;</v>
      </c>
      <c r="E555" s="12" t="str">
        <f>IFERROR(IF(VLOOKUP(A555,VocabularyNL!$A:$G,6)=0,"",VLOOKUP(A555,VocabularyNL!$A:$G,6)),"")</f>
        <v>Perceel</v>
      </c>
      <c r="F555" s="12" t="str">
        <f>IFERROR(IF(VLOOKUP(A555,VocabularyFR!$A:$G,6)=0,"",VLOOKUP(A555,VocabularyFR!$A:$G,6)),"")</f>
        <v/>
      </c>
      <c r="G555" s="12">
        <f>IF($A555&lt;&gt;"",VLOOKUP($A555,Vocabulary!$A:$J,3,),"")</f>
        <v>0</v>
      </c>
      <c r="H555" s="12" t="str">
        <f>IFERROR(IF(VLOOKUP(A555,VocabularyNL!$A:$G,7)=0,"",VLOOKUP(A555,VocabularyNL!$A:$H,7)),"")</f>
        <v/>
      </c>
      <c r="I555" s="12" t="str">
        <f>IFERROR(IF(VLOOKUP(A555,VocabularyFR!$A:$G,7)=0,"",VLOOKUP(A555,VocabularyFR!$A:$H,7)),"")</f>
        <v/>
      </c>
      <c r="J555" s="12" t="str">
        <f>IF($A555&lt;&gt;"",IF(VLOOKUP($A555,Vocabulary!$A:$J,7,)="","",VLOOKUP($A555,Vocabulary!$A:$J,7,)),"")</f>
        <v/>
      </c>
      <c r="K555" s="12" t="str">
        <f>IFERROR(IF(VLOOKUP(A555,VocabularyNL!$A:$H,8)=0,"",VLOOKUP(A555,VocabularyNL!$A:$H,8)),"")</f>
        <v/>
      </c>
      <c r="L555" s="12" t="str">
        <f>IFERROR(IF(VLOOKUP(A555,VocabularyFR!$A:$H,8)=0,"",VLOOKUP(A555,VocabularyFR!$A:$H,8)),"")</f>
        <v/>
      </c>
    </row>
    <row r="556" spans="1:12" x14ac:dyDescent="0.3">
      <c r="A556" s="4">
        <v>626</v>
      </c>
      <c r="B556" s="12" t="str">
        <f>IF($A556&lt;&gt;"",VLOOKUP($A556,Vocabulary!$A:$J,4,),"")</f>
        <v>Location</v>
      </c>
      <c r="C556" s="12" t="str">
        <f>IF($A556&lt;&gt;"",IF(VLOOKUP($A556,Vocabulary!$A:$J,2,)="","",VLOOKUP($A556,Vocabulary!$A:$J,2,)),"")</f>
        <v>Gebouw</v>
      </c>
      <c r="D556" s="12" t="str">
        <f>IF($A556&lt;&gt;"",IF(VLOOKUP($A556,Vocabulary!$A:$J,10,)="","",VLOOKUP($A556,Vocabulary!$A:$J,10,)),"")</f>
        <v>&lt;vl-adres:Gebouw&gt;</v>
      </c>
      <c r="E556" s="12" t="str">
        <f>IFERROR(IF(VLOOKUP(A556,VocabularyNL!$A:$G,6)=0,"",VLOOKUP(A556,VocabularyNL!$A:$G,6)),"")</f>
        <v>Gebouw</v>
      </c>
      <c r="F556" s="12" t="str">
        <f>IFERROR(IF(VLOOKUP(A556,VocabularyFR!$A:$G,6)=0,"",VLOOKUP(A556,VocabularyFR!$A:$G,6)),"")</f>
        <v/>
      </c>
      <c r="G556" s="12">
        <f>IF($A556&lt;&gt;"",VLOOKUP($A556,Vocabulary!$A:$J,3,),"")</f>
        <v>0</v>
      </c>
      <c r="H556" s="12" t="str">
        <f>IFERROR(IF(VLOOKUP(A556,VocabularyNL!$A:$G,7)=0,"",VLOOKUP(A556,VocabularyNL!$A:$H,7)),"")</f>
        <v/>
      </c>
      <c r="I556" s="12" t="str">
        <f>IFERROR(IF(VLOOKUP(A556,VocabularyFR!$A:$G,7)=0,"",VLOOKUP(A556,VocabularyFR!$A:$H,7)),"")</f>
        <v/>
      </c>
      <c r="J556" s="12" t="str">
        <f>IF($A556&lt;&gt;"",IF(VLOOKUP($A556,Vocabulary!$A:$J,7,)="","",VLOOKUP($A556,Vocabulary!$A:$J,7,)),"")</f>
        <v/>
      </c>
      <c r="K556" s="12" t="str">
        <f>IFERROR(IF(VLOOKUP(A556,VocabularyNL!$A:$H,8)=0,"",VLOOKUP(A556,VocabularyNL!$A:$H,8)),"")</f>
        <v/>
      </c>
      <c r="L556" s="12" t="str">
        <f>IFERROR(IF(VLOOKUP(A556,VocabularyFR!$A:$H,8)=0,"",VLOOKUP(A556,VocabularyFR!$A:$H,8)),"")</f>
        <v/>
      </c>
    </row>
    <row r="557" spans="1:12" x14ac:dyDescent="0.3">
      <c r="A557" s="4">
        <v>627</v>
      </c>
      <c r="B557" s="12" t="str">
        <f>IF($A557&lt;&gt;"",VLOOKUP($A557,Vocabulary!$A:$J,4,),"")</f>
        <v>Location</v>
      </c>
      <c r="C557" s="12" t="str">
        <f>IF($A557&lt;&gt;"",IF(VLOOKUP($A557,Vocabulary!$A:$J,2,)="","",VLOOKUP($A557,Vocabulary!$A:$J,2,)),"")</f>
        <v>Gebouweenheid</v>
      </c>
      <c r="D557" s="12" t="str">
        <f>IF($A557&lt;&gt;"",IF(VLOOKUP($A557,Vocabulary!$A:$J,10,)="","",VLOOKUP($A557,Vocabulary!$A:$J,10,)),"")</f>
        <v>&lt;vl-adres:Gebouweenheid&gt;</v>
      </c>
      <c r="E557" s="12" t="str">
        <f>IFERROR(IF(VLOOKUP(A557,VocabularyNL!$A:$G,6)=0,"",VLOOKUP(A557,VocabularyNL!$A:$G,6)),"")</f>
        <v>Gebouweenheid</v>
      </c>
      <c r="F557" s="12" t="str">
        <f>IFERROR(IF(VLOOKUP(A557,VocabularyFR!$A:$G,6)=0,"",VLOOKUP(A557,VocabularyFR!$A:$G,6)),"")</f>
        <v/>
      </c>
      <c r="G557" s="12">
        <f>IF($A557&lt;&gt;"",VLOOKUP($A557,Vocabulary!$A:$J,3,),"")</f>
        <v>0</v>
      </c>
      <c r="H557" s="12" t="str">
        <f>IFERROR(IF(VLOOKUP(A557,VocabularyNL!$A:$G,7)=0,"",VLOOKUP(A557,VocabularyNL!$A:$H,7)),"")</f>
        <v/>
      </c>
      <c r="I557" s="12" t="str">
        <f>IFERROR(IF(VLOOKUP(A557,VocabularyFR!$A:$G,7)=0,"",VLOOKUP(A557,VocabularyFR!$A:$H,7)),"")</f>
        <v/>
      </c>
      <c r="J557" s="12" t="str">
        <f>IF($A557&lt;&gt;"",IF(VLOOKUP($A557,Vocabulary!$A:$J,7,)="","",VLOOKUP($A557,Vocabulary!$A:$J,7,)),"")</f>
        <v/>
      </c>
      <c r="K557" s="12" t="str">
        <f>IFERROR(IF(VLOOKUP(A557,VocabularyNL!$A:$H,8)=0,"",VLOOKUP(A557,VocabularyNL!$A:$H,8)),"")</f>
        <v/>
      </c>
      <c r="L557" s="12" t="str">
        <f>IFERROR(IF(VLOOKUP(A557,VocabularyFR!$A:$H,8)=0,"",VLOOKUP(A557,VocabularyFR!$A:$H,8)),"")</f>
        <v/>
      </c>
    </row>
    <row r="558" spans="1:12" x14ac:dyDescent="0.3">
      <c r="A558" s="4">
        <v>628</v>
      </c>
      <c r="B558" s="12" t="str">
        <f>IF($A558&lt;&gt;"",VLOOKUP($A558,Vocabulary!$A:$J,4,),"")</f>
        <v>Location</v>
      </c>
      <c r="C558" s="12" t="str">
        <f>IF($A558&lt;&gt;"",IF(VLOOKUP($A558,Vocabulary!$A:$J,2,)="","",VLOOKUP($A558,Vocabulary!$A:$J,2,)),"")</f>
        <v>Standplaats</v>
      </c>
      <c r="D558" s="12" t="str">
        <f>IF($A558&lt;&gt;"",IF(VLOOKUP($A558,Vocabulary!$A:$J,10,)="","",VLOOKUP($A558,Vocabulary!$A:$J,10,)),"")</f>
        <v>&lt;vl-adres:Standplaats&gt;</v>
      </c>
      <c r="E558" s="12" t="str">
        <f>IFERROR(IF(VLOOKUP(A558,VocabularyNL!$A:$G,6)=0,"",VLOOKUP(A558,VocabularyNL!$A:$G,6)),"")</f>
        <v>Standplaats</v>
      </c>
      <c r="F558" s="12" t="str">
        <f>IFERROR(IF(VLOOKUP(A558,VocabularyFR!$A:$G,6)=0,"",VLOOKUP(A558,VocabularyFR!$A:$G,6)),"")</f>
        <v/>
      </c>
      <c r="G558" s="12">
        <f>IF($A558&lt;&gt;"",VLOOKUP($A558,Vocabulary!$A:$J,3,),"")</f>
        <v>0</v>
      </c>
      <c r="H558" s="12" t="str">
        <f>IFERROR(IF(VLOOKUP(A558,VocabularyNL!$A:$G,7)=0,"",VLOOKUP(A558,VocabularyNL!$A:$H,7)),"")</f>
        <v/>
      </c>
      <c r="I558" s="12" t="str">
        <f>IFERROR(IF(VLOOKUP(A558,VocabularyFR!$A:$G,7)=0,"",VLOOKUP(A558,VocabularyFR!$A:$H,7)),"")</f>
        <v/>
      </c>
      <c r="J558" s="12" t="str">
        <f>IF($A558&lt;&gt;"",IF(VLOOKUP($A558,Vocabulary!$A:$J,7,)="","",VLOOKUP($A558,Vocabulary!$A:$J,7,)),"")</f>
        <v/>
      </c>
      <c r="K558" s="12" t="str">
        <f>IFERROR(IF(VLOOKUP(A558,VocabularyNL!$A:$H,8)=0,"",VLOOKUP(A558,VocabularyNL!$A:$H,8)),"")</f>
        <v/>
      </c>
      <c r="L558" s="12" t="str">
        <f>IFERROR(IF(VLOOKUP(A558,VocabularyFR!$A:$H,8)=0,"",VLOOKUP(A558,VocabularyFR!$A:$H,8)),"")</f>
        <v/>
      </c>
    </row>
    <row r="559" spans="1:12" x14ac:dyDescent="0.3">
      <c r="A559" s="4">
        <v>629</v>
      </c>
      <c r="B559" s="12" t="str">
        <f>IF($A559&lt;&gt;"",VLOOKUP($A559,Vocabulary!$A:$J,4,),"")</f>
        <v>Location</v>
      </c>
      <c r="C559" s="12" t="str">
        <f>IF($A559&lt;&gt;"",IF(VLOOKUP($A559,Vocabulary!$A:$J,2,)="","",VLOOKUP($A559,Vocabulary!$A:$J,2,)),"")</f>
        <v>Ligplaats</v>
      </c>
      <c r="D559" s="12" t="str">
        <f>IF($A559&lt;&gt;"",IF(VLOOKUP($A559,Vocabulary!$A:$J,10,)="","",VLOOKUP($A559,Vocabulary!$A:$J,10,)),"")</f>
        <v>&lt;vl-adres:Ligplaats&gt;</v>
      </c>
      <c r="E559" s="12" t="str">
        <f>IFERROR(IF(VLOOKUP(A559,VocabularyNL!$A:$G,6)=0,"",VLOOKUP(A559,VocabularyNL!$A:$G,6)),"")</f>
        <v>Ligplaats</v>
      </c>
      <c r="F559" s="12" t="str">
        <f>IFERROR(IF(VLOOKUP(A559,VocabularyFR!$A:$G,6)=0,"",VLOOKUP(A559,VocabularyFR!$A:$G,6)),"")</f>
        <v/>
      </c>
      <c r="G559" s="12">
        <f>IF($A559&lt;&gt;"",VLOOKUP($A559,Vocabulary!$A:$J,3,),"")</f>
        <v>0</v>
      </c>
      <c r="H559" s="12" t="str">
        <f>IFERROR(IF(VLOOKUP(A559,VocabularyNL!$A:$G,7)=0,"",VLOOKUP(A559,VocabularyNL!$A:$H,7)),"")</f>
        <v/>
      </c>
      <c r="I559" s="12" t="str">
        <f>IFERROR(IF(VLOOKUP(A559,VocabularyFR!$A:$G,7)=0,"",VLOOKUP(A559,VocabularyFR!$A:$H,7)),"")</f>
        <v/>
      </c>
      <c r="J559" s="12" t="str">
        <f>IF($A559&lt;&gt;"",IF(VLOOKUP($A559,Vocabulary!$A:$J,7,)="","",VLOOKUP($A559,Vocabulary!$A:$J,7,)),"")</f>
        <v/>
      </c>
      <c r="K559" s="12" t="str">
        <f>IFERROR(IF(VLOOKUP(A559,VocabularyNL!$A:$H,8)=0,"",VLOOKUP(A559,VocabularyNL!$A:$H,8)),"")</f>
        <v/>
      </c>
      <c r="L559" s="12" t="str">
        <f>IFERROR(IF(VLOOKUP(A559,VocabularyFR!$A:$H,8)=0,"",VLOOKUP(A559,VocabularyFR!$A:$H,8)),"")</f>
        <v/>
      </c>
    </row>
    <row r="560" spans="1:12" x14ac:dyDescent="0.3">
      <c r="A560" s="4">
        <v>630</v>
      </c>
      <c r="B560" s="12" t="str">
        <f>IF($A560&lt;&gt;"",VLOOKUP($A560,Vocabulary!$A:$J,4,),"")</f>
        <v>Person</v>
      </c>
      <c r="C560" s="12" t="str">
        <f>IF($A560&lt;&gt;"",IF(VLOOKUP($A560,Vocabulary!$A:$J,2,)="","",VLOOKUP($A560,Vocabulary!$A:$J,2,)),"")</f>
        <v>heeftRelatieMet</v>
      </c>
      <c r="D560" s="12" t="str">
        <f>IF($A560&lt;&gt;"",IF(VLOOKUP($A560,Vocabulary!$A:$J,10,)="","",VLOOKUP($A560,Vocabulary!$A:$J,10,)),"")</f>
        <v>&lt;vl-persoon:heeftRelatieMet&gt;</v>
      </c>
      <c r="E560" s="12" t="str">
        <f>IFERROR(IF(VLOOKUP(A560,VocabularyNL!$A:$G,6)=0,"",VLOOKUP(A560,VocabularyNL!$A:$G,6)),"")</f>
        <v>heeftRelatieMet</v>
      </c>
      <c r="F560" s="12" t="str">
        <f>IFERROR(IF(VLOOKUP(A560,VocabularyFR!$A:$G,6)=0,"",VLOOKUP(A560,VocabularyFR!$A:$G,6)),"")</f>
        <v/>
      </c>
      <c r="G560" s="12">
        <f>IF($A560&lt;&gt;"",VLOOKUP($A560,Vocabulary!$A:$J,3,),"")</f>
        <v>0</v>
      </c>
      <c r="H560" s="12" t="str">
        <f>IFERROR(IF(VLOOKUP(A560,VocabularyNL!$A:$G,7)=0,"",VLOOKUP(A560,VocabularyNL!$A:$H,7)),"")</f>
        <v/>
      </c>
      <c r="I560" s="12" t="str">
        <f>IFERROR(IF(VLOOKUP(A560,VocabularyFR!$A:$G,7)=0,"",VLOOKUP(A560,VocabularyFR!$A:$H,7)),"")</f>
        <v/>
      </c>
      <c r="J560" s="12" t="str">
        <f>IF($A560&lt;&gt;"",IF(VLOOKUP($A560,Vocabulary!$A:$J,7,)="","",VLOOKUP($A560,Vocabulary!$A:$J,7,)),"")</f>
        <v/>
      </c>
      <c r="K560" s="12" t="str">
        <f>IFERROR(IF(VLOOKUP(A560,VocabularyNL!$A:$H,8)=0,"",VLOOKUP(A560,VocabularyNL!$A:$H,8)),"")</f>
        <v/>
      </c>
      <c r="L560" s="12" t="str">
        <f>IFERROR(IF(VLOOKUP(A560,VocabularyFR!$A:$H,8)=0,"",VLOOKUP(A560,VocabularyFR!$A:$H,8)),"")</f>
        <v/>
      </c>
    </row>
    <row r="561" spans="1:12" x14ac:dyDescent="0.3">
      <c r="A561" s="4">
        <v>631</v>
      </c>
      <c r="B561" s="12" t="str">
        <f>IF($A561&lt;&gt;"",VLOOKUP($A561,Vocabulary!$A:$J,4,),"")</f>
        <v>Organization</v>
      </c>
      <c r="C561" s="12" t="str">
        <f>IF($A561&lt;&gt;"",IF(VLOOKUP($A561,Vocabulary!$A:$J,2,)="","",VLOOKUP($A561,Vocabulary!$A:$J,2,)),"")</f>
        <v>alternatieveNaam</v>
      </c>
      <c r="D561" s="12" t="str">
        <f>IF($A561&lt;&gt;"",IF(VLOOKUP($A561,Vocabulary!$A:$J,10,)="","",VLOOKUP($A561,Vocabulary!$A:$J,10,)),"")</f>
        <v>&lt;vl-organisatie-ext:alternatieveNaam&gt;</v>
      </c>
      <c r="E561" s="12" t="str">
        <f>IFERROR(IF(VLOOKUP(A561,VocabularyNL!$A:$G,6)=0,"",VLOOKUP(A561,VocabularyNL!$A:$G,6)),"")</f>
        <v>alternatieveNaam</v>
      </c>
      <c r="F561" s="12" t="str">
        <f>IFERROR(IF(VLOOKUP(A561,VocabularyFR!$A:$G,6)=0,"",VLOOKUP(A561,VocabularyFR!$A:$G,6)),"")</f>
        <v/>
      </c>
      <c r="G561" s="12" t="str">
        <f>IF($A561&lt;&gt;"",VLOOKUP($A561,Vocabulary!$A:$J,3,),"")</f>
        <v>alternative label</v>
      </c>
      <c r="H561" s="12" t="str">
        <f>IFERROR(IF(VLOOKUP(A561,VocabularyNL!$A:$G,7)=0,"",VLOOKUP(A561,VocabularyNL!$A:$H,7)),"")</f>
        <v>alternative label</v>
      </c>
      <c r="I561" s="12" t="str">
        <f>IFERROR(IF(VLOOKUP(A561,VocabularyFR!$A:$G,7)=0,"",VLOOKUP(A561,VocabularyFR!$A:$H,7)),"")</f>
        <v/>
      </c>
      <c r="J561" s="12" t="str">
        <f>IF($A561&lt;&gt;"",IF(VLOOKUP($A561,Vocabulary!$A:$J,7,)="","",VLOOKUP($A561,Vocabulary!$A:$J,7,)),"")</f>
        <v>&lt;skos:altLabel&gt;</v>
      </c>
      <c r="K561" s="12" t="str">
        <f>IFERROR(IF(VLOOKUP(A561,VocabularyNL!$A:$H,8)=0,"",VLOOKUP(A561,VocabularyNL!$A:$H,8)),"")</f>
        <v/>
      </c>
      <c r="L561" s="12" t="str">
        <f>IFERROR(IF(VLOOKUP(A561,VocabularyFR!$A:$H,8)=0,"",VLOOKUP(A561,VocabularyFR!$A:$H,8)),"")</f>
        <v/>
      </c>
    </row>
    <row r="562" spans="1:12" x14ac:dyDescent="0.3">
      <c r="A562" s="4">
        <v>632</v>
      </c>
      <c r="B562" s="12" t="str">
        <f>IF($A562&lt;&gt;"",VLOOKUP($A562,Vocabulary!$A:$J,4,),"")</f>
        <v>Generic</v>
      </c>
      <c r="C562" s="12" t="str">
        <f>IF($A562&lt;&gt;"",IF(VLOOKUP($A562,Vocabulary!$A:$J,2,)="","",VLOOKUP($A562,Vocabulary!$A:$J,2,)),"")</f>
        <v>website</v>
      </c>
      <c r="D562" s="12" t="str">
        <f>IF($A562&lt;&gt;"",IF(VLOOKUP($A562,Vocabulary!$A:$J,10,)="","",VLOOKUP($A562,Vocabulary!$A:$J,10,)),"")</f>
        <v>&lt;vl-generiek-ext:website&gt;</v>
      </c>
      <c r="E562" s="12" t="str">
        <f>IFERROR(IF(VLOOKUP(A562,VocabularyNL!$A:$G,6)=0,"",VLOOKUP(A562,VocabularyNL!$A:$G,6)),"")</f>
        <v>website</v>
      </c>
      <c r="F562" s="12" t="str">
        <f>IFERROR(IF(VLOOKUP(A562,VocabularyFR!$A:$G,6)=0,"",VLOOKUP(A562,VocabularyFR!$A:$G,6)),"")</f>
        <v/>
      </c>
      <c r="G562" s="12">
        <f>IF($A562&lt;&gt;"",VLOOKUP($A562,Vocabulary!$A:$J,3,),"")</f>
        <v>0</v>
      </c>
      <c r="H562" s="12" t="str">
        <f>IFERROR(IF(VLOOKUP(A562,VocabularyNL!$A:$G,7)=0,"",VLOOKUP(A562,VocabularyNL!$A:$H,7)),"")</f>
        <v/>
      </c>
      <c r="I562" s="12" t="str">
        <f>IFERROR(IF(VLOOKUP(A562,VocabularyFR!$A:$G,7)=0,"",VLOOKUP(A562,VocabularyFR!$A:$H,7)),"")</f>
        <v/>
      </c>
      <c r="J562" s="12" t="str">
        <f>IF($A562&lt;&gt;"",IF(VLOOKUP($A562,Vocabulary!$A:$J,7,)="","",VLOOKUP($A562,Vocabulary!$A:$J,7,)),"")</f>
        <v/>
      </c>
      <c r="K562" s="12" t="str">
        <f>IFERROR(IF(VLOOKUP(A562,VocabularyNL!$A:$H,8)=0,"",VLOOKUP(A562,VocabularyNL!$A:$H,8)),"")</f>
        <v/>
      </c>
      <c r="L562" s="12" t="str">
        <f>IFERROR(IF(VLOOKUP(A562,VocabularyFR!$A:$H,8)=0,"",VLOOKUP(A562,VocabularyFR!$A:$H,8)),"")</f>
        <v/>
      </c>
    </row>
    <row r="563" spans="1:12" x14ac:dyDescent="0.3">
      <c r="A563" s="4">
        <v>633</v>
      </c>
      <c r="B563" s="12" t="str">
        <f>IF($A563&lt;&gt;"",VLOOKUP($A563,Vocabulary!$A:$J,4,),"")</f>
        <v>Organization</v>
      </c>
      <c r="C563" s="12" t="str">
        <f>IF($A563&lt;&gt;"",IF(VLOOKUP($A563,Vocabulary!$A:$J,2,)="","",VLOOKUP($A563,Vocabulary!$A:$J,2,)),"")</f>
        <v>Rechtsvormtype</v>
      </c>
      <c r="D563" s="12" t="str">
        <f>IF($A563&lt;&gt;"",IF(VLOOKUP($A563,Vocabulary!$A:$J,10,)="","",VLOOKUP($A563,Vocabulary!$A:$J,10,)),"")</f>
        <v>&lt;vl-organisatie:Rechtsvormtype&gt;</v>
      </c>
      <c r="E563" s="12" t="str">
        <f>IFERROR(IF(VLOOKUP(A563,VocabularyNL!$A:$G,6)=0,"",VLOOKUP(A563,VocabularyNL!$A:$G,6)),"")</f>
        <v>Rechtsvormtype</v>
      </c>
      <c r="F563" s="12" t="str">
        <f>IFERROR(IF(VLOOKUP(A563,VocabularyFR!$A:$G,6)=0,"",VLOOKUP(A563,VocabularyFR!$A:$G,6)),"")</f>
        <v/>
      </c>
      <c r="G563" s="12">
        <f>IF($A563&lt;&gt;"",VLOOKUP($A563,Vocabulary!$A:$J,3,),"")</f>
        <v>0</v>
      </c>
      <c r="H563" s="12" t="str">
        <f>IFERROR(IF(VLOOKUP(A563,VocabularyNL!$A:$G,7)=0,"",VLOOKUP(A563,VocabularyNL!$A:$H,7)),"")</f>
        <v/>
      </c>
      <c r="I563" s="12" t="str">
        <f>IFERROR(IF(VLOOKUP(A563,VocabularyFR!$A:$G,7)=0,"",VLOOKUP(A563,VocabularyFR!$A:$H,7)),"")</f>
        <v/>
      </c>
      <c r="J563" s="12" t="str">
        <f>IF($A563&lt;&gt;"",IF(VLOOKUP($A563,Vocabulary!$A:$J,7,)="","",VLOOKUP($A563,Vocabulary!$A:$J,7,)),"")</f>
        <v/>
      </c>
      <c r="K563" s="12" t="str">
        <f>IFERROR(IF(VLOOKUP(A563,VocabularyNL!$A:$H,8)=0,"",VLOOKUP(A563,VocabularyNL!$A:$H,8)),"")</f>
        <v/>
      </c>
      <c r="L563" s="12" t="str">
        <f>IFERROR(IF(VLOOKUP(A563,VocabularyFR!$A:$H,8)=0,"",VLOOKUP(A563,VocabularyFR!$A:$H,8)),"")</f>
        <v/>
      </c>
    </row>
    <row r="564" spans="1:12" x14ac:dyDescent="0.3">
      <c r="A564" s="4">
        <v>634</v>
      </c>
      <c r="B564" s="12" t="str">
        <f>IF($A564&lt;&gt;"",VLOOKUP($A564,Vocabulary!$A:$J,4,),"")</f>
        <v>Organization</v>
      </c>
      <c r="C564" s="12" t="str">
        <f>IF($A564&lt;&gt;"",IF(VLOOKUP($A564,Vocabulary!$A:$J,2,)="","",VLOOKUP($A564,Vocabulary!$A:$J,2,)),"")</f>
        <v>Rechtstoestandtype</v>
      </c>
      <c r="D564" s="12" t="str">
        <f>IF($A564&lt;&gt;"",IF(VLOOKUP($A564,Vocabulary!$A:$J,10,)="","",VLOOKUP($A564,Vocabulary!$A:$J,10,)),"")</f>
        <v>&lt;vl-organisatie:Rechtstoestandtype&gt;</v>
      </c>
      <c r="E564" s="12" t="str">
        <f>IFERROR(IF(VLOOKUP(A564,VocabularyNL!$A:$G,6)=0,"",VLOOKUP(A564,VocabularyNL!$A:$G,6)),"")</f>
        <v>Rechtstoestandtype</v>
      </c>
      <c r="F564" s="12" t="str">
        <f>IFERROR(IF(VLOOKUP(A564,VocabularyFR!$A:$G,6)=0,"",VLOOKUP(A564,VocabularyFR!$A:$G,6)),"")</f>
        <v/>
      </c>
      <c r="G564" s="12">
        <f>IF($A564&lt;&gt;"",VLOOKUP($A564,Vocabulary!$A:$J,3,),"")</f>
        <v>0</v>
      </c>
      <c r="H564" s="12" t="str">
        <f>IFERROR(IF(VLOOKUP(A564,VocabularyNL!$A:$G,7)=0,"",VLOOKUP(A564,VocabularyNL!$A:$H,7)),"")</f>
        <v/>
      </c>
      <c r="I564" s="12" t="str">
        <f>IFERROR(IF(VLOOKUP(A564,VocabularyFR!$A:$G,7)=0,"",VLOOKUP(A564,VocabularyFR!$A:$H,7)),"")</f>
        <v/>
      </c>
      <c r="J564" s="12" t="str">
        <f>IF($A564&lt;&gt;"",IF(VLOOKUP($A564,Vocabulary!$A:$J,7,)="","",VLOOKUP($A564,Vocabulary!$A:$J,7,)),"")</f>
        <v/>
      </c>
      <c r="K564" s="12" t="str">
        <f>IFERROR(IF(VLOOKUP(A564,VocabularyNL!$A:$H,8)=0,"",VLOOKUP(A564,VocabularyNL!$A:$H,8)),"")</f>
        <v/>
      </c>
      <c r="L564" s="12" t="str">
        <f>IFERROR(IF(VLOOKUP(A564,VocabularyFR!$A:$H,8)=0,"",VLOOKUP(A564,VocabularyFR!$A:$H,8)),"")</f>
        <v/>
      </c>
    </row>
    <row r="565" spans="1:12" ht="187.2" x14ac:dyDescent="0.3">
      <c r="A565" s="4">
        <v>635</v>
      </c>
      <c r="B565" s="12" t="str">
        <f>IF($A565&lt;&gt;"",VLOOKUP($A565,Vocabulary!$A:$J,4,),"")</f>
        <v>Organization</v>
      </c>
      <c r="C565" s="12" t="str">
        <f>IF($A565&lt;&gt;"",IF(VLOOKUP($A565,Vocabulary!$A:$J,2,)="","",VLOOKUP($A565,Vocabulary!$A:$J,2,)),"")</f>
        <v>Rechtspersoonlijkheidtype</v>
      </c>
      <c r="D565" s="12" t="str">
        <f>IF($A565&lt;&gt;"",IF(VLOOKUP($A565,Vocabulary!$A:$J,10,)="","",VLOOKUP($A565,Vocabulary!$A:$J,10,)),"")</f>
        <v>&lt;vl-organisatie:Rechtspersoonlijkheidtype&gt;</v>
      </c>
      <c r="E565" s="12" t="str">
        <f>IFERROR(IF(VLOOKUP(A565,VocabularyNL!$A:$G,6)=0,"",VLOOKUP(A565,VocabularyNL!$A:$G,6)),"")</f>
        <v>Rechtspersoonlijkheidtype</v>
      </c>
      <c r="F565" s="12" t="str">
        <f>IFERROR(IF(VLOOKUP(A565,VocabularyFR!$A:$G,6)=0,"",VLOOKUP(A565,VocabularyFR!$A:$G,6)),"")</f>
        <v/>
      </c>
      <c r="G565" s="12" t="str">
        <f>IF($A565&lt;&gt;"",VLOOKUP($A565,Vocabulary!$A:$J,3,),"")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H565" s="12" t="str">
        <f>IFERROR(IF(VLOOKUP(A565,VocabularyNL!$A:$G,7)=0,"",VLOOKUP(A565,VocabularyNL!$A:$H,7)),"")</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I565" s="12" t="str">
        <f>IFERROR(IF(VLOOKUP(A565,VocabularyFR!$A:$G,7)=0,"",VLOOKUP(A565,VocabularyFR!$A:$H,7)),"")</f>
        <v/>
      </c>
      <c r="J565" s="12" t="str">
        <f>IF($A565&lt;&gt;"",IF(VLOOKUP($A565,Vocabulary!$A:$J,7,)="","",VLOOKUP($A565,Vocabulary!$A:$J,7,)),"")</f>
        <v/>
      </c>
      <c r="K565" s="12" t="str">
        <f>IFERROR(IF(VLOOKUP(A565,VocabularyNL!$A:$H,8)=0,"",VLOOKUP(A565,VocabularyNL!$A:$H,8)),"")</f>
        <v/>
      </c>
      <c r="L565" s="12" t="str">
        <f>IFERROR(IF(VLOOKUP(A565,VocabularyFR!$A:$H,8)=0,"",VLOOKUP(A565,VocabularyFR!$A:$H,8)),"")</f>
        <v/>
      </c>
    </row>
    <row r="566" spans="1:12" x14ac:dyDescent="0.3">
      <c r="A566" s="4">
        <v>636</v>
      </c>
      <c r="B566" s="12" t="str">
        <f>IF($A566&lt;&gt;"",VLOOKUP($A566,Vocabulary!$A:$J,4,),"")</f>
        <v>Location</v>
      </c>
      <c r="C566" s="12" t="str">
        <f>IF($A566&lt;&gt;"",IF(VLOOKUP($A566,Vocabulary!$A:$J,2,)="","",VLOOKUP($A566,Vocabulary!$A:$J,2,)),"")</f>
        <v>Statuswaarde</v>
      </c>
      <c r="D566" s="12" t="str">
        <f>IF($A566&lt;&gt;"",IF(VLOOKUP($A566,Vocabulary!$A:$J,10,)="","",VLOOKUP($A566,Vocabulary!$A:$J,10,)),"")</f>
        <v>&lt;vl-adres:Statuswaarde&gt;</v>
      </c>
      <c r="E566" s="12" t="str">
        <f>IFERROR(IF(VLOOKUP(A566,VocabularyNL!$A:$G,6)=0,"",VLOOKUP(A566,VocabularyNL!$A:$G,6)),"")</f>
        <v>Statuswaarde</v>
      </c>
      <c r="F566" s="12" t="str">
        <f>IFERROR(IF(VLOOKUP(A566,VocabularyFR!$A:$G,6)=0,"",VLOOKUP(A566,VocabularyFR!$A:$G,6)),"")</f>
        <v/>
      </c>
      <c r="G566" s="12">
        <f>IF($A566&lt;&gt;"",VLOOKUP($A566,Vocabulary!$A:$J,3,),"")</f>
        <v>0</v>
      </c>
      <c r="H566" s="12" t="str">
        <f>IFERROR(IF(VLOOKUP(A566,VocabularyNL!$A:$G,7)=0,"",VLOOKUP(A566,VocabularyNL!$A:$H,7)),"")</f>
        <v/>
      </c>
      <c r="I566" s="12" t="str">
        <f>IFERROR(IF(VLOOKUP(A566,VocabularyFR!$A:$G,7)=0,"",VLOOKUP(A566,VocabularyFR!$A:$H,7)),"")</f>
        <v/>
      </c>
      <c r="J566" s="12" t="str">
        <f>IF($A566&lt;&gt;"",IF(VLOOKUP($A566,Vocabulary!$A:$J,7,)="","",VLOOKUP($A566,Vocabulary!$A:$J,7,)),"")</f>
        <v/>
      </c>
      <c r="K566" s="12" t="str">
        <f>IFERROR(IF(VLOOKUP(A566,VocabularyNL!$A:$H,8)=0,"",VLOOKUP(A566,VocabularyNL!$A:$H,8)),"")</f>
        <v/>
      </c>
      <c r="L566" s="12" t="str">
        <f>IFERROR(IF(VLOOKUP(A566,VocabularyFR!$A:$H,8)=0,"",VLOOKUP(A566,VocabularyFR!$A:$H,8)),"")</f>
        <v/>
      </c>
    </row>
    <row r="567" spans="1:12" x14ac:dyDescent="0.3">
      <c r="A567" s="4">
        <v>637</v>
      </c>
      <c r="B567" s="12" t="str">
        <f>IF($A567&lt;&gt;"",VLOOKUP($A567,Vocabulary!$A:$J,4,),"")</f>
        <v>Person</v>
      </c>
      <c r="C567" s="12" t="str">
        <f>IF($A567&lt;&gt;"",IF(VLOOKUP($A567,Vocabulary!$A:$J,2,)="","",VLOOKUP($A567,Vocabulary!$A:$J,2,)),"")</f>
        <v>achternaam</v>
      </c>
      <c r="D567" s="12" t="str">
        <f>IF($A567&lt;&gt;"",IF(VLOOKUP($A567,Vocabulary!$A:$J,10,)="","",VLOOKUP($A567,Vocabulary!$A:$J,10,)),"")</f>
        <v>&lt;vl-persoon-ext:achternaam&gt;</v>
      </c>
      <c r="E567" s="12" t="str">
        <f>IFERROR(IF(VLOOKUP(A567,VocabularyNL!$A:$G,6)=0,"",VLOOKUP(A567,VocabularyNL!$A:$G,6)),"")</f>
        <v>achternaam</v>
      </c>
      <c r="F567" s="12" t="str">
        <f>IFERROR(IF(VLOOKUP(A567,VocabularyFR!$A:$G,6)=0,"",VLOOKUP(A567,VocabularyFR!$A:$G,6)),"")</f>
        <v/>
      </c>
      <c r="G567" s="12">
        <f>IF($A567&lt;&gt;"",VLOOKUP($A567,Vocabulary!$A:$J,3,),"")</f>
        <v>0</v>
      </c>
      <c r="H567" s="12" t="str">
        <f>IFERROR(IF(VLOOKUP(A567,VocabularyNL!$A:$G,7)=0,"",VLOOKUP(A567,VocabularyNL!$A:$H,7)),"")</f>
        <v/>
      </c>
      <c r="I567" s="12" t="str">
        <f>IFERROR(IF(VLOOKUP(A567,VocabularyFR!$A:$G,7)=0,"",VLOOKUP(A567,VocabularyFR!$A:$H,7)),"")</f>
        <v/>
      </c>
      <c r="J567" s="12" t="str">
        <f>IF($A567&lt;&gt;"",IF(VLOOKUP($A567,Vocabulary!$A:$J,7,)="","",VLOOKUP($A567,Vocabulary!$A:$J,7,)),"")</f>
        <v/>
      </c>
      <c r="K567" s="12" t="str">
        <f>IFERROR(IF(VLOOKUP(A567,VocabularyNL!$A:$H,8)=0,"",VLOOKUP(A567,VocabularyNL!$A:$H,8)),"")</f>
        <v/>
      </c>
      <c r="L567" s="12" t="str">
        <f>IFERROR(IF(VLOOKUP(A567,VocabularyFR!$A:$H,8)=0,"",VLOOKUP(A567,VocabularyFR!$A:$H,8)),"")</f>
        <v/>
      </c>
    </row>
    <row r="568" spans="1:12" x14ac:dyDescent="0.3">
      <c r="A568" s="4">
        <v>638</v>
      </c>
      <c r="B568" s="12" t="str">
        <f>IF($A568&lt;&gt;"",VLOOKUP($A568,Vocabulary!$A:$J,4,),"")</f>
        <v>Person</v>
      </c>
      <c r="C568" s="12" t="str">
        <f>IF($A568&lt;&gt;"",IF(VLOOKUP($A568,Vocabulary!$A:$J,2,)="","",VLOOKUP($A568,Vocabulary!$A:$J,2,)),"")</f>
        <v>voornaam</v>
      </c>
      <c r="D568" s="12" t="str">
        <f>IF($A568&lt;&gt;"",IF(VLOOKUP($A568,Vocabulary!$A:$J,10,)="","",VLOOKUP($A568,Vocabulary!$A:$J,10,)),"")</f>
        <v>&lt;vl-persoon-ext:voornaam&gt;</v>
      </c>
      <c r="E568" s="12" t="str">
        <f>IFERROR(IF(VLOOKUP(A568,VocabularyNL!$A:$G,6)=0,"",VLOOKUP(A568,VocabularyNL!$A:$G,6)),"")</f>
        <v>voornaam</v>
      </c>
      <c r="F568" s="12" t="str">
        <f>IFERROR(IF(VLOOKUP(A568,VocabularyFR!$A:$G,6)=0,"",VLOOKUP(A568,VocabularyFR!$A:$G,6)),"")</f>
        <v/>
      </c>
      <c r="G568" s="12">
        <f>IF($A568&lt;&gt;"",VLOOKUP($A568,Vocabulary!$A:$J,3,),"")</f>
        <v>0</v>
      </c>
      <c r="H568" s="12" t="str">
        <f>IFERROR(IF(VLOOKUP(A568,VocabularyNL!$A:$G,7)=0,"",VLOOKUP(A568,VocabularyNL!$A:$H,7)),"")</f>
        <v/>
      </c>
      <c r="I568" s="12" t="str">
        <f>IFERROR(IF(VLOOKUP(A568,VocabularyFR!$A:$G,7)=0,"",VLOOKUP(A568,VocabularyFR!$A:$H,7)),"")</f>
        <v/>
      </c>
      <c r="J568" s="12" t="str">
        <f>IF($A568&lt;&gt;"",IF(VLOOKUP($A568,Vocabulary!$A:$J,7,)="","",VLOOKUP($A568,Vocabulary!$A:$J,7,)),"")</f>
        <v/>
      </c>
      <c r="K568" s="12" t="str">
        <f>IFERROR(IF(VLOOKUP(A568,VocabularyNL!$A:$H,8)=0,"",VLOOKUP(A568,VocabularyNL!$A:$H,8)),"")</f>
        <v/>
      </c>
      <c r="L568" s="12" t="str">
        <f>IFERROR(IF(VLOOKUP(A568,VocabularyFR!$A:$H,8)=0,"",VLOOKUP(A568,VocabularyFR!$A:$H,8)),"")</f>
        <v/>
      </c>
    </row>
    <row r="569" spans="1:12" x14ac:dyDescent="0.3">
      <c r="A569" s="4">
        <v>639</v>
      </c>
      <c r="B569" s="12" t="str">
        <f>IF($A569&lt;&gt;"",VLOOKUP($A569,Vocabulary!$A:$J,4,),"")</f>
        <v>Person</v>
      </c>
      <c r="C569" s="12" t="str">
        <f>IF($A569&lt;&gt;"",IF(VLOOKUP($A569,Vocabulary!$A:$J,2,)="","",VLOOKUP($A569,Vocabulary!$A:$J,2,)),"")</f>
        <v>Geslacht</v>
      </c>
      <c r="D569" s="12" t="str">
        <f>IF($A569&lt;&gt;"",IF(VLOOKUP($A569,Vocabulary!$A:$J,10,)="","",VLOOKUP($A569,Vocabulary!$A:$J,10,)),"")</f>
        <v>&lt;vl-persoon:Geslacht&gt;</v>
      </c>
      <c r="E569" s="12" t="str">
        <f>IFERROR(IF(VLOOKUP(A569,VocabularyNL!$A:$G,6)=0,"",VLOOKUP(A569,VocabularyNL!$A:$G,6)),"")</f>
        <v>Geslacht</v>
      </c>
      <c r="F569" s="12" t="str">
        <f>IFERROR(IF(VLOOKUP(A569,VocabularyFR!$A:$G,6)=0,"",VLOOKUP(A569,VocabularyFR!$A:$G,6)),"")</f>
        <v/>
      </c>
      <c r="G569" s="12">
        <f>IF($A569&lt;&gt;"",VLOOKUP($A569,Vocabulary!$A:$J,3,),"")</f>
        <v>0</v>
      </c>
      <c r="H569" s="12" t="str">
        <f>IFERROR(IF(VLOOKUP(A569,VocabularyNL!$A:$G,7)=0,"",VLOOKUP(A569,VocabularyNL!$A:$H,7)),"")</f>
        <v/>
      </c>
      <c r="I569" s="12" t="str">
        <f>IFERROR(IF(VLOOKUP(A569,VocabularyFR!$A:$G,7)=0,"",VLOOKUP(A569,VocabularyFR!$A:$H,7)),"")</f>
        <v/>
      </c>
      <c r="J569" s="12" t="str">
        <f>IF($A569&lt;&gt;"",IF(VLOOKUP($A569,Vocabulary!$A:$J,7,)="","",VLOOKUP($A569,Vocabulary!$A:$J,7,)),"")</f>
        <v/>
      </c>
      <c r="K569" s="12" t="str">
        <f>IFERROR(IF(VLOOKUP(A569,VocabularyNL!$A:$H,8)=0,"",VLOOKUP(A569,VocabularyNL!$A:$H,8)),"")</f>
        <v/>
      </c>
      <c r="L569" s="12" t="str">
        <f>IFERROR(IF(VLOOKUP(A569,VocabularyFR!$A:$H,8)=0,"",VLOOKUP(A569,VocabularyFR!$A:$H,8)),"")</f>
        <v/>
      </c>
    </row>
    <row r="570" spans="1:12" x14ac:dyDescent="0.3">
      <c r="A570" s="4">
        <v>640</v>
      </c>
      <c r="B570" s="12" t="str">
        <f>IF($A570&lt;&gt;"",VLOOKUP($A570,Vocabulary!$A:$J,4,),"")</f>
        <v>Person</v>
      </c>
      <c r="C570" s="12" t="str">
        <f>IF($A570&lt;&gt;"",IF(VLOOKUP($A570,Vocabulary!$A:$J,2,)="","",VLOOKUP($A570,Vocabulary!$A:$J,2,)),"")</f>
        <v>BurgerlijkeStaatType</v>
      </c>
      <c r="D570" s="12" t="str">
        <f>IF($A570&lt;&gt;"",IF(VLOOKUP($A570,Vocabulary!$A:$J,10,)="","",VLOOKUP($A570,Vocabulary!$A:$J,10,)),"")</f>
        <v>&lt;vl-persoon:BurgerlijkeStaatType&gt;</v>
      </c>
      <c r="E570" s="12" t="str">
        <f>IFERROR(IF(VLOOKUP(A570,VocabularyNL!$A:$G,6)=0,"",VLOOKUP(A570,VocabularyNL!$A:$G,6)),"")</f>
        <v>BurgerlijkeStaatType</v>
      </c>
      <c r="F570" s="12" t="str">
        <f>IFERROR(IF(VLOOKUP(A570,VocabularyFR!$A:$G,6)=0,"",VLOOKUP(A570,VocabularyFR!$A:$G,6)),"")</f>
        <v/>
      </c>
      <c r="G570" s="12">
        <f>IF($A570&lt;&gt;"",VLOOKUP($A570,Vocabulary!$A:$J,3,),"")</f>
        <v>0</v>
      </c>
      <c r="H570" s="12" t="str">
        <f>IFERROR(IF(VLOOKUP(A570,VocabularyNL!$A:$G,7)=0,"",VLOOKUP(A570,VocabularyNL!$A:$H,7)),"")</f>
        <v/>
      </c>
      <c r="I570" s="12" t="str">
        <f>IFERROR(IF(VLOOKUP(A570,VocabularyFR!$A:$G,7)=0,"",VLOOKUP(A570,VocabularyFR!$A:$H,7)),"")</f>
        <v/>
      </c>
      <c r="J570" s="12" t="str">
        <f>IF($A570&lt;&gt;"",IF(VLOOKUP($A570,Vocabulary!$A:$J,7,)="","",VLOOKUP($A570,Vocabulary!$A:$J,7,)),"")</f>
        <v/>
      </c>
      <c r="K570" s="12" t="str">
        <f>IFERROR(IF(VLOOKUP(A570,VocabularyNL!$A:$H,8)=0,"",VLOOKUP(A570,VocabularyNL!$A:$H,8)),"")</f>
        <v/>
      </c>
      <c r="L570" s="12" t="str">
        <f>IFERROR(IF(VLOOKUP(A570,VocabularyFR!$A:$H,8)=0,"",VLOOKUP(A570,VocabularyFR!$A:$H,8)),"")</f>
        <v/>
      </c>
    </row>
    <row r="571" spans="1:12" x14ac:dyDescent="0.3">
      <c r="A571" s="4">
        <v>641</v>
      </c>
      <c r="B571" s="12" t="str">
        <f>IF($A571&lt;&gt;"",VLOOKUP($A571,Vocabulary!$A:$J,4,),"")</f>
        <v>Person</v>
      </c>
      <c r="C571" s="12" t="str">
        <f>IF($A571&lt;&gt;"",IF(VLOOKUP($A571,Vocabulary!$A:$J,2,)="","",VLOOKUP($A571,Vocabulary!$A:$J,2,)),"")</f>
        <v>Afstammingstype</v>
      </c>
      <c r="D571" s="12" t="str">
        <f>IF($A571&lt;&gt;"",IF(VLOOKUP($A571,Vocabulary!$A:$J,10,)="","",VLOOKUP($A571,Vocabulary!$A:$J,10,)),"")</f>
        <v>&lt;vl-persoon:Afstammingstype&gt;</v>
      </c>
      <c r="E571" s="12" t="str">
        <f>IFERROR(IF(VLOOKUP(A571,VocabularyNL!$A:$G,6)=0,"",VLOOKUP(A571,VocabularyNL!$A:$G,6)),"")</f>
        <v>Afstammingstype</v>
      </c>
      <c r="F571" s="12" t="str">
        <f>IFERROR(IF(VLOOKUP(A571,VocabularyFR!$A:$G,6)=0,"",VLOOKUP(A571,VocabularyFR!$A:$G,6)),"")</f>
        <v/>
      </c>
      <c r="G571" s="12">
        <f>IF($A571&lt;&gt;"",VLOOKUP($A571,Vocabulary!$A:$J,3,),"")</f>
        <v>0</v>
      </c>
      <c r="H571" s="12" t="str">
        <f>IFERROR(IF(VLOOKUP(A571,VocabularyNL!$A:$G,7)=0,"",VLOOKUP(A571,VocabularyNL!$A:$H,7)),"")</f>
        <v/>
      </c>
      <c r="I571" s="12" t="str">
        <f>IFERROR(IF(VLOOKUP(A571,VocabularyFR!$A:$G,7)=0,"",VLOOKUP(A571,VocabularyFR!$A:$H,7)),"")</f>
        <v/>
      </c>
      <c r="J571" s="12" t="str">
        <f>IF($A571&lt;&gt;"",IF(VLOOKUP($A571,Vocabulary!$A:$J,7,)="","",VLOOKUP($A571,Vocabulary!$A:$J,7,)),"")</f>
        <v/>
      </c>
      <c r="K571" s="12" t="str">
        <f>IFERROR(IF(VLOOKUP(A571,VocabularyNL!$A:$H,8)=0,"",VLOOKUP(A571,VocabularyNL!$A:$H,8)),"")</f>
        <v/>
      </c>
      <c r="L571" s="12" t="str">
        <f>IFERROR(IF(VLOOKUP(A571,VocabularyFR!$A:$H,8)=0,"",VLOOKUP(A571,VocabularyFR!$A:$H,8)),"")</f>
        <v/>
      </c>
    </row>
    <row r="572" spans="1:12" x14ac:dyDescent="0.3">
      <c r="A572" s="4">
        <v>642</v>
      </c>
      <c r="B572" s="12" t="str">
        <f>IF($A572&lt;&gt;"",VLOOKUP($A572,Vocabulary!$A:$J,4,),"")</f>
        <v>Person</v>
      </c>
      <c r="C572" s="12" t="str">
        <f>IF($A572&lt;&gt;"",IF(VLOOKUP($A572,Vocabulary!$A:$J,2,)="","",VLOOKUP($A572,Vocabulary!$A:$J,2,)),"")</f>
        <v>Gezinsrelatietype</v>
      </c>
      <c r="D572" s="12" t="str">
        <f>IF($A572&lt;&gt;"",IF(VLOOKUP($A572,Vocabulary!$A:$J,10,)="","",VLOOKUP($A572,Vocabulary!$A:$J,10,)),"")</f>
        <v>&lt;vl-persoon:Gezinsrelatietype&gt;</v>
      </c>
      <c r="E572" s="12" t="str">
        <f>IFERROR(IF(VLOOKUP(A572,VocabularyNL!$A:$G,6)=0,"",VLOOKUP(A572,VocabularyNL!$A:$G,6)),"")</f>
        <v>Gezinsrelatietype</v>
      </c>
      <c r="F572" s="12" t="str">
        <f>IFERROR(IF(VLOOKUP(A572,VocabularyFR!$A:$G,6)=0,"",VLOOKUP(A572,VocabularyFR!$A:$G,6)),"")</f>
        <v/>
      </c>
      <c r="G572" s="12">
        <f>IF($A572&lt;&gt;"",VLOOKUP($A572,Vocabulary!$A:$J,3,),"")</f>
        <v>0</v>
      </c>
      <c r="H572" s="12" t="str">
        <f>IFERROR(IF(VLOOKUP(A572,VocabularyNL!$A:$G,7)=0,"",VLOOKUP(A572,VocabularyNL!$A:$H,7)),"")</f>
        <v/>
      </c>
      <c r="I572" s="12" t="str">
        <f>IFERROR(IF(VLOOKUP(A572,VocabularyFR!$A:$G,7)=0,"",VLOOKUP(A572,VocabularyFR!$A:$H,7)),"")</f>
        <v/>
      </c>
      <c r="J572" s="12" t="str">
        <f>IF($A572&lt;&gt;"",IF(VLOOKUP($A572,Vocabulary!$A:$J,7,)="","",VLOOKUP($A572,Vocabulary!$A:$J,7,)),"")</f>
        <v/>
      </c>
      <c r="K572" s="12" t="str">
        <f>IFERROR(IF(VLOOKUP(A572,VocabularyNL!$A:$H,8)=0,"",VLOOKUP(A572,VocabularyNL!$A:$H,8)),"")</f>
        <v/>
      </c>
      <c r="L572" s="12" t="str">
        <f>IFERROR(IF(VLOOKUP(A572,VocabularyFR!$A:$H,8)=0,"",VLOOKUP(A572,VocabularyFR!$A:$H,8)),"")</f>
        <v/>
      </c>
    </row>
    <row r="573" spans="1:12" x14ac:dyDescent="0.3">
      <c r="A573" s="4">
        <v>643</v>
      </c>
      <c r="B573" s="12" t="str">
        <f>IF($A573&lt;&gt;"",VLOOKUP($A573,Vocabulary!$A:$J,4,),"")</f>
        <v>Organization</v>
      </c>
      <c r="C573" s="12" t="str">
        <f>IF($A573&lt;&gt;"",IF(VLOOKUP($A573,Vocabulary!$A:$J,2,)="","",VLOOKUP($A573,Vocabulary!$A:$J,2,)),"")</f>
        <v>isHetResultaatVan</v>
      </c>
      <c r="D573" s="12" t="str">
        <f>IF($A573&lt;&gt;"",IF(VLOOKUP($A573,Vocabulary!$A:$J,10,)="","",VLOOKUP($A573,Vocabulary!$A:$J,10,)),"")</f>
        <v>&lt;vl-organisatie:isHetResultaatVan&gt;</v>
      </c>
      <c r="E573" s="12" t="str">
        <f>IFERROR(IF(VLOOKUP(A573,VocabularyNL!$A:$G,6)=0,"",VLOOKUP(A573,VocabularyNL!$A:$G,6)),"")</f>
        <v>isHetResultaatVan</v>
      </c>
      <c r="F573" s="12" t="str">
        <f>IFERROR(IF(VLOOKUP(A573,VocabularyFR!$A:$G,6)=0,"",VLOOKUP(A573,VocabularyFR!$A:$G,6)),"")</f>
        <v/>
      </c>
      <c r="G573" s="12">
        <f>IF($A573&lt;&gt;"",VLOOKUP($A573,Vocabulary!$A:$J,3,),"")</f>
        <v>0</v>
      </c>
      <c r="H573" s="12" t="str">
        <f>IFERROR(IF(VLOOKUP(A573,VocabularyNL!$A:$G,7)=0,"",VLOOKUP(A573,VocabularyNL!$A:$H,7)),"")</f>
        <v/>
      </c>
      <c r="I573" s="12" t="str">
        <f>IFERROR(IF(VLOOKUP(A573,VocabularyFR!$A:$G,7)=0,"",VLOOKUP(A573,VocabularyFR!$A:$H,7)),"")</f>
        <v/>
      </c>
      <c r="J573" s="12" t="str">
        <f>IF($A573&lt;&gt;"",IF(VLOOKUP($A573,Vocabulary!$A:$J,7,)="","",VLOOKUP($A573,Vocabulary!$A:$J,7,)),"")</f>
        <v/>
      </c>
      <c r="K573" s="12" t="str">
        <f>IFERROR(IF(VLOOKUP(A573,VocabularyNL!$A:$H,8)=0,"",VLOOKUP(A573,VocabularyNL!$A:$H,8)),"")</f>
        <v/>
      </c>
      <c r="L573" s="12" t="str">
        <f>IFERROR(IF(VLOOKUP(A573,VocabularyFR!$A:$H,8)=0,"",VLOOKUP(A573,VocabularyFR!$A:$H,8)),"")</f>
        <v/>
      </c>
    </row>
    <row r="574" spans="1:12" x14ac:dyDescent="0.3">
      <c r="A574" s="4">
        <v>644</v>
      </c>
      <c r="B574" s="12" t="str">
        <f>IF($A574&lt;&gt;"",VLOOKUP($A574,Vocabulary!$A:$J,4,),"")</f>
        <v>Person</v>
      </c>
      <c r="C574" s="12" t="str">
        <f>IF($A574&lt;&gt;"",IF(VLOOKUP($A574,Vocabulary!$A:$J,2,)="","",VLOOKUP($A574,Vocabulary!$A:$J,2,)),"")</f>
        <v>person2</v>
      </c>
      <c r="D574" s="12" t="str">
        <f>IF($A574&lt;&gt;"",IF(VLOOKUP($A574,Vocabulary!$A:$J,10,)="","",VLOOKUP($A574,Vocabulary!$A:$J,10,)),"")</f>
        <v>&lt;fed-per:person2&gt;</v>
      </c>
      <c r="E574" s="12" t="str">
        <f>IFERROR(IF(VLOOKUP(A574,VocabularyNL!$A:$G,6)=0,"",VLOOKUP(A574,VocabularyNL!$A:$G,6)),"")</f>
        <v>Persoon 2</v>
      </c>
      <c r="F574" s="12" t="str">
        <f>IFERROR(IF(VLOOKUP(A574,VocabularyFR!$A:$G,6)=0,"",VLOOKUP(A574,VocabularyFR!$A:$G,6)),"")</f>
        <v>Personne 2</v>
      </c>
      <c r="G574" s="12" t="str">
        <f>IF($A574&lt;&gt;"",VLOOKUP($A574,Vocabulary!$A:$J,3,),"")</f>
        <v>Second person in a relation of 2 persons.</v>
      </c>
      <c r="H574" s="12" t="str">
        <f>IFERROR(IF(VLOOKUP(A574,VocabularyNL!$A:$G,7)=0,"",VLOOKUP(A574,VocabularyNL!$A:$H,7)),"")</f>
        <v>Tweede persoon in een relatie van 2 personen.</v>
      </c>
      <c r="I574" s="12" t="str">
        <f>IFERROR(IF(VLOOKUP(A574,VocabularyFR!$A:$G,7)=0,"",VLOOKUP(A574,VocabularyFR!$A:$H,7)),"")</f>
        <v>Seconde personne dans une relation de 2 personnes.</v>
      </c>
      <c r="J574" s="12" t="str">
        <f>IF($A574&lt;&gt;"",IF(VLOOKUP($A574,Vocabulary!$A:$J,7,)="","",VLOOKUP($A574,Vocabulary!$A:$J,7,)),"")</f>
        <v/>
      </c>
      <c r="K574" s="12" t="str">
        <f>IFERROR(IF(VLOOKUP(A574,VocabularyNL!$A:$H,8)=0,"",VLOOKUP(A574,VocabularyNL!$A:$H,8)),"")</f>
        <v/>
      </c>
      <c r="L574" s="12" t="str">
        <f>IFERROR(IF(VLOOKUP(A574,VocabularyFR!$A:$H,8)=0,"",VLOOKUP(A574,VocabularyFR!$A:$H,8)),"")</f>
        <v/>
      </c>
    </row>
    <row r="575" spans="1:12" x14ac:dyDescent="0.3">
      <c r="A575" s="4">
        <v>645</v>
      </c>
      <c r="B575" s="12" t="str">
        <f>IF($A575&lt;&gt;"",VLOOKUP($A575,Vocabulary!$A:$J,4,),"")</f>
        <v>Location</v>
      </c>
      <c r="C575" s="12" t="str">
        <f>IF($A575&lt;&gt;"",IF(VLOOKUP($A575,Vocabulary!$A:$J,2,)="","",VLOOKUP($A575,Vocabulary!$A:$J,2,)),"")</f>
        <v>Location</v>
      </c>
      <c r="D575" s="12" t="str">
        <f>IF($A575&lt;&gt;"",IF(VLOOKUP($A575,Vocabulary!$A:$J,10,)="","",VLOOKUP($A575,Vocabulary!$A:$J,10,)),"")</f>
        <v>&lt;dcterms:Location&gt;</v>
      </c>
      <c r="E575" s="12" t="str">
        <f>IFERROR(IF(VLOOKUP(A575,VocabularyNL!$A:$G,6)=0,"",VLOOKUP(A575,VocabularyNL!$A:$G,6)),"")</f>
        <v>Plaats</v>
      </c>
      <c r="F575" s="12" t="str">
        <f>IFERROR(IF(VLOOKUP(A575,VocabularyFR!$A:$G,6)=0,"",VLOOKUP(A575,VocabularyFR!$A:$G,6)),"")</f>
        <v>Lieu</v>
      </c>
      <c r="G575" s="12" t="str">
        <f>IF($A575&lt;&gt;"",VLOOKUP($A575,Vocabulary!$A:$J,3,),"")</f>
        <v>An identifiable geographic place.</v>
      </c>
      <c r="H575" s="12" t="str">
        <f>IFERROR(IF(VLOOKUP(A575,VocabularyNL!$A:$G,7)=0,"",VLOOKUP(A575,VocabularyNL!$A:$H,7)),"")</f>
        <v>Een identificeerbare geografische plaats.</v>
      </c>
      <c r="I575" s="12" t="str">
        <f>IFERROR(IF(VLOOKUP(A575,VocabularyFR!$A:$G,7)=0,"",VLOOKUP(A575,VocabularyFR!$A:$H,7)),"")</f>
        <v>Un lieu géographiquement identifiable.</v>
      </c>
      <c r="J575" s="12" t="str">
        <f>IF($A575&lt;&gt;"",IF(VLOOKUP($A575,Vocabulary!$A:$J,7,)="","",VLOOKUP($A575,Vocabulary!$A:$J,7,)),"")</f>
        <v/>
      </c>
      <c r="K575" s="12" t="str">
        <f>IFERROR(IF(VLOOKUP(A575,VocabularyNL!$A:$H,8)=0,"",VLOOKUP(A575,VocabularyNL!$A:$H,8)),"")</f>
        <v/>
      </c>
      <c r="L575" s="12" t="str">
        <f>IFERROR(IF(VLOOKUP(A575,VocabularyFR!$A:$H,8)=0,"",VLOOKUP(A575,VocabularyFR!$A:$H,8)),"")</f>
        <v/>
      </c>
    </row>
    <row r="576" spans="1:12" ht="230.4" x14ac:dyDescent="0.3">
      <c r="A576" s="4">
        <v>649</v>
      </c>
      <c r="B576" s="12" t="str">
        <f>IF($A576&lt;&gt;"",VLOOKUP($A576,Vocabulary!$A:$J,4,),"")</f>
        <v>Location</v>
      </c>
      <c r="C576" s="12" t="str">
        <f>IF($A576&lt;&gt;"",IF(VLOOKUP($A576,Vocabulary!$A:$J,2,)="","",VLOOKUP($A576,Vocabulary!$A:$J,2,)),"")</f>
        <v>postName</v>
      </c>
      <c r="D576" s="12" t="str">
        <f>IF($A576&lt;&gt;"",IF(VLOOKUP($A576,Vocabulary!$A:$J,10,)="","",VLOOKUP($A576,Vocabulary!$A:$J,10,)),"")</f>
        <v>&lt;PostalDescriptor.postName&gt;</v>
      </c>
      <c r="E576" s="12" t="str">
        <f>IFERROR(IF(VLOOKUP(A576,VocabularyNL!$A:$G,6)=0,"",VLOOKUP(A576,VocabularyNL!$A:$G,6)),"")</f>
        <v>Postnaam</v>
      </c>
      <c r="F576" s="12" t="str">
        <f>IFERROR(IF(VLOOKUP(A576,VocabularyFR!$A:$G,6)=0,"",VLOOKUP(A576,VocabularyFR!$A:$G,6)),"")</f>
        <v>Nom postal</v>
      </c>
      <c r="G576" s="12" t="str">
        <f>IF($A576&lt;&gt;"",VLOOKUP($A576,Vocabulary!$A:$J,3,),"")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H576" s="12" t="str">
        <f>IFERROR(IF(VLOOKUP(A576,VocabularyNL!$A:$G,7)=0,"",VLOOKUP(A576,VocabularyNL!$A:$H,7)),"")</f>
        <v>De belangrijkste postafdeling van het adres, meestal de stad. (De definitie van INSPIRE is "Eén of meer namen gemaakt en onderhouden voor postdoeleinden om een onderverdeling van adressen en postbezorgingspunten te identificeren.").
Naam waarmee het geografisch gebied dat de adressen voor postale doeleinden groepeert kan worden aangeduid.</v>
      </c>
      <c r="I576" s="12" t="str">
        <f>IFERROR(IF(VLOOKUP(A576,VocabularyFR!$A:$G,7)=0,"",VLOOKUP(A576,VocabularyFR!$A:$H,7)),"")</f>
        <v>La division postale clé de l'adresse, généralement la ville. (La définition d'INSPIRE est "Un ou plusieurs noms créés et gérés à des fins postales pour identifier une subdivision des adresses et des points de livraison postaux").
Nom avec lequel la zone géographique qui regroupe les adresses à des fins postales peut être indiquée.</v>
      </c>
      <c r="J576" s="12" t="str">
        <f>IF($A576&lt;&gt;"",IF(VLOOKUP($A576,Vocabulary!$A:$J,7,)="","",VLOOKUP($A576,Vocabulary!$A:$J,7,)),"")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K576" s="12" t="str">
        <f>IFERROR(IF(VLOOKUP(A576,VocabularyNL!$A:$H,8)=0,"",VLOOKUP(A576,VocabularyNL!$A:$H,8)),"")</f>
        <v>Voorbeelden van BEST:
Brussels gewest:
1030: "Schaerbeek + Bruxelles (Pont Van Praet, Teichmann)"
1030: "Schaarbeek + Brussel (Van Praet, Teichmann Brug)"
Vlaanderen:
1730: "Asse/Bekkerzeel/Kobbegem/Mollem"
Wallonië:
6000: postcodes worden gebruikt in Addressen, maar de Postnaam is niet ingevuld door Wallonië
(noteer dat Wallonië gebruik maakt van PartOfMunicipalities die noch door het Brussels gewest noch door Vlaanderen gebruikt worden)
Zie https://github.com/belgif/fedvoc/wiki/Mapping-of-a-Belgian-(BEST)-address-on-an-international-address</v>
      </c>
      <c r="L576" s="12" t="str">
        <f>IFERROR(IF(VLOOKUP(A576,VocabularyFR!$A:$H,8)=0,"",VLOOKUP(A576,VocabularyFR!$A:$H,8)),"")</f>
        <v>exemples de BEST:
région Bruxelles:
1030: "Schaerbeek + Bruxelles (Pont Van Praet, Teichmann)"
1030: "Schaarbeek + Brussel (Van Praet, Teichmann Brug)"
Flandre:
1730: "Asse/Bekkerzeel/Kobbegem/Mollem"
Wallonie:
6000: des codes postaux sont utilisés dans les Addresses, mais le nom postal n'est pas rempli en Wallonie
(notez que la Wallonie se sert de PartOfMunicipalities qui ne sont pas utilisés dans la région bruxelloise ni en Flandre)
Voir https://github.com/belgif/fedvoc/wiki/Mapping-of-a-Belgian-(BEST)-address-on-an-international-address</v>
      </c>
    </row>
    <row r="577" spans="1:12" x14ac:dyDescent="0.3">
      <c r="A577" s="4">
        <v>650</v>
      </c>
      <c r="B577" s="12" t="str">
        <f>IF($A577&lt;&gt;"",VLOOKUP($A577,Vocabulary!$A:$J,4,),"")</f>
        <v>Location</v>
      </c>
      <c r="C577" s="12" t="str">
        <f>IF($A577&lt;&gt;"",IF(VLOOKUP($A577,Vocabulary!$A:$J,2,)="","",VLOOKUP($A577,Vocabulary!$A:$J,2,)),"")</f>
        <v>geographicName</v>
      </c>
      <c r="D577" s="12" t="str">
        <f>IF($A577&lt;&gt;"",IF(VLOOKUP($A577,Vocabulary!$A:$J,10,)="","",VLOOKUP($A577,Vocabulary!$A:$J,10,)),"")</f>
        <v>&lt;locn:geographicName&gt;</v>
      </c>
      <c r="E577" s="12" t="str">
        <f>IFERROR(IF(VLOOKUP(A577,VocabularyNL!$A:$G,6)=0,"",VLOOKUP(A577,VocabularyNL!$A:$G,6)),"")</f>
        <v>Geografische naam</v>
      </c>
      <c r="F577" s="12" t="str">
        <f>IFERROR(IF(VLOOKUP(A577,VocabularyFR!$A:$G,6)=0,"",VLOOKUP(A577,VocabularyFR!$A:$G,6)),"")</f>
        <v>Nom géographique</v>
      </c>
      <c r="G577" s="12" t="str">
        <f>IF($A577&lt;&gt;"",VLOOKUP($A577,Vocabulary!$A:$J,3,),"")</f>
        <v>A proper noun applied to a spatial object.</v>
      </c>
      <c r="H577" s="12" t="str">
        <f>IFERROR(IF(VLOOKUP(A577,VocabularyNL!$A:$G,7)=0,"",VLOOKUP(A577,VocabularyNL!$A:$H,7)),"")</f>
        <v>Een naam toegepast op een ruimtelijk object.</v>
      </c>
      <c r="I577" s="12" t="str">
        <f>IFERROR(IF(VLOOKUP(A577,VocabularyFR!$A:$G,7)=0,"",VLOOKUP(A577,VocabularyFR!$A:$H,7)),"")</f>
        <v>Un nom propre appliqué à un objet spatial.</v>
      </c>
      <c r="J577" s="12" t="str">
        <f>IF($A577&lt;&gt;"",IF(VLOOKUP($A577,Vocabulary!$A:$J,7,)="","",VLOOKUP($A577,Vocabulary!$A:$J,7,)),"")</f>
        <v/>
      </c>
      <c r="K577" s="12" t="str">
        <f>IFERROR(IF(VLOOKUP(A577,VocabularyNL!$A:$H,8)=0,"",VLOOKUP(A577,VocabularyNL!$A:$H,8)),"")</f>
        <v/>
      </c>
      <c r="L577" s="12" t="str">
        <f>IFERROR(IF(VLOOKUP(A577,VocabularyFR!$A:$H,8)=0,"",VLOOKUP(A577,VocabularyFR!$A:$H,8)),"")</f>
        <v/>
      </c>
    </row>
    <row r="578" spans="1:12" ht="28.8" x14ac:dyDescent="0.3">
      <c r="A578" s="4">
        <v>651</v>
      </c>
      <c r="B578" s="12" t="str">
        <f>IF($A578&lt;&gt;"",VLOOKUP($A578,Vocabulary!$A:$J,4,),"")</f>
        <v>Location</v>
      </c>
      <c r="C578" s="12" t="str">
        <f>IF($A578&lt;&gt;"",IF(VLOOKUP($A578,Vocabulary!$A:$J,2,)="","",VLOOKUP($A578,Vocabulary!$A:$J,2,)),"")</f>
        <v>adminUnitL1</v>
      </c>
      <c r="D578" s="12" t="str">
        <f>IF($A578&lt;&gt;"",IF(VLOOKUP($A578,Vocabulary!$A:$J,10,)="","",VLOOKUP($A578,Vocabulary!$A:$J,10,)),"")</f>
        <v>&lt;locn:adminUnitL1&gt;</v>
      </c>
      <c r="E578" s="12" t="str">
        <f>IFERROR(IF(VLOOKUP(A578,VocabularyNL!$A:$G,6)=0,"",VLOOKUP(A578,VocabularyNL!$A:$G,6)),"")</f>
        <v>Administratieve eenheid L1</v>
      </c>
      <c r="F578" s="12" t="str">
        <f>IFERROR(IF(VLOOKUP(A578,VocabularyFR!$A:$G,6)=0,"",VLOOKUP(A578,VocabularyFR!$A:$G,6)),"")</f>
        <v>Unité administrative L1</v>
      </c>
      <c r="G578" s="12" t="str">
        <f>IF($A578&lt;&gt;"",VLOOKUP($A578,Vocabulary!$A:$J,3,),"")</f>
        <v>The uppermost administrative unit for the address, almost always a country.</v>
      </c>
      <c r="H578" s="12" t="str">
        <f>IFERROR(IF(VLOOKUP(A578,VocabularyNL!$A:$G,7)=0,"",VLOOKUP(A578,VocabularyNL!$A:$H,7)),"")</f>
        <v>De bovenste administratieve eenheid voor het adres, bijna altijd een land.</v>
      </c>
      <c r="I578" s="12" t="str">
        <f>IFERROR(IF(VLOOKUP(A578,VocabularyFR!$A:$G,7)=0,"",VLOOKUP(A578,VocabularyFR!$A:$H,7)),"")</f>
        <v>L'unité administrative la plus élevée pour l'adresse, presque toujours un pays.</v>
      </c>
      <c r="J578" s="12" t="str">
        <f>IF($A578&lt;&gt;"",IF(VLOOKUP($A578,Vocabulary!$A:$J,7,)="","",VLOOKUP($A578,Vocabulary!$A:$J,7,)),"")</f>
        <v/>
      </c>
      <c r="K578" s="12" t="str">
        <f>IFERROR(IF(VLOOKUP(A578,VocabularyNL!$A:$H,8)=0,"",VLOOKUP(A578,VocabularyNL!$A:$H,8)),"")</f>
        <v/>
      </c>
      <c r="L578" s="12" t="str">
        <f>IFERROR(IF(VLOOKUP(A578,VocabularyFR!$A:$H,8)=0,"",VLOOKUP(A578,VocabularyFR!$A:$H,8)),"")</f>
        <v/>
      </c>
    </row>
    <row r="579" spans="1:12" ht="43.2" x14ac:dyDescent="0.3">
      <c r="A579" s="4">
        <v>652</v>
      </c>
      <c r="B579" s="12" t="str">
        <f>IF($A579&lt;&gt;"",VLOOKUP($A579,Vocabulary!$A:$J,4,),"")</f>
        <v>Location</v>
      </c>
      <c r="C579" s="12" t="str">
        <f>IF($A579&lt;&gt;"",IF(VLOOKUP($A579,Vocabulary!$A:$J,2,)="","",VLOOKUP($A579,Vocabulary!$A:$J,2,)),"")</f>
        <v>adminUnitL2</v>
      </c>
      <c r="D579" s="12" t="str">
        <f>IF($A579&lt;&gt;"",IF(VLOOKUP($A579,Vocabulary!$A:$J,10,)="","",VLOOKUP($A579,Vocabulary!$A:$J,10,)),"")</f>
        <v>&lt;locn:adminUnitL2&gt;</v>
      </c>
      <c r="E579" s="12" t="str">
        <f>IFERROR(IF(VLOOKUP(A579,VocabularyNL!$A:$G,6)=0,"",VLOOKUP(A579,VocabularyNL!$A:$G,6)),"")</f>
        <v>Administratieve eenheid L2</v>
      </c>
      <c r="F579" s="12" t="str">
        <f>IFERROR(IF(VLOOKUP(A579,VocabularyFR!$A:$G,6)=0,"",VLOOKUP(A579,VocabularyFR!$A:$G,6)),"")</f>
        <v>Unité administrative L2</v>
      </c>
      <c r="G579" s="12" t="str">
        <f>IF($A579&lt;&gt;"",VLOOKUP($A579,Vocabulary!$A:$J,3,),"")</f>
        <v>The region of the address, usually a county, state or other such area that typically encompasses several localities.</v>
      </c>
      <c r="H579" s="12" t="str">
        <f>IFERROR(IF(VLOOKUP(A579,VocabularyNL!$A:$G,7)=0,"",VLOOKUP(A579,VocabularyNL!$A:$H,7)),"")</f>
        <v>De regio van het adres, meestal een provincie, staat of een ander dergelijk gebied dat doorgaans meerdere plaatsen omvat.</v>
      </c>
      <c r="I579" s="12" t="str">
        <f>IFERROR(IF(VLOOKUP(A579,VocabularyFR!$A:$G,7)=0,"",VLOOKUP(A579,VocabularyFR!$A:$H,7)),"")</f>
        <v>La région de l'adresse, généralement un comté, un état ou une autre zone, qui englobe généralement plusieurs localités.</v>
      </c>
      <c r="J579" s="12" t="str">
        <f>IF($A579&lt;&gt;"",IF(VLOOKUP($A579,Vocabulary!$A:$J,7,)="","",VLOOKUP($A579,Vocabulary!$A:$J,7,)),"")</f>
        <v/>
      </c>
      <c r="K579" s="12" t="str">
        <f>IFERROR(IF(VLOOKUP(A579,VocabularyNL!$A:$H,8)=0,"",VLOOKUP(A579,VocabularyNL!$A:$H,8)),"")</f>
        <v/>
      </c>
      <c r="L579" s="12" t="str">
        <f>IFERROR(IF(VLOOKUP(A579,VocabularyFR!$A:$H,8)=0,"",VLOOKUP(A579,VocabularyFR!$A:$H,8)),"")</f>
        <v/>
      </c>
    </row>
    <row r="580" spans="1:12" ht="72" x14ac:dyDescent="0.3">
      <c r="A580" s="4">
        <v>653</v>
      </c>
      <c r="B580" s="12" t="str">
        <f>IF($A580&lt;&gt;"",VLOOKUP($A580,Vocabulary!$A:$J,4,),"")</f>
        <v>Location</v>
      </c>
      <c r="C580" s="12" t="str">
        <f>IF($A580&lt;&gt;"",IF(VLOOKUP($A580,Vocabulary!$A:$J,2,)="","",VLOOKUP($A580,Vocabulary!$A:$J,2,)),"")</f>
        <v>addressArea</v>
      </c>
      <c r="D580" s="12" t="str">
        <f>IF($A580&lt;&gt;"",IF(VLOOKUP($A580,Vocabulary!$A:$J,10,)="","",VLOOKUP($A580,Vocabulary!$A:$J,10,)),"")</f>
        <v>&lt;locn:addressArea&gt;</v>
      </c>
      <c r="E580" s="12" t="str">
        <f>IFERROR(IF(VLOOKUP(A580,VocabularyNL!$A:$G,6)=0,"",VLOOKUP(A580,VocabularyNL!$A:$G,6)),"")</f>
        <v>Adresgebied</v>
      </c>
      <c r="F580" s="12" t="str">
        <f>IFERROR(IF(VLOOKUP(A580,VocabularyFR!$A:$G,6)=0,"",VLOOKUP(A580,VocabularyFR!$A:$G,6)),"")</f>
        <v>Zone d'adresse</v>
      </c>
      <c r="G580" s="12" t="str">
        <f>IF($A580&lt;&gt;"",VLOOKUP($A580,Vocabulary!$A:$J,3,),"")</f>
        <v xml:space="preserve">The name or names of a geographic area or locality that groups a number of addressable objects for addressing purposes, without being an administrative unit. This would typically be part of a city, a neighbourhood or village. </v>
      </c>
      <c r="H580" s="12" t="str">
        <f>IFERROR(IF(VLOOKUP(A580,VocabularyNL!$A:$G,7)=0,"",VLOOKUP(A580,VocabularyNL!$A:$H,7)),"")</f>
        <v>De naam of namen van een geografisch gebied of een geografische locatie die een aantal adresseerbare objecten groepeert voor adresdoeleinden, zonder een administratieve eenheid te zijn. Dit zou typisch onderdeel zijn van een stad, een buurt of een dorp.</v>
      </c>
      <c r="I580" s="12" t="str">
        <f>IFERROR(IF(VLOOKUP(A580,VocabularyFR!$A:$G,7)=0,"",VLOOKUP(A580,VocabularyFR!$A:$H,7)),"")</f>
        <v>Le ou les noms d'une zone géographique ou d'une localité regroupant un certain nombre d'objets adressables à des fins d'adressage, sans être une unité administrative. Cela ferait typiquement partie d'une ville, d'un quartier ou d'un village.</v>
      </c>
      <c r="J580" s="12" t="str">
        <f>IF($A580&lt;&gt;"",IF(VLOOKUP($A580,Vocabulary!$A:$J,7,)="","",VLOOKUP($A580,Vocabulary!$A:$J,7,)),"")</f>
        <v/>
      </c>
      <c r="K580" s="12" t="str">
        <f>IFERROR(IF(VLOOKUP(A580,VocabularyNL!$A:$H,8)=0,"",VLOOKUP(A580,VocabularyNL!$A:$H,8)),"")</f>
        <v/>
      </c>
      <c r="L580" s="12" t="str">
        <f>IFERROR(IF(VLOOKUP(A580,VocabularyFR!$A:$H,8)=0,"",VLOOKUP(A580,VocabularyFR!$A:$H,8)),"")</f>
        <v/>
      </c>
    </row>
    <row r="581" spans="1:12" ht="72" x14ac:dyDescent="0.3">
      <c r="A581" s="4">
        <v>654</v>
      </c>
      <c r="B581" s="12" t="str">
        <f>IF($A581&lt;&gt;"",VLOOKUP($A581,Vocabulary!$A:$J,4,),"")</f>
        <v>Location</v>
      </c>
      <c r="C581" s="12" t="str">
        <f>IF($A581&lt;&gt;"",IF(VLOOKUP($A581,Vocabulary!$A:$J,2,)="","",VLOOKUP($A581,Vocabulary!$A:$J,2,)),"")</f>
        <v>locatorName</v>
      </c>
      <c r="D581" s="12" t="str">
        <f>IF($A581&lt;&gt;"",IF(VLOOKUP($A581,Vocabulary!$A:$J,10,)="","",VLOOKUP($A581,Vocabulary!$A:$J,10,)),"")</f>
        <v>&lt;locn:locatorName&gt;</v>
      </c>
      <c r="E581" s="12" t="str">
        <f>IFERROR(IF(VLOOKUP(A581,VocabularyNL!$A:$G,6)=0,"",VLOOKUP(A581,VocabularyNL!$A:$G,6)),"")</f>
        <v>Locatienaam</v>
      </c>
      <c r="F581" s="12" t="str">
        <f>IFERROR(IF(VLOOKUP(A581,VocabularyFR!$A:$G,6)=0,"",VLOOKUP(A581,VocabularyFR!$A:$G,6)),"")</f>
        <v>Nom de la localisation</v>
      </c>
      <c r="G581" s="12" t="str">
        <f>IF($A581&lt;&gt;"",VLOOKUP($A581,Vocabulary!$A:$J,3,),"")</f>
        <v>Proper noun(s) applied to the real world entity identified by the locator. The locator name could be the name of the property or complex, of the building or part of the building, or it could be the name of a room inside a building.</v>
      </c>
      <c r="H581" s="12" t="str">
        <f>IFERROR(IF(VLOOKUP(A581,VocabularyNL!$A:$G,7)=0,"",VLOOKUP(A581,VocabularyNL!$A:$H,7)),"")</f>
        <v>Naam toegepast op de entiteit in de echte wereld geïdentificeerd door de locator. De locatornaam kan de naam zijn van het pand of complex, van het gebouw of een deel van het gebouw, of het kan de naam zijn van een kamer in een gebouw.</v>
      </c>
      <c r="I581" s="12" t="str">
        <f>IFERROR(IF(VLOOKUP(A581,VocabularyFR!$A:$G,7)=0,"",VLOOKUP(A581,VocabularyFR!$A:$H,7)),"")</f>
        <v>Nom (s) approprié (s) appliqué (s) à l'entité du monde réel identifiée par le localisateur. Le nom du localisateur pourrait être le nom de la propriété ou du complexe, du bâtiment ou d’une partie du bâtiment, ou le nom d’une pièce à l’intérieur d’un bâtiment.</v>
      </c>
      <c r="J581" s="12" t="str">
        <f>IF($A581&lt;&gt;"",IF(VLOOKUP($A581,Vocabulary!$A:$J,7,)="","",VLOOKUP($A581,Vocabulary!$A:$J,7,)),"")</f>
        <v/>
      </c>
      <c r="K581" s="12" t="str">
        <f>IFERROR(IF(VLOOKUP(A581,VocabularyNL!$A:$H,8)=0,"",VLOOKUP(A581,VocabularyNL!$A:$H,8)),"")</f>
        <v/>
      </c>
      <c r="L581" s="12" t="str">
        <f>IFERROR(IF(VLOOKUP(A581,VocabularyFR!$A:$H,8)=0,"",VLOOKUP(A581,VocabularyFR!$A:$H,8)),"")</f>
        <v/>
      </c>
    </row>
    <row r="582" spans="1:12" ht="43.2" x14ac:dyDescent="0.3">
      <c r="A582" s="4">
        <v>655</v>
      </c>
      <c r="B582" s="12" t="str">
        <f>IF($A582&lt;&gt;"",VLOOKUP($A582,Vocabulary!$A:$J,4,),"")</f>
        <v>Organization</v>
      </c>
      <c r="C582" s="12" t="str">
        <f>IF($A582&lt;&gt;"",IF(VLOOKUP($A582,Vocabulary!$A:$J,2,)="","",VLOOKUP($A582,Vocabulary!$A:$J,2,)),"")</f>
        <v>establishmentUnitOf</v>
      </c>
      <c r="D582" s="12" t="str">
        <f>IF($A582&lt;&gt;"",IF(VLOOKUP($A582,Vocabulary!$A:$J,10,)="","",VLOOKUP($A582,Vocabulary!$A:$J,10,)),"")</f>
        <v>&lt;org:establishmentUnitOf&gt;</v>
      </c>
      <c r="E582" s="12" t="str">
        <f>IFERROR(IF(VLOOKUP(A582,VocabularyNL!$A:$G,6)=0,"",VLOOKUP(A582,VocabularyNL!$A:$G,6)),"")</f>
        <v>Is vestigingseenheid van</v>
      </c>
      <c r="F582" s="12" t="str">
        <f>IFERROR(IF(VLOOKUP(A582,VocabularyFR!$A:$G,6)=0,"",VLOOKUP(A582,VocabularyFR!$A:$G,6)),"")</f>
        <v>Est unité d'établissement de</v>
      </c>
      <c r="G582" s="12" t="str">
        <f>IF($A582&lt;&gt;"",VLOOKUP($A582,Vocabulary!$A:$J,3,),"")</f>
        <v>Indicates an Organization which has some presence at the given site. This is the inverse of `org:hasEstablishmentUnit`.</v>
      </c>
      <c r="H582" s="12" t="str">
        <f>IFERROR(IF(VLOOKUP(A582,VocabularyNL!$A:$G,7)=0,"",VLOOKUP(A582,VocabularyNL!$A:$H,7)),"")</f>
        <v>Geeft een organisatie aan die aanwezig is op de betreffende site. Dit is het omgekeerde van `org:hasEstablishmentUnit`.</v>
      </c>
      <c r="I582" s="12" t="str">
        <f>IFERROR(IF(VLOOKUP(A582,VocabularyFR!$A:$G,7)=0,"",VLOOKUP(A582,VocabularyFR!$A:$H,7)),"")</f>
        <v>Indique une organisation qui a une présence sur le site donné. C'est l'inverse de `org:hasEstablishmentUnit`.</v>
      </c>
      <c r="J582" s="12" t="str">
        <f>IF($A582&lt;&gt;"",IF(VLOOKUP($A582,Vocabulary!$A:$J,7,)="","",VLOOKUP($A582,Vocabulary!$A:$J,7,)),"")</f>
        <v/>
      </c>
      <c r="K582" s="12" t="str">
        <f>IFERROR(IF(VLOOKUP(A582,VocabularyNL!$A:$H,8)=0,"",VLOOKUP(A582,VocabularyNL!$A:$H,8)),"")</f>
        <v/>
      </c>
      <c r="L582" s="12" t="str">
        <f>IFERROR(IF(VLOOKUP(A582,VocabularyFR!$A:$H,8)=0,"",VLOOKUP(A582,VocabularyFR!$A:$H,8)),"")</f>
        <v/>
      </c>
    </row>
    <row r="583" spans="1:12" ht="86.4" x14ac:dyDescent="0.3">
      <c r="A583" s="4">
        <v>656</v>
      </c>
      <c r="B583" s="12" t="str">
        <f>IF($A583&lt;&gt;"",VLOOKUP($A583,Vocabulary!$A:$J,4,),"")</f>
        <v>Organization</v>
      </c>
      <c r="C583" s="12" t="str">
        <f>IF($A583&lt;&gt;"",IF(VLOOKUP($A583,Vocabulary!$A:$J,2,)="","",VLOOKUP($A583,Vocabulary!$A:$J,2,)),"")</f>
        <v>subOrganizationOf</v>
      </c>
      <c r="D583" s="12" t="str">
        <f>IF($A583&lt;&gt;"",IF(VLOOKUP($A583,Vocabulary!$A:$J,10,)="","",VLOOKUP($A583,Vocabulary!$A:$J,10,)),"")</f>
        <v>&lt;org:subOrganizationOf&gt;</v>
      </c>
      <c r="E583" s="12" t="str">
        <f>IFERROR(IF(VLOOKUP(A583,VocabularyNL!$A:$G,6)=0,"",VLOOKUP(A583,VocabularyNL!$A:$G,6)),"")</f>
        <v>Is dochtermaatschappij van</v>
      </c>
      <c r="F583" s="12" t="str">
        <f>IFERROR(IF(VLOOKUP(A583,VocabularyFR!$A:$G,6)=0,"",VLOOKUP(A583,VocabularyFR!$A:$G,6)),"")</f>
        <v>Est société fille de</v>
      </c>
      <c r="G583" s="12" t="str">
        <f>IF($A583&lt;&gt;"",VLOOKUP($A583,Vocabulary!$A:$J,3,),"")</f>
        <v>Represents hierarchical containment of Organizations or OrganizationalUnits; indicates an Organization which contains this Organization. Inverse of `org:hasSubOrganization`.
(context: relation between mother and daughter companies)</v>
      </c>
      <c r="H583" s="12" t="str">
        <f>IFERROR(IF(VLOOKUP(A583,VocabularyNL!$A:$G,7)=0,"",VLOOKUP(A583,VocabularyNL!$A:$H,7)),"")</f>
        <v>Vertegenwoordigt hiërarchische insluiting van Organisaties of OrganizationalUnits; geeft een organisatie aan die deze organisatie bevat. Inverse van `org: hasSubOrganization`.
(context: relatie tussen moeder- en dochterbedrijven)</v>
      </c>
      <c r="I583" s="12" t="str">
        <f>IFERROR(IF(VLOOKUP(A583,VocabularyFR!$A:$G,7)=0,"",VLOOKUP(A583,VocabularyFR!$A:$H,7)),"")</f>
        <v>Représente le confinement hiérarchique des organisations ou des unités organisationnelles; indique une organisation qui contient cette organisation. Inverse de `org: hasSubOrganization`.
(contexte: relation entre les sociétés mères et filles)</v>
      </c>
      <c r="J583" s="12" t="str">
        <f>IF($A583&lt;&gt;"",IF(VLOOKUP($A583,Vocabulary!$A:$J,7,)="","",VLOOKUP($A583,Vocabulary!$A:$J,7,)),"")</f>
        <v/>
      </c>
      <c r="K583" s="12" t="str">
        <f>IFERROR(IF(VLOOKUP(A583,VocabularyNL!$A:$H,8)=0,"",VLOOKUP(A583,VocabularyNL!$A:$H,8)),"")</f>
        <v/>
      </c>
      <c r="L583" s="12" t="str">
        <f>IFERROR(IF(VLOOKUP(A583,VocabularyFR!$A:$H,8)=0,"",VLOOKUP(A583,VocabularyFR!$A:$H,8)),"")</f>
        <v/>
      </c>
    </row>
    <row r="584" spans="1:12" ht="86.4" x14ac:dyDescent="0.3">
      <c r="A584" s="4">
        <v>657</v>
      </c>
      <c r="B584" s="12" t="str">
        <f>IF($A584&lt;&gt;"",VLOOKUP($A584,Vocabulary!$A:$J,4,),"")</f>
        <v>Organization</v>
      </c>
      <c r="C584" s="12" t="str">
        <f>IF($A584&lt;&gt;"",IF(VLOOKUP($A584,Vocabulary!$A:$J,2,)="","",VLOOKUP($A584,Vocabulary!$A:$J,2,)),"")</f>
        <v>hasSubOrganization</v>
      </c>
      <c r="D584" s="12" t="str">
        <f>IF($A584&lt;&gt;"",IF(VLOOKUP($A584,Vocabulary!$A:$J,10,)="","",VLOOKUP($A584,Vocabulary!$A:$J,10,)),"")</f>
        <v>&lt;org:hasSubOrganization&gt;</v>
      </c>
      <c r="E584" s="12" t="str">
        <f>IFERROR(IF(VLOOKUP(A584,VocabularyNL!$A:$G,6)=0,"",VLOOKUP(A584,VocabularyNL!$A:$G,6)),"")</f>
        <v>Heeft dochtermaatschappij</v>
      </c>
      <c r="F584" s="12" t="str">
        <f>IFERROR(IF(VLOOKUP(A584,VocabularyFR!$A:$G,6)=0,"",VLOOKUP(A584,VocabularyFR!$A:$G,6)),"")</f>
        <v>A une société fille</v>
      </c>
      <c r="G584" s="12" t="str">
        <f>IF($A584&lt;&gt;"",VLOOKUP($A584,Vocabulary!$A:$J,3,),"")</f>
        <v>Represents hierarchical containment of Organizations or Organizational Units; indicates an organization which is a sub-part or child of this organization.  Inverse of `org:subOrganizationOf`.
(context: relation between mother and daughter companies)</v>
      </c>
      <c r="H584" s="12" t="str">
        <f>IFERROR(IF(VLOOKUP(A584,VocabularyNL!$A:$G,7)=0,"",VLOOKUP(A584,VocabularyNL!$A:$H,7)),"")</f>
        <v>Vertegenwoordigt hiërarchische insluiting van organisaties of organisatie-eenheden; geeft een organisatie aan die een subpartij of een kind van deze organisatie is. Inverse van `org: subOrganizationOf`.
(context: relatie tussen moeder- en dochterbedrijven)</v>
      </c>
      <c r="I584" s="12" t="str">
        <f>IFERROR(IF(VLOOKUP(A584,VocabularyFR!$A:$G,7)=0,"",VLOOKUP(A584,VocabularyFR!$A:$H,7)),"")</f>
        <v>Représente le confinement hiérarchique des organisations ou des unités organisationnelles; indique une organisation qui est une sous-partie ou un enfant de cette organisation. Inverse de `org: subOrganizationOf`.
(contexte: relation entre les sociétés mères et filles)</v>
      </c>
      <c r="J584" s="12" t="str">
        <f>IF($A584&lt;&gt;"",IF(VLOOKUP($A584,Vocabulary!$A:$J,7,)="","",VLOOKUP($A584,Vocabulary!$A:$J,7,)),"")</f>
        <v/>
      </c>
      <c r="K584" s="12" t="str">
        <f>IFERROR(IF(VLOOKUP(A584,VocabularyNL!$A:$H,8)=0,"",VLOOKUP(A584,VocabularyNL!$A:$H,8)),"")</f>
        <v/>
      </c>
      <c r="L584" s="12" t="str">
        <f>IFERROR(IF(VLOOKUP(A584,VocabularyFR!$A:$H,8)=0,"",VLOOKUP(A584,VocabularyFR!$A:$H,8)),"")</f>
        <v/>
      </c>
    </row>
    <row r="585" spans="1:12" ht="72" x14ac:dyDescent="0.3">
      <c r="A585" s="4">
        <v>658</v>
      </c>
      <c r="B585" s="12" t="str">
        <f>IF($A585&lt;&gt;"",VLOOKUP($A585,Vocabulary!$A:$J,4,),"")</f>
        <v>Organization</v>
      </c>
      <c r="C585" s="12" t="str">
        <f>IF($A585&lt;&gt;"",IF(VLOOKUP($A585,Vocabulary!$A:$J,2,)="","",VLOOKUP($A585,Vocabulary!$A:$J,2,)),"")</f>
        <v>FormalOrganization</v>
      </c>
      <c r="D585" s="12" t="str">
        <f>IF($A585&lt;&gt;"",IF(VLOOKUP($A585,Vocabulary!$A:$J,10,)="","",VLOOKUP($A585,Vocabulary!$A:$J,10,)),"")</f>
        <v>&lt;org:FormalOrganization&gt;</v>
      </c>
      <c r="E585" s="12" t="str">
        <f>IFERROR(IF(VLOOKUP(A585,VocabularyNL!$A:$G,6)=0,"",VLOOKUP(A585,VocabularyNL!$A:$G,6)),"")</f>
        <v>Formele Organisatie</v>
      </c>
      <c r="F585" s="12" t="str">
        <f>IFERROR(IF(VLOOKUP(A585,VocabularyFR!$A:$G,6)=0,"",VLOOKUP(A585,VocabularyFR!$A:$G,6)),"")</f>
        <v>Organisation formelle</v>
      </c>
      <c r="G585" s="12" t="str">
        <f>IF($A585&lt;&gt;"",VLOOKUP($A585,Vocabulary!$A:$J,3,),"")</f>
        <v xml:space="preserve">An Organization which is recognized in the world at large, in particular in legal jurisdictions, with associated rights and responsibilities. Examples include a Corporation, Charity, Government or Church. </v>
      </c>
      <c r="H585" s="12" t="str">
        <f>IFERROR(IF(VLOOKUP(A585,VocabularyNL!$A:$G,7)=0,"",VLOOKUP(A585,VocabularyNL!$A:$H,7)),"")</f>
        <v>Een organisatie die wordt erkend in de wereld als geheel, met name in juridische jurisdicties, met bijbehorende rechten en verantwoordelijkheden. Voorbeelden zijn een bedrijf, liefdadigheidsinstelling, regering of kerk.</v>
      </c>
      <c r="I585" s="12" t="str">
        <f>IFERROR(IF(VLOOKUP(A585,VocabularyFR!$A:$G,7)=0,"",VLOOKUP(A585,VocabularyFR!$A:$H,7)),"")</f>
        <v>Une organisation reconnue dans le monde entier, en particulier dans les juridictions, avec des droits et des responsabilités associés. Les exemples incluent une corporation, une charité, un gouvernement ou une église.</v>
      </c>
      <c r="J585" s="12" t="str">
        <f>IF($A585&lt;&gt;"",IF(VLOOKUP($A585,Vocabulary!$A:$J,7,)="","",VLOOKUP($A585,Vocabulary!$A:$J,7,)),"")</f>
        <v/>
      </c>
      <c r="K585" s="12" t="str">
        <f>IFERROR(IF(VLOOKUP(A585,VocabularyNL!$A:$H,8)=0,"",VLOOKUP(A585,VocabularyNL!$A:$H,8)),"")</f>
        <v/>
      </c>
      <c r="L585" s="12" t="str">
        <f>IFERROR(IF(VLOOKUP(A585,VocabularyFR!$A:$H,8)=0,"",VLOOKUP(A585,VocabularyFR!$A:$H,8)),"")</f>
        <v/>
      </c>
    </row>
    <row r="586" spans="1:12" ht="43.2" x14ac:dyDescent="0.3">
      <c r="A586" s="4">
        <v>660</v>
      </c>
      <c r="B586" s="12" t="str">
        <f>IF($A586&lt;&gt;"",VLOOKUP($A586,Vocabulary!$A:$J,4,),"")</f>
        <v>Organization</v>
      </c>
      <c r="C586" s="12" t="str">
        <f>IF($A586&lt;&gt;"",IF(VLOOKUP($A586,Vocabulary!$A:$J,2,)="","",VLOOKUP($A586,Vocabulary!$A:$J,2,)),"")</f>
        <v>hasUnit</v>
      </c>
      <c r="D586" s="12" t="str">
        <f>IF($A586&lt;&gt;"",IF(VLOOKUP($A586,Vocabulary!$A:$J,10,)="","",VLOOKUP($A586,Vocabulary!$A:$J,10,)),"")</f>
        <v>&lt;org:hasUnit&gt;</v>
      </c>
      <c r="E586" s="12" t="str">
        <f>IFERROR(IF(VLOOKUP(A586,VocabularyNL!$A:$G,6)=0,"",VLOOKUP(A586,VocabularyNL!$A:$G,6)),"")</f>
        <v>Heeft eenheid</v>
      </c>
      <c r="F586" s="12" t="str">
        <f>IFERROR(IF(VLOOKUP(A586,VocabularyFR!$A:$G,6)=0,"",VLOOKUP(A586,VocabularyFR!$A:$G,6)),"")</f>
        <v>A une unité</v>
      </c>
      <c r="G586" s="12" t="str">
        <f>IF($A586&lt;&gt;"",VLOOKUP($A586,Vocabulary!$A:$J,3,),"")</f>
        <v>Indicates a unit which is part of this Organization, e.g. a Department within a larger FormalOrganization. 
Inverse of `org:unitOf`.</v>
      </c>
      <c r="H586" s="12" t="str">
        <f>IFERROR(IF(VLOOKUP(A586,VocabularyNL!$A:$G,7)=0,"",VLOOKUP(A586,VocabularyNL!$A:$H,7)),"")</f>
        <v>Geeft een eenheid aan die deel uitmaakt van deze organisatie, b.v. een afdeling binnen een grotere FormalOrganization.
Inverse van `org: unitOf`.</v>
      </c>
      <c r="I586" s="12" t="str">
        <f>IFERROR(IF(VLOOKUP(A586,VocabularyFR!$A:$G,7)=0,"",VLOOKUP(A586,VocabularyFR!$A:$H,7)),"")</f>
        <v>Indique une unité faisant partie de cette organisation, par ex. un département au sein d'une organisation formelle plus grande.
Inverse de `org: unitOf`.</v>
      </c>
      <c r="J586" s="12" t="str">
        <f>IF($A586&lt;&gt;"",IF(VLOOKUP($A586,Vocabulary!$A:$J,7,)="","",VLOOKUP($A586,Vocabulary!$A:$J,7,)),"")</f>
        <v/>
      </c>
      <c r="K586" s="12" t="str">
        <f>IFERROR(IF(VLOOKUP(A586,VocabularyNL!$A:$H,8)=0,"",VLOOKUP(A586,VocabularyNL!$A:$H,8)),"")</f>
        <v/>
      </c>
      <c r="L586" s="12" t="str">
        <f>IFERROR(IF(VLOOKUP(A586,VocabularyFR!$A:$H,8)=0,"",VLOOKUP(A586,VocabularyFR!$A:$H,8)),"")</f>
        <v/>
      </c>
    </row>
    <row r="587" spans="1:12" ht="43.2" x14ac:dyDescent="0.3">
      <c r="A587" s="4">
        <v>661</v>
      </c>
      <c r="B587" s="12" t="str">
        <f>IF($A587&lt;&gt;"",VLOOKUP($A587,Vocabulary!$A:$J,4,),"")</f>
        <v>Organization</v>
      </c>
      <c r="C587" s="12" t="str">
        <f>IF($A587&lt;&gt;"",IF(VLOOKUP($A587,Vocabulary!$A:$J,2,)="","",VLOOKUP($A587,Vocabulary!$A:$J,2,)),"")</f>
        <v>unitOf</v>
      </c>
      <c r="D587" s="12" t="str">
        <f>IF($A587&lt;&gt;"",IF(VLOOKUP($A587,Vocabulary!$A:$J,10,)="","",VLOOKUP($A587,Vocabulary!$A:$J,10,)),"")</f>
        <v>&lt;org:unitOf&gt;</v>
      </c>
      <c r="E587" s="12" t="str">
        <f>IFERROR(IF(VLOOKUP(A587,VocabularyNL!$A:$G,6)=0,"",VLOOKUP(A587,VocabularyNL!$A:$G,6)),"")</f>
        <v>Is eenheid van</v>
      </c>
      <c r="F587" s="12" t="str">
        <f>IFERROR(IF(VLOOKUP(A587,VocabularyFR!$A:$G,6)=0,"",VLOOKUP(A587,VocabularyFR!$A:$G,6)),"")</f>
        <v>Est unité de</v>
      </c>
      <c r="G587" s="12" t="str">
        <f>IF($A587&lt;&gt;"",VLOOKUP($A587,Vocabulary!$A:$J,3,),"")</f>
        <v>Indicates an Organization of which this Unit is a part, e.g. a Department within a larger FormalOrganization. This is the inverse of `org:hasUnit`.</v>
      </c>
      <c r="H587" s="12" t="str">
        <f>IFERROR(IF(VLOOKUP(A587,VocabularyNL!$A:$G,7)=0,"",VLOOKUP(A587,VocabularyNL!$A:$H,7)),"")</f>
        <v>Geeft een organisatie aan waarvan deze eenheid een onderdeel is, bijvoorbeeld een afdeling binnen een grotere FormalOrganization. Dit is het omgekeerde van `org: hasUnit`.</v>
      </c>
      <c r="I587" s="12" t="str">
        <f>IFERROR(IF(VLOOKUP(A587,VocabularyFR!$A:$G,7)=0,"",VLOOKUP(A587,VocabularyFR!$A:$H,7)),"")</f>
        <v>Indique une organisation dont cette unité fait partie, par ex. un département au sein d'une organisation formelle plus grande. C'est l'inverse de `org: hasUnit`.</v>
      </c>
      <c r="J587" s="12" t="str">
        <f>IF($A587&lt;&gt;"",IF(VLOOKUP($A587,Vocabulary!$A:$J,7,)="","",VLOOKUP($A587,Vocabulary!$A:$J,7,)),"")</f>
        <v/>
      </c>
      <c r="K587" s="12" t="str">
        <f>IFERROR(IF(VLOOKUP(A587,VocabularyNL!$A:$H,8)=0,"",VLOOKUP(A587,VocabularyNL!$A:$H,8)),"")</f>
        <v/>
      </c>
      <c r="L587" s="12" t="str">
        <f>IFERROR(IF(VLOOKUP(A587,VocabularyFR!$A:$H,8)=0,"",VLOOKUP(A587,VocabularyFR!$A:$H,8)),"")</f>
        <v/>
      </c>
    </row>
    <row r="588" spans="1:12" ht="86.4" x14ac:dyDescent="0.3">
      <c r="A588" s="4">
        <v>662</v>
      </c>
      <c r="B588" s="12" t="str">
        <f>IF($A588&lt;&gt;"",VLOOKUP($A588,Vocabulary!$A:$J,4,),"")</f>
        <v>Location</v>
      </c>
      <c r="C588" s="12" t="str">
        <f>IF($A588&lt;&gt;"",IF(VLOOKUP($A588,Vocabulary!$A:$J,2,)="","",VLOOKUP($A588,Vocabulary!$A:$J,2,)),"")</f>
        <v>StreetName</v>
      </c>
      <c r="D588" s="12" t="str">
        <f>IF($A588&lt;&gt;"",IF(VLOOKUP($A588,Vocabulary!$A:$J,10,)="","",VLOOKUP($A588,Vocabulary!$A:$J,10,)),"")</f>
        <v>&lt;ThoroughfareName&gt;</v>
      </c>
      <c r="E588" s="12" t="str">
        <f>IFERROR(IF(VLOOKUP(A588,VocabularyNL!$A:$G,6)=0,"",VLOOKUP(A588,VocabularyNL!$A:$G,6)),"")</f>
        <v>Straatnaam</v>
      </c>
      <c r="F588" s="12" t="str">
        <f>IFERROR(IF(VLOOKUP(A588,VocabularyFR!$A:$G,6)=0,"",VLOOKUP(A588,VocabularyFR!$A:$G,6)),"")</f>
        <v>Nom de la rue</v>
      </c>
      <c r="G588" s="12" t="str">
        <f>IF($A588&lt;&gt;"",VLOOKUP($A588,Vocabulary!$A:$J,3,),"")</f>
        <v xml:space="preserve">An address component that represents the name of a passage or way through from one location to another. A thoroughfare is not necessarily a road, it might be a waterway or some other feature. </v>
      </c>
      <c r="H588" s="12" t="str">
        <f>IFERROR(IF(VLOOKUP(A588,VocabularyNL!$A:$G,7)=0,"",VLOOKUP(A588,VocabularyNL!$A:$H,7)),"")</f>
        <v>Een adrescomponent die de naam is van een passage of een weg door de ene locatie naar de andere. Een verkeersweg is niet noodzakelijkerwijs een weg, het kan een waterweg zijn of een andere functie.</v>
      </c>
      <c r="I588" s="12" t="str">
        <f>IFERROR(IF(VLOOKUP(A588,VocabularyFR!$A:$G,7)=0,"",VLOOKUP(A588,VocabularyFR!$A:$H,7)),"")</f>
        <v>Un composant d'adresse qui est le nom d'un passage ou d'une route passant d'un endroit à un autre. Une route n'est pas nécessairement une route, elle peut être une voie navigable ou une fonction différente.</v>
      </c>
      <c r="J588" s="12" t="str">
        <f>IF($A588&lt;&gt;"",IF(VLOOKUP($A588,Vocabulary!$A:$J,7,)="","",VLOOKUP($A588,Vocabulary!$A:$J,7,)),"")</f>
        <v>BEST: Address component with the name officially assigned to a street (runway, passage, square) or to a hamlet and to which addresses can be linked.
BEST = Belgian standard for adresses.
(also see &lt;locn:Thoroughfare&gt;)</v>
      </c>
      <c r="K588" s="12" t="str">
        <f>IFERROR(IF(VLOOKUP(A588,VocabularyNL!$A:$H,8)=0,"",VLOOKUP(A588,VocabularyNL!$A:$H,8)),"")</f>
        <v>BEST: Adrescomponent met de naam die officieel werd toegekend aan een straat (baan, doorgang, plein) of aan een gehucht en waaraan adressen kunnen zijn gekoppeld.
BEST = Belgische standaard voor adressen.
(zie ook &lt;locn:Thoroughfare&gt;)</v>
      </c>
      <c r="L588" s="12" t="str">
        <f>IFERROR(IF(VLOOKUP(A588,VocabularyFR!$A:$H,8)=0,"",VLOOKUP(A588,VocabularyFR!$A:$H,8)),"")</f>
        <v xml:space="preserve">
BEST: Composant d'adresse avec le nom attribué officiellement à une rue (piste, passage, carré) ou à un hameau et auquel des adresses peuvent être liées.
BEST = standard belge pour les adresses
(voir également &lt;locn:Thoroughfare&gt;)</v>
      </c>
    </row>
    <row r="589" spans="1:12" ht="72" x14ac:dyDescent="0.3">
      <c r="A589" s="4">
        <v>663</v>
      </c>
      <c r="B589" s="12" t="str">
        <f>IF($A589&lt;&gt;"",VLOOKUP($A589,Vocabulary!$A:$J,4,),"")</f>
        <v>Location</v>
      </c>
      <c r="C589" s="12" t="str">
        <f>IF($A589&lt;&gt;"",IF(VLOOKUP($A589,Vocabulary!$A:$J,2,)="","",VLOOKUP($A589,Vocabulary!$A:$J,2,)),"")</f>
        <v>houseNumber</v>
      </c>
      <c r="D589" s="12" t="str">
        <f>IF($A589&lt;&gt;"",IF(VLOOKUP($A589,Vocabulary!$A:$J,10,)="","",VLOOKUP($A589,Vocabulary!$A:$J,10,)),"")</f>
        <v>&lt;locatorDesignator&gt;</v>
      </c>
      <c r="E589" s="12" t="str">
        <f>IFERROR(IF(VLOOKUP(A589,VocabularyNL!$A:$G,6)=0,"",VLOOKUP(A589,VocabularyNL!$A:$G,6)),"")</f>
        <v>Huisnummer</v>
      </c>
      <c r="F589" s="12" t="str">
        <f>IFERROR(IF(VLOOKUP(A589,VocabularyFR!$A:$G,6)=0,"",VLOOKUP(A589,VocabularyFR!$A:$G,6)),"")</f>
        <v>Numéro de la maison</v>
      </c>
      <c r="G589" s="12" t="str">
        <f>IF($A589&lt;&gt;"",VLOOKUP($A589,Vocabulary!$A:$J,3,),"")</f>
        <v>A number or a sequence of characters that uniquely identifies the locator within the relevant scope(s). The full identification of the locator could include one or more locator designators.</v>
      </c>
      <c r="H589" s="12" t="str">
        <f>IFERROR(IF(VLOOKUP(A589,VocabularyNL!$A:$G,7)=0,"",VLOOKUP(A589,VocabularyNL!$A:$H,7)),"")</f>
        <v>Een aantal of een reeks tekens die de locator op unieke wijze identificeert binnen de relevante scope (s). De volledige identificatie van de locator kan een of meer locator-aanduidingen bevatten.</v>
      </c>
      <c r="I589" s="12" t="str">
        <f>IFERROR(IF(VLOOKUP(A589,VocabularyFR!$A:$G,7)=0,"",VLOOKUP(A589,VocabularyFR!$A:$H,7)),"")</f>
        <v>Un nombre ou une séquence de caractères identifiant de manière unique le localisateur dans la ou les portées pertinentes. L’identification complète du localisateur pourrait inclure un ou plusieurs indicateurs de localisateur.</v>
      </c>
      <c r="J589" s="12" t="str">
        <f>IF($A589&lt;&gt;"",IF(VLOOKUP($A589,Vocabulary!$A:$J,7,)="","",VLOOKUP($A589,Vocabulary!$A:$J,7,)),"")</f>
        <v xml:space="preserve">
Alphanumeric code officially assigned to building units (house number), mooring places, stands or parcels.
See https://github.com/belgif/fedvoc/wiki/Mapping-of-a-Belgian-(BEST)-address-on-an-international-address</v>
      </c>
      <c r="K589" s="12" t="str">
        <f>IFERROR(IF(VLOOKUP(A589,VocabularyNL!$A:$H,8)=0,"",VLOOKUP(A589,VocabularyNL!$A:$H,8)),"")</f>
        <v>Alfanumerieke code officieel toegekend aan gebouweenheden, ligplaatsen, standplaatsen of percelen.
Zie https://github.com/belgif/fedvoc/wiki/Mapping-of-a-Belgian-(BEST)-address-on-an-international-address</v>
      </c>
      <c r="L589" s="12" t="str">
        <f>IFERROR(IF(VLOOKUP(A589,VocabularyFR!$A:$H,8)=0,"",VLOOKUP(A589,VocabularyFR!$A:$H,8)),"")</f>
        <v>Code alphanumérique attribué officiellement à des unités de bâtiment, postes d’amarrage, emplacements ou parcelles.
Voir https://github.com/belgif/fedvoc/wiki/Mapping-of-a-Belgian-(BEST)-address-on-an-international-address</v>
      </c>
    </row>
    <row r="590" spans="1:12" ht="72" x14ac:dyDescent="0.3">
      <c r="A590" s="8">
        <v>664</v>
      </c>
      <c r="B590" s="12" t="str">
        <f>IF($A590&lt;&gt;"",VLOOKUP($A590,Vocabulary!$A:$J,4,),"")</f>
        <v>Location</v>
      </c>
      <c r="C590" s="12" t="str">
        <f>IF($A590&lt;&gt;"",IF(VLOOKUP($A590,Vocabulary!$A:$J,2,)="","",VLOOKUP($A590,Vocabulary!$A:$J,2,)),"")</f>
        <v>streetName</v>
      </c>
      <c r="D590" s="12" t="str">
        <f>IF($A590&lt;&gt;"",IF(VLOOKUP($A590,Vocabulary!$A:$J,10,)="","",VLOOKUP($A590,Vocabulary!$A:$J,10,)),"")</f>
        <v>&lt;ThoroughfareName.name&gt;</v>
      </c>
      <c r="E590" s="12" t="str">
        <f>IFERROR(IF(VLOOKUP(A590,VocabularyNL!$A:$G,6)=0,"",VLOOKUP(A590,VocabularyNL!$A:$G,6)),"")</f>
        <v>Straatnaam</v>
      </c>
      <c r="F590" s="12" t="str">
        <f>IFERROR(IF(VLOOKUP(A590,VocabularyFR!$A:$G,6)=0,"",VLOOKUP(A590,VocabularyFR!$A:$G,6)),"")</f>
        <v>Nom de la rue</v>
      </c>
      <c r="G590" s="12" t="str">
        <f>IF($A590&lt;&gt;"",VLOOKUP($A590,Vocabulary!$A:$J,3,),"")</f>
        <v>The name of a passage or way through from one location to another. A thoroughfare is not necessarily a road, it might be a waterway or some other feature. 
Name of the street  (in the sense of spelling, possibly in several languages).</v>
      </c>
      <c r="H590" s="12" t="str">
        <f>IFERROR(IF(VLOOKUP(A590,VocabularyNL!$A:$G,7)=0,"",VLOOKUP(A590,VocabularyNL!$A:$H,7)),"")</f>
        <v>De naam van een passage of een doorgang van de ene naar de andere locatie. Niet noodzakelijkerwijs een weg, het kan een waterweg zijn of een andere functie.
Naam van de straat (in de betekenis van spelling, eventueel in meerdere talen).</v>
      </c>
      <c r="I590" s="12" t="str">
        <f>IFERROR(IF(VLOOKUP(A590,VocabularyFR!$A:$G,7)=0,"",VLOOKUP(A590,VocabularyFR!$A:$H,7)),"")</f>
        <v>Le nom d'un passage ou chemin d'un endroit à un autre. Pas nécessairement une route, il peut s'agir d'une voie navigable ou d'une autre caractéristique.
Nom de la rue (dans le sens de l'orthographe, éventuellement en plusieurs langues).</v>
      </c>
      <c r="J590" s="12" t="str">
        <f>IF($A590&lt;&gt;"",IF(VLOOKUP($A590,Vocabulary!$A:$J,7,)="","",VLOOKUP($A590,Vocabulary!$A:$J,7,)),"")</f>
        <v>Name of the street  (in the sense of spelling, possibly in several languages).
See https://github.com/belgif/fedvoc/wiki/Mapping-of-a-Belgian-(BEST)-address-on-an-international-address</v>
      </c>
      <c r="K590" s="12" t="str">
        <f>IFERROR(IF(VLOOKUP(A590,VocabularyNL!$A:$H,8)=0,"",VLOOKUP(A590,VocabularyNL!$A:$H,8)),"")</f>
        <v>Naam van de straat (in de betekenis van spelling, eventueel in meerdere talen).
Zie https://github.com/belgif/fedvoc/wiki/Mapping-of-a-Belgian-(BEST)-address-on-an-international-address</v>
      </c>
      <c r="L590" s="12" t="str">
        <f>IFERROR(IF(VLOOKUP(A590,VocabularyFR!$A:$H,8)=0,"",VLOOKUP(A590,VocabularyFR!$A:$H,8)),"")</f>
        <v>Nom de la rue (dans le sens de l'orthographe, éventuellement en plusieurs langues).
Voir https://github.com/belgif/fedvoc/wiki/Mapping-of-a-Belgian-(BEST)-address-on-an-international-address</v>
      </c>
    </row>
    <row r="591" spans="1:12" x14ac:dyDescent="0.3">
      <c r="A591" s="8">
        <v>666</v>
      </c>
      <c r="B591" s="12" t="str">
        <f>IF($A591&lt;&gt;"",VLOOKUP($A591,Vocabulary!$A:$J,4,),"")</f>
        <v>Location</v>
      </c>
      <c r="C591" s="12" t="str">
        <f>IF($A591&lt;&gt;"",IF(VLOOKUP($A591,Vocabulary!$A:$J,2,)="","",VLOOKUP($A591,Vocabulary!$A:$J,2,)),"")</f>
        <v>streetNameStatus</v>
      </c>
      <c r="D591" s="12" t="str">
        <f>IF($A591&lt;&gt;"",IF(VLOOKUP($A591,Vocabulary!$A:$J,10,)="","",VLOOKUP($A591,Vocabulary!$A:$J,10,)),"")</f>
        <v>&lt;fed-loc:streetNameStatus&gt;</v>
      </c>
      <c r="E591" s="12" t="str">
        <f>IFERROR(IF(VLOOKUP(A591,VocabularyNL!$A:$G,6)=0,"",VLOOKUP(A591,VocabularyNL!$A:$G,6)),"")</f>
        <v>Status straatnaam</v>
      </c>
      <c r="F591" s="12" t="str">
        <f>IFERROR(IF(VLOOKUP(A591,VocabularyFR!$A:$G,6)=0,"",VLOOKUP(A591,VocabularyFR!$A:$G,6)),"")</f>
        <v>Statut du nom de la rue</v>
      </c>
      <c r="G591" s="12" t="str">
        <f>IF($A591&lt;&gt;"",VLOOKUP($A591,Vocabulary!$A:$J,3,),"")</f>
        <v>Current state of the streetname.</v>
      </c>
      <c r="H591" s="12" t="str">
        <f>IFERROR(IF(VLOOKUP(A591,VocabularyNL!$A:$G,7)=0,"",VLOOKUP(A591,VocabularyNL!$A:$H,7)),"")</f>
        <v>Actuele toestand van de straatnaam.</v>
      </c>
      <c r="I591" s="12" t="str">
        <f>IFERROR(IF(VLOOKUP(A591,VocabularyFR!$A:$G,7)=0,"",VLOOKUP(A591,VocabularyFR!$A:$H,7)),"")</f>
        <v>État actuel du nom de la rue.</v>
      </c>
      <c r="J591" s="12" t="str">
        <f>IF($A591&lt;&gt;"",IF(VLOOKUP($A591,Vocabulary!$A:$J,7,)="","",VLOOKUP($A591,Vocabulary!$A:$J,7,)),"")</f>
        <v/>
      </c>
      <c r="K591" s="12" t="str">
        <f>IFERROR(IF(VLOOKUP(A591,VocabularyNL!$A:$H,8)=0,"",VLOOKUP(A591,VocabularyNL!$A:$H,8)),"")</f>
        <v/>
      </c>
      <c r="L591" s="12" t="str">
        <f>IFERROR(IF(VLOOKUP(A591,VocabularyFR!$A:$H,8)=0,"",VLOOKUP(A591,VocabularyFR!$A:$H,8)),"")</f>
        <v/>
      </c>
    </row>
    <row r="592" spans="1:12" x14ac:dyDescent="0.3">
      <c r="A592" s="8">
        <v>667</v>
      </c>
      <c r="B592" s="12" t="str">
        <f>IF($A592&lt;&gt;"",VLOOKUP($A592,Vocabulary!$A:$J,4,),"")</f>
        <v>Location</v>
      </c>
      <c r="C592" s="12" t="str">
        <f>IF($A592&lt;&gt;"",IF(VLOOKUP($A592,Vocabulary!$A:$J,2,)="","",VLOOKUP($A592,Vocabulary!$A:$J,2,)),"")</f>
        <v>streetNameType</v>
      </c>
      <c r="D592" s="12" t="str">
        <f>IF($A592&lt;&gt;"",IF(VLOOKUP($A592,Vocabulary!$A:$J,10,)="","",VLOOKUP($A592,Vocabulary!$A:$J,10,)),"")</f>
        <v>&lt;fed-loc:streetNameType&gt;</v>
      </c>
      <c r="E592" s="12" t="str">
        <f>IFERROR(IF(VLOOKUP(A592,VocabularyNL!$A:$G,6)=0,"",VLOOKUP(A592,VocabularyNL!$A:$G,6)),"")</f>
        <v>Type straatnaam</v>
      </c>
      <c r="F592" s="12" t="str">
        <f>IFERROR(IF(VLOOKUP(A592,VocabularyFR!$A:$G,6)=0,"",VLOOKUP(A592,VocabularyFR!$A:$G,6)),"")</f>
        <v>Type de nom de la rue</v>
      </c>
      <c r="G592" s="12" t="str">
        <f>IF($A592&lt;&gt;"",VLOOKUP($A592,Vocabulary!$A:$J,3,),"")</f>
        <v>Nature of the streetname (see code list).</v>
      </c>
      <c r="H592" s="12" t="str">
        <f>IFERROR(IF(VLOOKUP(A592,VocabularyNL!$A:$G,7)=0,"",VLOOKUP(A592,VocabularyNL!$A:$H,7)),"")</f>
        <v>Aard van de straatnaam (zie codelijst).</v>
      </c>
      <c r="I592" s="12" t="str">
        <f>IFERROR(IF(VLOOKUP(A592,VocabularyFR!$A:$G,7)=0,"",VLOOKUP(A592,VocabularyFR!$A:$H,7)),"")</f>
        <v>Nature du nom de rue (voir liste de codes).</v>
      </c>
      <c r="J592" s="12" t="str">
        <f>IF($A592&lt;&gt;"",IF(VLOOKUP($A592,Vocabulary!$A:$J,7,)="","",VLOOKUP($A592,Vocabulary!$A:$J,7,)),"")</f>
        <v/>
      </c>
      <c r="K592" s="12" t="str">
        <f>IFERROR(IF(VLOOKUP(A592,VocabularyNL!$A:$H,8)=0,"",VLOOKUP(A592,VocabularyNL!$A:$H,8)),"")</f>
        <v/>
      </c>
      <c r="L592" s="12" t="str">
        <f>IFERROR(IF(VLOOKUP(A592,VocabularyFR!$A:$H,8)=0,"",VLOOKUP(A592,VocabularyFR!$A:$H,8)),"")</f>
        <v/>
      </c>
    </row>
    <row r="593" spans="1:12" ht="28.8" x14ac:dyDescent="0.3">
      <c r="A593" s="8">
        <v>668</v>
      </c>
      <c r="B593" s="12" t="str">
        <f>IF($A593&lt;&gt;"",VLOOKUP($A593,Vocabulary!$A:$J,4,),"")</f>
        <v>Location</v>
      </c>
      <c r="C593" s="12" t="str">
        <f>IF($A593&lt;&gt;"",IF(VLOOKUP($A593,Vocabulary!$A:$J,2,)="","",VLOOKUP($A593,Vocabulary!$A:$J,2,)),"")</f>
        <v>StreetNameStatus</v>
      </c>
      <c r="D593" s="12" t="str">
        <f>IF($A593&lt;&gt;"",IF(VLOOKUP($A593,Vocabulary!$A:$J,10,)="","",VLOOKUP($A593,Vocabulary!$A:$J,10,)),"")</f>
        <v>&lt;http://inspire.ec.europa.eu/codelist/StatusValue&gt;</v>
      </c>
      <c r="E593" s="12" t="str">
        <f>IFERROR(IF(VLOOKUP(A593,VocabularyNL!$A:$G,6)=0,"",VLOOKUP(A593,VocabularyNL!$A:$G,6)),"")</f>
        <v>Status straatnaam</v>
      </c>
      <c r="F593" s="12" t="str">
        <f>IFERROR(IF(VLOOKUP(A593,VocabularyFR!$A:$G,6)=0,"",VLOOKUP(A593,VocabularyFR!$A:$G,6)),"")</f>
        <v>Statut du nom de la rue</v>
      </c>
      <c r="G593" s="12" t="str">
        <f>IF($A593&lt;&gt;"",VLOOKUP($A593,Vocabulary!$A:$J,3,),"")</f>
        <v>Current state of the streetname.</v>
      </c>
      <c r="H593" s="12" t="str">
        <f>IFERROR(IF(VLOOKUP(A593,VocabularyNL!$A:$G,7)=0,"",VLOOKUP(A593,VocabularyNL!$A:$H,7)),"")</f>
        <v>Actuele toestand van de straatnaam.</v>
      </c>
      <c r="I593" s="12" t="str">
        <f>IFERROR(IF(VLOOKUP(A593,VocabularyFR!$A:$G,7)=0,"",VLOOKUP(A593,VocabularyFR!$A:$H,7)),"")</f>
        <v>État actuel du nom de la rue.</v>
      </c>
      <c r="J593" s="12" t="str">
        <f>IF($A593&lt;&gt;"",IF(VLOOKUP($A593,Vocabulary!$A:$J,7,)="","",VLOOKUP($A593,Vocabulary!$A:$J,7,)),"")</f>
        <v/>
      </c>
      <c r="K593" s="12" t="str">
        <f>IFERROR(IF(VLOOKUP(A593,VocabularyNL!$A:$H,8)=0,"",VLOOKUP(A593,VocabularyNL!$A:$H,8)),"")</f>
        <v/>
      </c>
      <c r="L593" s="12" t="str">
        <f>IFERROR(IF(VLOOKUP(A593,VocabularyFR!$A:$H,8)=0,"",VLOOKUP(A593,VocabularyFR!$A:$H,8)),"")</f>
        <v/>
      </c>
    </row>
    <row r="594" spans="1:12" x14ac:dyDescent="0.3">
      <c r="A594" s="8">
        <v>669</v>
      </c>
      <c r="B594" s="12" t="str">
        <f>IF($A594&lt;&gt;"",VLOOKUP($A594,Vocabulary!$A:$J,4,),"")</f>
        <v>Location</v>
      </c>
      <c r="C594" s="12" t="str">
        <f>IF($A594&lt;&gt;"",IF(VLOOKUP($A594,Vocabulary!$A:$J,2,)="","",VLOOKUP($A594,Vocabulary!$A:$J,2,)),"")</f>
        <v>StreetNameType</v>
      </c>
      <c r="D594" s="12" t="str">
        <f>IF($A594&lt;&gt;"",IF(VLOOKUP($A594,Vocabulary!$A:$J,10,)="","",VLOOKUP($A594,Vocabulary!$A:$J,10,)),"")</f>
        <v>&lt;fed-thesaurus:streetnametype&gt;</v>
      </c>
      <c r="E594" s="12" t="str">
        <f>IFERROR(IF(VLOOKUP(A594,VocabularyNL!$A:$G,6)=0,"",VLOOKUP(A594,VocabularyNL!$A:$G,6)),"")</f>
        <v>Type straatnaam</v>
      </c>
      <c r="F594" s="12" t="str">
        <f>IFERROR(IF(VLOOKUP(A594,VocabularyFR!$A:$G,6)=0,"",VLOOKUP(A594,VocabularyFR!$A:$G,6)),"")</f>
        <v>Type de nom de la rue</v>
      </c>
      <c r="G594" s="12" t="str">
        <f>IF($A594&lt;&gt;"",VLOOKUP($A594,Vocabulary!$A:$J,3,),"")</f>
        <v>Nature of the streetname (see code list).</v>
      </c>
      <c r="H594" s="12" t="str">
        <f>IFERROR(IF(VLOOKUP(A594,VocabularyNL!$A:$G,7)=0,"",VLOOKUP(A594,VocabularyNL!$A:$H,7)),"")</f>
        <v>Aard van de straatnaam (zie codelijst).</v>
      </c>
      <c r="I594" s="12" t="str">
        <f>IFERROR(IF(VLOOKUP(A594,VocabularyFR!$A:$G,7)=0,"",VLOOKUP(A594,VocabularyFR!$A:$H,7)),"")</f>
        <v>Nature du nom de rue (voir liste de codes).</v>
      </c>
      <c r="J594" s="12" t="str">
        <f>IF($A594&lt;&gt;"",IF(VLOOKUP($A594,Vocabulary!$A:$J,7,)="","",VLOOKUP($A594,Vocabulary!$A:$J,7,)),"")</f>
        <v/>
      </c>
      <c r="K594" s="12" t="str">
        <f>IFERROR(IF(VLOOKUP(A594,VocabularyNL!$A:$H,8)=0,"",VLOOKUP(A594,VocabularyNL!$A:$H,8)),"")</f>
        <v/>
      </c>
      <c r="L594" s="12" t="str">
        <f>IFERROR(IF(VLOOKUP(A594,VocabularyFR!$A:$H,8)=0,"",VLOOKUP(A594,VocabularyFR!$A:$H,8)),"")</f>
        <v/>
      </c>
    </row>
    <row r="595" spans="1:12" ht="28.8" x14ac:dyDescent="0.3">
      <c r="A595" s="4">
        <v>670</v>
      </c>
      <c r="B595" s="12" t="str">
        <f>IF($A595&lt;&gt;"",VLOOKUP($A595,Vocabulary!$A:$J,4,),"")</f>
        <v>Other</v>
      </c>
      <c r="C595" s="12" t="str">
        <f>IF($A595&lt;&gt;"",IF(VLOOKUP($A595,Vocabulary!$A:$J,2,)="","",VLOOKUP($A595,Vocabulary!$A:$J,2,)),"")</f>
        <v>Agent</v>
      </c>
      <c r="D595" s="12" t="str">
        <f>IF($A595&lt;&gt;"",IF(VLOOKUP($A595,Vocabulary!$A:$J,10,)="","",VLOOKUP($A595,Vocabulary!$A:$J,10,)),"")</f>
        <v>&lt;dcterms:Agent&gt;</v>
      </c>
      <c r="E595" s="12" t="str">
        <f>IFERROR(IF(VLOOKUP(A595,VocabularyNL!$A:$G,6)=0,"",VLOOKUP(A595,VocabularyNL!$A:$G,6)),"")</f>
        <v>Agent</v>
      </c>
      <c r="F595" s="12" t="str">
        <f>IFERROR(IF(VLOOKUP(A595,VocabularyFR!$A:$G,6)=0,"",VLOOKUP(A595,VocabularyFR!$A:$G,6)),"")</f>
        <v>Agent</v>
      </c>
      <c r="G595" s="12" t="str">
        <f>IF($A595&lt;&gt;"",VLOOKUP($A595,Vocabulary!$A:$J,3,),"")</f>
        <v>An entity that is able to carry out actions.
Typically either a natural person or an organization.</v>
      </c>
      <c r="H595" s="12" t="str">
        <f>IFERROR(IF(VLOOKUP(A595,VocabularyNL!$A:$G,7)=0,"",VLOOKUP(A595,VocabularyNL!$A:$H,7)),"")</f>
        <v>Een entiteit die acties kan uitvoeren.
Typisch een natuurlijke persoon of een organisatie.</v>
      </c>
      <c r="I595" s="12" t="str">
        <f>IFERROR(IF(VLOOKUP(A595,VocabularyFR!$A:$G,7)=0,"",VLOOKUP(A595,VocabularyFR!$A:$H,7)),"")</f>
        <v>Une entité capable d'effectuer des actions.
Typiquement, une personne physique ou une organisation.</v>
      </c>
      <c r="J595" s="12" t="str">
        <f>IF($A595&lt;&gt;"",IF(VLOOKUP($A595,Vocabulary!$A:$J,7,)="","",VLOOKUP($A595,Vocabulary!$A:$J,7,)),"")</f>
        <v/>
      </c>
      <c r="K595" s="12" t="str">
        <f>IFERROR(IF(VLOOKUP(A595,VocabularyNL!$A:$H,8)=0,"",VLOOKUP(A595,VocabularyNL!$A:$H,8)),"")</f>
        <v/>
      </c>
      <c r="L595" s="12" t="str">
        <f>IFERROR(IF(VLOOKUP(A595,VocabularyFR!$A:$H,8)=0,"",VLOOKUP(A595,VocabularyFR!$A:$H,8)),"")</f>
        <v/>
      </c>
    </row>
    <row r="596" spans="1:12" ht="28.8" x14ac:dyDescent="0.3">
      <c r="A596" s="4">
        <v>674</v>
      </c>
      <c r="B596" s="12" t="str">
        <f>IF($A596&lt;&gt;"",VLOOKUP($A596,Vocabulary!$A:$J,4,),"")</f>
        <v>Person</v>
      </c>
      <c r="C596" s="12" t="str">
        <f>IF($A596&lt;&gt;"",IF(VLOOKUP($A596,Vocabulary!$A:$J,2,)="","",VLOOKUP($A596,Vocabulary!$A:$J,2,)),"")</f>
        <v>residency</v>
      </c>
      <c r="D596" s="12" t="str">
        <f>IF($A596&lt;&gt;"",IF(VLOOKUP($A596,Vocabulary!$A:$J,10,)="","",VLOOKUP($A596,Vocabulary!$A:$J,10,)),"")</f>
        <v>&lt;person:residency&gt;</v>
      </c>
      <c r="E596" s="12" t="str">
        <f>IFERROR(IF(VLOOKUP(A596,VocabularyNL!$A:$G,6)=0,"",VLOOKUP(A596,VocabularyNL!$A:$G,6)),"")</f>
        <v>Resident van</v>
      </c>
      <c r="F596" s="12" t="str">
        <f>IFERROR(IF(VLOOKUP(A596,VocabularyFR!$A:$G,6)=0,"",VLOOKUP(A596,VocabularyFR!$A:$G,6)),"")</f>
        <v>Résident de</v>
      </c>
      <c r="G596" s="12" t="str">
        <f>IF($A596&lt;&gt;"",VLOOKUP($A596,Vocabulary!$A:$J,3,),"")</f>
        <v>Residency typically provides an individual with a subset of the rights of a citizen.</v>
      </c>
      <c r="H596" s="12" t="str">
        <f>IFERROR(IF(VLOOKUP(A596,VocabularyNL!$A:$G,7)=0,"",VLOOKUP(A596,VocabularyNL!$A:$H,7)),"")</f>
        <v>Residentie (inwonerschap) biedt een individu typisch een deelverzameling van de rechten van een burger.</v>
      </c>
      <c r="I596" s="12" t="str">
        <f>IFERROR(IF(VLOOKUP(A596,VocabularyFR!$A:$G,7)=0,"",VLOOKUP(A596,VocabularyFR!$A:$H,7)),"")</f>
        <v>La résidence fournit généralement à un individu un sous-ensemble des droits d'un citoyen.</v>
      </c>
      <c r="J596" s="12" t="str">
        <f>IF($A596&lt;&gt;"",IF(VLOOKUP($A596,Vocabulary!$A:$J,7,)="","",VLOOKUP($A596,Vocabulary!$A:$J,7,)),"")</f>
        <v/>
      </c>
      <c r="K596" s="12" t="str">
        <f>IFERROR(IF(VLOOKUP(A596,VocabularyNL!$A:$H,8)=0,"",VLOOKUP(A596,VocabularyNL!$A:$H,8)),"")</f>
        <v/>
      </c>
      <c r="L596" s="12" t="str">
        <f>IFERROR(IF(VLOOKUP(A596,VocabularyFR!$A:$H,8)=0,"",VLOOKUP(A596,VocabularyFR!$A:$H,8)),"")</f>
        <v/>
      </c>
    </row>
    <row r="597" spans="1:12" ht="86.4" x14ac:dyDescent="0.3">
      <c r="A597" s="4">
        <v>675</v>
      </c>
      <c r="B597" s="12" t="str">
        <f>IF($A597&lt;&gt;"",VLOOKUP($A597,Vocabulary!$A:$J,4,),"")</f>
        <v>Person</v>
      </c>
      <c r="C597" s="12" t="str">
        <f>IF($A597&lt;&gt;"",IF(VLOOKUP($A597,Vocabulary!$A:$J,2,)="","",VLOOKUP($A597,Vocabulary!$A:$J,2,)),"")</f>
        <v>citizenship</v>
      </c>
      <c r="D597" s="12" t="str">
        <f>IF($A597&lt;&gt;"",IF(VLOOKUP($A597,Vocabulary!$A:$J,10,)="","",VLOOKUP($A597,Vocabulary!$A:$J,10,)),"")</f>
        <v>&lt;person:citizenship&gt;</v>
      </c>
      <c r="E597" s="12" t="str">
        <f>IFERROR(IF(VLOOKUP(A597,VocabularyNL!$A:$G,6)=0,"",VLOOKUP(A597,VocabularyNL!$A:$G,6)),"")</f>
        <v>Burger van</v>
      </c>
      <c r="F597" s="12" t="str">
        <f>IFERROR(IF(VLOOKUP(A597,VocabularyFR!$A:$G,6)=0,"",VLOOKUP(A597,VocabularyFR!$A:$G,6)),"")</f>
        <v>Citoyen de</v>
      </c>
      <c r="G597" s="12" t="str">
        <f>IF($A597&lt;&gt;"",VLOOKUP($A597,Vocabulary!$A:$J,3,),"")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H597" s="12" t="str">
        <f>IFERROR(IF(VLOOKUP(A597,VocabularyNL!$A:$G,7)=0,"",VLOOKUP(A597,VocabularyNL!$A:$H,7)),"")</f>
        <v>De burgerschapsrelatie (staatsburgerschap)  verbindt een persoon met een rechtsgebied dat burgerschapsrechten heeft verleend aan het individu, zoals het stemrecht, bepaalde bescherming van de gemeenschap of de uitgifte van een paspoort. 
Meer nationaliteiten worden geregistreerd als meer instanties van de relatie tussen staatsburgerschap.</v>
      </c>
      <c r="I597" s="12" t="str">
        <f>IFERROR(IF(VLOOKUP(A597,VocabularyFR!$A:$G,7)=0,"",VLOOKUP(A597,VocabularyFR!$A:$H,7)),"")</f>
        <v>La relation de citoyenneté lie une personne à une juridiction qui lui a conféré des droits, tels que le droit de voter, le droit de recevoir une certaine protection de la communauté ou la délivrance d'un passeport. 
Les citoyennetés multiples sont enregistrées en tant qu'exemples multiples de la relation de citoyenneté.</v>
      </c>
      <c r="J597" s="12" t="str">
        <f>IF($A597&lt;&gt;"",IF(VLOOKUP($A597,Vocabulary!$A:$J,7,)="","",VLOOKUP($A597,Vocabulary!$A:$J,7,)),"")</f>
        <v/>
      </c>
      <c r="K597" s="12" t="str">
        <f>IFERROR(IF(VLOOKUP(A597,VocabularyNL!$A:$H,8)=0,"",VLOOKUP(A597,VocabularyNL!$A:$H,8)),"")</f>
        <v/>
      </c>
      <c r="L597" s="12" t="str">
        <f>IFERROR(IF(VLOOKUP(A597,VocabularyFR!$A:$H,8)=0,"",VLOOKUP(A597,VocabularyFR!$A:$H,8)),"")</f>
        <v/>
      </c>
    </row>
    <row r="598" spans="1:12" ht="28.8" x14ac:dyDescent="0.3">
      <c r="A598" s="4">
        <v>676</v>
      </c>
      <c r="B598" s="12" t="str">
        <f>IF($A598&lt;&gt;"",VLOOKUP($A598,Vocabulary!$A:$J,4,),"")</f>
        <v>Person</v>
      </c>
      <c r="C598" s="12" t="str">
        <f>IF($A598&lt;&gt;"",IF(VLOOKUP($A598,Vocabulary!$A:$J,2,)="","",VLOOKUP($A598,Vocabulary!$A:$J,2,)),"")</f>
        <v>Jurisdiction</v>
      </c>
      <c r="D598" s="12" t="str">
        <f>IF($A598&lt;&gt;"",IF(VLOOKUP($A598,Vocabulary!$A:$J,10,)="","",VLOOKUP($A598,Vocabulary!$A:$J,10,)),"")</f>
        <v>&lt;dcterms:Jurisdiction&gt;</v>
      </c>
      <c r="E598" s="12" t="str">
        <f>IFERROR(IF(VLOOKUP(A598,VocabularyNL!$A:$G,6)=0,"",VLOOKUP(A598,VocabularyNL!$A:$G,6)),"")</f>
        <v>Jurisdictie</v>
      </c>
      <c r="F598" s="12" t="str">
        <f>IFERROR(IF(VLOOKUP(A598,VocabularyFR!$A:$G,6)=0,"",VLOOKUP(A598,VocabularyFR!$A:$G,6)),"")</f>
        <v>Juridiction</v>
      </c>
      <c r="G598" s="12" t="str">
        <f>IF($A598&lt;&gt;"",VLOOKUP($A598,Vocabulary!$A:$J,3,),"")</f>
        <v>The extent or range of judicial, law enforcement, or other authority.</v>
      </c>
      <c r="H598" s="12" t="str">
        <f>IFERROR(IF(VLOOKUP(A598,VocabularyNL!$A:$G,7)=0,"",VLOOKUP(A598,VocabularyNL!$A:$H,7)),"")</f>
        <v>De omvang of het bereik van juridische, wetshandhaving of andere autoriteit.</v>
      </c>
      <c r="I598" s="12" t="str">
        <f>IFERROR(IF(VLOOKUP(A598,VocabularyFR!$A:$G,7)=0,"",VLOOKUP(A598,VocabularyFR!$A:$H,7)),"")</f>
        <v>L'étendue ou la gamme des autorités judiciaires, des forces de l'ordre ou autres.</v>
      </c>
      <c r="J598" s="12" t="str">
        <f>IF($A598&lt;&gt;"",IF(VLOOKUP($A598,Vocabulary!$A:$J,7,)="","",VLOOKUP($A598,Vocabulary!$A:$J,7,)),"")</f>
        <v/>
      </c>
      <c r="K598" s="12" t="str">
        <f>IFERROR(IF(VLOOKUP(A598,VocabularyNL!$A:$H,8)=0,"",VLOOKUP(A598,VocabularyNL!$A:$H,8)),"")</f>
        <v/>
      </c>
      <c r="L598" s="12" t="str">
        <f>IFERROR(IF(VLOOKUP(A598,VocabularyFR!$A:$H,8)=0,"",VLOOKUP(A598,VocabularyFR!$A:$H,8)),"")</f>
        <v/>
      </c>
    </row>
    <row r="599" spans="1:12" ht="28.8" x14ac:dyDescent="0.3">
      <c r="A599" s="4">
        <v>677</v>
      </c>
      <c r="B599" s="12" t="str">
        <f>IF($A599&lt;&gt;"",VLOOKUP($A599,Vocabulary!$A:$J,4,),"")</f>
        <v>Person</v>
      </c>
      <c r="C599" s="12" t="str">
        <f>IF($A599&lt;&gt;"",IF(VLOOKUP($A599,Vocabulary!$A:$J,2,)="","",VLOOKUP($A599,Vocabulary!$A:$J,2,)),"")</f>
        <v>countryOfBirth</v>
      </c>
      <c r="D599" s="12" t="str">
        <f>IF($A599&lt;&gt;"",IF(VLOOKUP($A599,Vocabulary!$A:$J,10,)="","",VLOOKUP($A599,Vocabulary!$A:$J,10,)),"")</f>
        <v>&lt;person:countryOfBirth&gt;</v>
      </c>
      <c r="E599" s="12" t="str">
        <f>IFERROR(IF(VLOOKUP(A599,VocabularyNL!$A:$G,6)=0,"",VLOOKUP(A599,VocabularyNL!$A:$G,6)),"")</f>
        <v>Geboorteland</v>
      </c>
      <c r="F599" s="12" t="str">
        <f>IFERROR(IF(VLOOKUP(A599,VocabularyFR!$A:$G,6)=0,"",VLOOKUP(A599,VocabularyFR!$A:$G,6)),"")</f>
        <v>Pays de naissance</v>
      </c>
      <c r="G599" s="12" t="str">
        <f>IF($A599&lt;&gt;"",VLOOKUP($A599,Vocabulary!$A:$J,3,),"")</f>
        <v>The country in which a Person was born.</v>
      </c>
      <c r="H599" s="12" t="str">
        <f>IFERROR(IF(VLOOKUP(A599,VocabularyNL!$A:$G,7)=0,"",VLOOKUP(A599,VocabularyNL!$A:$H,7)),"")</f>
        <v>Het land waar de persoon is geboren.</v>
      </c>
      <c r="I599" s="12" t="str">
        <f>IFERROR(IF(VLOOKUP(A599,VocabularyFR!$A:$G,7)=0,"",VLOOKUP(A599,VocabularyFR!$A:$H,7)),"")</f>
        <v>Pays où la personne est née.</v>
      </c>
      <c r="J599" s="12" t="str">
        <f>IF($A599&lt;&gt;"",IF(VLOOKUP($A599,Vocabulary!$A:$J,7,)="","",VLOOKUP($A599,Vocabulary!$A:$J,7,)),"")</f>
        <v>CBSS: country (NIS code) + municipality (string)
NR: NIS code municipality/country</v>
      </c>
      <c r="K599" s="12" t="str">
        <f>IFERROR(IF(VLOOKUP(A599,VocabularyNL!$A:$H,8)=0,"",VLOOKUP(A599,VocabularyNL!$A:$H,8)),"")</f>
        <v>KSZ: land (NIS-code) + gemeente (string)
RR: NIS-code gemeente / land</v>
      </c>
      <c r="L599" s="12" t="str">
        <f>IFERROR(IF(VLOOKUP(A599,VocabularyFR!$A:$H,8)=0,"",VLOOKUP(A599,VocabularyFR!$A:$H,8)),"")</f>
        <v>BCSS: pays (code INS) + municipalité (string)
Registre National: code de la commune INS / pays</v>
      </c>
    </row>
    <row r="600" spans="1:12" ht="28.8" x14ac:dyDescent="0.3">
      <c r="A600" s="4">
        <v>678</v>
      </c>
      <c r="B600" s="12" t="str">
        <f>IF($A600&lt;&gt;"",VLOOKUP($A600,Vocabulary!$A:$J,4,),"")</f>
        <v>Person</v>
      </c>
      <c r="C600" s="12" t="str">
        <f>IF($A600&lt;&gt;"",IF(VLOOKUP($A600,Vocabulary!$A:$J,2,)="","",VLOOKUP($A600,Vocabulary!$A:$J,2,)),"")</f>
        <v>countryOfDeath</v>
      </c>
      <c r="D600" s="12" t="str">
        <f>IF($A600&lt;&gt;"",IF(VLOOKUP($A600,Vocabulary!$A:$J,10,)="","",VLOOKUP($A600,Vocabulary!$A:$J,10,)),"")</f>
        <v>&lt;person:countryOfDeath&gt;</v>
      </c>
      <c r="E600" s="12" t="str">
        <f>IFERROR(IF(VLOOKUP(A600,VocabularyNL!$A:$G,6)=0,"",VLOOKUP(A600,VocabularyNL!$A:$G,6)),"")</f>
        <v>Land van overlijden</v>
      </c>
      <c r="F600" s="12" t="str">
        <f>IFERROR(IF(VLOOKUP(A600,VocabularyFR!$A:$G,6)=0,"",VLOOKUP(A600,VocabularyFR!$A:$G,6)),"")</f>
        <v>Pays de décès</v>
      </c>
      <c r="G600" s="12" t="str">
        <f>IF($A600&lt;&gt;"",VLOOKUP($A600,Vocabulary!$A:$J,3,),"")</f>
        <v>The country in which a Person died.</v>
      </c>
      <c r="H600" s="12" t="str">
        <f>IFERROR(IF(VLOOKUP(A600,VocabularyNL!$A:$G,7)=0,"",VLOOKUP(A600,VocabularyNL!$A:$H,7)),"")</f>
        <v>Het land waar de persoon is overleden.</v>
      </c>
      <c r="I600" s="12" t="str">
        <f>IFERROR(IF(VLOOKUP(A600,VocabularyFR!$A:$G,7)=0,"",VLOOKUP(A600,VocabularyFR!$A:$H,7)),"")</f>
        <v>Pays où la personne est décédée.</v>
      </c>
      <c r="J600" s="12" t="str">
        <f>IF($A600&lt;&gt;"",IF(VLOOKUP($A600,Vocabulary!$A:$J,7,)="","",VLOOKUP($A600,Vocabulary!$A:$J,7,)),"")</f>
        <v>CBSS: country (NIS code) + municipality (string)
NR: NIS code municipality/country</v>
      </c>
      <c r="K600" s="12" t="str">
        <f>IFERROR(IF(VLOOKUP(A600,VocabularyNL!$A:$H,8)=0,"",VLOOKUP(A600,VocabularyNL!$A:$H,8)),"")</f>
        <v>KSZ: land (NIS-code) + gemeente (string)
RR: NIS-code gemeente / land</v>
      </c>
      <c r="L600" s="12" t="str">
        <f>IFERROR(IF(VLOOKUP(A600,VocabularyFR!$A:$H,8)=0,"",VLOOKUP(A600,VocabularyFR!$A:$H,8)),"")</f>
        <v>BCSS: pays (code INS) + municipalité (string)
Registre National: code de la commune INS / pays</v>
      </c>
    </row>
    <row r="601" spans="1:12" ht="72" x14ac:dyDescent="0.3">
      <c r="A601" s="4">
        <v>679</v>
      </c>
      <c r="B601" s="12" t="str">
        <f>IF($A601&lt;&gt;"",VLOOKUP($A601,Vocabulary!$A:$J,4,),"")</f>
        <v>Generic</v>
      </c>
      <c r="C601" s="12" t="str">
        <f>IF($A601&lt;&gt;"",IF(VLOOKUP($A601,Vocabulary!$A:$J,2,)="","",VLOOKUP($A601,Vocabulary!$A:$J,2,)),"")</f>
        <v>identifier</v>
      </c>
      <c r="D601" s="12" t="str">
        <f>IF($A601&lt;&gt;"",IF(VLOOKUP($A601,Vocabulary!$A:$J,10,)="","",VLOOKUP($A601,Vocabulary!$A:$J,10,)),"")</f>
        <v>&lt;adms:identifier&gt;</v>
      </c>
      <c r="E601" s="12" t="str">
        <f>IFERROR(IF(VLOOKUP(A601,VocabularyNL!$A:$G,6)=0,"",VLOOKUP(A601,VocabularyNL!$A:$G,6)),"")</f>
        <v>Identifier (complex)</v>
      </c>
      <c r="F601" s="12" t="str">
        <f>IFERROR(IF(VLOOKUP(A601,VocabularyFR!$A:$G,6)=0,"",VLOOKUP(A601,VocabularyFR!$A:$G,6)),"")</f>
        <v>Identifiant (complexe)</v>
      </c>
      <c r="G601" s="12" t="str">
        <f>IF($A601&lt;&gt;"",VLOOKUP($A601,Vocabulary!$A:$J,3,),"")</f>
        <v>adms:identifier is used to link any resource to an instance of adms:Identifier which is its range. 
N.B. it is not appropriate to use dcterms:identifer to link to the Identifier class as its range is rdfs:Literal. ADMS uses this to provide any identifier for the Asset.</v>
      </c>
      <c r="H601" s="12" t="str">
        <f>IFERROR(IF(VLOOKUP(A601,VocabularyNL!$A:$G,7)=0,"",VLOOKUP(A601,VocabularyNL!$A:$H,7)),"")</f>
        <v>adms:identifier wordt gebruikt om een resource te koppelen aan een instantie van adms:Identifier, wat zijn bereik is.
N.B. het is niet gepast om dcterms:identifer te gebruiken om te linken naar de klasse Identifier, aangezien het bereik rdfs:Literal is. ADMS gebruikt dit om een ID voor de asset te verschaffen.</v>
      </c>
      <c r="I601" s="12" t="str">
        <f>IFERROR(IF(VLOOKUP(A601,VocabularyFR!$A:$G,7)=0,"",VLOOKUP(A601,VocabularyFR!$A:$H,7)),"")</f>
        <v>adms:identifier est utilisé pour lier n'importe quelle ressource à une instance de adms:Identifier qui correspond à sa plage.
N.B. il n'est pas approprié d'utiliser dcterms:identifier pour établir un lien avec la classe d'identifiant, car sa plage est rdfs:Literal. ADMS l'utilise pour fournir un identifiant pour l'actif.</v>
      </c>
      <c r="J601" s="12" t="str">
        <f>IF($A601&lt;&gt;"",IF(VLOOKUP($A601,Vocabulary!$A:$J,7,)="","",VLOOKUP($A601,Vocabulary!$A:$J,7,)),"")</f>
        <v/>
      </c>
      <c r="K601" s="12" t="str">
        <f>IFERROR(IF(VLOOKUP(A601,VocabularyNL!$A:$H,8)=0,"",VLOOKUP(A601,VocabularyNL!$A:$H,8)),"")</f>
        <v/>
      </c>
      <c r="L601" s="12" t="str">
        <f>IFERROR(IF(VLOOKUP(A601,VocabularyFR!$A:$H,8)=0,"",VLOOKUP(A601,VocabularyFR!$A:$H,8)),"")</f>
        <v/>
      </c>
    </row>
    <row r="602" spans="1:12" ht="72" x14ac:dyDescent="0.3">
      <c r="A602" s="4">
        <v>680</v>
      </c>
      <c r="B602" s="12" t="str">
        <f>IF($A602&lt;&gt;"",VLOOKUP($A602,Vocabulary!$A:$J,4,),"")</f>
        <v>Generic</v>
      </c>
      <c r="C602" s="12" t="str">
        <f>IF($A602&lt;&gt;"",IF(VLOOKUP($A602,Vocabulary!$A:$J,2,)="","",VLOOKUP($A602,Vocabulary!$A:$J,2,)),"")</f>
        <v>identifier</v>
      </c>
      <c r="D602" s="12" t="str">
        <f>IF($A602&lt;&gt;"",IF(VLOOKUP($A602,Vocabulary!$A:$J,10,)="","",VLOOKUP($A602,Vocabulary!$A:$J,10,)),"")</f>
        <v>&lt;dcterms:identifier&gt;</v>
      </c>
      <c r="E602" s="12" t="str">
        <f>IFERROR(IF(VLOOKUP(A602,VocabularyNL!$A:$G,6)=0,"",VLOOKUP(A602,VocabularyNL!$A:$G,6)),"")</f>
        <v>Identifier (simpel)</v>
      </c>
      <c r="F602" s="12" t="str">
        <f>IFERROR(IF(VLOOKUP(A602,VocabularyFR!$A:$G,6)=0,"",VLOOKUP(A602,VocabularyFR!$A:$G,6)),"")</f>
        <v>Identifiant (simple)</v>
      </c>
      <c r="G602" s="12" t="str">
        <f>IF($A602&lt;&gt;"",VLOOKUP($A602,Vocabulary!$A:$J,3,),"")</f>
        <v>Recommended best practice is to identify the resource by means of a string conforming to a formal identification system. 
An unambiguous reference to the resource within a given context.</v>
      </c>
      <c r="H602" s="12" t="str">
        <f>IFERROR(IF(VLOOKUP(A602,VocabularyNL!$A:$G,7)=0,"",VLOOKUP(A602,VocabularyNL!$A:$H,7)),"")</f>
        <v>Aanbevolen beste praktijk is om de bron te identificeren door middel van een string die overeenkomt met een formeel identificatiesysteem.
Een eenduidige verwijzing naar de bron binnen een bepaalde context.</v>
      </c>
      <c r="I602" s="12" t="str">
        <f>IFERROR(IF(VLOOKUP(A602,VocabularyFR!$A:$G,7)=0,"",VLOOKUP(A602,VocabularyFR!$A:$H,7)),"")</f>
        <v>La meilleure pratique recommandée consiste à identifier la ressource à l'aide d'une chaîne conforme à un système d'identification formel.
Une référence non ambiguë à la ressource dans un contexte donné.</v>
      </c>
      <c r="J602" s="12" t="str">
        <f>IF($A602&lt;&gt;"",IF(VLOOKUP($A602,Vocabulary!$A:$J,7,)="","",VLOOKUP($A602,Vocabulary!$A:$J,7,)),"")</f>
        <v/>
      </c>
      <c r="K602" s="12" t="str">
        <f>IFERROR(IF(VLOOKUP(A602,VocabularyNL!$A:$H,8)=0,"",VLOOKUP(A602,VocabularyNL!$A:$H,8)),"")</f>
        <v/>
      </c>
      <c r="L602" s="12" t="str">
        <f>IFERROR(IF(VLOOKUP(A602,VocabularyFR!$A:$H,8)=0,"",VLOOKUP(A602,VocabularyFR!$A:$H,8)),"")</f>
        <v/>
      </c>
    </row>
    <row r="603" spans="1:12" ht="100.8" x14ac:dyDescent="0.3">
      <c r="A603" s="28">
        <v>681</v>
      </c>
      <c r="B603" s="31" t="str">
        <f>IF($A603&lt;&gt;"",VLOOKUP($A603,Vocabulary!$A:$J,4,),"")</f>
        <v>Organization</v>
      </c>
      <c r="C603" s="31" t="str">
        <f>IF($A603&lt;&gt;"",IF(VLOOKUP($A603,Vocabulary!$A:$J,2,)="","",VLOOKUP($A603,Vocabulary!$A:$J,2,)),"")</f>
        <v>Quality</v>
      </c>
      <c r="D603" s="31" t="str">
        <f>IF($A603&lt;&gt;"",IF(VLOOKUP($A603,Vocabulary!$A:$J,10,)="","",VLOOKUP($A603,Vocabulary!$A:$J,10,)),"")</f>
        <v>&lt;fed-thesaurus:quality&gt;</v>
      </c>
      <c r="E603" s="31" t="str">
        <f>IFERROR(IF(VLOOKUP(A603,VocabularyNL!$A:$G,6)=0,"",VLOOKUP(A603,VocabularyNL!$A:$G,6)),"")</f>
        <v>Hoedanigheid</v>
      </c>
      <c r="F603" s="31" t="str">
        <f>IFERROR(IF(VLOOKUP(A603,VocabularyFR!$A:$G,6)=0,"",VLOOKUP(A603,VocabularyFR!$A:$G,6)),"")</f>
        <v>Qualité</v>
      </c>
      <c r="G603" s="31" t="str">
        <f>IF($A603&lt;&gt;"",VLOOKUP($A603,Vocabulary!$A:$J,3,),"")</f>
        <v>The conceptscheme "Quality" contains the different qualities allowed by the administration to an organization.
These are qualities that the organization is known to, such as VAT-liable, "Employer".
The quality can be in different stages: 'in application', 'refused', 'awarded', ...</v>
      </c>
      <c r="H603" s="31" t="str">
        <f>IFERROR(IF(VLOOKUP(A603,VocabularyNL!$A:$G,7)=0,"",VLOOKUP(A603,VocabularyNL!$A:$H,7)),"")</f>
        <v>Het conceptscheme "Hoedanigheid" bevat de verschillende hoedanigheden die toegestaan zijn door de administratie aan de onderneming.
Het gaat om hoedanigheden waaronder de onderneming gekend is, zoals 'BTW-plichtige’, ‘Werkgever’.
De hoedanigheid kan zich in verschillende stadia bevinden: 'in aanvraag', 'geweigerd', 'toegekend', ...</v>
      </c>
      <c r="I603" s="31" t="str">
        <f>IFERROR(IF(VLOOKUP(A603,VocabularyFR!$A:$G,7)=0,"",VLOOKUP(A603,VocabularyFR!$A:$H,7)),"")</f>
        <v>Le conceptscheme "Qualité" contient les différentes qualités autorisées par l'administration à l'entreprise.
Ce sont des qualités que l’entreprise connaît, telles que «assujetti à la TVA», «employeur».
La qualité peut être à différentes étapes: "en application", "refusée", "attribuée", ...</v>
      </c>
      <c r="J603" s="31" t="str">
        <f>IF($A603&lt;&gt;"",IF(VLOOKUP($A603,Vocabulary!$A:$J,7,)="","",VLOOKUP($A603,Vocabulary!$A:$J,7,)),"")</f>
        <v>see https://economie.fgov.be/en/themes/enterprises/crossroads-bank-enterprises/services-administrations/tables-codes (KBO-codes-quality-aut-activities.xls, tab 'Quality' )</v>
      </c>
      <c r="K603" s="31" t="str">
        <f>IFERROR(IF(VLOOKUP(A603,VocabularyNL!$A:$H,8)=0,"",VLOOKUP(A603,VocabularyNL!$A:$H,8)),"")</f>
        <v>zie https://economie.fgov.be/nl/themas/ondernemingen/kruispuntbank-van/diensten-voor-administraties/codetabellen (KBO-codes-quality-aut-activities.xls tab 'Quality' )</v>
      </c>
      <c r="L603" s="31" t="str">
        <f>IFERROR(IF(VLOOKUP(A603,VocabularyFR!$A:$H,8)=0,"",VLOOKUP(A603,VocabularyFR!$A:$H,8)),"")</f>
        <v>voir https://economie.fgov.be/fr/themes/entreprises/banque-carrefour-des/services-pour-les/tables-de-codes (KBO-codes-quality-aut-activities.xls, onglet 'Quality' )</v>
      </c>
    </row>
    <row r="604" spans="1:12" ht="86.4" x14ac:dyDescent="0.3">
      <c r="A604" s="28">
        <v>682</v>
      </c>
      <c r="B604" s="31" t="str">
        <f>IF($A604&lt;&gt;"",VLOOKUP($A604,Vocabulary!$A:$J,4,),"")</f>
        <v>Organization</v>
      </c>
      <c r="C604" s="31" t="str">
        <f>IF($A604&lt;&gt;"",IF(VLOOKUP($A604,Vocabulary!$A:$J,2,)="","",VLOOKUP($A604,Vocabulary!$A:$J,2,)),"")</f>
        <v>quality</v>
      </c>
      <c r="D604" s="31" t="str">
        <f>IF($A604&lt;&gt;"",IF(VLOOKUP($A604,Vocabulary!$A:$J,10,)="","",VLOOKUP($A604,Vocabulary!$A:$J,10,)),"")</f>
        <v>&lt;fed-thesaurus:quality&gt;</v>
      </c>
      <c r="E604" s="31" t="str">
        <f>IFERROR(IF(VLOOKUP(A604,VocabularyNL!$A:$G,6)=0,"",VLOOKUP(A604,VocabularyNL!$A:$G,6)),"")</f>
        <v>hoedanigheid</v>
      </c>
      <c r="F604" s="31" t="str">
        <f>IFERROR(IF(VLOOKUP(A604,VocabularyFR!$A:$G,6)=0,"",VLOOKUP(A604,VocabularyFR!$A:$G,6)),"")</f>
        <v>qualité</v>
      </c>
      <c r="G604" s="31" t="str">
        <f>IF($A604&lt;&gt;"",VLOOKUP($A604,Vocabulary!$A:$J,3,),"")</f>
        <v>A qualities is allowed by the administration to a company.
A quality that the company is known to, can be VAT-liable, "Employer"...
The quality can be in different stages: 'in application', 'refused', 'awarded', ...</v>
      </c>
      <c r="H604" s="31" t="str">
        <f>IFERROR(IF(VLOOKUP(A604,VocabularyNL!$A:$G,7)=0,"",VLOOKUP(A604,VocabularyNL!$A:$H,7)),"")</f>
        <v>Een hoedanigheid is door de administratie toegestaan aan een bedrijf.
Het gaat om hoedanigheden waaronder de onderneming gekend is, zoals 'BTW-plichtige’, ‘Werkgever’.
De hoedanigheid kan zich in verschillende stadia bevinden: 'in aanvraag', 'geweigerd', 'toegekend', ...</v>
      </c>
      <c r="I604" s="31" t="str">
        <f>IFERROR(IF(VLOOKUP(A604,VocabularyFR!$A:$G,7)=0,"",VLOOKUP(A604,VocabularyFR!$A:$H,7)),"")</f>
        <v>Une qualité est autorisée par l'administration à l'entreprise.
Ce sont des qualités que l’entreprise connaît, telles que «assujetti à la TVA», «employeur».
La qualité peut être à différentes étapes: "en application", "refusée", "attribuée", ...</v>
      </c>
      <c r="J604" s="31" t="str">
        <f>IF($A604&lt;&gt;"",IF(VLOOKUP($A604,Vocabulary!$A:$J,7,)="","",VLOOKUP($A604,Vocabulary!$A:$J,7,)),"")</f>
        <v/>
      </c>
      <c r="K604" s="31" t="str">
        <f>IFERROR(IF(VLOOKUP(A604,VocabularyNL!$A:$H,8)=0,"",VLOOKUP(A604,VocabularyNL!$A:$H,8)),"")</f>
        <v/>
      </c>
      <c r="L604" s="31" t="str">
        <f>IFERROR(IF(VLOOKUP(A604,VocabularyFR!$A:$H,8)=0,"",VLOOKUP(A604,VocabularyFR!$A:$H,8)),"")</f>
        <v/>
      </c>
    </row>
    <row r="605" spans="1:12" x14ac:dyDescent="0.3">
      <c r="A605" s="28">
        <v>683</v>
      </c>
      <c r="B605" s="31" t="str">
        <f>IF($A605&lt;&gt;"",VLOOKUP($A605,Vocabulary!$A:$J,4,),"")</f>
        <v>Person</v>
      </c>
      <c r="C605" s="31" t="str">
        <f>IF($A605&lt;&gt;"",IF(VLOOKUP($A605,Vocabulary!$A:$J,2,)="","",VLOOKUP($A605,Vocabulary!$A:$J,2,)),"")</f>
        <v>administrativeStatus</v>
      </c>
      <c r="D605" s="31" t="str">
        <f>IF($A605&lt;&gt;"",IF(VLOOKUP($A605,Vocabulary!$A:$J,10,)="","",VLOOKUP($A605,Vocabulary!$A:$J,10,)),"")</f>
        <v>&lt;fed-per:administrativeStatus&gt;</v>
      </c>
      <c r="E605" s="31" t="str">
        <f>IFERROR(IF(VLOOKUP(A605,VocabularyNL!$A:$G,6)=0,"",VLOOKUP(A605,VocabularyNL!$A:$G,6)),"")</f>
        <v>administratieve status</v>
      </c>
      <c r="F605" s="31" t="str">
        <f>IFERROR(IF(VLOOKUP(A605,VocabularyFR!$A:$G,6)=0,"",VLOOKUP(A605,VocabularyFR!$A:$G,6)),"")</f>
        <v>statut administratif</v>
      </c>
      <c r="G605" s="31" t="str">
        <f>IF($A605&lt;&gt;"",VLOOKUP($A605,Vocabulary!$A:$J,3,),"")</f>
        <v>Administrative status.</v>
      </c>
      <c r="H605" s="31" t="str">
        <f>IFERROR(IF(VLOOKUP(A605,VocabularyNL!$A:$G,7)=0,"",VLOOKUP(A605,VocabularyNL!$A:$H,7)),"")</f>
        <v>Administratieve status.</v>
      </c>
      <c r="I605" s="31" t="str">
        <f>IFERROR(IF(VLOOKUP(A605,VocabularyFR!$A:$G,7)=0,"",VLOOKUP(A605,VocabularyFR!$A:$H,7)),"")</f>
        <v>Conceptscheme avec les valeurs d'un statut administratif.</v>
      </c>
      <c r="J605" s="31" t="str">
        <f>IF($A605&lt;&gt;"",IF(VLOOKUP($A605,Vocabulary!$A:$J,7,)="","",VLOOKUP($A605,Vocabulary!$A:$J,7,)),"")</f>
        <v/>
      </c>
      <c r="K605" s="31" t="str">
        <f>IFERROR(IF(VLOOKUP(A605,VocabularyNL!$A:$H,8)=0,"",VLOOKUP(A605,VocabularyNL!$A:$H,8)),"")</f>
        <v/>
      </c>
      <c r="L605" s="31" t="str">
        <f>IFERROR(IF(VLOOKUP(A605,VocabularyFR!$A:$H,8)=0,"",VLOOKUP(A605,VocabularyFR!$A:$H,8)),"")</f>
        <v/>
      </c>
    </row>
    <row r="606" spans="1:12" ht="259.2" x14ac:dyDescent="0.3">
      <c r="A606" s="28">
        <v>684</v>
      </c>
      <c r="B606" s="31" t="str">
        <f>IF($A606&lt;&gt;"",VLOOKUP($A606,Vocabulary!$A:$J,4,),"")</f>
        <v>Location</v>
      </c>
      <c r="C606" s="31" t="str">
        <f>IF($A606&lt;&gt;"",IF(VLOOKUP($A606,Vocabulary!$A:$J,2,)="","",VLOOKUP($A606,Vocabulary!$A:$J,2,)),"")</f>
        <v>AddressComponent</v>
      </c>
      <c r="D606" s="31" t="str">
        <f>IF($A606&lt;&gt;"",IF(VLOOKUP($A606,Vocabulary!$A:$J,10,)="","",VLOOKUP($A606,Vocabulary!$A:$J,10,)),"")</f>
        <v>&lt;AddressComponent&gt;</v>
      </c>
      <c r="E606" s="31" t="str">
        <f>IFERROR(IF(VLOOKUP(A606,VocabularyNL!$A:$G,6)=0,"",VLOOKUP(A606,VocabularyNL!$A:$G,6)),"")</f>
        <v>Adres Component</v>
      </c>
      <c r="F606" s="31" t="str">
        <f>IFERROR(IF(VLOOKUP(A606,VocabularyFR!$A:$G,6)=0,"",VLOOKUP(A606,VocabularyFR!$A:$G,6)),"")</f>
        <v>Composant d'Adresse</v>
      </c>
      <c r="G606" s="31" t="str">
        <f>IF($A606&lt;&gt;"",VLOOKUP($A606,Vocabulary!$A:$J,3,),"")</f>
        <v>Identifier or geographic name of a specific geographic area, location, or other spatial object which defines the scope of an address.</v>
      </c>
      <c r="H606" s="31" t="str">
        <f>IFERROR(IF(VLOOKUP(A606,VocabularyNL!$A:$G,7)=0,"",VLOOKUP(A606,VocabularyNL!$A:$H,7)),"")</f>
        <v>Identifier of geografische naam van een specifiek geografisch gebied, locatie of ander ruimtelijk object dat de reikwijdte van een adres definieert.</v>
      </c>
      <c r="I606" s="31" t="str">
        <f>IFERROR(IF(VLOOKUP(A606,VocabularyFR!$A:$G,7)=0,"",VLOOKUP(A606,VocabularyFR!$A:$H,7)),"")</f>
        <v>Identifiant ou nom géographique d'une zone géographique spécifique, d'un emplacement ou d'un autre objet géographique qui définit la portée d'une adresse.</v>
      </c>
      <c r="J606" s="31" t="str">
        <f>IF($A606&lt;&gt;"",IF(VLOOKUP($A606,Vocabulary!$A:$J,7,)="","",VLOOKUP($A606,Vocabulary!$A:$J,7,)),"")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K606" s="31" t="str">
        <f>IFERROR(IF(VLOOKUP(A606,VocabularyNL!$A:$H,8)=0,"",VLOOKUP(A606,VocabularyNL!$A:$H,8)),"")</f>
        <v>OPMERKING 1 Vier verschillende subklassen van adrescomponenten zijn gedefinieerd:
- naam van de administratieve eenheid, die de naam van het land, de naam van de gemeente, de naam van het district kan bevatten
- Adresgebiedsnaam zoals b.v. naam van dorp of nederzetting
-Thoroughfare name, meestal straatnaam
-Postal descriptor
Om een adres te construeren, zijn deze subklassen vaak hiërarchisch gestructureerd.
OPMERKING 2 Het is de combinatie van de adreslocator en de adrescomponenten, die een specifiek adresruimtelijk object leesbaar en ondubbelzinnig maakt voor de menselijke gebruiker. 
VOORBEELD De combinatie van de locator "13" en de adrescomponenten "Calle Mayor" (straatnaam), "Cortijo del Marqués" (adresgebiednaam), "41037" (postdescriptor), "Écija", "Sevilla" en " España "(namen van administratieve eenheden) maakt dit specifieke adres ruimtelijk object leesbaar en ondubbelzinnig.</v>
      </c>
      <c r="L606" s="31" t="str">
        <f>IFERROR(IF(VLOOKUP(A606,VocabularyFR!$A:$H,8)=0,"",VLOOKUP(A606,VocabularyFR!$A:$H,8)),"")</f>
        <v>NOTE 1 Quatre sous-classes différentes de composants d’adresse sont définies:
-Nom de l'unité administrative, pouvant inclure le nom du pays, le nom de la municipalité, le nom du district
-Nom de zone d'adresse comme par exemple nom du village ou de la localité
-Thoroughfare name, le plus souvent le nom de la route
-Postal descriptor
Afin de construire une adresse, ces sous-classes sont souvent structurées de manière hiérarchique.
NOTE 2 C'est la combinaison du localisateur d'adresses et des composants d'adresse, qui permet à un objet géographique d'adresse spécifique d'être lisible et sans ambiguïté pour l'utilisateur. 
EXEMPLE Combinaison du localisateur "13" et des composants d'adresse "Calle Mayor" (nom de la voie), "Cortijo del Marqués" (nom de la zone d'adresse), "41037" (descripteur postal), "Écija", "Sevilla" et " España "(noms d'unités administratives) rend cette adresse spécifique objet géographique lisible et sans ambiguïté.</v>
      </c>
    </row>
    <row r="607" spans="1:12" ht="216" x14ac:dyDescent="0.3">
      <c r="A607" s="28">
        <v>685</v>
      </c>
      <c r="B607" s="31" t="str">
        <f>IF($A607&lt;&gt;"",VLOOKUP($A607,Vocabulary!$A:$J,4,),"")</f>
        <v>Generic</v>
      </c>
      <c r="C607" s="31" t="str">
        <f>IF($A607&lt;&gt;"",IF(VLOOKUP($A607,Vocabulary!$A:$J,2,)="","",VLOOKUP($A607,Vocabulary!$A:$J,2,)),"")</f>
        <v>iban</v>
      </c>
      <c r="D607" s="31" t="str">
        <f>IF($A607&lt;&gt;"",IF(VLOOKUP($A607,Vocabulary!$A:$J,10,)="","",VLOOKUP($A607,Vocabulary!$A:$J,10,)),"")</f>
        <v>&lt;identifier&gt;</v>
      </c>
      <c r="E607" s="31" t="str">
        <f>IFERROR(IF(VLOOKUP(A607,VocabularyNL!$A:$G,6)=0,"",VLOOKUP(A607,VocabularyNL!$A:$G,6)),"")</f>
        <v>IBAN</v>
      </c>
      <c r="F607" s="31" t="str">
        <f>IFERROR(IF(VLOOKUP(A607,VocabularyFR!$A:$G,6)=0,"",VLOOKUP(A607,VocabularyFR!$A:$G,6)),"")</f>
        <v>IBAN</v>
      </c>
      <c r="G607" s="31" t="str">
        <f>IF($A607&lt;&gt;"",VLOOKUP($A607,Vocabulary!$A:$J,3,),"")</f>
        <v>International Bank Account Number, as defined in ISO 13616:2007</v>
      </c>
      <c r="H607" s="31" t="str">
        <f>IFERROR(IF(VLOOKUP(A607,VocabularyNL!$A:$G,7)=0,"",VLOOKUP(A607,VocabularyNL!$A:$H,7)),"")</f>
        <v>International Bank Account Number (IBAN) zoals gedefinieerd door ISO 13616:2007</v>
      </c>
      <c r="I607" s="31" t="str">
        <f>IFERROR(IF(VLOOKUP(A607,VocabularyFR!$A:$G,7)=0,"",VLOOKUP(A607,VocabularyFR!$A:$H,7)),"")</f>
        <v>Le numéro de compte bancaire international (IBAN) comme défini par ISO 13616:2007</v>
      </c>
      <c r="J607" s="31" t="str">
        <f>IF($A607&lt;&gt;"",IF(VLOOKUP($A607,Vocabulary!$A:$J,7,)="","",VLOOKUP($A607,Vocabulary!$A:$J,7,)),"")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K607" s="31" t="str">
        <f>IFERROR(IF(VLOOKUP(A607,VocabularyNL!$A:$H,8)=0,"",VLOOKUP(A607,VocabularyNL!$A:$H,8)),"")</f>
        <v>Het IBAN bestaat uit maximaal 34 alfanumerieke tekens, als volgt:
-landcode met ISO 3166-1 alfa-2 - twee letters,
-controlecijfers - twee cijfers, en
-Basic Bank Account Number (BBAN) - maximaal 30 alfanumerieke tekens die landspecifiek zijn.
pattern: "[A-Z]{2}[0-9]{2}[A-Z0-9]{1,30}"
De controlecijfers maken een sanitaire controle van het bankrekeningnummer mogelijk om de integriteit ervan te bevestigen voordat een transactie wordt ingediend.
Het IBAN mag geen spaties bevatten wanneer het elektronisch wordt verzonden. Wanneer het wordt afgedrukt, wordt het uitgedrukt in groepen van vier tekens gescheiden door een enkele spatie, waarbij de laatste groep een variabele lengte heeft.</v>
      </c>
      <c r="L607" s="31" t="str">
        <f>IFERROR(IF(VLOOKUP(A607,VocabularyFR!$A:$H,8)=0,"",VLOOKUP(A607,VocabularyFR!$A:$H,8)),"")</f>
        <v>L’IBAN comprend jusqu'à 34 caractères alphanumériques, comme suit:
-code de pays utilisant ISO 3166-1 alpha-2 - deux lettres,
-check digits - deux chiffres, et
-Numéro de compte bancaire de base (BBAN) - jusqu'à 30 caractères alphanumériques spécifiques à un pays.
pattern: "[A-Z]{2}[0-9]{2}[A-Z0-9]{1,30}"
Les chiffres de contrôle permettent un contrôle de validité du numéro de compte bancaire afin de confirmer son intégrité avant de soumettre une transaction.
L'IBAN ne doit pas contenir d'espaces lorsqu'il est transmis électroniquement. Une fois imprimé, il est exprimé en groupes de quatre caractères séparés par un seul espace, le dernier groupe étant de longueur variable.</v>
      </c>
    </row>
    <row r="608" spans="1:12" ht="57.6" x14ac:dyDescent="0.3">
      <c r="A608" s="28">
        <v>686</v>
      </c>
      <c r="B608" s="31" t="str">
        <f>IF($A608&lt;&gt;"",VLOOKUP($A608,Vocabulary!$A:$J,4,),"")</f>
        <v>Location</v>
      </c>
      <c r="C608" s="31" t="str">
        <f>IF($A608&lt;&gt;"",IF(VLOOKUP($A608,Vocabulary!$A:$J,2,)="","",VLOOKUP($A608,Vocabulary!$A:$J,2,)),"")</f>
        <v>municipalityCode</v>
      </c>
      <c r="D608" s="31" t="str">
        <f>IF($A608&lt;&gt;"",IF(VLOOKUP($A608,Vocabulary!$A:$J,10,)="","",VLOOKUP($A608,Vocabulary!$A:$J,10,)),"")</f>
        <v>&lt;identifier&gt;</v>
      </c>
      <c r="E608" s="31" t="str">
        <f>IFERROR(IF(VLOOKUP(A608,VocabularyNL!$A:$G,6)=0,"",VLOOKUP(A608,VocabularyNL!$A:$G,6)),"")</f>
        <v>Belgische gemeente code</v>
      </c>
      <c r="F608" s="31" t="str">
        <f>IFERROR(IF(VLOOKUP(A608,VocabularyFR!$A:$G,6)=0,"",VLOOKUP(A608,VocabularyFR!$A:$G,6)),"")</f>
        <v>Code commune belge</v>
      </c>
      <c r="G608" s="31" t="str">
        <f>IF($A608&lt;&gt;"",VLOOKUP($A608,Vocabulary!$A:$J,3,),"")</f>
        <v>Numeric code to identify a Belgian municipality.</v>
      </c>
      <c r="H608" s="31" t="str">
        <f>IFERROR(IF(VLOOKUP(A608,VocabularyNL!$A:$G,7)=0,"",VLOOKUP(A608,VocabularyNL!$A:$H,7)),"")</f>
        <v>Numerieke code om een Belgische gemeente te identificeren.</v>
      </c>
      <c r="I608" s="31" t="str">
        <f>IFERROR(IF(VLOOKUP(A608,VocabularyFR!$A:$G,7)=0,"",VLOOKUP(A608,VocabularyFR!$A:$H,7)),"")</f>
        <v>Code numérique identifiant une commune belge.</v>
      </c>
      <c r="J608" s="31" t="str">
        <f>IF($A608&lt;&gt;"",IF(VLOOKUP($A608,Vocabulary!$A:$J,7,)="","",VLOOKUP($A608,Vocabulary!$A:$J,7,)),"")</f>
        <v>This code is part of the BEST identifier for a Belgian municipality.
Same value as the NIS municipality code from statbel.
5 digits long</v>
      </c>
      <c r="K608" s="31" t="str">
        <f>IFERROR(IF(VLOOKUP(A608,VocabularyNL!$A:$H,8)=0,"",VLOOKUP(A608,VocabularyNL!$A:$H,8)),"")</f>
        <v>Deze code maakt deel uit van de BEST-identificatie voor een Belgische gemeente.
Dezelfde waarde als de NIS-gemeentecode van statbel.
5 cijfers lang</v>
      </c>
      <c r="L608" s="31" t="str">
        <f>IFERROR(IF(VLOOKUP(A608,VocabularyFR!$A:$H,8)=0,"",VLOOKUP(A608,VocabularyFR!$A:$H,8)),"")</f>
        <v>Ce code fait partie de l'identifiant BEST d'une commune belge.
Même valeur que le code de municipalité INS de statbel.
5 chiffres</v>
      </c>
    </row>
    <row r="609" spans="1:12" ht="273.60000000000002" x14ac:dyDescent="0.3">
      <c r="A609" s="28">
        <v>687</v>
      </c>
      <c r="B609" s="12" t="str">
        <f>IF($A609&lt;&gt;"",VLOOKUP($A609,Vocabulary!$A:$J,4,),"")</f>
        <v>Generic</v>
      </c>
      <c r="C609" s="12" t="str">
        <f>IF($A609&lt;&gt;"",IF(VLOOKUP($A609,Vocabulary!$A:$J,2,)="","",VLOOKUP($A609,Vocabulary!$A:$J,2,)),"")</f>
        <v>bic</v>
      </c>
      <c r="D609" s="12" t="str">
        <f>IF($A609&lt;&gt;"",IF(VLOOKUP($A609,Vocabulary!$A:$J,10,)="","",VLOOKUP($A609,Vocabulary!$A:$J,10,)),"")</f>
        <v>&lt;identifier&gt;</v>
      </c>
      <c r="E609" s="12" t="str">
        <f>IFERROR(IF(VLOOKUP(A609,VocabularyNL!$A:$G,6)=0,"",VLOOKUP(A609,VocabularyNL!$A:$G,6)),"")</f>
        <v>BIC</v>
      </c>
      <c r="F609" s="12" t="str">
        <f>IFERROR(IF(VLOOKUP(A609,VocabularyFR!$A:$G,6)=0,"",VLOOKUP(A609,VocabularyFR!$A:$G,6)),"")</f>
        <v>BIC</v>
      </c>
      <c r="G609" s="12" t="str">
        <f>IF($A609&lt;&gt;"",VLOOKUP($A609,Vocabulary!$A:$J,3,),"")</f>
        <v>Business Identifier Code, also known as Swift Code. International identifier for financial and non-financial institutions, commonly used for international bank transfers.</v>
      </c>
      <c r="H609" s="12" t="str">
        <f>IFERROR(IF(VLOOKUP(A609,VocabularyNL!$A:$G,7)=0,"",VLOOKUP(A609,VocabularyNL!$A:$H,7)),"")</f>
        <v>Business Identifier Code, ook gekend als Swift Code. Internationale identificatiecode voor financiële en niet-financiële instellingen, vaak gebruikt voor internationale bankoverschrijvingen.</v>
      </c>
      <c r="I609" s="12" t="str">
        <f>IFERROR(IF(VLOOKUP(A609,VocabularyFR!$A:$G,7)=0,"",VLOOKUP(A609,VocabularyFR!$A:$H,7)),"")</f>
        <v>Business Identifier Code, aussi connu comme code Swift.  Identifiant international pour les institutions financières et non financières, fréquemment utilisé dans des transactions banquaires internationales</v>
      </c>
      <c r="J609" s="12" t="str">
        <f>IF($A609&lt;&gt;"",IF(VLOOKUP($A609,Vocabulary!$A:$J,7,)="","",VLOOKUP($A609,Vocabulary!$A:$J,7,)),"")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K609" s="12" t="str">
        <f>IFERROR(IF(VLOOKUP(A609,VocabularyNL!$A:$H,8)=0,"",VLOOKUP(A609,VocabularyNL!$A:$H,8)),"")</f>
        <v>BIC is de internationale ISO-norm ISO 9362: 2014.
Deze norm specificeert de elementen en structuur van een universele identificatiecode, de business identifier code (BIC), voor financiële en niet-financiële instellingen, waarvoor een dergelijke internationale identificatie vereist is om geautomatiseerde verwerking van informatie voor financiële diensten te vergemakkelijken.
De BIC is een code van 8 tekens, gedefinieerd als 'business party identifier', bestaande uit het prefix zakelijke partij (4 alfanumeriek), de landcode zoals gedefinieerd in ISO 3166-1 (2 alfabetisch) en het suffix zakelijke partij (2 alfanumeriek).
De filiaalidentificatie is een optioneel element van 3 tekens dat een aanvulling kan zijn op de BIC van 8 tekens, die wordt gebruikt om specifieke locaties, afdelingen, services of eenheden van dezelfde zakelijke partij te identificeren.
pattern: "[A-Z]{4}[A-Z]{2}[A-Z0-9]{2}([A-Z0-9]{3})?"</v>
      </c>
      <c r="L609" s="12" t="str">
        <f>IFERROR(IF(VLOOKUP(A609,VocabularyFR!$A:$H,8)=0,"",VLOOKUP(A609,VocabularyFR!$A:$H,8)),"")</f>
        <v>BIC est la norme internationale ISO 9362: 2014.
Cette norme spécifie les éléments et la structure d'un code d'identification universel, le code d'identification d'entreprise (BIC), pour les institutions financières et non financières, pour lequel un tel identifiant international est requis pour faciliter le traitement automatisé des informations relatives aux services financiers.
Le code BIC est un code à 8 caractères, défini comme" identifiant de partie commerciale ", composé du préfixe du parti commercial (4 caractères alphanumériques), du code de pays tel que défini dans l'ISO 3166-1 (2 alphabétiques) et du suffixe du parti commercial (2 alphanumériques).
L'identifiant de la succursale est un élément facultatif de 3 caractères pouvant compléter le code BIC de 8 caractères, utilisé pour identifier des sites, des services, des services ou des unités spécifiques de la même entreprise.
pattern: "[A-Z]{4}[A-Z]{2}[A-Z0-9]{2}([A-Z0-9]{3})?"</v>
      </c>
    </row>
    <row r="610" spans="1:12" ht="43.2" x14ac:dyDescent="0.3">
      <c r="A610" s="4">
        <v>691</v>
      </c>
      <c r="B610" s="12" t="str">
        <f>IF($A610&lt;&gt;"",VLOOKUP($A610,Vocabulary!$A:$J,4,),"")</f>
        <v>Organization</v>
      </c>
      <c r="C610" s="12" t="str">
        <f>IF($A610&lt;&gt;"",IF(VLOOKUP($A610,Vocabulary!$A:$J,2,)="","",VLOOKUP($A610,Vocabulary!$A:$J,2,)),"")</f>
        <v>employerId</v>
      </c>
      <c r="D610" s="12" t="str">
        <f>IF($A610&lt;&gt;"",IF(VLOOKUP($A610,Vocabulary!$A:$J,10,)="","",VLOOKUP($A610,Vocabulary!$A:$J,10,)),"")</f>
        <v>&lt;identifier&gt;</v>
      </c>
      <c r="E610" s="12" t="str">
        <f>IFERROR(IF(VLOOKUP(A610,VocabularyNL!$A:$G,6)=0,"",VLOOKUP(A610,VocabularyNL!$A:$G,6)),"")</f>
        <v>Werkgeversidentifier</v>
      </c>
      <c r="F610" s="12" t="str">
        <f>IFERROR(IF(VLOOKUP(A610,VocabularyFR!$A:$G,6)=0,"",VLOOKUP(A610,VocabularyFR!$A:$G,6)),"")</f>
        <v>Identifiant de l'employeur</v>
      </c>
      <c r="G610" s="12" t="str">
        <f>IF($A610&lt;&gt;"",VLOOKUP($A610,Vocabulary!$A:$J,3,),"")</f>
        <v>Definitive or provisional NSSO number, assigned to each registered employer or local or provincial administration.</v>
      </c>
      <c r="H610" s="12" t="str">
        <f>IFERROR(IF(VLOOKUP(A610,VocabularyNL!$A:$G,7)=0,"",VLOOKUP(A610,VocabularyNL!$A:$H,7)),"")</f>
        <v>Definitief of voorlopig RSZ-nummer, toegekend aan elke werkgever of lokale of provinciale administratie.</v>
      </c>
      <c r="I610" s="12" t="str">
        <f>IFERROR(IF(VLOOKUP(A610,VocabularyFR!$A:$G,7)=0,"",VLOOKUP(A610,VocabularyFR!$A:$H,7)),"")</f>
        <v>Numéro ONSS, définitif ou provisoire,  attribué à chaque employeur ou administration locale ou provinciale</v>
      </c>
      <c r="J610" s="12" t="str">
        <f>IF($A610&lt;&gt;"",IF(VLOOKUP($A610,Vocabulary!$A:$J,7,)="","",VLOOKUP($A610,Vocabulary!$A:$J,7,)),"")</f>
        <v>It includes the nssoNumber, the pplNumber and the provisionalNssoNumber</v>
      </c>
      <c r="K610" s="12" t="str">
        <f>IFERROR(IF(VLOOKUP(A610,VocabularyNL!$A:$H,8)=0,"",VLOOKUP(A610,VocabularyNL!$A:$H,8)),"")</f>
        <v>Het omvat het RSZ-nummer, het PPL-nummer en het voorlopige RSZ-nummer</v>
      </c>
      <c r="L610" s="12" t="str">
        <f>IFERROR(IF(VLOOKUP(A610,VocabularyFR!$A:$H,8)=0,"",VLOOKUP(A610,VocabularyFR!$A:$H,8)),"")</f>
        <v>Il reprend le Numéro ONSS, le Numéro PPL et le Numéro ONSS provisoire</v>
      </c>
    </row>
    <row r="611" spans="1:12" ht="100.8" x14ac:dyDescent="0.3">
      <c r="A611" s="4">
        <v>692</v>
      </c>
      <c r="B611" s="12" t="str">
        <f>IF($A611&lt;&gt;"",VLOOKUP($A611,Vocabulary!$A:$J,4,),"")</f>
        <v>Organization</v>
      </c>
      <c r="C611" s="12" t="str">
        <f>IF($A611&lt;&gt;"",IF(VLOOKUP($A611,Vocabulary!$A:$J,2,)="","",VLOOKUP($A611,Vocabulary!$A:$J,2,)),"")</f>
        <v>nssoNumber</v>
      </c>
      <c r="D611" s="12" t="str">
        <f>IF($A611&lt;&gt;"",IF(VLOOKUP($A611,Vocabulary!$A:$J,10,)="","",VLOOKUP($A611,Vocabulary!$A:$J,10,)),"")</f>
        <v>&lt;identifier&gt;</v>
      </c>
      <c r="E611" s="12" t="str">
        <f>IFERROR(IF(VLOOKUP(A611,VocabularyNL!$A:$G,6)=0,"",VLOOKUP(A611,VocabularyNL!$A:$G,6)),"")</f>
        <v>RSZ-nummer</v>
      </c>
      <c r="F611" s="12" t="str">
        <f>IFERROR(IF(VLOOKUP(A611,VocabularyFR!$A:$G,6)=0,"",VLOOKUP(A611,VocabularyFR!$A:$G,6)),"")</f>
        <v>Numéro ONSS</v>
      </c>
      <c r="G611" s="12" t="str">
        <f>IF($A611&lt;&gt;"",VLOOKUP($A611,Vocabulary!$A:$J,3,),"")</f>
        <v>Recommended best practice is to identify the resource by means of a string conforming to a formal identification system. 
An unambiguous reference to the resource within a given context.</v>
      </c>
      <c r="H611" s="12" t="str">
        <f>IFERROR(IF(VLOOKUP(A611,VocabularyNL!$A:$G,7)=0,"",VLOOKUP(A611,VocabularyNL!$A:$H,7)),"")</f>
        <v>Aanbevolen beste praktijk is om de bron te identificeren door middel van een string die overeenkomt met een formeel identificatiesysteem.
Een eenduidige verwijzing naar de bron binnen een bepaalde context.</v>
      </c>
      <c r="I611" s="12" t="str">
        <f>IFERROR(IF(VLOOKUP(A611,VocabularyFR!$A:$G,7)=0,"",VLOOKUP(A611,VocabularyFR!$A:$H,7)),"")</f>
        <v>La meilleure pratique recommandée consiste à identifier la ressource à l'aide d'une chaîne conforme à un système d'identification formel.
Une référence non ambiguë à la ressource dans un contexte donné.</v>
      </c>
      <c r="J611" s="12" t="str">
        <f>IF($A611&lt;&gt;"",IF(VLOOKUP($A611,Vocabulary!$A:$J,7,)="","",VLOOKUP($A611,Vocabulary!$A:$J,7,)),"")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K611" s="12" t="str">
        <f>IFERROR(IF(VLOOKUP(A611,VocabularyNL!$A:$H,8)=0,"",VLOOKUP(A611,VocabularyNL!$A:$H,8)),"")</f>
        <v xml:space="preserve">Definitief RSZ-nummer, toegekend aan elke ingeschreven werkgever, ongeacht of het een natuurlijke of rechtspersoon is, dan wel een feitelijke vereniging zonder rechtspersoonlijkheid die een werknemer, een stagiair, een leerling of een daarmee gelijkgestelde persoon in dienst heeft, of die als zodanig aangeduid wordt door de wetgeving.  
Geheel getal en element van [000100006;199999934] </v>
      </c>
      <c r="L611" s="12" t="str">
        <f>IFERROR(IF(VLOOKUP(A611,VocabularyFR!$A:$H,8)=0,"",VLOOKUP(A611,VocabularyFR!$A:$H,8)),"")</f>
        <v xml:space="preserve">Numéro ONSS définitif attribué à chaque employeur inscrit, qu’il soit une personne physique ou morale, ou une association de fait sans personnalité juridique qui occupe un travailleur salarié, un stagiaire, un apprenti ou une personne y assimilée, ou celui qui est désigné comme tel par la législation.
Nombre entier et élément de [000100006;199999934] </v>
      </c>
    </row>
    <row r="612" spans="1:12" ht="86.4" x14ac:dyDescent="0.3">
      <c r="A612" s="28">
        <v>694</v>
      </c>
      <c r="B612" s="31" t="str">
        <f>IF($A612&lt;&gt;"",VLOOKUP($A612,Vocabulary!$A:$J,4,),"")</f>
        <v>Organization</v>
      </c>
      <c r="C612" s="31" t="str">
        <f>IF($A612&lt;&gt;"",IF(VLOOKUP($A612,Vocabulary!$A:$J,2,)="","",VLOOKUP($A612,Vocabulary!$A:$J,2,)),"")</f>
        <v>provisionalNssoNumber</v>
      </c>
      <c r="D612" s="31" t="str">
        <f>IF($A612&lt;&gt;"",IF(VLOOKUP($A612,Vocabulary!$A:$J,10,)="","",VLOOKUP($A612,Vocabulary!$A:$J,10,)),"")</f>
        <v>&lt;identifier&gt;</v>
      </c>
      <c r="E612" s="31" t="str">
        <f>IFERROR(IF(VLOOKUP(A612,VocabularyNL!$A:$G,6)=0,"",VLOOKUP(A612,VocabularyNL!$A:$G,6)),"")</f>
        <v>Voorlopig RSZ-nummer</v>
      </c>
      <c r="F612" s="31" t="str">
        <f>IFERROR(IF(VLOOKUP(A612,VocabularyFR!$A:$G,6)=0,"",VLOOKUP(A612,VocabularyFR!$A:$G,6)),"")</f>
        <v>Numéro ONSS provisoire</v>
      </c>
      <c r="G612" s="31" t="str">
        <f>IF($A612&lt;&gt;"",VLOOKUP($A612,Vocabulary!$A:$J,3,),"")</f>
        <v>Recommended best practice is to identify the resource by means of a string conforming to a formal identification system. 
An unambiguous reference to the resource within a given context.</v>
      </c>
      <c r="H612" s="31" t="str">
        <f>IFERROR(IF(VLOOKUP(A612,VocabularyNL!$A:$G,7)=0,"",VLOOKUP(A612,VocabularyNL!$A:$H,7)),"")</f>
        <v>Aanbevolen beste praktijk is om de bron te identificeren door middel van een string die overeenkomt met een formeel identificatiesysteem.
Een eenduidige verwijzing naar de bron binnen een bepaalde context.</v>
      </c>
      <c r="I612" s="31" t="str">
        <f>IFERROR(IF(VLOOKUP(A612,VocabularyFR!$A:$G,7)=0,"",VLOOKUP(A612,VocabularyFR!$A:$H,7)),"")</f>
        <v>La meilleure pratique recommandée consiste à identifier la ressource à l'aide d'une chaîne conforme à un système d'identification formel.
Une référence non ambiguë à la ressource dans un contexte donné.</v>
      </c>
      <c r="J612" s="31" t="str">
        <f>IF($A612&lt;&gt;"",IF(VLOOKUP($A612,Vocabulary!$A:$J,7,)="","",VLOOKUP($A612,Vocabulary!$A:$J,7,)),"")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K612" s="31" t="str">
        <f>IFERROR(IF(VLOOKUP(A612,VocabularyNL!$A:$H,8)=0,"",VLOOKUP(A612,VocabularyNL!$A:$H,8)),"")</f>
        <v>Tijdelijk nummer toegekend door de RSZ aan nieuwe werkgevers in afwachting van een definitief RSZ-nummer of aan werkgevers die alleen werknemers aanwerven die niet aan de sociale zekerheid onderworpen zijn (DAC-werknemers (Derde Arbeidscircuit), A17…), buiten de “kleine statuten”.
Geheel getal en element van [5000000120;5999999989]</v>
      </c>
      <c r="L612" s="31" t="str">
        <f>IFERROR(IF(VLOOKUP(A612,VocabularyFR!$A:$H,8)=0,"",VLOOKUP(A612,VocabularyFR!$A:$H,8)),"")</f>
        <v>Numéro provisoire attribué par l’ONSS aux nouveaux employeurs en attente d’un numéro ONSS définitif ou aux employeurs n’engageant que des travailleurs non-assujetti à la sécurité sociale (travailleurs TCT (Troisième Circuit de Travail), A17, …), hors « petits statuts ».
Nombre entier et élément de [5000000120;5999999989]</v>
      </c>
    </row>
    <row r="613" spans="1:12" ht="331.2" x14ac:dyDescent="0.3">
      <c r="A613" s="28">
        <v>695</v>
      </c>
      <c r="B613" s="31" t="str">
        <f>IF($A613&lt;&gt;"",VLOOKUP($A613,Vocabulary!$A:$J,4,),"")</f>
        <v>Organization</v>
      </c>
      <c r="C613" s="31" t="str">
        <f>IF($A613&lt;&gt;"",IF(VLOOKUP($A613,Vocabulary!$A:$J,2,)="","",VLOOKUP($A613,Vocabulary!$A:$J,2,)),"")</f>
        <v>vatNumber</v>
      </c>
      <c r="D613" s="31" t="str">
        <f>IF($A613&lt;&gt;"",IF(VLOOKUP($A613,Vocabulary!$A:$J,10,)="","",VLOOKUP($A613,Vocabulary!$A:$J,10,)),"")</f>
        <v>&lt;identifier&gt;</v>
      </c>
      <c r="E613" s="31" t="str">
        <f>IFERROR(IF(VLOOKUP(A613,VocabularyNL!$A:$G,6)=0,"",VLOOKUP(A613,VocabularyNL!$A:$G,6)),"")</f>
        <v>BTW-nummer</v>
      </c>
      <c r="F613" s="31" t="str">
        <f>IFERROR(IF(VLOOKUP(A613,VocabularyFR!$A:$G,6)=0,"",VLOOKUP(A613,VocabularyFR!$A:$G,6)),"")</f>
        <v>Numéro TVA</v>
      </c>
      <c r="G613" s="31" t="str">
        <f>IF($A613&lt;&gt;"",VLOOKUP($A613,Vocabulary!$A:$J,3,),"")</f>
        <v>Recommended best practice is to identify the resource by means of a string conforming to a formal identification system. 
An unambiguous reference to the resource within a given context.</v>
      </c>
      <c r="H613" s="31" t="str">
        <f>IFERROR(IF(VLOOKUP(A613,VocabularyNL!$A:$G,7)=0,"",VLOOKUP(A613,VocabularyNL!$A:$H,7)),"")</f>
        <v>Aanbevolen beste praktijk is om de bron te identificeren door middel van een string die overeenkomt met een formeel identificatiesysteem.
Een eenduidige verwijzing naar de bron binnen een bepaalde context.</v>
      </c>
      <c r="I613" s="31" t="str">
        <f>IFERROR(IF(VLOOKUP(A613,VocabularyFR!$A:$G,7)=0,"",VLOOKUP(A613,VocabularyFR!$A:$H,7)),"")</f>
        <v>La meilleure pratique recommandée consiste à identifier la ressource à l'aide d'une chaîne conforme à un système d'identification formel.
Une référence non ambiguë à la ressource dans un contexte donné.</v>
      </c>
      <c r="J613" s="31" t="str">
        <f>IF($A613&lt;&gt;"",IF(VLOOKUP($A613,Vocabulary!$A:$J,7,)="","",VLOOKUP($A613,Vocabulary!$A:$J,7,)),"")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K613" s="31" t="str">
        <f>IFERROR(IF(VLOOKUP(A613,VocabularyNL!$A:$H,8)=0,"",VLOOKUP(A613,VocabularyNL!$A:$H,8)),"")</f>
        <v>Een internationaal BTW-identificatienummer of BTW-identificatienummer (VATIN).
Het wordt in veel landen, waaronder de landen van de Europese Unie, gebruikt voor belastingdoeleinden. In de EU kan een BTW-identificatienummer online worden geverifieerd op de officiële VIES-website van de EU. Het bevestigt dat het nummer momenteel is toegewezen en kan de naam of andere identificerende gegevens bevatten van de entiteit aan wie de identificatie is toegewezen.
De volledige identificatie begint met een ISO 3166-1 alfa-2 (2 letters) landcode (behalve Griekenland, dat de ISO 639-1 taalcode EL gebruikt voor de Griekse taal, in plaats van de ISO 3166-1 alfa-2 landcode GR) gevolgd door een tekenreeks in een landspecifiek formaat.
Buitenlandse bedrijven die zaken doen met niet-ondernemingen in de EU kunnen een VATIN hebben die begint met "EU" in plaats van een landcode vb. Godaddy VS EU826010755 en Amazon VS AWS EU826009064.
In België is het BTW-identificatienummer hetzelfde als het ondernemingsnummer van de organisatie, voorafgegaan door "BE".</v>
      </c>
      <c r="L613" s="31" t="str">
        <f>IFERROR(IF(VLOOKUP(A613,VocabularyFR!$A:$H,8)=0,"",VLOOKUP(A613,VocabularyFR!$A:$H,8)),"")</f>
        <v>Un numéro d'identification international de taxe sur la valeur ajoutée ou numéro d'identification de TVA (VATIN).
Il est utilisé dans de nombreux pays, dont les pays de l’Union européenne, à des fins de taxe sur la valeur ajoutée. Dans l'UE, un numéro d'identification TVA peut être vérifié en ligne sur le site officiel VIES de l'UE. Il confirme que le numéro est actuellement attribué et peut fournir le nom ou d'autres détails d'identification de l'entité à laquelle l'identifiant a été attribué.
L'identifiant complet commence par un code de pays ISO 3166-1 alpha-2 (2 lettres) (sauf pour la Grèce, qui utilise le code de langue ISO 639-1 EL pour la langue grecque, au lieu de son code de pays ISO 3166-1 alpha-2 GR) suivi d'une chaîne de caractères dans un format spécifique au pays.
Les entreprises étrangères qui commercent avec des entreprises non membres de l'UE peuvent avoir un VATIN commençant par "EU" au lieu d'un code de pays, par ex. Godaddy USA EU826010755 et Amazon USA AWS EU826009064.
En Belgique, le numéro d'identification TVA est le même que le numéro d'entreprise de l'organisation préfixé par « BE ».</v>
      </c>
    </row>
    <row r="614" spans="1:12" ht="72" x14ac:dyDescent="0.3">
      <c r="A614" s="28">
        <v>696</v>
      </c>
      <c r="B614" s="31" t="str">
        <f>IF($A614&lt;&gt;"",VLOOKUP($A614,Vocabulary!$A:$J,4,),"")</f>
        <v>Other</v>
      </c>
      <c r="C614" s="31" t="str">
        <f>IF($A614&lt;&gt;"",IF(VLOOKUP($A614,Vocabulary!$A:$J,2,)="","",VLOOKUP($A614,Vocabulary!$A:$J,2,)),"")</f>
        <v>plateNumber</v>
      </c>
      <c r="D614" s="31" t="str">
        <f>IF($A614&lt;&gt;"",IF(VLOOKUP($A614,Vocabulary!$A:$J,10,)="","",VLOOKUP($A614,Vocabulary!$A:$J,10,)),"")</f>
        <v>&lt;identifier&gt;</v>
      </c>
      <c r="E614" s="31" t="str">
        <f>IFERROR(IF(VLOOKUP(A614,VocabularyNL!$A:$G,6)=0,"",VLOOKUP(A614,VocabularyNL!$A:$G,6)),"")</f>
        <v>Nummerplaat</v>
      </c>
      <c r="F614" s="31" t="str">
        <f>IFERROR(IF(VLOOKUP(A614,VocabularyFR!$A:$G,6)=0,"",VLOOKUP(A614,VocabularyFR!$A:$G,6)),"")</f>
        <v>Plaque d'immatriculation</v>
      </c>
      <c r="G614" s="31" t="str">
        <f>IF($A614&lt;&gt;"",VLOOKUP($A614,Vocabulary!$A:$J,3,),"")</f>
        <v>Recommended best practice is to identify the resource by means of a string conforming to a formal identification system. 
An unambiguous reference to the resource within a given context.</v>
      </c>
      <c r="H614" s="31" t="str">
        <f>IFERROR(IF(VLOOKUP(A614,VocabularyNL!$A:$G,7)=0,"",VLOOKUP(A614,VocabularyNL!$A:$H,7)),"")</f>
        <v>Aanbevolen beste praktijk is om de bron te identificeren door middel van een string die overeenkomt met een formeel identificatiesysteem.
Een eenduidige verwijzing naar de bron binnen een bepaalde context.</v>
      </c>
      <c r="I614" s="31" t="str">
        <f>IFERROR(IF(VLOOKUP(A614,VocabularyFR!$A:$G,7)=0,"",VLOOKUP(A614,VocabularyFR!$A:$H,7)),"")</f>
        <v>La meilleure pratique recommandée consiste à identifier la ressource à l'aide d'une chaîne conforme à un système d'identification formel.
Une référence non ambiguë à la ressource dans un contexte donné.</v>
      </c>
      <c r="J614" s="31" t="str">
        <f>IF($A614&lt;&gt;"",IF(VLOOKUP($A614,Vocabulary!$A:$J,7,)="","",VLOOKUP($A614,Vocabulary!$A:$J,7,)),"")</f>
        <v>The official set of numbers and letters shown on the front and back of a road vehicle</v>
      </c>
      <c r="K614" s="31" t="str">
        <f>IFERROR(IF(VLOOKUP(A614,VocabularyNL!$A:$H,8)=0,"",VLOOKUP(A614,VocabularyNL!$A:$H,8)),"")</f>
        <v>De officiële reeks cijfers en letters op de voor- en achterkant van een wegvoertuig</v>
      </c>
      <c r="L614" s="31" t="str">
        <f>IFERROR(IF(VLOOKUP(A614,VocabularyFR!$A:$H,8)=0,"",VLOOKUP(A614,VocabularyFR!$A:$H,8)),"")</f>
        <v>L'ensemble officiel de chiffres et de lettres figurant à l'avant et à l'arrière d'un véhicule routier</v>
      </c>
    </row>
    <row r="615" spans="1:12" ht="72" x14ac:dyDescent="0.3">
      <c r="A615" s="28">
        <v>697</v>
      </c>
      <c r="B615" s="31" t="str">
        <f>IF($A615&lt;&gt;"",VLOOKUP($A615,Vocabulary!$A:$J,4,),"")</f>
        <v>Other</v>
      </c>
      <c r="C615" s="31" t="str">
        <f>IF($A615&lt;&gt;"",IF(VLOOKUP($A615,Vocabulary!$A:$J,2,)="","",VLOOKUP($A615,Vocabulary!$A:$J,2,)),"")</f>
        <v>ipAddress</v>
      </c>
      <c r="D615" s="31" t="str">
        <f>IF($A615&lt;&gt;"",IF(VLOOKUP($A615,Vocabulary!$A:$J,10,)="","",VLOOKUP($A615,Vocabulary!$A:$J,10,)),"")</f>
        <v>&lt;identifier&gt;</v>
      </c>
      <c r="E615" s="31" t="str">
        <f>IFERROR(IF(VLOOKUP(A615,VocabularyNL!$A:$G,6)=0,"",VLOOKUP(A615,VocabularyNL!$A:$G,6)),"")</f>
        <v>IP-adres</v>
      </c>
      <c r="F615" s="31" t="str">
        <f>IFERROR(IF(VLOOKUP(A615,VocabularyFR!$A:$G,6)=0,"",VLOOKUP(A615,VocabularyFR!$A:$G,6)),"")</f>
        <v>Adresse IP</v>
      </c>
      <c r="G615" s="31" t="str">
        <f>IF($A615&lt;&gt;"",VLOOKUP($A615,Vocabulary!$A:$J,3,),"")</f>
        <v>Recommended best practice is to identify the resource by means of a string conforming to a formal identification system. 
An unambiguous reference to the resource within a given context.</v>
      </c>
      <c r="H615" s="31" t="str">
        <f>IFERROR(IF(VLOOKUP(A615,VocabularyNL!$A:$G,7)=0,"",VLOOKUP(A615,VocabularyNL!$A:$H,7)),"")</f>
        <v>Aanbevolen beste praktijk is om de bron te identificeren door middel van een string die overeenkomt met een formeel identificatiesysteem.
Een eenduidige verwijzing naar de bron binnen een bepaalde context.</v>
      </c>
      <c r="I615" s="31" t="str">
        <f>IFERROR(IF(VLOOKUP(A615,VocabularyFR!$A:$G,7)=0,"",VLOOKUP(A615,VocabularyFR!$A:$H,7)),"")</f>
        <v>La meilleure pratique recommandée consiste à identifier la ressource à l'aide d'une chaîne conforme à un système d'identification formel.
Une référence non ambiguë à la ressource dans un contexte donné.</v>
      </c>
      <c r="J615" s="31" t="str">
        <f>IF($A615&lt;&gt;"",IF(VLOOKUP($A615,Vocabulary!$A:$J,7,)="","",VLOOKUP($A615,Vocabulary!$A:$J,7,)),"")</f>
        <v>An Internet Protocol address (IP address) is a numerical label assigned to each device connected to a computer network that uses the Internet Protocol for communication.</v>
      </c>
      <c r="K615" s="31" t="str">
        <f>IFERROR(IF(VLOOKUP(A615,VocabularyNL!$A:$H,8)=0,"",VLOOKUP(A615,VocabularyNL!$A:$H,8)),"")</f>
        <v>Een internetprotocoladres (IP-adres) is een numeriek label dat wordt toegewezen aan elk apparaat dat is aangesloten op een computernetwerk dat het internetprotocol gebruikt voor communicatie.</v>
      </c>
      <c r="L615" s="31" t="str">
        <f>IFERROR(IF(VLOOKUP(A615,VocabularyFR!$A:$H,8)=0,"",VLOOKUP(A615,VocabularyFR!$A:$H,8)),"")</f>
        <v>Une adresse de protocole Internet (adresse IP) est une étiquette numérique attribuée à chaque périphérique connecté à un réseau informatique qui utilise le protocole Internet pour la communication.</v>
      </c>
    </row>
    <row r="616" spans="1:12" ht="28.8" x14ac:dyDescent="0.3">
      <c r="A616" s="28">
        <v>698</v>
      </c>
      <c r="B616" s="31" t="str">
        <f>IF($A616&lt;&gt;"",VLOOKUP($A616,Vocabulary!$A:$J,4,),"")</f>
        <v>Location</v>
      </c>
      <c r="C616" s="31" t="str">
        <f>IF($A616&lt;&gt;"",IF(VLOOKUP($A616,Vocabulary!$A:$J,2,)="","",VLOOKUP($A616,Vocabulary!$A:$J,2,)),"")</f>
        <v>region</v>
      </c>
      <c r="D616" s="31" t="str">
        <f>IF($A616&lt;&gt;"",IF(VLOOKUP($A616,Vocabulary!$A:$J,10,)="","",VLOOKUP($A616,Vocabulary!$A:$J,10,)),"")</f>
        <v>&lt;fed-thesaurus:region&gt;</v>
      </c>
      <c r="E616" s="31" t="str">
        <f>IFERROR(IF(VLOOKUP(A616,VocabularyNL!$A:$G,6)=0,"",VLOOKUP(A616,VocabularyNL!$A:$G,6)),"")</f>
        <v>Regio</v>
      </c>
      <c r="F616" s="31" t="str">
        <f>IFERROR(IF(VLOOKUP(A616,VocabularyFR!$A:$G,6)=0,"",VLOOKUP(A616,VocabularyFR!$A:$G,6)),"")</f>
        <v>Région</v>
      </c>
      <c r="G616" s="31" t="str">
        <f>IF($A616&lt;&gt;"",VLOOKUP($A616,Vocabulary!$A:$J,3,),"")</f>
        <v>Concept corresponding to a region code in a country.</v>
      </c>
      <c r="H616" s="31" t="str">
        <f>IFERROR(IF(VLOOKUP(A616,VocabularyNL!$A:$G,7)=0,"",VLOOKUP(A616,VocabularyNL!$A:$H,7)),"")</f>
        <v>Concept dat overeenkomt met een regiocode in een land.</v>
      </c>
      <c r="I616" s="31" t="str">
        <f>IFERROR(IF(VLOOKUP(A616,VocabularyFR!$A:$G,7)=0,"",VLOOKUP(A616,VocabularyFR!$A:$H,7)),"")</f>
        <v>Concept correspondant à un code de région dans un pays.</v>
      </c>
      <c r="J616" s="31" t="str">
        <f>IF($A616&lt;&gt;"",IF(VLOOKUP($A616,Vocabulary!$A:$J,7,)="","",VLOOKUP($A616,Vocabulary!$A:$J,7,)),"")</f>
        <v>See https://en.wikipedia.org/wiki/ISO_3166-2:BE
(BE-BRU, BE-VLG, BE-WAL)</v>
      </c>
      <c r="K616" s="31" t="str">
        <f>IFERROR(IF(VLOOKUP(A616,VocabularyNL!$A:$H,8)=0,"",VLOOKUP(A616,VocabularyNL!$A:$H,8)),"")</f>
        <v>Zie https://nl.wikipedia.org/wiki/ISO_3166-2:BE
(BE-BRU, BE-VLG, BE-WAL)</v>
      </c>
      <c r="L616" s="31" t="str">
        <f>IFERROR(IF(VLOOKUP(A616,VocabularyFR!$A:$H,8)=0,"",VLOOKUP(A616,VocabularyFR!$A:$H,8)),"")</f>
        <v>Voir https://fr.wikipedia.org/wiki/ISO_3166-2:BE
(BE-BRU, BE-VLG, BE-WAL)</v>
      </c>
    </row>
    <row r="617" spans="1:12" ht="28.8" x14ac:dyDescent="0.3">
      <c r="A617" s="28">
        <v>699</v>
      </c>
      <c r="B617" s="31" t="str">
        <f>IF($A617&lt;&gt;"",VLOOKUP($A617,Vocabulary!$A:$J,4,),"")</f>
        <v>Location</v>
      </c>
      <c r="C617" s="31" t="str">
        <f>IF($A617&lt;&gt;"",IF(VLOOKUP($A617,Vocabulary!$A:$J,2,)="","",VLOOKUP($A617,Vocabulary!$A:$J,2,)),"")</f>
        <v>RegionCode</v>
      </c>
      <c r="D617" s="31" t="str">
        <f>IF($A617&lt;&gt;"",IF(VLOOKUP($A617,Vocabulary!$A:$J,10,)="","",VLOOKUP($A617,Vocabulary!$A:$J,10,)),"")</f>
        <v>&lt;fed-thesaurus:regioncode&gt;</v>
      </c>
      <c r="E617" s="31" t="str">
        <f>IFERROR(IF(VLOOKUP(A617,VocabularyNL!$A:$G,6)=0,"",VLOOKUP(A617,VocabularyNL!$A:$G,6)),"")</f>
        <v>Code regio</v>
      </c>
      <c r="F617" s="31" t="str">
        <f>IFERROR(IF(VLOOKUP(A617,VocabularyFR!$A:$G,6)=0,"",VLOOKUP(A617,VocabularyFR!$A:$G,6)),"")</f>
        <v>Code région</v>
      </c>
      <c r="G617" s="31" t="str">
        <f>IF($A617&lt;&gt;"",VLOOKUP($A617,Vocabulary!$A:$J,3,),"")</f>
        <v>Conceptscheme for region codes in a country.</v>
      </c>
      <c r="H617" s="31" t="str">
        <f>IFERROR(IF(VLOOKUP(A617,VocabularyNL!$A:$G,7)=0,"",VLOOKUP(A617,VocabularyNL!$A:$H,7)),"")</f>
        <v>Conceptschema voor regiocodes in een land.</v>
      </c>
      <c r="I617" s="31" t="str">
        <f>IFERROR(IF(VLOOKUP(A617,VocabularyFR!$A:$G,7)=0,"",VLOOKUP(A617,VocabularyFR!$A:$H,7)),"")</f>
        <v>Conceptscheme des codes de région dans un pays.</v>
      </c>
      <c r="J617" s="31" t="str">
        <f>IF($A617&lt;&gt;"",IF(VLOOKUP($A617,Vocabulary!$A:$J,7,)="","",VLOOKUP($A617,Vocabulary!$A:$J,7,)),"")</f>
        <v>See https://en.wikipedia.org/wiki/ISO_3166-2:BE
(BE-BRU, BE-VLG, BE-WAL)</v>
      </c>
      <c r="K617" s="31" t="str">
        <f>IFERROR(IF(VLOOKUP(A617,VocabularyNL!$A:$H,8)=0,"",VLOOKUP(A617,VocabularyNL!$A:$H,8)),"")</f>
        <v>Zie https://nl.wikipedia.org/wiki/ISO_3166-2:BE
(BE-BRU, BE-VLG, BE-WAL)</v>
      </c>
      <c r="L617" s="31" t="str">
        <f>IFERROR(IF(VLOOKUP(A617,VocabularyFR!$A:$H,8)=0,"",VLOOKUP(A617,VocabularyFR!$A:$H,8)),"")</f>
        <v>Voir https://fr.wikipedia.org/wiki/ISO_3166-2:BE
(BE-BRU, BE-VLG, BE-WAL)</v>
      </c>
    </row>
    <row r="618" spans="1:12" ht="28.8" x14ac:dyDescent="0.3">
      <c r="A618" s="28">
        <v>701</v>
      </c>
      <c r="B618" s="31" t="str">
        <f>IF($A618&lt;&gt;"",VLOOKUP($A618,Vocabulary!$A:$J,4,),"")</f>
        <v>Location</v>
      </c>
      <c r="C618" s="31" t="str">
        <f>IF($A618&lt;&gt;"",IF(VLOOKUP($A618,Vocabulary!$A:$J,2,)="","",VLOOKUP($A618,Vocabulary!$A:$J,2,)),"")</f>
        <v>CountryNisCode</v>
      </c>
      <c r="D618" s="31" t="str">
        <f>IF($A618&lt;&gt;"",IF(VLOOKUP($A618,Vocabulary!$A:$J,10,)="","",VLOOKUP($A618,Vocabulary!$A:$J,10,)),"")</f>
        <v>&lt;fed-thesaurus:CountryNisCode&gt;</v>
      </c>
      <c r="E618" s="31" t="str">
        <f>IFERROR(IF(VLOOKUP(A618,VocabularyNL!$A:$G,6)=0,"",VLOOKUP(A618,VocabularyNL!$A:$G,6)),"")</f>
        <v>Land NIS-code</v>
      </c>
      <c r="F618" s="31" t="str">
        <f>IFERROR(IF(VLOOKUP(A618,VocabularyFR!$A:$G,6)=0,"",VLOOKUP(A618,VocabularyFR!$A:$G,6)),"")</f>
        <v>Code INS du pays</v>
      </c>
      <c r="G618" s="31" t="str">
        <f>IF($A618&lt;&gt;"",VLOOKUP($A618,Vocabulary!$A:$J,3,),"")</f>
        <v>NIS code representing a country as defined by statbel.fgov.be</v>
      </c>
      <c r="H618" s="31" t="str">
        <f>IFERROR(IF(VLOOKUP(A618,VocabularyNL!$A:$G,7)=0,"",VLOOKUP(A618,VocabularyNL!$A:$H,7)),"")</f>
        <v>NIS-code voor een land, zoals gedefinieerd door statbel.fgov.be</v>
      </c>
      <c r="I618" s="31" t="str">
        <f>IFERROR(IF(VLOOKUP(A618,VocabularyFR!$A:$G,7)=0,"",VLOOKUP(A618,VocabularyFR!$A:$H,7)),"")</f>
        <v>Code INS pour un pays, comme defini par statbel.fgov.be</v>
      </c>
      <c r="J618" s="31" t="str">
        <f>IF($A618&lt;&gt;"",IF(VLOOKUP($A618,Vocabulary!$A:$J,7,)="","",VLOOKUP($A618,Vocabulary!$A:$J,7,)),"")</f>
        <v>Possible values are in range from 100 to 999</v>
      </c>
      <c r="K618" s="31" t="str">
        <f>IFERROR(IF(VLOOKUP(A618,VocabularyNL!$A:$H,8)=0,"",VLOOKUP(A618,VocabularyNL!$A:$H,8)),"")</f>
        <v>Geldige waarden van 100 tot 999</v>
      </c>
      <c r="L618" s="31" t="str">
        <f>IFERROR(IF(VLOOKUP(A618,VocabularyFR!$A:$H,8)=0,"",VLOOKUP(A618,VocabularyFR!$A:$H,8)),"")</f>
        <v>Valeurs possibles de 100 à 999</v>
      </c>
    </row>
    <row r="619" spans="1:12" ht="72" x14ac:dyDescent="0.3">
      <c r="A619" s="28">
        <v>702</v>
      </c>
      <c r="B619" s="31" t="str">
        <f>IF($A619&lt;&gt;"",VLOOKUP($A619,Vocabulary!$A:$J,4,),"")</f>
        <v>Location</v>
      </c>
      <c r="C619" s="31" t="str">
        <f>IF($A619&lt;&gt;"",IF(VLOOKUP($A619,Vocabulary!$A:$J,2,)="","",VLOOKUP($A619,Vocabulary!$A:$J,2,)),"")</f>
        <v>StreetRrnCode</v>
      </c>
      <c r="D619" s="31" t="str">
        <f>IF($A619&lt;&gt;"",IF(VLOOKUP($A619,Vocabulary!$A:$J,10,)="","",VLOOKUP($A619,Vocabulary!$A:$J,10,)),"")</f>
        <v>&lt;fed-thesaurus:StreetRrnCode&gt;</v>
      </c>
      <c r="E619" s="31" t="str">
        <f>IFERROR(IF(VLOOKUP(A619,VocabularyNL!$A:$G,6)=0,"",VLOOKUP(A619,VocabularyNL!$A:$G,6)),"")</f>
        <v>Straatcode Rijksregister</v>
      </c>
      <c r="F619" s="31" t="str">
        <f>IFERROR(IF(VLOOKUP(A619,VocabularyFR!$A:$G,6)=0,"",VLOOKUP(A619,VocabularyFR!$A:$G,6)),"")</f>
        <v>Code rue du Registre National</v>
      </c>
      <c r="G619" s="31" t="str">
        <f>IF($A619&lt;&gt;"",VLOOKUP($A619,Vocabulary!$A:$J,3,),"")</f>
        <v>Street code assigned by National Registry</v>
      </c>
      <c r="H619" s="31" t="str">
        <f>IFERROR(IF(VLOOKUP(A619,VocabularyNL!$A:$G,7)=0,"",VLOOKUP(A619,VocabularyNL!$A:$H,7)),"")</f>
        <v>Straatcode toegewezen door het Rijksregister</v>
      </c>
      <c r="I619" s="31" t="str">
        <f>IFERROR(IF(VLOOKUP(A619,VocabularyFR!$A:$G,7)=0,"",VLOOKUP(A619,VocabularyFR!$A:$H,7)),"")</f>
        <v>Code rue attribué par le Registre National</v>
      </c>
      <c r="J619" s="31" t="str">
        <f>IF($A619&lt;&gt;"",IF(VLOOKUP($A619,Vocabulary!$A:$J,7,)="","",VLOOKUP($A619,Vocabulary!$A:$J,7,)),"")</f>
        <v>4 digits long. Unique within a municipality.
(more info: https://www.ibz.rrn.fgov.be/fileadmin/user_upload/nl/rr/instructies/IST_Codificatie_straten.pdf)
Will be replaced by the BEST street identifier.</v>
      </c>
      <c r="K619" s="31" t="str">
        <f>IFERROR(IF(VLOOKUP(A619,VocabularyNL!$A:$H,8)=0,"",VLOOKUP(A619,VocabularyNL!$A:$H,8)),"")</f>
        <v>lengte: 4 digits. Uniek binnen een gemeente.
(meer info: https://www.ibz.rrn.fgov.be/fileadmin/user_upload/nl/rr/instructies/IST_Codificatie_straten.pdf)
Zal worden vervangen door de BEST straat identifier.</v>
      </c>
      <c r="L619" s="31" t="str">
        <f>IFERROR(IF(VLOOKUP(A619,VocabularyFR!$A:$H,8)=0,"",VLOOKUP(A619,VocabularyFR!$A:$H,8)),"")</f>
        <v xml:space="preserve">Longueur: 4 digits long. unique dans une commune.
(info supplémentaire: https://www.ibz.rrn.fgov.be/fileadmin/user_upload/fr/rn/instructions/liste-TI/Inst_Codification_voies_publiques.pdf)
Sera remplacé par l'identifiant BEST pour les rues. </v>
      </c>
    </row>
    <row r="620" spans="1:12" ht="144" x14ac:dyDescent="0.3">
      <c r="A620" s="4">
        <v>703</v>
      </c>
      <c r="B620" s="12" t="str">
        <f>IF($A620&lt;&gt;"",VLOOKUP($A620,Vocabulary!$A:$J,4,),"")</f>
        <v>Generic</v>
      </c>
      <c r="C620" s="12" t="str">
        <f>IF($A620&lt;&gt;"",IF(VLOOKUP($A620,Vocabulary!$A:$J,2,)="","",VLOOKUP($A620,Vocabulary!$A:$J,2,)),"")</f>
        <v>Mandate</v>
      </c>
      <c r="D620" s="12" t="str">
        <f>IF($A620&lt;&gt;"",IF(VLOOKUP($A620,Vocabulary!$A:$J,10,)="","",VLOOKUP($A620,Vocabulary!$A:$J,10,)),"")</f>
        <v>&lt;org:Mandate&gt;</v>
      </c>
      <c r="E620" s="12" t="str">
        <f>IFERROR(IF(VLOOKUP(A620,VocabularyNL!$A:$G,6)=0,"",VLOOKUP(A620,VocabularyNL!$A:$G,6)),"")</f>
        <v>Mandaat</v>
      </c>
      <c r="F620" s="12" t="str">
        <f>IFERROR(IF(VLOOKUP(A620,VocabularyFR!$A:$G,6)=0,"",VLOOKUP(A620,VocabularyFR!$A:$G,6)),"")</f>
        <v>Mandat</v>
      </c>
      <c r="G620" s="12" t="str">
        <f>IF($A620&lt;&gt;"",VLOOKUP($A620,Vocabulary!$A:$J,3,),"")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H620" s="12" t="str">
        <f>IFERROR(IF(VLOOKUP(A620,VocabularyNL!$A:$G,7)=0,"",VLOOKUP(A620,VocabularyNL!$A:$H,7)),"")</f>
        <v>Officieel verzoek van agent A aan agent B om namens hem bepaalde acties te ondernemen.
https://www.socialsecurity.be/site_nl/employer/applics/mahis/general/what_mandate.htm
Een mandaat is een recht verleend door een geïdentificeerde entiteit aan een andere geïdentificeerde entiteit om welbepaalde juridische handelingen in haar naam en voor haar rekening te verrichten. Deze entiteiten kunnen werkgevers, erkende sociaal secretariaten of sociale dienstverrichters zijn.</v>
      </c>
      <c r="I620" s="12" t="str">
        <f>IFERROR(IF(VLOOKUP(A620,VocabularyFR!$A:$G,7)=0,"",VLOOKUP(A620,VocabularyFR!$A:$H,7)),"")</f>
        <v>Demande officielle de l'agent A à l'agent B d'effectuer certaines actions en son nom.
https://www.socialsecurity.be/site_fr/employer/applics/mahis/general/what_mandate.htm
Un mandat est un droit octroyé par une entité identifiée à une autre entité identifiée dans le but d’accomplir certains actes juridiques en son nom et pour son compte. Ces entités peuvent être des employeurs, des secrétariats sociaux agréés ou des prestataires de services.</v>
      </c>
      <c r="J620" s="12" t="str">
        <f>IF($A620&lt;&gt;"",IF(VLOOKUP($A620,Vocabulary!$A:$J,7,)="","",VLOOKUP($A620,Vocabulary!$A:$J,7,)),"")</f>
        <v>see Class Agent</v>
      </c>
      <c r="K620" s="12" t="str">
        <f>IFERROR(IF(VLOOKUP(A620,VocabularyNL!$A:$H,8)=0,"",VLOOKUP(A620,VocabularyNL!$A:$H,8)),"")</f>
        <v>zie class Agent</v>
      </c>
      <c r="L620" s="12" t="str">
        <f>IFERROR(IF(VLOOKUP(A620,VocabularyFR!$A:$H,8)=0,"",VLOOKUP(A620,VocabularyFR!$A:$H,8)),"")</f>
        <v>voir class Agent</v>
      </c>
    </row>
    <row r="621" spans="1:12" ht="57.6" x14ac:dyDescent="0.3">
      <c r="A621" s="4">
        <v>705</v>
      </c>
      <c r="B621" s="12" t="str">
        <f>IF($A621&lt;&gt;"",VLOOKUP($A621,Vocabulary!$A:$J,4,),"")</f>
        <v>Generic</v>
      </c>
      <c r="C621" s="12" t="str">
        <f>IF($A621&lt;&gt;"",IF(VLOOKUP($A621,Vocabulary!$A:$J,2,)="","",VLOOKUP($A621,Vocabulary!$A:$J,2,)),"")</f>
        <v>mandatary</v>
      </c>
      <c r="D621" s="12" t="str">
        <f>IF($A621&lt;&gt;"",IF(VLOOKUP($A621,Vocabulary!$A:$J,10,)="","",VLOOKUP($A621,Vocabulary!$A:$J,10,)),"")</f>
        <v>&lt;org:mandatary&gt;</v>
      </c>
      <c r="E621" s="12" t="str">
        <f>IFERROR(IF(VLOOKUP(A621,VocabularyNL!$A:$G,6)=0,"",VLOOKUP(A621,VocabularyNL!$A:$G,6)),"")</f>
        <v>Mandataris</v>
      </c>
      <c r="F621" s="12" t="str">
        <f>IFERROR(IF(VLOOKUP(A621,VocabularyFR!$A:$G,6)=0,"",VLOOKUP(A621,VocabularyFR!$A:$G,6)),"")</f>
        <v>Mandataire</v>
      </c>
      <c r="G621" s="12" t="str">
        <f>IF($A621&lt;&gt;"",VLOOKUP($A621,Vocabulary!$A:$J,3,),"")</f>
        <v>The Agent that receives a mandate from another Agent. 
The mandatary must be unambiguously identified in an authentic source.</v>
      </c>
      <c r="H621" s="12" t="str">
        <f>IFERROR(IF(VLOOKUP(A621,VocabularyNL!$A:$G,7)=0,"",VLOOKUP(A621,VocabularyNL!$A:$H,7)),"")</f>
        <v>De agent die een mandaat van een andere agent ontvangt.
De mandataris moet ondubbelzinnig worden geïdentificeerd in een authentieke bron.</v>
      </c>
      <c r="I621" s="12" t="str">
        <f>IFERROR(IF(VLOOKUP(A621,VocabularyFR!$A:$G,7)=0,"",VLOOKUP(A621,VocabularyFR!$A:$H,7)),"")</f>
        <v>L'agent qui reçoit un mandat d'un autre agent.
Le mandataire doit être identifié sans ambiguïté dans une source authentique.</v>
      </c>
      <c r="J621" s="12" t="str">
        <f>IF($A621&lt;&gt;"",IF(VLOOKUP($A621,Vocabulary!$A:$J,7,)="","",VLOOKUP($A621,Vocabulary!$A:$J,7,)),"")</f>
        <v>see Class Agent</v>
      </c>
      <c r="K621" s="12" t="str">
        <f>IFERROR(IF(VLOOKUP(A621,VocabularyNL!$A:$H,8)=0,"",VLOOKUP(A621,VocabularyNL!$A:$H,8)),"")</f>
        <v>zie class Agent</v>
      </c>
      <c r="L621" s="12" t="str">
        <f>IFERROR(IF(VLOOKUP(A621,VocabularyFR!$A:$H,8)=0,"",VLOOKUP(A621,VocabularyFR!$A:$H,8)),"")</f>
        <v>voir class Agent</v>
      </c>
    </row>
    <row r="622" spans="1:12" ht="43.2" x14ac:dyDescent="0.3">
      <c r="A622" s="28">
        <v>706</v>
      </c>
      <c r="B622" s="31" t="str">
        <f>IF($A622&lt;&gt;"",VLOOKUP($A622,Vocabulary!$A:$J,4,),"")</f>
        <v>Generic</v>
      </c>
      <c r="C622" s="31" t="str">
        <f>IF($A622&lt;&gt;"",IF(VLOOKUP($A622,Vocabulary!$A:$J,2,)="","",VLOOKUP($A622,Vocabulary!$A:$J,2,)),"")</f>
        <v>mandator</v>
      </c>
      <c r="D622" s="31" t="str">
        <f>IF($A622&lt;&gt;"",IF(VLOOKUP($A622,Vocabulary!$A:$J,10,)="","",VLOOKUP($A622,Vocabulary!$A:$J,10,)),"")</f>
        <v>&lt;org:mandator&gt;</v>
      </c>
      <c r="E622" s="31" t="str">
        <f>IFERROR(IF(VLOOKUP(A622,VocabularyNL!$A:$G,6)=0,"",VLOOKUP(A622,VocabularyNL!$A:$G,6)),"")</f>
        <v>Mandaatgever</v>
      </c>
      <c r="F622" s="31" t="str">
        <f>IFERROR(IF(VLOOKUP(A622,VocabularyFR!$A:$G,6)=0,"",VLOOKUP(A622,VocabularyFR!$A:$G,6)),"")</f>
        <v>Mandant</v>
      </c>
      <c r="G622" s="31" t="str">
        <f>IF($A622&lt;&gt;"",VLOOKUP($A622,Vocabulary!$A:$J,3,),"")</f>
        <v>The Agent that gives a mandate to another Agent. 
The mandator must be uniquely identified in an authentic source</v>
      </c>
      <c r="H622" s="31" t="str">
        <f>IFERROR(IF(VLOOKUP(A622,VocabularyNL!$A:$G,7)=0,"",VLOOKUP(A622,VocabularyNL!$A:$H,7)),"")</f>
        <v>De agent die een mandaat aan een andere agent geeft.
De mandator moet uniek geïdentificeerd zijn in een authentieke bron</v>
      </c>
      <c r="I622" s="31" t="str">
        <f>IFERROR(IF(VLOOKUP(A622,VocabularyFR!$A:$G,7)=0,"",VLOOKUP(A622,VocabularyFR!$A:$H,7)),"")</f>
        <v>L'agent qui donne un mandat à un autre agent.
Le mandant doit être identifié de manière unique dans une source authentique</v>
      </c>
      <c r="J622" s="31" t="str">
        <f>IF($A622&lt;&gt;"",IF(VLOOKUP($A622,Vocabulary!$A:$J,7,)="","",VLOOKUP($A622,Vocabulary!$A:$J,7,)),"")</f>
        <v>see Class Agent</v>
      </c>
      <c r="K622" s="31" t="str">
        <f>IFERROR(IF(VLOOKUP(A622,VocabularyNL!$A:$H,8)=0,"",VLOOKUP(A622,VocabularyNL!$A:$H,8)),"")</f>
        <v>zie class Agent</v>
      </c>
      <c r="L622" s="31" t="str">
        <f>IFERROR(IF(VLOOKUP(A622,VocabularyFR!$A:$H,8)=0,"",VLOOKUP(A622,VocabularyFR!$A:$H,8)),"")</f>
        <v>voir class Agent</v>
      </c>
    </row>
    <row r="623" spans="1:12" ht="28.8" x14ac:dyDescent="0.3">
      <c r="A623" s="4">
        <v>707</v>
      </c>
      <c r="B623" s="12" t="str">
        <f>IF($A623&lt;&gt;"",VLOOKUP($A623,Vocabulary!$A:$J,4,),"")</f>
        <v>Location</v>
      </c>
      <c r="C623" s="12" t="str">
        <f>IF($A623&lt;&gt;"",IF(VLOOKUP($A623,Vocabulary!$A:$J,2,)="","",VLOOKUP($A623,Vocabulary!$A:$J,2,)),"")</f>
        <v>CountryIsoCode</v>
      </c>
      <c r="D623" s="12" t="str">
        <f>IF($A623&lt;&gt;"",IF(VLOOKUP($A623,Vocabulary!$A:$J,10,)="","",VLOOKUP($A623,Vocabulary!$A:$J,10,)),"")</f>
        <v>&lt;fed-thesaurus:CountryIsoCode&gt;</v>
      </c>
      <c r="E623" s="12" t="str">
        <f>IFERROR(IF(VLOOKUP(A623,VocabularyNL!$A:$G,6)=0,"",VLOOKUP(A623,VocabularyNL!$A:$G,6)),"")</f>
        <v>ISO landcode</v>
      </c>
      <c r="F623" s="12" t="str">
        <f>IFERROR(IF(VLOOKUP(A623,VocabularyFR!$A:$G,6)=0,"",VLOOKUP(A623,VocabularyFR!$A:$G,6)),"")</f>
        <v>Code pays ISO</v>
      </c>
      <c r="G623" s="12" t="str">
        <f>IF($A623&lt;&gt;"",VLOOKUP($A623,Vocabulary!$A:$J,3,),"")</f>
        <v>Representation of a country by an ISO 3166-1 alpha-2 code.</v>
      </c>
      <c r="H623" s="12" t="str">
        <f>IFERROR(IF(VLOOKUP(A623,VocabularyNL!$A:$G,7)=0,"",VLOOKUP(A623,VocabularyNL!$A:$H,7)),"")</f>
        <v>Voorstelling van een land door een ISO 3166-1 alpha-2-code.</v>
      </c>
      <c r="I623" s="12" t="str">
        <f>IFERROR(IF(VLOOKUP(A623,VocabularyFR!$A:$G,7)=0,"",VLOOKUP(A623,VocabularyFR!$A:$H,7)),"")</f>
        <v>Représentation d'un pays par un code ISO 3166-1 alpha-2.</v>
      </c>
      <c r="J623" s="12" t="str">
        <f>IF($A623&lt;&gt;"",IF(VLOOKUP($A623,Vocabulary!$A:$J,7,)="","",VLOOKUP($A623,Vocabulary!$A:$J,7,)),"")</f>
        <v>pattern: "^[A-Z]{2}$"</v>
      </c>
      <c r="K623" s="12" t="str">
        <f>IFERROR(IF(VLOOKUP(A623,VocabularyNL!$A:$H,8)=0,"",VLOOKUP(A623,VocabularyNL!$A:$H,8)),"")</f>
        <v>pattern: "^[A-Z]{2}$"</v>
      </c>
      <c r="L623" s="12" t="str">
        <f>IFERROR(IF(VLOOKUP(A623,VocabularyFR!$A:$H,8)=0,"",VLOOKUP(A623,VocabularyFR!$A:$H,8)),"")</f>
        <v>pattern: "^[A-Z]{2}$"</v>
      </c>
    </row>
    <row r="624" spans="1:12" ht="43.2" x14ac:dyDescent="0.3">
      <c r="A624" s="28">
        <v>708</v>
      </c>
      <c r="B624" s="12" t="str">
        <f>IF($A624&lt;&gt;"",VLOOKUP($A624,Vocabulary!$A:$J,4,),"")</f>
        <v>Location</v>
      </c>
      <c r="C624" s="12" t="str">
        <f>IF($A624&lt;&gt;"",IF(VLOOKUP($A624,Vocabulary!$A:$J,2,)="","",VLOOKUP($A624,Vocabulary!$A:$J,2,)),"")</f>
        <v>CountryWithHistoricIsoCode</v>
      </c>
      <c r="D624" s="12" t="str">
        <f>IF($A624&lt;&gt;"",IF(VLOOKUP($A624,Vocabulary!$A:$J,10,)="","",VLOOKUP($A624,Vocabulary!$A:$J,10,)),"")</f>
        <v>&lt;fed-thesaurus:CountryWithHistoricIsoCode&gt;</v>
      </c>
      <c r="E624" s="12" t="str">
        <f>IFERROR(IF(VLOOKUP(A624,VocabularyNL!$A:$G,6)=0,"",VLOOKUP(A624,VocabularyNL!$A:$G,6)),"")</f>
        <v>ISO landcode inclusief voormalige</v>
      </c>
      <c r="F624" s="12" t="str">
        <f>IFERROR(IF(VLOOKUP(A624,VocabularyFR!$A:$G,6)=0,"",VLOOKUP(A624,VocabularyFR!$A:$G,6)),"")</f>
        <v>Code pays ISO avec histoire</v>
      </c>
      <c r="G624" s="12" t="str">
        <f>IF($A624&lt;&gt;"",VLOOKUP($A624,Vocabulary!$A:$J,3,),"")</f>
        <v>Representation of a country by an ISO 3166-1 alpha-2 (current country) or ISO 3166-3 alpha-4 (former country) code.</v>
      </c>
      <c r="H624" s="12" t="str">
        <f>IFERROR(IF(VLOOKUP(A624,VocabularyNL!$A:$G,7)=0,"",VLOOKUP(A624,VocabularyNL!$A:$H,7)),"")</f>
        <v>Voorstelling van een land door een ISO 3166-1 alpha-2 (huidig land) of ISO 3166-3 alpha-4 (voormalig land) code.</v>
      </c>
      <c r="I624" s="12" t="str">
        <f>IFERROR(IF(VLOOKUP(A624,VocabularyFR!$A:$G,7)=0,"",VLOOKUP(A624,VocabularyFR!$A:$H,7)),"")</f>
        <v>Représentation d'un pays par un code ISO 3166-1 alpha-2 (pays actuel) ou ISO 3166-3 alpha-4 (ancien pays).</v>
      </c>
      <c r="J624" s="12" t="str">
        <f>IF($A624&lt;&gt;"",IF(VLOOKUP($A624,Vocabulary!$A:$J,7,)="","",VLOOKUP($A624,Vocabulary!$A:$J,7,)),"")</f>
        <v>pattern: "^[A-Z]{2}([A-Z]{2})?$"</v>
      </c>
      <c r="K624" s="12" t="str">
        <f>IFERROR(IF(VLOOKUP(A624,VocabularyNL!$A:$H,8)=0,"",VLOOKUP(A624,VocabularyNL!$A:$H,8)),"")</f>
        <v>pattern: "^[A-Z]{2}([A-Z]{2})?$"</v>
      </c>
      <c r="L624" s="12" t="str">
        <f>IFERROR(IF(VLOOKUP(A624,VocabularyFR!$A:$H,8)=0,"",VLOOKUP(A624,VocabularyFR!$A:$H,8)),"")</f>
        <v>pattern: "^[A-Z]{2}([A-Z]{2})?$"</v>
      </c>
    </row>
    <row r="625" spans="1:12" ht="43.2" x14ac:dyDescent="0.3">
      <c r="A625" s="28">
        <v>710</v>
      </c>
      <c r="B625" s="12" t="str">
        <f>IF($A625&lt;&gt;"",VLOOKUP($A625,Vocabulary!$A:$J,4,),"")</f>
        <v>Location</v>
      </c>
      <c r="C625" s="12" t="str">
        <f>IF($A625&lt;&gt;"",IF(VLOOKUP($A625,Vocabulary!$A:$J,2,)="","",VLOOKUP($A625,Vocabulary!$A:$J,2,)),"")</f>
        <v>Country</v>
      </c>
      <c r="D625" s="12" t="str">
        <f>IF($A625&lt;&gt;"",IF(VLOOKUP($A625,Vocabulary!$A:$J,10,)="","",VLOOKUP($A625,Vocabulary!$A:$J,10,)),"")</f>
        <v>&lt;fed-loc:Country&gt;</v>
      </c>
      <c r="E625" s="12" t="str">
        <f>IFERROR(IF(VLOOKUP(A625,VocabularyNL!$A:$G,6)=0,"",VLOOKUP(A625,VocabularyNL!$A:$G,6)),"")</f>
        <v>Land</v>
      </c>
      <c r="F625" s="12" t="str">
        <f>IFERROR(IF(VLOOKUP(A625,VocabularyFR!$A:$G,6)=0,"",VLOOKUP(A625,VocabularyFR!$A:$G,6)),"")</f>
        <v>Pays</v>
      </c>
      <c r="G625" s="12" t="str">
        <f>IF($A625&lt;&gt;"",VLOOKUP($A625,Vocabulary!$A:$J,3,),"")</f>
        <v>A country is a political state, nation, or territory which is controlled. It is often referred to as the land of an individual's birth, residence, or citizenship.</v>
      </c>
      <c r="H625" s="12" t="str">
        <f>IFERROR(IF(VLOOKUP(A625,VocabularyNL!$A:$G,7)=0,"",VLOOKUP(A625,VocabularyNL!$A:$H,7)),"")</f>
        <v>Een land is een politieke staat, natie of territorium dat wordt gecontroleerd. Het wordt vaak het land van iemands geboorte, verblijf of staatsburgerschap genoemd.</v>
      </c>
      <c r="I625" s="12" t="str">
        <f>IFERROR(IF(VLOOKUP(A625,VocabularyFR!$A:$G,7)=0,"",VLOOKUP(A625,VocabularyFR!$A:$H,7)),"")</f>
        <v>Un pays est un État, une nation ou un territoire politique qui est contrôlé. On l'appelle souvent le pays de naissance, de résidence ou de citoyenneté d'un individu.</v>
      </c>
      <c r="J625" s="12" t="str">
        <f>IF($A625&lt;&gt;"",IF(VLOOKUP($A625,Vocabulary!$A:$J,7,)="","",VLOOKUP($A625,Vocabulary!$A:$J,7,)),"")</f>
        <v/>
      </c>
      <c r="K625" s="12" t="str">
        <f>IFERROR(IF(VLOOKUP(A625,VocabularyNL!$A:$H,8)=0,"",VLOOKUP(A625,VocabularyNL!$A:$H,8)),"")</f>
        <v/>
      </c>
      <c r="L625" s="12" t="str">
        <f>IFERROR(IF(VLOOKUP(A625,VocabularyFR!$A:$H,8)=0,"",VLOOKUP(A625,VocabularyFR!$A:$H,8)),"")</f>
        <v/>
      </c>
    </row>
    <row r="626" spans="1:12" ht="28.8" x14ac:dyDescent="0.3">
      <c r="A626" s="4">
        <v>713</v>
      </c>
      <c r="B626" s="12" t="str">
        <f>IF($A626&lt;&gt;"",VLOOKUP($A626,Vocabulary!$A:$J,4,),"")</f>
        <v>Location</v>
      </c>
      <c r="C626" s="12" t="str">
        <f>IF($A626&lt;&gt;"",IF(VLOOKUP($A626,Vocabulary!$A:$J,2,)="","",VLOOKUP($A626,Vocabulary!$A:$J,2,)),"")</f>
        <v>MunicipalityCode</v>
      </c>
      <c r="D626" s="12" t="str">
        <f>IF($A626&lt;&gt;"",IF(VLOOKUP($A626,Vocabulary!$A:$J,10,)="","",VLOOKUP($A626,Vocabulary!$A:$J,10,)),"")</f>
        <v>&lt;fed-thesaurus:municipalitycode&gt;</v>
      </c>
      <c r="E626" s="12" t="str">
        <f>IFERROR(IF(VLOOKUP(A626,VocabularyNL!$A:$G,6)=0,"",VLOOKUP(A626,VocabularyNL!$A:$G,6)),"")</f>
        <v>NIS code gemeente</v>
      </c>
      <c r="F626" s="12" t="str">
        <f>IFERROR(IF(VLOOKUP(A626,VocabularyFR!$A:$G,6)=0,"",VLOOKUP(A626,VocabularyFR!$A:$G,6)),"")</f>
        <v>Code commune NIS</v>
      </c>
      <c r="G626" s="12" t="str">
        <f>IF($A626&lt;&gt;"",VLOOKUP($A626,Vocabulary!$A:$J,3,),"")</f>
        <v>The conceptscheme "MunicipalityCode" contains municipalities represented by a NIS code.</v>
      </c>
      <c r="H626" s="12" t="str">
        <f>IFERROR(IF(VLOOKUP(A626,VocabularyNL!$A:$G,7)=0,"",VLOOKUP(A626,VocabularyNL!$A:$H,7)),"")</f>
        <v>Het conceptschema "GemeenteCode" bevat gemeenten die worden weergegeven door een NIS-code.</v>
      </c>
      <c r="I626" s="12" t="str">
        <f>IFERROR(IF(VLOOKUP(A626,VocabularyFR!$A:$G,7)=0,"",VLOOKUP(A626,VocabularyFR!$A:$H,7)),"")</f>
        <v>Le schéma de concepts "MunicipalityCode" contient des municipalités représentées par un code NIS.</v>
      </c>
      <c r="J626" s="12" t="str">
        <f>IF($A626&lt;&gt;"",IF(VLOOKUP($A626,Vocabulary!$A:$J,7,)="","",VLOOKUP($A626,Vocabulary!$A:$J,7,)),"")</f>
        <v/>
      </c>
      <c r="K626" s="12" t="str">
        <f>IFERROR(IF(VLOOKUP(A626,VocabularyNL!$A:$H,8)=0,"",VLOOKUP(A626,VocabularyNL!$A:$H,8)),"")</f>
        <v/>
      </c>
      <c r="L626" s="12" t="str">
        <f>IFERROR(IF(VLOOKUP(A626,VocabularyFR!$A:$H,8)=0,"",VLOOKUP(A626,VocabularyFR!$A:$H,8)),"")</f>
        <v/>
      </c>
    </row>
    <row r="627" spans="1:12" ht="28.8" x14ac:dyDescent="0.3">
      <c r="A627" s="4">
        <v>716</v>
      </c>
      <c r="B627" s="12" t="str">
        <f>IF($A627&lt;&gt;"",VLOOKUP($A627,Vocabulary!$A:$J,4,),"")</f>
        <v>Location</v>
      </c>
      <c r="C627" s="12" t="str">
        <f>IF($A627&lt;&gt;"",IF(VLOOKUP($A627,Vocabulary!$A:$J,2,)="","",VLOOKUP($A627,Vocabulary!$A:$J,2,)),"")</f>
        <v>CountryIsoAlpha3Code</v>
      </c>
      <c r="D627" s="12" t="str">
        <f>IF($A627&lt;&gt;"",IF(VLOOKUP($A627,Vocabulary!$A:$J,10,)="","",VLOOKUP($A627,Vocabulary!$A:$J,10,)),"")</f>
        <v>&lt;fed-thesaurus:CountryIsoAlpha3Code&gt;</v>
      </c>
      <c r="E627" s="12" t="str">
        <f>IFERROR(IF(VLOOKUP(A627,VocabularyNL!$A:$G,6)=0,"",VLOOKUP(A627,VocabularyNL!$A:$G,6)),"")</f>
        <v>ISO alfa-3 landcode</v>
      </c>
      <c r="F627" s="12" t="str">
        <f>IFERROR(IF(VLOOKUP(A627,VocabularyFR!$A:$G,6)=0,"",VLOOKUP(A627,VocabularyFR!$A:$G,6)),"")</f>
        <v>Code pays ISO alpha-3</v>
      </c>
      <c r="G627" s="12" t="str">
        <f>IF($A627&lt;&gt;"",VLOOKUP($A627,Vocabulary!$A:$J,3,),"")</f>
        <v>Representation of a country by an ISO 3166-1 alpha-3 code.</v>
      </c>
      <c r="H627" s="12" t="str">
        <f>IFERROR(IF(VLOOKUP(A627,VocabularyNL!$A:$G,7)=0,"",VLOOKUP(A627,VocabularyNL!$A:$H,7)),"")</f>
        <v>Voorstelling van een land door een ISO 3166-1 alpha-3-code.</v>
      </c>
      <c r="I627" s="12" t="str">
        <f>IFERROR(IF(VLOOKUP(A627,VocabularyFR!$A:$G,7)=0,"",VLOOKUP(A627,VocabularyFR!$A:$H,7)),"")</f>
        <v>Représentation d'un pays par un code ISO 3166-1 alpha-3.</v>
      </c>
      <c r="J627" s="12" t="str">
        <f>IF($A627&lt;&gt;"",IF(VLOOKUP($A627,Vocabulary!$A:$J,7,)="","",VLOOKUP($A627,Vocabulary!$A:$J,7,)),"")</f>
        <v>pattern: "^[A-Z]{3}$"</v>
      </c>
      <c r="K627" s="12" t="str">
        <f>IFERROR(IF(VLOOKUP(A627,VocabularyNL!$A:$H,8)=0,"",VLOOKUP(A627,VocabularyNL!$A:$H,8)),"")</f>
        <v>pattern: "^[A-Z]{3}$"</v>
      </c>
      <c r="L627" s="12" t="str">
        <f>IFERROR(IF(VLOOKUP(A627,VocabularyFR!$A:$H,8)=0,"",VLOOKUP(A627,VocabularyFR!$A:$H,8)),"")</f>
        <v>pattern: "^[A-Z]{3}$"</v>
      </c>
    </row>
    <row r="628" spans="1:12" ht="28.8" x14ac:dyDescent="0.3">
      <c r="A628" s="4">
        <v>718</v>
      </c>
      <c r="B628" s="12" t="str">
        <f>IF($A628&lt;&gt;"",VLOOKUP($A628,Vocabulary!$A:$J,4,),"")</f>
        <v>Location</v>
      </c>
      <c r="C628" s="12" t="str">
        <f>IF($A628&lt;&gt;"",IF(VLOOKUP($A628,Vocabulary!$A:$J,2,)="","",VLOOKUP($A628,Vocabulary!$A:$J,2,)),"")</f>
        <v>CountryIsoNum3Code</v>
      </c>
      <c r="D628" s="12" t="str">
        <f>IF($A628&lt;&gt;"",IF(VLOOKUP($A628,Vocabulary!$A:$J,10,)="","",VLOOKUP($A628,Vocabulary!$A:$J,10,)),"")</f>
        <v>&lt;fed-thesaurus:CountryIsoNum3Code&gt;</v>
      </c>
      <c r="E628" s="12" t="str">
        <f>IFERROR(IF(VLOOKUP(A628,VocabularyNL!$A:$G,6)=0,"",VLOOKUP(A628,VocabularyNL!$A:$G,6)),"")</f>
        <v>ISO num-3 landcode</v>
      </c>
      <c r="F628" s="12" t="str">
        <f>IFERROR(IF(VLOOKUP(A628,VocabularyFR!$A:$G,6)=0,"",VLOOKUP(A628,VocabularyFR!$A:$G,6)),"")</f>
        <v>Code pays ISO num-3</v>
      </c>
      <c r="G628" s="12" t="str">
        <f>IF($A628&lt;&gt;"",VLOOKUP($A628,Vocabulary!$A:$J,3,),"")</f>
        <v>Representation of a country by an ISO 3166-1 num-3 code.</v>
      </c>
      <c r="H628" s="12" t="str">
        <f>IFERROR(IF(VLOOKUP(A628,VocabularyNL!$A:$G,7)=0,"",VLOOKUP(A628,VocabularyNL!$A:$H,7)),"")</f>
        <v>Voorstelling van een land door een ISO 3166-1 num-3 code.</v>
      </c>
      <c r="I628" s="12" t="str">
        <f>IFERROR(IF(VLOOKUP(A628,VocabularyFR!$A:$G,7)=0,"",VLOOKUP(A628,VocabularyFR!$A:$H,7)),"")</f>
        <v>Représentation d'un pays par un code ISO 3166-1 num-3</v>
      </c>
      <c r="J628" s="12" t="str">
        <f>IF($A628&lt;&gt;"",IF(VLOOKUP($A628,Vocabulary!$A:$J,7,)="","",VLOOKUP($A628,Vocabulary!$A:$J,7,)),"")</f>
        <v>pattern: "^[0-9]{3}$"</v>
      </c>
      <c r="K628" s="12" t="str">
        <f>IFERROR(IF(VLOOKUP(A628,VocabularyNL!$A:$H,8)=0,"",VLOOKUP(A628,VocabularyNL!$A:$H,8)),"")</f>
        <v>pattern: "^[0-9]{3}$"</v>
      </c>
      <c r="L628" s="12" t="str">
        <f>IFERROR(IF(VLOOKUP(A628,VocabularyFR!$A:$H,8)=0,"",VLOOKUP(A628,VocabularyFR!$A:$H,8)),"")</f>
        <v>pattern: "^[0-9]{3}$"</v>
      </c>
    </row>
    <row r="629" spans="1:12" ht="158.4" x14ac:dyDescent="0.3">
      <c r="A629" s="28">
        <v>721</v>
      </c>
      <c r="B629" s="12" t="str">
        <f>IF($A629&lt;&gt;"",VLOOKUP($A629,Vocabulary!$A:$J,4,),"")</f>
        <v>Organization</v>
      </c>
      <c r="C629" s="12" t="str">
        <f>IF($A629&lt;&gt;"",IF(VLOOKUP($A629,Vocabulary!$A:$J,2,)="","",VLOOKUP($A629,Vocabulary!$A:$J,2,)),"")</f>
        <v>EstablishmentUnit</v>
      </c>
      <c r="D629" s="12" t="str">
        <f>IF($A629&lt;&gt;"",IF(VLOOKUP($A629,Vocabulary!$A:$J,10,)="","",VLOOKUP($A629,Vocabulary!$A:$J,10,)),"")</f>
        <v>&lt;org:Site&gt;</v>
      </c>
      <c r="E629" s="12" t="str">
        <f>IFERROR(IF(VLOOKUP(A629,VocabularyNL!$A:$G,6)=0,"",VLOOKUP(A629,VocabularyNL!$A:$G,6)),"")</f>
        <v xml:space="preserve">Vestigingseenheid </v>
      </c>
      <c r="F629" s="12" t="str">
        <f>IFERROR(IF(VLOOKUP(A629,VocabularyFR!$A:$G,6)=0,"",VLOOKUP(A629,VocabularyFR!$A:$G,6)),"")</f>
        <v>Unité d'établissement</v>
      </c>
      <c r="G629" s="12" t="str">
        <f>IF($A629&lt;&gt;"",VLOOKUP($A629,Vocabulary!$A:$J,3,),"")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H629" s="12" t="str">
        <f>IFERROR(IF(VLOOKUP(A629,VocabularyNL!$A:$G,7)=0,"",VLOOKUP(A629,VocabularyNL!$A:$H,7)),"")</f>
        <v>(https://economie.fgov.be/nl/themas/ondernemingen/kruispuntbank-van/inschrijving-de-kruispuntbank)
Een vestigingseenheid is elke plaats die geografisch kan geïdentificeerd worden door een adres, waar minstens een activiteit van de entiteit wordt uitgeoefend of van waaruit de activiteit wordt uitgeoefend. Voorbeelden van vestigingseenheid zijn werkplaatsen, winkels, verkooppunten, kantoren, directies, zetels, agentschappen en filialen.
Voor alle voormelde entiteiten moeten de vestigingseenheden ingeschreven worden.</v>
      </c>
      <c r="I629" s="12" t="str">
        <f>IFERROR(IF(VLOOKUP(A629,VocabularyFR!$A:$G,7)=0,"",VLOOKUP(A629,VocabularyFR!$A:$H,7)),"")</f>
        <v>(https://economie.fgov.be/fr/themes/entreprises/banque-carrefour-des/inscription-la-banque)
Une unité d’établissement est un lieu géographiquement identifiable par une adresse, où s’exerce au moins une activité de l’entité ou à partir duquel l’activité est exercée. Exemples d’unités d’établissement : ateliers, magasins, points de vente, bureaux, directions, sièges, agences et succursales.
Doivent également être enregistrées les unités d’établissement des entités précitées.</v>
      </c>
      <c r="J629" s="12" t="str">
        <f>IF($A629&lt;&gt;"",IF(VLOOKUP($A629,Vocabulary!$A:$J,7,)="","",VLOOKUP($A629,Vocabulary!$A:$J,7,)),"")</f>
        <v>EstablishmentUnit is a specialization of class Site.</v>
      </c>
      <c r="K629" s="12" t="str">
        <f>IFERROR(IF(VLOOKUP(A629,VocabularyNL!$A:$H,8)=0,"",VLOOKUP(A629,VocabularyNL!$A:$H,8)),"")</f>
        <v>Vestigingseenheid is een specialisatie van de class Site.</v>
      </c>
      <c r="L629" s="12" t="str">
        <f>IFERROR(IF(VLOOKUP(A629,VocabularyFR!$A:$H,8)=0,"",VLOOKUP(A629,VocabularyFR!$A:$H,8)),"")</f>
        <v>Unité d'établissement est une spécialisation de la classe Site.</v>
      </c>
    </row>
    <row r="630" spans="1:12" ht="187.2" x14ac:dyDescent="0.3">
      <c r="A630" s="4">
        <v>722</v>
      </c>
      <c r="B630" s="12" t="str">
        <f>IF($A630&lt;&gt;"",VLOOKUP($A630,Vocabulary!$A:$J,4,),"")</f>
        <v>Generic</v>
      </c>
      <c r="C630" s="12" t="str">
        <f>IF($A630&lt;&gt;"",IF(VLOOKUP($A630,Vocabulary!$A:$J,2,)="","",VLOOKUP($A630,Vocabulary!$A:$J,2,)),"")</f>
        <v>Currency</v>
      </c>
      <c r="D630" s="12" t="str">
        <f>IF($A630&lt;&gt;"",IF(VLOOKUP($A630,Vocabulary!$A:$J,10,)="","",VLOOKUP($A630,Vocabulary!$A:$J,10,)),"")</f>
        <v>&lt;publications.europa.eu/resource/authority/currency&gt;</v>
      </c>
      <c r="E630" s="12" t="str">
        <f>IFERROR(IF(VLOOKUP(A630,VocabularyNL!$A:$G,6)=0,"",VLOOKUP(A630,VocabularyNL!$A:$G,6)),"")</f>
        <v>Munteenheid</v>
      </c>
      <c r="F630" s="12" t="str">
        <f>IFERROR(IF(VLOOKUP(A630,VocabularyFR!$A:$G,6)=0,"",VLOOKUP(A630,VocabularyFR!$A:$G,6)),"")</f>
        <v>Devise</v>
      </c>
      <c r="G630" s="12" t="str">
        <f>IF($A630&lt;&gt;"",VLOOKUP($A630,Vocabulary!$A:$J,3,),"")</f>
        <v>A currency represented by its ISO 4217 alpha code.</v>
      </c>
      <c r="H630" s="12" t="str">
        <f>IFERROR(IF(VLOOKUP(A630,VocabularyNL!$A:$G,7)=0,"",VLOOKUP(A630,VocabularyNL!$A:$H,7)),"")</f>
        <v>Een munt die wordt vertegenwoordigd door de alfacode ISO 4217.</v>
      </c>
      <c r="I630" s="12" t="str">
        <f>IFERROR(IF(VLOOKUP(A630,VocabularyFR!$A:$G,7)=0,"",VLOOKUP(A630,VocabularyFR!$A:$H,7)),"")</f>
        <v>Une devise représentée par son code alpha ISO 4217.</v>
      </c>
      <c r="J630" s="12" t="str">
        <f>IF($A630&lt;&gt;"",IF(VLOOKUP($A630,Vocabulary!$A:$J,7,)="","",VLOOKUP($A630,Vocabulary!$A:$J,7,)),"")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K630" s="12" t="str">
        <f>IFERROR(IF(VLOOKUP(A630,VocabularyNL!$A:$H,8)=0,"",VLOOKUP(A630,VocabularyNL!$A:$H,8)),"")</f>
        <v>De tabel Munteenheid is een gecontroleerde vocabulaire die concepten bevat die verband houden met valuta's en valutasubeenheden.
De opgenomen concepten zijn gecorreleerd met de internationale norm ISO 4217.
De tabel met munteenheden wordt bijgewerkt op basis van de behoeften van de belanghebbenden.
Bijdragen hieraan worden geaccepteerd na beoordeling door het EU Vocabularies-team van het Publicatiebureau van de EU.
De tabel met munteenheden  wordt bijgehouden door het Publicatiebureau van de Europese Unie op de website van de EU Vocabularies.
ID: http://publications.europa.eu/resource/authority/currency</v>
      </c>
      <c r="L630" s="12" t="str">
        <f>IFERROR(IF(VLOOKUP(A630,VocabularyFR!$A:$H,8)=0,"",VLOOKUP(A630,VocabularyFR!$A:$H,8)),"")</f>
        <v>La table des Devises est un vocabulaire contrôlé qui répertorie les concepts associés aux devises et aux sous-unités monétaires.
Les concepts inclus sont corrélés à la norme internationale ISO 4217.
La table des devises est mise à jour en fonction des besoins des parties prenantes.
Les contributions sont acceptées après un examen effectué par l'équipe Vocabulaires de l'UE de l'Office des publications de l'UE.
La table des devises est gérée par l'Office des publications de l'Union européenne sur le site Internet des vocabulaires de l'UE.
Identifiant : http://publications.europa.eu/resource/authority/currency</v>
      </c>
    </row>
    <row r="631" spans="1:12" ht="28.8" x14ac:dyDescent="0.3">
      <c r="A631" s="28">
        <v>723</v>
      </c>
      <c r="B631" s="12" t="str">
        <f>IF($A631&lt;&gt;"",VLOOKUP($A631,Vocabulary!$A:$J,4,),"")</f>
        <v>Generic</v>
      </c>
      <c r="C631" s="12" t="str">
        <f>IF($A631&lt;&gt;"",IF(VLOOKUP($A631,Vocabulary!$A:$J,2,)="","",VLOOKUP($A631,Vocabulary!$A:$J,2,)),"")</f>
        <v>currency</v>
      </c>
      <c r="D631" s="12" t="str">
        <f>IF($A631&lt;&gt;"",IF(VLOOKUP($A631,Vocabulary!$A:$J,10,)="","",VLOOKUP($A631,Vocabulary!$A:$J,10,)),"")</f>
        <v>&lt;eupub:currency&gt;</v>
      </c>
      <c r="E631" s="12" t="str">
        <f>IFERROR(IF(VLOOKUP(A631,VocabularyNL!$A:$G,6)=0,"",VLOOKUP(A631,VocabularyNL!$A:$G,6)),"")</f>
        <v>Munt</v>
      </c>
      <c r="F631" s="12" t="str">
        <f>IFERROR(IF(VLOOKUP(A631,VocabularyFR!$A:$G,6)=0,"",VLOOKUP(A631,VocabularyFR!$A:$G,6)),"")</f>
        <v>Devise</v>
      </c>
      <c r="G631" s="12" t="str">
        <f>IF($A631&lt;&gt;"",VLOOKUP($A631,Vocabulary!$A:$J,3,),"")</f>
        <v>The currency in which the monetary amount is expressed.</v>
      </c>
      <c r="H631" s="12" t="str">
        <f>IFERROR(IF(VLOOKUP(A631,VocabularyNL!$A:$G,7)=0,"",VLOOKUP(A631,VocabularyNL!$A:$H,7)),"")</f>
        <v>De munt waarin het geldbedrag wordt uitgedrukt.</v>
      </c>
      <c r="I631" s="12" t="str">
        <f>IFERROR(IF(VLOOKUP(A631,VocabularyFR!$A:$G,7)=0,"",VLOOKUP(A631,VocabularyFR!$A:$H,7)),"")</f>
        <v>La devise dans laquelle le montant monétaire est exprimé.</v>
      </c>
      <c r="J631" s="12" t="str">
        <f>IF($A631&lt;&gt;"",IF(VLOOKUP($A631,Vocabulary!$A:$J,7,)="","",VLOOKUP($A631,Vocabulary!$A:$J,7,)),"")</f>
        <v>Use of Currency ConceptScheme is recommended (ISO 4217 currency format).</v>
      </c>
      <c r="K631" s="12" t="str">
        <f>IFERROR(IF(VLOOKUP(A631,VocabularyNL!$A:$H,8)=0,"",VLOOKUP(A631,VocabularyNL!$A:$H,8)),"")</f>
        <v>Het gebruik van het Currency ConceptScheme wordt aanbevolen (ISO 4217 valutaformaat).</v>
      </c>
      <c r="L631" s="12" t="str">
        <f>IFERROR(IF(VLOOKUP(A631,VocabularyFR!$A:$H,8)=0,"",VLOOKUP(A631,VocabularyFR!$A:$H,8)),"")</f>
        <v>L'utilisation du Currency ConceptScheme est recommandée (format de devise ISO 4217).</v>
      </c>
    </row>
    <row r="632" spans="1:12" ht="115.2" x14ac:dyDescent="0.3">
      <c r="A632" s="4">
        <v>724</v>
      </c>
      <c r="B632" s="12" t="str">
        <f>IF($A632&lt;&gt;"",VLOOKUP($A632,Vocabulary!$A:$J,4,),"")</f>
        <v>Generic</v>
      </c>
      <c r="C632" s="12" t="str">
        <f>IF($A632&lt;&gt;"",IF(VLOOKUP($A632,Vocabulary!$A:$J,2,)="","",VLOOKUP($A632,Vocabulary!$A:$J,2,)),"")</f>
        <v>MonetaryAmount</v>
      </c>
      <c r="D632" s="12" t="str">
        <f>IF($A632&lt;&gt;"",IF(VLOOKUP($A632,Vocabulary!$A:$J,10,)="","",VLOOKUP($A632,Vocabulary!$A:$J,10,)),"")</f>
        <v>&lt;schema:MonetaryAmount&gt;</v>
      </c>
      <c r="E632" s="12" t="str">
        <f>IFERROR(IF(VLOOKUP(A632,VocabularyNL!$A:$G,6)=0,"",VLOOKUP(A632,VocabularyNL!$A:$G,6)),"")</f>
        <v>Bedrag</v>
      </c>
      <c r="F632" s="12" t="str">
        <f>IFERROR(IF(VLOOKUP(A632,VocabularyFR!$A:$G,6)=0,"",VLOOKUP(A632,VocabularyFR!$A:$G,6)),"")</f>
        <v>Montant</v>
      </c>
      <c r="G632" s="12" t="str">
        <f>IF($A632&lt;&gt;"",VLOOKUP($A632,Vocabulary!$A:$J,3,),"")</f>
        <v>A monetary value in a specified currency.</v>
      </c>
      <c r="H632" s="12" t="str">
        <f>IFERROR(IF(VLOOKUP(A632,VocabularyNL!$A:$G,7)=0,"",VLOOKUP(A632,VocabularyNL!$A:$H,7)),"")</f>
        <v>Een geldwaarde in een opgegeven valuta.</v>
      </c>
      <c r="I632" s="12" t="str">
        <f>IFERROR(IF(VLOOKUP(A632,VocabularyFR!$A:$G,7)=0,"",VLOOKUP(A632,VocabularyFR!$A:$H,7)),"")</f>
        <v>Une valeur monétaire dans une devise spécifiée.</v>
      </c>
      <c r="J632" s="12" t="str">
        <f>IF($A632&lt;&gt;"",IF(VLOOKUP($A632,Vocabulary!$A:$J,7,)="","",VLOOKUP($A632,Vocabulary!$A:$J,7,)),"")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K632" s="12" t="str">
        <f>IFERROR(IF(VLOOKUP(A632,VocabularyNL!$A:$H,8)=0,"",VLOOKUP(A632,VocabularyNL!$A:$H,8)),"")</f>
        <v>Een geldwaarde of bereik. Dit type kan worden gebruikt om een geldbedrag te beschrijven, zoals $ 50 USD, of een bereik zoals bij het beschrijven van een bankrekening die geschikt is voor een saldo tussen £ 1 000 en £ 1 000 000 GBP, of de waarde van een salaris, enz. Het wordt aanbevolen om Prijsspecificatietypen te gebruiken om de prijs van een aanbieding, factuur, enz. te beschrijven.
Meestal gebruikt met properties currency (ISO 4217) en value.</v>
      </c>
      <c r="L632" s="12" t="str">
        <f>IFERROR(IF(VLOOKUP(A632,VocabularyFR!$A:$H,8)=0,"",VLOOKUP(A632,VocabularyFR!$A:$H,8)),"")</f>
        <v>Une valeur monétaire ou une fourchette. Ce type peut être utilisé pour décrire une somme d'argent telle que 50 USD, ou une fourchette comme pour décrire un compte bancaire convenant à un solde compris entre 1 000 £ et 1 000 000 £ GBP, ou la valeur d'un salaire, etc. Il est recommandé d'utiliser les types de spécification de prix pour décrire le prix d'une offre, d'une facture, etc.
Le plus souvent utilisé avec les properties currency (ISO 4217) et value.</v>
      </c>
    </row>
    <row r="633" spans="1:12" ht="28.8" x14ac:dyDescent="0.3">
      <c r="A633" s="4">
        <v>725</v>
      </c>
      <c r="B633" s="12" t="str">
        <f>IF($A633&lt;&gt;"",VLOOKUP($A633,Vocabulary!$A:$J,4,),"")</f>
        <v>Generic</v>
      </c>
      <c r="C633" s="12" t="str">
        <f>IF($A633&lt;&gt;"",IF(VLOOKUP($A633,Vocabulary!$A:$J,2,)="","",VLOOKUP($A633,Vocabulary!$A:$J,2,)),"")</f>
        <v>amount</v>
      </c>
      <c r="D633" s="12" t="str">
        <f>IF($A633&lt;&gt;"",IF(VLOOKUP($A633,Vocabulary!$A:$J,10,)="","",VLOOKUP($A633,Vocabulary!$A:$J,10,)),"")</f>
        <v>&lt;schema:amount&gt;</v>
      </c>
      <c r="E633" s="12" t="str">
        <f>IFERROR(IF(VLOOKUP(A633,VocabularyNL!$A:$G,6)=0,"",VLOOKUP(A633,VocabularyNL!$A:$G,6)),"")</f>
        <v>Bedrag</v>
      </c>
      <c r="F633" s="12" t="str">
        <f>IFERROR(IF(VLOOKUP(A633,VocabularyFR!$A:$G,6)=0,"",VLOOKUP(A633,VocabularyFR!$A:$G,6)),"")</f>
        <v>Montant</v>
      </c>
      <c r="G633" s="12" t="str">
        <f>IF($A633&lt;&gt;"",VLOOKUP($A633,Vocabulary!$A:$J,3,),"")</f>
        <v>The amount of money.</v>
      </c>
      <c r="H633" s="12" t="str">
        <f>IFERROR(IF(VLOOKUP(A633,VocabularyNL!$A:$G,7)=0,"",VLOOKUP(A633,VocabularyNL!$A:$H,7)),"")</f>
        <v>De hoeveelheid geld.</v>
      </c>
      <c r="I633" s="12" t="str">
        <f>IFERROR(IF(VLOOKUP(A633,VocabularyFR!$A:$G,7)=0,"",VLOOKUP(A633,VocabularyFR!$A:$H,7)),"")</f>
        <v>Le montant d'argent.</v>
      </c>
      <c r="J633" s="12" t="str">
        <f>IF($A633&lt;&gt;"",IF(VLOOKUP($A633,Vocabulary!$A:$J,7,)="","",VLOOKUP($A633,Vocabulary!$A:$J,7,)),"")</f>
        <v>Recommended to express as MonetaryAmount.</v>
      </c>
      <c r="K633" s="12" t="str">
        <f>IFERROR(IF(VLOOKUP(A633,VocabularyNL!$A:$H,8)=0,"",VLOOKUP(A633,VocabularyNL!$A:$H,8)),"")</f>
        <v>Aanbevolen om uit te drukken als MonetaryAmount.</v>
      </c>
      <c r="L633" s="12" t="str">
        <f>IFERROR(IF(VLOOKUP(A633,VocabularyFR!$A:$H,8)=0,"",VLOOKUP(A633,VocabularyFR!$A:$H,8)),"")</f>
        <v>Il est recommandé d'exprimer le montant comme MonetaryAmount.</v>
      </c>
    </row>
    <row r="634" spans="1:12" ht="115.2" x14ac:dyDescent="0.3">
      <c r="A634" s="28">
        <v>726</v>
      </c>
      <c r="B634" s="31" t="str">
        <f>IF($A634&lt;&gt;"",VLOOKUP($A634,Vocabulary!$A:$J,4,),"")</f>
        <v>Organization</v>
      </c>
      <c r="C634" s="31" t="str">
        <f>IF($A634&lt;&gt;"",IF(VLOOKUP($A634,Vocabulary!$A:$J,2,)="","",VLOOKUP($A634,Vocabulary!$A:$J,2,)),"")</f>
        <v>Employer</v>
      </c>
      <c r="D634" s="31" t="str">
        <f>IF($A634&lt;&gt;"",IF(VLOOKUP($A634,Vocabulary!$A:$J,10,)="","",VLOOKUP($A634,Vocabulary!$A:$J,10,)),"")</f>
        <v>&lt;fed-org:Employer&gt;</v>
      </c>
      <c r="E634" s="31" t="str">
        <f>IFERROR(IF(VLOOKUP(A634,VocabularyNL!$A:$G,6)=0,"",VLOOKUP(A634,VocabularyNL!$A:$G,6)),"")</f>
        <v>Werkgever</v>
      </c>
      <c r="F634" s="31" t="str">
        <f>IFERROR(IF(VLOOKUP(A634,VocabularyFR!$A:$G,6)=0,"",VLOOKUP(A634,VocabularyFR!$A:$G,6)),"")</f>
        <v>Employeur</v>
      </c>
      <c r="G634" s="31" t="str">
        <f>IF($A634&lt;&gt;"",VLOOKUP($A634,Vocabulary!$A:$J,3,),"")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H634" s="31" t="str">
        <f>IFERROR(IF(VLOOKUP(A634,VocabularyNL!$A:$G,7)=0,"",VLOOKUP(A634,VocabularyNL!$A:$H,7)),"")</f>
        <v>Voor de Sociale Zekerheid wordt als ‘werkgever’ bedoeld de natuurlijke persoon, rechtspersoon of vereniging zonder rechtspersoonlijkheid die een werknemer, stagiair, leerling of een gelijkgestelde tewerkstelt, of die door de wetgeving expliciet als dusdanig is aangeduid.
(zie https://www.socialsecurity.be/employer/instructions/dmfa/nl/latest/instructions/employers/general.html)</v>
      </c>
      <c r="I634" s="31" t="str">
        <f>IFERROR(IF(VLOOKUP(A634,VocabularyFR!$A:$G,7)=0,"",VLOOKUP(A634,VocabularyFR!$A:$H,7)),"")</f>
        <v>Pour la Sécurité sociale belge, un ‘employeur’ est une personne physique ou morale, ou une association de fait sans personnalité juridique qui occupe un travailleur salarié, un stagiaire, un apprenti ou une personne y assimilée, ou celui qui est désigné comme tel par la législation
(voir https://www.socialsecurity.be/employer/instructions/dmfa/fr/latest/instructions/employers/general.html)</v>
      </c>
      <c r="J634" s="31" t="str">
        <f>IF($A634&lt;&gt;"",IF(VLOOKUP($A634,Vocabulary!$A:$J,7,)="","",VLOOKUP($A634,Vocabulary!$A:$J,7,)),"")</f>
        <v>Belgian employers can be identified by an nssoNumber, a pplNumber or a provisionalNssoNumber.</v>
      </c>
      <c r="K634" s="31" t="str">
        <f>IFERROR(IF(VLOOKUP(A634,VocabularyNL!$A:$H,8)=0,"",VLOOKUP(A634,VocabularyNL!$A:$H,8)),"")</f>
        <v>Belgische werkgevers kunnen worden geïdentificeerd door een nssoNumber, een pplNumber of een provisionalNssoNumber</v>
      </c>
      <c r="L634" s="31" t="str">
        <f>IFERROR(IF(VLOOKUP(A634,VocabularyFR!$A:$H,8)=0,"",VLOOKUP(A634,VocabularyFR!$A:$H,8)),"")</f>
        <v>Les employeurs belges peuvent être identifiés par soit un nssoNumber, soit un pplNumber, soit un provisionalNssoNumber</v>
      </c>
    </row>
    <row r="635" spans="1:12" ht="187.2" x14ac:dyDescent="0.3">
      <c r="A635" s="28">
        <v>727</v>
      </c>
      <c r="B635" s="31" t="str">
        <f>IF($A635&lt;&gt;"",VLOOKUP($A635,Vocabulary!$A:$J,4,),"")</f>
        <v>Generic</v>
      </c>
      <c r="C635" s="31" t="str">
        <f>IF($A635&lt;&gt;"",IF(VLOOKUP($A635,Vocabulary!$A:$J,2,)="","",VLOOKUP($A635,Vocabulary!$A:$J,2,)),"")</f>
        <v>value</v>
      </c>
      <c r="D635" s="31" t="str">
        <f>IF($A635&lt;&gt;"",IF(VLOOKUP($A635,Vocabulary!$A:$J,10,)="","",VLOOKUP($A635,Vocabulary!$A:$J,10,)),"")</f>
        <v>&lt;schema:value&gt;</v>
      </c>
      <c r="E635" s="31" t="str">
        <f>IFERROR(IF(VLOOKUP(A635,VocabularyNL!$A:$G,6)=0,"",VLOOKUP(A635,VocabularyNL!$A:$G,6)),"")</f>
        <v>Waarde</v>
      </c>
      <c r="F635" s="31" t="str">
        <f>IFERROR(IF(VLOOKUP(A635,VocabularyFR!$A:$G,6)=0,"",VLOOKUP(A635,VocabularyFR!$A:$G,6)),"")</f>
        <v>Valeur</v>
      </c>
      <c r="G635" s="31" t="str">
        <f>IF($A635&lt;&gt;"",VLOOKUP($A635,Vocabulary!$A:$J,3,),"")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H635" s="31" t="str">
        <f>IFERROR(IF(VLOOKUP(A635,VocabularyNL!$A:$G,7)=0,"",VLOOKUP(A635,VocabularyNL!$A:$H,7)),"")</f>
        <v>De waarde van de QuantitativeValue of PropertyValue.
-Voor QuantitativeValue en MonetaryAmount is het aanbevolen type voor waarden 'Getal'.
-Voor PropertyValue kan dit 'Text', 'Number', 'Boolean' of 'StructuredValue' zijn.
-Gebruik waarden van 0123456789 (Unicode 'DIGIT ZERO' (U+0030) tot 'DIGIT NINE' (U+0039)) in plaats van oppervlakkig vergelijkbare Unicode-symbolen.
-Gebruik  '.' (Unicode 'FULL STOP' (U+002E)) in plaats van ',' om een decimaalteken aan te geven. Vermijd het gebruik van deze symbolen als scheidingsteken voor leesbaarheid.</v>
      </c>
      <c r="I635" s="31" t="str">
        <f>IFERROR(IF(VLOOKUP(A635,VocabularyFR!$A:$G,7)=0,"",VLOOKUP(A635,VocabularyFR!$A:$H,7)),"")</f>
        <v>La valeur du QuantitativeValue ou PropertyValue.
-Pour QuantitativeValue et MonetaryAmount, le type recommandé pour les valeurs est 'Number'.
-Pour PropertyValue, il peut s'agir de 'Text', 'Number', 'Boolean' ou 'StructuredValue'.
-Utilisez des valeurs de 0123456789 (Unicode 'DIGIT ZERO' (U+0030) à 'DIGIT NINE' (U+0039)) plutôt que des symboles Unicode superficiellement similaires.
-Utilisez '.' (Unicode 'FULL STOP' (U+002E)) plutôt que ',' pour indiquer un point décimal. Évitez d'utiliser ces symboles comme séparateur de lisibilité</v>
      </c>
      <c r="J635" s="31" t="str">
        <f>IF($A635&lt;&gt;"",IF(VLOOKUP($A635,Vocabulary!$A:$J,7,)="","",VLOOKUP($A635,Vocabulary!$A:$J,7,)),"")</f>
        <v>When used in MonetaryAmount, do not use any readability separators (spaces, commas).</v>
      </c>
      <c r="K635" s="31" t="str">
        <f>IFERROR(IF(VLOOKUP(A635,VocabularyNL!$A:$H,8)=0,"",VLOOKUP(A635,VocabularyNL!$A:$H,8)),"")</f>
        <v>Gebruik in MonetaryAmount geen scheidingstekens voor leesbaarheid (spaties, komma's).</v>
      </c>
      <c r="L635" s="31" t="str">
        <f>IFERROR(IF(VLOOKUP(A635,VocabularyFR!$A:$H,8)=0,"",VLOOKUP(A635,VocabularyFR!$A:$H,8)),"")</f>
        <v>Lorsqu'il est utilisé dans MonetaryAmount, n'utilisez aucun séparateur de lisibilité (espaces, virgules).</v>
      </c>
    </row>
    <row r="636" spans="1:12" x14ac:dyDescent="0.3">
      <c r="A636" s="28">
        <v>729</v>
      </c>
      <c r="B636" s="31" t="str">
        <f>IF($A636&lt;&gt;"",VLOOKUP($A636,Vocabulary!$A:$J,4,),"")</f>
        <v>Location</v>
      </c>
      <c r="C636" s="31" t="str">
        <f>IF($A636&lt;&gt;"",IF(VLOOKUP($A636,Vocabulary!$A:$J,2,)="","",VLOOKUP($A636,Vocabulary!$A:$J,2,)),"")</f>
        <v>country</v>
      </c>
      <c r="D636" s="31" t="str">
        <f>IF($A636&lt;&gt;"",IF(VLOOKUP($A636,Vocabulary!$A:$J,10,)="","",VLOOKUP($A636,Vocabulary!$A:$J,10,)),"")</f>
        <v>&lt;fed-loc:country&gt;</v>
      </c>
      <c r="E636" s="31" t="str">
        <f>IFERROR(IF(VLOOKUP(A636,VocabularyNL!$A:$G,6)=0,"",VLOOKUP(A636,VocabularyNL!$A:$G,6)),"")</f>
        <v>Land</v>
      </c>
      <c r="F636" s="31" t="str">
        <f>IFERROR(IF(VLOOKUP(A636,VocabularyFR!$A:$G,6)=0,"",VLOOKUP(A636,VocabularyFR!$A:$G,6)),"")</f>
        <v>Pays</v>
      </c>
      <c r="G636" s="31" t="str">
        <f>IF($A636&lt;&gt;"",VLOOKUP($A636,Vocabulary!$A:$J,3,),"")</f>
        <v>Country represented by a country code.</v>
      </c>
      <c r="H636" s="31" t="str">
        <f>IFERROR(IF(VLOOKUP(A636,VocabularyNL!$A:$G,7)=0,"",VLOOKUP(A636,VocabularyNL!$A:$H,7)),"")</f>
        <v>Land voorgesteld door een landcode.</v>
      </c>
      <c r="I636" s="31" t="str">
        <f>IFERROR(IF(VLOOKUP(A636,VocabularyFR!$A:$G,7)=0,"",VLOOKUP(A636,VocabularyFR!$A:$H,7)),"")</f>
        <v>Pays representé par un code pays.</v>
      </c>
      <c r="J636" s="31" t="str">
        <f>IF($A636&lt;&gt;"",IF(VLOOKUP($A636,Vocabulary!$A:$J,7,)="","",VLOOKUP($A636,Vocabulary!$A:$J,7,)),"")</f>
        <v>See ConceptScheme Country.</v>
      </c>
      <c r="K636" s="31" t="str">
        <f>IFERROR(IF(VLOOKUP(A636,VocabularyNL!$A:$H,8)=0,"",VLOOKUP(A636,VocabularyNL!$A:$H,8)),"")</f>
        <v>Zie ConceptScheme Country.</v>
      </c>
      <c r="L636" s="31" t="str">
        <f>IFERROR(IF(VLOOKUP(A636,VocabularyFR!$A:$H,8)=0,"",VLOOKUP(A636,VocabularyFR!$A:$H,8)),"")</f>
        <v>Voir ConceptScheme Country.</v>
      </c>
    </row>
    <row r="637" spans="1:12" ht="172.8" x14ac:dyDescent="0.3">
      <c r="A637" s="28">
        <v>730</v>
      </c>
      <c r="B637" s="31" t="str">
        <f>IF($A637&lt;&gt;"",VLOOKUP($A637,Vocabulary!$A:$J,4,),"")</f>
        <v>Generic</v>
      </c>
      <c r="C637" s="31" t="str">
        <f>IF($A637&lt;&gt;"",IF(VLOOKUP($A637,Vocabulary!$A:$J,2,)="","",VLOOKUP($A637,Vocabulary!$A:$J,2,)),"")</f>
        <v>Language</v>
      </c>
      <c r="D637" s="31" t="str">
        <f>IF($A637&lt;&gt;"",IF(VLOOKUP($A637,Vocabulary!$A:$J,10,)="","",VLOOKUP($A637,Vocabulary!$A:$J,10,)),"")</f>
        <v>&lt;iso6391/Schema&gt;</v>
      </c>
      <c r="E637" s="31" t="str">
        <f>IFERROR(IF(VLOOKUP(A637,VocabularyNL!$A:$G,6)=0,"",VLOOKUP(A637,VocabularyNL!$A:$G,6)),"")</f>
        <v>Taal</v>
      </c>
      <c r="F637" s="31" t="str">
        <f>IFERROR(IF(VLOOKUP(A637,VocabularyFR!$A:$G,6)=0,"",VLOOKUP(A637,VocabularyFR!$A:$G,6)),"")</f>
        <v>Langue</v>
      </c>
      <c r="G637" s="31" t="str">
        <f>IF($A637&lt;&gt;"",VLOOKUP($A637,Vocabulary!$A:$J,3,),"")</f>
        <v>Language listed in ISO 639-1</v>
      </c>
      <c r="H637" s="31" t="str">
        <f>IFERROR(IF(VLOOKUP(A637,VocabularyNL!$A:$G,7)=0,"",VLOOKUP(A637,VocabularyNL!$A:$H,7)),"")</f>
        <v>Taal opgenomen in ISO 639-1</v>
      </c>
      <c r="I637" s="31" t="str">
        <f>IFERROR(IF(VLOOKUP(A637,VocabularyFR!$A:$G,7)=0,"",VLOOKUP(A637,VocabularyFR!$A:$H,7)),"")</f>
        <v>Langue incluse dans l'ISO 639-1</v>
      </c>
      <c r="J637" s="31" t="str">
        <f>IF($A637&lt;&gt;"",IF(VLOOKUP($A637,Vocabulary!$A:$J,7,)="","",VLOOKUP($A637,Vocabulary!$A:$J,7,)),"")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K637" s="31" t="str">
        <f>IFERROR(IF(VLOOKUP(A637,VocabularyNL!$A:$H,8)=0,"",VLOOKUP(A637,VocabularyNL!$A:$H,8)),"")</f>
        <v>Aanbevolen voorstelling:
internationale standaard ISO 639-1 alfa-2 (zie https://en.wikipedia.org/wiki/List_of_ISO_639-1_codes)
De EU verwijst naar de ISO 639-normen, waaronder ISO 639-1: https://op.europa.eu/en/web/eu-vocabularies/dataset/-/resource?uri=http://publications.europa.eu /resource/dataset/taal
IETF verwijst zelfs naar een nog breder scala aan standaarden die in een internetcontext kunnen worden gebruikt: https://en.wikipedia.org/wiki/IETF_language_tag</v>
      </c>
      <c r="L637" s="31" t="str">
        <f>IFERROR(IF(VLOOKUP(A637,VocabularyFR!$A:$H,8)=0,"",VLOOKUP(A637,VocabularyFR!$A:$H,8)),"")</f>
        <v>Représentation recommandée :
norme internationale ISO 639-1 alpha-2. (voir https://en.wikipedia.org/wiki/List_of_ISO_639-1_codes)
L'UE se réfère aux normes ISO 639 qui incluent ISO 639-1 : https://op.europa.eu/en/web/eu-vocabularies/dataset/-/resource?uri=http://publications.europa.eu /ressource/ensemble de données/langue
L'IETF fait référence à une gamme encore plus large de normes pouvant être utilisées dans un contexte Internet : https://en.wikipedia.org/wiki/IETF_lingual_tag</v>
      </c>
    </row>
    <row r="638" spans="1:12" ht="72" x14ac:dyDescent="0.3">
      <c r="A638" s="28">
        <v>731</v>
      </c>
      <c r="B638" s="31" t="str">
        <f>IF($A638&lt;&gt;"",VLOOKUP($A638,Vocabulary!$A:$J,4,),"")</f>
        <v>Generic</v>
      </c>
      <c r="C638" s="31" t="str">
        <f>IF($A638&lt;&gt;"",IF(VLOOKUP($A638,Vocabulary!$A:$J,2,)="","",VLOOKUP($A638,Vocabulary!$A:$J,2,)),"")</f>
        <v>remittanceInformation</v>
      </c>
      <c r="D638" s="31" t="str">
        <f>IF($A638&lt;&gt;"",IF(VLOOKUP($A638,Vocabulary!$A:$J,10,)="","",VLOOKUP($A638,Vocabulary!$A:$J,10,)),"")</f>
        <v>&lt;fed-gen:remittanceInformation&gt;</v>
      </c>
      <c r="E638" s="31" t="str">
        <f>IFERROR(IF(VLOOKUP(A638,VocabularyNL!$A:$G,6)=0,"",VLOOKUP(A638,VocabularyNL!$A:$G,6)),"")</f>
        <v>Overschrijvingsmededeling</v>
      </c>
      <c r="F638" s="31" t="str">
        <f>IFERROR(IF(VLOOKUP(A638,VocabularyFR!$A:$G,6)=0,"",VLOOKUP(A638,VocabularyFR!$A:$G,6)),"")</f>
        <v>Communication du virement bancaire</v>
      </c>
      <c r="G638" s="31" t="str">
        <f>IF($A638&lt;&gt;"",VLOOKUP($A638,Vocabulary!$A:$J,3,),"")</f>
        <v>Information provided with a bank transfer meant for its beneficiary.</v>
      </c>
      <c r="H638" s="31" t="str">
        <f>IFERROR(IF(VLOOKUP(A638,VocabularyNL!$A:$G,7)=0,"",VLOOKUP(A638,VocabularyNL!$A:$H,7)),"")</f>
        <v>Informatie bij een overschrijving bedoeld voor de ontvanger ervan.</v>
      </c>
      <c r="I638" s="31" t="str">
        <f>IFERROR(IF(VLOOKUP(A638,VocabularyFR!$A:$G,7)=0,"",VLOOKUP(A638,VocabularyFR!$A:$H,7)),"")</f>
        <v>Communication destinée au destinataire accompagnant un virement.</v>
      </c>
      <c r="J638" s="31" t="str">
        <f>IF($A638&lt;&gt;"",IF(VLOOKUP($A638,Vocabulary!$A:$J,7,)="","",VLOOKUP($A638,Vocabulary!$A:$J,7,)),"")</f>
        <v>For Belgian remittances, either an unstructured remittance information of 140 characters, or a structured one of 12 digits is used. The latter one is commonly represented as +++ 3 digits / 4 digits / 5 digits +++ (example: +++010/8068/17183+++)</v>
      </c>
      <c r="K638" s="31" t="str">
        <f>IFERROR(IF(VLOOKUP(A638,VocabularyNL!$A:$H,8)=0,"",VLOOKUP(A638,VocabularyNL!$A:$H,8)),"")</f>
        <v>Voor Belgische overschrijvingen wordt ofwel een ongestructureerde mededeling van 140 karakters of een gestructureerde mededeling van 12 cijfers gebruikt. Deze laatste wordt meestal weergegeven als +++ 3 cijfers / 4 cijfers / 5 cijfers +++ (voorbeeld: +++010/8068/17183+++)</v>
      </c>
      <c r="L638" s="31" t="str">
        <f>IFERROR(IF(VLOOKUP(A638,VocabularyFR!$A:$H,8)=0,"",VLOOKUP(A638,VocabularyFR!$A:$H,8)),"")</f>
        <v>Pour les virements belges, on utilise soit une communication non structurée de 140 caractères, soit une communication structurée de 12 chiffres. 
Ce dernier est généralement affiché sous la forme +++ 3 chiffres / 4 chiffres / 5 chiffres +++ (exemple : +++010/8068/17183+++)</v>
      </c>
    </row>
    <row r="639" spans="1:12" ht="72" x14ac:dyDescent="0.3">
      <c r="A639" s="28">
        <v>732</v>
      </c>
      <c r="B639" s="31" t="str">
        <f>IF($A639&lt;&gt;"",VLOOKUP($A639,Vocabulary!$A:$J,4,),"")</f>
        <v>Location</v>
      </c>
      <c r="C639" s="31" t="str">
        <f>IF($A639&lt;&gt;"",IF(VLOOKUP($A639,Vocabulary!$A:$J,2,)="","",VLOOKUP($A639,Vocabulary!$A:$J,2,)),"")</f>
        <v>Nationality</v>
      </c>
      <c r="D639" s="31" t="str">
        <f>IF($A639&lt;&gt;"",IF(VLOOKUP($A639,Vocabulary!$A:$J,10,)="","",VLOOKUP($A639,Vocabulary!$A:$J,10,)),"")</f>
        <v>&lt;fed-thesaurus:nationality&gt;</v>
      </c>
      <c r="E639" s="31" t="str">
        <f>IFERROR(IF(VLOOKUP(A639,VocabularyNL!$A:$G,6)=0,"",VLOOKUP(A639,VocabularyNL!$A:$G,6)),"")</f>
        <v>Nationaliteit</v>
      </c>
      <c r="F639" s="31" t="str">
        <f>IFERROR(IF(VLOOKUP(A639,VocabularyFR!$A:$G,6)=0,"",VLOOKUP(A639,VocabularyFR!$A:$G,6)),"")</f>
        <v>Nationalité</v>
      </c>
      <c r="G639" s="31" t="str">
        <f>IF($A639&lt;&gt;"",VLOOKUP($A639,Vocabulary!$A:$J,3,),"")</f>
        <v>Former or current nationalities  recognized by Belgium</v>
      </c>
      <c r="H639" s="31" t="str">
        <f>IFERROR(IF(VLOOKUP(A639,VocabularyNL!$A:$G,7)=0,"",VLOOKUP(A639,VocabularyNL!$A:$H,7)),"")</f>
        <v>Voormalige of huidige nationaliteiten die erkend zijn door België</v>
      </c>
      <c r="I639" s="31" t="str">
        <f>IFERROR(IF(VLOOKUP(A639,VocabularyFR!$A:$G,7)=0,"",VLOOKUP(A639,VocabularyFR!$A:$H,7)),"")</f>
        <v>Nationalités anciennes ou actuelles reconnues par la Belgique</v>
      </c>
      <c r="J639" s="31" t="str">
        <f>IF($A639&lt;&gt;"",IF(VLOOKUP($A639,Vocabulary!$A:$J,7,)="","",VLOOKUP($A639,Vocabulary!$A:$J,7,)),"")</f>
        <v>Reference: https://statbel.fgov.be/nl/over-statbel/methodologie/classificaties/landencodes (Nationalities). 
A nationality can be represented by multiple data types (see Tab "Datamodels"), of which CountryIsoCode and CountryWithHistoricIsoCode are recommended.</v>
      </c>
      <c r="K639" s="31" t="str">
        <f>IFERROR(IF(VLOOKUP(A639,VocabularyNL!$A:$H,8)=0,"",VLOOKUP(A639,VocabularyNL!$A:$H,8)),"")</f>
        <v>Referentie: https://statbel.fgov.be/nl/over-statbel/methodologie/classificaties/landencodes (Nationaliteiten).  
Een nationaliteit kan voorgesteld worden door meer datatypes (zie tabblad "Datamodels"), waarvan  CountryIsoCode en CountryWithHistoricIsoCode aanbevolen worden.</v>
      </c>
      <c r="L639" s="31" t="str">
        <f>IFERROR(IF(VLOOKUP(A639,VocabularyFR!$A:$H,8)=0,"",VLOOKUP(A639,VocabularyFR!$A:$H,8)),"")</f>
        <v>Référence : https://statbel.fgov.be/nl/over-statbel/methodologie/classificaties/landencodes (Nationalités).
Une nationalité peut être représentée par plusieurs datatypes (voir l'onglet "Datamodels"), parmi lesquels CountryIsoCode et CountryWithHistoricIsoCode sont recommandés.</v>
      </c>
    </row>
    <row r="640" spans="1:12" ht="43.2" x14ac:dyDescent="0.3">
      <c r="A640" s="4">
        <v>734</v>
      </c>
      <c r="B640" s="12" t="str">
        <f>IF($A640&lt;&gt;"",VLOOKUP($A640,Vocabulary!$A:$J,4,),"")</f>
        <v>Organization</v>
      </c>
      <c r="C640" s="12" t="str">
        <f>IF($A640&lt;&gt;"",IF(VLOOKUP($A640,Vocabulary!$A:$J,2,)="","",VLOOKUP($A640,Vocabulary!$A:$J,2,)),"")</f>
        <v>NaceEuRev2</v>
      </c>
      <c r="D640" s="12" t="str">
        <f>IF($A640&lt;&gt;"",IF(VLOOKUP($A640,Vocabulary!$A:$J,10,)="","",VLOOKUP($A640,Vocabulary!$A:$J,10,)),"")</f>
        <v>&lt;fed-thesaurus:naceeurev2&gt;</v>
      </c>
      <c r="E640" s="12" t="str">
        <f>IFERROR(IF(VLOOKUP(A640,VocabularyNL!$A:$G,6)=0,"",VLOOKUP(A640,VocabularyNL!$A:$G,6)),"")</f>
        <v>NaceEuRev2</v>
      </c>
      <c r="F640" s="12" t="str">
        <f>IFERROR(IF(VLOOKUP(A640,VocabularyFR!$A:$G,6)=0,"",VLOOKUP(A640,VocabularyFR!$A:$G,6)),"")</f>
        <v>NaceEuRev2</v>
      </c>
      <c r="G640" s="12" t="str">
        <f>IF($A640&lt;&gt;"",VLOOKUP($A640,Vocabulary!$A:$J,3,),"")</f>
        <v>ConceptScheme describing the statistical nomenclature of economic activities in the European Union (revision 2)</v>
      </c>
      <c r="H640" s="12" t="str">
        <f>IFERROR(IF(VLOOKUP(A640,VocabularyNL!$A:$G,7)=0,"",VLOOKUP(A640,VocabularyNL!$A:$H,7)),"")</f>
        <v>ConceptScheme voor het beschrijven van de statistische nomenclatuur van economische activiteiten in de Europese Unie (revisie 2)</v>
      </c>
      <c r="I640" s="12" t="str">
        <f>IFERROR(IF(VLOOKUP(A640,VocabularyFR!$A:$G,7)=0,"",VLOOKUP(A640,VocabularyFR!$A:$H,7)),"")</f>
        <v>ConceptScheme décrivant la nomenclature statistique des activités économiques dans l'Union européenne (révision 2)</v>
      </c>
      <c r="J640" s="12" t="str">
        <f>IF($A640&lt;&gt;"",IF(VLOOKUP($A640,Vocabulary!$A:$J,7,)="","",VLOOKUP($A640,Vocabulary!$A:$J,7,)),"")</f>
        <v>See https://ec.europa.eu/eurostat/documents/3859598/5902521/KS-RA-07-015-EN.PDF</v>
      </c>
      <c r="K640" s="12" t="str">
        <f>IFERROR(IF(VLOOKUP(A640,VocabularyNL!$A:$H,8)=0,"",VLOOKUP(A640,VocabularyNL!$A:$H,8)),"")</f>
        <v>Zie https://ec.europa.eu/eurostat/documents/3859598/5902521/KS-RA-07-015-EN.PDF</v>
      </c>
      <c r="L640" s="12" t="str">
        <f>IFERROR(IF(VLOOKUP(A640,VocabularyFR!$A:$H,8)=0,"",VLOOKUP(A640,VocabularyFR!$A:$H,8)),"")</f>
        <v>Voir https://ec.europa.eu/eurostat/documents/3859598/5902521/KS-RA-07-015-EN.PDF</v>
      </c>
    </row>
    <row r="641" spans="1:12" ht="43.2" x14ac:dyDescent="0.3">
      <c r="A641" s="4">
        <v>735</v>
      </c>
      <c r="B641" s="12" t="str">
        <f>IF($A641&lt;&gt;"",VLOOKUP($A641,Vocabulary!$A:$J,4,),"")</f>
        <v>Organization</v>
      </c>
      <c r="C641" s="12" t="str">
        <f>IF($A641&lt;&gt;"",IF(VLOOKUP($A641,Vocabulary!$A:$J,2,)="","",VLOOKUP($A641,Vocabulary!$A:$J,2,)),"")</f>
        <v>NaceEuRev2_1</v>
      </c>
      <c r="D641" s="12" t="str">
        <f>IF($A641&lt;&gt;"",IF(VLOOKUP($A641,Vocabulary!$A:$J,10,)="","",VLOOKUP($A641,Vocabulary!$A:$J,10,)),"")</f>
        <v>&lt;fed-thesaurus:naceeurev2_1&gt;</v>
      </c>
      <c r="E641" s="12" t="str">
        <f>IFERROR(IF(VLOOKUP(A641,VocabularyNL!$A:$G,6)=0,"",VLOOKUP(A641,VocabularyNL!$A:$G,6)),"")</f>
        <v>NaceEuRev2_1</v>
      </c>
      <c r="F641" s="12" t="str">
        <f>IFERROR(IF(VLOOKUP(A641,VocabularyFR!$A:$G,6)=0,"",VLOOKUP(A641,VocabularyFR!$A:$G,6)),"")</f>
        <v>NaceEuRev2_1</v>
      </c>
      <c r="G641" s="12" t="str">
        <f>IF($A641&lt;&gt;"",VLOOKUP($A641,Vocabulary!$A:$J,3,),"")</f>
        <v>ConceptScheme describing the statistical nomenclature of economic activities in the European Union (revision 2.1)</v>
      </c>
      <c r="H641" s="12" t="str">
        <f>IFERROR(IF(VLOOKUP(A641,VocabularyNL!$A:$G,7)=0,"",VLOOKUP(A641,VocabularyNL!$A:$H,7)),"")</f>
        <v>ConceptScheme voor het beschrijven van de statistische nomenclatuur van economische activiteiten in de Europese Unie (revisie 2.1)</v>
      </c>
      <c r="I641" s="12" t="str">
        <f>IFERROR(IF(VLOOKUP(A641,VocabularyFR!$A:$G,7)=0,"",VLOOKUP(A641,VocabularyFR!$A:$H,7)),"")</f>
        <v>ConceptScheme décrivant la nomenclature statistique des activités économiques dans l'Union européenne (révision 2.1)</v>
      </c>
      <c r="J641" s="12" t="str">
        <f>IF($A641&lt;&gt;"",IF(VLOOKUP($A641,Vocabulary!$A:$J,7,)="","",VLOOKUP($A641,Vocabulary!$A:$J,7,)),"")</f>
        <v>See https://ec.europa.eu/eurostat/web/products-eurostat-news/w/wdn-20230210-1</v>
      </c>
      <c r="K641" s="12" t="str">
        <f>IFERROR(IF(VLOOKUP(A641,VocabularyNL!$A:$H,8)=0,"",VLOOKUP(A641,VocabularyNL!$A:$H,8)),"")</f>
        <v>Zie https://ec.europa.eu/eurostat/web/products-eurostat-news/w/wdn-20230210-1</v>
      </c>
      <c r="L641" s="12" t="str">
        <f>IFERROR(IF(VLOOKUP(A641,VocabularyFR!$A:$H,8)=0,"",VLOOKUP(A641,VocabularyFR!$A:$H,8)),"")</f>
        <v>Voir https://ec.europa.eu/eurostat/web/products-eurostat-news/w/wdn-20230210-1</v>
      </c>
    </row>
    <row r="642" spans="1:12" ht="57.6" x14ac:dyDescent="0.3">
      <c r="A642" s="4">
        <v>736</v>
      </c>
      <c r="B642" s="12" t="str">
        <f>IF($A642&lt;&gt;"",VLOOKUP($A642,Vocabulary!$A:$J,4,),"")</f>
        <v>Organization</v>
      </c>
      <c r="C642" s="12" t="str">
        <f>IF($A642&lt;&gt;"",IF(VLOOKUP($A642,Vocabulary!$A:$J,2,)="","",VLOOKUP($A642,Vocabulary!$A:$J,2,)),"")</f>
        <v>NaceBel2008</v>
      </c>
      <c r="D642" s="12" t="str">
        <f>IF($A642&lt;&gt;"",IF(VLOOKUP($A642,Vocabulary!$A:$J,10,)="","",VLOOKUP($A642,Vocabulary!$A:$J,10,)),"")</f>
        <v>&lt;http://vocab.belgif.be/auth/nace2008&gt;</v>
      </c>
      <c r="E642" s="12" t="str">
        <f>IFERROR(IF(VLOOKUP(A642,VocabularyNL!$A:$G,6)=0,"",VLOOKUP(A642,VocabularyNL!$A:$G,6)),"")</f>
        <v>NaceBel2008</v>
      </c>
      <c r="F642" s="12" t="str">
        <f>IFERROR(IF(VLOOKUP(A642,VocabularyFR!$A:$G,6)=0,"",VLOOKUP(A642,VocabularyFR!$A:$G,6)),"")</f>
        <v>NaceBel2008</v>
      </c>
      <c r="G642" s="12" t="str">
        <f>IF($A642&lt;&gt;"",VLOOKUP($A642,Vocabulary!$A:$J,3,),"")</f>
        <v>ConceptScheme describing the statistical nomenclature of economic activities in the European Union (NaceEuRev2 extended with codes specific to Belgium)</v>
      </c>
      <c r="H642" s="12" t="str">
        <f>IFERROR(IF(VLOOKUP(A642,VocabularyNL!$A:$G,7)=0,"",VLOOKUP(A642,VocabularyNL!$A:$H,7)),"")</f>
        <v>ConceptScheme voor het beschrijven van de statistische nomenclatuur van economische activiteiten in de Europese Unie (NaceEuRev2 uitgebreid met codes specifiek voor België)</v>
      </c>
      <c r="I642" s="12" t="str">
        <f>IFERROR(IF(VLOOKUP(A642,VocabularyFR!$A:$G,7)=0,"",VLOOKUP(A642,VocabularyFR!$A:$H,7)),"")</f>
        <v>ConceptScheme décrivant la nomenclature statistique des activités économiques dans l'Union européenne (NaceEuRev2 étendu avec des codes specifiques à la Belgique)</v>
      </c>
      <c r="J642" s="12" t="str">
        <f>IF($A642&lt;&gt;"",IF(VLOOKUP($A642,Vocabulary!$A:$J,7,)="","",VLOOKUP($A642,Vocabulary!$A:$J,7,)),"")</f>
        <v>See https://statbel.fgov.be/nl/over-statbel/methodologie/classificaties/nace-bel-2008</v>
      </c>
      <c r="K642" s="12" t="str">
        <f>IFERROR(IF(VLOOKUP(A642,VocabularyNL!$A:$H,8)=0,"",VLOOKUP(A642,VocabularyNL!$A:$H,8)),"")</f>
        <v>Zie https://statbel.fgov.be/nl/over-statbel/methodologie/classificaties/nace-bel-2008</v>
      </c>
      <c r="L642" s="12" t="str">
        <f>IFERROR(IF(VLOOKUP(A642,VocabularyFR!$A:$H,8)=0,"",VLOOKUP(A642,VocabularyFR!$A:$H,8)),"")</f>
        <v>Voir https://statbel.fgov.be/nl/over-statbel/methodologie/classificaties/nace-bel-2008</v>
      </c>
    </row>
    <row r="643" spans="1:12" ht="201.6" x14ac:dyDescent="0.3">
      <c r="A643" s="4">
        <v>737</v>
      </c>
      <c r="B643" s="12" t="str">
        <f>IF($A643&lt;&gt;"",VLOOKUP($A643,Vocabulary!$A:$J,4,),"")</f>
        <v>Organization</v>
      </c>
      <c r="C643" s="12" t="str">
        <f>IF($A643&lt;&gt;"",IF(VLOOKUP($A643,Vocabulary!$A:$J,2,)="","",VLOOKUP($A643,Vocabulary!$A:$J,2,)),"")</f>
        <v>NaceRev2Code</v>
      </c>
      <c r="D643" s="12" t="str">
        <f>IF($A643&lt;&gt;"",IF(VLOOKUP($A643,Vocabulary!$A:$J,10,)="","",VLOOKUP($A643,Vocabulary!$A:$J,10,)),"")</f>
        <v>&lt;fed-thesaurus:NaceRev2Code&gt;</v>
      </c>
      <c r="E643" s="12" t="str">
        <f>IFERROR(IF(VLOOKUP(A643,VocabularyNL!$A:$G,6)=0,"",VLOOKUP(A643,VocabularyNL!$A:$G,6)),"")</f>
        <v>NaceRev2Code</v>
      </c>
      <c r="F643" s="12" t="str">
        <f>IFERROR(IF(VLOOKUP(A643,VocabularyFR!$A:$G,6)=0,"",VLOOKUP(A643,VocabularyFR!$A:$G,6)),"")</f>
        <v>NaceRev2Code</v>
      </c>
      <c r="G643" s="12" t="str">
        <f>IF($A643&lt;&gt;"",VLOOKUP($A643,Vocabulary!$A:$J,3,),"")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H643" s="12" t="str">
        <f>IFERROR(IF(VLOOKUP(A643,VocabularyNL!$A:$G,7)=0,"",VLOOKUP(A643,VocabularyNL!$A:$H,7)),"")</f>
        <v>NACE-activiteitscode (internationaal, revisie 2).
Een enkele hoofdletter of een numerieke code.
Een lettercode beschrijft de activiteit op het meest algemene niveau.
Bij een numerieke code geven de eerste twee cijfers de indeling van de activiteit aan, een preciezere categorisering. Elk volgend cijfer voegt een extra detailniveau toe.
De betekenis van de eerste vier cijfers is standaard in alle landen. Verdere cijfers kunnen per land verschillen.</v>
      </c>
      <c r="I643" s="12" t="str">
        <f>IFERROR(IF(VLOOKUP(A643,VocabularyFR!$A:$G,7)=0,"",VLOOKUP(A643,VocabularyFR!$A:$H,7)),"")</f>
        <v>Code d'activité NACE (international, révision 2).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v>
      </c>
      <c r="J643" s="12" t="str">
        <f>IF($A643&lt;&gt;"",IF(VLOOKUP($A643,Vocabulary!$A:$J,7,)="","",VLOOKUP($A643,Vocabulary!$A:$J,7,)),"")</f>
        <v>type: string
pattern: '^([A-Z]{1}|\d{2}\d*)$'</v>
      </c>
      <c r="K643" s="12" t="str">
        <f>IFERROR(IF(VLOOKUP(A643,VocabularyNL!$A:$H,8)=0,"",VLOOKUP(A643,VocabularyNL!$A:$H,8)),"")</f>
        <v>type: string
pattern: '^([A-Z]{1}|\d{2}\d*)$'</v>
      </c>
      <c r="L643" s="12" t="str">
        <f>IFERROR(IF(VLOOKUP(A643,VocabularyFR!$A:$H,8)=0,"",VLOOKUP(A643,VocabularyFR!$A:$H,8)),"")</f>
        <v>type: string
pattern: '^([A-Z]{1}|\d{2}\d*)$'</v>
      </c>
    </row>
    <row r="644" spans="1:12" ht="129.6" x14ac:dyDescent="0.3">
      <c r="A644" s="4">
        <v>738</v>
      </c>
      <c r="B644" s="12" t="str">
        <f>IF($A644&lt;&gt;"",VLOOKUP($A644,Vocabulary!$A:$J,4,),"")</f>
        <v>Organization</v>
      </c>
      <c r="C644" s="12" t="str">
        <f>IF($A644&lt;&gt;"",IF(VLOOKUP($A644,Vocabulary!$A:$J,2,)="","",VLOOKUP($A644,Vocabulary!$A:$J,2,)),"")</f>
        <v>NaceBel2008Code</v>
      </c>
      <c r="D644" s="12" t="str">
        <f>IF($A644&lt;&gt;"",IF(VLOOKUP($A644,Vocabulary!$A:$J,10,)="","",VLOOKUP($A644,Vocabulary!$A:$J,10,)),"")</f>
        <v>&lt;fed-thesaurus:NaceBel2008Code&gt;</v>
      </c>
      <c r="E644" s="12" t="str">
        <f>IFERROR(IF(VLOOKUP(A644,VocabularyNL!$A:$G,6)=0,"",VLOOKUP(A644,VocabularyNL!$A:$G,6)),"")</f>
        <v>NaceBel2008Code</v>
      </c>
      <c r="F644" s="12" t="str">
        <f>IFERROR(IF(VLOOKUP(A644,VocabularyFR!$A:$G,6)=0,"",VLOOKUP(A644,VocabularyFR!$A:$G,6)),"")</f>
        <v>NaceBel2008Code</v>
      </c>
      <c r="G644" s="12" t="str">
        <f>IF($A644&lt;&gt;"",VLOOKUP($A644,Vocabulary!$A:$J,3,),"")</f>
        <v>Belgian NACE activity code (version 2008). Either a single capital letter, or numerical of 2 up to 7 digits long.
The meaning of the first four digits is standard across all countries, defined by NACE Revision 2.
The last 3 digits are defined in the Belgian NACE 2008 list.</v>
      </c>
      <c r="H644" s="12" t="str">
        <f>IFERROR(IF(VLOOKUP(A644,VocabularyNL!$A:$G,7)=0,"",VLOOKUP(A644,VocabularyNL!$A:$H,7)),"")</f>
        <v>Belgische NACE-activiteitscode (versie 2008). Ofwel een enkele hoofdletter, ofwel een cijfer van 2 tot 7 cijfers.
De betekenis van de eerste vier cijfers is in alle landen standaard, zoals gedefinieerd in NACE Revisie 2.
De laatste 3 cijfers zijn gedefinieerd in de Belgische NACE 2008-lijst.</v>
      </c>
      <c r="I644" s="12" t="str">
        <f>IFERROR(IF(VLOOKUP(A644,VocabularyFR!$A:$G,7)=0,"",VLOOKUP(A644,VocabularyFR!$A:$H,7)),"")</f>
        <v>Code d'activité NACE belge (version 2008). Il peut s'agir d'une lettre majuscule ou d'un nombre de 2 à 7 chiffres.
La signification des quatre premiers chiffres est standardisée dans tous les pays et définie par la révision 2 de la NACE.
Les trois derniers chiffres sont définis dans la liste NACE belge 2008.</v>
      </c>
      <c r="J644" s="12" t="str">
        <f>IF($A644&lt;&gt;"",IF(VLOOKUP($A644,Vocabulary!$A:$J,7,)="","",VLOOKUP($A644,Vocabulary!$A:$J,7,)),"")</f>
        <v>this is an extended version of the international Nace2Code data type
type: string
pattern: '^([A-Z]{1}|\d{2}\d{0,5})$'</v>
      </c>
      <c r="K644" s="12" t="str">
        <f>IFERROR(IF(VLOOKUP(A644,VocabularyNL!$A:$H,8)=0,"",VLOOKUP(A644,VocabularyNL!$A:$H,8)),"")</f>
        <v>Dit is een uitgebreide versie van het internationale Nace2Code data type
type: string
pattern: '^\d{1}\d{0,6}$'</v>
      </c>
      <c r="L644" s="12" t="str">
        <f>IFERROR(IF(VLOOKUP(A644,VocabularyFR!$A:$H,8)=0,"",VLOOKUP(A644,VocabularyFR!$A:$H,8)),"")</f>
        <v>Il s'agit d'une version étendue du datatype international Nace2Code
type: string
pattern: '^\d{1}\d{0,6}$'</v>
      </c>
    </row>
    <row r="645" spans="1:12" ht="100.8" x14ac:dyDescent="0.3">
      <c r="A645" s="28">
        <v>739</v>
      </c>
      <c r="B645" s="31" t="str">
        <f>IF($A645&lt;&gt;"",VLOOKUP($A645,Vocabulary!$A:$J,4,),"")</f>
        <v>Organization</v>
      </c>
      <c r="C645" s="31" t="str">
        <f>IF($A645&lt;&gt;"",IF(VLOOKUP($A645,Vocabulary!$A:$J,2,)="","",VLOOKUP($A645,Vocabulary!$A:$J,2,)),"")</f>
        <v>NaceBel2008Length5Code</v>
      </c>
      <c r="D645" s="31" t="str">
        <f>IF($A645&lt;&gt;"",IF(VLOOKUP($A645,Vocabulary!$A:$J,10,)="","",VLOOKUP($A645,Vocabulary!$A:$J,10,)),"")</f>
        <v>&lt;fed-thesaurus:NaceBel2008Length5Code&gt;</v>
      </c>
      <c r="E645" s="31" t="str">
        <f>IFERROR(IF(VLOOKUP(A645,VocabularyNL!$A:$G,6)=0,"",VLOOKUP(A645,VocabularyNL!$A:$G,6)),"")</f>
        <v>NaceBel2008Length5Code</v>
      </c>
      <c r="F645" s="31" t="str">
        <f>IFERROR(IF(VLOOKUP(A645,VocabularyFR!$A:$G,6)=0,"",VLOOKUP(A645,VocabularyFR!$A:$G,6)),"")</f>
        <v>NaceBel2008Length5Code</v>
      </c>
      <c r="G645" s="31" t="str">
        <f>IF($A645&lt;&gt;"",VLOOKUP($A645,Vocabulary!$A:$J,3,),"")</f>
        <v>Belgian NACE activity code of 5 digits, as used for NSSO and for VAT purposes (version 2008). 
The meaning of the first four digits are standard across all countries, defined by NACE Revision 2. The last digit is defined in the Belgian NACE 2008 list.</v>
      </c>
      <c r="H645" s="31" t="str">
        <f>IFERROR(IF(VLOOKUP(A645,VocabularyNL!$A:$G,7)=0,"",VLOOKUP(A645,VocabularyNL!$A:$H,7)),"")</f>
        <v>Belgische NACE-activiteitscode van 5 cijfers, zoals gebruikt voor RSZ- en btw-doeleinden (versie 2008).
De betekenis van de eerste vier cijfers is in alle landen standaard, gedefinieerd in NACE Revisie 2. Het laatste cijfer is gedefinieerd in de Belgische NACE 2008-lijst.</v>
      </c>
      <c r="I645" s="31" t="str">
        <f>IFERROR(IF(VLOOKUP(A645,VocabularyFR!$A:$G,7)=0,"",VLOOKUP(A645,VocabularyFR!$A:$H,7)),"")</f>
        <v>Code d'activité NACE belge à 5 chiffres, utilisé pour l'ONSS et la TVA (version 2008).
La signification des quatre premiers chiffres est standardisée dans tous les pays et définie par la révision 2 de la NACE. Le dernier chiffre est défini dans la liste NACE belge 2008.</v>
      </c>
      <c r="J645" s="31" t="str">
        <f>IF($A645&lt;&gt;"",IF(VLOOKUP($A645,Vocabulary!$A:$J,7,)="","",VLOOKUP($A645,Vocabulary!$A:$J,7,)),"")</f>
        <v>this is a more constrained version of the variable-length NaceBel2008Code data type
type: string
pattern: '^\d{5}$'</v>
      </c>
      <c r="K645" s="31" t="str">
        <f>IFERROR(IF(VLOOKUP(A645,VocabularyNL!$A:$H,8)=0,"",VLOOKUP(A645,VocabularyNL!$A:$H,8)),"")</f>
        <v>Dit is een beperkte versie van het variabele lengte NaceBel2008Code data type.
type: string
pattern: '^\d{5}$'</v>
      </c>
      <c r="L645" s="31" t="str">
        <f>IFERROR(IF(VLOOKUP(A645,VocabularyFR!$A:$H,8)=0,"",VLOOKUP(A645,VocabularyFR!$A:$H,8)),"")</f>
        <v>Il s'agit d'une version réduite du datatype NaceBel2008Code à longueur variable.
type: string
pattern: '^\d{5}$'</v>
      </c>
    </row>
    <row r="646" spans="1:12" ht="86.4" x14ac:dyDescent="0.3">
      <c r="A646" s="28">
        <v>740</v>
      </c>
      <c r="B646" s="31" t="str">
        <f>IF($A646&lt;&gt;"",VLOOKUP($A646,Vocabulary!$A:$J,4,),"")</f>
        <v>Healthcare</v>
      </c>
      <c r="C646" s="31" t="str">
        <f>IF($A646&lt;&gt;"",IF(VLOOKUP($A646,Vocabulary!$A:$J,2,)="","",VLOOKUP($A646,Vocabulary!$A:$J,2,)),"")</f>
        <v>nihdiNumber</v>
      </c>
      <c r="D646" s="31" t="str">
        <f>IF($A646&lt;&gt;"",IF(VLOOKUP($A646,Vocabulary!$A:$J,10,)="","",VLOOKUP($A646,Vocabulary!$A:$J,10,)),"")</f>
        <v>&lt;identifier&gt;</v>
      </c>
      <c r="E646" s="31" t="str">
        <f>IFERROR(IF(VLOOKUP(A646,VocabularyNL!$A:$G,6)=0,"",VLOOKUP(A646,VocabularyNL!$A:$G,6)),"")</f>
        <v>RIZIV-nummer</v>
      </c>
      <c r="F646" s="31" t="str">
        <f>IFERROR(IF(VLOOKUP(A646,VocabularyFR!$A:$G,6)=0,"",VLOOKUP(A646,VocabularyFR!$A:$G,6)),"")</f>
        <v>Numéro INAMI</v>
      </c>
      <c r="G646" s="31" t="str">
        <f>IF($A646&lt;&gt;"",VLOOKUP($A646,Vocabulary!$A:$J,3,),"")</f>
        <v>Recommended best practice is to identify the resource by means of a string conforming to a formal identification system. 
An unambiguous reference to the resource within a given context.</v>
      </c>
      <c r="H646" s="31" t="str">
        <f>IFERROR(IF(VLOOKUP(A646,VocabularyNL!$A:$G,7)=0,"",VLOOKUP(A646,VocabularyNL!$A:$H,7)),"")</f>
        <v>Aanbevolen beste praktijk is om de bron te identificeren door middel van een string die overeenkomt met een formeel identificatiesysteem.
Een eenduidige verwijzing naar de bron binnen een bepaalde context.</v>
      </c>
      <c r="I646" s="31" t="str">
        <f>IFERROR(IF(VLOOKUP(A646,VocabularyFR!$A:$G,7)=0,"",VLOOKUP(A646,VocabularyFR!$A:$H,7)),"")</f>
        <v>La meilleure pratique recommandée consiste à identifier la ressource à l'aide d'une chaîne conforme à un système d'identification formel.
Une référence non ambiguë à la ressource dans un contexte donné.</v>
      </c>
      <c r="J646" s="31" t="str">
        <f>IF($A646&lt;&gt;"",IF(VLOOKUP($A646,Vocabulary!$A:$J,7,)="","",VLOOKUP($A646,Vocabulary!$A:$J,7,)),"")</f>
        <v>Identification number granted to healthcare providers (natural person or organization) in Belgium within the framework of compulsory health insurance for a.o. the reimbursement of care provided to patients.
pattern: '^\d{8}$'</v>
      </c>
      <c r="K646" s="31" t="str">
        <f>IFERROR(IF(VLOOKUP(A646,VocabularyNL!$A:$H,8)=0,"",VLOOKUP(A646,VocabularyNL!$A:$H,8)),"")</f>
        <v>Identificatienummer toegekend aan zorgverleners (natuurlijk persoon of organisatie) in België in het kader van de verplichte ziekteverzekering, onder meer voor de terugbetaling van zorg verleend aan patiënten.
pattern: '^\d{8}$'</v>
      </c>
      <c r="L646" s="31" t="str">
        <f>IFERROR(IF(VLOOKUP(A646,VocabularyFR!$A:$H,8)=0,"",VLOOKUP(A646,VocabularyFR!$A:$H,8)),"")</f>
        <v>Numéro d’identification octroyé aux prestataires/dispensateurs de soins (personne physique ou organisation) en Belgique dans le cadre de l’assurance maladie obligatoire, entre autres, pour le remboursement des soins fournis aux patients.
pattern: '^\d{8}$'</v>
      </c>
    </row>
    <row r="647" spans="1:12" ht="86.4" x14ac:dyDescent="0.3">
      <c r="A647" s="28">
        <v>741</v>
      </c>
      <c r="B647" s="31" t="str">
        <f>IF($A647&lt;&gt;"",VLOOKUP($A647,Vocabulary!$A:$J,4,),"")</f>
        <v>Location</v>
      </c>
      <c r="C647" s="31" t="str">
        <f>IF($A647&lt;&gt;"",IF(VLOOKUP($A647,Vocabulary!$A:$J,2,)="","",VLOOKUP($A647,Vocabulary!$A:$J,2,)),"")</f>
        <v>bestIdentifier</v>
      </c>
      <c r="D647" s="31" t="str">
        <f>IF($A647&lt;&gt;"",IF(VLOOKUP($A647,Vocabulary!$A:$J,10,)="","",VLOOKUP($A647,Vocabulary!$A:$J,10,)),"")</f>
        <v>&lt;identifier&gt;</v>
      </c>
      <c r="E647" s="31" t="str">
        <f>IFERROR(IF(VLOOKUP(A647,VocabularyNL!$A:$G,6)=0,"",VLOOKUP(A647,VocabularyNL!$A:$G,6)),"")</f>
        <v>BEST identifier</v>
      </c>
      <c r="F647" s="31" t="str">
        <f>IFERROR(IF(VLOOKUP(A647,VocabularyFR!$A:$G,6)=0,"",VLOOKUP(A647,VocabularyFR!$A:$G,6)),"")</f>
        <v>Identifiant BEST</v>
      </c>
      <c r="G647" s="31" t="str">
        <f>IF($A647&lt;&gt;"",VLOOKUP($A647,Vocabulary!$A:$J,3,),"")</f>
        <v>Identifier of a BEST address or a BEST address component.</v>
      </c>
      <c r="H647" s="31" t="str">
        <f>IFERROR(IF(VLOOKUP(A647,VocabularyNL!$A:$G,7)=0,"",VLOOKUP(A647,VocabularyNL!$A:$H,7)),"")</f>
        <v>Identifier van een BEST-adres of een BEST-adrescomponent.</v>
      </c>
      <c r="I647" s="31" t="str">
        <f>IFERROR(IF(VLOOKUP(A647,VocabularyFR!$A:$G,7)=0,"",VLOOKUP(A647,VocabularyFR!$A:$H,7)),"")</f>
        <v>Identifiant d'une adresse BEST ou d'un composant d'adresse BEST.</v>
      </c>
      <c r="J647" s="31" t="str">
        <f>IF($A647&lt;&gt;"",IF(VLOOKUP($A647,Vocabulary!$A:$J,7,)="","",VLOOKUP($A647,Vocabulary!$A:$J,7,)),"")</f>
        <v>BEST = Belgian Streets and Addresses, a standard for Belgian addresses and address components.
Address component = Municipality, PostalInfo, PartOfMunicipality, Streetname
A BEST identifier consists of a namespace, an object identifier and a version.</v>
      </c>
      <c r="K647" s="31" t="str">
        <f>IFERROR(IF(VLOOKUP(A647,VocabularyNL!$A:$H,8)=0,"",VLOOKUP(A647,VocabularyNL!$A:$H,8)),"")</f>
        <v>BEST = Belgian Streets and Addresses, een standaard voor Belgische adressen en adrescomponenten.
Adrescomponent = Gemeente, PostInfo, PartOfMunicipality, Straatnaam
Een BEST-identifier bestaat uit een naamruimte, een object-identifier en een versie.</v>
      </c>
      <c r="L647" s="31" t="str">
        <f>IFERROR(IF(VLOOKUP(A647,VocabularyFR!$A:$H,8)=0,"",VLOOKUP(A647,VocabularyFR!$A:$H,8)),"")</f>
        <v>BEST = Belgian Streets and Addresses, un standard pour les adresses et composants d'adresses belges.
Composant d'adresse = Municipalité, PostalInfo, PartOfMunicipality, Streetname
Un identifiant BEST se compose d'un espace de noms, d'un identifiant d'objet et d'une version.</v>
      </c>
    </row>
    <row r="648" spans="1:12" ht="72" x14ac:dyDescent="0.3">
      <c r="A648" s="28">
        <v>742</v>
      </c>
      <c r="B648" s="31" t="str">
        <f>IF($A648&lt;&gt;"",VLOOKUP($A648,Vocabulary!$A:$J,4,),"")</f>
        <v>Location</v>
      </c>
      <c r="C648" s="31" t="str">
        <f>IF($A648&lt;&gt;"",IF(VLOOKUP($A648,Vocabulary!$A:$J,2,)="","",VLOOKUP($A648,Vocabulary!$A:$J,2,)),"")</f>
        <v>BelgianPostCode</v>
      </c>
      <c r="D648" s="31" t="str">
        <f>IF($A648&lt;&gt;"",IF(VLOOKUP($A648,Vocabulary!$A:$J,10,)="","",VLOOKUP($A648,Vocabulary!$A:$J,10,)),"")</f>
        <v>&lt;fed-thesaurus:BelgianPostCode&gt;</v>
      </c>
      <c r="E648" s="31" t="str">
        <f>IFERROR(IF(VLOOKUP(A648,VocabularyNL!$A:$G,6)=0,"",VLOOKUP(A648,VocabularyNL!$A:$G,6)),"")</f>
        <v>Belgische postcode</v>
      </c>
      <c r="F648" s="31" t="str">
        <f>IFERROR(IF(VLOOKUP(A648,VocabularyFR!$A:$G,6)=0,"",VLOOKUP(A648,VocabularyFR!$A:$G,6)),"")</f>
        <v>Code postal belge</v>
      </c>
      <c r="G648" s="31" t="str">
        <f>IF($A648&lt;&gt;"",VLOOKUP($A648,Vocabulary!$A:$J,3,),"")</f>
        <v>Post code (aka postal code, zip code etc.) of a location in Belgium.</v>
      </c>
      <c r="H648" s="31" t="str">
        <f>IFERROR(IF(VLOOKUP(A648,VocabularyNL!$A:$G,7)=0,"",VLOOKUP(A648,VocabularyNL!$A:$H,7)),"")</f>
        <v>Postcode van een plaatsnaam in België.</v>
      </c>
      <c r="I648" s="31" t="str">
        <f>IFERROR(IF(VLOOKUP(A648,VocabularyFR!$A:$G,7)=0,"",VLOOKUP(A648,VocabularyFR!$A:$H,7)),"")</f>
        <v>Code postal d'une localité en Belgique.</v>
      </c>
      <c r="J648" s="31" t="str">
        <f>IF($A648&lt;&gt;"",IF(VLOOKUP($A648,Vocabulary!$A:$J,7,)="","",VLOOKUP($A648,Vocabulary!$A:$J,7,)),"")</f>
        <v>Belgian post codes consist of four digits.
A list of Belgian postcodes is published by BPOST and is also available as open dataset.
See https://github.com/belgif/fedvoc/wiki/Mapping-of-a-Belgian-(BEST)-address-on-an-international-address</v>
      </c>
      <c r="K648" s="31" t="str">
        <f>IFERROR(IF(VLOOKUP(A648,VocabularyNL!$A:$H,8)=0,"",VLOOKUP(A648,VocabularyNL!$A:$H,8)),"")</f>
        <v>Belgische postcodes bestaan ​​uit vier cijfers.
Een lijst met Belgische postcodes wordt gepubliceerd door BPOST en is ook beschikbaar als open dataset.
Zie https://github.com/belgif/fedvoc/wiki/Mapping-of-a-Belgian-(BEST)-address-on-an-international-address</v>
      </c>
      <c r="L648" s="31" t="str">
        <f>IFERROR(IF(VLOOKUP(A648,VocabularyFR!$A:$H,8)=0,"",VLOOKUP(A648,VocabularyFR!$A:$H,8)),"")</f>
        <v>Les codes postaux belges sont composés de quatre chiffres.
Une liste des codes postaux belges est publiée par BPOST et est également disponible sous forme de jeu de données ouvert.
Voir https://github.com/belgif/fedvoc/wiki/Mapping-of-a-Belgian-(BEST)-address-on-an-international-address</v>
      </c>
    </row>
    <row r="649" spans="1:12" ht="43.2" x14ac:dyDescent="0.3">
      <c r="A649" s="28">
        <v>743</v>
      </c>
      <c r="B649" s="31" t="str">
        <f>IF($A649&lt;&gt;"",VLOOKUP($A649,Vocabulary!$A:$J,4,),"")</f>
        <v>Organization</v>
      </c>
      <c r="C649" s="31" t="str">
        <f>IF($A649&lt;&gt;"",IF(VLOOKUP($A649,Vocabulary!$A:$J,2,)="","",VLOOKUP($A649,Vocabulary!$A:$J,2,)),"")</f>
        <v xml:space="preserve">legalRepresentative </v>
      </c>
      <c r="D649" s="31" t="str">
        <f>IF($A649&lt;&gt;"",IF(VLOOKUP($A649,Vocabulary!$A:$J,10,)="","",VLOOKUP($A649,Vocabulary!$A:$J,10,)),"")</f>
        <v>&lt;fed-org:legalRepresentative &gt;</v>
      </c>
      <c r="E649" s="31" t="str">
        <f>IFERROR(IF(VLOOKUP(A649,VocabularyNL!$A:$G,6)=0,"",VLOOKUP(A649,VocabularyNL!$A:$G,6)),"")</f>
        <v>Wettelijke vertegenwoordiger</v>
      </c>
      <c r="F649" s="31" t="str">
        <f>IFERROR(IF(VLOOKUP(A649,VocabularyFR!$A:$G,6)=0,"",VLOOKUP(A649,VocabularyFR!$A:$G,6)),"")</f>
        <v>Représentant légal</v>
      </c>
      <c r="G649" s="31" t="str">
        <f>IF($A649&lt;&gt;"",VLOOKUP($A649,Vocabulary!$A:$J,3,),"")</f>
        <v>The legal representative is a natural person who represents a company and is authorised to act on its behalf.</v>
      </c>
      <c r="H649" s="31" t="str">
        <f>IFERROR(IF(VLOOKUP(A649,VocabularyNL!$A:$G,7)=0,"",VLOOKUP(A649,VocabularyNL!$A:$H,7)),"")</f>
        <v>De wettelijke vertegenwoordiger is een natuurlijk persoon die een onderneming vertegenwoordigt en in haar naam mag optreden.</v>
      </c>
      <c r="I649" s="31" t="str">
        <f>IFERROR(IF(VLOOKUP(A649,VocabularyFR!$A:$G,7)=0,"",VLOOKUP(A649,VocabularyFR!$A:$H,7)),"")</f>
        <v>Le représentant légal est une personne physique qui représente l’entreprise et peut agir en son nom.</v>
      </c>
      <c r="J649" s="31" t="str">
        <f>IF($A649&lt;&gt;"",IF(VLOOKUP($A649,Vocabulary!$A:$J,7,)="","",VLOOKUP($A649,Vocabulary!$A:$J,7,)),"")</f>
        <v/>
      </c>
      <c r="K649" s="31" t="str">
        <f>IFERROR(IF(VLOOKUP(A649,VocabularyNL!$A:$H,8)=0,"",VLOOKUP(A649,VocabularyNL!$A:$H,8)),"")</f>
        <v/>
      </c>
      <c r="L649" s="31" t="str">
        <f>IFERROR(IF(VLOOKUP(A649,VocabularyFR!$A:$H,8)=0,"",VLOOKUP(A649,VocabularyFR!$A:$H,8)),"")</f>
        <v/>
      </c>
    </row>
    <row r="650" spans="1:12" ht="43.2" x14ac:dyDescent="0.3">
      <c r="A650" s="28">
        <v>744</v>
      </c>
      <c r="B650" s="12" t="str">
        <f>IF($A650&lt;&gt;"",VLOOKUP($A650,Vocabulary!$A:$J,4,),"")</f>
        <v>Other</v>
      </c>
      <c r="C650" s="12" t="str">
        <f>IF($A650&lt;&gt;"",IF(VLOOKUP($A650,Vocabulary!$A:$J,2,)="","",VLOOKUP($A650,Vocabulary!$A:$J,2,)),"")</f>
        <v>linguisticRegime</v>
      </c>
      <c r="D650" s="12" t="str">
        <f>IF($A650&lt;&gt;"",IF(VLOOKUP($A650,Vocabulary!$A:$J,10,)="","",VLOOKUP($A650,Vocabulary!$A:$J,10,)),"")</f>
        <v>&lt;fed-other:linguisticRegime&gt;</v>
      </c>
      <c r="E650" s="12" t="str">
        <f>IFERROR(IF(VLOOKUP(A650,VocabularyNL!$A:$G,6)=0,"",VLOOKUP(A650,VocabularyNL!$A:$G,6)),"")</f>
        <v>Taalregime</v>
      </c>
      <c r="F650" s="12" t="str">
        <f>IFERROR(IF(VLOOKUP(A650,VocabularyFR!$A:$G,6)=0,"",VLOOKUP(A650,VocabularyFR!$A:$G,6)),"")</f>
        <v>Régime linguistique</v>
      </c>
      <c r="G650" s="12" t="str">
        <f>IF($A650&lt;&gt;"",VLOOKUP($A650,Vocabulary!$A:$J,3,),"")</f>
        <v>Set of legal provisions that regulate language use within an entity (such as a country/region/city, institution, company, etc.).</v>
      </c>
      <c r="H650" s="12" t="str">
        <f>IFERROR(IF(VLOOKUP(A650,VocabularyNL!$A:$G,7)=0,"",VLOOKUP(A650,VocabularyNL!$A:$H,7)),"")</f>
        <v>Geheel van wettelijke voorschriften die het taalgebruik regelen binnen een entiteit (zoals een land/regio/stad, institutie, onderneming ...).</v>
      </c>
      <c r="I650" s="12" t="str">
        <f>IFERROR(IF(VLOOKUP(A650,VocabularyFR!$A:$G,7)=0,"",VLOOKUP(A650,VocabularyFR!$A:$H,7)),"")</f>
        <v>Ensemble des dispositions légales qui régissent l’emploi des langues au sein d’une entité (pays/région/ville, institution, entreprise…).</v>
      </c>
      <c r="J650" s="12" t="str">
        <f>IF($A650&lt;&gt;"",IF(VLOOKUP($A650,Vocabulary!$A:$J,7,)="","",VLOOKUP($A650,Vocabulary!$A:$J,7,)),"")</f>
        <v/>
      </c>
      <c r="K650" s="12" t="str">
        <f>IFERROR(IF(VLOOKUP(A650,VocabularyNL!$A:$H,8)=0,"",VLOOKUP(A650,VocabularyNL!$A:$H,8)),"")</f>
        <v/>
      </c>
      <c r="L650" s="12" t="str">
        <f>IFERROR(IF(VLOOKUP(A650,VocabularyFR!$A:$H,8)=0,"",VLOOKUP(A650,VocabularyFR!$A:$H,8)),"")</f>
        <v/>
      </c>
    </row>
    <row r="651" spans="1:12" ht="28.8" x14ac:dyDescent="0.3">
      <c r="A651" s="28">
        <v>745</v>
      </c>
      <c r="B651" s="12" t="str">
        <f>IF($A651&lt;&gt;"",VLOOKUP($A651,Vocabulary!$A:$J,4,),"")</f>
        <v>Other</v>
      </c>
      <c r="C651" s="12" t="str">
        <f>IF($A651&lt;&gt;"",IF(VLOOKUP($A651,Vocabulary!$A:$J,2,)="","",VLOOKUP($A651,Vocabulary!$A:$J,2,)),"")</f>
        <v>preferredLanguage</v>
      </c>
      <c r="D651" s="12" t="str">
        <f>IF($A651&lt;&gt;"",IF(VLOOKUP($A651,Vocabulary!$A:$J,10,)="","",VLOOKUP($A651,Vocabulary!$A:$J,10,)),"")</f>
        <v>&lt;fed-other:preferredLanguage&gt;</v>
      </c>
      <c r="E651" s="12" t="str">
        <f>IFERROR(IF(VLOOKUP(A651,VocabularyNL!$A:$G,6)=0,"",VLOOKUP(A651,VocabularyNL!$A:$G,6)),"")</f>
        <v>Voorkeurtaal</v>
      </c>
      <c r="F651" s="12" t="str">
        <f>IFERROR(IF(VLOOKUP(A651,VocabularyFR!$A:$G,6)=0,"",VLOOKUP(A651,VocabularyFR!$A:$G,6)),"")</f>
        <v>Langue préférée</v>
      </c>
      <c r="G651" s="12" t="str">
        <f>IF($A651&lt;&gt;"",VLOOKUP($A651,Vocabulary!$A:$J,3,),"")</f>
        <v>Language that an agent wants to use preferrably in his contacts with another agent.</v>
      </c>
      <c r="H651" s="12" t="str">
        <f>IFERROR(IF(VLOOKUP(A651,VocabularyNL!$A:$G,7)=0,"",VLOOKUP(A651,VocabularyNL!$A:$H,7)),"")</f>
        <v>Taal die een agent bij voorkeur wil gebruiken in zijn contacten met een andere agent.</v>
      </c>
      <c r="I651" s="12" t="str">
        <f>IFERROR(IF(VLOOKUP(A651,VocabularyFR!$A:$G,7)=0,"",VLOOKUP(A651,VocabularyFR!$A:$H,7)),"")</f>
        <v>Langue qu'un agent souhaite utiliser de préférence dans ses contacts avec un autre agent.</v>
      </c>
      <c r="J651" s="12" t="str">
        <f>IF($A651&lt;&gt;"",IF(VLOOKUP($A651,Vocabulary!$A:$J,7,)="","",VLOOKUP($A651,Vocabulary!$A:$J,7,)),"")</f>
        <v/>
      </c>
      <c r="K651" s="12" t="str">
        <f>IFERROR(IF(VLOOKUP(A651,VocabularyNL!$A:$H,8)=0,"",VLOOKUP(A651,VocabularyNL!$A:$H,8)),"")</f>
        <v/>
      </c>
      <c r="L651" s="12" t="str">
        <f>IFERROR(IF(VLOOKUP(A651,VocabularyFR!$A:$H,8)=0,"",VLOOKUP(A651,VocabularyFR!$A:$H,8)),"")</f>
        <v/>
      </c>
    </row>
    <row r="652" spans="1:12" ht="28.5" customHeight="1" x14ac:dyDescent="0.3">
      <c r="A652" s="28">
        <v>746</v>
      </c>
      <c r="B652" s="31" t="str">
        <f>IF($A652&lt;&gt;"",VLOOKUP($A652,Vocabulary!$A:$J,4,),"")</f>
        <v>Healthcare</v>
      </c>
      <c r="C652" s="31" t="str">
        <f>IF($A652&lt;&gt;"",IF(VLOOKUP($A652,Vocabulary!$A:$J,2,)="","",VLOOKUP($A652,Vocabulary!$A:$J,2,)),"")</f>
        <v>NihdiCompetenceCode</v>
      </c>
      <c r="D652" s="31" t="str">
        <f>IF($A652&lt;&gt;"",IF(VLOOKUP($A652,Vocabulary!$A:$J,10,)="","",VLOOKUP($A652,Vocabulary!$A:$J,10,)),"")</f>
        <v>&lt;fed-thesaurus:nihdicompetencecode&gt;</v>
      </c>
      <c r="E652" s="31" t="str">
        <f>IFERROR(IF(VLOOKUP(A652,VocabularyNL!$A:$G,6)=0,"",VLOOKUP(A652,VocabularyNL!$A:$G,6)),"")</f>
        <v>RIZIV-bevoegdheidscode</v>
      </c>
      <c r="F652" s="31" t="str">
        <f>IFERROR(IF(VLOOKUP(A652,VocabularyFR!$A:$G,6)=0,"",VLOOKUP(A652,VocabularyFR!$A:$G,6)),"")</f>
        <v>Code de compétences INAMI</v>
      </c>
      <c r="G652" s="31" t="str">
        <f>IF($A652&lt;&gt;"",VLOOKUP($A652,Vocabulary!$A:$J,3,),"")</f>
        <v>3-digit code assigned by NIHDI to identify the recognized profession of a healthcare provider.</v>
      </c>
      <c r="H652" s="31" t="str">
        <f>IFERROR(IF(VLOOKUP(A652,VocabularyNL!$A:$G,7)=0,"",VLOOKUP(A652,VocabularyNL!$A:$H,7)),"")</f>
        <v>Code van 3 cijfers toegekend door het RIZIV om het erkende beroep van een zorgverlener te identificeren.</v>
      </c>
      <c r="I652" s="31" t="str">
        <f>IFERROR(IF(VLOOKUP(A652,VocabularyFR!$A:$G,7)=0,"",VLOOKUP(A652,VocabularyFR!$A:$H,7)),"")</f>
        <v xml:space="preserve">Code de 3 chiffres attribué par l’INAMI pour identifier le métier reconnu d’un dispensateur de soins.  </v>
      </c>
      <c r="J652" s="31" t="str">
        <f>IF($A652&lt;&gt;"",IF(VLOOKUP($A652,Vocabulary!$A:$J,7,)="","",VLOOKUP($A652,Vocabulary!$A:$J,7,)),"")</f>
        <v xml:space="preserve">FR: https://www.inami.fgov.be/fr/professionnels/info-pour-tous/codes-de-competence 
NL: https://www.riziv.fgov.be/nl/professionals/info-voor-allen/bevoegdheidscodes </v>
      </c>
      <c r="K652" s="31" t="str">
        <f>IFERROR(IF(VLOOKUP(A652,VocabularyNL!$A:$H,8)=0,"",VLOOKUP(A652,VocabularyNL!$A:$H,8)),"")</f>
        <v xml:space="preserve">NL: https://www.riziv.fgov.be/nl/professionals/info-voor-allen/bevoegdheidscodes </v>
      </c>
      <c r="L652" s="31" t="str">
        <f>IFERROR(IF(VLOOKUP(A652,VocabularyFR!$A:$H,8)=0,"",VLOOKUP(A652,VocabularyFR!$A:$H,8)),"")</f>
        <v>FR: https://www.inami.fgov.be/fr/professionnels/info-pour-tous/codes-de-competence</v>
      </c>
    </row>
    <row r="653" spans="1:12" ht="57.6" x14ac:dyDescent="0.3">
      <c r="A653" s="28">
        <v>747</v>
      </c>
      <c r="B653" s="31" t="str">
        <f>IF($A653&lt;&gt;"",VLOOKUP($A653,Vocabulary!$A:$J,4,),"")</f>
        <v>Person</v>
      </c>
      <c r="C653" s="31" t="str">
        <f>IF($A653&lt;&gt;"",IF(VLOOKUP($A653,Vocabulary!$A:$J,2,)="","",VLOOKUP($A653,Vocabulary!$A:$J,2,)),"")</f>
        <v>CommunityCode</v>
      </c>
      <c r="D653" s="31" t="str">
        <f>IF($A653&lt;&gt;"",IF(VLOOKUP($A653,Vocabulary!$A:$J,10,)="","",VLOOKUP($A653,Vocabulary!$A:$J,10,)),"")</f>
        <v>&lt;http://publications.europa.eu/resource/authority/atu&gt;</v>
      </c>
      <c r="E653" s="31" t="str">
        <f>IFERROR(IF(VLOOKUP(A653,VocabularyNL!$A:$G,6)=0,"",VLOOKUP(A653,VocabularyNL!$A:$G,6)),"")</f>
        <v>Code gemeenschap</v>
      </c>
      <c r="F653" s="31" t="str">
        <f>IFERROR(IF(VLOOKUP(A653,VocabularyFR!$A:$G,6)=0,"",VLOOKUP(A653,VocabularyFR!$A:$G,6)),"")</f>
        <v>Code communauté</v>
      </c>
      <c r="G653" s="31" t="str">
        <f>IF($A653&lt;&gt;"",VLOOKUP($A653,Vocabulary!$A:$J,3,),"")</f>
        <v>Conceptscheme for community codes in Belgium.
Source:  http://publications.europa.eu/resource/authority/atu
atu = Administrative territorial unit</v>
      </c>
      <c r="H653" s="31" t="str">
        <f>IFERROR(IF(VLOOKUP(A653,VocabularyNL!$A:$G,7)=0,"",VLOOKUP(A653,VocabularyNL!$A:$H,7)),"")</f>
        <v>Conceptscheme voor gemeenschapscodes in België.
Bron:  http://publications.europa.eu/resource/authority/atu
atu = Administrative territorial unit</v>
      </c>
      <c r="I653" s="31" t="str">
        <f>IFERROR(IF(VLOOKUP(A653,VocabularyFR!$A:$G,7)=0,"",VLOOKUP(A653,VocabularyFR!$A:$H,7)),"")</f>
        <v>Conceptscheme avec les codes communautaires en Belgique.
Source:  http://publications.europa.eu/resource/authority/atu
atu = Administrative territorial unit</v>
      </c>
      <c r="J653" s="31" t="str">
        <f>IF($A653&lt;&gt;"",IF(VLOOKUP($A653,Vocabulary!$A:$J,7,)="","",VLOOKUP($A653,Vocabulary!$A:$J,7,)),"")</f>
        <v>BEL_CGG_DEU = German-speaking Community
BEL_CGG_VLA = Flemish Community
BEL_CGG_FRA = French Community</v>
      </c>
      <c r="K653" s="31" t="str">
        <f>IFERROR(IF(VLOOKUP(A653,VocabularyNL!$A:$H,8)=0,"",VLOOKUP(A653,VocabularyNL!$A:$H,8)),"")</f>
        <v>BEL_CGG_DEU = Duitstalige Gemeenschap
BEL_CGG_VLA  = Vlaamse Gemeenschap
BEL_CGG_FRA  = Franse Gemeenschap</v>
      </c>
      <c r="L653" s="31" t="str">
        <f>IFERROR(IF(VLOOKUP(A653,VocabularyFR!$A:$H,8)=0,"",VLOOKUP(A653,VocabularyFR!$A:$H,8)),"")</f>
        <v>BEL_CGG_DEU = Communauté germanophone
BEL_CGG_VLA = Communauté flamande
BEL_CGG_FRA = Communauté française</v>
      </c>
    </row>
    <row r="654" spans="1:12" ht="28.8" x14ac:dyDescent="0.3">
      <c r="A654" s="28">
        <v>748</v>
      </c>
      <c r="B654" s="31" t="str">
        <f>IF($A654&lt;&gt;"",VLOOKUP($A654,Vocabulary!$A:$J,4,),"")</f>
        <v>Person</v>
      </c>
      <c r="C654" s="31" t="str">
        <f>IF($A654&lt;&gt;"",IF(VLOOKUP($A654,Vocabulary!$A:$J,2,)="","",VLOOKUP($A654,Vocabulary!$A:$J,2,)),"")</f>
        <v>community</v>
      </c>
      <c r="D654" s="31" t="str">
        <f>IF($A654&lt;&gt;"",IF(VLOOKUP($A654,Vocabulary!$A:$J,10,)="","",VLOOKUP($A654,Vocabulary!$A:$J,10,)),"")</f>
        <v>&lt;fed-thesaurus:community&gt;</v>
      </c>
      <c r="E654" s="31" t="str">
        <f>IFERROR(IF(VLOOKUP(A654,VocabularyNL!$A:$G,6)=0,"",VLOOKUP(A654,VocabularyNL!$A:$G,6)),"")</f>
        <v>Gemeenschap</v>
      </c>
      <c r="F654" s="31" t="str">
        <f>IFERROR(IF(VLOOKUP(A654,VocabularyFR!$A:$G,6)=0,"",VLOOKUP(A654,VocabularyFR!$A:$G,6)),"")</f>
        <v>Communauté</v>
      </c>
      <c r="G654" s="31" t="str">
        <f>IF($A654&lt;&gt;"",VLOOKUP($A654,Vocabulary!$A:$J,3,),"")</f>
        <v>Concept corresponding to a community code in Belgium.</v>
      </c>
      <c r="H654" s="31" t="str">
        <f>IFERROR(IF(VLOOKUP(A654,VocabularyNL!$A:$G,7)=0,"",VLOOKUP(A654,VocabularyNL!$A:$H,7)),"")</f>
        <v>Concept dat overeenkomt met een gemeenschapscode in België.</v>
      </c>
      <c r="I654" s="31" t="str">
        <f>IFERROR(IF(VLOOKUP(A654,VocabularyFR!$A:$G,7)=0,"",VLOOKUP(A654,VocabularyFR!$A:$H,7)),"")</f>
        <v>Concept correspondant à un code communautaire en Belgique.</v>
      </c>
      <c r="J654" s="31" t="str">
        <f>IF($A654&lt;&gt;"",IF(VLOOKUP($A654,Vocabulary!$A:$J,7,)="","",VLOOKUP($A654,Vocabulary!$A:$J,7,)),"")</f>
        <v>See CommunityCode</v>
      </c>
      <c r="K654" s="31" t="str">
        <f>IFERROR(IF(VLOOKUP(A654,VocabularyNL!$A:$H,8)=0,"",VLOOKUP(A654,VocabularyNL!$A:$H,8)),"")</f>
        <v>Zie CommunityCode</v>
      </c>
      <c r="L654" s="31" t="str">
        <f>IFERROR(IF(VLOOKUP(A654,VocabularyFR!$A:$H,8)=0,"",VLOOKUP(A654,VocabularyFR!$A:$H,8)),"")</f>
        <v>Voir CommunityCode</v>
      </c>
    </row>
    <row r="655" spans="1:12" ht="57.6" x14ac:dyDescent="0.3">
      <c r="A655" s="4">
        <v>749</v>
      </c>
      <c r="B655" s="12" t="str">
        <f>IF($A655&lt;&gt;"",VLOOKUP($A655,Vocabulary!$A:$J,4,),"")</f>
        <v>Generic</v>
      </c>
      <c r="C655" s="12" t="str">
        <f>IF($A655&lt;&gt;"",IF(VLOOKUP($A655,Vocabulary!$A:$J,2,)="","",VLOOKUP($A655,Vocabulary!$A:$J,2,)),"")</f>
        <v>isCanceled</v>
      </c>
      <c r="D655" s="12" t="str">
        <f>IF($A655&lt;&gt;"",IF(VLOOKUP($A655,Vocabulary!$A:$J,10,)="","",VLOOKUP($A655,Vocabulary!$A:$J,10,)),"")</f>
        <v>&lt;fed-gen:isCanceled&gt;</v>
      </c>
      <c r="E655" s="12" t="str">
        <f>IFERROR(IF(VLOOKUP(A655,VocabularyNL!$A:$G,6)=0,"",VLOOKUP(A655,VocabularyNL!$A:$G,6)),"")</f>
        <v>Is geannuleerd</v>
      </c>
      <c r="F655" s="12" t="str">
        <f>IFERROR(IF(VLOOKUP(A655,VocabularyFR!$A:$G,6)=0,"",VLOOKUP(A655,VocabularyFR!$A:$G,6)),"")</f>
        <v>Est annulé</v>
      </c>
      <c r="G655" s="12" t="str">
        <f>IF($A655&lt;&gt;"",VLOOKUP($A655,Vocabulary!$A:$J,3,),"")</f>
        <v xml:space="preserve">A mistake was made during identification.
The identifier shouldn't have been created at the registration authority, and the identifier shouldn't be used anymore. </v>
      </c>
      <c r="H655" s="12" t="str">
        <f>IFERROR(IF(VLOOKUP(A655,VocabularyNL!$A:$G,7)=0,"",VLOOKUP(A655,VocabularyNL!$A:$H,7)),"")</f>
        <v>Er is een fout gemaakt tijdens de identificatie.
De identificatie had niet bij de registratieautoriteit mogen worden aangemaakt en mag ook niet meer worden gebruikt.</v>
      </c>
      <c r="I655" s="12" t="str">
        <f>IFERROR(IF(VLOOKUP(A655,VocabularyFR!$A:$G,7)=0,"",VLOOKUP(A655,VocabularyFR!$A:$H,7)),"")</f>
        <v>Une erreur a été commise lors de l'identification.
L'identifiant n'aurait pas dû être créé par l'autorité d'enregistrement et ne devrait plus être utilisé.</v>
      </c>
      <c r="J655" s="12" t="str">
        <f>IF($A655&lt;&gt;"",IF(VLOOKUP($A655,Vocabulary!$A:$J,7,)="","",VLOOKUP($A655,Vocabulary!$A:$J,7,)),"")</f>
        <v>Context: Replaced and canceled identifiers</v>
      </c>
      <c r="K655" s="12" t="str">
        <f>IFERROR(IF(VLOOKUP(A655,VocabularyNL!$A:$H,8)=0,"",VLOOKUP(A655,VocabularyNL!$A:$H,8)),"")</f>
        <v>Context: Vervangen en geannuleerde identifiers</v>
      </c>
      <c r="L655" s="12" t="str">
        <f>IFERROR(IF(VLOOKUP(A655,VocabularyFR!$A:$H,8)=0,"",VLOOKUP(A655,VocabularyFR!$A:$H,8)),"")</f>
        <v>Contexte : Identifiants remplacés et annulés</v>
      </c>
    </row>
    <row r="656" spans="1:12" ht="28.8" x14ac:dyDescent="0.3">
      <c r="A656" s="4">
        <v>750</v>
      </c>
      <c r="B656" s="12" t="str">
        <f>IF($A656&lt;&gt;"",VLOOKUP($A656,Vocabulary!$A:$J,4,),"")</f>
        <v>Generic</v>
      </c>
      <c r="C656" s="12" t="str">
        <f>IF($A656&lt;&gt;"",IF(VLOOKUP($A656,Vocabulary!$A:$J,2,)="","",VLOOKUP($A656,Vocabulary!$A:$J,2,)),"")</f>
        <v>replacedBy</v>
      </c>
      <c r="D656" s="12" t="str">
        <f>IF($A656&lt;&gt;"",IF(VLOOKUP($A656,Vocabulary!$A:$J,10,)="","",VLOOKUP($A656,Vocabulary!$A:$J,10,)),"")</f>
        <v>&lt;fed-gen:replacedBy&gt;</v>
      </c>
      <c r="E656" s="12" t="str">
        <f>IFERROR(IF(VLOOKUP(A656,VocabularyNL!$A:$G,6)=0,"",VLOOKUP(A656,VocabularyNL!$A:$G,6)),"")</f>
        <v>Vervangen door</v>
      </c>
      <c r="F656" s="12" t="str">
        <f>IFERROR(IF(VLOOKUP(A656,VocabularyFR!$A:$G,6)=0,"",VLOOKUP(A656,VocabularyFR!$A:$G,6)),"")</f>
        <v>Remplacé par</v>
      </c>
      <c r="G656" s="12" t="str">
        <f>IF($A656&lt;&gt;"",VLOOKUP($A656,Vocabulary!$A:$J,3,),"")</f>
        <v xml:space="preserve">An identifier A shouldn't be used anymore and is replaced by identifier B. </v>
      </c>
      <c r="H656" s="12" t="str">
        <f>IFERROR(IF(VLOOKUP(A656,VocabularyNL!$A:$G,7)=0,"",VLOOKUP(A656,VocabularyNL!$A:$H,7)),"")</f>
        <v>Een identificatiecode A mag niet meer gebruikt worden en wordt vervangen door identificatiecode B.</v>
      </c>
      <c r="I656" s="12" t="str">
        <f>IFERROR(IF(VLOOKUP(A656,VocabularyFR!$A:$G,7)=0,"",VLOOKUP(A656,VocabularyFR!$A:$H,7)),"")</f>
        <v>Un identifiant A ne doit plus être utilisé et est remplacé par l'identifiant B.</v>
      </c>
      <c r="J656" s="12" t="str">
        <f>IF($A656&lt;&gt;"",IF(VLOOKUP($A656,Vocabulary!$A:$J,7,)="","",VLOOKUP($A656,Vocabulary!$A:$J,7,)),"")</f>
        <v>Context: Replaced and canceled identifiers</v>
      </c>
      <c r="K656" s="12" t="str">
        <f>IFERROR(IF(VLOOKUP(A656,VocabularyNL!$A:$H,8)=0,"",VLOOKUP(A656,VocabularyNL!$A:$H,8)),"")</f>
        <v>Context: Vervangen en geannuleerde identifiers</v>
      </c>
      <c r="L656" s="12" t="str">
        <f>IFERROR(IF(VLOOKUP(A656,VocabularyFR!$A:$H,8)=0,"",VLOOKUP(A656,VocabularyFR!$A:$H,8)),"")</f>
        <v>Contexte : Identifiants remplacés et annulés</v>
      </c>
    </row>
    <row r="657" spans="1:13" x14ac:dyDescent="0.3">
      <c r="A657" s="28">
        <v>751</v>
      </c>
      <c r="B657" s="31" t="str">
        <f>IF($A657&lt;&gt;"",VLOOKUP($A657,Vocabulary!$A:$J,4,),"")</f>
        <v>Generic</v>
      </c>
      <c r="C657" s="31" t="str">
        <f>IF($A657&lt;&gt;"",IF(VLOOKUP($A657,Vocabulary!$A:$J,2,)="","",VLOOKUP($A657,Vocabulary!$A:$J,2,)),"")</f>
        <v>replaces</v>
      </c>
      <c r="D657" s="31" t="str">
        <f>IF($A657&lt;&gt;"",IF(VLOOKUP($A657,Vocabulary!$A:$J,10,)="","",VLOOKUP($A657,Vocabulary!$A:$J,10,)),"")</f>
        <v>&lt;fed-gen:replaces&gt;</v>
      </c>
      <c r="E657" s="31" t="str">
        <f>IFERROR(IF(VLOOKUP(A657,VocabularyNL!$A:$G,6)=0,"",VLOOKUP(A657,VocabularyNL!$A:$G,6)),"")</f>
        <v>Vervangt</v>
      </c>
      <c r="F657" s="31" t="str">
        <f>IFERROR(IF(VLOOKUP(A657,VocabularyFR!$A:$G,6)=0,"",VLOOKUP(A657,VocabularyFR!$A:$G,6)),"")</f>
        <v>Remplace</v>
      </c>
      <c r="G657" s="31" t="str">
        <f>IF($A657&lt;&gt;"",VLOOKUP($A657,Vocabulary!$A:$J,3,),"")</f>
        <v xml:space="preserve">An identifier A replaces an identifier B. </v>
      </c>
      <c r="H657" s="31" t="str">
        <f>IFERROR(IF(VLOOKUP(A657,VocabularyNL!$A:$G,7)=0,"",VLOOKUP(A657,VocabularyNL!$A:$H,7)),"")</f>
        <v>Een identificatiecode A vervangt een identificatiecode B.</v>
      </c>
      <c r="I657" s="31" t="str">
        <f>IFERROR(IF(VLOOKUP(A657,VocabularyFR!$A:$G,7)=0,"",VLOOKUP(A657,VocabularyFR!$A:$H,7)),"")</f>
        <v>Un identifiant A remplace un identifiant B.</v>
      </c>
      <c r="J657" s="31" t="str">
        <f>IF($A657&lt;&gt;"",IF(VLOOKUP($A657,Vocabulary!$A:$J,7,)="","",VLOOKUP($A657,Vocabulary!$A:$J,7,)),"")</f>
        <v>Context: Replaced and canceled identifiers</v>
      </c>
      <c r="K657" s="31" t="str">
        <f>IFERROR(IF(VLOOKUP(A657,VocabularyNL!$A:$H,8)=0,"",VLOOKUP(A657,VocabularyNL!$A:$H,8)),"")</f>
        <v>Context: Vervangen en geannuleerde identifiers</v>
      </c>
      <c r="L657" s="31" t="str">
        <f>IFERROR(IF(VLOOKUP(A657,VocabularyFR!$A:$H,8)=0,"",VLOOKUP(A657,VocabularyFR!$A:$H,8)),"")</f>
        <v>Contexte : Identifiants remplacés et annulés</v>
      </c>
    </row>
    <row r="658" spans="1:13" ht="57.6" x14ac:dyDescent="0.3">
      <c r="A658" s="4">
        <v>752</v>
      </c>
      <c r="B658" s="12" t="str">
        <f>IF($A658&lt;&gt;"",VLOOKUP($A658,Vocabulary!$A:$J,4,),"")</f>
        <v>Organization</v>
      </c>
      <c r="C658" s="12" t="str">
        <f>IF($A658&lt;&gt;"",IF(VLOOKUP($A658,Vocabulary!$A:$J,2,)="","",VLOOKUP($A658,Vocabulary!$A:$J,2,)),"")</f>
        <v>NaceBel2025</v>
      </c>
      <c r="D658" s="12" t="str">
        <f>IF($A658&lt;&gt;"",IF(VLOOKUP($A658,Vocabulary!$A:$J,10,)="","",VLOOKUP($A658,Vocabulary!$A:$J,10,)),"")</f>
        <v>&lt;http://vocab.belgif.be/auth/nace2025&gt;</v>
      </c>
      <c r="E658" s="12" t="str">
        <f>IFERROR(IF(VLOOKUP(A658,VocabularyNL!$A:$G,6)=0,"",VLOOKUP(A658,VocabularyNL!$A:$G,6)),"")</f>
        <v>NaceBel2025</v>
      </c>
      <c r="F658" s="12" t="str">
        <f>IFERROR(IF(VLOOKUP(A658,VocabularyFR!$A:$G,6)=0,"",VLOOKUP(A658,VocabularyFR!$A:$G,6)),"")</f>
        <v>NaceBel2025</v>
      </c>
      <c r="G658" s="12" t="str">
        <f>IF($A658&lt;&gt;"",VLOOKUP($A658,Vocabulary!$A:$J,3,),"")</f>
        <v>ConceptScheme describing the statistical nomenclature of economic activities in the European Union (NaceEuRev2_1 extended with codes specific to Belgium)</v>
      </c>
      <c r="H658" s="12" t="str">
        <f>IFERROR(IF(VLOOKUP(A658,VocabularyNL!$A:$G,7)=0,"",VLOOKUP(A658,VocabularyNL!$A:$H,7)),"")</f>
        <v>ConceptScheme voor het beschrijven van de statistische nomenclatuur van de economische activiteiten in de Europese Unie (NaceEuRev2_1 uitgebreid met codes specifiek voor België)</v>
      </c>
      <c r="I658" s="12" t="str">
        <f>IFERROR(IF(VLOOKUP(A658,VocabularyFR!$A:$G,7)=0,"",VLOOKUP(A658,VocabularyFR!$A:$H,7)),"")</f>
        <v>ConceptScheme décrivant la nomenclature statistique des activités économiques dans l'Union européenne (NaceEuRev2_1 étendu avec des codes spécifiques à la Belgique)</v>
      </c>
      <c r="J658" s="12" t="str">
        <f>IF($A658&lt;&gt;"",IF(VLOOKUP($A658,Vocabulary!$A:$J,7,)="","",VLOOKUP($A658,Vocabulary!$A:$J,7,)),"")</f>
        <v>See https://statbel.fgov.be/nl/over-statbel/methodologie/classificaties/nace-bel-2025</v>
      </c>
      <c r="K658" s="12" t="str">
        <f>IFERROR(IF(VLOOKUP(A658,VocabularyNL!$A:$H,8)=0,"",VLOOKUP(A658,VocabularyNL!$A:$H,8)),"")</f>
        <v>Zie https://statbel.fgov.be/nl/over-statbel/methodologie/classificaties/nace-bel-2025</v>
      </c>
      <c r="L658" s="12" t="str">
        <f>IFERROR(IF(VLOOKUP(A658,VocabularyFR!$A:$H,8)=0,"",VLOOKUP(A658,VocabularyFR!$A:$H,8)),"")</f>
        <v>Voir https://statbel.fgov.be/nl/over-statbel/methodologie/classificaties/nace-bel-2025</v>
      </c>
    </row>
    <row r="659" spans="1:13" ht="201.6" x14ac:dyDescent="0.3">
      <c r="A659" s="28">
        <v>753</v>
      </c>
      <c r="B659" s="12" t="str">
        <f>IF($A659&lt;&gt;"",VLOOKUP($A659,Vocabulary!$A:$J,4,),"")</f>
        <v>Organization</v>
      </c>
      <c r="C659" s="12" t="str">
        <f>IF($A659&lt;&gt;"",IF(VLOOKUP($A659,Vocabulary!$A:$J,2,)="","",VLOOKUP($A659,Vocabulary!$A:$J,2,)),"")</f>
        <v>NaceRev2_1Code</v>
      </c>
      <c r="D659" s="12" t="str">
        <f>IF($A659&lt;&gt;"",IF(VLOOKUP($A659,Vocabulary!$A:$J,10,)="","",VLOOKUP($A659,Vocabulary!$A:$J,10,)),"")</f>
        <v>&lt;fed-thesaurus:NaceRev2_1Code&gt;</v>
      </c>
      <c r="E659" s="12" t="str">
        <f>IFERROR(IF(VLOOKUP(A659,VocabularyNL!$A:$G,6)=0,"",VLOOKUP(A659,VocabularyNL!$A:$G,6)),"")</f>
        <v>NaceRev2_1Code</v>
      </c>
      <c r="F659" s="12" t="str">
        <f>IFERROR(IF(VLOOKUP(A659,VocabularyFR!$A:$G,6)=0,"",VLOOKUP(A659,VocabularyFR!$A:$G,6)),"")</f>
        <v>NaceRev2_1Code</v>
      </c>
      <c r="G659" s="12" t="str">
        <f>IF($A659&lt;&gt;"",VLOOKUP($A659,Vocabulary!$A:$J,3,),"")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H659" s="12" t="str">
        <f>IFERROR(IF(VLOOKUP(A659,VocabularyNL!$A:$G,7)=0,"",VLOOKUP(A659,VocabularyNL!$A:$H,7)),"")</f>
        <v>NACE-activiteitscode (internationaal, revisie 2.1).
Een enkele hoofdletter of een numerieke code.
Een lettercode beschrijft de activiteit op het meest algemene niveau.
Bij een numerieke code vormen de eerste twee cijfers de indeling van de activiteit, een preciezere categorisering. Elk volgend cijfer voegt een extra detailniveau toe.
De betekenis van de eerste vier cijfers is standaard in alle landen. Verdere cijfers kunnen per land verschillen.</v>
      </c>
      <c r="I659" s="12" t="str">
        <f>IFERROR(IF(VLOOKUP(A659,VocabularyFR!$A:$G,7)=0,"",VLOOKUP(A659,VocabularyFR!$A:$H,7)),"")</f>
        <v>Code d'activité NACE (international, révision 2.1).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v>
      </c>
      <c r="J659" s="12" t="str">
        <f>IF($A659&lt;&gt;"",IF(VLOOKUP($A659,Vocabulary!$A:$J,7,)="","",VLOOKUP($A659,Vocabulary!$A:$J,7,)),"")</f>
        <v>type: string
pattern: '^([A-Z]{1}|\d{2}\d*)$'</v>
      </c>
      <c r="K659" s="12" t="str">
        <f>IFERROR(IF(VLOOKUP(A659,VocabularyNL!$A:$H,8)=0,"",VLOOKUP(A659,VocabularyNL!$A:$H,8)),"")</f>
        <v>type: string
pattern: '^([A-Z]{1}|\d{2}\d*)$'</v>
      </c>
      <c r="L659" s="12" t="str">
        <f>IFERROR(IF(VLOOKUP(A659,VocabularyFR!$A:$H,8)=0,"",VLOOKUP(A659,VocabularyFR!$A:$H,8)),"")</f>
        <v>type: string
pattern: '^([A-Z]{1}|\d{2}\d*)$'</v>
      </c>
    </row>
    <row r="660" spans="1:13" ht="115.2" x14ac:dyDescent="0.3">
      <c r="A660" s="4">
        <v>754</v>
      </c>
      <c r="B660" s="12" t="str">
        <f>IF($A660&lt;&gt;"",VLOOKUP($A660,Vocabulary!$A:$J,4,),"")</f>
        <v>Organization</v>
      </c>
      <c r="C660" s="12" t="str">
        <f>IF($A660&lt;&gt;"",IF(VLOOKUP($A660,Vocabulary!$A:$J,2,)="","",VLOOKUP($A660,Vocabulary!$A:$J,2,)),"")</f>
        <v>NaceBel2025Code</v>
      </c>
      <c r="D660" s="12" t="str">
        <f>IF($A660&lt;&gt;"",IF(VLOOKUP($A660,Vocabulary!$A:$J,10,)="","",VLOOKUP($A660,Vocabulary!$A:$J,10,)),"")</f>
        <v>&lt;fed-thesaurus:NaceBel2025Code&gt;</v>
      </c>
      <c r="E660" s="12" t="str">
        <f>IFERROR(IF(VLOOKUP(A660,VocabularyNL!$A:$G,6)=0,"",VLOOKUP(A660,VocabularyNL!$A:$G,6)),"")</f>
        <v>NaceBel2025Code</v>
      </c>
      <c r="F660" s="12" t="str">
        <f>IFERROR(IF(VLOOKUP(A660,VocabularyFR!$A:$G,6)=0,"",VLOOKUP(A660,VocabularyFR!$A:$G,6)),"")</f>
        <v>NaceBel2025Code</v>
      </c>
      <c r="G660" s="12" t="str">
        <f>IF($A660&lt;&gt;"",VLOOKUP($A660,Vocabulary!$A:$J,3,),"")</f>
        <v>Belgian NACE activity  (version 2025).  Either a single capital letter, or numerical of 2 up to 7 digits long. 
The meaning of the first four digits is standard across all countries, defined by NACE Revision 2.1.
The last 3 digits are defined in the Belgian NACE 2025 list.</v>
      </c>
      <c r="H660" s="12" t="str">
        <f>IFERROR(IF(VLOOKUP(A660,VocabularyNL!$A:$G,7)=0,"",VLOOKUP(A660,VocabularyNL!$A:$H,7)),"")</f>
        <v>Belgische NACE-activiteit (versie 2025). Ofwel een enkele hoofdletter, ofwel een cijfer van 2 tot 7 cijfers.
De betekenis van de eerste vier cijfers is standaard voor alle landen, zoals gedefinieerd in NACE Revisie 2.1.
De laatste 3 cijfers zijn gedefinieerd in de Belgische NACE 2025-lijst.</v>
      </c>
      <c r="I660" s="12" t="str">
        <f>IFERROR(IF(VLOOKUP(A660,VocabularyFR!$A:$G,7)=0,"",VLOOKUP(A660,VocabularyFR!$A:$H,7)),"")</f>
        <v>Nomenclature NACE belge (version 2025). Soit une lettre majuscule unique, soit un nombre de 2 à 7 chiffres.
La signification des quatre premiers chiffres est standardisée dans tous les pays et définie par la révision 2.1 de la NACE.
Les trois derniers chiffres sont définis dans la liste NACE belge 2025.</v>
      </c>
      <c r="J660" s="12" t="str">
        <f>IF($A660&lt;&gt;"",IF(VLOOKUP($A660,Vocabulary!$A:$J,7,)="","",VLOOKUP($A660,Vocabulary!$A:$J,7,)),"")</f>
        <v>this is an extended version of the international Nace2_1Code data type
type: string
pattern: '^([A-Z]{1}|\d{2}\d{0,5})$'</v>
      </c>
      <c r="K660" s="12" t="str">
        <f>IFERROR(IF(VLOOKUP(A660,VocabularyNL!$A:$H,8)=0,"",VLOOKUP(A660,VocabularyNL!$A:$H,8)),"")</f>
        <v>Dit is een uitgebreide versie van het internationale Nace2_1Code data type
type: string
pattern: '^\d{1}\d{0,6}$'</v>
      </c>
      <c r="L660" s="12" t="str">
        <f>IFERROR(IF(VLOOKUP(A660,VocabularyFR!$A:$H,8)=0,"",VLOOKUP(A660,VocabularyFR!$A:$H,8)),"")</f>
        <v>Il s'agit d'une version étendue du datatype international Nace2_1Code
type: string
pattern: '^\d{1}\d{0,6}$'</v>
      </c>
    </row>
    <row r="661" spans="1:13" ht="86.4" x14ac:dyDescent="0.3">
      <c r="A661" s="28">
        <v>755</v>
      </c>
      <c r="B661" s="12" t="str">
        <f>IF($A661&lt;&gt;"",VLOOKUP($A661,Vocabulary!$A:$J,4,),"")</f>
        <v>Organization</v>
      </c>
      <c r="C661" s="12" t="str">
        <f>IF($A661&lt;&gt;"",IF(VLOOKUP($A661,Vocabulary!$A:$J,2,)="","",VLOOKUP($A661,Vocabulary!$A:$J,2,)),"")</f>
        <v>NaceBel2025Length5Code</v>
      </c>
      <c r="D661" s="12" t="str">
        <f>IF($A661&lt;&gt;"",IF(VLOOKUP($A661,Vocabulary!$A:$J,10,)="","",VLOOKUP($A661,Vocabulary!$A:$J,10,)),"")</f>
        <v>&lt;fed-thesaurus:NaceBel2025Length5Code&gt;</v>
      </c>
      <c r="E661" s="12" t="str">
        <f>IFERROR(IF(VLOOKUP(A661,VocabularyNL!$A:$G,6)=0,"",VLOOKUP(A661,VocabularyNL!$A:$G,6)),"")</f>
        <v>NaceBel2025Length5Code</v>
      </c>
      <c r="F661" s="12" t="str">
        <f>IFERROR(IF(VLOOKUP(A661,VocabularyFR!$A:$G,6)=0,"",VLOOKUP(A661,VocabularyFR!$A:$G,6)),"")</f>
        <v>NaceBel2025Length5Code</v>
      </c>
      <c r="G661" s="12" t="str">
        <f>IF($A661&lt;&gt;"",VLOOKUP($A661,Vocabulary!$A:$J,3,),"")</f>
        <v>Belgian NACE activity code of 5 digits, as used for NSSO and for VAT purposes (version 2025). 
The meaning of the first four digits are standard across all countries, defined by NACE Revision 2.1. The last digit is defined in the Belgian NACE 2025 list.</v>
      </c>
      <c r="H661" s="12" t="str">
        <f>IFERROR(IF(VLOOKUP(A661,VocabularyNL!$A:$G,7)=0,"",VLOOKUP(A661,VocabularyNL!$A:$H,7)),"")</f>
        <v>Belgische NACE-activiteitscode van 5 cijfers, zoals gebruikt voor RSZ- en btw-doeleinden (versie 2025).
De betekenis van de eerste vier cijfers is in alle landen standaard, zoals gedefinieerd in NACE Revisie 2.1. Het laatste cijfer is gedefinieerd in de Belgische NACE 2025-lijst.</v>
      </c>
      <c r="I661" s="12" t="str">
        <f>IFERROR(IF(VLOOKUP(A661,VocabularyFR!$A:$G,7)=0,"",VLOOKUP(A661,VocabularyFR!$A:$H,7)),"")</f>
        <v>Code d'activité NACE belge à 5 chiffres, utilisé pour l'ONSS et la TVA (version 2025).
La signification des quatre premiers chiffres est standardisée dans tous les pays et définie par la révision 2.1 de la NACE. Le dernier chiffre est défini dans la liste NACE belge 2025.</v>
      </c>
      <c r="J661" s="12" t="str">
        <f>IF($A661&lt;&gt;"",IF(VLOOKUP($A661,Vocabulary!$A:$J,7,)="","",VLOOKUP($A661,Vocabulary!$A:$J,7,)),"")</f>
        <v>this is a more constrained version of the variable-length NaceBel2025Code data type
type: string
pattern: '^\d{5}$'</v>
      </c>
      <c r="K661" s="12" t="str">
        <f>IFERROR(IF(VLOOKUP(A661,VocabularyNL!$A:$H,8)=0,"",VLOOKUP(A661,VocabularyNL!$A:$H,8)),"")</f>
        <v>Dit is een beperkte versie van het variabele lengte NaceBel2025Code data type.
type: string
pattern: '^\d{5}$'</v>
      </c>
      <c r="L661" s="12" t="str">
        <f>IFERROR(IF(VLOOKUP(A661,VocabularyFR!$A:$H,8)=0,"",VLOOKUP(A661,VocabularyFR!$A:$H,8)),"")</f>
        <v>Il s'agit d'une version réduite du datatype NaceBel2025Code à longueur variable.
type: string
pattern: '^\d{5}$'</v>
      </c>
    </row>
    <row r="662" spans="1:13" ht="72" x14ac:dyDescent="0.3">
      <c r="A662" s="28">
        <v>756</v>
      </c>
      <c r="B662" s="31" t="str">
        <f>IF($A662&lt;&gt;"",VLOOKUP($A662,Vocabulary!$A:$J,4,),"")</f>
        <v>Healthcare</v>
      </c>
      <c r="C662" s="73" t="str">
        <f>IF($A662&lt;&gt;"",IF(VLOOKUP($A662,Vocabulary!$A:$J,2,)="","",VLOOKUP($A662,Vocabulary!$A:$J,2,)),"")</f>
        <v>HealthCareProvider</v>
      </c>
      <c r="D662" s="73" t="str">
        <f>IF($A662&lt;&gt;"",IF(VLOOKUP($A662,Vocabulary!$A:$J,10,)="","",VLOOKUP($A662,Vocabulary!$A:$J,10,)),"")</f>
        <v>&lt;fed-health:HealthCareProvider&gt;</v>
      </c>
      <c r="E662" s="73" t="str">
        <f>IFERROR(IF(VLOOKUP(A662,VocabularyNL!$A:$G,6)=0,"",VLOOKUP(A662,VocabularyNL!$A:$G,6)),"")</f>
        <v>Zorgverlener</v>
      </c>
      <c r="F662" s="73" t="str">
        <f>IFERROR(IF(VLOOKUP(A662,VocabularyFR!$A:$G,6)=0,"",VLOOKUP(A662,VocabularyFR!$A:$G,6)),"")</f>
        <v>Dispensateur de soin</v>
      </c>
      <c r="G662" s="31" t="str">
        <f>IF($A662&lt;&gt;"",VLOOKUP($A662,Vocabulary!$A:$J,3,),"")</f>
        <v>A health care provider is an individual health professional or a health facility organization licensed to provide health care diagnosis and treatment services including medication, surgery and medical devices.</v>
      </c>
      <c r="H662" s="73" t="str">
        <f>IFERROR(IF(VLOOKUP(A662,VocabularyNL!$A:$G,7)=0,"",VLOOKUP(A662,VocabularyNL!$A:$H,7)),"")</f>
        <v xml:space="preserve">Een zorgverlener is een individuele zorgprofessional of een zorginstelling met een vergunning om medische diagnoses en behandelingen uit te voeren, waaronder medicatie, operaties en het gebruik van medische apparaten. </v>
      </c>
      <c r="I662" s="73" t="str">
        <f>IFERROR(IF(VLOOKUP(A662,VocabularyFR!$A:$G,7)=0,"",VLOOKUP(A662,VocabularyFR!$A:$H,7)),"")</f>
        <v xml:space="preserve">Un dispensateur de soins de santé est un professionnel de la santé individuel ou un établissement de santé autorisé à fournir des services de diagnostic et de traitement des soins de santé, y compris les médicaments, la chirurgie et les dispositifs médicaux. </v>
      </c>
      <c r="J662" s="73" t="str">
        <f>IF($A662&lt;&gt;"",IF(VLOOKUP($A662,Vocabulary!$A:$J,7,)="","",VLOOKUP($A662,Vocabulary!$A:$J,7,)),"")</f>
        <v>In Belgium, health care providers and their competences are registered at NIHDI and are identified by a NIHDI number.</v>
      </c>
      <c r="K662" s="73" t="str">
        <f>IFERROR(IF(VLOOKUP(A662,VocabularyNL!$A:$H,8)=0,"",VLOOKUP(A662,VocabularyNL!$A:$H,8)),"")</f>
        <v>In België worden zorgverleners en hun bevoegdheden geregistreerd bij RIZIV en geïdentificeerd door een RIZIV-nummer.</v>
      </c>
      <c r="L662" s="73" t="str">
        <f>IFERROR(IF(VLOOKUP(A662,VocabularyFR!$A:$H,8)=0,"",VLOOKUP(A662,VocabularyFR!$A:$H,8)),"")</f>
        <v>En Belgique, les dispensateurs de soins de santé et leurs compétences sont enregistrés auprès de l'INAMI et sont identifiés par un numéro INAMI.</v>
      </c>
    </row>
    <row r="663" spans="1:13" x14ac:dyDescent="0.3">
      <c r="A663" s="3"/>
      <c r="B663" s="3"/>
      <c r="C663" s="3"/>
      <c r="D663" s="3"/>
      <c r="E663" s="3"/>
      <c r="F663" s="3"/>
      <c r="G663" s="3"/>
      <c r="H663" s="26"/>
      <c r="I663" s="26"/>
      <c r="J663" s="26"/>
      <c r="K663" s="26"/>
      <c r="L663" s="26"/>
      <c r="M663"/>
    </row>
    <row r="664" spans="1:13" x14ac:dyDescent="0.3">
      <c r="A664" s="3"/>
      <c r="B664" s="3"/>
      <c r="C664" s="3"/>
      <c r="D664" s="3"/>
      <c r="E664" s="3"/>
      <c r="F664" s="3"/>
      <c r="G664" s="3"/>
      <c r="H664" s="26"/>
      <c r="I664" s="26"/>
      <c r="J664" s="26"/>
      <c r="K664" s="26"/>
      <c r="L664" s="26"/>
      <c r="M664"/>
    </row>
    <row r="665" spans="1:13" x14ac:dyDescent="0.3">
      <c r="A665" s="3"/>
      <c r="B665" s="3"/>
      <c r="C665" s="3"/>
      <c r="D665" s="3"/>
      <c r="E665" s="3"/>
      <c r="F665" s="3"/>
      <c r="G665" s="3"/>
      <c r="H665" s="26"/>
      <c r="I665" s="26"/>
      <c r="J665" s="26"/>
      <c r="K665" s="26"/>
      <c r="L665" s="26"/>
      <c r="M665"/>
    </row>
    <row r="666" spans="1:13" x14ac:dyDescent="0.3">
      <c r="A666" s="3"/>
      <c r="B666" s="3"/>
      <c r="C666" s="3"/>
      <c r="D666" s="3"/>
      <c r="E666" s="3"/>
      <c r="F666" s="3"/>
      <c r="G666" s="3"/>
      <c r="H666" s="26"/>
      <c r="I666" s="26"/>
      <c r="J666" s="26"/>
      <c r="K666" s="26"/>
      <c r="L666" s="26"/>
      <c r="M666"/>
    </row>
    <row r="667" spans="1:13" x14ac:dyDescent="0.3">
      <c r="A667" s="3"/>
      <c r="B667" s="3"/>
      <c r="C667" s="3"/>
      <c r="D667" s="3"/>
      <c r="E667" s="3"/>
      <c r="F667" s="3"/>
      <c r="G667" s="3"/>
      <c r="H667" s="26"/>
      <c r="I667" s="26"/>
      <c r="J667" s="26"/>
      <c r="K667" s="26"/>
      <c r="L667" s="26"/>
      <c r="M667"/>
    </row>
    <row r="668" spans="1:13" x14ac:dyDescent="0.3">
      <c r="A668" s="3"/>
      <c r="B668" s="3"/>
      <c r="C668" s="3"/>
      <c r="D668" s="3"/>
      <c r="E668" s="3"/>
      <c r="F668" s="3"/>
      <c r="G668" s="3"/>
      <c r="H668" s="26"/>
      <c r="I668" s="26"/>
      <c r="J668" s="26"/>
      <c r="K668" s="26"/>
      <c r="L668" s="26"/>
      <c r="M668"/>
    </row>
    <row r="669" spans="1:13" x14ac:dyDescent="0.3">
      <c r="A669" s="3"/>
      <c r="B669" s="3"/>
      <c r="C669" s="3"/>
      <c r="D669" s="3"/>
      <c r="E669" s="3"/>
      <c r="F669" s="3"/>
      <c r="G669" s="3"/>
      <c r="H669" s="26"/>
      <c r="I669" s="26"/>
      <c r="J669" s="26"/>
      <c r="K669" s="26"/>
      <c r="L669" s="26"/>
      <c r="M669"/>
    </row>
    <row r="670" spans="1:13" x14ac:dyDescent="0.3">
      <c r="A670" s="3"/>
      <c r="B670" s="3"/>
      <c r="C670" s="3"/>
      <c r="D670" s="3"/>
      <c r="E670" s="3"/>
      <c r="F670" s="3"/>
      <c r="G670" s="3"/>
      <c r="H670" s="26"/>
      <c r="I670" s="26"/>
      <c r="J670" s="26"/>
      <c r="K670" s="26"/>
      <c r="L670" s="26"/>
      <c r="M670"/>
    </row>
    <row r="671" spans="1:13" x14ac:dyDescent="0.3">
      <c r="A671" s="3"/>
      <c r="B671" s="3"/>
      <c r="C671" s="3"/>
      <c r="D671" s="3"/>
      <c r="E671" s="3"/>
      <c r="F671" s="3"/>
      <c r="G671" s="3"/>
      <c r="H671" s="26"/>
      <c r="I671" s="26"/>
      <c r="J671" s="26"/>
      <c r="K671" s="26"/>
      <c r="L671" s="26"/>
      <c r="M671"/>
    </row>
    <row r="672" spans="1:13" x14ac:dyDescent="0.3">
      <c r="A672" s="3"/>
      <c r="B672" s="3"/>
      <c r="C672" s="3"/>
      <c r="D672" s="3"/>
      <c r="E672" s="3"/>
      <c r="F672" s="3"/>
      <c r="G672" s="3"/>
      <c r="H672" s="26"/>
      <c r="I672" s="26"/>
      <c r="J672" s="26"/>
      <c r="K672" s="26"/>
      <c r="L672" s="26"/>
      <c r="M672"/>
    </row>
    <row r="673" spans="1:13" x14ac:dyDescent="0.3">
      <c r="A673" s="3"/>
      <c r="B673" s="3"/>
      <c r="C673" s="3"/>
      <c r="D673" s="3"/>
      <c r="E673" s="3"/>
      <c r="F673" s="3"/>
      <c r="G673" s="3"/>
      <c r="H673" s="26"/>
      <c r="I673" s="26"/>
      <c r="J673" s="26"/>
      <c r="K673" s="26"/>
      <c r="L673" s="26"/>
      <c r="M673"/>
    </row>
    <row r="674" spans="1:13" x14ac:dyDescent="0.3">
      <c r="A674" s="3"/>
      <c r="B674" s="3"/>
      <c r="C674" s="3"/>
      <c r="D674" s="3"/>
      <c r="E674" s="3"/>
      <c r="F674" s="3"/>
      <c r="G674" s="3"/>
      <c r="H674" s="26"/>
      <c r="I674" s="26"/>
      <c r="J674" s="26"/>
      <c r="K674" s="26"/>
      <c r="L674" s="26"/>
      <c r="M674"/>
    </row>
    <row r="675" spans="1:13" x14ac:dyDescent="0.3">
      <c r="A675" s="3"/>
      <c r="B675" s="3"/>
      <c r="C675" s="3"/>
      <c r="D675" s="3"/>
      <c r="E675" s="3"/>
      <c r="F675" s="3"/>
      <c r="G675" s="3"/>
      <c r="H675" s="26"/>
      <c r="I675" s="26"/>
      <c r="J675" s="26"/>
      <c r="K675" s="26"/>
      <c r="L675" s="26"/>
      <c r="M675"/>
    </row>
    <row r="676" spans="1:13" x14ac:dyDescent="0.3">
      <c r="A676" s="3"/>
      <c r="B676" s="3"/>
      <c r="C676" s="3"/>
      <c r="D676" s="3"/>
      <c r="E676" s="3"/>
      <c r="F676" s="3"/>
      <c r="G676" s="3"/>
      <c r="H676" s="26"/>
      <c r="I676" s="26"/>
      <c r="J676" s="26"/>
      <c r="K676" s="26"/>
      <c r="L676" s="26"/>
      <c r="M676"/>
    </row>
    <row r="677" spans="1:13" x14ac:dyDescent="0.3">
      <c r="A677" s="3"/>
      <c r="B677" s="3"/>
      <c r="C677" s="3"/>
      <c r="D677" s="3"/>
      <c r="E677" s="3"/>
      <c r="F677" s="3"/>
      <c r="G677" s="3"/>
      <c r="H677" s="26"/>
      <c r="I677" s="26"/>
      <c r="J677" s="26"/>
      <c r="K677" s="26"/>
      <c r="L677" s="26"/>
      <c r="M677"/>
    </row>
    <row r="678" spans="1:13" x14ac:dyDescent="0.3">
      <c r="A678" s="3"/>
      <c r="B678" s="3"/>
      <c r="C678" s="3"/>
      <c r="D678" s="3"/>
      <c r="E678" s="3"/>
      <c r="F678" s="3"/>
      <c r="G678" s="3"/>
      <c r="H678" s="26"/>
      <c r="I678" s="26"/>
      <c r="J678" s="26"/>
      <c r="K678" s="26"/>
      <c r="L678" s="26"/>
      <c r="M678"/>
    </row>
    <row r="679" spans="1:13" x14ac:dyDescent="0.3">
      <c r="A679" s="3"/>
      <c r="B679" s="3"/>
      <c r="C679" s="3"/>
      <c r="D679" s="3"/>
      <c r="E679" s="3"/>
      <c r="F679" s="3"/>
      <c r="G679" s="3"/>
      <c r="H679" s="26"/>
      <c r="I679" s="26"/>
      <c r="J679" s="26"/>
      <c r="K679" s="26"/>
      <c r="L679" s="26"/>
      <c r="M679"/>
    </row>
    <row r="680" spans="1:13" x14ac:dyDescent="0.3">
      <c r="A680" s="3"/>
      <c r="B680" s="3"/>
      <c r="C680" s="3"/>
      <c r="D680" s="3"/>
      <c r="E680" s="3"/>
      <c r="F680" s="3"/>
      <c r="G680" s="3"/>
      <c r="H680" s="26"/>
      <c r="I680" s="26"/>
      <c r="J680" s="26"/>
      <c r="K680" s="26"/>
      <c r="L680" s="26"/>
      <c r="M680"/>
    </row>
    <row r="681" spans="1:13" x14ac:dyDescent="0.3">
      <c r="A681" s="3"/>
      <c r="B681" s="3"/>
      <c r="C681" s="3"/>
      <c r="D681" s="3"/>
      <c r="E681" s="3"/>
      <c r="F681" s="3"/>
      <c r="G681" s="3"/>
      <c r="H681" s="26"/>
      <c r="I681" s="26"/>
      <c r="J681" s="26"/>
      <c r="K681" s="26"/>
      <c r="L681" s="26"/>
      <c r="M681"/>
    </row>
    <row r="682" spans="1:13" x14ac:dyDescent="0.3">
      <c r="A682" s="3"/>
      <c r="B682" s="3"/>
      <c r="C682" s="3"/>
      <c r="D682" s="3"/>
      <c r="E682" s="3"/>
      <c r="F682" s="3"/>
      <c r="G682" s="3"/>
      <c r="H682" s="26"/>
      <c r="I682" s="26"/>
      <c r="J682" s="26"/>
      <c r="K682" s="26"/>
      <c r="L682" s="26"/>
      <c r="M682"/>
    </row>
    <row r="683" spans="1:13" x14ac:dyDescent="0.3">
      <c r="A683" s="3"/>
      <c r="B683" s="3"/>
      <c r="C683" s="3"/>
      <c r="D683" s="3"/>
      <c r="E683" s="3"/>
      <c r="F683" s="3"/>
      <c r="G683" s="3"/>
      <c r="H683" s="26"/>
      <c r="I683" s="26"/>
      <c r="J683" s="26"/>
      <c r="K683" s="26"/>
      <c r="L683" s="26"/>
      <c r="M683"/>
    </row>
    <row r="684" spans="1:13" x14ac:dyDescent="0.3">
      <c r="A684" s="3"/>
      <c r="B684" s="3"/>
      <c r="C684" s="3"/>
      <c r="D684" s="3"/>
      <c r="E684" s="3"/>
      <c r="F684" s="3"/>
      <c r="G684" s="3"/>
      <c r="H684" s="26"/>
      <c r="I684" s="26"/>
      <c r="J684" s="26"/>
      <c r="K684" s="26"/>
      <c r="L684" s="26"/>
      <c r="M684"/>
    </row>
    <row r="685" spans="1:13" x14ac:dyDescent="0.3">
      <c r="A685" s="3"/>
      <c r="B685" s="3"/>
      <c r="C685" s="3"/>
      <c r="D685" s="3"/>
      <c r="E685" s="3"/>
      <c r="F685" s="3"/>
      <c r="G685" s="3"/>
      <c r="H685" s="26"/>
      <c r="I685" s="26"/>
      <c r="J685" s="26"/>
      <c r="K685" s="26"/>
      <c r="L685" s="26"/>
      <c r="M685"/>
    </row>
    <row r="686" spans="1:13" x14ac:dyDescent="0.3">
      <c r="A686" s="3"/>
      <c r="B686" s="3"/>
      <c r="C686" s="3"/>
      <c r="D686" s="3"/>
      <c r="E686" s="3"/>
      <c r="F686" s="3"/>
      <c r="G686" s="3"/>
      <c r="H686" s="26"/>
      <c r="I686" s="26"/>
      <c r="J686" s="26"/>
      <c r="K686" s="26"/>
      <c r="L686" s="26"/>
      <c r="M686"/>
    </row>
    <row r="687" spans="1:13" x14ac:dyDescent="0.3">
      <c r="A687" s="3"/>
      <c r="B687" s="3"/>
      <c r="C687" s="3"/>
      <c r="D687" s="3"/>
      <c r="E687" s="3"/>
      <c r="F687" s="3"/>
      <c r="G687" s="3"/>
      <c r="H687" s="26"/>
      <c r="I687" s="26"/>
      <c r="J687" s="26"/>
      <c r="K687" s="26"/>
      <c r="L687" s="26"/>
      <c r="M687"/>
    </row>
    <row r="688" spans="1:13" x14ac:dyDescent="0.3">
      <c r="A688" s="3"/>
      <c r="B688" s="3"/>
      <c r="C688" s="3"/>
      <c r="D688" s="3"/>
      <c r="E688" s="3"/>
      <c r="F688" s="3"/>
      <c r="G688" s="3"/>
      <c r="H688" s="26"/>
      <c r="I688" s="26"/>
      <c r="J688" s="26"/>
      <c r="K688" s="26"/>
      <c r="L688" s="26"/>
      <c r="M688"/>
    </row>
    <row r="689" spans="1:13" x14ac:dyDescent="0.3">
      <c r="A689" s="3"/>
      <c r="B689" s="3"/>
      <c r="C689" s="3"/>
      <c r="D689" s="3"/>
      <c r="E689" s="3"/>
      <c r="F689" s="3"/>
      <c r="G689" s="3"/>
      <c r="H689" s="26"/>
      <c r="I689" s="26"/>
      <c r="J689" s="26"/>
      <c r="K689" s="26"/>
      <c r="L689" s="26"/>
      <c r="M689"/>
    </row>
    <row r="690" spans="1:13" x14ac:dyDescent="0.3">
      <c r="A690" s="3"/>
      <c r="B690" s="3"/>
      <c r="C690" s="3"/>
      <c r="D690" s="3"/>
      <c r="E690" s="3"/>
      <c r="F690" s="3"/>
      <c r="G690" s="3"/>
      <c r="H690" s="26"/>
      <c r="I690" s="26"/>
      <c r="J690" s="26"/>
      <c r="K690" s="26"/>
      <c r="L690" s="26"/>
      <c r="M690"/>
    </row>
    <row r="691" spans="1:13" x14ac:dyDescent="0.3">
      <c r="A691" s="3"/>
      <c r="B691" s="3"/>
      <c r="C691" s="3"/>
      <c r="D691" s="3"/>
      <c r="E691" s="3"/>
      <c r="F691" s="3"/>
      <c r="G691" s="3"/>
      <c r="H691" s="26"/>
      <c r="I691" s="26"/>
      <c r="J691" s="26"/>
      <c r="K691" s="26"/>
      <c r="L691" s="26"/>
      <c r="M691"/>
    </row>
    <row r="692" spans="1:13" x14ac:dyDescent="0.3">
      <c r="A692" s="3"/>
      <c r="B692" s="3"/>
      <c r="C692" s="3"/>
      <c r="D692" s="3"/>
      <c r="E692" s="3"/>
      <c r="F692" s="3"/>
      <c r="G692" s="3"/>
      <c r="H692" s="26"/>
      <c r="I692" s="26"/>
      <c r="J692" s="26"/>
      <c r="K692" s="26"/>
      <c r="L692" s="26"/>
      <c r="M692"/>
    </row>
    <row r="693" spans="1:13" x14ac:dyDescent="0.3">
      <c r="A693" s="3"/>
      <c r="B693" s="3"/>
      <c r="C693" s="3"/>
      <c r="D693" s="3"/>
      <c r="E693" s="3"/>
      <c r="F693" s="3"/>
      <c r="G693" s="3"/>
      <c r="H693" s="26"/>
      <c r="I693" s="26"/>
      <c r="J693" s="26"/>
      <c r="K693" s="26"/>
      <c r="L693" s="26"/>
      <c r="M693"/>
    </row>
    <row r="694" spans="1:13" x14ac:dyDescent="0.3">
      <c r="A694" s="3"/>
      <c r="B694" s="3"/>
      <c r="C694" s="3"/>
      <c r="D694" s="3"/>
      <c r="E694" s="3"/>
      <c r="F694" s="3"/>
      <c r="G694" s="3"/>
      <c r="H694" s="26"/>
      <c r="I694" s="26"/>
      <c r="J694" s="26"/>
      <c r="K694" s="26"/>
      <c r="L694" s="26"/>
      <c r="M694"/>
    </row>
    <row r="695" spans="1:13" x14ac:dyDescent="0.3">
      <c r="A695" s="3"/>
      <c r="B695" s="3"/>
      <c r="C695" s="3"/>
      <c r="D695" s="3"/>
      <c r="E695" s="3"/>
      <c r="F695" s="3"/>
      <c r="G695" s="3"/>
      <c r="H695" s="26"/>
      <c r="I695" s="26"/>
      <c r="J695" s="26"/>
      <c r="K695" s="26"/>
      <c r="L695" s="26"/>
      <c r="M695"/>
    </row>
    <row r="696" spans="1:13" x14ac:dyDescent="0.3">
      <c r="A696" s="3"/>
      <c r="B696" s="3"/>
      <c r="C696" s="3"/>
      <c r="D696" s="3"/>
      <c r="E696" s="3"/>
      <c r="F696" s="3"/>
      <c r="G696" s="3"/>
      <c r="H696" s="26"/>
      <c r="I696" s="26"/>
      <c r="J696" s="26"/>
      <c r="K696" s="26"/>
      <c r="L696" s="26"/>
      <c r="M696"/>
    </row>
    <row r="697" spans="1:13" x14ac:dyDescent="0.3">
      <c r="A697" s="3"/>
      <c r="B697" s="3"/>
      <c r="C697" s="3"/>
      <c r="D697" s="3"/>
      <c r="E697" s="3"/>
      <c r="F697" s="3"/>
      <c r="G697" s="3"/>
      <c r="H697" s="26"/>
      <c r="I697" s="26"/>
      <c r="J697" s="26"/>
      <c r="K697" s="26"/>
      <c r="L697" s="26"/>
      <c r="M697"/>
    </row>
    <row r="698" spans="1:13" x14ac:dyDescent="0.3">
      <c r="A698" s="3"/>
      <c r="B698" s="3"/>
      <c r="C698" s="3"/>
      <c r="D698" s="3"/>
      <c r="E698" s="3"/>
      <c r="F698" s="3"/>
      <c r="G698" s="3"/>
      <c r="H698" s="26"/>
      <c r="I698" s="26"/>
      <c r="J698" s="26"/>
      <c r="K698" s="26"/>
      <c r="L698" s="26"/>
      <c r="M698"/>
    </row>
    <row r="699" spans="1:13" x14ac:dyDescent="0.3">
      <c r="A699" s="3"/>
      <c r="B699" s="3"/>
      <c r="C699" s="3"/>
      <c r="D699" s="3"/>
      <c r="E699" s="3"/>
      <c r="F699" s="3"/>
      <c r="G699" s="3"/>
      <c r="H699" s="26"/>
      <c r="I699" s="26"/>
      <c r="J699" s="26"/>
      <c r="K699" s="26"/>
      <c r="L699" s="26"/>
      <c r="M699"/>
    </row>
    <row r="700" spans="1:13" x14ac:dyDescent="0.3">
      <c r="A700" s="3"/>
      <c r="B700" s="3"/>
      <c r="C700" s="3"/>
      <c r="D700" s="3"/>
      <c r="E700" s="3"/>
      <c r="F700" s="3"/>
      <c r="G700" s="3"/>
      <c r="H700" s="26"/>
      <c r="I700" s="26"/>
      <c r="J700" s="26"/>
      <c r="K700" s="26"/>
      <c r="L700" s="26"/>
      <c r="M700"/>
    </row>
    <row r="701" spans="1:13" x14ac:dyDescent="0.3">
      <c r="A701" s="3"/>
      <c r="B701" s="3"/>
      <c r="C701" s="3"/>
      <c r="D701" s="3"/>
      <c r="E701" s="3"/>
      <c r="F701" s="3"/>
      <c r="G701" s="3"/>
      <c r="H701" s="26"/>
      <c r="I701" s="26"/>
      <c r="J701" s="26"/>
      <c r="K701" s="26"/>
      <c r="L701" s="26"/>
      <c r="M701"/>
    </row>
    <row r="702" spans="1:13" x14ac:dyDescent="0.3">
      <c r="A702" s="3"/>
      <c r="B702" s="3"/>
      <c r="C702" s="3"/>
      <c r="D702" s="3"/>
      <c r="E702" s="3"/>
      <c r="F702" s="3"/>
      <c r="G702" s="3"/>
      <c r="H702" s="26"/>
      <c r="I702" s="26"/>
      <c r="J702" s="26"/>
      <c r="K702" s="26"/>
      <c r="L702" s="26"/>
      <c r="M702"/>
    </row>
    <row r="703" spans="1:13" x14ac:dyDescent="0.3">
      <c r="A703" s="3"/>
      <c r="B703" s="3"/>
      <c r="C703" s="3"/>
      <c r="D703" s="3"/>
      <c r="E703" s="3"/>
      <c r="F703" s="3"/>
      <c r="G703" s="3"/>
      <c r="H703" s="26"/>
      <c r="I703" s="26"/>
      <c r="J703" s="26"/>
      <c r="K703" s="26"/>
      <c r="L703" s="26"/>
      <c r="M703"/>
    </row>
    <row r="704" spans="1:13" x14ac:dyDescent="0.3">
      <c r="A704" s="3"/>
      <c r="B704" s="3"/>
      <c r="C704" s="3"/>
      <c r="D704" s="3"/>
      <c r="E704" s="3"/>
      <c r="F704" s="3"/>
      <c r="G704" s="3"/>
      <c r="H704" s="26"/>
      <c r="I704" s="26"/>
      <c r="J704" s="26"/>
      <c r="K704" s="26"/>
      <c r="L704" s="26"/>
      <c r="M704"/>
    </row>
    <row r="705" spans="1:13" x14ac:dyDescent="0.3">
      <c r="A705" s="3"/>
      <c r="B705" s="3"/>
      <c r="C705" s="3"/>
      <c r="D705" s="3"/>
      <c r="E705" s="3"/>
      <c r="F705" s="3"/>
      <c r="G705" s="3"/>
      <c r="H705" s="26"/>
      <c r="I705" s="26"/>
      <c r="J705" s="26"/>
      <c r="K705" s="26"/>
      <c r="L705" s="26"/>
      <c r="M705"/>
    </row>
    <row r="706" spans="1:13" x14ac:dyDescent="0.3">
      <c r="A706" s="3"/>
      <c r="B706" s="3"/>
      <c r="C706" s="3"/>
      <c r="D706" s="3"/>
      <c r="E706" s="3"/>
      <c r="F706" s="3"/>
      <c r="G706" s="3"/>
      <c r="H706" s="26"/>
      <c r="I706" s="26"/>
      <c r="J706" s="26"/>
      <c r="K706" s="26"/>
      <c r="L706" s="26"/>
      <c r="M706"/>
    </row>
    <row r="707" spans="1:13" x14ac:dyDescent="0.3">
      <c r="A707" s="3"/>
      <c r="B707" s="3"/>
      <c r="C707" s="3"/>
      <c r="D707" s="3"/>
      <c r="E707" s="3"/>
      <c r="F707" s="3"/>
      <c r="G707" s="3"/>
      <c r="H707" s="26"/>
      <c r="I707" s="26"/>
      <c r="J707" s="26"/>
      <c r="K707" s="26"/>
      <c r="L707" s="26"/>
      <c r="M707"/>
    </row>
    <row r="708" spans="1:13" x14ac:dyDescent="0.3">
      <c r="A708" s="3"/>
      <c r="B708" s="3"/>
      <c r="C708" s="3"/>
      <c r="D708" s="3"/>
      <c r="E708" s="3"/>
      <c r="F708" s="3"/>
      <c r="G708" s="3"/>
      <c r="H708" s="26"/>
      <c r="I708" s="26"/>
      <c r="J708" s="26"/>
      <c r="K708" s="26"/>
      <c r="L708" s="26"/>
      <c r="M708"/>
    </row>
    <row r="709" spans="1:13" x14ac:dyDescent="0.3">
      <c r="A709" s="3"/>
      <c r="B709" s="3"/>
      <c r="C709" s="3"/>
      <c r="D709" s="3"/>
      <c r="E709" s="3"/>
      <c r="F709" s="3"/>
      <c r="G709" s="3"/>
      <c r="H709" s="26"/>
      <c r="I709" s="26"/>
      <c r="J709" s="26"/>
      <c r="K709" s="26"/>
      <c r="L709" s="26"/>
      <c r="M709"/>
    </row>
    <row r="710" spans="1:13" x14ac:dyDescent="0.3">
      <c r="A710" s="3"/>
      <c r="B710" s="3"/>
      <c r="C710" s="3"/>
      <c r="D710" s="3"/>
      <c r="E710" s="3"/>
      <c r="F710" s="3"/>
      <c r="G710" s="3"/>
      <c r="H710" s="26"/>
      <c r="I710" s="26"/>
      <c r="J710" s="26"/>
      <c r="K710" s="26"/>
      <c r="L710" s="26"/>
      <c r="M710"/>
    </row>
    <row r="711" spans="1:13" x14ac:dyDescent="0.3">
      <c r="A711" s="3"/>
      <c r="B711" s="3"/>
      <c r="C711" s="3"/>
      <c r="D711" s="3"/>
      <c r="E711" s="3"/>
      <c r="F711" s="3"/>
      <c r="G711" s="3"/>
      <c r="H711" s="26"/>
      <c r="I711" s="26"/>
      <c r="J711" s="26"/>
      <c r="K711" s="26"/>
      <c r="L711" s="26"/>
      <c r="M711"/>
    </row>
    <row r="712" spans="1:13" x14ac:dyDescent="0.3">
      <c r="A712" s="3"/>
      <c r="B712" s="3"/>
      <c r="C712" s="3"/>
      <c r="D712" s="3"/>
      <c r="E712" s="3"/>
      <c r="F712" s="3"/>
      <c r="G712" s="3"/>
      <c r="H712" s="26"/>
      <c r="I712" s="26"/>
      <c r="J712" s="26"/>
      <c r="K712" s="26"/>
      <c r="L712" s="26"/>
      <c r="M712"/>
    </row>
    <row r="713" spans="1:13" x14ac:dyDescent="0.3">
      <c r="A713" s="3"/>
      <c r="B713" s="3"/>
      <c r="C713" s="3"/>
      <c r="D713" s="3"/>
      <c r="E713" s="3"/>
      <c r="F713" s="3"/>
      <c r="G713" s="3"/>
      <c r="H713" s="26"/>
      <c r="I713" s="26"/>
      <c r="J713" s="26"/>
      <c r="K713" s="26"/>
      <c r="L713" s="26"/>
      <c r="M713"/>
    </row>
    <row r="714" spans="1:13" x14ac:dyDescent="0.3">
      <c r="A714" s="3"/>
      <c r="B714" s="3"/>
      <c r="C714" s="3"/>
      <c r="D714" s="3"/>
      <c r="E714" s="3"/>
      <c r="F714" s="3"/>
      <c r="G714" s="3"/>
      <c r="H714" s="26"/>
      <c r="I714" s="26"/>
      <c r="J714" s="26"/>
      <c r="K714" s="26"/>
      <c r="L714" s="26"/>
      <c r="M714"/>
    </row>
    <row r="715" spans="1:13" x14ac:dyDescent="0.3">
      <c r="A715" s="3"/>
      <c r="B715" s="3"/>
      <c r="C715" s="3"/>
      <c r="D715" s="3"/>
      <c r="E715" s="3"/>
      <c r="F715" s="3"/>
      <c r="G715" s="3"/>
      <c r="H715" s="26"/>
      <c r="I715" s="26"/>
      <c r="J715" s="26"/>
      <c r="K715" s="26"/>
      <c r="L715" s="26"/>
      <c r="M715"/>
    </row>
    <row r="716" spans="1:13" x14ac:dyDescent="0.3">
      <c r="A716" s="3"/>
      <c r="B716" s="3"/>
      <c r="C716" s="3"/>
      <c r="D716" s="3"/>
      <c r="E716" s="3"/>
      <c r="F716" s="3"/>
      <c r="G716" s="3"/>
      <c r="H716" s="26"/>
      <c r="I716" s="26"/>
      <c r="J716" s="26"/>
      <c r="K716" s="26"/>
      <c r="L716" s="26"/>
      <c r="M716"/>
    </row>
    <row r="717" spans="1:13" x14ac:dyDescent="0.3">
      <c r="A717" s="3"/>
      <c r="B717" s="3"/>
      <c r="C717" s="3"/>
      <c r="D717" s="3"/>
      <c r="E717" s="3"/>
      <c r="F717" s="3"/>
      <c r="G717" s="3"/>
      <c r="H717" s="26"/>
      <c r="I717" s="26"/>
      <c r="J717" s="26"/>
      <c r="K717" s="26"/>
      <c r="L717" s="26"/>
      <c r="M717"/>
    </row>
    <row r="718" spans="1:13" x14ac:dyDescent="0.3">
      <c r="A718" s="3"/>
      <c r="B718" s="3"/>
      <c r="C718" s="3"/>
      <c r="D718" s="3"/>
      <c r="E718" s="3"/>
      <c r="F718" s="3"/>
      <c r="G718" s="3"/>
      <c r="H718" s="26"/>
      <c r="I718" s="26"/>
      <c r="J718" s="26"/>
      <c r="K718" s="26"/>
      <c r="L718" s="26"/>
      <c r="M718"/>
    </row>
    <row r="719" spans="1:13" x14ac:dyDescent="0.3">
      <c r="A719" s="3"/>
      <c r="B719" s="3"/>
      <c r="C719" s="3"/>
      <c r="D719" s="3"/>
      <c r="E719" s="3"/>
      <c r="F719" s="3"/>
      <c r="G719" s="3"/>
      <c r="H719" s="26"/>
      <c r="I719" s="26"/>
      <c r="J719" s="26"/>
      <c r="K719" s="26"/>
      <c r="L719" s="26"/>
      <c r="M719"/>
    </row>
    <row r="720" spans="1:13" x14ac:dyDescent="0.3">
      <c r="A720" s="3"/>
      <c r="B720" s="3"/>
      <c r="C720" s="3"/>
      <c r="D720" s="3"/>
      <c r="E720" s="3"/>
      <c r="F720" s="3"/>
      <c r="G720" s="3"/>
      <c r="H720" s="26"/>
      <c r="I720" s="26"/>
      <c r="J720" s="26"/>
      <c r="K720" s="26"/>
      <c r="L720" s="26"/>
      <c r="M720"/>
    </row>
    <row r="721" spans="1:13" x14ac:dyDescent="0.3">
      <c r="A721" s="3"/>
      <c r="B721" s="3"/>
      <c r="C721" s="3"/>
      <c r="D721" s="3"/>
      <c r="E721" s="3"/>
      <c r="F721" s="3"/>
      <c r="G721" s="3"/>
      <c r="H721" s="26"/>
      <c r="I721" s="26"/>
      <c r="J721" s="26"/>
      <c r="K721" s="26"/>
      <c r="L721" s="26"/>
      <c r="M721"/>
    </row>
    <row r="722" spans="1:13" x14ac:dyDescent="0.3">
      <c r="A722" s="3"/>
      <c r="B722" s="3"/>
      <c r="C722" s="3"/>
      <c r="D722" s="3"/>
      <c r="E722" s="3"/>
      <c r="F722" s="3"/>
      <c r="G722" s="3"/>
      <c r="H722" s="26"/>
      <c r="I722" s="26"/>
      <c r="J722" s="26"/>
      <c r="K722" s="26"/>
      <c r="L722" s="26"/>
      <c r="M722"/>
    </row>
    <row r="723" spans="1:13" x14ac:dyDescent="0.3">
      <c r="A723" s="3"/>
      <c r="B723" s="3"/>
      <c r="C723" s="3"/>
      <c r="D723" s="3"/>
      <c r="E723" s="3"/>
      <c r="F723" s="3"/>
      <c r="G723" s="3"/>
      <c r="H723" s="26"/>
      <c r="I723" s="26"/>
      <c r="J723" s="26"/>
      <c r="K723" s="26"/>
      <c r="L723" s="26"/>
      <c r="M723"/>
    </row>
    <row r="724" spans="1:13" x14ac:dyDescent="0.3">
      <c r="A724" s="3"/>
      <c r="B724" s="3"/>
      <c r="C724" s="3"/>
      <c r="D724" s="3"/>
      <c r="E724" s="3"/>
      <c r="F724" s="3"/>
      <c r="G724" s="3"/>
      <c r="H724" s="26"/>
      <c r="I724" s="26"/>
      <c r="J724" s="26"/>
      <c r="K724" s="26"/>
      <c r="L724" s="26"/>
      <c r="M724"/>
    </row>
    <row r="725" spans="1:13" x14ac:dyDescent="0.3">
      <c r="A725" s="3"/>
      <c r="B725" s="3"/>
      <c r="C725" s="3"/>
      <c r="D725" s="3"/>
      <c r="E725" s="3"/>
      <c r="F725" s="3"/>
      <c r="G725" s="3"/>
      <c r="H725" s="26"/>
      <c r="I725" s="26"/>
      <c r="J725" s="26"/>
      <c r="K725" s="26"/>
      <c r="L725" s="26"/>
      <c r="M725"/>
    </row>
    <row r="726" spans="1:13" x14ac:dyDescent="0.3">
      <c r="A726" s="3"/>
      <c r="B726" s="3"/>
      <c r="C726" s="3"/>
      <c r="D726" s="3"/>
      <c r="E726" s="3"/>
      <c r="F726" s="3"/>
      <c r="G726" s="3"/>
      <c r="H726" s="26"/>
      <c r="I726" s="26"/>
      <c r="J726" s="26"/>
      <c r="K726" s="26"/>
      <c r="L726" s="26"/>
      <c r="M726"/>
    </row>
    <row r="727" spans="1:13" x14ac:dyDescent="0.3">
      <c r="A727" s="3"/>
      <c r="B727" s="3"/>
      <c r="C727" s="3"/>
      <c r="D727" s="3"/>
      <c r="E727" s="3"/>
      <c r="F727" s="3"/>
      <c r="G727" s="3"/>
      <c r="H727" s="26"/>
      <c r="I727" s="26"/>
      <c r="J727" s="26"/>
      <c r="K727" s="26"/>
      <c r="L727" s="26"/>
      <c r="M727"/>
    </row>
    <row r="728" spans="1:13" x14ac:dyDescent="0.3">
      <c r="A728" s="3"/>
      <c r="B728" s="3"/>
      <c r="C728" s="3"/>
      <c r="D728" s="3"/>
      <c r="E728" s="3"/>
      <c r="F728" s="3"/>
      <c r="G728" s="3"/>
      <c r="H728" s="26"/>
      <c r="I728" s="26"/>
      <c r="J728" s="26"/>
      <c r="K728" s="26"/>
      <c r="L728" s="26"/>
      <c r="M728"/>
    </row>
    <row r="729" spans="1:13" x14ac:dyDescent="0.3">
      <c r="A729" s="3"/>
      <c r="B729" s="3"/>
      <c r="C729" s="3"/>
      <c r="D729" s="3"/>
      <c r="E729" s="3"/>
      <c r="F729" s="3"/>
      <c r="G729" s="3"/>
      <c r="H729" s="26"/>
      <c r="I729" s="26"/>
      <c r="J729" s="26"/>
      <c r="K729" s="26"/>
      <c r="L729" s="26"/>
      <c r="M729"/>
    </row>
    <row r="730" spans="1:13" x14ac:dyDescent="0.3">
      <c r="A730" s="3"/>
      <c r="B730" s="3"/>
      <c r="C730" s="3"/>
      <c r="D730" s="3"/>
      <c r="E730" s="3"/>
      <c r="F730" s="3"/>
      <c r="G730" s="3"/>
      <c r="H730" s="26"/>
      <c r="I730" s="26"/>
      <c r="J730" s="26"/>
      <c r="K730" s="26"/>
      <c r="L730" s="26"/>
      <c r="M730"/>
    </row>
    <row r="731" spans="1:13" x14ac:dyDescent="0.3">
      <c r="A731" s="3"/>
      <c r="B731" s="3"/>
      <c r="C731" s="3"/>
      <c r="D731" s="3"/>
      <c r="E731" s="3"/>
      <c r="F731" s="3"/>
      <c r="G731" s="3"/>
      <c r="H731" s="26"/>
      <c r="I731" s="26"/>
      <c r="J731" s="26"/>
      <c r="K731" s="26"/>
      <c r="L731" s="26"/>
      <c r="M731"/>
    </row>
    <row r="732" spans="1:13" x14ac:dyDescent="0.3">
      <c r="A732" s="3"/>
      <c r="B732" s="3"/>
      <c r="C732" s="3"/>
      <c r="D732" s="3"/>
      <c r="E732" s="3"/>
      <c r="F732" s="3"/>
      <c r="G732" s="3"/>
      <c r="H732" s="26"/>
      <c r="I732" s="26"/>
      <c r="J732" s="26"/>
      <c r="K732" s="26"/>
      <c r="L732" s="26"/>
      <c r="M732"/>
    </row>
    <row r="733" spans="1:13" x14ac:dyDescent="0.3">
      <c r="A733" s="3"/>
      <c r="B733" s="3"/>
      <c r="C733" s="3"/>
      <c r="D733" s="3"/>
      <c r="E733" s="3"/>
      <c r="F733" s="3"/>
      <c r="G733" s="3"/>
      <c r="H733" s="26"/>
      <c r="I733" s="26"/>
      <c r="J733" s="26"/>
      <c r="K733" s="26"/>
      <c r="L733" s="26"/>
      <c r="M733"/>
    </row>
    <row r="734" spans="1:13" x14ac:dyDescent="0.3">
      <c r="A734" s="3"/>
      <c r="B734" s="3"/>
      <c r="C734" s="3"/>
      <c r="D734" s="3"/>
      <c r="E734" s="3"/>
      <c r="F734" s="3"/>
      <c r="G734" s="3"/>
      <c r="H734" s="26"/>
      <c r="I734" s="26"/>
      <c r="J734" s="26"/>
      <c r="K734" s="26"/>
      <c r="L734" s="26"/>
      <c r="M734"/>
    </row>
    <row r="735" spans="1:13" x14ac:dyDescent="0.3">
      <c r="A735" s="3"/>
      <c r="B735" s="3"/>
      <c r="C735" s="3"/>
      <c r="D735" s="3"/>
      <c r="E735" s="3"/>
      <c r="F735" s="3"/>
      <c r="G735" s="3"/>
      <c r="H735" s="26"/>
      <c r="I735" s="26"/>
      <c r="J735" s="26"/>
      <c r="K735" s="26"/>
      <c r="L735" s="26"/>
      <c r="M735"/>
    </row>
    <row r="736" spans="1:13" x14ac:dyDescent="0.3">
      <c r="A736" s="3"/>
      <c r="B736" s="3"/>
      <c r="C736" s="3"/>
      <c r="D736" s="3"/>
      <c r="E736" s="3"/>
      <c r="F736" s="3"/>
      <c r="G736" s="3"/>
      <c r="H736" s="26"/>
      <c r="I736" s="26"/>
      <c r="J736" s="26"/>
      <c r="K736" s="26"/>
      <c r="L736" s="26"/>
      <c r="M736"/>
    </row>
    <row r="737" spans="1:13" x14ac:dyDescent="0.3">
      <c r="A737" s="3"/>
      <c r="B737" s="3"/>
      <c r="C737" s="3"/>
      <c r="D737" s="3"/>
      <c r="E737" s="3"/>
      <c r="F737" s="3"/>
      <c r="G737" s="3"/>
      <c r="H737" s="26"/>
      <c r="I737" s="26"/>
      <c r="J737" s="26"/>
      <c r="K737" s="26"/>
      <c r="L737" s="26"/>
      <c r="M737"/>
    </row>
    <row r="738" spans="1:13" x14ac:dyDescent="0.3">
      <c r="A738" s="3"/>
      <c r="B738" s="3"/>
      <c r="C738" s="3"/>
      <c r="D738" s="3"/>
      <c r="E738" s="3"/>
      <c r="F738" s="3"/>
      <c r="G738" s="3"/>
      <c r="H738" s="26"/>
      <c r="I738" s="26"/>
      <c r="J738" s="26"/>
      <c r="K738" s="26"/>
      <c r="L738" s="26"/>
      <c r="M738"/>
    </row>
    <row r="739" spans="1:13" x14ac:dyDescent="0.3">
      <c r="A739" s="3"/>
      <c r="B739" s="3"/>
      <c r="C739" s="3"/>
      <c r="D739" s="3"/>
      <c r="E739" s="3"/>
      <c r="F739" s="3"/>
      <c r="G739" s="3"/>
      <c r="H739" s="26"/>
      <c r="I739" s="26"/>
      <c r="J739" s="26"/>
      <c r="K739" s="26"/>
      <c r="L739" s="26"/>
      <c r="M739"/>
    </row>
    <row r="740" spans="1:13" x14ac:dyDescent="0.3">
      <c r="A740" s="3"/>
      <c r="B740" s="3"/>
      <c r="C740" s="3"/>
      <c r="D740" s="3"/>
      <c r="E740" s="3"/>
      <c r="F740" s="3"/>
      <c r="G740" s="3"/>
      <c r="H740" s="26"/>
      <c r="I740" s="26"/>
      <c r="J740" s="26"/>
      <c r="K740" s="26"/>
      <c r="L740" s="26"/>
      <c r="M740"/>
    </row>
    <row r="741" spans="1:13" x14ac:dyDescent="0.3">
      <c r="A741" s="3"/>
      <c r="B741" s="3"/>
      <c r="C741" s="3"/>
      <c r="D741" s="3"/>
      <c r="E741" s="3"/>
      <c r="F741" s="3"/>
      <c r="G741" s="3"/>
      <c r="H741" s="26"/>
      <c r="I741" s="26"/>
      <c r="J741" s="26"/>
      <c r="K741" s="26"/>
      <c r="L741" s="26"/>
      <c r="M741"/>
    </row>
    <row r="742" spans="1:13" x14ac:dyDescent="0.3">
      <c r="A742" s="3"/>
      <c r="B742" s="3"/>
      <c r="C742" s="3"/>
      <c r="D742" s="3"/>
      <c r="E742" s="3"/>
      <c r="F742" s="3"/>
      <c r="G742" s="3"/>
      <c r="H742" s="26"/>
      <c r="I742" s="26"/>
      <c r="J742" s="26"/>
      <c r="K742" s="26"/>
      <c r="L742" s="26"/>
      <c r="M742"/>
    </row>
    <row r="743" spans="1:13" x14ac:dyDescent="0.3">
      <c r="A743" s="3"/>
      <c r="B743" s="3"/>
      <c r="C743" s="3"/>
      <c r="D743" s="3"/>
      <c r="E743" s="3"/>
      <c r="F743" s="3"/>
      <c r="G743" s="3"/>
      <c r="H743" s="26"/>
      <c r="I743" s="26"/>
      <c r="J743" s="26"/>
      <c r="K743" s="26"/>
      <c r="L743" s="26"/>
      <c r="M743"/>
    </row>
    <row r="744" spans="1:13" x14ac:dyDescent="0.3">
      <c r="A744" s="3"/>
      <c r="B744" s="3"/>
      <c r="C744" s="3"/>
      <c r="D744" s="3"/>
      <c r="E744" s="3"/>
      <c r="F744" s="3"/>
      <c r="G744" s="3"/>
      <c r="H744" s="26"/>
      <c r="I744" s="26"/>
      <c r="J744" s="26"/>
      <c r="K744" s="26"/>
      <c r="L744" s="26"/>
      <c r="M744"/>
    </row>
    <row r="745" spans="1:13" x14ac:dyDescent="0.3">
      <c r="A745" s="3"/>
      <c r="B745" s="3"/>
      <c r="C745" s="3"/>
      <c r="D745" s="3"/>
      <c r="E745" s="3"/>
      <c r="F745" s="3"/>
      <c r="G745" s="3"/>
      <c r="H745" s="26"/>
      <c r="I745" s="26"/>
      <c r="J745" s="26"/>
      <c r="K745" s="26"/>
      <c r="L745" s="26"/>
      <c r="M745"/>
    </row>
    <row r="746" spans="1:13" x14ac:dyDescent="0.3">
      <c r="A746" s="3"/>
      <c r="B746" s="3"/>
      <c r="C746" s="3"/>
      <c r="D746" s="3"/>
      <c r="E746" s="3"/>
      <c r="F746" s="3"/>
      <c r="G746" s="3"/>
      <c r="H746" s="26"/>
      <c r="I746" s="26"/>
      <c r="J746" s="26"/>
      <c r="K746" s="26"/>
      <c r="L746" s="26"/>
      <c r="M746"/>
    </row>
    <row r="747" spans="1:13" x14ac:dyDescent="0.3">
      <c r="A747" s="3"/>
      <c r="B747" s="3"/>
      <c r="C747" s="3"/>
      <c r="D747" s="3"/>
      <c r="E747" s="3"/>
      <c r="F747" s="3"/>
      <c r="G747" s="3"/>
      <c r="H747" s="26"/>
      <c r="I747" s="26"/>
      <c r="J747" s="26"/>
      <c r="K747" s="26"/>
      <c r="L747" s="26"/>
      <c r="M747"/>
    </row>
    <row r="748" spans="1:13" x14ac:dyDescent="0.3">
      <c r="A748" s="3"/>
      <c r="B748" s="3"/>
      <c r="C748" s="3"/>
      <c r="D748" s="3"/>
      <c r="E748" s="3"/>
      <c r="F748" s="3"/>
      <c r="G748" s="3"/>
      <c r="H748" s="26"/>
      <c r="I748" s="26"/>
      <c r="J748" s="26"/>
      <c r="K748" s="26"/>
      <c r="L748" s="26"/>
      <c r="M748"/>
    </row>
    <row r="749" spans="1:13" x14ac:dyDescent="0.3">
      <c r="A749" s="3"/>
      <c r="B749" s="3"/>
      <c r="C749" s="3"/>
      <c r="D749" s="3"/>
      <c r="E749" s="3"/>
      <c r="F749" s="3"/>
      <c r="G749" s="3"/>
      <c r="H749" s="26"/>
      <c r="I749" s="26"/>
      <c r="J749" s="26"/>
      <c r="K749" s="26"/>
      <c r="L749" s="26"/>
      <c r="M749"/>
    </row>
    <row r="750" spans="1:13" x14ac:dyDescent="0.3">
      <c r="A750" s="3"/>
      <c r="B750" s="3"/>
      <c r="C750" s="3"/>
      <c r="D750" s="3"/>
      <c r="E750" s="3"/>
      <c r="F750" s="3"/>
      <c r="G750" s="3"/>
      <c r="H750" s="26"/>
      <c r="I750" s="26"/>
      <c r="J750" s="26"/>
      <c r="K750" s="26"/>
      <c r="L750" s="26"/>
      <c r="M750"/>
    </row>
    <row r="751" spans="1:13" x14ac:dyDescent="0.3">
      <c r="A751" s="3"/>
      <c r="B751" s="3"/>
      <c r="C751" s="3"/>
      <c r="D751" s="3"/>
      <c r="E751" s="3"/>
      <c r="F751" s="3"/>
      <c r="G751" s="3"/>
      <c r="H751" s="26"/>
      <c r="I751" s="26"/>
      <c r="J751" s="26"/>
      <c r="K751" s="26"/>
      <c r="L751" s="26"/>
      <c r="M751"/>
    </row>
    <row r="752" spans="1:13" x14ac:dyDescent="0.3">
      <c r="A752" s="3"/>
      <c r="B752" s="3"/>
      <c r="C752" s="3"/>
      <c r="D752" s="3"/>
      <c r="E752" s="3"/>
      <c r="F752" s="3"/>
      <c r="G752" s="3"/>
      <c r="H752" s="26"/>
      <c r="I752" s="26"/>
      <c r="J752" s="26"/>
      <c r="K752" s="26"/>
      <c r="L752" s="26"/>
      <c r="M752"/>
    </row>
    <row r="753" spans="1:13" x14ac:dyDescent="0.3">
      <c r="A753" s="3"/>
      <c r="B753" s="3"/>
      <c r="C753" s="3"/>
      <c r="D753" s="3"/>
      <c r="E753" s="3"/>
      <c r="F753" s="3"/>
      <c r="G753" s="3"/>
      <c r="H753" s="26"/>
      <c r="I753" s="26"/>
      <c r="J753" s="26"/>
      <c r="K753" s="26"/>
      <c r="L753" s="26"/>
      <c r="M753"/>
    </row>
    <row r="754" spans="1:13" x14ac:dyDescent="0.3">
      <c r="A754" s="3"/>
      <c r="B754" s="3"/>
      <c r="C754" s="3"/>
      <c r="D754" s="3"/>
      <c r="E754" s="3"/>
      <c r="F754" s="3"/>
      <c r="G754" s="3"/>
      <c r="H754" s="26"/>
      <c r="I754" s="26"/>
      <c r="J754" s="26"/>
      <c r="K754" s="26"/>
      <c r="L754" s="26"/>
      <c r="M754"/>
    </row>
    <row r="755" spans="1:13" x14ac:dyDescent="0.3">
      <c r="A755" s="3"/>
      <c r="B755" s="3"/>
      <c r="C755" s="3"/>
      <c r="D755" s="3"/>
      <c r="E755" s="3"/>
      <c r="F755" s="3"/>
      <c r="G755" s="3"/>
      <c r="H755" s="26"/>
      <c r="I755" s="26"/>
      <c r="J755" s="26"/>
      <c r="K755" s="26"/>
      <c r="L755" s="26"/>
      <c r="M755"/>
    </row>
    <row r="756" spans="1:13" x14ac:dyDescent="0.3">
      <c r="A756" s="3"/>
      <c r="B756" s="3"/>
      <c r="C756" s="3"/>
      <c r="D756" s="3"/>
      <c r="E756" s="3"/>
      <c r="F756" s="3"/>
      <c r="G756" s="3"/>
      <c r="H756" s="26"/>
      <c r="I756" s="26"/>
      <c r="J756" s="26"/>
      <c r="K756" s="26"/>
      <c r="L756" s="26"/>
      <c r="M756"/>
    </row>
    <row r="757" spans="1:13" x14ac:dyDescent="0.3">
      <c r="A757" s="3"/>
      <c r="B757" s="3"/>
      <c r="C757" s="3"/>
      <c r="D757" s="3"/>
      <c r="E757" s="3"/>
      <c r="F757" s="3"/>
      <c r="G757" s="3"/>
      <c r="H757" s="26"/>
      <c r="I757" s="26"/>
      <c r="J757" s="26"/>
      <c r="K757" s="26"/>
      <c r="L757" s="26"/>
      <c r="M757"/>
    </row>
    <row r="758" spans="1:13" x14ac:dyDescent="0.3">
      <c r="A758" s="3"/>
      <c r="B758" s="3"/>
      <c r="C758" s="3"/>
      <c r="D758" s="3"/>
      <c r="E758" s="3"/>
      <c r="F758" s="3"/>
      <c r="G758" s="3"/>
      <c r="H758" s="26"/>
      <c r="I758" s="26"/>
      <c r="J758" s="26"/>
      <c r="K758" s="26"/>
      <c r="L758" s="26"/>
      <c r="M758"/>
    </row>
    <row r="759" spans="1:13" x14ac:dyDescent="0.3">
      <c r="A759" s="3"/>
      <c r="B759" s="3"/>
      <c r="C759" s="3"/>
      <c r="D759" s="3"/>
      <c r="E759" s="3"/>
      <c r="F759" s="3"/>
      <c r="G759" s="3"/>
      <c r="H759" s="26"/>
      <c r="I759" s="26"/>
      <c r="J759" s="26"/>
      <c r="K759" s="26"/>
      <c r="L759" s="26"/>
      <c r="M759"/>
    </row>
    <row r="760" spans="1:13" x14ac:dyDescent="0.3">
      <c r="A760" s="3"/>
      <c r="B760" s="3"/>
      <c r="C760" s="3"/>
      <c r="D760" s="3"/>
      <c r="E760" s="3"/>
      <c r="F760" s="3"/>
      <c r="G760" s="3"/>
      <c r="H760" s="26"/>
      <c r="I760" s="26"/>
      <c r="J760" s="26"/>
      <c r="K760" s="26"/>
      <c r="L760" s="26"/>
      <c r="M760"/>
    </row>
    <row r="761" spans="1:13" x14ac:dyDescent="0.3">
      <c r="A761" s="3"/>
      <c r="B761" s="3"/>
      <c r="C761" s="3"/>
      <c r="D761" s="3"/>
      <c r="E761" s="3"/>
      <c r="F761" s="3"/>
      <c r="G761" s="3"/>
      <c r="H761" s="26"/>
      <c r="I761" s="26"/>
      <c r="J761" s="26"/>
      <c r="K761" s="26"/>
      <c r="L761" s="26"/>
      <c r="M761"/>
    </row>
    <row r="762" spans="1:13" x14ac:dyDescent="0.3">
      <c r="A762" s="3"/>
      <c r="B762" s="3"/>
      <c r="C762" s="3"/>
      <c r="D762" s="3"/>
      <c r="E762" s="3"/>
      <c r="F762" s="3"/>
      <c r="G762" s="3"/>
      <c r="H762" s="26"/>
      <c r="I762" s="26"/>
      <c r="J762" s="26"/>
      <c r="K762" s="26"/>
      <c r="L762" s="26"/>
      <c r="M762"/>
    </row>
    <row r="763" spans="1:13" x14ac:dyDescent="0.3">
      <c r="A763" s="3"/>
      <c r="B763" s="3"/>
      <c r="C763" s="3"/>
      <c r="D763" s="3"/>
      <c r="E763" s="3"/>
      <c r="F763" s="3"/>
      <c r="G763" s="3"/>
      <c r="H763" s="26"/>
      <c r="I763" s="26"/>
      <c r="J763" s="26"/>
      <c r="K763" s="26"/>
      <c r="L763" s="26"/>
      <c r="M763"/>
    </row>
    <row r="764" spans="1:13" x14ac:dyDescent="0.3">
      <c r="A764" s="3"/>
      <c r="B764" s="3"/>
      <c r="C764" s="3"/>
      <c r="D764" s="3"/>
      <c r="E764" s="3"/>
      <c r="F764" s="3"/>
      <c r="G764" s="3"/>
      <c r="H764" s="26"/>
      <c r="I764" s="26"/>
      <c r="J764" s="26"/>
      <c r="K764" s="26"/>
      <c r="L764" s="26"/>
      <c r="M764"/>
    </row>
    <row r="765" spans="1:13" x14ac:dyDescent="0.3">
      <c r="A765" s="3"/>
      <c r="B765" s="3"/>
      <c r="C765" s="3"/>
      <c r="D765" s="3"/>
      <c r="E765" s="3"/>
      <c r="F765" s="3"/>
      <c r="G765" s="3"/>
      <c r="H765" s="26"/>
      <c r="I765" s="26"/>
      <c r="J765" s="26"/>
      <c r="K765" s="26"/>
      <c r="L765" s="26"/>
      <c r="M765"/>
    </row>
    <row r="766" spans="1:13" x14ac:dyDescent="0.3">
      <c r="A766" s="3"/>
      <c r="B766" s="3"/>
      <c r="C766" s="3"/>
      <c r="D766" s="3"/>
      <c r="E766" s="3"/>
      <c r="F766" s="3"/>
      <c r="G766" s="3"/>
      <c r="H766" s="26"/>
      <c r="I766" s="26"/>
      <c r="J766" s="26"/>
      <c r="K766" s="26"/>
      <c r="L766" s="26"/>
      <c r="M766"/>
    </row>
    <row r="767" spans="1:13" x14ac:dyDescent="0.3">
      <c r="A767" s="3"/>
      <c r="B767" s="3"/>
      <c r="C767" s="3"/>
      <c r="D767" s="3"/>
      <c r="E767" s="3"/>
      <c r="F767" s="3"/>
      <c r="G767" s="3"/>
      <c r="H767" s="26"/>
      <c r="I767" s="26"/>
      <c r="J767" s="26"/>
      <c r="K767" s="26"/>
      <c r="L767" s="26"/>
      <c r="M767"/>
    </row>
    <row r="768" spans="1:13" x14ac:dyDescent="0.3">
      <c r="A768" s="3"/>
      <c r="B768" s="3"/>
      <c r="C768" s="3"/>
      <c r="D768" s="3"/>
      <c r="E768" s="3"/>
      <c r="F768" s="3"/>
      <c r="G768" s="3"/>
      <c r="H768" s="26"/>
      <c r="I768" s="26"/>
      <c r="J768" s="26"/>
      <c r="K768" s="26"/>
      <c r="L768" s="26"/>
      <c r="M768"/>
    </row>
    <row r="769" spans="1:13" x14ac:dyDescent="0.3">
      <c r="A769" s="3"/>
      <c r="B769" s="3"/>
      <c r="C769" s="3"/>
      <c r="D769" s="3"/>
      <c r="E769" s="3"/>
      <c r="F769" s="3"/>
      <c r="G769" s="3"/>
      <c r="H769" s="26"/>
      <c r="I769" s="26"/>
      <c r="J769" s="26"/>
      <c r="K769" s="26"/>
      <c r="L769" s="26"/>
      <c r="M769"/>
    </row>
    <row r="770" spans="1:13" x14ac:dyDescent="0.3">
      <c r="A770" s="3"/>
      <c r="B770" s="3"/>
      <c r="C770" s="3"/>
      <c r="D770" s="3"/>
      <c r="E770" s="3"/>
      <c r="F770" s="3"/>
      <c r="G770" s="3"/>
      <c r="H770" s="26"/>
      <c r="I770" s="26"/>
      <c r="J770" s="26"/>
      <c r="K770" s="26"/>
      <c r="L770" s="26"/>
      <c r="M770"/>
    </row>
    <row r="771" spans="1:13" x14ac:dyDescent="0.3">
      <c r="A771" s="3"/>
      <c r="B771" s="3"/>
      <c r="C771" s="3"/>
      <c r="D771" s="3"/>
      <c r="E771" s="3"/>
      <c r="F771" s="3"/>
      <c r="G771" s="3"/>
      <c r="H771" s="26"/>
      <c r="I771" s="26"/>
      <c r="J771" s="26"/>
      <c r="K771" s="26"/>
      <c r="L771" s="26"/>
      <c r="M771"/>
    </row>
    <row r="772" spans="1:13" x14ac:dyDescent="0.3">
      <c r="A772" s="3"/>
      <c r="B772" s="3"/>
      <c r="C772" s="3"/>
      <c r="D772" s="3"/>
      <c r="E772" s="3"/>
      <c r="F772" s="3"/>
      <c r="G772" s="3"/>
      <c r="H772" s="26"/>
      <c r="I772" s="26"/>
      <c r="J772" s="26"/>
      <c r="K772" s="26"/>
      <c r="L772" s="26"/>
      <c r="M772"/>
    </row>
    <row r="773" spans="1:13" x14ac:dyDescent="0.3">
      <c r="A773" s="3"/>
      <c r="B773" s="3"/>
      <c r="C773" s="3"/>
      <c r="D773" s="3"/>
      <c r="E773" s="3"/>
      <c r="F773" s="3"/>
      <c r="G773" s="3"/>
      <c r="H773" s="26"/>
      <c r="I773" s="26"/>
      <c r="J773" s="26"/>
      <c r="K773" s="26"/>
      <c r="L773" s="26"/>
      <c r="M773"/>
    </row>
    <row r="774" spans="1:13" x14ac:dyDescent="0.3">
      <c r="A774" s="3"/>
      <c r="B774" s="3"/>
      <c r="C774" s="3"/>
      <c r="D774" s="3"/>
      <c r="E774" s="3"/>
      <c r="F774" s="3"/>
      <c r="G774" s="3"/>
      <c r="H774" s="26"/>
      <c r="I774" s="26"/>
      <c r="J774" s="26"/>
      <c r="K774" s="26"/>
      <c r="L774" s="26"/>
      <c r="M774"/>
    </row>
    <row r="775" spans="1:13" x14ac:dyDescent="0.3">
      <c r="A775" s="3"/>
      <c r="B775" s="3"/>
      <c r="C775" s="3"/>
      <c r="D775" s="3"/>
      <c r="E775" s="3"/>
      <c r="F775" s="3"/>
      <c r="G775" s="3"/>
      <c r="H775" s="26"/>
      <c r="I775" s="26"/>
      <c r="J775" s="26"/>
      <c r="K775" s="26"/>
      <c r="L775" s="26"/>
      <c r="M775"/>
    </row>
    <row r="776" spans="1:13" x14ac:dyDescent="0.3">
      <c r="A776" s="3"/>
      <c r="B776" s="3"/>
      <c r="C776" s="3"/>
      <c r="D776" s="3"/>
      <c r="E776" s="3"/>
      <c r="F776" s="3"/>
      <c r="G776" s="3"/>
      <c r="H776" s="26"/>
      <c r="I776" s="26"/>
      <c r="J776" s="26"/>
      <c r="K776" s="26"/>
      <c r="L776" s="26"/>
      <c r="M776"/>
    </row>
    <row r="777" spans="1:13" x14ac:dyDescent="0.3">
      <c r="A777" s="3"/>
      <c r="B777" s="3"/>
      <c r="C777" s="3"/>
      <c r="D777" s="3"/>
      <c r="E777" s="3"/>
      <c r="F777" s="3"/>
      <c r="G777" s="3"/>
      <c r="H777" s="26"/>
      <c r="I777" s="26"/>
      <c r="J777" s="26"/>
      <c r="K777" s="26"/>
      <c r="L777" s="26"/>
      <c r="M777"/>
    </row>
    <row r="778" spans="1:13" x14ac:dyDescent="0.3">
      <c r="A778" s="3"/>
      <c r="B778" s="3"/>
      <c r="C778" s="3"/>
      <c r="D778" s="3"/>
      <c r="E778" s="3"/>
      <c r="F778" s="3"/>
      <c r="G778" s="3"/>
      <c r="H778" s="26"/>
      <c r="I778" s="26"/>
      <c r="J778" s="26"/>
      <c r="K778" s="26"/>
      <c r="L778" s="26"/>
      <c r="M778"/>
    </row>
    <row r="779" spans="1:13" x14ac:dyDescent="0.3">
      <c r="A779" s="3"/>
      <c r="B779" s="3"/>
      <c r="C779" s="3"/>
      <c r="D779" s="3"/>
      <c r="E779" s="3"/>
      <c r="F779" s="3"/>
      <c r="G779" s="3"/>
      <c r="H779" s="26"/>
      <c r="I779" s="26"/>
      <c r="J779" s="26"/>
      <c r="K779" s="26"/>
      <c r="L779" s="26"/>
      <c r="M779"/>
    </row>
    <row r="780" spans="1:13" x14ac:dyDescent="0.3">
      <c r="A780" s="3"/>
      <c r="B780" s="3"/>
      <c r="C780" s="3"/>
      <c r="D780" s="3"/>
      <c r="E780" s="3"/>
      <c r="F780" s="3"/>
      <c r="G780" s="3"/>
      <c r="H780" s="26"/>
      <c r="I780" s="26"/>
      <c r="J780" s="26"/>
      <c r="K780" s="26"/>
      <c r="L780" s="26"/>
      <c r="M780"/>
    </row>
    <row r="781" spans="1:13" x14ac:dyDescent="0.3">
      <c r="A781" s="3"/>
      <c r="B781" s="3"/>
      <c r="C781" s="3"/>
      <c r="D781" s="3"/>
      <c r="E781" s="3"/>
      <c r="F781" s="3"/>
      <c r="G781" s="3"/>
      <c r="H781" s="26"/>
      <c r="I781" s="26"/>
      <c r="J781" s="26"/>
      <c r="K781" s="26"/>
      <c r="L781" s="26"/>
      <c r="M781"/>
    </row>
    <row r="782" spans="1:13" x14ac:dyDescent="0.3">
      <c r="A782" s="3"/>
      <c r="B782" s="3"/>
      <c r="C782" s="3"/>
      <c r="D782" s="3"/>
      <c r="E782" s="3"/>
      <c r="F782" s="3"/>
      <c r="G782" s="3"/>
      <c r="H782" s="26"/>
      <c r="I782" s="26"/>
      <c r="J782" s="26"/>
      <c r="K782" s="26"/>
      <c r="L782" s="26"/>
      <c r="M782"/>
    </row>
    <row r="783" spans="1:13" x14ac:dyDescent="0.3">
      <c r="A783" s="3"/>
      <c r="B783" s="3"/>
      <c r="C783" s="3"/>
      <c r="D783" s="3"/>
      <c r="E783" s="3"/>
      <c r="F783" s="3"/>
      <c r="G783" s="3"/>
      <c r="H783" s="26"/>
      <c r="I783" s="26"/>
      <c r="J783" s="26"/>
      <c r="K783" s="26"/>
      <c r="L783" s="26"/>
      <c r="M783"/>
    </row>
    <row r="784" spans="1:13" x14ac:dyDescent="0.3">
      <c r="A784" s="3"/>
      <c r="B784" s="3"/>
      <c r="C784" s="3"/>
      <c r="D784" s="3"/>
      <c r="E784" s="3"/>
      <c r="F784" s="3"/>
      <c r="G784" s="3"/>
      <c r="H784" s="26"/>
      <c r="I784" s="26"/>
      <c r="J784" s="26"/>
      <c r="K784" s="26"/>
      <c r="L784" s="26"/>
      <c r="M784"/>
    </row>
    <row r="785" spans="1:13" x14ac:dyDescent="0.3">
      <c r="A785" s="3"/>
      <c r="B785" s="3"/>
      <c r="C785" s="3"/>
      <c r="D785" s="3"/>
      <c r="E785" s="3"/>
      <c r="F785" s="3"/>
      <c r="G785" s="3"/>
      <c r="H785" s="26"/>
      <c r="I785" s="26"/>
      <c r="J785" s="26"/>
      <c r="K785" s="26"/>
      <c r="L785" s="26"/>
      <c r="M785"/>
    </row>
    <row r="786" spans="1:13" x14ac:dyDescent="0.3">
      <c r="A786" s="3"/>
      <c r="B786" s="3"/>
      <c r="C786" s="3"/>
      <c r="D786" s="3"/>
      <c r="E786" s="3"/>
      <c r="F786" s="3"/>
      <c r="G786" s="3"/>
      <c r="H786" s="26"/>
      <c r="I786" s="26"/>
      <c r="J786" s="26"/>
      <c r="K786" s="26"/>
      <c r="L786" s="26"/>
      <c r="M786"/>
    </row>
    <row r="787" spans="1:13" x14ac:dyDescent="0.3">
      <c r="A787" s="3"/>
      <c r="B787" s="3"/>
      <c r="C787" s="3"/>
      <c r="D787" s="3"/>
      <c r="E787" s="3"/>
      <c r="F787" s="3"/>
      <c r="G787" s="3"/>
      <c r="H787" s="26"/>
      <c r="I787" s="26"/>
      <c r="J787" s="26"/>
      <c r="K787" s="26"/>
      <c r="L787" s="26"/>
      <c r="M787"/>
    </row>
    <row r="788" spans="1:13" x14ac:dyDescent="0.3">
      <c r="A788" s="3"/>
      <c r="B788" s="3"/>
      <c r="C788" s="3"/>
      <c r="D788" s="3"/>
      <c r="E788" s="3"/>
      <c r="F788" s="3"/>
      <c r="G788" s="3"/>
      <c r="H788" s="26"/>
      <c r="I788" s="26"/>
      <c r="J788" s="26"/>
      <c r="K788" s="26"/>
      <c r="L788" s="26"/>
      <c r="M788"/>
    </row>
    <row r="789" spans="1:13" x14ac:dyDescent="0.3">
      <c r="A789" s="3"/>
      <c r="B789" s="3"/>
      <c r="C789" s="3"/>
      <c r="D789" s="3"/>
      <c r="E789" s="3"/>
      <c r="F789" s="3"/>
      <c r="G789" s="3"/>
      <c r="H789" s="26"/>
      <c r="I789" s="26"/>
      <c r="J789" s="26"/>
      <c r="K789" s="26"/>
      <c r="L789" s="26"/>
      <c r="M789"/>
    </row>
    <row r="790" spans="1:13" x14ac:dyDescent="0.3">
      <c r="A790" s="3"/>
      <c r="B790" s="3"/>
      <c r="C790" s="3"/>
      <c r="D790" s="3"/>
      <c r="E790" s="3"/>
      <c r="F790" s="3"/>
      <c r="G790" s="3"/>
      <c r="H790" s="26"/>
      <c r="I790" s="26"/>
      <c r="J790" s="26"/>
      <c r="K790" s="26"/>
      <c r="L790" s="26"/>
      <c r="M790"/>
    </row>
    <row r="791" spans="1:13" x14ac:dyDescent="0.3">
      <c r="A791" s="3"/>
      <c r="B791" s="3"/>
      <c r="C791" s="3"/>
      <c r="D791" s="3"/>
      <c r="E791" s="3"/>
      <c r="F791" s="3"/>
      <c r="G791" s="3"/>
      <c r="H791" s="26"/>
      <c r="I791" s="26"/>
      <c r="J791" s="26"/>
      <c r="K791" s="26"/>
      <c r="L791" s="26"/>
      <c r="M791"/>
    </row>
    <row r="792" spans="1:13" x14ac:dyDescent="0.3">
      <c r="A792" s="3"/>
      <c r="B792" s="3"/>
      <c r="C792" s="3"/>
      <c r="D792" s="3"/>
      <c r="E792" s="3"/>
      <c r="F792" s="3"/>
      <c r="G792" s="3"/>
      <c r="H792" s="26"/>
      <c r="I792" s="26"/>
      <c r="J792" s="26"/>
      <c r="K792" s="26"/>
      <c r="L792" s="26"/>
      <c r="M792"/>
    </row>
    <row r="793" spans="1:13" x14ac:dyDescent="0.3">
      <c r="A793" s="3"/>
      <c r="B793" s="3"/>
      <c r="C793" s="3"/>
      <c r="D793" s="3"/>
      <c r="E793" s="3"/>
      <c r="F793" s="3"/>
      <c r="G793" s="3"/>
      <c r="H793" s="26"/>
      <c r="I793" s="26"/>
      <c r="J793" s="26"/>
      <c r="K793" s="26"/>
      <c r="L793" s="26"/>
      <c r="M793"/>
    </row>
    <row r="794" spans="1:13" x14ac:dyDescent="0.3">
      <c r="A794" s="3"/>
      <c r="B794" s="3"/>
      <c r="C794" s="3"/>
      <c r="D794" s="3"/>
      <c r="E794" s="3"/>
      <c r="F794" s="3"/>
      <c r="G794" s="3"/>
      <c r="H794" s="26"/>
      <c r="I794" s="26"/>
      <c r="J794" s="26"/>
      <c r="K794" s="26"/>
      <c r="L794" s="26"/>
      <c r="M794"/>
    </row>
    <row r="795" spans="1:13" x14ac:dyDescent="0.3">
      <c r="A795" s="3"/>
      <c r="B795" s="3"/>
      <c r="C795" s="3"/>
      <c r="D795" s="3"/>
      <c r="E795" s="3"/>
      <c r="F795" s="3"/>
      <c r="G795" s="3"/>
      <c r="H795" s="26"/>
      <c r="I795" s="26"/>
      <c r="J795" s="26"/>
      <c r="K795" s="26"/>
      <c r="L795" s="26"/>
      <c r="M795"/>
    </row>
    <row r="796" spans="1:13" x14ac:dyDescent="0.3">
      <c r="A796" s="3"/>
      <c r="B796" s="3"/>
      <c r="C796" s="3"/>
      <c r="D796" s="3"/>
      <c r="E796" s="3"/>
      <c r="F796" s="3"/>
      <c r="G796" s="3"/>
      <c r="H796" s="26"/>
      <c r="I796" s="26"/>
      <c r="J796" s="26"/>
      <c r="K796" s="26"/>
      <c r="L796" s="26"/>
      <c r="M796"/>
    </row>
    <row r="797" spans="1:13" x14ac:dyDescent="0.3">
      <c r="A797" s="3"/>
      <c r="B797" s="3"/>
      <c r="C797" s="3"/>
      <c r="D797" s="3"/>
      <c r="E797" s="3"/>
      <c r="F797" s="3"/>
      <c r="G797" s="3"/>
      <c r="H797" s="26"/>
      <c r="I797" s="26"/>
      <c r="J797" s="26"/>
      <c r="K797" s="26"/>
      <c r="L797" s="26"/>
      <c r="M797"/>
    </row>
    <row r="798" spans="1:13" x14ac:dyDescent="0.3">
      <c r="A798" s="3"/>
      <c r="B798" s="3"/>
      <c r="C798" s="3"/>
      <c r="D798" s="3"/>
      <c r="E798" s="3"/>
      <c r="F798" s="3"/>
      <c r="G798" s="3"/>
      <c r="H798" s="26"/>
      <c r="I798" s="26"/>
      <c r="J798" s="26"/>
      <c r="K798" s="26"/>
      <c r="L798" s="26"/>
      <c r="M798"/>
    </row>
    <row r="799" spans="1:13" x14ac:dyDescent="0.3">
      <c r="A799" s="3"/>
      <c r="B799" s="3"/>
      <c r="C799" s="3"/>
      <c r="D799" s="3"/>
      <c r="E799" s="3"/>
      <c r="F799" s="3"/>
      <c r="G799" s="3"/>
      <c r="H799" s="26"/>
      <c r="I799" s="26"/>
      <c r="J799" s="26"/>
      <c r="K799" s="26"/>
      <c r="L799" s="26"/>
      <c r="M799"/>
    </row>
    <row r="800" spans="1:13" x14ac:dyDescent="0.3">
      <c r="A800" s="3"/>
      <c r="B800" s="3"/>
      <c r="C800" s="3"/>
      <c r="D800" s="3"/>
      <c r="E800" s="3"/>
      <c r="F800" s="3"/>
      <c r="G800" s="3"/>
      <c r="H800" s="26"/>
      <c r="I800" s="26"/>
      <c r="J800" s="26"/>
      <c r="K800" s="26"/>
      <c r="L800" s="26"/>
      <c r="M800"/>
    </row>
    <row r="801" spans="1:13" x14ac:dyDescent="0.3">
      <c r="A801" s="3"/>
      <c r="B801" s="3"/>
      <c r="C801" s="3"/>
      <c r="D801" s="3"/>
      <c r="E801" s="3"/>
      <c r="F801" s="3"/>
      <c r="G801" s="3"/>
      <c r="H801" s="26"/>
      <c r="I801" s="26"/>
      <c r="J801" s="26"/>
      <c r="K801" s="26"/>
      <c r="L801" s="26"/>
      <c r="M801"/>
    </row>
    <row r="802" spans="1:13" x14ac:dyDescent="0.3">
      <c r="A802" s="3"/>
      <c r="B802" s="3"/>
      <c r="C802" s="3"/>
      <c r="D802" s="3"/>
      <c r="E802" s="3"/>
      <c r="F802" s="3"/>
      <c r="G802" s="3"/>
      <c r="H802" s="26"/>
      <c r="I802" s="26"/>
      <c r="J802" s="26"/>
      <c r="K802" s="26"/>
      <c r="L802" s="26"/>
      <c r="M802"/>
    </row>
    <row r="803" spans="1:13" x14ac:dyDescent="0.3">
      <c r="A803" s="3"/>
      <c r="B803" s="3"/>
      <c r="C803" s="3"/>
      <c r="D803" s="3"/>
      <c r="E803" s="3"/>
      <c r="F803" s="3"/>
      <c r="G803" s="3"/>
      <c r="H803" s="26"/>
      <c r="I803" s="26"/>
      <c r="J803" s="26"/>
      <c r="K803" s="26"/>
      <c r="L803" s="26"/>
      <c r="M803"/>
    </row>
    <row r="804" spans="1:13" x14ac:dyDescent="0.3">
      <c r="A804" s="3"/>
      <c r="B804" s="3"/>
      <c r="C804" s="3"/>
      <c r="D804" s="3"/>
      <c r="E804" s="3"/>
      <c r="F804" s="3"/>
      <c r="G804" s="3"/>
      <c r="H804" s="26"/>
      <c r="I804" s="26"/>
      <c r="J804" s="26"/>
      <c r="K804" s="26"/>
      <c r="L804" s="26"/>
      <c r="M804"/>
    </row>
    <row r="805" spans="1:13" x14ac:dyDescent="0.3">
      <c r="A805" s="3"/>
      <c r="B805" s="3"/>
      <c r="C805" s="3"/>
      <c r="D805" s="3"/>
      <c r="E805" s="3"/>
      <c r="F805" s="3"/>
      <c r="G805" s="3"/>
      <c r="H805" s="26"/>
      <c r="I805" s="26"/>
      <c r="J805" s="26"/>
      <c r="K805" s="26"/>
      <c r="L805" s="26"/>
      <c r="M805"/>
    </row>
    <row r="806" spans="1:13" x14ac:dyDescent="0.3">
      <c r="A806" s="3"/>
      <c r="B806" s="3"/>
      <c r="C806" s="3"/>
      <c r="D806" s="3"/>
      <c r="E806" s="3"/>
      <c r="F806" s="3"/>
      <c r="G806" s="3"/>
      <c r="H806" s="26"/>
      <c r="I806" s="26"/>
      <c r="J806" s="26"/>
      <c r="K806" s="26"/>
      <c r="L806" s="26"/>
      <c r="M806"/>
    </row>
    <row r="807" spans="1:13" x14ac:dyDescent="0.3">
      <c r="A807" s="3"/>
      <c r="B807" s="3"/>
      <c r="C807" s="3"/>
      <c r="D807" s="3"/>
      <c r="E807" s="3"/>
      <c r="F807" s="3"/>
      <c r="G807" s="3"/>
      <c r="H807" s="26"/>
      <c r="I807" s="26"/>
      <c r="J807" s="26"/>
      <c r="K807" s="26"/>
      <c r="L807" s="26"/>
      <c r="M807"/>
    </row>
    <row r="808" spans="1:13" x14ac:dyDescent="0.3">
      <c r="A808" s="3"/>
      <c r="B808" s="3"/>
      <c r="C808" s="3"/>
      <c r="D808" s="3"/>
      <c r="E808" s="3"/>
      <c r="F808" s="3"/>
      <c r="G808" s="3"/>
      <c r="H808" s="26"/>
      <c r="I808" s="26"/>
      <c r="J808" s="26"/>
      <c r="K808" s="26"/>
      <c r="L808" s="26"/>
      <c r="M808"/>
    </row>
    <row r="809" spans="1:13" x14ac:dyDescent="0.3">
      <c r="A809" s="3"/>
      <c r="B809" s="3"/>
      <c r="C809" s="3"/>
      <c r="D809" s="3"/>
      <c r="E809" s="3"/>
      <c r="F809" s="3"/>
      <c r="G809" s="3"/>
      <c r="H809" s="26"/>
      <c r="I809" s="26"/>
      <c r="J809" s="26"/>
      <c r="K809" s="26"/>
      <c r="L809" s="26"/>
      <c r="M809"/>
    </row>
    <row r="810" spans="1:13" x14ac:dyDescent="0.3">
      <c r="A810" s="3"/>
      <c r="B810" s="3"/>
      <c r="C810" s="3"/>
      <c r="D810" s="3"/>
      <c r="E810" s="3"/>
      <c r="F810" s="3"/>
      <c r="G810" s="3"/>
      <c r="H810" s="26"/>
      <c r="I810" s="26"/>
      <c r="J810" s="26"/>
      <c r="K810" s="26"/>
      <c r="L810" s="26"/>
      <c r="M810"/>
    </row>
    <row r="811" spans="1:13" x14ac:dyDescent="0.3">
      <c r="A811" s="3"/>
      <c r="B811" s="3"/>
      <c r="C811" s="3"/>
      <c r="D811" s="3"/>
      <c r="E811" s="3"/>
      <c r="F811" s="3"/>
      <c r="G811" s="3"/>
      <c r="H811" s="26"/>
      <c r="I811" s="26"/>
      <c r="J811" s="26"/>
      <c r="K811" s="26"/>
      <c r="L811" s="26"/>
      <c r="M811"/>
    </row>
    <row r="812" spans="1:13" x14ac:dyDescent="0.3">
      <c r="A812" s="3"/>
      <c r="B812" s="3"/>
      <c r="C812" s="3"/>
      <c r="D812" s="3"/>
      <c r="E812" s="3"/>
      <c r="F812" s="3"/>
      <c r="G812" s="3"/>
      <c r="H812" s="26"/>
      <c r="I812" s="26"/>
      <c r="J812" s="26"/>
      <c r="K812" s="26"/>
      <c r="L812" s="26"/>
      <c r="M812"/>
    </row>
    <row r="813" spans="1:13" x14ac:dyDescent="0.3">
      <c r="A813" s="3"/>
      <c r="B813" s="3"/>
      <c r="C813" s="3"/>
      <c r="D813" s="3"/>
      <c r="E813" s="3"/>
      <c r="F813" s="3"/>
      <c r="G813" s="3"/>
      <c r="H813" s="26"/>
      <c r="I813" s="26"/>
      <c r="J813" s="26"/>
      <c r="K813" s="26"/>
      <c r="L813" s="26"/>
      <c r="M813"/>
    </row>
    <row r="814" spans="1:13" x14ac:dyDescent="0.3">
      <c r="A814" s="3"/>
      <c r="B814" s="3"/>
      <c r="C814" s="3"/>
      <c r="D814" s="3"/>
      <c r="E814" s="3"/>
      <c r="F814" s="3"/>
      <c r="G814" s="3"/>
      <c r="H814" s="26"/>
      <c r="I814" s="26"/>
      <c r="J814" s="26"/>
      <c r="K814" s="26"/>
      <c r="L814" s="26"/>
      <c r="M814"/>
    </row>
    <row r="815" spans="1:13" x14ac:dyDescent="0.3">
      <c r="A815" s="3"/>
      <c r="B815" s="3"/>
      <c r="C815" s="3"/>
      <c r="D815" s="3"/>
      <c r="E815" s="3"/>
      <c r="F815" s="3"/>
      <c r="G815" s="3"/>
      <c r="H815" s="26"/>
      <c r="I815" s="26"/>
      <c r="J815" s="26"/>
      <c r="K815" s="26"/>
      <c r="L815" s="26"/>
      <c r="M815"/>
    </row>
    <row r="816" spans="1:13" x14ac:dyDescent="0.3">
      <c r="A816" s="3"/>
      <c r="B816" s="3"/>
      <c r="C816" s="3"/>
      <c r="D816" s="3"/>
      <c r="E816" s="3"/>
      <c r="F816" s="3"/>
      <c r="G816" s="3"/>
      <c r="H816" s="26"/>
      <c r="I816" s="26"/>
      <c r="J816" s="26"/>
      <c r="K816" s="26"/>
      <c r="L816" s="26"/>
      <c r="M816"/>
    </row>
    <row r="817" spans="1:13" x14ac:dyDescent="0.3">
      <c r="A817" s="3"/>
      <c r="B817" s="3"/>
      <c r="C817" s="3"/>
      <c r="D817" s="3"/>
      <c r="E817" s="3"/>
      <c r="F817" s="3"/>
      <c r="G817" s="3"/>
      <c r="H817" s="26"/>
      <c r="I817" s="26"/>
      <c r="J817" s="26"/>
      <c r="K817" s="26"/>
      <c r="L817" s="26"/>
      <c r="M817"/>
    </row>
    <row r="818" spans="1:13" x14ac:dyDescent="0.3">
      <c r="A818" s="3"/>
      <c r="B818" s="3"/>
      <c r="C818" s="3"/>
      <c r="D818" s="3"/>
      <c r="E818" s="3"/>
      <c r="F818" s="3"/>
      <c r="G818" s="3"/>
      <c r="H818" s="26"/>
      <c r="I818" s="26"/>
      <c r="J818" s="26"/>
      <c r="K818" s="26"/>
      <c r="L818" s="26"/>
      <c r="M818"/>
    </row>
    <row r="819" spans="1:13" x14ac:dyDescent="0.3">
      <c r="A819" s="3"/>
      <c r="B819" s="3"/>
      <c r="C819" s="3"/>
      <c r="D819" s="3"/>
      <c r="E819" s="3"/>
      <c r="F819" s="3"/>
      <c r="G819" s="3"/>
      <c r="H819" s="26"/>
      <c r="I819" s="26"/>
      <c r="J819" s="26"/>
      <c r="K819" s="26"/>
      <c r="L819" s="26"/>
      <c r="M819"/>
    </row>
    <row r="820" spans="1:13" x14ac:dyDescent="0.3">
      <c r="A820" s="3"/>
      <c r="B820" s="3"/>
      <c r="C820" s="3"/>
      <c r="D820" s="3"/>
      <c r="E820" s="3"/>
      <c r="F820" s="3"/>
      <c r="G820" s="3"/>
      <c r="H820" s="26"/>
      <c r="I820" s="26"/>
      <c r="J820" s="26"/>
      <c r="K820" s="26"/>
      <c r="L820" s="26"/>
      <c r="M820"/>
    </row>
    <row r="821" spans="1:13" x14ac:dyDescent="0.3">
      <c r="A821" s="3"/>
      <c r="B821" s="3"/>
      <c r="C821" s="3"/>
      <c r="D821" s="3"/>
      <c r="E821" s="3"/>
      <c r="F821" s="3"/>
      <c r="G821" s="3"/>
      <c r="H821" s="26"/>
      <c r="I821" s="26"/>
      <c r="J821" s="26"/>
      <c r="K821" s="26"/>
      <c r="L821" s="26"/>
      <c r="M821"/>
    </row>
    <row r="822" spans="1:13" x14ac:dyDescent="0.3">
      <c r="A822" s="3"/>
      <c r="B822" s="3"/>
      <c r="C822" s="3"/>
      <c r="D822" s="3"/>
      <c r="E822" s="3"/>
      <c r="F822" s="3"/>
      <c r="G822" s="3"/>
      <c r="H822" s="26"/>
      <c r="I822" s="26"/>
      <c r="J822" s="26"/>
      <c r="K822" s="26"/>
      <c r="L822" s="26"/>
      <c r="M822"/>
    </row>
    <row r="823" spans="1:13" x14ac:dyDescent="0.3">
      <c r="A823" s="3"/>
      <c r="B823" s="3"/>
      <c r="C823" s="3"/>
      <c r="D823" s="3"/>
      <c r="E823" s="3"/>
      <c r="F823" s="3"/>
      <c r="G823" s="3"/>
      <c r="H823" s="26"/>
      <c r="I823" s="26"/>
      <c r="J823" s="26"/>
      <c r="K823" s="26"/>
      <c r="L823" s="26"/>
      <c r="M823"/>
    </row>
    <row r="824" spans="1:13" x14ac:dyDescent="0.3">
      <c r="A824" s="3"/>
      <c r="B824" s="3"/>
      <c r="C824" s="3"/>
      <c r="D824" s="3"/>
      <c r="E824" s="3"/>
      <c r="F824" s="3"/>
      <c r="G824" s="3"/>
      <c r="H824" s="26"/>
      <c r="I824" s="26"/>
      <c r="J824" s="26"/>
      <c r="K824" s="26"/>
      <c r="L824" s="26"/>
      <c r="M824"/>
    </row>
    <row r="825" spans="1:13" x14ac:dyDescent="0.3">
      <c r="A825" s="3"/>
      <c r="B825" s="3"/>
      <c r="C825" s="3"/>
      <c r="D825" s="3"/>
      <c r="E825" s="3"/>
      <c r="F825" s="3"/>
      <c r="G825" s="3"/>
      <c r="H825" s="26"/>
      <c r="I825" s="26"/>
      <c r="J825" s="26"/>
      <c r="K825" s="26"/>
      <c r="L825" s="26"/>
      <c r="M825"/>
    </row>
    <row r="826" spans="1:13" x14ac:dyDescent="0.3">
      <c r="A826" s="3"/>
      <c r="B826" s="3"/>
      <c r="C826" s="3"/>
      <c r="D826" s="3"/>
      <c r="E826" s="3"/>
      <c r="F826" s="3"/>
      <c r="G826" s="3"/>
      <c r="H826" s="26"/>
      <c r="I826" s="26"/>
      <c r="J826" s="26"/>
      <c r="K826" s="26"/>
      <c r="L826" s="26"/>
      <c r="M826"/>
    </row>
    <row r="827" spans="1:13" x14ac:dyDescent="0.3">
      <c r="A827" s="3"/>
      <c r="B827" s="3"/>
      <c r="C827" s="3"/>
      <c r="D827" s="3"/>
      <c r="E827" s="3"/>
      <c r="F827" s="3"/>
      <c r="G827" s="3"/>
      <c r="H827" s="26"/>
      <c r="I827" s="26"/>
      <c r="J827" s="26"/>
      <c r="K827" s="26"/>
      <c r="L827" s="26"/>
      <c r="M827"/>
    </row>
    <row r="828" spans="1:13" x14ac:dyDescent="0.3">
      <c r="A828" s="3"/>
      <c r="B828" s="3"/>
      <c r="C828" s="3"/>
      <c r="D828" s="3"/>
      <c r="E828" s="3"/>
      <c r="F828" s="3"/>
      <c r="G828" s="3"/>
      <c r="H828" s="26"/>
      <c r="I828" s="26"/>
      <c r="J828" s="26"/>
      <c r="K828" s="26"/>
      <c r="L828" s="26"/>
      <c r="M828"/>
    </row>
    <row r="829" spans="1:13" x14ac:dyDescent="0.3">
      <c r="A829" s="3"/>
      <c r="B829" s="3"/>
      <c r="C829" s="3"/>
      <c r="D829" s="3"/>
      <c r="E829" s="3"/>
      <c r="F829" s="3"/>
      <c r="G829" s="3"/>
      <c r="H829" s="26"/>
      <c r="I829" s="26"/>
      <c r="J829" s="26"/>
      <c r="K829" s="26"/>
      <c r="L829" s="26"/>
      <c r="M829"/>
    </row>
    <row r="830" spans="1:13" x14ac:dyDescent="0.3">
      <c r="A830" s="3"/>
      <c r="B830" s="3"/>
      <c r="C830" s="3"/>
      <c r="D830" s="3"/>
      <c r="E830" s="3"/>
      <c r="F830" s="3"/>
      <c r="G830" s="3"/>
      <c r="H830" s="26"/>
      <c r="I830" s="26"/>
      <c r="J830" s="26"/>
      <c r="K830" s="26"/>
      <c r="L830" s="26"/>
      <c r="M830"/>
    </row>
    <row r="831" spans="1:13" x14ac:dyDescent="0.3">
      <c r="A831" s="3"/>
      <c r="B831" s="3"/>
      <c r="C831" s="3"/>
      <c r="D831" s="3"/>
      <c r="E831" s="3"/>
      <c r="F831" s="3"/>
      <c r="G831" s="3"/>
      <c r="H831" s="26"/>
      <c r="I831" s="26"/>
      <c r="J831" s="26"/>
      <c r="K831" s="26"/>
      <c r="L831" s="26"/>
      <c r="M831"/>
    </row>
    <row r="832" spans="1:13" x14ac:dyDescent="0.3">
      <c r="A832" s="3"/>
      <c r="B832" s="3"/>
      <c r="C832" s="3"/>
      <c r="D832" s="3"/>
      <c r="E832" s="3"/>
      <c r="F832" s="3"/>
      <c r="G832" s="3"/>
      <c r="H832" s="26"/>
      <c r="I832" s="26"/>
      <c r="J832" s="26"/>
      <c r="K832" s="26"/>
      <c r="L832" s="26"/>
      <c r="M832"/>
    </row>
    <row r="833" spans="1:13" x14ac:dyDescent="0.3">
      <c r="A833" s="3"/>
      <c r="B833" s="3"/>
      <c r="C833" s="3"/>
      <c r="D833" s="3"/>
      <c r="E833" s="3"/>
      <c r="F833" s="3"/>
      <c r="G833" s="3"/>
      <c r="H833" s="26"/>
      <c r="I833" s="26"/>
      <c r="J833" s="26"/>
      <c r="K833" s="26"/>
      <c r="L833" s="26"/>
      <c r="M833"/>
    </row>
    <row r="834" spans="1:13" x14ac:dyDescent="0.3">
      <c r="A834" s="3"/>
      <c r="B834" s="3"/>
      <c r="C834" s="3"/>
      <c r="D834" s="3"/>
      <c r="E834" s="3"/>
      <c r="F834" s="3"/>
      <c r="G834" s="3"/>
      <c r="H834" s="26"/>
      <c r="I834" s="26"/>
      <c r="J834" s="26"/>
      <c r="K834" s="26"/>
      <c r="L834" s="26"/>
      <c r="M834"/>
    </row>
    <row r="835" spans="1:13" x14ac:dyDescent="0.3">
      <c r="A835" s="3"/>
      <c r="B835" s="3"/>
      <c r="C835" s="3"/>
      <c r="D835" s="3"/>
      <c r="E835" s="3"/>
      <c r="F835" s="3"/>
      <c r="G835" s="3"/>
      <c r="H835" s="26"/>
      <c r="I835" s="26"/>
      <c r="J835" s="26"/>
      <c r="K835" s="26"/>
      <c r="L835" s="26"/>
      <c r="M835"/>
    </row>
    <row r="836" spans="1:13" x14ac:dyDescent="0.3">
      <c r="A836" s="3"/>
      <c r="B836" s="3"/>
      <c r="C836" s="3"/>
      <c r="D836" s="3"/>
      <c r="E836" s="3"/>
      <c r="F836" s="3"/>
      <c r="G836" s="3"/>
      <c r="H836" s="26"/>
      <c r="I836" s="26"/>
      <c r="J836" s="26"/>
      <c r="K836" s="26"/>
      <c r="L836" s="26"/>
      <c r="M836"/>
    </row>
    <row r="837" spans="1:13" x14ac:dyDescent="0.3">
      <c r="A837" s="3"/>
      <c r="B837" s="3"/>
      <c r="C837" s="3"/>
      <c r="D837" s="3"/>
      <c r="E837" s="3"/>
      <c r="F837" s="3"/>
      <c r="G837" s="3"/>
      <c r="H837" s="26"/>
      <c r="I837" s="26"/>
      <c r="J837" s="26"/>
      <c r="K837" s="26"/>
      <c r="L837" s="26"/>
      <c r="M837"/>
    </row>
    <row r="838" spans="1:13" x14ac:dyDescent="0.3">
      <c r="A838" s="3"/>
      <c r="B838" s="3"/>
      <c r="C838" s="3"/>
      <c r="D838" s="3"/>
      <c r="E838" s="3"/>
      <c r="F838" s="3"/>
      <c r="G838" s="3"/>
      <c r="H838" s="26"/>
      <c r="I838" s="26"/>
      <c r="J838" s="26"/>
      <c r="K838" s="26"/>
      <c r="L838" s="26"/>
      <c r="M838"/>
    </row>
    <row r="839" spans="1:13" x14ac:dyDescent="0.3">
      <c r="A839" s="3"/>
      <c r="B839" s="3"/>
      <c r="C839" s="3"/>
      <c r="D839" s="3"/>
      <c r="E839" s="3"/>
      <c r="F839" s="3"/>
      <c r="G839" s="3"/>
      <c r="H839" s="26"/>
      <c r="I839" s="26"/>
      <c r="J839" s="26"/>
      <c r="K839" s="26"/>
      <c r="L839" s="26"/>
      <c r="M839"/>
    </row>
    <row r="840" spans="1:13" x14ac:dyDescent="0.3">
      <c r="A840" s="3"/>
      <c r="B840" s="3"/>
      <c r="C840" s="3"/>
      <c r="D840" s="3"/>
      <c r="E840" s="3"/>
      <c r="F840" s="3"/>
      <c r="G840" s="3"/>
      <c r="H840" s="26"/>
      <c r="I840" s="26"/>
      <c r="J840" s="26"/>
      <c r="K840" s="26"/>
      <c r="L840" s="26"/>
      <c r="M840"/>
    </row>
    <row r="841" spans="1:13" x14ac:dyDescent="0.3">
      <c r="A841" s="3"/>
      <c r="B841" s="3"/>
      <c r="C841" s="3"/>
      <c r="D841" s="3"/>
      <c r="E841" s="3"/>
      <c r="F841" s="3"/>
      <c r="G841" s="3"/>
      <c r="H841" s="26"/>
      <c r="I841" s="26"/>
      <c r="J841" s="26"/>
      <c r="K841" s="26"/>
      <c r="L841" s="26"/>
      <c r="M841"/>
    </row>
    <row r="842" spans="1:13" x14ac:dyDescent="0.3">
      <c r="A842" s="3"/>
      <c r="B842" s="3"/>
      <c r="C842" s="3"/>
      <c r="D842" s="3"/>
      <c r="E842" s="3"/>
      <c r="F842" s="3"/>
      <c r="G842" s="3"/>
      <c r="H842" s="26"/>
      <c r="I842" s="26"/>
      <c r="J842" s="26"/>
      <c r="K842" s="26"/>
      <c r="L842" s="26"/>
      <c r="M842"/>
    </row>
    <row r="843" spans="1:13" x14ac:dyDescent="0.3">
      <c r="A843" s="3"/>
      <c r="B843" s="3"/>
      <c r="C843" s="3"/>
      <c r="D843" s="3"/>
      <c r="E843" s="3"/>
      <c r="F843" s="3"/>
      <c r="G843" s="3"/>
      <c r="H843" s="26"/>
      <c r="I843" s="26"/>
      <c r="J843" s="26"/>
      <c r="K843" s="26"/>
      <c r="L843" s="26"/>
      <c r="M843"/>
    </row>
    <row r="844" spans="1:13" x14ac:dyDescent="0.3">
      <c r="A844" s="3"/>
      <c r="B844" s="3"/>
      <c r="C844" s="3"/>
      <c r="D844" s="3"/>
      <c r="E844" s="3"/>
      <c r="F844" s="3"/>
      <c r="G844" s="3"/>
      <c r="H844" s="26"/>
      <c r="I844" s="26"/>
      <c r="J844" s="26"/>
      <c r="K844" s="26"/>
      <c r="L844" s="26"/>
      <c r="M844"/>
    </row>
    <row r="845" spans="1:13" x14ac:dyDescent="0.3">
      <c r="A845" s="3"/>
      <c r="B845" s="3"/>
      <c r="C845" s="3"/>
      <c r="D845" s="3"/>
      <c r="E845" s="3"/>
      <c r="F845" s="3"/>
      <c r="G845" s="3"/>
      <c r="H845" s="26"/>
      <c r="I845" s="26"/>
      <c r="J845" s="26"/>
      <c r="K845" s="26"/>
      <c r="L845" s="26"/>
      <c r="M845"/>
    </row>
    <row r="846" spans="1:13" x14ac:dyDescent="0.3">
      <c r="A846" s="3"/>
      <c r="B846" s="3"/>
      <c r="C846" s="3"/>
      <c r="D846" s="3"/>
      <c r="E846" s="3"/>
      <c r="F846" s="3"/>
      <c r="G846" s="3"/>
      <c r="H846" s="26"/>
      <c r="I846" s="26"/>
      <c r="J846" s="26"/>
      <c r="K846" s="26"/>
      <c r="L846" s="26"/>
      <c r="M846"/>
    </row>
    <row r="847" spans="1:13" x14ac:dyDescent="0.3">
      <c r="A847" s="3"/>
      <c r="B847" s="3"/>
      <c r="C847" s="3"/>
      <c r="D847" s="3"/>
      <c r="E847" s="3"/>
      <c r="F847" s="3"/>
      <c r="G847" s="3"/>
      <c r="H847" s="26"/>
      <c r="I847" s="26"/>
      <c r="J847" s="26"/>
      <c r="K847" s="26"/>
      <c r="L847" s="26"/>
      <c r="M847"/>
    </row>
    <row r="848" spans="1:13" x14ac:dyDescent="0.3">
      <c r="A848" s="3"/>
      <c r="B848" s="3"/>
      <c r="C848" s="3"/>
      <c r="D848" s="3"/>
      <c r="E848" s="3"/>
      <c r="F848" s="3"/>
      <c r="G848" s="3"/>
      <c r="H848" s="26"/>
      <c r="I848" s="26"/>
      <c r="J848" s="26"/>
      <c r="K848" s="26"/>
      <c r="L848" s="26"/>
      <c r="M848"/>
    </row>
    <row r="849" spans="1:13" x14ac:dyDescent="0.3">
      <c r="A849" s="3"/>
      <c r="B849" s="3"/>
      <c r="C849" s="3"/>
      <c r="D849" s="3"/>
      <c r="E849" s="3"/>
      <c r="F849" s="3"/>
      <c r="G849" s="3"/>
      <c r="H849" s="26"/>
      <c r="I849" s="26"/>
      <c r="J849" s="26"/>
      <c r="K849" s="26"/>
      <c r="L849" s="26"/>
      <c r="M849"/>
    </row>
    <row r="850" spans="1:13" x14ac:dyDescent="0.3">
      <c r="A850" s="3"/>
      <c r="B850" s="3"/>
      <c r="C850" s="3"/>
      <c r="D850" s="3"/>
      <c r="E850" s="3"/>
      <c r="F850" s="3"/>
      <c r="G850" s="3"/>
      <c r="H850" s="26"/>
      <c r="I850" s="26"/>
      <c r="J850" s="26"/>
      <c r="K850" s="26"/>
      <c r="L850" s="26"/>
      <c r="M850"/>
    </row>
    <row r="851" spans="1:13" x14ac:dyDescent="0.3">
      <c r="A851" s="3"/>
      <c r="B851" s="3"/>
      <c r="C851" s="3"/>
      <c r="D851" s="3"/>
      <c r="E851" s="3"/>
      <c r="F851" s="3"/>
      <c r="G851" s="3"/>
      <c r="H851" s="26"/>
      <c r="I851" s="26"/>
      <c r="J851" s="26"/>
      <c r="K851" s="26"/>
      <c r="L851" s="26"/>
      <c r="M851"/>
    </row>
    <row r="852" spans="1:13" x14ac:dyDescent="0.3">
      <c r="A852" s="3"/>
      <c r="B852" s="3"/>
      <c r="C852" s="3"/>
      <c r="D852" s="3"/>
      <c r="E852" s="3"/>
      <c r="F852" s="3"/>
      <c r="G852" s="3"/>
      <c r="H852" s="26"/>
      <c r="I852" s="26"/>
      <c r="J852" s="26"/>
      <c r="K852" s="26"/>
      <c r="L852" s="26"/>
      <c r="M852"/>
    </row>
    <row r="853" spans="1:13" x14ac:dyDescent="0.3">
      <c r="A853" s="3"/>
      <c r="B853" s="3"/>
      <c r="C853" s="3"/>
      <c r="D853" s="3"/>
      <c r="E853" s="3"/>
      <c r="F853" s="3"/>
      <c r="G853" s="3"/>
      <c r="H853" s="26"/>
      <c r="I853" s="26"/>
      <c r="J853" s="26"/>
      <c r="K853" s="26"/>
      <c r="L853" s="26"/>
      <c r="M853"/>
    </row>
    <row r="854" spans="1:13" x14ac:dyDescent="0.3">
      <c r="A854" s="3"/>
      <c r="B854" s="3"/>
      <c r="C854" s="3"/>
      <c r="D854" s="3"/>
      <c r="E854" s="3"/>
      <c r="F854" s="3"/>
      <c r="G854" s="3"/>
      <c r="H854" s="26"/>
      <c r="I854" s="26"/>
      <c r="J854" s="26"/>
      <c r="K854" s="26"/>
      <c r="L854" s="26"/>
      <c r="M854"/>
    </row>
    <row r="855" spans="1:13" x14ac:dyDescent="0.3">
      <c r="A855" s="3"/>
      <c r="B855" s="3"/>
      <c r="C855" s="3"/>
      <c r="D855" s="3"/>
      <c r="E855" s="3"/>
      <c r="F855" s="3"/>
      <c r="G855" s="3"/>
      <c r="H855" s="26"/>
      <c r="I855" s="26"/>
      <c r="J855" s="26"/>
      <c r="K855" s="26"/>
      <c r="L855" s="26"/>
      <c r="M855"/>
    </row>
    <row r="856" spans="1:13" x14ac:dyDescent="0.3">
      <c r="A856" s="3"/>
      <c r="B856" s="3"/>
      <c r="C856" s="3"/>
      <c r="D856" s="3"/>
      <c r="E856" s="3"/>
      <c r="F856" s="3"/>
      <c r="G856" s="3"/>
      <c r="H856" s="26"/>
      <c r="I856" s="26"/>
      <c r="J856" s="26"/>
      <c r="K856" s="26"/>
      <c r="L856" s="26"/>
      <c r="M856"/>
    </row>
    <row r="857" spans="1:13" x14ac:dyDescent="0.3">
      <c r="A857" s="3"/>
      <c r="B857" s="3"/>
      <c r="C857" s="3"/>
      <c r="D857" s="3"/>
      <c r="E857" s="3"/>
      <c r="F857" s="3"/>
      <c r="G857" s="3"/>
      <c r="H857" s="26"/>
      <c r="I857" s="26"/>
      <c r="J857" s="26"/>
      <c r="K857" s="26"/>
      <c r="L857" s="26"/>
      <c r="M857"/>
    </row>
    <row r="858" spans="1:13" x14ac:dyDescent="0.3">
      <c r="A858" s="3"/>
      <c r="B858" s="3"/>
      <c r="C858" s="3"/>
      <c r="D858" s="3"/>
      <c r="E858" s="3"/>
      <c r="F858" s="3"/>
      <c r="G858" s="3"/>
      <c r="H858" s="26"/>
      <c r="I858" s="26"/>
      <c r="J858" s="26"/>
      <c r="K858" s="26"/>
      <c r="L858" s="26"/>
      <c r="M858"/>
    </row>
    <row r="859" spans="1:13" x14ac:dyDescent="0.3">
      <c r="A859" s="3"/>
      <c r="B859" s="3"/>
      <c r="C859" s="3"/>
      <c r="D859" s="3"/>
      <c r="E859" s="3"/>
      <c r="F859" s="3"/>
      <c r="G859" s="3"/>
      <c r="H859" s="26"/>
      <c r="I859" s="26"/>
      <c r="J859" s="26"/>
      <c r="K859" s="26"/>
      <c r="L859" s="26"/>
      <c r="M859"/>
    </row>
    <row r="860" spans="1:13" x14ac:dyDescent="0.3">
      <c r="A860" s="3"/>
      <c r="B860" s="3"/>
      <c r="C860" s="3"/>
      <c r="D860" s="3"/>
      <c r="E860" s="3"/>
      <c r="F860" s="3"/>
      <c r="G860" s="3"/>
      <c r="H860" s="26"/>
      <c r="I860" s="26"/>
      <c r="J860" s="26"/>
      <c r="K860" s="26"/>
      <c r="L860" s="26"/>
      <c r="M860"/>
    </row>
    <row r="861" spans="1:13" x14ac:dyDescent="0.3">
      <c r="A861" s="3"/>
      <c r="B861" s="3"/>
      <c r="C861" s="3"/>
      <c r="D861" s="3"/>
      <c r="E861" s="3"/>
      <c r="F861" s="3"/>
      <c r="G861" s="3"/>
      <c r="H861" s="26"/>
      <c r="I861" s="26"/>
      <c r="J861" s="26"/>
      <c r="K861" s="26"/>
      <c r="L861" s="26"/>
      <c r="M861"/>
    </row>
    <row r="862" spans="1:13" x14ac:dyDescent="0.3">
      <c r="A862" s="3"/>
      <c r="B862" s="3"/>
      <c r="C862" s="3"/>
      <c r="D862" s="3"/>
      <c r="E862" s="3"/>
      <c r="F862" s="3"/>
      <c r="G862" s="3"/>
      <c r="H862" s="26"/>
      <c r="I862" s="26"/>
      <c r="J862" s="26"/>
      <c r="K862" s="26"/>
      <c r="L862" s="26"/>
      <c r="M862"/>
    </row>
    <row r="863" spans="1:13" x14ac:dyDescent="0.3">
      <c r="A863" s="3"/>
      <c r="B863" s="3"/>
      <c r="C863" s="3"/>
      <c r="D863" s="3"/>
      <c r="E863" s="3"/>
      <c r="F863" s="3"/>
      <c r="G863" s="3"/>
      <c r="H863" s="26"/>
      <c r="I863" s="26"/>
      <c r="J863" s="26"/>
      <c r="K863" s="26"/>
      <c r="L863" s="26"/>
      <c r="M863"/>
    </row>
    <row r="864" spans="1:13" x14ac:dyDescent="0.3">
      <c r="A864" s="3"/>
      <c r="B864" s="3"/>
      <c r="C864" s="3"/>
      <c r="D864" s="3"/>
      <c r="E864" s="3"/>
      <c r="F864" s="3"/>
      <c r="G864" s="3"/>
      <c r="H864" s="26"/>
      <c r="I864" s="26"/>
      <c r="J864" s="26"/>
      <c r="K864" s="26"/>
      <c r="L864" s="26"/>
      <c r="M864"/>
    </row>
    <row r="865" spans="1:13" x14ac:dyDescent="0.3">
      <c r="A865" s="3"/>
      <c r="B865" s="3"/>
      <c r="C865" s="3"/>
      <c r="D865" s="3"/>
      <c r="E865" s="3"/>
      <c r="F865" s="3"/>
      <c r="G865" s="3"/>
      <c r="H865" s="26"/>
      <c r="I865" s="26"/>
      <c r="J865" s="26"/>
      <c r="K865" s="26"/>
      <c r="L865" s="26"/>
      <c r="M865"/>
    </row>
    <row r="866" spans="1:13" x14ac:dyDescent="0.3">
      <c r="A866" s="3"/>
      <c r="B866" s="3"/>
      <c r="C866" s="3"/>
      <c r="D866" s="3"/>
      <c r="E866" s="3"/>
      <c r="F866" s="3"/>
      <c r="G866" s="3"/>
      <c r="H866" s="26"/>
      <c r="I866" s="26"/>
      <c r="J866" s="26"/>
      <c r="K866" s="26"/>
      <c r="L866" s="26"/>
      <c r="M866"/>
    </row>
    <row r="867" spans="1:13" x14ac:dyDescent="0.3">
      <c r="A867" s="3"/>
      <c r="B867" s="3"/>
      <c r="C867" s="3"/>
      <c r="D867" s="3"/>
      <c r="E867" s="3"/>
      <c r="F867" s="3"/>
      <c r="G867" s="3"/>
      <c r="H867" s="26"/>
      <c r="I867" s="26"/>
      <c r="J867" s="26"/>
      <c r="K867" s="26"/>
      <c r="L867" s="26"/>
      <c r="M867"/>
    </row>
    <row r="868" spans="1:13" x14ac:dyDescent="0.3">
      <c r="A868" s="3"/>
      <c r="B868" s="3"/>
      <c r="C868" s="3"/>
      <c r="D868" s="3"/>
      <c r="E868" s="3"/>
      <c r="F868" s="3"/>
      <c r="G868" s="3"/>
      <c r="H868" s="26"/>
      <c r="I868" s="26"/>
      <c r="J868" s="26"/>
      <c r="K868" s="26"/>
      <c r="L868" s="26"/>
      <c r="M868"/>
    </row>
    <row r="869" spans="1:13" x14ac:dyDescent="0.3">
      <c r="A869" s="3"/>
      <c r="B869" s="3"/>
      <c r="C869" s="3"/>
      <c r="D869" s="3"/>
      <c r="E869" s="3"/>
      <c r="F869" s="3"/>
      <c r="G869" s="3"/>
      <c r="H869" s="26"/>
      <c r="I869" s="26"/>
      <c r="J869" s="26"/>
      <c r="K869" s="26"/>
      <c r="L869" s="26"/>
      <c r="M869"/>
    </row>
    <row r="870" spans="1:13" x14ac:dyDescent="0.3">
      <c r="A870" s="3"/>
      <c r="B870" s="3"/>
      <c r="C870" s="3"/>
      <c r="D870" s="3"/>
      <c r="E870" s="3"/>
      <c r="F870" s="3"/>
      <c r="G870" s="3"/>
      <c r="H870" s="26"/>
      <c r="I870" s="26"/>
      <c r="J870" s="26"/>
      <c r="K870" s="26"/>
      <c r="L870" s="26"/>
      <c r="M870"/>
    </row>
    <row r="871" spans="1:13" x14ac:dyDescent="0.3">
      <c r="A871" s="3"/>
      <c r="B871" s="3"/>
      <c r="C871" s="3"/>
      <c r="D871" s="3"/>
      <c r="E871" s="3"/>
      <c r="F871" s="3"/>
      <c r="G871" s="3"/>
      <c r="H871" s="26"/>
      <c r="I871" s="26"/>
      <c r="J871" s="26"/>
      <c r="K871" s="26"/>
      <c r="L871" s="26"/>
      <c r="M871"/>
    </row>
    <row r="872" spans="1:13" x14ac:dyDescent="0.3">
      <c r="A872" s="3"/>
      <c r="B872" s="3"/>
      <c r="C872" s="3"/>
      <c r="D872" s="3"/>
      <c r="E872" s="3"/>
      <c r="F872" s="3"/>
      <c r="G872" s="3"/>
      <c r="H872" s="26"/>
      <c r="I872" s="26"/>
      <c r="J872" s="26"/>
      <c r="K872" s="26"/>
      <c r="L872" s="26"/>
      <c r="M872"/>
    </row>
    <row r="873" spans="1:13" x14ac:dyDescent="0.3">
      <c r="A873" s="3"/>
      <c r="B873" s="3"/>
      <c r="C873" s="3"/>
      <c r="D873" s="3"/>
      <c r="E873" s="3"/>
      <c r="F873" s="3"/>
      <c r="G873" s="3"/>
      <c r="H873" s="26"/>
      <c r="I873" s="26"/>
      <c r="J873" s="26"/>
      <c r="K873" s="26"/>
      <c r="L873" s="26"/>
      <c r="M873"/>
    </row>
    <row r="874" spans="1:13" x14ac:dyDescent="0.3">
      <c r="A874" s="3"/>
      <c r="B874" s="3"/>
      <c r="C874" s="3"/>
      <c r="D874" s="3"/>
      <c r="E874" s="3"/>
      <c r="F874" s="3"/>
      <c r="G874" s="3"/>
      <c r="H874" s="26"/>
      <c r="I874" s="26"/>
      <c r="J874" s="26"/>
      <c r="K874" s="26"/>
      <c r="L874" s="26"/>
      <c r="M874"/>
    </row>
    <row r="875" spans="1:13" x14ac:dyDescent="0.3">
      <c r="A875" s="3"/>
      <c r="B875" s="3"/>
      <c r="C875" s="3"/>
      <c r="D875" s="3"/>
      <c r="E875" s="3"/>
      <c r="F875" s="3"/>
      <c r="G875" s="3"/>
      <c r="H875" s="26"/>
      <c r="I875" s="26"/>
      <c r="J875" s="26"/>
      <c r="K875" s="26"/>
      <c r="L875" s="26"/>
      <c r="M875"/>
    </row>
    <row r="876" spans="1:13" x14ac:dyDescent="0.3">
      <c r="A876" s="3"/>
      <c r="B876" s="3"/>
      <c r="C876" s="3"/>
      <c r="D876" s="3"/>
      <c r="E876" s="3"/>
      <c r="F876" s="3"/>
      <c r="G876" s="3"/>
      <c r="H876" s="26"/>
      <c r="I876" s="26"/>
      <c r="J876" s="26"/>
      <c r="K876" s="26"/>
      <c r="L876" s="26"/>
      <c r="M876"/>
    </row>
    <row r="877" spans="1:13" x14ac:dyDescent="0.3">
      <c r="A877" s="3"/>
      <c r="B877" s="3"/>
      <c r="C877" s="3"/>
      <c r="D877" s="3"/>
      <c r="E877" s="3"/>
      <c r="F877" s="3"/>
      <c r="G877" s="3"/>
      <c r="H877" s="26"/>
      <c r="I877" s="26"/>
      <c r="J877" s="26"/>
      <c r="K877" s="26"/>
      <c r="L877" s="26"/>
      <c r="M877"/>
    </row>
    <row r="878" spans="1:13" x14ac:dyDescent="0.3">
      <c r="A878" s="3"/>
      <c r="B878" s="3"/>
      <c r="C878" s="3"/>
      <c r="D878" s="3"/>
      <c r="E878" s="3"/>
      <c r="F878" s="3"/>
      <c r="G878" s="3"/>
      <c r="H878" s="26"/>
      <c r="I878" s="26"/>
      <c r="J878" s="26"/>
      <c r="K878" s="26"/>
      <c r="L878" s="26"/>
      <c r="M878"/>
    </row>
    <row r="879" spans="1:13" x14ac:dyDescent="0.3">
      <c r="A879" s="3"/>
      <c r="B879" s="3"/>
      <c r="C879" s="3"/>
      <c r="D879" s="3"/>
      <c r="E879" s="3"/>
      <c r="F879" s="3"/>
      <c r="G879" s="3"/>
      <c r="H879" s="26"/>
      <c r="I879" s="26"/>
      <c r="J879" s="26"/>
      <c r="K879" s="26"/>
      <c r="L879" s="26"/>
      <c r="M879"/>
    </row>
    <row r="880" spans="1:13" x14ac:dyDescent="0.3">
      <c r="A880" s="3"/>
      <c r="B880" s="3"/>
      <c r="C880" s="3"/>
      <c r="D880" s="3"/>
      <c r="E880" s="3"/>
      <c r="F880" s="3"/>
      <c r="G880" s="3"/>
      <c r="H880" s="26"/>
      <c r="I880" s="26"/>
      <c r="J880" s="26"/>
      <c r="K880" s="26"/>
      <c r="L880" s="26"/>
      <c r="M880"/>
    </row>
    <row r="881" spans="1:13" x14ac:dyDescent="0.3">
      <c r="A881" s="3"/>
      <c r="B881" s="3"/>
      <c r="C881" s="3"/>
      <c r="D881" s="3"/>
      <c r="E881" s="3"/>
      <c r="F881" s="3"/>
      <c r="G881" s="3"/>
      <c r="H881" s="26"/>
      <c r="I881" s="26"/>
      <c r="J881" s="26"/>
      <c r="K881" s="26"/>
      <c r="L881" s="26"/>
      <c r="M881"/>
    </row>
    <row r="882" spans="1:13" x14ac:dyDescent="0.3">
      <c r="A882" s="3"/>
      <c r="B882" s="3"/>
      <c r="C882" s="3"/>
      <c r="D882" s="3"/>
      <c r="E882" s="3"/>
      <c r="F882" s="3"/>
      <c r="G882" s="3"/>
      <c r="H882" s="26"/>
      <c r="I882" s="26"/>
      <c r="J882" s="26"/>
      <c r="K882" s="26"/>
      <c r="L882" s="26"/>
      <c r="M882"/>
    </row>
    <row r="883" spans="1:13" x14ac:dyDescent="0.3">
      <c r="A883" s="3"/>
      <c r="B883" s="3"/>
      <c r="C883" s="3"/>
      <c r="D883" s="3"/>
      <c r="E883" s="3"/>
      <c r="F883" s="3"/>
      <c r="G883" s="3"/>
      <c r="H883" s="26"/>
      <c r="I883" s="26"/>
      <c r="J883" s="26"/>
      <c r="K883" s="26"/>
      <c r="L883" s="26"/>
      <c r="M883"/>
    </row>
    <row r="884" spans="1:13" x14ac:dyDescent="0.3">
      <c r="A884" s="3"/>
      <c r="B884" s="3"/>
      <c r="C884" s="3"/>
      <c r="D884" s="3"/>
      <c r="E884" s="3"/>
      <c r="F884" s="3"/>
      <c r="G884" s="3"/>
      <c r="H884" s="26"/>
      <c r="I884" s="26"/>
      <c r="J884" s="26"/>
      <c r="K884" s="26"/>
      <c r="L884" s="26"/>
      <c r="M884"/>
    </row>
    <row r="885" spans="1:13" x14ac:dyDescent="0.3">
      <c r="A885" s="3"/>
      <c r="B885" s="3"/>
      <c r="C885" s="3"/>
      <c r="D885" s="3"/>
      <c r="E885" s="3"/>
      <c r="F885" s="3"/>
      <c r="G885" s="3"/>
      <c r="H885" s="26"/>
      <c r="I885" s="26"/>
      <c r="J885" s="26"/>
      <c r="K885" s="26"/>
      <c r="L885" s="26"/>
      <c r="M885"/>
    </row>
    <row r="886" spans="1:13" x14ac:dyDescent="0.3">
      <c r="A886" s="3"/>
      <c r="B886" s="3"/>
      <c r="C886" s="3"/>
      <c r="D886" s="3"/>
      <c r="E886" s="3"/>
      <c r="F886" s="3"/>
      <c r="G886" s="3"/>
      <c r="H886" s="26"/>
      <c r="I886" s="26"/>
      <c r="J886" s="26"/>
      <c r="K886" s="26"/>
      <c r="L886" s="26"/>
      <c r="M886"/>
    </row>
    <row r="887" spans="1:13" x14ac:dyDescent="0.3">
      <c r="A887" s="3"/>
      <c r="B887" s="3"/>
      <c r="C887" s="3"/>
      <c r="D887" s="3"/>
      <c r="E887" s="3"/>
      <c r="F887" s="3"/>
      <c r="G887" s="3"/>
      <c r="H887" s="26"/>
      <c r="I887" s="26"/>
      <c r="J887" s="26"/>
      <c r="K887" s="26"/>
      <c r="L887" s="26"/>
      <c r="M887"/>
    </row>
    <row r="888" spans="1:13" x14ac:dyDescent="0.3">
      <c r="A888" s="3"/>
      <c r="B888" s="3"/>
      <c r="C888" s="3"/>
      <c r="D888" s="3"/>
      <c r="E888" s="3"/>
      <c r="F888" s="3"/>
      <c r="G888" s="3"/>
      <c r="H888" s="26"/>
      <c r="I888" s="26"/>
      <c r="J888" s="26"/>
      <c r="K888" s="26"/>
      <c r="L888" s="26"/>
      <c r="M888"/>
    </row>
    <row r="889" spans="1:13" x14ac:dyDescent="0.3">
      <c r="A889" s="3"/>
      <c r="B889" s="3"/>
      <c r="C889" s="3"/>
      <c r="D889" s="3"/>
      <c r="E889" s="3"/>
      <c r="F889" s="3"/>
      <c r="G889" s="3"/>
      <c r="H889" s="26"/>
      <c r="I889" s="26"/>
      <c r="J889" s="26"/>
      <c r="K889" s="26"/>
      <c r="L889" s="26"/>
      <c r="M889"/>
    </row>
    <row r="890" spans="1:13" x14ac:dyDescent="0.3">
      <c r="A890" s="3"/>
      <c r="B890" s="3"/>
      <c r="C890" s="3"/>
      <c r="D890" s="3"/>
      <c r="E890" s="3"/>
      <c r="F890" s="3"/>
      <c r="G890" s="3"/>
      <c r="H890" s="26"/>
      <c r="I890" s="26"/>
      <c r="J890" s="26"/>
      <c r="K890" s="26"/>
      <c r="L890" s="26"/>
      <c r="M890"/>
    </row>
    <row r="891" spans="1:13" x14ac:dyDescent="0.3">
      <c r="A891" s="3"/>
      <c r="B891" s="3"/>
      <c r="C891" s="3"/>
      <c r="D891" s="3"/>
      <c r="E891" s="3"/>
      <c r="F891" s="3"/>
      <c r="G891" s="3"/>
      <c r="H891" s="26"/>
      <c r="I891" s="26"/>
      <c r="J891" s="26"/>
      <c r="K891" s="26"/>
      <c r="L891" s="26"/>
      <c r="M891"/>
    </row>
    <row r="892" spans="1:13" x14ac:dyDescent="0.3">
      <c r="A892" s="3"/>
      <c r="B892" s="3"/>
      <c r="C892" s="3"/>
      <c r="D892" s="3"/>
      <c r="E892" s="3"/>
      <c r="F892" s="3"/>
      <c r="G892" s="3"/>
      <c r="H892" s="26"/>
      <c r="I892" s="26"/>
      <c r="J892" s="26"/>
      <c r="K892" s="26"/>
      <c r="L892" s="26"/>
      <c r="M892"/>
    </row>
    <row r="893" spans="1:13" x14ac:dyDescent="0.3">
      <c r="A893" s="3"/>
      <c r="B893" s="3"/>
      <c r="C893" s="3"/>
      <c r="D893" s="3"/>
      <c r="E893" s="3"/>
      <c r="F893" s="3"/>
      <c r="G893" s="3"/>
      <c r="H893" s="26"/>
      <c r="I893" s="26"/>
      <c r="J893" s="26"/>
      <c r="K893" s="26"/>
      <c r="L893" s="26"/>
      <c r="M893"/>
    </row>
    <row r="894" spans="1:13" x14ac:dyDescent="0.3">
      <c r="A894" s="3"/>
      <c r="B894" s="3"/>
      <c r="C894" s="3"/>
      <c r="D894" s="3"/>
      <c r="E894" s="3"/>
      <c r="F894" s="3"/>
      <c r="G894" s="3"/>
      <c r="H894" s="26"/>
      <c r="I894" s="26"/>
      <c r="J894" s="26"/>
      <c r="K894" s="26"/>
      <c r="L894" s="26"/>
      <c r="M894"/>
    </row>
    <row r="895" spans="1:13" x14ac:dyDescent="0.3">
      <c r="A895" s="3"/>
      <c r="B895" s="3"/>
      <c r="C895" s="3"/>
      <c r="D895" s="3"/>
      <c r="E895" s="3"/>
      <c r="F895" s="3"/>
      <c r="G895" s="3"/>
      <c r="H895" s="26"/>
      <c r="I895" s="26"/>
      <c r="J895" s="26"/>
      <c r="K895" s="26"/>
      <c r="L895" s="26"/>
      <c r="M895"/>
    </row>
    <row r="896" spans="1:13" x14ac:dyDescent="0.3">
      <c r="A896" s="3"/>
      <c r="B896" s="3"/>
      <c r="C896" s="3"/>
      <c r="D896" s="3"/>
      <c r="E896" s="3"/>
      <c r="F896" s="3"/>
      <c r="G896" s="3"/>
      <c r="H896" s="26"/>
      <c r="I896" s="26"/>
      <c r="J896" s="26"/>
      <c r="K896" s="26"/>
      <c r="L896" s="26"/>
      <c r="M896"/>
    </row>
    <row r="897" spans="1:13" x14ac:dyDescent="0.3">
      <c r="A897" s="3"/>
      <c r="B897" s="3"/>
      <c r="C897" s="3"/>
      <c r="D897" s="3"/>
      <c r="E897" s="3"/>
      <c r="F897" s="3"/>
      <c r="G897" s="3"/>
      <c r="H897" s="26"/>
      <c r="I897" s="26"/>
      <c r="J897" s="26"/>
      <c r="K897" s="26"/>
      <c r="L897" s="26"/>
      <c r="M897"/>
    </row>
    <row r="898" spans="1:13" x14ac:dyDescent="0.3">
      <c r="A898" s="3"/>
      <c r="B898" s="3"/>
      <c r="C898" s="3"/>
      <c r="D898" s="3"/>
      <c r="E898" s="3"/>
      <c r="F898" s="3"/>
      <c r="G898" s="3"/>
      <c r="H898" s="26"/>
      <c r="I898" s="26"/>
      <c r="J898" s="26"/>
      <c r="K898" s="26"/>
      <c r="L898" s="26"/>
      <c r="M898"/>
    </row>
    <row r="899" spans="1:13" x14ac:dyDescent="0.3">
      <c r="A899" s="3"/>
      <c r="B899" s="3"/>
      <c r="C899" s="3"/>
      <c r="D899" s="3"/>
      <c r="E899" s="3"/>
      <c r="F899" s="3"/>
      <c r="G899" s="3"/>
      <c r="H899" s="26"/>
      <c r="I899" s="26"/>
      <c r="J899" s="26"/>
      <c r="K899" s="26"/>
      <c r="L899" s="26"/>
      <c r="M899"/>
    </row>
    <row r="900" spans="1:13" x14ac:dyDescent="0.3">
      <c r="A900" s="3"/>
      <c r="B900" s="3"/>
      <c r="C900" s="3"/>
      <c r="D900" s="3"/>
      <c r="E900" s="3"/>
      <c r="F900" s="3"/>
      <c r="G900" s="3"/>
      <c r="H900" s="26"/>
      <c r="I900" s="26"/>
      <c r="J900" s="26"/>
      <c r="K900" s="26"/>
      <c r="L900" s="26"/>
      <c r="M900"/>
    </row>
    <row r="901" spans="1:13" x14ac:dyDescent="0.3">
      <c r="A901" s="3"/>
      <c r="B901" s="3"/>
      <c r="C901" s="3"/>
      <c r="D901" s="3"/>
      <c r="E901" s="3"/>
      <c r="F901" s="3"/>
      <c r="G901" s="3"/>
      <c r="H901" s="26"/>
      <c r="I901" s="26"/>
      <c r="J901" s="26"/>
      <c r="K901" s="26"/>
      <c r="L901" s="26"/>
      <c r="M901"/>
    </row>
    <row r="902" spans="1:13" x14ac:dyDescent="0.3">
      <c r="A902" s="3"/>
      <c r="B902" s="3"/>
      <c r="C902" s="3"/>
      <c r="D902" s="3"/>
      <c r="E902" s="3"/>
      <c r="F902" s="3"/>
      <c r="G902" s="3"/>
      <c r="H902" s="26"/>
      <c r="I902" s="26"/>
      <c r="J902" s="26"/>
      <c r="K902" s="26"/>
      <c r="L902" s="26"/>
      <c r="M902"/>
    </row>
    <row r="903" spans="1:13" x14ac:dyDescent="0.3">
      <c r="A903" s="3"/>
      <c r="B903" s="3"/>
      <c r="C903" s="3"/>
      <c r="D903" s="3"/>
      <c r="E903" s="3"/>
      <c r="F903" s="3"/>
      <c r="G903" s="3"/>
      <c r="H903" s="26"/>
      <c r="I903" s="26"/>
      <c r="J903" s="26"/>
      <c r="K903" s="26"/>
      <c r="L903" s="26"/>
      <c r="M903"/>
    </row>
    <row r="904" spans="1:13" x14ac:dyDescent="0.3">
      <c r="A904" s="3"/>
      <c r="B904" s="3"/>
      <c r="C904" s="3"/>
      <c r="D904" s="3"/>
      <c r="E904" s="3"/>
      <c r="F904" s="3"/>
      <c r="G904" s="3"/>
      <c r="H904" s="26"/>
      <c r="I904" s="26"/>
      <c r="J904" s="26"/>
      <c r="K904" s="26"/>
      <c r="L904" s="26"/>
      <c r="M904"/>
    </row>
    <row r="905" spans="1:13" x14ac:dyDescent="0.3">
      <c r="A905" s="3"/>
      <c r="B905" s="3"/>
      <c r="C905" s="3"/>
      <c r="D905" s="3"/>
      <c r="E905" s="3"/>
      <c r="F905" s="3"/>
      <c r="G905" s="3"/>
      <c r="H905" s="26"/>
      <c r="I905" s="26"/>
      <c r="J905" s="26"/>
      <c r="K905" s="26"/>
      <c r="L905" s="26"/>
      <c r="M905"/>
    </row>
    <row r="906" spans="1:13" x14ac:dyDescent="0.3">
      <c r="A906" s="3"/>
      <c r="B906" s="3"/>
      <c r="C906" s="3"/>
      <c r="D906" s="3"/>
      <c r="E906" s="3"/>
      <c r="F906" s="3"/>
      <c r="G906" s="3"/>
      <c r="H906" s="26"/>
      <c r="I906" s="26"/>
      <c r="J906" s="26"/>
      <c r="K906" s="26"/>
      <c r="L906" s="26"/>
      <c r="M906"/>
    </row>
    <row r="907" spans="1:13" x14ac:dyDescent="0.3">
      <c r="A907" s="3"/>
      <c r="B907" s="3"/>
      <c r="C907" s="3"/>
      <c r="D907" s="3"/>
      <c r="E907" s="3"/>
      <c r="F907" s="3"/>
      <c r="G907" s="3"/>
      <c r="H907" s="26"/>
      <c r="I907" s="26"/>
      <c r="J907" s="26"/>
      <c r="K907" s="26"/>
      <c r="L907" s="26"/>
      <c r="M907"/>
    </row>
    <row r="908" spans="1:13" x14ac:dyDescent="0.3">
      <c r="A908" s="3"/>
      <c r="B908" s="3"/>
      <c r="C908" s="3"/>
      <c r="D908" s="3"/>
      <c r="E908" s="3"/>
      <c r="F908" s="3"/>
      <c r="G908" s="3"/>
      <c r="H908" s="26"/>
      <c r="I908" s="26"/>
      <c r="J908" s="26"/>
      <c r="K908" s="26"/>
      <c r="L908" s="26"/>
      <c r="M908"/>
    </row>
    <row r="909" spans="1:13" x14ac:dyDescent="0.3">
      <c r="A909" s="3"/>
      <c r="B909" s="3"/>
      <c r="C909" s="3"/>
      <c r="D909" s="3"/>
      <c r="E909" s="3"/>
      <c r="F909" s="3"/>
      <c r="G909" s="3"/>
      <c r="H909" s="26"/>
      <c r="I909" s="26"/>
      <c r="J909" s="26"/>
      <c r="K909" s="26"/>
      <c r="L909" s="26"/>
      <c r="M909"/>
    </row>
    <row r="910" spans="1:13" x14ac:dyDescent="0.3">
      <c r="A910" s="3"/>
      <c r="B910" s="3"/>
      <c r="C910" s="3"/>
      <c r="D910" s="3"/>
      <c r="E910" s="3"/>
      <c r="F910" s="3"/>
      <c r="G910" s="3"/>
      <c r="H910" s="26"/>
      <c r="I910" s="26"/>
      <c r="J910" s="26"/>
      <c r="K910" s="26"/>
      <c r="L910" s="26"/>
      <c r="M910"/>
    </row>
    <row r="911" spans="1:13" x14ac:dyDescent="0.3">
      <c r="A911" s="3"/>
      <c r="B911" s="3"/>
      <c r="C911" s="3"/>
      <c r="D911" s="3"/>
      <c r="E911" s="3"/>
      <c r="F911" s="3"/>
      <c r="G911" s="3"/>
      <c r="H911" s="26"/>
      <c r="I911" s="26"/>
      <c r="J911" s="26"/>
      <c r="K911" s="26"/>
      <c r="L911" s="26"/>
      <c r="M911"/>
    </row>
    <row r="912" spans="1:13" x14ac:dyDescent="0.3">
      <c r="A912" s="3"/>
      <c r="B912" s="3"/>
      <c r="C912" s="3"/>
      <c r="D912" s="3"/>
      <c r="E912" s="3"/>
      <c r="F912" s="3"/>
      <c r="G912" s="3"/>
      <c r="H912" s="26"/>
      <c r="I912" s="26"/>
      <c r="J912" s="26"/>
      <c r="K912" s="26"/>
      <c r="L912" s="26"/>
      <c r="M912"/>
    </row>
    <row r="913" spans="1:13" x14ac:dyDescent="0.3">
      <c r="A913" s="3"/>
      <c r="B913" s="3"/>
      <c r="C913" s="3"/>
      <c r="D913" s="3"/>
      <c r="E913" s="3"/>
      <c r="F913" s="3"/>
      <c r="G913" s="3"/>
      <c r="H913" s="26"/>
      <c r="I913" s="26"/>
      <c r="J913" s="26"/>
      <c r="K913" s="26"/>
      <c r="L913" s="26"/>
      <c r="M913"/>
    </row>
    <row r="914" spans="1:13" x14ac:dyDescent="0.3">
      <c r="A914" s="3"/>
      <c r="B914" s="3"/>
      <c r="C914" s="3"/>
      <c r="D914" s="3"/>
      <c r="E914" s="3"/>
      <c r="F914" s="3"/>
      <c r="G914" s="3"/>
      <c r="H914" s="26"/>
      <c r="I914" s="26"/>
      <c r="J914" s="26"/>
      <c r="K914" s="26"/>
      <c r="L914" s="26"/>
      <c r="M914"/>
    </row>
    <row r="915" spans="1:13" x14ac:dyDescent="0.3">
      <c r="A915" s="3"/>
      <c r="B915" s="3"/>
      <c r="C915" s="3"/>
      <c r="D915" s="3"/>
      <c r="E915" s="3"/>
      <c r="F915" s="3"/>
      <c r="G915" s="3"/>
      <c r="H915" s="26"/>
      <c r="I915" s="26"/>
      <c r="J915" s="26"/>
      <c r="K915" s="26"/>
      <c r="L915" s="26"/>
      <c r="M915"/>
    </row>
    <row r="916" spans="1:13" x14ac:dyDescent="0.3">
      <c r="A916" s="3"/>
      <c r="B916" s="3"/>
      <c r="C916" s="3"/>
      <c r="D916" s="3"/>
      <c r="E916" s="3"/>
      <c r="F916" s="3"/>
      <c r="G916" s="3"/>
      <c r="H916" s="26"/>
      <c r="I916" s="26"/>
      <c r="J916" s="26"/>
      <c r="K916" s="26"/>
      <c r="L916" s="26"/>
      <c r="M916"/>
    </row>
    <row r="917" spans="1:13" x14ac:dyDescent="0.3">
      <c r="A917" s="3"/>
      <c r="B917" s="3"/>
      <c r="C917" s="3"/>
      <c r="D917" s="3"/>
      <c r="E917" s="3"/>
      <c r="F917" s="3"/>
      <c r="G917" s="3"/>
      <c r="H917" s="26"/>
      <c r="I917" s="26"/>
      <c r="J917" s="26"/>
      <c r="K917" s="26"/>
      <c r="L917" s="26"/>
      <c r="M917"/>
    </row>
    <row r="918" spans="1:13" x14ac:dyDescent="0.3">
      <c r="A918" s="3"/>
      <c r="B918" s="3"/>
      <c r="C918" s="3"/>
      <c r="D918" s="3"/>
      <c r="E918" s="3"/>
      <c r="F918" s="3"/>
      <c r="G918" s="3"/>
      <c r="H918" s="26"/>
      <c r="I918" s="26"/>
      <c r="J918" s="26"/>
      <c r="K918" s="26"/>
      <c r="L918" s="26"/>
      <c r="M918"/>
    </row>
    <row r="919" spans="1:13" x14ac:dyDescent="0.3">
      <c r="A919" s="3"/>
      <c r="B919" s="3"/>
      <c r="C919" s="3"/>
      <c r="D919" s="3"/>
      <c r="E919" s="3"/>
      <c r="F919" s="3"/>
      <c r="G919" s="3"/>
      <c r="H919" s="26"/>
      <c r="I919" s="26"/>
      <c r="J919" s="26"/>
      <c r="K919" s="26"/>
      <c r="L919" s="26"/>
      <c r="M919"/>
    </row>
    <row r="920" spans="1:13" x14ac:dyDescent="0.3">
      <c r="A920" s="3"/>
      <c r="B920" s="3"/>
      <c r="C920" s="3"/>
      <c r="D920" s="3"/>
      <c r="E920" s="3"/>
      <c r="F920" s="3"/>
      <c r="G920" s="3"/>
      <c r="H920" s="26"/>
      <c r="I920" s="26"/>
      <c r="J920" s="26"/>
      <c r="K920" s="26"/>
      <c r="L920" s="26"/>
      <c r="M920"/>
    </row>
    <row r="921" spans="1:13" x14ac:dyDescent="0.3">
      <c r="A921" s="3"/>
      <c r="B921" s="3"/>
      <c r="C921" s="3"/>
      <c r="D921" s="3"/>
      <c r="E921" s="3"/>
      <c r="F921" s="3"/>
      <c r="G921" s="3"/>
      <c r="H921" s="26"/>
      <c r="I921" s="26"/>
      <c r="J921" s="26"/>
      <c r="K921" s="26"/>
      <c r="L921" s="26"/>
      <c r="M921"/>
    </row>
    <row r="922" spans="1:13" x14ac:dyDescent="0.3">
      <c r="A922" s="3"/>
      <c r="B922" s="3"/>
      <c r="C922" s="3"/>
      <c r="D922" s="3"/>
      <c r="E922" s="3"/>
      <c r="F922" s="3"/>
      <c r="G922" s="3"/>
      <c r="H922" s="26"/>
      <c r="I922" s="26"/>
      <c r="J922" s="26"/>
      <c r="K922" s="26"/>
      <c r="L922" s="26"/>
      <c r="M922"/>
    </row>
    <row r="923" spans="1:13" x14ac:dyDescent="0.3">
      <c r="A923" s="3"/>
      <c r="B923" s="3"/>
      <c r="C923" s="3"/>
      <c r="D923" s="3"/>
      <c r="E923" s="3"/>
      <c r="F923" s="3"/>
      <c r="G923" s="3"/>
      <c r="H923" s="26"/>
      <c r="I923" s="26"/>
      <c r="J923" s="26"/>
      <c r="K923" s="26"/>
      <c r="L923" s="26"/>
      <c r="M923"/>
    </row>
    <row r="924" spans="1:13" x14ac:dyDescent="0.3">
      <c r="A924" s="3"/>
      <c r="B924" s="3"/>
      <c r="C924" s="3"/>
      <c r="D924" s="3"/>
      <c r="E924" s="3"/>
      <c r="F924" s="3"/>
      <c r="G924" s="3"/>
      <c r="H924" s="26"/>
      <c r="I924" s="26"/>
      <c r="J924" s="26"/>
      <c r="K924" s="26"/>
      <c r="L924" s="26"/>
      <c r="M924"/>
    </row>
    <row r="925" spans="1:13" x14ac:dyDescent="0.3">
      <c r="A925" s="3"/>
      <c r="B925" s="3"/>
      <c r="C925" s="3"/>
      <c r="D925" s="3"/>
      <c r="E925" s="3"/>
      <c r="F925" s="3"/>
      <c r="G925" s="3"/>
      <c r="H925" s="26"/>
      <c r="I925" s="26"/>
      <c r="J925" s="26"/>
      <c r="K925" s="26"/>
      <c r="L925" s="26"/>
      <c r="M925"/>
    </row>
    <row r="926" spans="1:13" x14ac:dyDescent="0.3">
      <c r="A926" s="3"/>
      <c r="B926" s="3"/>
      <c r="C926" s="3"/>
      <c r="D926" s="3"/>
      <c r="E926" s="3"/>
      <c r="F926" s="3"/>
      <c r="G926" s="3"/>
      <c r="H926" s="26"/>
      <c r="I926" s="26"/>
      <c r="J926" s="26"/>
      <c r="K926" s="26"/>
      <c r="L926" s="26"/>
      <c r="M926"/>
    </row>
    <row r="927" spans="1:13" x14ac:dyDescent="0.3">
      <c r="A927" s="3"/>
      <c r="B927" s="3"/>
      <c r="C927" s="3"/>
      <c r="D927" s="3"/>
      <c r="E927" s="3"/>
      <c r="F927" s="3"/>
      <c r="G927" s="3"/>
      <c r="H927" s="26"/>
      <c r="I927" s="26"/>
      <c r="J927" s="26"/>
      <c r="K927" s="26"/>
      <c r="L927" s="26"/>
      <c r="M927"/>
    </row>
    <row r="928" spans="1:13" x14ac:dyDescent="0.3">
      <c r="A928" s="3"/>
      <c r="B928" s="3"/>
      <c r="C928" s="3"/>
      <c r="D928" s="3"/>
      <c r="E928" s="3"/>
      <c r="F928" s="3"/>
      <c r="G928" s="3"/>
      <c r="H928" s="26"/>
      <c r="I928" s="26"/>
      <c r="J928" s="26"/>
      <c r="K928" s="26"/>
      <c r="L928" s="26"/>
      <c r="M928"/>
    </row>
    <row r="929" spans="1:13" x14ac:dyDescent="0.3">
      <c r="A929" s="3"/>
      <c r="B929" s="3"/>
      <c r="C929" s="3"/>
      <c r="D929" s="3"/>
      <c r="E929" s="3"/>
      <c r="F929" s="3"/>
      <c r="G929" s="3"/>
      <c r="H929" s="26"/>
      <c r="I929" s="26"/>
      <c r="J929" s="26"/>
      <c r="K929" s="26"/>
      <c r="L929" s="26"/>
      <c r="M929"/>
    </row>
    <row r="930" spans="1:13" x14ac:dyDescent="0.3">
      <c r="A930" s="3"/>
      <c r="B930" s="3"/>
      <c r="C930" s="3"/>
      <c r="D930" s="3"/>
      <c r="E930" s="3"/>
      <c r="F930" s="3"/>
      <c r="G930" s="3"/>
      <c r="H930" s="26"/>
      <c r="I930" s="26"/>
      <c r="J930" s="26"/>
      <c r="K930" s="26"/>
      <c r="L930" s="26"/>
      <c r="M930"/>
    </row>
    <row r="931" spans="1:13" x14ac:dyDescent="0.3">
      <c r="A931" s="3"/>
      <c r="B931" s="3"/>
      <c r="C931" s="3"/>
      <c r="D931" s="3"/>
      <c r="E931" s="3"/>
      <c r="F931" s="3"/>
      <c r="G931" s="3"/>
      <c r="H931" s="26"/>
      <c r="I931" s="26"/>
      <c r="J931" s="26"/>
      <c r="K931" s="26"/>
      <c r="L931" s="26"/>
      <c r="M931"/>
    </row>
    <row r="932" spans="1:13" x14ac:dyDescent="0.3">
      <c r="A932" s="3"/>
      <c r="B932" s="3"/>
      <c r="C932" s="3"/>
      <c r="D932" s="3"/>
      <c r="E932" s="3"/>
      <c r="F932" s="3"/>
      <c r="G932" s="3"/>
      <c r="H932" s="26"/>
      <c r="I932" s="26"/>
      <c r="J932" s="26"/>
      <c r="K932" s="26"/>
      <c r="L932" s="26"/>
      <c r="M932"/>
    </row>
    <row r="933" spans="1:13" x14ac:dyDescent="0.3">
      <c r="A933" s="3"/>
      <c r="B933" s="3"/>
      <c r="C933" s="3"/>
      <c r="D933" s="3"/>
      <c r="E933" s="3"/>
      <c r="F933" s="3"/>
      <c r="G933" s="3"/>
      <c r="H933" s="26"/>
      <c r="I933" s="26"/>
      <c r="J933" s="26"/>
      <c r="K933" s="26"/>
      <c r="L933" s="26"/>
      <c r="M933"/>
    </row>
    <row r="934" spans="1:13" x14ac:dyDescent="0.3">
      <c r="A934" s="3"/>
      <c r="B934" s="3"/>
      <c r="C934" s="3"/>
      <c r="D934" s="3"/>
      <c r="E934" s="3"/>
      <c r="F934" s="3"/>
      <c r="G934" s="3"/>
      <c r="H934" s="26"/>
      <c r="I934" s="26"/>
      <c r="J934" s="26"/>
      <c r="K934" s="26"/>
      <c r="L934" s="26"/>
      <c r="M934"/>
    </row>
    <row r="935" spans="1:13" x14ac:dyDescent="0.3">
      <c r="A935" s="3"/>
      <c r="B935" s="3"/>
      <c r="C935" s="3"/>
      <c r="D935" s="3"/>
      <c r="E935" s="3"/>
      <c r="F935" s="3"/>
      <c r="G935" s="3"/>
      <c r="H935" s="26"/>
      <c r="I935" s="26"/>
      <c r="J935" s="26"/>
      <c r="K935" s="26"/>
      <c r="L935" s="26"/>
      <c r="M935"/>
    </row>
    <row r="936" spans="1:13" x14ac:dyDescent="0.3">
      <c r="A936" s="3"/>
      <c r="B936" s="3"/>
      <c r="C936" s="3"/>
      <c r="D936" s="3"/>
      <c r="E936" s="3"/>
      <c r="F936" s="3"/>
      <c r="G936" s="3"/>
      <c r="H936" s="26"/>
      <c r="I936" s="26"/>
      <c r="J936" s="26"/>
      <c r="K936" s="26"/>
      <c r="L936" s="26"/>
      <c r="M936"/>
    </row>
    <row r="937" spans="1:13" x14ac:dyDescent="0.3">
      <c r="A937" s="3"/>
      <c r="B937" s="3"/>
      <c r="C937" s="3"/>
      <c r="D937" s="3"/>
      <c r="E937" s="3"/>
      <c r="F937" s="3"/>
      <c r="G937" s="3"/>
      <c r="H937" s="26"/>
      <c r="I937" s="26"/>
      <c r="J937" s="26"/>
      <c r="K937" s="26"/>
      <c r="L937" s="26"/>
      <c r="M937"/>
    </row>
    <row r="938" spans="1:13" x14ac:dyDescent="0.3">
      <c r="A938" s="3"/>
      <c r="B938" s="3"/>
      <c r="C938" s="3"/>
      <c r="D938" s="3"/>
      <c r="E938" s="3"/>
      <c r="F938" s="3"/>
      <c r="G938" s="3"/>
      <c r="H938" s="26"/>
      <c r="I938" s="26"/>
      <c r="J938" s="26"/>
      <c r="K938" s="26"/>
      <c r="L938" s="26"/>
      <c r="M938"/>
    </row>
    <row r="939" spans="1:13" x14ac:dyDescent="0.3">
      <c r="A939" s="3"/>
      <c r="B939" s="3"/>
      <c r="C939" s="3"/>
      <c r="D939" s="3"/>
      <c r="E939" s="3"/>
      <c r="F939" s="3"/>
      <c r="G939" s="3"/>
      <c r="H939" s="26"/>
      <c r="I939" s="26"/>
      <c r="J939" s="26"/>
      <c r="K939" s="26"/>
      <c r="L939" s="26"/>
      <c r="M939"/>
    </row>
    <row r="940" spans="1:13" x14ac:dyDescent="0.3">
      <c r="A940" s="3"/>
      <c r="B940" s="3"/>
      <c r="C940" s="3"/>
      <c r="D940" s="3"/>
      <c r="E940" s="3"/>
      <c r="F940" s="3"/>
      <c r="G940" s="3"/>
      <c r="H940" s="26"/>
      <c r="I940" s="26"/>
      <c r="J940" s="26"/>
      <c r="K940" s="26"/>
      <c r="L940" s="26"/>
      <c r="M940"/>
    </row>
    <row r="941" spans="1:13" x14ac:dyDescent="0.3">
      <c r="A941" s="3"/>
      <c r="B941" s="3"/>
      <c r="C941" s="3"/>
      <c r="D941" s="3"/>
      <c r="E941" s="3"/>
      <c r="F941" s="3"/>
      <c r="G941" s="3"/>
      <c r="H941" s="26"/>
      <c r="I941" s="26"/>
      <c r="J941" s="26"/>
      <c r="K941" s="26"/>
      <c r="L941" s="26"/>
      <c r="M941"/>
    </row>
    <row r="942" spans="1:13" x14ac:dyDescent="0.3">
      <c r="A942" s="3"/>
      <c r="B942" s="3"/>
      <c r="C942" s="3"/>
      <c r="D942" s="3"/>
      <c r="E942" s="3"/>
      <c r="F942" s="3"/>
      <c r="G942" s="3"/>
      <c r="H942" s="26"/>
      <c r="I942" s="26"/>
      <c r="J942" s="26"/>
      <c r="K942" s="26"/>
      <c r="L942" s="26"/>
      <c r="M942"/>
    </row>
    <row r="943" spans="1:13" x14ac:dyDescent="0.3">
      <c r="A943" s="3"/>
      <c r="B943" s="3"/>
      <c r="C943" s="3"/>
      <c r="D943" s="3"/>
      <c r="E943" s="3"/>
      <c r="F943" s="3"/>
      <c r="G943" s="3"/>
      <c r="H943" s="26"/>
      <c r="I943" s="26"/>
      <c r="J943" s="26"/>
      <c r="K943" s="26"/>
      <c r="L943" s="26"/>
      <c r="M943"/>
    </row>
    <row r="944" spans="1:13" x14ac:dyDescent="0.3">
      <c r="A944" s="3"/>
      <c r="B944" s="3"/>
      <c r="C944" s="3"/>
      <c r="D944" s="3"/>
      <c r="E944" s="3"/>
      <c r="F944" s="3"/>
      <c r="G944" s="3"/>
      <c r="H944" s="26"/>
      <c r="I944" s="26"/>
      <c r="J944" s="26"/>
      <c r="K944" s="26"/>
      <c r="L944" s="26"/>
    </row>
    <row r="945" spans="1:12" x14ac:dyDescent="0.3">
      <c r="A945" s="3"/>
      <c r="B945" s="3"/>
      <c r="C945" s="3"/>
      <c r="D945" s="3"/>
      <c r="E945" s="3"/>
      <c r="F945" s="3"/>
      <c r="G945" s="3"/>
      <c r="H945" s="26"/>
      <c r="I945" s="26"/>
      <c r="J945" s="26"/>
      <c r="K945" s="26"/>
      <c r="L945" s="26"/>
    </row>
    <row r="946" spans="1:12" x14ac:dyDescent="0.3">
      <c r="A946" s="3"/>
      <c r="B946" s="3"/>
      <c r="C946" s="3"/>
      <c r="D946" s="3"/>
      <c r="E946" s="3"/>
      <c r="F946" s="3"/>
      <c r="G946" s="3"/>
      <c r="H946" s="26"/>
      <c r="I946" s="26"/>
      <c r="J946" s="26"/>
      <c r="K946" s="26"/>
      <c r="L946" s="26"/>
    </row>
    <row r="947" spans="1:12" x14ac:dyDescent="0.3">
      <c r="A947" s="3"/>
      <c r="B947" s="3"/>
      <c r="C947" s="3"/>
      <c r="D947" s="3"/>
      <c r="E947" s="3"/>
      <c r="F947" s="3"/>
      <c r="G947" s="3"/>
      <c r="H947" s="26"/>
      <c r="I947" s="26"/>
      <c r="J947" s="26"/>
      <c r="K947" s="26"/>
      <c r="L947" s="26"/>
    </row>
    <row r="948" spans="1:12" x14ac:dyDescent="0.3">
      <c r="A948" s="3"/>
      <c r="B948" s="3"/>
      <c r="C948" s="3"/>
      <c r="D948" s="3"/>
      <c r="E948" s="3"/>
      <c r="F948" s="3"/>
      <c r="G948" s="3"/>
      <c r="H948" s="26"/>
      <c r="I948" s="26"/>
      <c r="J948" s="26"/>
      <c r="K948" s="26"/>
      <c r="L948" s="26"/>
    </row>
    <row r="949" spans="1:12" x14ac:dyDescent="0.3">
      <c r="A949" s="3"/>
      <c r="B949" s="3"/>
      <c r="C949" s="3"/>
      <c r="D949" s="3"/>
      <c r="E949" s="3"/>
      <c r="F949" s="3"/>
      <c r="G949" s="3"/>
      <c r="H949" s="26"/>
      <c r="I949" s="26"/>
      <c r="J949" s="26"/>
      <c r="K949" s="26"/>
      <c r="L949" s="26"/>
    </row>
    <row r="950" spans="1:12" x14ac:dyDescent="0.3">
      <c r="A950" s="3"/>
      <c r="B950" s="3"/>
      <c r="C950" s="3"/>
      <c r="D950" s="3"/>
      <c r="E950" s="3"/>
      <c r="F950" s="3"/>
      <c r="G950" s="3"/>
      <c r="H950" s="26"/>
      <c r="I950" s="26"/>
      <c r="J950" s="26"/>
      <c r="K950" s="26"/>
      <c r="L950" s="26"/>
    </row>
    <row r="951" spans="1:12" x14ac:dyDescent="0.3">
      <c r="A951" s="3"/>
      <c r="B951" s="3"/>
      <c r="C951" s="3"/>
      <c r="D951" s="3"/>
      <c r="E951" s="3"/>
      <c r="F951" s="3"/>
      <c r="G951" s="3"/>
      <c r="H951" s="26"/>
      <c r="I951" s="26"/>
      <c r="J951" s="26"/>
      <c r="K951" s="26"/>
      <c r="L951" s="26"/>
    </row>
    <row r="952" spans="1:12" x14ac:dyDescent="0.3">
      <c r="A952" s="3"/>
      <c r="B952" s="3"/>
      <c r="C952" s="3"/>
      <c r="D952" s="3"/>
      <c r="E952" s="3"/>
      <c r="F952" s="3"/>
      <c r="G952" s="3"/>
      <c r="H952" s="26"/>
      <c r="I952" s="26"/>
      <c r="J952" s="26"/>
      <c r="K952" s="26"/>
      <c r="L952" s="26"/>
    </row>
    <row r="953" spans="1:12" x14ac:dyDescent="0.3">
      <c r="A953" s="3"/>
      <c r="B953" s="3"/>
      <c r="C953" s="3"/>
      <c r="D953" s="3"/>
      <c r="E953" s="3"/>
      <c r="F953" s="3"/>
      <c r="G953" s="3"/>
      <c r="H953" s="26"/>
      <c r="I953" s="26"/>
      <c r="J953" s="26"/>
      <c r="K953" s="26"/>
      <c r="L953" s="26"/>
    </row>
    <row r="954" spans="1:12" x14ac:dyDescent="0.3">
      <c r="A954" s="3"/>
      <c r="B954" s="3"/>
      <c r="C954" s="3"/>
      <c r="D954" s="3"/>
      <c r="E954" s="3"/>
      <c r="F954" s="3"/>
      <c r="G954" s="3"/>
      <c r="H954" s="26"/>
      <c r="I954" s="26"/>
      <c r="J954" s="26"/>
      <c r="K954" s="26"/>
      <c r="L954" s="26"/>
    </row>
    <row r="955" spans="1:12" x14ac:dyDescent="0.3">
      <c r="A955" s="3"/>
      <c r="B955" s="3"/>
      <c r="C955" s="3"/>
      <c r="D955" s="3"/>
      <c r="E955" s="3"/>
      <c r="F955" s="3"/>
      <c r="G955" s="3"/>
      <c r="H955" s="26"/>
      <c r="I955" s="26"/>
      <c r="J955" s="26"/>
      <c r="K955" s="26"/>
      <c r="L955" s="26"/>
    </row>
    <row r="956" spans="1:12" x14ac:dyDescent="0.3">
      <c r="A956" s="3"/>
      <c r="B956" s="3"/>
      <c r="C956" s="3"/>
      <c r="D956" s="3"/>
      <c r="E956" s="3"/>
      <c r="F956" s="3"/>
      <c r="G956" s="3"/>
      <c r="H956" s="26"/>
      <c r="I956" s="26"/>
      <c r="J956" s="26"/>
      <c r="K956" s="26"/>
      <c r="L956" s="26"/>
    </row>
    <row r="957" spans="1:12" x14ac:dyDescent="0.3">
      <c r="A957" s="3"/>
      <c r="B957" s="3"/>
      <c r="C957" s="3"/>
      <c r="D957" s="3"/>
      <c r="E957" s="3"/>
      <c r="F957" s="3"/>
      <c r="G957" s="3"/>
      <c r="H957" s="26"/>
      <c r="I957" s="26"/>
      <c r="J957" s="26"/>
      <c r="K957" s="26"/>
      <c r="L957" s="26"/>
    </row>
    <row r="958" spans="1:12" x14ac:dyDescent="0.3">
      <c r="A958" s="3"/>
      <c r="B958" s="3"/>
      <c r="C958" s="3"/>
      <c r="D958" s="3"/>
      <c r="E958" s="3"/>
      <c r="F958" s="3"/>
      <c r="G958" s="3"/>
      <c r="H958" s="26"/>
      <c r="I958" s="26"/>
      <c r="J958" s="26"/>
      <c r="K958" s="26"/>
      <c r="L958" s="26"/>
    </row>
    <row r="959" spans="1:12" x14ac:dyDescent="0.3">
      <c r="A959" s="3"/>
      <c r="B959" s="3"/>
      <c r="C959" s="3"/>
      <c r="D959" s="3"/>
      <c r="E959" s="3"/>
      <c r="F959" s="3"/>
      <c r="G959" s="3"/>
      <c r="H959" s="26"/>
      <c r="I959" s="26"/>
      <c r="J959" s="26"/>
      <c r="K959" s="26"/>
      <c r="L959" s="26"/>
    </row>
    <row r="960" spans="1:12" x14ac:dyDescent="0.3">
      <c r="A960" s="3"/>
      <c r="B960" s="3"/>
      <c r="C960" s="3"/>
      <c r="D960" s="3"/>
      <c r="E960" s="3"/>
      <c r="F960" s="3"/>
      <c r="G960" s="3"/>
      <c r="H960" s="26"/>
      <c r="I960" s="26"/>
      <c r="J960" s="26"/>
      <c r="K960" s="26"/>
      <c r="L960" s="26"/>
    </row>
    <row r="961" spans="1:12" x14ac:dyDescent="0.3">
      <c r="A961" s="3"/>
      <c r="B961" s="3"/>
      <c r="C961" s="3"/>
      <c r="D961" s="3"/>
      <c r="E961" s="3"/>
      <c r="F961" s="3"/>
      <c r="G961" s="3"/>
      <c r="H961" s="26"/>
      <c r="I961" s="26"/>
      <c r="J961" s="26"/>
      <c r="K961" s="26"/>
      <c r="L961" s="26"/>
    </row>
    <row r="962" spans="1:12" x14ac:dyDescent="0.3">
      <c r="A962" s="3"/>
      <c r="B962" s="3"/>
      <c r="C962" s="3"/>
      <c r="D962" s="3"/>
      <c r="E962" s="3"/>
      <c r="F962" s="3"/>
      <c r="G962" s="3"/>
      <c r="H962" s="26"/>
      <c r="I962" s="26"/>
      <c r="J962" s="26"/>
      <c r="K962" s="26"/>
      <c r="L962" s="26"/>
    </row>
    <row r="963" spans="1:12" x14ac:dyDescent="0.3">
      <c r="A963" s="3"/>
      <c r="B963" s="3"/>
      <c r="C963" s="3"/>
      <c r="D963" s="3"/>
      <c r="E963" s="3"/>
      <c r="F963" s="3"/>
      <c r="G963" s="3"/>
      <c r="H963" s="26"/>
      <c r="I963" s="26"/>
      <c r="J963" s="26"/>
      <c r="K963" s="26"/>
      <c r="L963" s="26"/>
    </row>
    <row r="964" spans="1:12" x14ac:dyDescent="0.3">
      <c r="A964" s="3"/>
      <c r="B964" s="3"/>
      <c r="C964" s="3"/>
      <c r="D964" s="3"/>
      <c r="E964" s="3"/>
      <c r="F964" s="3"/>
      <c r="G964" s="3"/>
      <c r="H964" s="26"/>
      <c r="I964" s="26"/>
      <c r="J964" s="26"/>
      <c r="K964" s="26"/>
      <c r="L964" s="26"/>
    </row>
    <row r="965" spans="1:12" x14ac:dyDescent="0.3">
      <c r="A965" s="3"/>
      <c r="B965" s="3"/>
      <c r="C965" s="3"/>
      <c r="D965" s="3"/>
      <c r="E965" s="3"/>
      <c r="F965" s="3"/>
      <c r="G965" s="3"/>
      <c r="H965" s="26"/>
      <c r="I965" s="26"/>
      <c r="J965" s="26"/>
      <c r="K965" s="26"/>
      <c r="L965" s="26"/>
    </row>
    <row r="966" spans="1:12" x14ac:dyDescent="0.3">
      <c r="A966" s="3"/>
      <c r="B966" s="3"/>
      <c r="C966" s="3"/>
      <c r="D966" s="3"/>
      <c r="E966" s="3"/>
      <c r="F966" s="3"/>
      <c r="G966" s="3"/>
      <c r="H966" s="26"/>
      <c r="I966" s="26"/>
      <c r="J966" s="26"/>
      <c r="K966" s="26"/>
      <c r="L966" s="26"/>
    </row>
    <row r="967" spans="1:12" x14ac:dyDescent="0.3">
      <c r="A967" s="3"/>
      <c r="B967" s="3"/>
      <c r="C967" s="3"/>
      <c r="D967" s="3"/>
      <c r="E967" s="3"/>
      <c r="F967" s="3"/>
      <c r="G967" s="3"/>
      <c r="H967" s="26"/>
      <c r="I967" s="26"/>
      <c r="J967" s="26"/>
      <c r="K967" s="26"/>
      <c r="L967" s="26"/>
    </row>
  </sheetData>
  <sortState xmlns:xlrd2="http://schemas.microsoft.com/office/spreadsheetml/2017/richdata2" ref="A2:I595">
    <sortCondition ref="A2:A595"/>
  </sortState>
  <conditionalFormatting sqref="P3">
    <cfRule type="cellIs" dxfId="16" priority="1" operator="equal">
      <formula>"ok"</formula>
    </cfRule>
    <cfRule type="cellIs" dxfId="15" priority="2" operator="equal">
      <formula>"nok"</formula>
    </cfRule>
  </conditionalFormatting>
  <pageMargins left="0.23622047244094491" right="0.23622047244094491" top="0.74803149606299213" bottom="0.74803149606299213" header="0.31496062992125984" footer="0.31496062992125984"/>
  <pageSetup scale="55" fitToHeight="99" orientation="portrait" r:id="rId1"/>
  <headerFooter>
    <oddHeader>&amp;L&amp;"-,Bold"&amp;14VOCABULARY - NL</oddHeader>
    <oddFooter>&amp;L&amp;F - &amp;A&amp;C&amp;P/&amp;N&amp;R&amp;D</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pageSetUpPr fitToPage="1"/>
  </sheetPr>
  <dimension ref="A1:P961"/>
  <sheetViews>
    <sheetView workbookViewId="0">
      <pane ySplit="1" topLeftCell="A2" activePane="bottomLeft" state="frozen"/>
      <selection activeCell="K663" sqref="K663"/>
      <selection pane="bottomLeft" activeCell="K663" sqref="K663"/>
    </sheetView>
  </sheetViews>
  <sheetFormatPr defaultRowHeight="14.4" x14ac:dyDescent="0.3"/>
  <cols>
    <col min="1" max="2" width="9.109375" style="8"/>
    <col min="3" max="3" width="12.88671875" style="8" customWidth="1"/>
    <col min="4" max="4" width="28.88671875" style="4" customWidth="1"/>
    <col min="5" max="6" width="56.6640625" style="4" customWidth="1"/>
    <col min="7" max="7" width="12.5546875" style="4" customWidth="1"/>
    <col min="8" max="8" width="34.88671875" style="12" customWidth="1"/>
    <col min="9" max="9" width="14.88671875" style="21" bestFit="1" customWidth="1"/>
    <col min="10" max="10" width="35.44140625" style="12" customWidth="1"/>
    <col min="11" max="11" width="12.33203125" style="8" customWidth="1"/>
    <col min="12" max="12" width="41.109375" style="12" customWidth="1"/>
    <col min="13" max="13" width="2.44140625" style="2" customWidth="1"/>
    <col min="14" max="14" width="10.33203125" bestFit="1" customWidth="1"/>
  </cols>
  <sheetData>
    <row r="1" spans="1:16" s="1" customFormat="1" x14ac:dyDescent="0.3">
      <c r="A1" s="1" t="s">
        <v>708</v>
      </c>
      <c r="B1" s="1" t="s">
        <v>714</v>
      </c>
      <c r="C1" s="1" t="s">
        <v>9</v>
      </c>
      <c r="D1" s="6" t="s">
        <v>511</v>
      </c>
      <c r="E1" s="6" t="s">
        <v>496</v>
      </c>
      <c r="F1" s="6" t="s">
        <v>716</v>
      </c>
      <c r="G1" s="6" t="s">
        <v>1355</v>
      </c>
      <c r="H1" s="6" t="s">
        <v>1358</v>
      </c>
      <c r="I1" s="20" t="s">
        <v>1356</v>
      </c>
      <c r="J1" s="6" t="s">
        <v>1359</v>
      </c>
      <c r="K1" s="1" t="s">
        <v>1357</v>
      </c>
      <c r="L1" s="6" t="s">
        <v>1360</v>
      </c>
    </row>
    <row r="2" spans="1:16" x14ac:dyDescent="0.3">
      <c r="A2" s="8">
        <v>1</v>
      </c>
      <c r="B2" s="12" t="str">
        <f>IFERROR(VLOOKUP(A2,Vocabulary!$A:$J,6,),"")</f>
        <v>EU</v>
      </c>
      <c r="C2" s="12" t="str">
        <f>IFERROR(VLOOKUP(A2,Vocabulary!$A:$J,4,),"")</f>
        <v>Location</v>
      </c>
      <c r="D2" s="12" t="str">
        <f>IFERROR(VLOOKUP(A2,Vocabulary!$A:$J,2,),"")</f>
        <v>Address</v>
      </c>
      <c r="E2" s="12" t="str">
        <f>IFERROR(IF(VLOOKUP(A2,Vocabulary!$A:$J,3,)=0,"",VLOOKUP(A2,Vocabulary!$A:$J,3,)),"")</f>
        <v>An address representing a location.</v>
      </c>
      <c r="F2" s="12" t="str">
        <f>IFERROR(IF(VLOOKUP(A2,Vocabulary!$A:$J,7,)=0,"",VLOOKUP(A2,Vocabulary!$A:$J,7,)),"")</f>
        <v/>
      </c>
      <c r="G2" s="4">
        <v>1</v>
      </c>
      <c r="H2" s="12" t="str">
        <f>IFERROR(IF(VLOOKUP(G2,Vocabulary!$A:$J,10,)=0,"",VLOOKUP(G2,Vocabulary!$A:$J,10,)),"")</f>
        <v>&lt;eu:Address&gt;</v>
      </c>
      <c r="I2" s="21">
        <v>251</v>
      </c>
      <c r="J2" s="12" t="str">
        <f>IFERROR(IF(VLOOKUP(I2,Vocabulary!$A:$J,10,)=0,"",VLOOKUP(I2,Vocabulary!$A:$J,10,)),"")</f>
        <v>&lt;Address&gt;</v>
      </c>
      <c r="L2" s="12" t="str">
        <f>IFERROR(IF(VLOOKUP(K2,Vocabulary!$A:$J,10,)=0,"",VLOOKUP(K2,Vocabulary!$A:$J,10,)),"")</f>
        <v/>
      </c>
      <c r="N2" t="s">
        <v>723</v>
      </c>
      <c r="O2" s="7">
        <f>MAX(A:A)+1</f>
        <v>757</v>
      </c>
    </row>
    <row r="3" spans="1:16" x14ac:dyDescent="0.3">
      <c r="A3" s="8">
        <v>2</v>
      </c>
      <c r="B3" s="12" t="str">
        <f>IFERROR(VLOOKUP(A3,Vocabulary!$A:$J,6,),"")</f>
        <v>EU</v>
      </c>
      <c r="C3" s="12" t="str">
        <f>IFERROR(VLOOKUP(A3,Vocabulary!$A:$J,4,),"")</f>
        <v>Location</v>
      </c>
      <c r="D3" s="12" t="str">
        <f>IFERROR(VLOOKUP(A3,Vocabulary!$A:$J,2,),"")</f>
        <v>AddressFullAddress</v>
      </c>
      <c r="E3" s="12" t="str">
        <f>IFERROR(IF(VLOOKUP(A3,Vocabulary!$A:$J,3,)=0,"",VLOOKUP(A3,Vocabulary!$A:$J,3,)),"")</f>
        <v>The complete address with or without formatting.</v>
      </c>
      <c r="F3" s="12" t="str">
        <f>IFERROR(IF(VLOOKUP(A3,Vocabulary!$A:$J,7,)=0,"",VLOOKUP(A3,Vocabulary!$A:$J,7,)),"")</f>
        <v/>
      </c>
      <c r="G3" s="4">
        <v>2</v>
      </c>
      <c r="H3" s="12" t="str">
        <f>IFERROR(IF(VLOOKUP(G3,Vocabulary!$A:$J,10,)=0,"",VLOOKUP(G3,Vocabulary!$A:$J,10,)),"")</f>
        <v>&lt;eu:AddressFullAddress&gt;</v>
      </c>
      <c r="I3" s="21">
        <v>272</v>
      </c>
      <c r="J3" s="12" t="str">
        <f>IFERROR(IF(VLOOKUP(I3,Vocabulary!$A:$J,10,)=0,"",VLOOKUP(I3,Vocabulary!$A:$J,10,)),"")</f>
        <v>&lt;locn:fullAddress&gt;</v>
      </c>
      <c r="K3" s="8">
        <v>436</v>
      </c>
      <c r="L3" s="12" t="str">
        <f>IFERROR(IF(VLOOKUP(K3,Vocabulary!$A:$J,10,)=0,"",VLOOKUP(K3,Vocabulary!$A:$J,10,)),"")</f>
        <v>&lt;vl-adres:volledigAdres&gt;</v>
      </c>
      <c r="N3" t="s">
        <v>728</v>
      </c>
      <c r="O3" s="7">
        <f>SUM(A2:A662)</f>
        <v>247016</v>
      </c>
      <c r="P3" t="str">
        <f>IF(O3&lt;&gt;Vocabulary!O3,"nok","ok")</f>
        <v>ok</v>
      </c>
    </row>
    <row r="4" spans="1:16" x14ac:dyDescent="0.3">
      <c r="A4" s="8">
        <v>3</v>
      </c>
      <c r="B4" s="12" t="str">
        <f>IFERROR(VLOOKUP(A4,Vocabulary!$A:$J,6,),"")</f>
        <v>EU</v>
      </c>
      <c r="C4" s="12" t="str">
        <f>IFERROR(VLOOKUP(A4,Vocabulary!$A:$J,4,),"")</f>
        <v>Location</v>
      </c>
      <c r="D4" s="12" t="str">
        <f>IFERROR(VLOOKUP(A4,Vocabulary!$A:$J,2,),"")</f>
        <v>AddressPOBox</v>
      </c>
      <c r="E4" s="12" t="str">
        <f>IFERROR(IF(VLOOKUP(A4,Vocabulary!$A:$J,3,)=0,"",VLOOKUP(A4,Vocabulary!$A:$J,3,)),"")</f>
        <v>The Post Office Box number.</v>
      </c>
      <c r="F4" s="12" t="str">
        <f>IFERROR(IF(VLOOKUP(A4,Vocabulary!$A:$J,7,)=0,"",VLOOKUP(A4,Vocabulary!$A:$J,7,)),"")</f>
        <v/>
      </c>
      <c r="G4" s="4">
        <v>3</v>
      </c>
      <c r="H4" s="12" t="str">
        <f>IFERROR(IF(VLOOKUP(G4,Vocabulary!$A:$J,10,)=0,"",VLOOKUP(G4,Vocabulary!$A:$J,10,)),"")</f>
        <v>&lt;eu:AddressPOBox&gt;</v>
      </c>
      <c r="I4" s="21">
        <v>298</v>
      </c>
      <c r="J4" s="12" t="str">
        <f>IFERROR(IF(VLOOKUP(I4,Vocabulary!$A:$J,10,)=0,"",VLOOKUP(I4,Vocabulary!$A:$J,10,)),"")</f>
        <v>&lt;locatorDesignator&gt;</v>
      </c>
      <c r="K4" s="8">
        <v>414</v>
      </c>
      <c r="L4" s="12" t="str">
        <f>IFERROR(IF(VLOOKUP(K4,Vocabulary!$A:$J,10,)=0,"",VLOOKUP(K4,Vocabulary!$A:$J,10,)),"")</f>
        <v>&lt;vl-adres:busnummer&gt;</v>
      </c>
      <c r="O4" s="14"/>
    </row>
    <row r="5" spans="1:16" ht="28.8" x14ac:dyDescent="0.3">
      <c r="A5" s="8">
        <v>4</v>
      </c>
      <c r="B5" s="12" t="str">
        <f>IFERROR(VLOOKUP(A5,Vocabulary!$A:$J,6,),"")</f>
        <v>EU</v>
      </c>
      <c r="C5" s="12" t="str">
        <f>IFERROR(VLOOKUP(A5,Vocabulary!$A:$J,4,),"")</f>
        <v>Location</v>
      </c>
      <c r="D5" s="12" t="str">
        <f>IFERROR(VLOOKUP(A5,Vocabulary!$A:$J,2,),"")</f>
        <v>AddressThoroughfare</v>
      </c>
      <c r="E5" s="12" t="str">
        <f>IFERROR(IF(VLOOKUP(A5,Vocabulary!$A:$J,3,)=0,"",VLOOKUP(A5,Vocabulary!$A:$J,3,)),"")</f>
        <v>The name of a passage or way through from one location to another.</v>
      </c>
      <c r="F5" s="12" t="str">
        <f>IFERROR(IF(VLOOKUP(A5,Vocabulary!$A:$J,7,)=0,"",VLOOKUP(A5,Vocabulary!$A:$J,7,)),"")</f>
        <v/>
      </c>
      <c r="G5" s="4">
        <v>4</v>
      </c>
      <c r="H5" s="12" t="str">
        <f>IFERROR(IF(VLOOKUP(G5,Vocabulary!$A:$J,10,)=0,"",VLOOKUP(G5,Vocabulary!$A:$J,10,)),"")</f>
        <v>&lt;eu:AddressThoroughfare&gt;</v>
      </c>
      <c r="J5" s="12" t="str">
        <f>IFERROR(IF(VLOOKUP(I5,Vocabulary!$A:$J,10,)=0,"",VLOOKUP(I5,Vocabulary!$A:$J,10,)),"")</f>
        <v/>
      </c>
      <c r="L5" s="12" t="str">
        <f>IFERROR(IF(VLOOKUP(K5,Vocabulary!$A:$J,10,)=0,"",VLOOKUP(K5,Vocabulary!$A:$J,10,)),"")</f>
        <v/>
      </c>
    </row>
    <row r="6" spans="1:16" ht="28.8" x14ac:dyDescent="0.3">
      <c r="A6" s="8">
        <v>5</v>
      </c>
      <c r="B6" s="12" t="str">
        <f>IFERROR(VLOOKUP(A6,Vocabulary!$A:$J,6,),"")</f>
        <v>EU</v>
      </c>
      <c r="C6" s="12" t="str">
        <f>IFERROR(VLOOKUP(A6,Vocabulary!$A:$J,4,),"")</f>
        <v>Location</v>
      </c>
      <c r="D6" s="12" t="str">
        <f>IFERROR(VLOOKUP(A6,Vocabulary!$A:$J,2,),"")</f>
        <v>AddressLocatorDesignator</v>
      </c>
      <c r="E6" s="12" t="str">
        <f>IFERROR(IF(VLOOKUP(A6,Vocabulary!$A:$J,3,)=0,"",VLOOKUP(A6,Vocabulary!$A:$J,3,)),"")</f>
        <v>A number or a sequence of characters that uniquely identifies the locator within the relevant scope.</v>
      </c>
      <c r="F6" s="12" t="str">
        <f>IFERROR(IF(VLOOKUP(A6,Vocabulary!$A:$J,7,)=0,"",VLOOKUP(A6,Vocabulary!$A:$J,7,)),"")</f>
        <v/>
      </c>
      <c r="G6" s="4">
        <v>5</v>
      </c>
      <c r="H6" s="12" t="str">
        <f>IFERROR(IF(VLOOKUP(G6,Vocabulary!$A:$J,10,)=0,"",VLOOKUP(G6,Vocabulary!$A:$J,10,)),"")</f>
        <v>&lt;eu:AddressLocatorDesignator&gt;</v>
      </c>
      <c r="J6" s="12" t="str">
        <f>IFERROR(IF(VLOOKUP(I6,Vocabulary!$A:$J,10,)=0,"",VLOOKUP(I6,Vocabulary!$A:$J,10,)),"")</f>
        <v/>
      </c>
      <c r="K6" s="8">
        <v>422</v>
      </c>
      <c r="L6" s="12" t="str">
        <f>IFERROR(IF(VLOOKUP(K6,Vocabulary!$A:$J,10,)=0,"",VLOOKUP(K6,Vocabulary!$A:$J,10,)),"")</f>
        <v>&lt;vl-adres:huisnummer&gt;</v>
      </c>
    </row>
    <row r="7" spans="1:16" ht="28.8" x14ac:dyDescent="0.3">
      <c r="A7" s="8">
        <v>6</v>
      </c>
      <c r="B7" s="12" t="str">
        <f>IFERROR(VLOOKUP(A7,Vocabulary!$A:$J,6,),"")</f>
        <v>EU</v>
      </c>
      <c r="C7" s="12" t="str">
        <f>IFERROR(VLOOKUP(A7,Vocabulary!$A:$J,4,),"")</f>
        <v>Location</v>
      </c>
      <c r="D7" s="12" t="str">
        <f>IFERROR(VLOOKUP(A7,Vocabulary!$A:$J,2,),"")</f>
        <v>AddressLocatorName</v>
      </c>
      <c r="E7" s="12" t="str">
        <f>IFERROR(IF(VLOOKUP(A7,Vocabulary!$A:$J,3,)=0,"",VLOOKUP(A7,Vocabulary!$A:$J,3,)),"")</f>
        <v>A proper noun applied to the real world entity identified by the address.</v>
      </c>
      <c r="F7" s="12" t="str">
        <f>IFERROR(IF(VLOOKUP(A7,Vocabulary!$A:$J,7,)=0,"",VLOOKUP(A7,Vocabulary!$A:$J,7,)),"")</f>
        <v/>
      </c>
      <c r="G7" s="4">
        <v>6</v>
      </c>
      <c r="H7" s="12" t="str">
        <f>IFERROR(IF(VLOOKUP(G7,Vocabulary!$A:$J,10,)=0,"",VLOOKUP(G7,Vocabulary!$A:$J,10,)),"")</f>
        <v>&lt;eu:AddressLocatorName&gt;</v>
      </c>
      <c r="I7" s="21">
        <v>654</v>
      </c>
      <c r="J7" s="12" t="str">
        <f>IFERROR(IF(VLOOKUP(I7,Vocabulary!$A:$J,10,)=0,"",VLOOKUP(I7,Vocabulary!$A:$J,10,)),"")</f>
        <v>&lt;locn:locatorName&gt;</v>
      </c>
      <c r="K7" s="8">
        <v>553</v>
      </c>
      <c r="L7" s="12" t="str">
        <f>IFERROR(IF(VLOOKUP(K7,Vocabulary!$A:$J,10,)=0,"",VLOOKUP(K7,Vocabulary!$A:$J,10,)),"")</f>
        <v>&lt;vl-adres-ext:locatienaam&gt;</v>
      </c>
    </row>
    <row r="8" spans="1:16" ht="43.2" x14ac:dyDescent="0.3">
      <c r="A8" s="8">
        <v>7</v>
      </c>
      <c r="B8" s="12" t="str">
        <f>IFERROR(VLOOKUP(A8,Vocabulary!$A:$J,6,),"")</f>
        <v>EU</v>
      </c>
      <c r="C8" s="12" t="str">
        <f>IFERROR(VLOOKUP(A8,Vocabulary!$A:$J,4,),"")</f>
        <v>Location</v>
      </c>
      <c r="D8" s="12" t="str">
        <f>IFERROR(VLOOKUP(A8,Vocabulary!$A:$J,2,),"")</f>
        <v>AddressAddressArea</v>
      </c>
      <c r="E8" s="12" t="str">
        <f>IFERROR(IF(VLOOKUP(A8,Vocabulary!$A:$J,3,)=0,"",VLOOKUP(A8,Vocabulary!$A:$J,3,)),"")</f>
        <v>The name of a geographic area or locality that groups a number of addressable objects for addressing purposes, without being an administrative unit.</v>
      </c>
      <c r="F8" s="12" t="str">
        <f>IFERROR(IF(VLOOKUP(A8,Vocabulary!$A:$J,7,)=0,"",VLOOKUP(A8,Vocabulary!$A:$J,7,)),"")</f>
        <v/>
      </c>
      <c r="G8" s="4">
        <v>7</v>
      </c>
      <c r="H8" s="12" t="str">
        <f>IFERROR(IF(VLOOKUP(G8,Vocabulary!$A:$J,10,)=0,"",VLOOKUP(G8,Vocabulary!$A:$J,10,)),"")</f>
        <v>&lt;eu:AddressAddressArea&gt;</v>
      </c>
      <c r="I8" s="21">
        <v>653</v>
      </c>
      <c r="J8" s="12" t="str">
        <f>IFERROR(IF(VLOOKUP(I8,Vocabulary!$A:$J,10,)=0,"",VLOOKUP(I8,Vocabulary!$A:$J,10,)),"")</f>
        <v>&lt;locn:addressArea&gt;</v>
      </c>
      <c r="K8" s="8">
        <v>549</v>
      </c>
      <c r="L8" s="12" t="str">
        <f>IFERROR(IF(VLOOKUP(K8,Vocabulary!$A:$J,10,)=0,"",VLOOKUP(K8,Vocabulary!$A:$J,10,)),"")</f>
        <v>&lt;vl-adres-ext:adresgebied&gt;</v>
      </c>
    </row>
    <row r="9" spans="1:16" x14ac:dyDescent="0.3">
      <c r="A9" s="8">
        <v>8</v>
      </c>
      <c r="B9" s="12" t="str">
        <f>IFERROR(VLOOKUP(A9,Vocabulary!$A:$J,6,),"")</f>
        <v>EU</v>
      </c>
      <c r="C9" s="12" t="str">
        <f>IFERROR(VLOOKUP(A9,Vocabulary!$A:$J,4,),"")</f>
        <v>Location</v>
      </c>
      <c r="D9" s="12" t="str">
        <f>IFERROR(VLOOKUP(A9,Vocabulary!$A:$J,2,),"")</f>
        <v>AddressPostName</v>
      </c>
      <c r="E9" s="12" t="str">
        <f>IFERROR(IF(VLOOKUP(A9,Vocabulary!$A:$J,3,)=0,"",VLOOKUP(A9,Vocabulary!$A:$J,3,)),"")</f>
        <v>The key postal division of the address, usually the city.</v>
      </c>
      <c r="F9" s="12" t="str">
        <f>IFERROR(IF(VLOOKUP(A9,Vocabulary!$A:$J,7,)=0,"",VLOOKUP(A9,Vocabulary!$A:$J,7,)),"")</f>
        <v/>
      </c>
      <c r="G9" s="4">
        <v>8</v>
      </c>
      <c r="H9" s="12" t="str">
        <f>IFERROR(IF(VLOOKUP(G9,Vocabulary!$A:$J,10,)=0,"",VLOOKUP(G9,Vocabulary!$A:$J,10,)),"")</f>
        <v>&lt;eu:AddressPostName&gt;</v>
      </c>
      <c r="I9" s="21">
        <v>649</v>
      </c>
      <c r="J9" s="12" t="str">
        <f>IFERROR(IF(VLOOKUP(I9,Vocabulary!$A:$J,10,)=0,"",VLOOKUP(I9,Vocabulary!$A:$J,10,)),"")</f>
        <v>&lt;PostalDescriptor.postName&gt;</v>
      </c>
      <c r="K9" s="8">
        <v>430</v>
      </c>
      <c r="L9" s="12" t="str">
        <f>IFERROR(IF(VLOOKUP(K9,Vocabulary!$A:$J,10,)=0,"",VLOOKUP(K9,Vocabulary!$A:$J,10,)),"")</f>
        <v>&lt;vl-adres:postnaam&gt;</v>
      </c>
    </row>
    <row r="10" spans="1:16" ht="28.8" x14ac:dyDescent="0.3">
      <c r="A10" s="8">
        <v>9</v>
      </c>
      <c r="B10" s="12" t="str">
        <f>IFERROR(VLOOKUP(A10,Vocabulary!$A:$J,6,),"")</f>
        <v>EU</v>
      </c>
      <c r="C10" s="12" t="str">
        <f>IFERROR(VLOOKUP(A10,Vocabulary!$A:$J,4,),"")</f>
        <v>Location</v>
      </c>
      <c r="D10" s="12" t="str">
        <f>IFERROR(VLOOKUP(A10,Vocabulary!$A:$J,2,),"")</f>
        <v>AddressAdminUnitL2</v>
      </c>
      <c r="E10" s="12" t="str">
        <f>IFERROR(IF(VLOOKUP(A10,Vocabulary!$A:$J,3,)=0,"",VLOOKUP(A10,Vocabulary!$A:$J,3,)),"")</f>
        <v>The region of the address, usually a county, state or other such area that typically encompasses several localities.</v>
      </c>
      <c r="F10" s="12" t="str">
        <f>IFERROR(IF(VLOOKUP(A10,Vocabulary!$A:$J,7,)=0,"",VLOOKUP(A10,Vocabulary!$A:$J,7,)),"")</f>
        <v/>
      </c>
      <c r="G10" s="4">
        <v>9</v>
      </c>
      <c r="H10" s="12" t="str">
        <f>IFERROR(IF(VLOOKUP(G10,Vocabulary!$A:$J,10,)=0,"",VLOOKUP(G10,Vocabulary!$A:$J,10,)),"")</f>
        <v>&lt;eu:AddressAdminUnitL2&gt;</v>
      </c>
      <c r="I10" s="21">
        <v>652</v>
      </c>
      <c r="J10" s="12" t="str">
        <f>IFERROR(IF(VLOOKUP(I10,Vocabulary!$A:$J,10,)=0,"",VLOOKUP(I10,Vocabulary!$A:$J,10,)),"")</f>
        <v>&lt;locn:adminUnitL2&gt;</v>
      </c>
      <c r="K10" s="8">
        <v>548</v>
      </c>
      <c r="L10" s="12" t="str">
        <f>IFERROR(IF(VLOOKUP(K10,Vocabulary!$A:$J,10,)=0,"",VLOOKUP(K10,Vocabulary!$A:$J,10,)),"")</f>
        <v>&lt;vl-adres-ext:administratieveEenheidNiveau2&gt;</v>
      </c>
    </row>
    <row r="11" spans="1:16" ht="28.8" x14ac:dyDescent="0.3">
      <c r="A11" s="8">
        <v>10</v>
      </c>
      <c r="B11" s="12" t="str">
        <f>IFERROR(VLOOKUP(A11,Vocabulary!$A:$J,6,),"")</f>
        <v>EU</v>
      </c>
      <c r="C11" s="12" t="str">
        <f>IFERROR(VLOOKUP(A11,Vocabulary!$A:$J,4,),"")</f>
        <v>Location</v>
      </c>
      <c r="D11" s="12" t="str">
        <f>IFERROR(VLOOKUP(A11,Vocabulary!$A:$J,2,),"")</f>
        <v>AddressAdminUnitL1</v>
      </c>
      <c r="E11" s="12" t="str">
        <f>IFERROR(IF(VLOOKUP(A11,Vocabulary!$A:$J,3,)=0,"",VLOOKUP(A11,Vocabulary!$A:$J,3,)),"")</f>
        <v>The uppermost administrative unit for the address, almost always a country.</v>
      </c>
      <c r="F11" s="12" t="str">
        <f>IFERROR(IF(VLOOKUP(A11,Vocabulary!$A:$J,7,)=0,"",VLOOKUP(A11,Vocabulary!$A:$J,7,)),"")</f>
        <v/>
      </c>
      <c r="G11" s="4">
        <v>10</v>
      </c>
      <c r="H11" s="12" t="str">
        <f>IFERROR(IF(VLOOKUP(G11,Vocabulary!$A:$J,10,)=0,"",VLOOKUP(G11,Vocabulary!$A:$J,10,)),"")</f>
        <v>&lt;eu:AddressAdminUnitL1&gt;</v>
      </c>
      <c r="I11" s="21">
        <v>651</v>
      </c>
      <c r="J11" s="12" t="str">
        <f>IFERROR(IF(VLOOKUP(I11,Vocabulary!$A:$J,10,)=0,"",VLOOKUP(I11,Vocabulary!$A:$J,10,)),"")</f>
        <v>&lt;locn:adminUnitL1&gt;</v>
      </c>
      <c r="K11" s="8">
        <v>547</v>
      </c>
      <c r="L11" s="12" t="str">
        <f>IFERROR(IF(VLOOKUP(K11,Vocabulary!$A:$J,10,)=0,"",VLOOKUP(K11,Vocabulary!$A:$J,10,)),"")</f>
        <v>&lt;vl-adres-ext:administratieveEenheidNiveau1&gt;</v>
      </c>
    </row>
    <row r="12" spans="1:16" x14ac:dyDescent="0.3">
      <c r="A12" s="8">
        <v>11</v>
      </c>
      <c r="B12" s="12" t="str">
        <f>IFERROR(VLOOKUP(A12,Vocabulary!$A:$J,6,),"")</f>
        <v>EU</v>
      </c>
      <c r="C12" s="12" t="str">
        <f>IFERROR(VLOOKUP(A12,Vocabulary!$A:$J,4,),"")</f>
        <v>Location</v>
      </c>
      <c r="D12" s="12" t="str">
        <f>IFERROR(VLOOKUP(A12,Vocabulary!$A:$J,2,),"")</f>
        <v>AddressPostCode</v>
      </c>
      <c r="E12" s="12" t="str">
        <f>IFERROR(IF(VLOOKUP(A12,Vocabulary!$A:$J,3,)=0,"",VLOOKUP(A12,Vocabulary!$A:$J,3,)),"")</f>
        <v>The post code, a.k.a. postal code, ZIP code, etc.</v>
      </c>
      <c r="F12" s="12" t="str">
        <f>IFERROR(IF(VLOOKUP(A12,Vocabulary!$A:$J,7,)=0,"",VLOOKUP(A12,Vocabulary!$A:$J,7,)),"")</f>
        <v/>
      </c>
      <c r="G12" s="4">
        <v>11</v>
      </c>
      <c r="H12" s="12" t="str">
        <f>IFERROR(IF(VLOOKUP(G12,Vocabulary!$A:$J,10,)=0,"",VLOOKUP(G12,Vocabulary!$A:$J,10,)),"")</f>
        <v>&lt;eu:AddressPostCode&gt;</v>
      </c>
      <c r="I12" s="21">
        <v>303</v>
      </c>
      <c r="J12" s="12" t="str">
        <f>IFERROR(IF(VLOOKUP(I12,Vocabulary!$A:$J,10,)=0,"",VLOOKUP(I12,Vocabulary!$A:$J,10,)),"")</f>
        <v>&lt;PostalDescriptor.postCode&gt;</v>
      </c>
      <c r="K12" s="8">
        <v>429</v>
      </c>
      <c r="L12" s="12" t="str">
        <f>IFERROR(IF(VLOOKUP(K12,Vocabulary!$A:$J,10,)=0,"",VLOOKUP(K12,Vocabulary!$A:$J,10,)),"")</f>
        <v>&lt;vl-adres:postcode&gt;</v>
      </c>
    </row>
    <row r="13" spans="1:16" x14ac:dyDescent="0.3">
      <c r="A13" s="8">
        <v>12</v>
      </c>
      <c r="B13" s="12" t="str">
        <f>IFERROR(VLOOKUP(A13,Vocabulary!$A:$J,6,),"")</f>
        <v>EU</v>
      </c>
      <c r="C13" s="12" t="str">
        <f>IFERROR(VLOOKUP(A13,Vocabulary!$A:$J,4,),"")</f>
        <v>Location</v>
      </c>
      <c r="D13" s="12" t="str">
        <f>IFERROR(VLOOKUP(A13,Vocabulary!$A:$J,2,),"")</f>
        <v>AddressAddressID</v>
      </c>
      <c r="E13" s="12" t="str">
        <f>IFERROR(IF(VLOOKUP(A13,Vocabulary!$A:$J,3,)=0,"",VLOOKUP(A13,Vocabulary!$A:$J,3,)),"")</f>
        <v>A globally unique identifier for this instance of the address.</v>
      </c>
      <c r="F13" s="12" t="str">
        <f>IFERROR(IF(VLOOKUP(A13,Vocabulary!$A:$J,7,)=0,"",VLOOKUP(A13,Vocabulary!$A:$J,7,)),"")</f>
        <v/>
      </c>
      <c r="G13" s="4">
        <v>12</v>
      </c>
      <c r="H13" s="12" t="str">
        <f>IFERROR(IF(VLOOKUP(G13,Vocabulary!$A:$J,10,)=0,"",VLOOKUP(G13,Vocabulary!$A:$J,10,)),"")</f>
        <v>&lt;eu:AddressAddressID&gt;</v>
      </c>
      <c r="I13" s="21">
        <v>266</v>
      </c>
      <c r="J13" s="12" t="str">
        <f>IFERROR(IF(VLOOKUP(I13,Vocabulary!$A:$J,10,)=0,"",VLOOKUP(I13,Vocabulary!$A:$J,10,)),"")</f>
        <v/>
      </c>
      <c r="K13" s="8">
        <v>393</v>
      </c>
      <c r="L13" s="12" t="str">
        <f>IFERROR(IF(VLOOKUP(K13,Vocabulary!$A:$J,10,)=0,"",VLOOKUP(K13,Vocabulary!$A:$J,10,)),"")</f>
        <v>&lt;vl-generiek:gestructureerdeIdentificator&gt;</v>
      </c>
    </row>
    <row r="14" spans="1:16" x14ac:dyDescent="0.3">
      <c r="A14" s="8">
        <v>13</v>
      </c>
      <c r="B14" s="12" t="str">
        <f>IFERROR(VLOOKUP(A14,Vocabulary!$A:$J,6,),"")</f>
        <v>EU</v>
      </c>
      <c r="C14" s="12" t="str">
        <f>IFERROR(VLOOKUP(A14,Vocabulary!$A:$J,4,),"")</f>
        <v>Other</v>
      </c>
      <c r="D14" s="12" t="str">
        <f>IFERROR(VLOOKUP(A14,Vocabulary!$A:$J,2,),"")</f>
        <v>Agent</v>
      </c>
      <c r="E14" s="12" t="str">
        <f>IFERROR(IF(VLOOKUP(A14,Vocabulary!$A:$J,3,)=0,"",VLOOKUP(A14,Vocabulary!$A:$J,3,)),"")</f>
        <v>An entity that is able to carry out actions.</v>
      </c>
      <c r="F14" s="12" t="str">
        <f>IFERROR(IF(VLOOKUP(A14,Vocabulary!$A:$J,7,)=0,"",VLOOKUP(A14,Vocabulary!$A:$J,7,)),"")</f>
        <v/>
      </c>
      <c r="G14" s="4">
        <v>13</v>
      </c>
      <c r="H14" s="12" t="str">
        <f>IFERROR(IF(VLOOKUP(G14,Vocabulary!$A:$J,10,)=0,"",VLOOKUP(G14,Vocabulary!$A:$J,10,)),"")</f>
        <v>&lt;eu:Agent&gt;</v>
      </c>
      <c r="I14" s="21">
        <v>670</v>
      </c>
      <c r="J14" s="12" t="str">
        <f>IFERROR(IF(VLOOKUP(I14,Vocabulary!$A:$J,10,)=0,"",VLOOKUP(I14,Vocabulary!$A:$J,10,)),"")</f>
        <v>&lt;dcterms:Agent&gt;</v>
      </c>
      <c r="K14" s="8">
        <v>501</v>
      </c>
      <c r="L14" s="12" t="str">
        <f>IFERROR(IF(VLOOKUP(K14,Vocabulary!$A:$J,10,)=0,"",VLOOKUP(K14,Vocabulary!$A:$J,10,)),"")</f>
        <v>&lt;vl-generiek-ext:Agent&gt;</v>
      </c>
    </row>
    <row r="15" spans="1:16" x14ac:dyDescent="0.3">
      <c r="A15" s="8">
        <v>14</v>
      </c>
      <c r="B15" s="12" t="str">
        <f>IFERROR(VLOOKUP(A15,Vocabulary!$A:$J,6,),"")</f>
        <v>EU</v>
      </c>
      <c r="C15" s="12" t="str">
        <f>IFERROR(VLOOKUP(A15,Vocabulary!$A:$J,4,),"")</f>
        <v>Other</v>
      </c>
      <c r="D15" s="12" t="str">
        <f>IFERROR(VLOOKUP(A15,Vocabulary!$A:$J,2,),"")</f>
        <v>AgentIdentifier</v>
      </c>
      <c r="E15" s="12" t="str">
        <f>IFERROR(IF(VLOOKUP(A15,Vocabulary!$A:$J,3,)=0,"",VLOOKUP(A15,Vocabulary!$A:$J,3,)),"")</f>
        <v>This property represents a formally-issued Identifier for the Agent.</v>
      </c>
      <c r="F15" s="12" t="str">
        <f>IFERROR(IF(VLOOKUP(A15,Vocabulary!$A:$J,7,)=0,"",VLOOKUP(A15,Vocabulary!$A:$J,7,)),"")</f>
        <v/>
      </c>
      <c r="G15" s="4">
        <v>14</v>
      </c>
      <c r="H15" s="12" t="str">
        <f>IFERROR(IF(VLOOKUP(G15,Vocabulary!$A:$J,10,)=0,"",VLOOKUP(G15,Vocabulary!$A:$J,10,)),"")</f>
        <v>&lt;eu:AgentIdentifier&gt;</v>
      </c>
      <c r="J15" s="12" t="str">
        <f>IFERROR(IF(VLOOKUP(I15,Vocabulary!$A:$J,10,)=0,"",VLOOKUP(I15,Vocabulary!$A:$J,10,)),"")</f>
        <v/>
      </c>
      <c r="K15" s="8">
        <v>518</v>
      </c>
      <c r="L15" s="12" t="str">
        <f>IFERROR(IF(VLOOKUP(K15,Vocabulary!$A:$J,10,)=0,"",VLOOKUP(K15,Vocabulary!$A:$J,10,)),"")</f>
        <v>&lt;vl-generiek-ext:Identificator&gt;</v>
      </c>
    </row>
    <row r="16" spans="1:16" x14ac:dyDescent="0.3">
      <c r="A16" s="8">
        <v>15</v>
      </c>
      <c r="B16" s="12" t="str">
        <f>IFERROR(VLOOKUP(A16,Vocabulary!$A:$J,6,),"")</f>
        <v>EU</v>
      </c>
      <c r="C16" s="12" t="str">
        <f>IFERROR(VLOOKUP(A16,Vocabulary!$A:$J,4,),"")</f>
        <v>Other</v>
      </c>
      <c r="D16" s="12" t="str">
        <f>IFERROR(VLOOKUP(A16,Vocabulary!$A:$J,2,),"")</f>
        <v>AgentName</v>
      </c>
      <c r="E16" s="12" t="str">
        <f>IFERROR(IF(VLOOKUP(A16,Vocabulary!$A:$J,3,)=0,"",VLOOKUP(A16,Vocabulary!$A:$J,3,)),"")</f>
        <v xml:space="preserve">This property represents the Name of the Agent. </v>
      </c>
      <c r="F16" s="12" t="str">
        <f>IFERROR(IF(VLOOKUP(A16,Vocabulary!$A:$J,7,)=0,"",VLOOKUP(A16,Vocabulary!$A:$J,7,)),"")</f>
        <v/>
      </c>
      <c r="G16" s="4">
        <v>15</v>
      </c>
      <c r="H16" s="12" t="str">
        <f>IFERROR(IF(VLOOKUP(G16,Vocabulary!$A:$J,10,)=0,"",VLOOKUP(G16,Vocabulary!$A:$J,10,)),"")</f>
        <v>&lt;eu:AgentName&gt;</v>
      </c>
      <c r="J16" s="12" t="str">
        <f>IFERROR(IF(VLOOKUP(I16,Vocabulary!$A:$J,10,)=0,"",VLOOKUP(I16,Vocabulary!$A:$J,10,)),"")</f>
        <v/>
      </c>
      <c r="L16" s="12" t="str">
        <f>IFERROR(IF(VLOOKUP(K16,Vocabulary!$A:$J,10,)=0,"",VLOOKUP(K16,Vocabulary!$A:$J,10,)),"")</f>
        <v/>
      </c>
    </row>
    <row r="17" spans="1:12" ht="43.2" x14ac:dyDescent="0.3">
      <c r="A17" s="8">
        <v>16</v>
      </c>
      <c r="B17" s="12" t="str">
        <f>IFERROR(VLOOKUP(A17,Vocabulary!$A:$J,6,),"")</f>
        <v>EU</v>
      </c>
      <c r="C17" s="12" t="str">
        <f>IFERROR(VLOOKUP(A17,Vocabulary!$A:$J,4,),"")</f>
        <v>Other</v>
      </c>
      <c r="D17" s="12" t="str">
        <f>IFERROR(VLOOKUP(A17,Vocabulary!$A:$J,2,),"")</f>
        <v>AgentType</v>
      </c>
      <c r="E17" s="12" t="str">
        <f>IFERROR(IF(VLOOKUP(A17,Vocabulary!$A:$J,3,)=0,"",VLOOKUP(A17,Vocabulary!$A:$J,3,)),"")</f>
        <v xml:space="preserve">This property represents the Type of an Agent as described in a controlled vocabulary. In the context of CPSV-AP an Agent can be a Public Organization or a Person. </v>
      </c>
      <c r="F17" s="12" t="str">
        <f>IFERROR(IF(VLOOKUP(A17,Vocabulary!$A:$J,7,)=0,"",VLOOKUP(A17,Vocabulary!$A:$J,7,)),"")</f>
        <v/>
      </c>
      <c r="G17" s="4">
        <v>16</v>
      </c>
      <c r="H17" s="12" t="str">
        <f>IFERROR(IF(VLOOKUP(G17,Vocabulary!$A:$J,10,)=0,"",VLOOKUP(G17,Vocabulary!$A:$J,10,)),"")</f>
        <v>&lt;eu:AgentType&gt;</v>
      </c>
      <c r="J17" s="12" t="str">
        <f>IFERROR(IF(VLOOKUP(I17,Vocabulary!$A:$J,10,)=0,"",VLOOKUP(I17,Vocabulary!$A:$J,10,)),"")</f>
        <v/>
      </c>
      <c r="L17" s="12" t="str">
        <f>IFERROR(IF(VLOOKUP(K17,Vocabulary!$A:$J,10,)=0,"",VLOOKUP(K17,Vocabulary!$A:$J,10,)),"")</f>
        <v/>
      </c>
    </row>
    <row r="18" spans="1:12" x14ac:dyDescent="0.3">
      <c r="A18" s="8">
        <v>17</v>
      </c>
      <c r="B18" s="12" t="str">
        <f>IFERROR(VLOOKUP(A18,Vocabulary!$A:$J,6,),"")</f>
        <v>EU</v>
      </c>
      <c r="C18" s="12" t="str">
        <f>IFERROR(VLOOKUP(A18,Vocabulary!$A:$J,4,),"")</f>
        <v>Other</v>
      </c>
      <c r="D18" s="12" t="str">
        <f>IFERROR(VLOOKUP(A18,Vocabulary!$A:$J,2,),"")</f>
        <v>AgentPlaysRole</v>
      </c>
      <c r="E18" s="12" t="str">
        <f>IFERROR(IF(VLOOKUP(A18,Vocabulary!$A:$J,3,)=0,"",VLOOKUP(A18,Vocabulary!$A:$J,3,)),"")</f>
        <v>A public service in which the agent plays a role.</v>
      </c>
      <c r="F18" s="12" t="str">
        <f>IFERROR(IF(VLOOKUP(A18,Vocabulary!$A:$J,7,)=0,"",VLOOKUP(A18,Vocabulary!$A:$J,7,)),"")</f>
        <v/>
      </c>
      <c r="G18" s="4">
        <v>17</v>
      </c>
      <c r="H18" s="12" t="str">
        <f>IFERROR(IF(VLOOKUP(G18,Vocabulary!$A:$J,10,)=0,"",VLOOKUP(G18,Vocabulary!$A:$J,10,)),"")</f>
        <v>&lt;eu:AgentPlaysRole&gt;</v>
      </c>
      <c r="J18" s="12" t="str">
        <f>IFERROR(IF(VLOOKUP(I18,Vocabulary!$A:$J,10,)=0,"",VLOOKUP(I18,Vocabulary!$A:$J,10,)),"")</f>
        <v/>
      </c>
      <c r="L18" s="12" t="str">
        <f>IFERROR(IF(VLOOKUP(K18,Vocabulary!$A:$J,10,)=0,"",VLOOKUP(K18,Vocabulary!$A:$J,10,)),"")</f>
        <v/>
      </c>
    </row>
    <row r="19" spans="1:12" x14ac:dyDescent="0.3">
      <c r="A19" s="8">
        <v>18</v>
      </c>
      <c r="B19" s="12" t="str">
        <f>IFERROR(VLOOKUP(A19,Vocabulary!$A:$J,6,),"")</f>
        <v>EU</v>
      </c>
      <c r="C19" s="12" t="str">
        <f>IFERROR(VLOOKUP(A19,Vocabulary!$A:$J,4,),"")</f>
        <v>Other</v>
      </c>
      <c r="D19" s="12" t="str">
        <f>IFERROR(VLOOKUP(A19,Vocabulary!$A:$J,2,),"")</f>
        <v>AgentUses</v>
      </c>
      <c r="E19" s="12" t="str">
        <f>IFERROR(IF(VLOOKUP(A19,Vocabulary!$A:$J,3,)=0,"",VLOOKUP(A19,Vocabulary!$A:$J,3,)),"")</f>
        <v>A public service used by the agent.</v>
      </c>
      <c r="F19" s="12" t="str">
        <f>IFERROR(IF(VLOOKUP(A19,Vocabulary!$A:$J,7,)=0,"",VLOOKUP(A19,Vocabulary!$A:$J,7,)),"")</f>
        <v/>
      </c>
      <c r="G19" s="4">
        <v>18</v>
      </c>
      <c r="H19" s="12" t="str">
        <f>IFERROR(IF(VLOOKUP(G19,Vocabulary!$A:$J,10,)=0,"",VLOOKUP(G19,Vocabulary!$A:$J,10,)),"")</f>
        <v>&lt;eu:AgentUses&gt;</v>
      </c>
      <c r="J19" s="12" t="str">
        <f>IFERROR(IF(VLOOKUP(I19,Vocabulary!$A:$J,10,)=0,"",VLOOKUP(I19,Vocabulary!$A:$J,10,)),"")</f>
        <v/>
      </c>
      <c r="L19" s="12" t="str">
        <f>IFERROR(IF(VLOOKUP(K19,Vocabulary!$A:$J,10,)=0,"",VLOOKUP(K19,Vocabulary!$A:$J,10,)),"")</f>
        <v/>
      </c>
    </row>
    <row r="20" spans="1:12" ht="28.8" x14ac:dyDescent="0.3">
      <c r="A20" s="8">
        <v>19</v>
      </c>
      <c r="B20" s="12" t="str">
        <f>IFERROR(VLOOKUP(A20,Vocabulary!$A:$J,6,),"")</f>
        <v>EU</v>
      </c>
      <c r="C20" s="12" t="str">
        <f>IFERROR(VLOOKUP(A20,Vocabulary!$A:$J,4,),"")</f>
        <v>Other</v>
      </c>
      <c r="D20" s="12" t="str">
        <f>IFERROR(VLOOKUP(A20,Vocabulary!$A:$J,2,),"")</f>
        <v>AgentHasAddress</v>
      </c>
      <c r="E20" s="12" t="str">
        <f>IFERROR(IF(VLOOKUP(A20,Vocabulary!$A:$J,3,)=0,"",VLOOKUP(A20,Vocabulary!$A:$J,3,)),"")</f>
        <v>This property represents an Address related to an Agent. Asserting the address relationship implies that the Agent has an Address.</v>
      </c>
      <c r="F20" s="12" t="str">
        <f>IFERROR(IF(VLOOKUP(A20,Vocabulary!$A:$J,7,)=0,"",VLOOKUP(A20,Vocabulary!$A:$J,7,)),"")</f>
        <v/>
      </c>
      <c r="G20" s="4">
        <v>19</v>
      </c>
      <c r="H20" s="12" t="str">
        <f>IFERROR(IF(VLOOKUP(G20,Vocabulary!$A:$J,10,)=0,"",VLOOKUP(G20,Vocabulary!$A:$J,10,)),"")</f>
        <v>&lt;eu:AgentHasAddress&gt;</v>
      </c>
      <c r="J20" s="12" t="str">
        <f>IFERROR(IF(VLOOKUP(I20,Vocabulary!$A:$J,10,)=0,"",VLOOKUP(I20,Vocabulary!$A:$J,10,)),"")</f>
        <v/>
      </c>
      <c r="L20" s="12" t="str">
        <f>IFERROR(IF(VLOOKUP(K20,Vocabulary!$A:$J,10,)=0,"",VLOOKUP(K20,Vocabulary!$A:$J,10,)),"")</f>
        <v/>
      </c>
    </row>
    <row r="21" spans="1:12" x14ac:dyDescent="0.3">
      <c r="A21" s="8">
        <v>20</v>
      </c>
      <c r="B21" s="12" t="str">
        <f>IFERROR(VLOOKUP(A21,Vocabulary!$A:$J,6,),"")</f>
        <v>EU</v>
      </c>
      <c r="C21" s="12" t="str">
        <f>IFERROR(VLOOKUP(A21,Vocabulary!$A:$J,4,),"")</f>
        <v>Other</v>
      </c>
      <c r="D21" s="12" t="str">
        <f>IFERROR(VLOOKUP(A21,Vocabulary!$A:$J,2,),"")</f>
        <v>AgentSatisfiesCriterion</v>
      </c>
      <c r="E21" s="12" t="str">
        <f>IFERROR(IF(VLOOKUP(A21,Vocabulary!$A:$J,3,)=0,"",VLOOKUP(A21,Vocabulary!$A:$J,3,)),"")</f>
        <v/>
      </c>
      <c r="F21" s="12" t="str">
        <f>IFERROR(IF(VLOOKUP(A21,Vocabulary!$A:$J,7,)=0,"",VLOOKUP(A21,Vocabulary!$A:$J,7,)),"")</f>
        <v/>
      </c>
      <c r="G21" s="4">
        <v>20</v>
      </c>
      <c r="H21" s="12" t="str">
        <f>IFERROR(IF(VLOOKUP(G21,Vocabulary!$A:$J,10,)=0,"",VLOOKUP(G21,Vocabulary!$A:$J,10,)),"")</f>
        <v>&lt;eu:AgentSatisfiesCriterion&gt;</v>
      </c>
      <c r="J21" s="12" t="str">
        <f>IFERROR(IF(VLOOKUP(I21,Vocabulary!$A:$J,10,)=0,"",VLOOKUP(I21,Vocabulary!$A:$J,10,)),"")</f>
        <v/>
      </c>
      <c r="L21" s="12" t="str">
        <f>IFERROR(IF(VLOOKUP(K21,Vocabulary!$A:$J,10,)=0,"",VLOOKUP(K21,Vocabulary!$A:$J,10,)),"")</f>
        <v/>
      </c>
    </row>
    <row r="22" spans="1:12" ht="28.8" x14ac:dyDescent="0.3">
      <c r="A22" s="8">
        <v>21</v>
      </c>
      <c r="B22" s="12" t="str">
        <f>IFERROR(VLOOKUP(A22,Vocabulary!$A:$J,6,),"")</f>
        <v>EU</v>
      </c>
      <c r="C22" s="12" t="str">
        <f>IFERROR(VLOOKUP(A22,Vocabulary!$A:$J,4,),"")</f>
        <v>Other</v>
      </c>
      <c r="D22" s="12" t="str">
        <f>IFERROR(VLOOKUP(A22,Vocabulary!$A:$J,2,),"")</f>
        <v>AgentProvidesRequirementResponse</v>
      </c>
      <c r="E22" s="12" t="str">
        <f>IFERROR(IF(VLOOKUP(A22,Vocabulary!$A:$J,3,)=0,"",VLOOKUP(A22,Vocabulary!$A:$J,3,)),"")</f>
        <v/>
      </c>
      <c r="F22" s="12" t="str">
        <f>IFERROR(IF(VLOOKUP(A22,Vocabulary!$A:$J,7,)=0,"",VLOOKUP(A22,Vocabulary!$A:$J,7,)),"")</f>
        <v/>
      </c>
      <c r="G22" s="4">
        <v>21</v>
      </c>
      <c r="H22" s="12" t="str">
        <f>IFERROR(IF(VLOOKUP(G22,Vocabulary!$A:$J,10,)=0,"",VLOOKUP(G22,Vocabulary!$A:$J,10,)),"")</f>
        <v>&lt;eu:AgentProvidesRequirementResponse&gt;</v>
      </c>
      <c r="J22" s="12" t="str">
        <f>IFERROR(IF(VLOOKUP(I22,Vocabulary!$A:$J,10,)=0,"",VLOOKUP(I22,Vocabulary!$A:$J,10,)),"")</f>
        <v/>
      </c>
      <c r="L22" s="12" t="str">
        <f>IFERROR(IF(VLOOKUP(K22,Vocabulary!$A:$J,10,)=0,"",VLOOKUP(K22,Vocabulary!$A:$J,10,)),"")</f>
        <v/>
      </c>
    </row>
    <row r="23" spans="1:12" ht="158.4" x14ac:dyDescent="0.3">
      <c r="A23" s="8">
        <v>22</v>
      </c>
      <c r="B23" s="12" t="str">
        <f>IFERROR(VLOOKUP(A23,Vocabulary!$A:$J,6,),"")</f>
        <v>EU</v>
      </c>
      <c r="C23" s="12" t="str">
        <f>IFERROR(VLOOKUP(A23,Vocabulary!$A:$J,4,),"")</f>
        <v>Organization</v>
      </c>
      <c r="D23" s="12" t="str">
        <f>IFERROR(VLOOKUP(A23,Vocabulary!$A:$J,2,),"")</f>
        <v>BusinessEvent</v>
      </c>
      <c r="E23" s="12" t="str">
        <f>IFERROR(IF(VLOOKUP(A23,Vocabulary!$A:$J,3,)=0,"",VLOOKUP(A23,Vocabulary!$A:$J,3,)),"")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F23" s="12" t="str">
        <f>IFERROR(IF(VLOOKUP(A23,Vocabulary!$A:$J,7,)=0,"",VLOOKUP(A23,Vocabulary!$A:$J,7,)),"")</f>
        <v/>
      </c>
      <c r="G23" s="4">
        <v>22</v>
      </c>
      <c r="H23" s="12" t="str">
        <f>IFERROR(IF(VLOOKUP(G23,Vocabulary!$A:$J,10,)=0,"",VLOOKUP(G23,Vocabulary!$A:$J,10,)),"")</f>
        <v>&lt;eu:BusinessEvent&gt;</v>
      </c>
      <c r="J23" s="12" t="str">
        <f>IFERROR(IF(VLOOKUP(I23,Vocabulary!$A:$J,10,)=0,"",VLOOKUP(I23,Vocabulary!$A:$J,10,)),"")</f>
        <v/>
      </c>
      <c r="K23" s="8">
        <v>618</v>
      </c>
      <c r="L23" s="12" t="str">
        <f>IFERROR(IF(VLOOKUP(K23,Vocabulary!$A:$J,10,)=0,"",VLOOKUP(K23,Vocabulary!$A:$J,10,)),"")</f>
        <v>&lt;vl-organisatie-ext:Veranderingsgebeurtenis&gt;</v>
      </c>
    </row>
    <row r="24" spans="1:12" ht="187.2" x14ac:dyDescent="0.3">
      <c r="A24" s="8">
        <v>23</v>
      </c>
      <c r="B24" s="12" t="str">
        <f>IFERROR(VLOOKUP(A24,Vocabulary!$A:$J,6,),"")</f>
        <v>EU</v>
      </c>
      <c r="C24" s="12" t="str">
        <f>IFERROR(VLOOKUP(A24,Vocabulary!$A:$J,4,),"")</f>
        <v>Organization</v>
      </c>
      <c r="D24" s="12" t="str">
        <f>IFERROR(VLOOKUP(A24,Vocabulary!$A:$J,2,),"")</f>
        <v>ChangeEvent</v>
      </c>
      <c r="E24" s="12" t="str">
        <f>IFERROR(IF(VLOOKUP(A24,Vocabulary!$A:$J,3,)=0,"",VLOOKUP(A24,Vocabulary!$A:$J,3,)),"")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F24" s="12" t="str">
        <f>IFERROR(IF(VLOOKUP(A24,Vocabulary!$A:$J,7,)=0,"",VLOOKUP(A24,Vocabulary!$A:$J,7,)),"")</f>
        <v/>
      </c>
      <c r="G24" s="4">
        <v>23</v>
      </c>
      <c r="H24" s="12" t="str">
        <f>IFERROR(IF(VLOOKUP(G24,Vocabulary!$A:$J,10,)=0,"",VLOOKUP(G24,Vocabulary!$A:$J,10,)),"")</f>
        <v>&lt;eu:ChangeEvent&gt;</v>
      </c>
      <c r="J24" s="12" t="str">
        <f>IFERROR(IF(VLOOKUP(I24,Vocabulary!$A:$J,10,)=0,"",VLOOKUP(I24,Vocabulary!$A:$J,10,)),"")</f>
        <v/>
      </c>
      <c r="L24" s="12" t="str">
        <f>IFERROR(IF(VLOOKUP(K24,Vocabulary!$A:$J,10,)=0,"",VLOOKUP(K24,Vocabulary!$A:$J,10,)),"")</f>
        <v/>
      </c>
    </row>
    <row r="25" spans="1:12" ht="86.4" x14ac:dyDescent="0.3">
      <c r="A25" s="8">
        <v>24</v>
      </c>
      <c r="B25" s="12" t="str">
        <f>IFERROR(VLOOKUP(A25,Vocabulary!$A:$J,6,),"")</f>
        <v>EU</v>
      </c>
      <c r="C25" s="12" t="str">
        <f>IFERROR(VLOOKUP(A25,Vocabulary!$A:$J,4,),"")</f>
        <v>Organization</v>
      </c>
      <c r="D25" s="12" t="str">
        <f>IFERROR(VLOOKUP(A25,Vocabulary!$A:$J,2,),"")</f>
        <v>ChangeEventHasFormalFramework</v>
      </c>
      <c r="E25" s="12" t="str">
        <f>IFERROR(IF(VLOOKUP(A25,Vocabulary!$A:$J,3,)=0,"",VLOOKUP(A25,Vocabulary!$A:$J,3,)),"")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F25" s="12" t="str">
        <f>IFERROR(IF(VLOOKUP(A25,Vocabulary!$A:$J,7,)=0,"",VLOOKUP(A25,Vocabulary!$A:$J,7,)),"")</f>
        <v/>
      </c>
      <c r="G25" s="4">
        <v>24</v>
      </c>
      <c r="H25" s="12" t="str">
        <f>IFERROR(IF(VLOOKUP(G25,Vocabulary!$A:$J,10,)=0,"",VLOOKUP(G25,Vocabulary!$A:$J,10,)),"")</f>
        <v>&lt;eu:ChangeEventHasFormalFramework&gt;</v>
      </c>
      <c r="J25" s="12" t="str">
        <f>IFERROR(IF(VLOOKUP(I25,Vocabulary!$A:$J,10,)=0,"",VLOOKUP(I25,Vocabulary!$A:$J,10,)),"")</f>
        <v/>
      </c>
      <c r="L25" s="12" t="str">
        <f>IFERROR(IF(VLOOKUP(K25,Vocabulary!$A:$J,10,)=0,"",VLOOKUP(K25,Vocabulary!$A:$J,10,)),"")</f>
        <v/>
      </c>
    </row>
    <row r="26" spans="1:12" ht="129.6" x14ac:dyDescent="0.3">
      <c r="A26" s="8">
        <v>25</v>
      </c>
      <c r="B26" s="12" t="str">
        <f>IFERROR(VLOOKUP(A26,Vocabulary!$A:$J,6,),"")</f>
        <v>EU</v>
      </c>
      <c r="C26" s="12" t="str">
        <f>IFERROR(VLOOKUP(A26,Vocabulary!$A:$J,4,),"")</f>
        <v>Organization</v>
      </c>
      <c r="D26" s="12" t="str">
        <f>IFERROR(VLOOKUP(A26,Vocabulary!$A:$J,2,),"")</f>
        <v>ChangeEventOriginalOrganisation</v>
      </c>
      <c r="E26" s="12" t="str">
        <f>IFERROR(IF(VLOOKUP(A26,Vocabulary!$A:$J,3,)=0,"",VLOOKUP(A26,Vocabulary!$A:$J,3,)),"")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F26" s="12" t="str">
        <f>IFERROR(IF(VLOOKUP(A26,Vocabulary!$A:$J,7,)=0,"",VLOOKUP(A26,Vocabulary!$A:$J,7,)),"")</f>
        <v/>
      </c>
      <c r="G26" s="4">
        <v>25</v>
      </c>
      <c r="H26" s="12" t="str">
        <f>IFERROR(IF(VLOOKUP(G26,Vocabulary!$A:$J,10,)=0,"",VLOOKUP(G26,Vocabulary!$A:$J,10,)),"")</f>
        <v>&lt;eu:ChangeEventOriginalOrganisation&gt;</v>
      </c>
      <c r="J26" s="12" t="str">
        <f>IFERROR(IF(VLOOKUP(I26,Vocabulary!$A:$J,10,)=0,"",VLOOKUP(I26,Vocabulary!$A:$J,10,)),"")</f>
        <v/>
      </c>
      <c r="L26" s="12" t="str">
        <f>IFERROR(IF(VLOOKUP(K26,Vocabulary!$A:$J,10,)=0,"",VLOOKUP(K26,Vocabulary!$A:$J,10,)),"")</f>
        <v/>
      </c>
    </row>
    <row r="27" spans="1:12" ht="86.4" x14ac:dyDescent="0.3">
      <c r="A27" s="8">
        <v>26</v>
      </c>
      <c r="B27" s="12" t="str">
        <f>IFERROR(VLOOKUP(A27,Vocabulary!$A:$J,6,),"")</f>
        <v>EU</v>
      </c>
      <c r="C27" s="12" t="str">
        <f>IFERROR(VLOOKUP(A27,Vocabulary!$A:$J,4,),"")</f>
        <v>Organization</v>
      </c>
      <c r="D27" s="12" t="str">
        <f>IFERROR(VLOOKUP(A27,Vocabulary!$A:$J,2,),"")</f>
        <v>ChangeEventResultingOrganisation</v>
      </c>
      <c r="E27" s="12" t="str">
        <f>IFERROR(IF(VLOOKUP(A27,Vocabulary!$A:$J,3,)=0,"",VLOOKUP(A27,Vocabulary!$A:$J,3,)),"")</f>
        <v xml:space="preserve">This property links a Change Event or a Foundation Event to the organization that
resulted from it.
In the RDF release of the CPOV, these properties are bound to
org:resultingOrganization and org:resultedFrom.
</v>
      </c>
      <c r="F27" s="12" t="str">
        <f>IFERROR(IF(VLOOKUP(A27,Vocabulary!$A:$J,7,)=0,"",VLOOKUP(A27,Vocabulary!$A:$J,7,)),"")</f>
        <v/>
      </c>
      <c r="G27" s="4">
        <v>26</v>
      </c>
      <c r="H27" s="12" t="str">
        <f>IFERROR(IF(VLOOKUP(G27,Vocabulary!$A:$J,10,)=0,"",VLOOKUP(G27,Vocabulary!$A:$J,10,)),"")</f>
        <v>&lt;eu:ChangeEventResultingOrganisation&gt;</v>
      </c>
      <c r="J27" s="12" t="str">
        <f>IFERROR(IF(VLOOKUP(I27,Vocabulary!$A:$J,10,)=0,"",VLOOKUP(I27,Vocabulary!$A:$J,10,)),"")</f>
        <v/>
      </c>
      <c r="L27" s="12" t="str">
        <f>IFERROR(IF(VLOOKUP(K27,Vocabulary!$A:$J,10,)=0,"",VLOOKUP(K27,Vocabulary!$A:$J,10,)),"")</f>
        <v/>
      </c>
    </row>
    <row r="28" spans="1:12" ht="28.8" x14ac:dyDescent="0.3">
      <c r="A28" s="8">
        <v>27</v>
      </c>
      <c r="B28" s="12" t="str">
        <f>IFERROR(VLOOKUP(A28,Vocabulary!$A:$J,6,),"")</f>
        <v>EU</v>
      </c>
      <c r="C28" s="12" t="str">
        <f>IFERROR(VLOOKUP(A28,Vocabulary!$A:$J,4,),"")</f>
        <v>Organization</v>
      </c>
      <c r="D28" s="12" t="str">
        <f>IFERROR(VLOOKUP(A28,Vocabulary!$A:$J,2,),"")</f>
        <v>Channel</v>
      </c>
      <c r="E28" s="12" t="str">
        <f>IFERROR(IF(VLOOKUP(A28,Vocabulary!$A:$J,3,)=0,"",VLOOKUP(A28,Vocabulary!$A:$J,3,)),"")</f>
        <v>A medium through which an agent provides, uses or otherwise interacts with a resource.</v>
      </c>
      <c r="F28" s="12" t="str">
        <f>IFERROR(IF(VLOOKUP(A28,Vocabulary!$A:$J,7,)=0,"",VLOOKUP(A28,Vocabulary!$A:$J,7,)),"")</f>
        <v/>
      </c>
      <c r="G28" s="4">
        <v>27</v>
      </c>
      <c r="H28" s="12" t="str">
        <f>IFERROR(IF(VLOOKUP(G28,Vocabulary!$A:$J,10,)=0,"",VLOOKUP(G28,Vocabulary!$A:$J,10,)),"")</f>
        <v>&lt;eu:Channel&gt;</v>
      </c>
      <c r="J28" s="12" t="str">
        <f>IFERROR(IF(VLOOKUP(I28,Vocabulary!$A:$J,10,)=0,"",VLOOKUP(I28,Vocabulary!$A:$J,10,)),"")</f>
        <v/>
      </c>
      <c r="L28" s="12" t="str">
        <f>IFERROR(IF(VLOOKUP(K28,Vocabulary!$A:$J,10,)=0,"",VLOOKUP(K28,Vocabulary!$A:$J,10,)),"")</f>
        <v/>
      </c>
    </row>
    <row r="29" spans="1:12" ht="28.8" x14ac:dyDescent="0.3">
      <c r="A29" s="8">
        <v>28</v>
      </c>
      <c r="B29" s="12" t="str">
        <f>IFERROR(VLOOKUP(A29,Vocabulary!$A:$J,6,),"")</f>
        <v>EU</v>
      </c>
      <c r="C29" s="12" t="str">
        <f>IFERROR(VLOOKUP(A29,Vocabulary!$A:$J,4,),"")</f>
        <v>Organization</v>
      </c>
      <c r="D29" s="12" t="str">
        <f>IFERROR(VLOOKUP(A29,Vocabulary!$A:$J,2,),"")</f>
        <v>ChannelIdentifier</v>
      </c>
      <c r="E29" s="12" t="str">
        <f>IFERROR(IF(VLOOKUP(A29,Vocabulary!$A:$J,3,)=0,"",VLOOKUP(A29,Vocabulary!$A:$J,3,)),"")</f>
        <v>This property represents a formally-issued Identifier for the Channel.</v>
      </c>
      <c r="F29" s="12" t="str">
        <f>IFERROR(IF(VLOOKUP(A29,Vocabulary!$A:$J,7,)=0,"",VLOOKUP(A29,Vocabulary!$A:$J,7,)),"")</f>
        <v/>
      </c>
      <c r="G29" s="4">
        <v>28</v>
      </c>
      <c r="H29" s="12" t="str">
        <f>IFERROR(IF(VLOOKUP(G29,Vocabulary!$A:$J,10,)=0,"",VLOOKUP(G29,Vocabulary!$A:$J,10,)),"")</f>
        <v>&lt;eu:ChannelIdentifier&gt;</v>
      </c>
      <c r="J29" s="12" t="str">
        <f>IFERROR(IF(VLOOKUP(I29,Vocabulary!$A:$J,10,)=0,"",VLOOKUP(I29,Vocabulary!$A:$J,10,)),"")</f>
        <v/>
      </c>
      <c r="L29" s="12" t="str">
        <f>IFERROR(IF(VLOOKUP(K29,Vocabulary!$A:$J,10,)=0,"",VLOOKUP(K29,Vocabulary!$A:$J,10,)),"")</f>
        <v/>
      </c>
    </row>
    <row r="30" spans="1:12" ht="72" x14ac:dyDescent="0.3">
      <c r="A30" s="8">
        <v>29</v>
      </c>
      <c r="B30" s="12" t="str">
        <f>IFERROR(VLOOKUP(A30,Vocabulary!$A:$J,6,),"")</f>
        <v>EU</v>
      </c>
      <c r="C30" s="12" t="str">
        <f>IFERROR(VLOOKUP(A30,Vocabulary!$A:$J,4,),"")</f>
        <v>Organization</v>
      </c>
      <c r="D30" s="12" t="str">
        <f>IFERROR(VLOOKUP(A30,Vocabulary!$A:$J,2,),"")</f>
        <v>ChannelType</v>
      </c>
      <c r="E30" s="12" t="str">
        <f>IFERROR(IF(VLOOKUP(A30,Vocabulary!$A:$J,3,)=0,"",VLOOKUP(A30,Vocabulary!$A:$J,3,)),"")</f>
        <v>This property represents the type of Channel as defined in a controlled vocabulary.  Currently several ways of delivering the Public Service have been identified and thus defined as subclasses of the Channel class, for instance E-mail, Homepage, Fax, Assistant, Telephone.</v>
      </c>
      <c r="F30" s="12" t="str">
        <f>IFERROR(IF(VLOOKUP(A30,Vocabulary!$A:$J,7,)=0,"",VLOOKUP(A30,Vocabulary!$A:$J,7,)),"")</f>
        <v/>
      </c>
      <c r="G30" s="4">
        <v>29</v>
      </c>
      <c r="H30" s="12" t="str">
        <f>IFERROR(IF(VLOOKUP(G30,Vocabulary!$A:$J,10,)=0,"",VLOOKUP(G30,Vocabulary!$A:$J,10,)),"")</f>
        <v>&lt;eu:ChannelType&gt;</v>
      </c>
      <c r="J30" s="12" t="str">
        <f>IFERROR(IF(VLOOKUP(I30,Vocabulary!$A:$J,10,)=0,"",VLOOKUP(I30,Vocabulary!$A:$J,10,)),"")</f>
        <v/>
      </c>
      <c r="L30" s="12" t="str">
        <f>IFERROR(IF(VLOOKUP(K30,Vocabulary!$A:$J,10,)=0,"",VLOOKUP(K30,Vocabulary!$A:$J,10,)),"")</f>
        <v/>
      </c>
    </row>
    <row r="31" spans="1:12" ht="57.6" x14ac:dyDescent="0.3">
      <c r="A31" s="8">
        <v>30</v>
      </c>
      <c r="B31" s="12" t="str">
        <f>IFERROR(VLOOKUP(A31,Vocabulary!$A:$J,6,),"")</f>
        <v>EU</v>
      </c>
      <c r="C31" s="12" t="str">
        <f>IFERROR(VLOOKUP(A31,Vocabulary!$A:$J,4,),"")</f>
        <v>Organization</v>
      </c>
      <c r="D31" s="12" t="str">
        <f>IFERROR(VLOOKUP(A31,Vocabulary!$A:$J,2,),"")</f>
        <v>ChannelHasContactPoint</v>
      </c>
      <c r="E31" s="12" t="str">
        <f>IFERROR(IF(VLOOKUP(A31,Vocabulary!$A:$J,3,)=0,"",VLOOKUP(A31,Vocabulary!$A:$J,3,)),"")</f>
        <v>Links a channel to a method of contact. The actual method of contact is provided using the Contact class from the Core public Organization Vocabulary which in turn uses VCard to provide information such as phone number, homepage etc.</v>
      </c>
      <c r="F31" s="12" t="str">
        <f>IFERROR(IF(VLOOKUP(A31,Vocabulary!$A:$J,7,)=0,"",VLOOKUP(A31,Vocabulary!$A:$J,7,)),"")</f>
        <v/>
      </c>
      <c r="G31" s="4">
        <v>30</v>
      </c>
      <c r="H31" s="12" t="str">
        <f>IFERROR(IF(VLOOKUP(G31,Vocabulary!$A:$J,10,)=0,"",VLOOKUP(G31,Vocabulary!$A:$J,10,)),"")</f>
        <v>&lt;eu:ChannelHasContactPoint&gt;</v>
      </c>
      <c r="J31" s="12" t="str">
        <f>IFERROR(IF(VLOOKUP(I31,Vocabulary!$A:$J,10,)=0,"",VLOOKUP(I31,Vocabulary!$A:$J,10,)),"")</f>
        <v/>
      </c>
      <c r="L31" s="12" t="str">
        <f>IFERROR(IF(VLOOKUP(K31,Vocabulary!$A:$J,10,)=0,"",VLOOKUP(K31,Vocabulary!$A:$J,10,)),"")</f>
        <v/>
      </c>
    </row>
    <row r="32" spans="1:12" ht="43.2" x14ac:dyDescent="0.3">
      <c r="A32" s="8">
        <v>31</v>
      </c>
      <c r="B32" s="12" t="str">
        <f>IFERROR(VLOOKUP(A32,Vocabulary!$A:$J,6,),"")</f>
        <v>EU</v>
      </c>
      <c r="C32" s="12" t="str">
        <f>IFERROR(VLOOKUP(A32,Vocabulary!$A:$J,4,),"")</f>
        <v>Organization</v>
      </c>
      <c r="D32" s="12" t="str">
        <f>IFERROR(VLOOKUP(A32,Vocabulary!$A:$J,2,),"")</f>
        <v>ChannelIsOwnedBy</v>
      </c>
      <c r="E32" s="12" t="str">
        <f>IFERROR(IF(VLOOKUP(A32,Vocabulary!$A:$J,3,)=0,"",VLOOKUP(A32,Vocabulary!$A:$J,3,)),"")</f>
        <v>This property links the Channel class with one or more instances of the Public Organization class. This property indicates the owner of a specific Channel through which a Public Service is being delivered.</v>
      </c>
      <c r="F32" s="12" t="str">
        <f>IFERROR(IF(VLOOKUP(A32,Vocabulary!$A:$J,7,)=0,"",VLOOKUP(A32,Vocabulary!$A:$J,7,)),"")</f>
        <v/>
      </c>
      <c r="G32" s="4">
        <v>31</v>
      </c>
      <c r="H32" s="12" t="str">
        <f>IFERROR(IF(VLOOKUP(G32,Vocabulary!$A:$J,10,)=0,"",VLOOKUP(G32,Vocabulary!$A:$J,10,)),"")</f>
        <v>&lt;eu:ChannelIsOwnedBy&gt;</v>
      </c>
      <c r="J32" s="12" t="str">
        <f>IFERROR(IF(VLOOKUP(I32,Vocabulary!$A:$J,10,)=0,"",VLOOKUP(I32,Vocabulary!$A:$J,10,)),"")</f>
        <v/>
      </c>
      <c r="L32" s="12" t="str">
        <f>IFERROR(IF(VLOOKUP(K32,Vocabulary!$A:$J,10,)=0,"",VLOOKUP(K32,Vocabulary!$A:$J,10,)),"")</f>
        <v/>
      </c>
    </row>
    <row r="33" spans="1:12" ht="43.2" x14ac:dyDescent="0.3">
      <c r="A33" s="8">
        <v>32</v>
      </c>
      <c r="B33" s="12" t="str">
        <f>IFERROR(VLOOKUP(A33,Vocabulary!$A:$J,6,),"")</f>
        <v>EU</v>
      </c>
      <c r="C33" s="12" t="str">
        <f>IFERROR(VLOOKUP(A33,Vocabulary!$A:$J,4,),"")</f>
        <v>Organization</v>
      </c>
      <c r="D33" s="12" t="str">
        <f>IFERROR(VLOOKUP(A33,Vocabulary!$A:$J,2,),"")</f>
        <v>ChannelAvailability</v>
      </c>
      <c r="E33" s="12" t="str">
        <f>IFERROR(IF(VLOOKUP(A33,Vocabulary!$A:$J,3,)=0,"",VLOOKUP(A33,Vocabulary!$A:$J,3,)),"")</f>
        <v xml:space="preserve">Links a channel to information about when the channel is available, such as the opening hours of an office or telephone service. This is provided using the Period of Time class </v>
      </c>
      <c r="F33" s="12" t="str">
        <f>IFERROR(IF(VLOOKUP(A33,Vocabulary!$A:$J,7,)=0,"",VLOOKUP(A33,Vocabulary!$A:$J,7,)),"")</f>
        <v/>
      </c>
      <c r="G33" s="4">
        <v>32</v>
      </c>
      <c r="H33" s="12" t="str">
        <f>IFERROR(IF(VLOOKUP(G33,Vocabulary!$A:$J,10,)=0,"",VLOOKUP(G33,Vocabulary!$A:$J,10,)),"")</f>
        <v>&lt;eu:ChannelAvailability&gt;</v>
      </c>
      <c r="J33" s="12" t="str">
        <f>IFERROR(IF(VLOOKUP(I33,Vocabulary!$A:$J,10,)=0,"",VLOOKUP(I33,Vocabulary!$A:$J,10,)),"")</f>
        <v/>
      </c>
      <c r="L33" s="12" t="str">
        <f>IFERROR(IF(VLOOKUP(K33,Vocabulary!$A:$J,10,)=0,"",VLOOKUP(K33,Vocabulary!$A:$J,10,)),"")</f>
        <v/>
      </c>
    </row>
    <row r="34" spans="1:12" ht="57.6" x14ac:dyDescent="0.3">
      <c r="A34" s="8">
        <v>33</v>
      </c>
      <c r="B34" s="12" t="str">
        <f>IFERROR(VLOOKUP(A34,Vocabulary!$A:$J,6,),"")</f>
        <v>EU</v>
      </c>
      <c r="C34" s="12" t="str">
        <f>IFERROR(VLOOKUP(A34,Vocabulary!$A:$J,4,),"")</f>
        <v>Organization</v>
      </c>
      <c r="D34" s="12" t="str">
        <f>IFERROR(VLOOKUP(A34,Vocabulary!$A:$J,2,),"")</f>
        <v>ChannelProcessingTime</v>
      </c>
      <c r="E34" s="12" t="str">
        <f>IFERROR(IF(VLOOKUP(A34,Vocabulary!$A:$J,3,)=0,"",VLOOKUP(A34,Vocabulary!$A:$J,3,)),"")</f>
        <v xml:space="preserve">If the processing time for a Public Service varies according to which channel is used, then it should be applied at the channel level and not at the Public Service level. Either way, the actual information is provided using the Processing Time class </v>
      </c>
      <c r="F34" s="12" t="str">
        <f>IFERROR(IF(VLOOKUP(A34,Vocabulary!$A:$J,7,)=0,"",VLOOKUP(A34,Vocabulary!$A:$J,7,)),"")</f>
        <v/>
      </c>
      <c r="G34" s="4">
        <v>33</v>
      </c>
      <c r="H34" s="12" t="str">
        <f>IFERROR(IF(VLOOKUP(G34,Vocabulary!$A:$J,10,)=0,"",VLOOKUP(G34,Vocabulary!$A:$J,10,)),"")</f>
        <v>&lt;eu:ChannelProcessingTime&gt;</v>
      </c>
      <c r="J34" s="12" t="str">
        <f>IFERROR(IF(VLOOKUP(I34,Vocabulary!$A:$J,10,)=0,"",VLOOKUP(I34,Vocabulary!$A:$J,10,)),"")</f>
        <v/>
      </c>
      <c r="L34" s="12" t="str">
        <f>IFERROR(IF(VLOOKUP(K34,Vocabulary!$A:$J,10,)=0,"",VLOOKUP(K34,Vocabulary!$A:$J,10,)),"")</f>
        <v/>
      </c>
    </row>
    <row r="35" spans="1:12" ht="57.6" x14ac:dyDescent="0.3">
      <c r="A35" s="8">
        <v>34</v>
      </c>
      <c r="B35" s="12" t="str">
        <f>IFERROR(VLOOKUP(A35,Vocabulary!$A:$J,6,),"")</f>
        <v>EU</v>
      </c>
      <c r="C35" s="12" t="str">
        <f>IFERROR(VLOOKUP(A35,Vocabulary!$A:$J,4,),"")</f>
        <v>Organization</v>
      </c>
      <c r="D35" s="12" t="str">
        <f>IFERROR(VLOOKUP(A35,Vocabulary!$A:$J,2,),"")</f>
        <v>ChannelHasCost</v>
      </c>
      <c r="E35" s="12" t="str">
        <f>IFERROR(IF(VLOOKUP(A35,Vocabulary!$A:$J,3,)=0,"",VLOOKUP(A35,Vocabulary!$A:$J,3,)),"")</f>
        <v xml:space="preserve">If the cost of a Public Service varies according to which channel is used, then should be applied at the channel level and not at the Public Service level. Either way, the actual information is provided by the Cost class </v>
      </c>
      <c r="F35" s="12" t="str">
        <f>IFERROR(IF(VLOOKUP(A35,Vocabulary!$A:$J,7,)=0,"",VLOOKUP(A35,Vocabulary!$A:$J,7,)),"")</f>
        <v/>
      </c>
      <c r="G35" s="4">
        <v>34</v>
      </c>
      <c r="H35" s="12" t="str">
        <f>IFERROR(IF(VLOOKUP(G35,Vocabulary!$A:$J,10,)=0,"",VLOOKUP(G35,Vocabulary!$A:$J,10,)),"")</f>
        <v>&lt;eu:ChannelHasCost&gt;</v>
      </c>
      <c r="J35" s="12" t="str">
        <f>IFERROR(IF(VLOOKUP(I35,Vocabulary!$A:$J,10,)=0,"",VLOOKUP(I35,Vocabulary!$A:$J,10,)),"")</f>
        <v/>
      </c>
      <c r="L35" s="12" t="str">
        <f>IFERROR(IF(VLOOKUP(K35,Vocabulary!$A:$J,10,)=0,"",VLOOKUP(K35,Vocabulary!$A:$J,10,)),"")</f>
        <v/>
      </c>
    </row>
    <row r="36" spans="1:12" ht="28.8" x14ac:dyDescent="0.3">
      <c r="A36" s="8">
        <v>35</v>
      </c>
      <c r="B36" s="12" t="str">
        <f>IFERROR(VLOOKUP(A36,Vocabulary!$A:$J,6,),"")</f>
        <v>EU</v>
      </c>
      <c r="C36" s="12" t="str">
        <f>IFERROR(VLOOKUP(A36,Vocabulary!$A:$J,4,),"")</f>
        <v>Organization</v>
      </c>
      <c r="D36" s="12" t="str">
        <f>IFERROR(VLOOKUP(A36,Vocabulary!$A:$J,2,),"")</f>
        <v>Cost</v>
      </c>
      <c r="E36" s="12" t="str">
        <f>IFERROR(IF(VLOOKUP(A36,Vocabulary!$A:$J,3,)=0,"",VLOOKUP(A36,Vocabulary!$A:$J,3,)),"")</f>
        <v>The Cost class represents any costs related to the execution of a Public Service that the Agent consuming it needs to pay.</v>
      </c>
      <c r="F36" s="12" t="str">
        <f>IFERROR(IF(VLOOKUP(A36,Vocabulary!$A:$J,7,)=0,"",VLOOKUP(A36,Vocabulary!$A:$J,7,)),"")</f>
        <v/>
      </c>
      <c r="G36" s="4">
        <v>35</v>
      </c>
      <c r="H36" s="12" t="str">
        <f>IFERROR(IF(VLOOKUP(G36,Vocabulary!$A:$J,10,)=0,"",VLOOKUP(G36,Vocabulary!$A:$J,10,)),"")</f>
        <v>&lt;eu:Cost&gt;</v>
      </c>
      <c r="J36" s="12" t="str">
        <f>IFERROR(IF(VLOOKUP(I36,Vocabulary!$A:$J,10,)=0,"",VLOOKUP(I36,Vocabulary!$A:$J,10,)),"")</f>
        <v/>
      </c>
      <c r="L36" s="12" t="str">
        <f>IFERROR(IF(VLOOKUP(K36,Vocabulary!$A:$J,10,)=0,"",VLOOKUP(K36,Vocabulary!$A:$J,10,)),"")</f>
        <v/>
      </c>
    </row>
    <row r="37" spans="1:12" x14ac:dyDescent="0.3">
      <c r="A37" s="8">
        <v>36</v>
      </c>
      <c r="B37" s="12" t="str">
        <f>IFERROR(VLOOKUP(A37,Vocabulary!$A:$J,6,),"")</f>
        <v>EU</v>
      </c>
      <c r="C37" s="12" t="str">
        <f>IFERROR(VLOOKUP(A37,Vocabulary!$A:$J,4,),"")</f>
        <v>Organization</v>
      </c>
      <c r="D37" s="12" t="str">
        <f>IFERROR(VLOOKUP(A37,Vocabulary!$A:$J,2,),"")</f>
        <v>CostIdentifier</v>
      </c>
      <c r="E37" s="12" t="str">
        <f>IFERROR(IF(VLOOKUP(A37,Vocabulary!$A:$J,3,)=0,"",VLOOKUP(A37,Vocabulary!$A:$J,3,)),"")</f>
        <v>This property represents a formally-issued Identifier for the Cost.</v>
      </c>
      <c r="F37" s="12" t="str">
        <f>IFERROR(IF(VLOOKUP(A37,Vocabulary!$A:$J,7,)=0,"",VLOOKUP(A37,Vocabulary!$A:$J,7,)),"")</f>
        <v/>
      </c>
      <c r="G37" s="4">
        <v>36</v>
      </c>
      <c r="H37" s="12" t="str">
        <f>IFERROR(IF(VLOOKUP(G37,Vocabulary!$A:$J,10,)=0,"",VLOOKUP(G37,Vocabulary!$A:$J,10,)),"")</f>
        <v>&lt;eu:CostIdentifier&gt;</v>
      </c>
      <c r="J37" s="12" t="str">
        <f>IFERROR(IF(VLOOKUP(I37,Vocabulary!$A:$J,10,)=0,"",VLOOKUP(I37,Vocabulary!$A:$J,10,)),"")</f>
        <v/>
      </c>
      <c r="L37" s="12" t="str">
        <f>IFERROR(IF(VLOOKUP(K37,Vocabulary!$A:$J,10,)=0,"",VLOOKUP(K37,Vocabulary!$A:$J,10,)),"")</f>
        <v/>
      </c>
    </row>
    <row r="38" spans="1:12" ht="28.8" x14ac:dyDescent="0.3">
      <c r="A38" s="8">
        <v>37</v>
      </c>
      <c r="B38" s="12" t="str">
        <f>IFERROR(VLOOKUP(A38,Vocabulary!$A:$J,6,),"")</f>
        <v>EU</v>
      </c>
      <c r="C38" s="12" t="str">
        <f>IFERROR(VLOOKUP(A38,Vocabulary!$A:$J,4,),"")</f>
        <v>Organization</v>
      </c>
      <c r="D38" s="12" t="str">
        <f>IFERROR(VLOOKUP(A38,Vocabulary!$A:$J,2,),"")</f>
        <v>CostValue</v>
      </c>
      <c r="E38" s="12" t="str">
        <f>IFERROR(IF(VLOOKUP(A38,Vocabulary!$A:$J,3,)=0,"",VLOOKUP(A38,Vocabulary!$A:$J,3,)),"")</f>
        <v>This property represents a numeric value indicating the amount of the Cost.</v>
      </c>
      <c r="F38" s="12" t="str">
        <f>IFERROR(IF(VLOOKUP(A38,Vocabulary!$A:$J,7,)=0,"",VLOOKUP(A38,Vocabulary!$A:$J,7,)),"")</f>
        <v/>
      </c>
      <c r="G38" s="4">
        <v>37</v>
      </c>
      <c r="H38" s="12" t="str">
        <f>IFERROR(IF(VLOOKUP(G38,Vocabulary!$A:$J,10,)=0,"",VLOOKUP(G38,Vocabulary!$A:$J,10,)),"")</f>
        <v>&lt;eu:CostValue&gt;</v>
      </c>
      <c r="J38" s="12" t="str">
        <f>IFERROR(IF(VLOOKUP(I38,Vocabulary!$A:$J,10,)=0,"",VLOOKUP(I38,Vocabulary!$A:$J,10,)),"")</f>
        <v/>
      </c>
      <c r="L38" s="12" t="str">
        <f>IFERROR(IF(VLOOKUP(K38,Vocabulary!$A:$J,10,)=0,"",VLOOKUP(K38,Vocabulary!$A:$J,10,)),"")</f>
        <v/>
      </c>
    </row>
    <row r="39" spans="1:12" ht="43.2" x14ac:dyDescent="0.3">
      <c r="A39" s="8">
        <v>38</v>
      </c>
      <c r="B39" s="12" t="str">
        <f>IFERROR(VLOOKUP(A39,Vocabulary!$A:$J,6,),"")</f>
        <v>EU</v>
      </c>
      <c r="C39" s="12" t="str">
        <f>IFERROR(VLOOKUP(A39,Vocabulary!$A:$J,4,),"")</f>
        <v>Organization</v>
      </c>
      <c r="D39" s="12" t="str">
        <f>IFERROR(VLOOKUP(A39,Vocabulary!$A:$J,2,),"")</f>
        <v>costCurrency</v>
      </c>
      <c r="E39" s="12" t="str">
        <f>IFERROR(IF(VLOOKUP(A39,Vocabulary!$A:$J,3,)=0,"",VLOOKUP(A39,Vocabulary!$A:$J,3,)),"")</f>
        <v xml:space="preserve">This property represents the currency in which the Cost needs to be paid and the value of the Cost is expressed. The possible values for this property are described in a controlled vocabulary. </v>
      </c>
      <c r="F39" s="12" t="str">
        <f>IFERROR(IF(VLOOKUP(A39,Vocabulary!$A:$J,7,)=0,"",VLOOKUP(A39,Vocabulary!$A:$J,7,)),"")</f>
        <v/>
      </c>
      <c r="G39" s="4">
        <v>38</v>
      </c>
      <c r="H39" s="12" t="str">
        <f>IFERROR(IF(VLOOKUP(G39,Vocabulary!$A:$J,10,)=0,"",VLOOKUP(G39,Vocabulary!$A:$J,10,)),"")</f>
        <v>&lt;eu:costCurrency&gt;</v>
      </c>
      <c r="J39" s="12" t="str">
        <f>IFERROR(IF(VLOOKUP(I39,Vocabulary!$A:$J,10,)=0,"",VLOOKUP(I39,Vocabulary!$A:$J,10,)),"")</f>
        <v/>
      </c>
      <c r="L39" s="12" t="str">
        <f>IFERROR(IF(VLOOKUP(K39,Vocabulary!$A:$J,10,)=0,"",VLOOKUP(K39,Vocabulary!$A:$J,10,)),"")</f>
        <v/>
      </c>
    </row>
    <row r="40" spans="1:12" x14ac:dyDescent="0.3">
      <c r="A40" s="8">
        <v>39</v>
      </c>
      <c r="B40" s="12" t="str">
        <f>IFERROR(VLOOKUP(A40,Vocabulary!$A:$J,6,),"")</f>
        <v>EU</v>
      </c>
      <c r="C40" s="12" t="str">
        <f>IFERROR(VLOOKUP(A40,Vocabulary!$A:$J,4,),"")</f>
        <v>Organization</v>
      </c>
      <c r="D40" s="12" t="str">
        <f>IFERROR(VLOOKUP(A40,Vocabulary!$A:$J,2,),"")</f>
        <v>CostDescription</v>
      </c>
      <c r="E40" s="12" t="str">
        <f>IFERROR(IF(VLOOKUP(A40,Vocabulary!$A:$J,3,)=0,"",VLOOKUP(A40,Vocabulary!$A:$J,3,)),"")</f>
        <v>This property represents a free text description of the Cost.</v>
      </c>
      <c r="F40" s="12" t="str">
        <f>IFERROR(IF(VLOOKUP(A40,Vocabulary!$A:$J,7,)=0,"",VLOOKUP(A40,Vocabulary!$A:$J,7,)),"")</f>
        <v/>
      </c>
      <c r="G40" s="4">
        <v>39</v>
      </c>
      <c r="H40" s="12" t="str">
        <f>IFERROR(IF(VLOOKUP(G40,Vocabulary!$A:$J,10,)=0,"",VLOOKUP(G40,Vocabulary!$A:$J,10,)),"")</f>
        <v>&lt;eu:CostDescription&gt;</v>
      </c>
      <c r="J40" s="12" t="str">
        <f>IFERROR(IF(VLOOKUP(I40,Vocabulary!$A:$J,10,)=0,"",VLOOKUP(I40,Vocabulary!$A:$J,10,)),"")</f>
        <v/>
      </c>
      <c r="L40" s="12" t="str">
        <f>IFERROR(IF(VLOOKUP(K40,Vocabulary!$A:$J,10,)=0,"",VLOOKUP(K40,Vocabulary!$A:$J,10,)),"")</f>
        <v/>
      </c>
    </row>
    <row r="41" spans="1:12" ht="86.4" x14ac:dyDescent="0.3">
      <c r="A41" s="8">
        <v>40</v>
      </c>
      <c r="B41" s="12" t="str">
        <f>IFERROR(VLOOKUP(A41,Vocabulary!$A:$J,6,),"")</f>
        <v>EU</v>
      </c>
      <c r="C41" s="12" t="str">
        <f>IFERROR(VLOOKUP(A41,Vocabulary!$A:$J,4,),"")</f>
        <v>Organization</v>
      </c>
      <c r="D41" s="12" t="str">
        <f>IFERROR(VLOOKUP(A41,Vocabulary!$A:$J,2,),"")</f>
        <v>OutputIsDefinedBy</v>
      </c>
      <c r="E41" s="12" t="str">
        <f>IFERROR(IF(VLOOKUP(A41,Vocabulary!$A:$J,3,)=0,"",VLOOKUP(A41,Vocabulary!$A:$J,3,)),"")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F41" s="12" t="str">
        <f>IFERROR(IF(VLOOKUP(A41,Vocabulary!$A:$J,7,)=0,"",VLOOKUP(A41,Vocabulary!$A:$J,7,)),"")</f>
        <v/>
      </c>
      <c r="G41" s="4">
        <v>40</v>
      </c>
      <c r="H41" s="12" t="str">
        <f>IFERROR(IF(VLOOKUP(G41,Vocabulary!$A:$J,10,)=0,"",VLOOKUP(G41,Vocabulary!$A:$J,10,)),"")</f>
        <v>&lt;eu:OutputIsDefinedBy&gt;</v>
      </c>
      <c r="J41" s="12" t="str">
        <f>IFERROR(IF(VLOOKUP(I41,Vocabulary!$A:$J,10,)=0,"",VLOOKUP(I41,Vocabulary!$A:$J,10,)),"")</f>
        <v/>
      </c>
      <c r="L41" s="12" t="str">
        <f>IFERROR(IF(VLOOKUP(K41,Vocabulary!$A:$J,10,)=0,"",VLOOKUP(K41,Vocabulary!$A:$J,10,)),"")</f>
        <v/>
      </c>
    </row>
    <row r="42" spans="1:12" ht="43.2" x14ac:dyDescent="0.3">
      <c r="A42" s="8">
        <v>41</v>
      </c>
      <c r="B42" s="12" t="str">
        <f>IFERROR(VLOOKUP(A42,Vocabulary!$A:$J,6,),"")</f>
        <v>EU</v>
      </c>
      <c r="C42" s="12" t="str">
        <f>IFERROR(VLOOKUP(A42,Vocabulary!$A:$J,4,),"")</f>
        <v>Other</v>
      </c>
      <c r="D42" s="12" t="str">
        <f>IFERROR(VLOOKUP(A42,Vocabulary!$A:$J,2,),"")</f>
        <v>Criterion</v>
      </c>
      <c r="E42" s="12" t="str">
        <f>IFERROR(IF(VLOOKUP(A42,Vocabulary!$A:$J,3,)=0,"",VLOOKUP(A42,Vocabulary!$A:$J,3,)),"")</f>
        <v xml:space="preserve">The Criterion class represents the rule or principle used to judge, evaluate or assess
something. </v>
      </c>
      <c r="F42" s="12" t="str">
        <f>IFERROR(IF(VLOOKUP(A42,Vocabulary!$A:$J,7,)=0,"",VLOOKUP(A42,Vocabulary!$A:$J,7,)),"")</f>
        <v/>
      </c>
      <c r="G42" s="4">
        <v>41</v>
      </c>
      <c r="H42" s="12" t="str">
        <f>IFERROR(IF(VLOOKUP(G42,Vocabulary!$A:$J,10,)=0,"",VLOOKUP(G42,Vocabulary!$A:$J,10,)),"")</f>
        <v>&lt;eu:Criterion&gt;</v>
      </c>
      <c r="J42" s="12" t="str">
        <f>IFERROR(IF(VLOOKUP(I42,Vocabulary!$A:$J,10,)=0,"",VLOOKUP(I42,Vocabulary!$A:$J,10,)),"")</f>
        <v/>
      </c>
      <c r="L42" s="12" t="str">
        <f>IFERROR(IF(VLOOKUP(K42,Vocabulary!$A:$J,10,)=0,"",VLOOKUP(K42,Vocabulary!$A:$J,10,)),"")</f>
        <v/>
      </c>
    </row>
    <row r="43" spans="1:12" ht="43.2" x14ac:dyDescent="0.3">
      <c r="A43" s="8">
        <v>42</v>
      </c>
      <c r="B43" s="12" t="str">
        <f>IFERROR(VLOOKUP(A43,Vocabulary!$A:$J,6,),"")</f>
        <v>EU</v>
      </c>
      <c r="C43" s="12" t="str">
        <f>IFERROR(VLOOKUP(A43,Vocabulary!$A:$J,4,),"")</f>
        <v>Other</v>
      </c>
      <c r="D43" s="12" t="str">
        <f>IFERROR(VLOOKUP(A43,Vocabulary!$A:$J,2,),"")</f>
        <v>CriterionIdentifier</v>
      </c>
      <c r="E43" s="12" t="str">
        <f>IFERROR(IF(VLOOKUP(A43,Vocabulary!$A:$J,3,)=0,"",VLOOKUP(A43,Vocabulary!$A:$J,3,)),"")</f>
        <v>This property provides a formally issued identifier for the criterion. A criterion must
have an identifier.</v>
      </c>
      <c r="F43" s="12" t="str">
        <f>IFERROR(IF(VLOOKUP(A43,Vocabulary!$A:$J,7,)=0,"",VLOOKUP(A43,Vocabulary!$A:$J,7,)),"")</f>
        <v/>
      </c>
      <c r="G43" s="4">
        <v>42</v>
      </c>
      <c r="H43" s="12" t="str">
        <f>IFERROR(IF(VLOOKUP(G43,Vocabulary!$A:$J,10,)=0,"",VLOOKUP(G43,Vocabulary!$A:$J,10,)),"")</f>
        <v>&lt;eu:CriterionIdentifier&gt;</v>
      </c>
      <c r="J43" s="12" t="str">
        <f>IFERROR(IF(VLOOKUP(I43,Vocabulary!$A:$J,10,)=0,"",VLOOKUP(I43,Vocabulary!$A:$J,10,)),"")</f>
        <v/>
      </c>
      <c r="L43" s="12" t="str">
        <f>IFERROR(IF(VLOOKUP(K43,Vocabulary!$A:$J,10,)=0,"",VLOOKUP(K43,Vocabulary!$A:$J,10,)),"")</f>
        <v/>
      </c>
    </row>
    <row r="44" spans="1:12" ht="72" x14ac:dyDescent="0.3">
      <c r="A44" s="8">
        <v>43</v>
      </c>
      <c r="B44" s="12" t="str">
        <f>IFERROR(VLOOKUP(A44,Vocabulary!$A:$J,6,),"")</f>
        <v>EU</v>
      </c>
      <c r="C44" s="12" t="str">
        <f>IFERROR(VLOOKUP(A44,Vocabulary!$A:$J,4,),"")</f>
        <v>Other</v>
      </c>
      <c r="D44" s="12" t="str">
        <f>IFERROR(VLOOKUP(A44,Vocabulary!$A:$J,2,),"")</f>
        <v>CriterionCriterionType</v>
      </c>
      <c r="E44" s="12" t="str">
        <f>IFERROR(IF(VLOOKUP(A44,Vocabulary!$A:$J,3,)=0,"",VLOOKUP(A44,Vocabulary!$A:$J,3,)),"")</f>
        <v>A criterion must be defined in terms of a coded type in order to allow for
classification and automatic translation. The types of criterion shall be based on
controlled vocabularies.</v>
      </c>
      <c r="F44" s="12" t="str">
        <f>IFERROR(IF(VLOOKUP(A44,Vocabulary!$A:$J,7,)=0,"",VLOOKUP(A44,Vocabulary!$A:$J,7,)),"")</f>
        <v/>
      </c>
      <c r="G44" s="4">
        <v>43</v>
      </c>
      <c r="H44" s="12" t="str">
        <f>IFERROR(IF(VLOOKUP(G44,Vocabulary!$A:$J,10,)=0,"",VLOOKUP(G44,Vocabulary!$A:$J,10,)),"")</f>
        <v>&lt;eu:CriterionCriterionType&gt;</v>
      </c>
      <c r="J44" s="12" t="str">
        <f>IFERROR(IF(VLOOKUP(I44,Vocabulary!$A:$J,10,)=0,"",VLOOKUP(I44,Vocabulary!$A:$J,10,)),"")</f>
        <v/>
      </c>
      <c r="L44" s="12" t="str">
        <f>IFERROR(IF(VLOOKUP(K44,Vocabulary!$A:$J,10,)=0,"",VLOOKUP(K44,Vocabulary!$A:$J,10,)),"")</f>
        <v/>
      </c>
    </row>
    <row r="45" spans="1:12" ht="28.8" x14ac:dyDescent="0.3">
      <c r="A45" s="8">
        <v>44</v>
      </c>
      <c r="B45" s="12" t="str">
        <f>IFERROR(VLOOKUP(A45,Vocabulary!$A:$J,6,),"")</f>
        <v>EU</v>
      </c>
      <c r="C45" s="12" t="str">
        <f>IFERROR(VLOOKUP(A45,Vocabulary!$A:$J,4,),"")</f>
        <v>Other</v>
      </c>
      <c r="D45" s="12" t="str">
        <f>IFERROR(VLOOKUP(A45,Vocabulary!$A:$J,2,),"")</f>
        <v>CriterionName</v>
      </c>
      <c r="E45" s="12" t="str">
        <f>IFERROR(IF(VLOOKUP(A45,Vocabulary!$A:$J,3,)=0,"",VLOOKUP(A45,Vocabulary!$A:$J,3,)),"")</f>
        <v>A criterion must have a name. It can be used as a short descriptive text.</v>
      </c>
      <c r="F45" s="12" t="str">
        <f>IFERROR(IF(VLOOKUP(A45,Vocabulary!$A:$J,7,)=0,"",VLOOKUP(A45,Vocabulary!$A:$J,7,)),"")</f>
        <v/>
      </c>
      <c r="G45" s="4">
        <v>44</v>
      </c>
      <c r="H45" s="12" t="str">
        <f>IFERROR(IF(VLOOKUP(G45,Vocabulary!$A:$J,10,)=0,"",VLOOKUP(G45,Vocabulary!$A:$J,10,)),"")</f>
        <v>&lt;eu:CriterionName&gt;</v>
      </c>
      <c r="J45" s="12" t="str">
        <f>IFERROR(IF(VLOOKUP(I45,Vocabulary!$A:$J,10,)=0,"",VLOOKUP(I45,Vocabulary!$A:$J,10,)),"")</f>
        <v/>
      </c>
      <c r="L45" s="12" t="str">
        <f>IFERROR(IF(VLOOKUP(K45,Vocabulary!$A:$J,10,)=0,"",VLOOKUP(K45,Vocabulary!$A:$J,10,)),"")</f>
        <v/>
      </c>
    </row>
    <row r="46" spans="1:12" ht="43.2" x14ac:dyDescent="0.3">
      <c r="A46" s="8">
        <v>45</v>
      </c>
      <c r="B46" s="12" t="str">
        <f>IFERROR(VLOOKUP(A46,Vocabulary!$A:$J,6,),"")</f>
        <v>EU</v>
      </c>
      <c r="C46" s="12" t="str">
        <f>IFERROR(VLOOKUP(A46,Vocabulary!$A:$J,4,),"")</f>
        <v>Other</v>
      </c>
      <c r="D46" s="12" t="str">
        <f>IFERROR(VLOOKUP(A46,Vocabulary!$A:$J,2,),"")</f>
        <v>CriterionDescription</v>
      </c>
      <c r="E46" s="12" t="str">
        <f>IFERROR(IF(VLOOKUP(A46,Vocabulary!$A:$J,3,)=0,"",VLOOKUP(A46,Vocabulary!$A:$J,3,)),"")</f>
        <v xml:space="preserve">A criterion may be textually described using this property. The description can be
used to add details and explanation about the criterion. </v>
      </c>
      <c r="F46" s="12" t="str">
        <f>IFERROR(IF(VLOOKUP(A46,Vocabulary!$A:$J,7,)=0,"",VLOOKUP(A46,Vocabulary!$A:$J,7,)),"")</f>
        <v/>
      </c>
      <c r="G46" s="4">
        <v>45</v>
      </c>
      <c r="H46" s="12" t="str">
        <f>IFERROR(IF(VLOOKUP(G46,Vocabulary!$A:$J,10,)=0,"",VLOOKUP(G46,Vocabulary!$A:$J,10,)),"")</f>
        <v>&lt;eu:CriterionDescription&gt;</v>
      </c>
      <c r="J46" s="12" t="str">
        <f>IFERROR(IF(VLOOKUP(I46,Vocabulary!$A:$J,10,)=0,"",VLOOKUP(I46,Vocabulary!$A:$J,10,)),"")</f>
        <v/>
      </c>
      <c r="L46" s="12" t="str">
        <f>IFERROR(IF(VLOOKUP(K46,Vocabulary!$A:$J,10,)=0,"",VLOOKUP(K46,Vocabulary!$A:$J,10,)),"")</f>
        <v/>
      </c>
    </row>
    <row r="47" spans="1:12" ht="57.6" x14ac:dyDescent="0.3">
      <c r="A47" s="8">
        <v>46</v>
      </c>
      <c r="B47" s="12" t="str">
        <f>IFERROR(VLOOKUP(A47,Vocabulary!$A:$J,6,),"")</f>
        <v>EU</v>
      </c>
      <c r="C47" s="12" t="str">
        <f>IFERROR(VLOOKUP(A47,Vocabulary!$A:$J,4,),"")</f>
        <v>Other</v>
      </c>
      <c r="D47" s="12" t="str">
        <f>IFERROR(VLOOKUP(A47,Vocabulary!$A:$J,2,),"")</f>
        <v>CriterionFulfilledIndicator</v>
      </c>
      <c r="E47" s="12" t="str">
        <f>IFERROR(IF(VLOOKUP(A47,Vocabulary!$A:$J,3,)=0,"",VLOOKUP(A47,Vocabulary!$A:$J,3,)),"")</f>
        <v>This property is used when the criterion class is informed as a response and the
submitter wants to specify whether the criterion is fulfilled (true) or not (false).</v>
      </c>
      <c r="F47" s="12" t="str">
        <f>IFERROR(IF(VLOOKUP(A47,Vocabulary!$A:$J,7,)=0,"",VLOOKUP(A47,Vocabulary!$A:$J,7,)),"")</f>
        <v/>
      </c>
      <c r="G47" s="4">
        <v>46</v>
      </c>
      <c r="H47" s="12" t="str">
        <f>IFERROR(IF(VLOOKUP(G47,Vocabulary!$A:$J,10,)=0,"",VLOOKUP(G47,Vocabulary!$A:$J,10,)),"")</f>
        <v>&lt;eu:CriterionFulfilledIndicator&gt;</v>
      </c>
      <c r="J47" s="12" t="str">
        <f>IFERROR(IF(VLOOKUP(I47,Vocabulary!$A:$J,10,)=0,"",VLOOKUP(I47,Vocabulary!$A:$J,10,)),"")</f>
        <v/>
      </c>
      <c r="L47" s="12" t="str">
        <f>IFERROR(IF(VLOOKUP(K47,Vocabulary!$A:$J,10,)=0,"",VLOOKUP(K47,Vocabulary!$A:$J,10,)),"")</f>
        <v/>
      </c>
    </row>
    <row r="48" spans="1:12" ht="72" x14ac:dyDescent="0.3">
      <c r="A48" s="8">
        <v>47</v>
      </c>
      <c r="B48" s="12" t="str">
        <f>IFERROR(VLOOKUP(A48,Vocabulary!$A:$J,6,),"")</f>
        <v>EU</v>
      </c>
      <c r="C48" s="12" t="str">
        <f>IFERROR(VLOOKUP(A48,Vocabulary!$A:$J,4,),"")</f>
        <v>Other</v>
      </c>
      <c r="D48" s="12" t="str">
        <f>IFERROR(VLOOKUP(A48,Vocabulary!$A:$J,2,),"")</f>
        <v>CriterionWeight</v>
      </c>
      <c r="E48" s="12" t="str">
        <f>IFERROR(IF(VLOOKUP(A48,Vocabulary!$A:$J,3,)=0,"",VLOOKUP(A48,Vocabulary!$A:$J,3,)),"")</f>
        <v>A criterion may have a weight to provide for automatic scoring of the criterion
responses. It implies that there are multiple criteria, and the weight represents the
importance of one criterion among the whole set of criteria.</v>
      </c>
      <c r="F48" s="12" t="str">
        <f>IFERROR(IF(VLOOKUP(A48,Vocabulary!$A:$J,7,)=0,"",VLOOKUP(A48,Vocabulary!$A:$J,7,)),"")</f>
        <v/>
      </c>
      <c r="G48" s="4">
        <v>47</v>
      </c>
      <c r="H48" s="12" t="str">
        <f>IFERROR(IF(VLOOKUP(G48,Vocabulary!$A:$J,10,)=0,"",VLOOKUP(G48,Vocabulary!$A:$J,10,)),"")</f>
        <v>&lt;eu:CriterionWeight&gt;</v>
      </c>
      <c r="J48" s="12" t="str">
        <f>IFERROR(IF(VLOOKUP(I48,Vocabulary!$A:$J,10,)=0,"",VLOOKUP(I48,Vocabulary!$A:$J,10,)),"")</f>
        <v/>
      </c>
      <c r="L48" s="12" t="str">
        <f>IFERROR(IF(VLOOKUP(K48,Vocabulary!$A:$J,10,)=0,"",VLOOKUP(K48,Vocabulary!$A:$J,10,)),"")</f>
        <v/>
      </c>
    </row>
    <row r="49" spans="1:12" ht="43.2" x14ac:dyDescent="0.3">
      <c r="A49" s="8">
        <v>48</v>
      </c>
      <c r="B49" s="12" t="str">
        <f>IFERROR(VLOOKUP(A49,Vocabulary!$A:$J,6,),"")</f>
        <v>EU</v>
      </c>
      <c r="C49" s="12" t="str">
        <f>IFERROR(VLOOKUP(A49,Vocabulary!$A:$J,4,),"")</f>
        <v>Other</v>
      </c>
      <c r="D49" s="12" t="str">
        <f>IFERROR(VLOOKUP(A49,Vocabulary!$A:$J,2,),"")</f>
        <v>CriterionFulfilledbyRequirementGroup</v>
      </c>
      <c r="E49" s="12" t="str">
        <f>IFERROR(IF(VLOOKUP(A49,Vocabulary!$A:$J,3,)=0,"",VLOOKUP(A49,Vocabulary!$A:$J,3,)),"")</f>
        <v xml:space="preserve">A criterion shall be fulfilled by means of one or more groups of options. Each one of
these options is defined as a requirements group. </v>
      </c>
      <c r="F49" s="12" t="str">
        <f>IFERROR(IF(VLOOKUP(A49,Vocabulary!$A:$J,7,)=0,"",VLOOKUP(A49,Vocabulary!$A:$J,7,)),"")</f>
        <v/>
      </c>
      <c r="G49" s="4">
        <v>48</v>
      </c>
      <c r="H49" s="12" t="str">
        <f>IFERROR(IF(VLOOKUP(G49,Vocabulary!$A:$J,10,)=0,"",VLOOKUP(G49,Vocabulary!$A:$J,10,)),"")</f>
        <v>&lt;eu:CriterionFulfilledbyRequirementGroup&gt;</v>
      </c>
      <c r="J49" s="12" t="str">
        <f>IFERROR(IF(VLOOKUP(I49,Vocabulary!$A:$J,10,)=0,"",VLOOKUP(I49,Vocabulary!$A:$J,10,)),"")</f>
        <v/>
      </c>
      <c r="L49" s="12" t="str">
        <f>IFERROR(IF(VLOOKUP(K49,Vocabulary!$A:$J,10,)=0,"",VLOOKUP(K49,Vocabulary!$A:$J,10,)),"")</f>
        <v/>
      </c>
    </row>
    <row r="50" spans="1:12" ht="28.8" x14ac:dyDescent="0.3">
      <c r="A50" s="8">
        <v>49</v>
      </c>
      <c r="B50" s="12" t="str">
        <f>IFERROR(VLOOKUP(A50,Vocabulary!$A:$J,6,),"")</f>
        <v>EU</v>
      </c>
      <c r="C50" s="12" t="str">
        <f>IFERROR(VLOOKUP(A50,Vocabulary!$A:$J,4,),"")</f>
        <v>Other</v>
      </c>
      <c r="D50" s="12" t="str">
        <f>IFERROR(VLOOKUP(A50,Vocabulary!$A:$J,2,),"")</f>
        <v>CriterionIsDefinedInFormalFramework</v>
      </c>
      <c r="E50" s="12" t="str">
        <f>IFERROR(IF(VLOOKUP(A50,Vocabulary!$A:$J,3,)=0,"",VLOOKUP(A50,Vocabulary!$A:$J,3,)),"")</f>
        <v xml:space="preserve">A legal text or any other formal framework may define the legal basis of the criterion. </v>
      </c>
      <c r="F50" s="12" t="str">
        <f>IFERROR(IF(VLOOKUP(A50,Vocabulary!$A:$J,7,)=0,"",VLOOKUP(A50,Vocabulary!$A:$J,7,)),"")</f>
        <v/>
      </c>
      <c r="G50" s="4">
        <v>49</v>
      </c>
      <c r="H50" s="12" t="str">
        <f>IFERROR(IF(VLOOKUP(G50,Vocabulary!$A:$J,10,)=0,"",VLOOKUP(G50,Vocabulary!$A:$J,10,)),"")</f>
        <v>&lt;eu:CriterionIsDefinedInFormalFramework&gt;</v>
      </c>
      <c r="J50" s="12" t="str">
        <f>IFERROR(IF(VLOOKUP(I50,Vocabulary!$A:$J,10,)=0,"",VLOOKUP(I50,Vocabulary!$A:$J,10,)),"")</f>
        <v/>
      </c>
      <c r="L50" s="12" t="str">
        <f>IFERROR(IF(VLOOKUP(K50,Vocabulary!$A:$J,10,)=0,"",VLOOKUP(K50,Vocabulary!$A:$J,10,)),"")</f>
        <v/>
      </c>
    </row>
    <row r="51" spans="1:12" ht="316.8" x14ac:dyDescent="0.3">
      <c r="A51" s="8">
        <v>50</v>
      </c>
      <c r="B51" s="12" t="str">
        <f>IFERROR(VLOOKUP(A51,Vocabulary!$A:$J,6,),"")</f>
        <v>EU</v>
      </c>
      <c r="C51" s="12" t="str">
        <f>IFERROR(VLOOKUP(A51,Vocabulary!$A:$J,4,),"")</f>
        <v>Other</v>
      </c>
      <c r="D51" s="12" t="str">
        <f>IFERROR(VLOOKUP(A51,Vocabulary!$A:$J,2,),"")</f>
        <v>CriterionRequirement</v>
      </c>
      <c r="E51" s="12" t="str">
        <f>IFERROR(IF(VLOOKUP(A51,Vocabulary!$A:$J,3,)=0,"",VLOOKUP(A51,Vocabulary!$A:$J,3,)),"")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F51" s="12" t="str">
        <f>IFERROR(IF(VLOOKUP(A51,Vocabulary!$A:$J,7,)=0,"",VLOOKUP(A51,Vocabulary!$A:$J,7,)),"")</f>
        <v/>
      </c>
      <c r="G51" s="4">
        <v>50</v>
      </c>
      <c r="H51" s="12" t="str">
        <f>IFERROR(IF(VLOOKUP(G51,Vocabulary!$A:$J,10,)=0,"",VLOOKUP(G51,Vocabulary!$A:$J,10,)),"")</f>
        <v>&lt;eu:CriterionRequirement&gt;</v>
      </c>
      <c r="J51" s="12" t="str">
        <f>IFERROR(IF(VLOOKUP(I51,Vocabulary!$A:$J,10,)=0,"",VLOOKUP(I51,Vocabulary!$A:$J,10,)),"")</f>
        <v/>
      </c>
      <c r="L51" s="12" t="str">
        <f>IFERROR(IF(VLOOKUP(K51,Vocabulary!$A:$J,10,)=0,"",VLOOKUP(K51,Vocabulary!$A:$J,10,)),"")</f>
        <v/>
      </c>
    </row>
    <row r="52" spans="1:12" x14ac:dyDescent="0.3">
      <c r="A52" s="8">
        <v>51</v>
      </c>
      <c r="B52" s="12" t="str">
        <f>IFERROR(VLOOKUP(A52,Vocabulary!$A:$J,6,),"")</f>
        <v>EU</v>
      </c>
      <c r="C52" s="12" t="str">
        <f>IFERROR(VLOOKUP(A52,Vocabulary!$A:$J,4,),"")</f>
        <v>Other</v>
      </c>
      <c r="D52" s="12" t="str">
        <f>IFERROR(VLOOKUP(A52,Vocabulary!$A:$J,2,),"")</f>
        <v>CriterionRequirementIdentifier</v>
      </c>
      <c r="E52" s="12" t="str">
        <f>IFERROR(IF(VLOOKUP(A52,Vocabulary!$A:$J,3,)=0,"",VLOOKUP(A52,Vocabulary!$A:$J,3,)),"")</f>
        <v>A Criterion Requirement must have a requirement identifier.</v>
      </c>
      <c r="F52" s="12" t="str">
        <f>IFERROR(IF(VLOOKUP(A52,Vocabulary!$A:$J,7,)=0,"",VLOOKUP(A52,Vocabulary!$A:$J,7,)),"")</f>
        <v/>
      </c>
      <c r="G52" s="4">
        <v>51</v>
      </c>
      <c r="H52" s="12" t="str">
        <f>IFERROR(IF(VLOOKUP(G52,Vocabulary!$A:$J,10,)=0,"",VLOOKUP(G52,Vocabulary!$A:$J,10,)),"")</f>
        <v>&lt;eu:CriterionRequirementIdentifier&gt;</v>
      </c>
      <c r="J52" s="12" t="str">
        <f>IFERROR(IF(VLOOKUP(I52,Vocabulary!$A:$J,10,)=0,"",VLOOKUP(I52,Vocabulary!$A:$J,10,)),"")</f>
        <v/>
      </c>
      <c r="L52" s="12" t="str">
        <f>IFERROR(IF(VLOOKUP(K52,Vocabulary!$A:$J,10,)=0,"",VLOOKUP(K52,Vocabulary!$A:$J,10,)),"")</f>
        <v/>
      </c>
    </row>
    <row r="53" spans="1:12" ht="28.8" x14ac:dyDescent="0.3">
      <c r="A53" s="8">
        <v>52</v>
      </c>
      <c r="B53" s="12" t="str">
        <f>IFERROR(VLOOKUP(A53,Vocabulary!$A:$J,6,),"")</f>
        <v>EU</v>
      </c>
      <c r="C53" s="12" t="str">
        <f>IFERROR(VLOOKUP(A53,Vocabulary!$A:$J,4,),"")</f>
        <v>Other</v>
      </c>
      <c r="D53" s="12" t="str">
        <f>IFERROR(VLOOKUP(A53,Vocabulary!$A:$J,2,),"")</f>
        <v>CriterionRequirementName</v>
      </c>
      <c r="E53" s="12" t="str">
        <f>IFERROR(IF(VLOOKUP(A53,Vocabulary!$A:$J,3,)=0,"",VLOOKUP(A53,Vocabulary!$A:$J,3,)),"")</f>
        <v>A Criterion Requirement may have a name by which it can be referred to.</v>
      </c>
      <c r="F53" s="12" t="str">
        <f>IFERROR(IF(VLOOKUP(A53,Vocabulary!$A:$J,7,)=0,"",VLOOKUP(A53,Vocabulary!$A:$J,7,)),"")</f>
        <v/>
      </c>
      <c r="G53" s="4">
        <v>52</v>
      </c>
      <c r="H53" s="12" t="str">
        <f>IFERROR(IF(VLOOKUP(G53,Vocabulary!$A:$J,10,)=0,"",VLOOKUP(G53,Vocabulary!$A:$J,10,)),"")</f>
        <v>&lt;eu:CriterionRequirementName&gt;</v>
      </c>
      <c r="J53" s="12" t="str">
        <f>IFERROR(IF(VLOOKUP(I53,Vocabulary!$A:$J,10,)=0,"",VLOOKUP(I53,Vocabulary!$A:$J,10,)),"")</f>
        <v/>
      </c>
      <c r="L53" s="12" t="str">
        <f>IFERROR(IF(VLOOKUP(K53,Vocabulary!$A:$J,10,)=0,"",VLOOKUP(K53,Vocabulary!$A:$J,10,)),"")</f>
        <v/>
      </c>
    </row>
    <row r="54" spans="1:12" x14ac:dyDescent="0.3">
      <c r="A54" s="8">
        <v>53</v>
      </c>
      <c r="B54" s="12" t="str">
        <f>IFERROR(VLOOKUP(A54,Vocabulary!$A:$J,6,),"")</f>
        <v>EU</v>
      </c>
      <c r="C54" s="12" t="str">
        <f>IFERROR(VLOOKUP(A54,Vocabulary!$A:$J,4,),"")</f>
        <v>Other</v>
      </c>
      <c r="D54" s="12" t="str">
        <f>IFERROR(VLOOKUP(A54,Vocabulary!$A:$J,2,),"")</f>
        <v>CriterionRequirementDescription</v>
      </c>
      <c r="E54" s="12" t="str">
        <f>IFERROR(IF(VLOOKUP(A54,Vocabulary!$A:$J,3,)=0,"",VLOOKUP(A54,Vocabulary!$A:$J,3,)),"")</f>
        <v>A Criterion Requirement may have an explanatory description.</v>
      </c>
      <c r="F54" s="12" t="str">
        <f>IFERROR(IF(VLOOKUP(A54,Vocabulary!$A:$J,7,)=0,"",VLOOKUP(A54,Vocabulary!$A:$J,7,)),"")</f>
        <v/>
      </c>
      <c r="G54" s="4">
        <v>53</v>
      </c>
      <c r="H54" s="12" t="str">
        <f>IFERROR(IF(VLOOKUP(G54,Vocabulary!$A:$J,10,)=0,"",VLOOKUP(G54,Vocabulary!$A:$J,10,)),"")</f>
        <v>&lt;eu:CriterionRequirementDescription&gt;</v>
      </c>
      <c r="J54" s="12" t="str">
        <f>IFERROR(IF(VLOOKUP(I54,Vocabulary!$A:$J,10,)=0,"",VLOOKUP(I54,Vocabulary!$A:$J,10,)),"")</f>
        <v/>
      </c>
      <c r="L54" s="12" t="str">
        <f>IFERROR(IF(VLOOKUP(K54,Vocabulary!$A:$J,10,)=0,"",VLOOKUP(K54,Vocabulary!$A:$J,10,)),"")</f>
        <v/>
      </c>
    </row>
    <row r="55" spans="1:12" ht="43.2" x14ac:dyDescent="0.3">
      <c r="A55" s="8">
        <v>54</v>
      </c>
      <c r="B55" s="12" t="str">
        <f>IFERROR(VLOOKUP(A55,Vocabulary!$A:$J,6,),"")</f>
        <v>EU</v>
      </c>
      <c r="C55" s="12" t="str">
        <f>IFERROR(VLOOKUP(A55,Vocabulary!$A:$J,4,),"")</f>
        <v>Other</v>
      </c>
      <c r="D55" s="12" t="str">
        <f>IFERROR(VLOOKUP(A55,Vocabulary!$A:$J,2,),"")</f>
        <v>CriterionRequirementExpectedDataType</v>
      </c>
      <c r="E55" s="12" t="str">
        <f>IFERROR(IF(VLOOKUP(A55,Vocabulary!$A:$J,3,)=0,"",VLOOKUP(A55,Vocabulary!$A:$J,3,)),"")</f>
        <v>Each Criterion Requirement shall describe the expected data type that the response
has to provide.</v>
      </c>
      <c r="F55" s="12" t="str">
        <f>IFERROR(IF(VLOOKUP(A55,Vocabulary!$A:$J,7,)=0,"",VLOOKUP(A55,Vocabulary!$A:$J,7,)),"")</f>
        <v/>
      </c>
      <c r="G55" s="4">
        <v>54</v>
      </c>
      <c r="H55" s="12" t="str">
        <f>IFERROR(IF(VLOOKUP(G55,Vocabulary!$A:$J,10,)=0,"",VLOOKUP(G55,Vocabulary!$A:$J,10,)),"")</f>
        <v>&lt;eu:CriterionRequirementExpectedDataType&gt;</v>
      </c>
      <c r="J55" s="12" t="str">
        <f>IFERROR(IF(VLOOKUP(I55,Vocabulary!$A:$J,10,)=0,"",VLOOKUP(I55,Vocabulary!$A:$J,10,)),"")</f>
        <v/>
      </c>
      <c r="L55" s="12" t="str">
        <f>IFERROR(IF(VLOOKUP(K55,Vocabulary!$A:$J,10,)=0,"",VLOOKUP(K55,Vocabulary!$A:$J,10,)),"")</f>
        <v/>
      </c>
    </row>
    <row r="56" spans="1:12" ht="43.2" x14ac:dyDescent="0.3">
      <c r="A56" s="8">
        <v>55</v>
      </c>
      <c r="B56" s="12" t="str">
        <f>IFERROR(VLOOKUP(A56,Vocabulary!$A:$J,6,),"")</f>
        <v>EU</v>
      </c>
      <c r="C56" s="12" t="str">
        <f>IFERROR(VLOOKUP(A56,Vocabulary!$A:$J,4,),"")</f>
        <v>Other</v>
      </c>
      <c r="D56" s="12" t="str">
        <f>IFERROR(VLOOKUP(A56,Vocabulary!$A:$J,2,),"")</f>
        <v>CriterionRequirementExpeectedValue</v>
      </c>
      <c r="E56" s="12" t="str">
        <f>IFERROR(IF(VLOOKUP(A56,Vocabulary!$A:$J,3,)=0,"",VLOOKUP(A56,Vocabulary!$A:$J,3,)),"")</f>
        <v>This property is used to define the expected value that the responder has to
provide in the criterion response.</v>
      </c>
      <c r="F56" s="12" t="str">
        <f>IFERROR(IF(VLOOKUP(A56,Vocabulary!$A:$J,7,)=0,"",VLOOKUP(A56,Vocabulary!$A:$J,7,)),"")</f>
        <v/>
      </c>
      <c r="G56" s="4">
        <v>55</v>
      </c>
      <c r="H56" s="12" t="str">
        <f>IFERROR(IF(VLOOKUP(G56,Vocabulary!$A:$J,10,)=0,"",VLOOKUP(G56,Vocabulary!$A:$J,10,)),"")</f>
        <v>&lt;eu:CriterionRequirementExpeectedValue&gt;</v>
      </c>
      <c r="J56" s="12" t="str">
        <f>IFERROR(IF(VLOOKUP(I56,Vocabulary!$A:$J,10,)=0,"",VLOOKUP(I56,Vocabulary!$A:$J,10,)),"")</f>
        <v/>
      </c>
      <c r="L56" s="12" t="str">
        <f>IFERROR(IF(VLOOKUP(K56,Vocabulary!$A:$J,10,)=0,"",VLOOKUP(K56,Vocabulary!$A:$J,10,)),"")</f>
        <v/>
      </c>
    </row>
    <row r="57" spans="1:12" ht="57.6" x14ac:dyDescent="0.3">
      <c r="A57" s="8">
        <v>56</v>
      </c>
      <c r="B57" s="12" t="str">
        <f>IFERROR(VLOOKUP(A57,Vocabulary!$A:$J,6,),"")</f>
        <v>EU</v>
      </c>
      <c r="C57" s="12" t="str">
        <f>IFERROR(VLOOKUP(A57,Vocabulary!$A:$J,4,),"")</f>
        <v>Other</v>
      </c>
      <c r="D57" s="12" t="str">
        <f>IFERROR(VLOOKUP(A57,Vocabulary!$A:$J,2,),"")</f>
        <v>CriterionRequirementMaximumValue</v>
      </c>
      <c r="E57" s="12" t="str">
        <f>IFERROR(IF(VLOOKUP(A57,Vocabulary!$A:$J,3,)=0,"",VLOOKUP(A57,Vocabulary!$A:$J,3,)),"")</f>
        <v>When the value of the criterion response must fall into a range or it shall be lesser
than a threshold, this property is used to define the maximum expected value.</v>
      </c>
      <c r="F57" s="12" t="str">
        <f>IFERROR(IF(VLOOKUP(A57,Vocabulary!$A:$J,7,)=0,"",VLOOKUP(A57,Vocabulary!$A:$J,7,)),"")</f>
        <v/>
      </c>
      <c r="G57" s="4">
        <v>56</v>
      </c>
      <c r="H57" s="12" t="str">
        <f>IFERROR(IF(VLOOKUP(G57,Vocabulary!$A:$J,10,)=0,"",VLOOKUP(G57,Vocabulary!$A:$J,10,)),"")</f>
        <v>&lt;eu:CriterionRequirementMaximumValue&gt;</v>
      </c>
      <c r="J57" s="12" t="str">
        <f>IFERROR(IF(VLOOKUP(I57,Vocabulary!$A:$J,10,)=0,"",VLOOKUP(I57,Vocabulary!$A:$J,10,)),"")</f>
        <v/>
      </c>
      <c r="L57" s="12" t="str">
        <f>IFERROR(IF(VLOOKUP(K57,Vocabulary!$A:$J,10,)=0,"",VLOOKUP(K57,Vocabulary!$A:$J,10,)),"")</f>
        <v/>
      </c>
    </row>
    <row r="58" spans="1:12" ht="72" x14ac:dyDescent="0.3">
      <c r="A58" s="8">
        <v>57</v>
      </c>
      <c r="B58" s="12" t="str">
        <f>IFERROR(VLOOKUP(A58,Vocabulary!$A:$J,6,),"")</f>
        <v>EU</v>
      </c>
      <c r="C58" s="12" t="str">
        <f>IFERROR(VLOOKUP(A58,Vocabulary!$A:$J,4,),"")</f>
        <v>Other</v>
      </c>
      <c r="D58" s="12" t="str">
        <f>IFERROR(VLOOKUP(A58,Vocabulary!$A:$J,2,),"")</f>
        <v>CriterionRequirementMinimumValue</v>
      </c>
      <c r="E58" s="12" t="str">
        <f>IFERROR(IF(VLOOKUP(A58,Vocabulary!$A:$J,3,)=0,"",VLOOKUP(A58,Vocabulary!$A:$J,3,)),"")</f>
        <v>When the value of the criterion response must fall into a range or it shall be larger
than a specific threshold, this property is used to define the minimum expected
value.</v>
      </c>
      <c r="F58" s="12" t="str">
        <f>IFERROR(IF(VLOOKUP(A58,Vocabulary!$A:$J,7,)=0,"",VLOOKUP(A58,Vocabulary!$A:$J,7,)),"")</f>
        <v/>
      </c>
      <c r="G58" s="4">
        <v>57</v>
      </c>
      <c r="H58" s="12" t="str">
        <f>IFERROR(IF(VLOOKUP(G58,Vocabulary!$A:$J,10,)=0,"",VLOOKUP(G58,Vocabulary!$A:$J,10,)),"")</f>
        <v>&lt;eu:CriterionRequirementMinimumValue&gt;</v>
      </c>
      <c r="J58" s="12" t="str">
        <f>IFERROR(IF(VLOOKUP(I58,Vocabulary!$A:$J,10,)=0,"",VLOOKUP(I58,Vocabulary!$A:$J,10,)),"")</f>
        <v/>
      </c>
      <c r="L58" s="12" t="str">
        <f>IFERROR(IF(VLOOKUP(K58,Vocabulary!$A:$J,10,)=0,"",VLOOKUP(K58,Vocabulary!$A:$J,10,)),"")</f>
        <v/>
      </c>
    </row>
    <row r="59" spans="1:12" ht="72" x14ac:dyDescent="0.3">
      <c r="A59" s="8">
        <v>58</v>
      </c>
      <c r="B59" s="12" t="str">
        <f>IFERROR(VLOOKUP(A59,Vocabulary!$A:$J,6,),"")</f>
        <v>EU</v>
      </c>
      <c r="C59" s="12" t="str">
        <f>IFERROR(VLOOKUP(A59,Vocabulary!$A:$J,4,),"")</f>
        <v>Other</v>
      </c>
      <c r="D59" s="12" t="str">
        <f>IFERROR(VLOOKUP(A59,Vocabulary!$A:$J,2,),"")</f>
        <v>CriterionRequirementTypeofTranslation</v>
      </c>
      <c r="E59" s="12" t="str">
        <f>IFERROR(IF(VLOOKUP(A59,Vocabulary!$A:$J,3,)=0,"",VLOOKUP(A59,Vocabulary!$A:$J,3,)),"")</f>
        <v>A criterion requirement may specify whether the evidence proving that this criterion
requirement shall be translated and what type of translation shall apply, for
instance, certified translation</v>
      </c>
      <c r="F59" s="12" t="str">
        <f>IFERROR(IF(VLOOKUP(A59,Vocabulary!$A:$J,7,)=0,"",VLOOKUP(A59,Vocabulary!$A:$J,7,)),"")</f>
        <v/>
      </c>
      <c r="G59" s="4">
        <v>58</v>
      </c>
      <c r="H59" s="12" t="str">
        <f>IFERROR(IF(VLOOKUP(G59,Vocabulary!$A:$J,10,)=0,"",VLOOKUP(G59,Vocabulary!$A:$J,10,)),"")</f>
        <v>&lt;eu:CriterionRequirementTypeofTranslation&gt;</v>
      </c>
      <c r="J59" s="12" t="str">
        <f>IFERROR(IF(VLOOKUP(I59,Vocabulary!$A:$J,10,)=0,"",VLOOKUP(I59,Vocabulary!$A:$J,10,)),"")</f>
        <v/>
      </c>
      <c r="L59" s="12" t="str">
        <f>IFERROR(IF(VLOOKUP(K59,Vocabulary!$A:$J,10,)=0,"",VLOOKUP(K59,Vocabulary!$A:$J,10,)),"")</f>
        <v/>
      </c>
    </row>
    <row r="60" spans="1:12" ht="57.6" x14ac:dyDescent="0.3">
      <c r="A60" s="8">
        <v>59</v>
      </c>
      <c r="B60" s="12" t="str">
        <f>IFERROR(VLOOKUP(A60,Vocabulary!$A:$J,6,),"")</f>
        <v>EU</v>
      </c>
      <c r="C60" s="12" t="str">
        <f>IFERROR(VLOOKUP(A60,Vocabulary!$A:$J,4,),"")</f>
        <v>Other</v>
      </c>
      <c r="D60" s="12" t="str">
        <f>IFERROR(VLOOKUP(A60,Vocabulary!$A:$J,2,),"")</f>
        <v>CriterionRequirementLevelofCertification</v>
      </c>
      <c r="E60" s="12" t="str">
        <f>IFERROR(IF(VLOOKUP(A60,Vocabulary!$A:$J,3,)=0,"",VLOOKUP(A60,Vocabulary!$A:$J,3,)),"")</f>
        <v>A criterion requirement may specify whether the evidence proving this criterion
requirement shall belong to a specific level of certification, for instance, legalisation.</v>
      </c>
      <c r="F60" s="12" t="str">
        <f>IFERROR(IF(VLOOKUP(A60,Vocabulary!$A:$J,7,)=0,"",VLOOKUP(A60,Vocabulary!$A:$J,7,)),"")</f>
        <v/>
      </c>
      <c r="G60" s="4">
        <v>59</v>
      </c>
      <c r="H60" s="12" t="str">
        <f>IFERROR(IF(VLOOKUP(G60,Vocabulary!$A:$J,10,)=0,"",VLOOKUP(G60,Vocabulary!$A:$J,10,)),"")</f>
        <v>&lt;eu:CriterionRequirementLevelofCertification&gt;</v>
      </c>
      <c r="J60" s="12" t="str">
        <f>IFERROR(IF(VLOOKUP(I60,Vocabulary!$A:$J,10,)=0,"",VLOOKUP(I60,Vocabulary!$A:$J,10,)),"")</f>
        <v/>
      </c>
      <c r="L60" s="12" t="str">
        <f>IFERROR(IF(VLOOKUP(K60,Vocabulary!$A:$J,10,)=0,"",VLOOKUP(K60,Vocabulary!$A:$J,10,)),"")</f>
        <v/>
      </c>
    </row>
    <row r="61" spans="1:12" ht="57.6" x14ac:dyDescent="0.3">
      <c r="A61" s="8">
        <v>60</v>
      </c>
      <c r="B61" s="12" t="str">
        <f>IFERROR(VLOOKUP(A61,Vocabulary!$A:$J,6,),"")</f>
        <v>EU</v>
      </c>
      <c r="C61" s="12" t="str">
        <f>IFERROR(VLOOKUP(A61,Vocabulary!$A:$J,4,),"")</f>
        <v>Other</v>
      </c>
      <c r="D61" s="12" t="str">
        <f>IFERROR(VLOOKUP(A61,Vocabulary!$A:$J,2,),"")</f>
        <v>CriterionRequirementTypeofCopyQuality</v>
      </c>
      <c r="E61" s="12" t="str">
        <f>IFERROR(IF(VLOOKUP(A61,Vocabulary!$A:$J,3,)=0,"",VLOOKUP(A61,Vocabulary!$A:$J,3,)),"")</f>
        <v>A criterion requirement may specify whether the evidence proving this criterion
requirement shall be of a specific type of copy, for instance, certified copy.</v>
      </c>
      <c r="F61" s="12" t="str">
        <f>IFERROR(IF(VLOOKUP(A61,Vocabulary!$A:$J,7,)=0,"",VLOOKUP(A61,Vocabulary!$A:$J,7,)),"")</f>
        <v/>
      </c>
      <c r="G61" s="4">
        <v>60</v>
      </c>
      <c r="H61" s="12" t="str">
        <f>IFERROR(IF(VLOOKUP(G61,Vocabulary!$A:$J,10,)=0,"",VLOOKUP(G61,Vocabulary!$A:$J,10,)),"")</f>
        <v>&lt;eu:CriterionRequirementTypeofCopyQuality&gt;</v>
      </c>
      <c r="J61" s="12" t="str">
        <f>IFERROR(IF(VLOOKUP(I61,Vocabulary!$A:$J,10,)=0,"",VLOOKUP(I61,Vocabulary!$A:$J,10,)),"")</f>
        <v/>
      </c>
      <c r="L61" s="12" t="str">
        <f>IFERROR(IF(VLOOKUP(K61,Vocabulary!$A:$J,10,)=0,"",VLOOKUP(K61,Vocabulary!$A:$J,10,)),"")</f>
        <v/>
      </c>
    </row>
    <row r="62" spans="1:12" ht="43.2" x14ac:dyDescent="0.3">
      <c r="A62" s="8">
        <v>61</v>
      </c>
      <c r="B62" s="12" t="str">
        <f>IFERROR(VLOOKUP(A62,Vocabulary!$A:$J,6,),"")</f>
        <v>EU</v>
      </c>
      <c r="C62" s="12" t="str">
        <f>IFERROR(VLOOKUP(A62,Vocabulary!$A:$J,4,),"")</f>
        <v>Other</v>
      </c>
      <c r="D62" s="12" t="str">
        <f>IFERROR(VLOOKUP(A62,Vocabulary!$A:$J,2,),"")</f>
        <v>CriterionRequirementApplicableinPeriodOfTime</v>
      </c>
      <c r="E62" s="12" t="str">
        <f>IFERROR(IF(VLOOKUP(A62,Vocabulary!$A:$J,3,)=0,"",VLOOKUP(A62,Vocabulary!$A:$J,3,)),"")</f>
        <v>If the Criterion Requirement shall apply to a specific time period, this class is used
to describe it.</v>
      </c>
      <c r="F62" s="12" t="str">
        <f>IFERROR(IF(VLOOKUP(A62,Vocabulary!$A:$J,7,)=0,"",VLOOKUP(A62,Vocabulary!$A:$J,7,)),"")</f>
        <v/>
      </c>
      <c r="G62" s="4">
        <v>61</v>
      </c>
      <c r="H62" s="12" t="str">
        <f>IFERROR(IF(VLOOKUP(G62,Vocabulary!$A:$J,10,)=0,"",VLOOKUP(G62,Vocabulary!$A:$J,10,)),"")</f>
        <v>&lt;eu:CriterionRequirementApplicableinPeriodOfTime&gt;</v>
      </c>
      <c r="J62" s="12" t="str">
        <f>IFERROR(IF(VLOOKUP(I62,Vocabulary!$A:$J,10,)=0,"",VLOOKUP(I62,Vocabulary!$A:$J,10,)),"")</f>
        <v/>
      </c>
      <c r="L62" s="12" t="str">
        <f>IFERROR(IF(VLOOKUP(K62,Vocabulary!$A:$J,10,)=0,"",VLOOKUP(K62,Vocabulary!$A:$J,10,)),"")</f>
        <v/>
      </c>
    </row>
    <row r="63" spans="1:12" ht="43.2" x14ac:dyDescent="0.3">
      <c r="A63" s="8">
        <v>62</v>
      </c>
      <c r="B63" s="12" t="str">
        <f>IFERROR(VLOOKUP(A63,Vocabulary!$A:$J,6,),"")</f>
        <v>EU</v>
      </c>
      <c r="C63" s="12" t="str">
        <f>IFERROR(VLOOKUP(A63,Vocabulary!$A:$J,4,),"")</f>
        <v>Other</v>
      </c>
      <c r="D63" s="12" t="str">
        <f>IFERROR(VLOOKUP(A63,Vocabulary!$A:$J,2,),"")</f>
        <v>CriterionRequirementMetByEvidence</v>
      </c>
      <c r="E63" s="12" t="str">
        <f>IFERROR(IF(VLOOKUP(A63,Vocabulary!$A:$J,3,)=0,"",VLOOKUP(A63,Vocabulary!$A:$J,3,)),"")</f>
        <v>A Criterion Requirement may point to a list of candidate evidences that can be used
by the responder to prove the criterion requirement is fulfilled.</v>
      </c>
      <c r="F63" s="12" t="str">
        <f>IFERROR(IF(VLOOKUP(A63,Vocabulary!$A:$J,7,)=0,"",VLOOKUP(A63,Vocabulary!$A:$J,7,)),"")</f>
        <v/>
      </c>
      <c r="G63" s="4">
        <v>62</v>
      </c>
      <c r="H63" s="12" t="str">
        <f>IFERROR(IF(VLOOKUP(G63,Vocabulary!$A:$J,10,)=0,"",VLOOKUP(G63,Vocabulary!$A:$J,10,)),"")</f>
        <v>&lt;eu:CriterionRequirementMetByEvidence&gt;</v>
      </c>
      <c r="J63" s="12" t="str">
        <f>IFERROR(IF(VLOOKUP(I63,Vocabulary!$A:$J,10,)=0,"",VLOOKUP(I63,Vocabulary!$A:$J,10,)),"")</f>
        <v/>
      </c>
      <c r="L63" s="12" t="str">
        <f>IFERROR(IF(VLOOKUP(K63,Vocabulary!$A:$J,10,)=0,"",VLOOKUP(K63,Vocabulary!$A:$J,10,)),"")</f>
        <v/>
      </c>
    </row>
    <row r="64" spans="1:12" ht="57.6" x14ac:dyDescent="0.3">
      <c r="A64" s="8">
        <v>63</v>
      </c>
      <c r="B64" s="12" t="str">
        <f>IFERROR(VLOOKUP(A64,Vocabulary!$A:$J,6,),"")</f>
        <v>EU</v>
      </c>
      <c r="C64" s="12" t="str">
        <f>IFERROR(VLOOKUP(A64,Vocabulary!$A:$J,4,),"")</f>
        <v>Other</v>
      </c>
      <c r="D64" s="12" t="str">
        <f>IFERROR(VLOOKUP(A64,Vocabulary!$A:$J,2,),"")</f>
        <v>DocumentReference</v>
      </c>
      <c r="E64" s="12" t="str">
        <f>IFERROR(IF(VLOOKUP(A64,Vocabulary!$A:$J,3,)=0,"",VLOOKUP(A64,Vocabulary!$A:$J,3,)),"")</f>
        <v>A reference to the document, attestation or data, usually provided by a party
different from the one providing the response, that proves the response.</v>
      </c>
      <c r="F64" s="12" t="str">
        <f>IFERROR(IF(VLOOKUP(A64,Vocabulary!$A:$J,7,)=0,"",VLOOKUP(A64,Vocabulary!$A:$J,7,)),"")</f>
        <v/>
      </c>
      <c r="G64" s="4">
        <v>63</v>
      </c>
      <c r="H64" s="12" t="str">
        <f>IFERROR(IF(VLOOKUP(G64,Vocabulary!$A:$J,10,)=0,"",VLOOKUP(G64,Vocabulary!$A:$J,10,)),"")</f>
        <v>&lt;eu:DocumentReference&gt;</v>
      </c>
      <c r="J64" s="12" t="str">
        <f>IFERROR(IF(VLOOKUP(I64,Vocabulary!$A:$J,10,)=0,"",VLOOKUP(I64,Vocabulary!$A:$J,10,)),"")</f>
        <v/>
      </c>
      <c r="L64" s="12" t="str">
        <f>IFERROR(IF(VLOOKUP(K64,Vocabulary!$A:$J,10,)=0,"",VLOOKUP(K64,Vocabulary!$A:$J,10,)),"")</f>
        <v/>
      </c>
    </row>
    <row r="65" spans="1:12" x14ac:dyDescent="0.3">
      <c r="A65" s="8">
        <v>64</v>
      </c>
      <c r="B65" s="12" t="str">
        <f>IFERROR(VLOOKUP(A65,Vocabulary!$A:$J,6,),"")</f>
        <v>EU</v>
      </c>
      <c r="C65" s="12" t="str">
        <f>IFERROR(VLOOKUP(A65,Vocabulary!$A:$J,4,),"")</f>
        <v>Other</v>
      </c>
      <c r="D65" s="12" t="str">
        <f>IFERROR(VLOOKUP(A65,Vocabulary!$A:$J,2,),"")</f>
        <v>DocumentReferenceIdentifier</v>
      </c>
      <c r="E65" s="12" t="str">
        <f>IFERROR(IF(VLOOKUP(A65,Vocabulary!$A:$J,3,)=0,"",VLOOKUP(A65,Vocabulary!$A:$J,3,)),"")</f>
        <v>A Document Reference shall contain an identifier.</v>
      </c>
      <c r="F65" s="12" t="str">
        <f>IFERROR(IF(VLOOKUP(A65,Vocabulary!$A:$J,7,)=0,"",VLOOKUP(A65,Vocabulary!$A:$J,7,)),"")</f>
        <v/>
      </c>
      <c r="G65" s="4">
        <v>64</v>
      </c>
      <c r="H65" s="12" t="str">
        <f>IFERROR(IF(VLOOKUP(G65,Vocabulary!$A:$J,10,)=0,"",VLOOKUP(G65,Vocabulary!$A:$J,10,)),"")</f>
        <v>&lt;eu:DocumentReferenceIdentifier&gt;</v>
      </c>
      <c r="J65" s="12" t="str">
        <f>IFERROR(IF(VLOOKUP(I65,Vocabulary!$A:$J,10,)=0,"",VLOOKUP(I65,Vocabulary!$A:$J,10,)),"")</f>
        <v/>
      </c>
      <c r="L65" s="12" t="str">
        <f>IFERROR(IF(VLOOKUP(K65,Vocabulary!$A:$J,10,)=0,"",VLOOKUP(K65,Vocabulary!$A:$J,10,)),"")</f>
        <v/>
      </c>
    </row>
    <row r="66" spans="1:12" ht="28.8" x14ac:dyDescent="0.3">
      <c r="A66" s="8">
        <v>65</v>
      </c>
      <c r="B66" s="12" t="str">
        <f>IFERROR(VLOOKUP(A66,Vocabulary!$A:$J,6,),"")</f>
        <v>EU</v>
      </c>
      <c r="C66" s="12" t="str">
        <f>IFERROR(VLOOKUP(A66,Vocabulary!$A:$J,4,),"")</f>
        <v>Other</v>
      </c>
      <c r="D66" s="12" t="str">
        <f>IFERROR(VLOOKUP(A66,Vocabulary!$A:$J,2,),"")</f>
        <v>DocumentReferenceURL</v>
      </c>
      <c r="E66" s="12" t="str">
        <f>IFERROR(IF(VLOOKUP(A66,Vocabulary!$A:$J,3,)=0,"",VLOOKUP(A66,Vocabulary!$A:$J,3,)),"")</f>
        <v>A Uniform Resource Locator where the document or attestation can be found.</v>
      </c>
      <c r="F66" s="12" t="str">
        <f>IFERROR(IF(VLOOKUP(A66,Vocabulary!$A:$J,7,)=0,"",VLOOKUP(A66,Vocabulary!$A:$J,7,)),"")</f>
        <v/>
      </c>
      <c r="G66" s="4">
        <v>65</v>
      </c>
      <c r="H66" s="12" t="str">
        <f>IFERROR(IF(VLOOKUP(G66,Vocabulary!$A:$J,10,)=0,"",VLOOKUP(G66,Vocabulary!$A:$J,10,)),"")</f>
        <v>&lt;eu:DocumentReferenceURL&gt;</v>
      </c>
      <c r="J66" s="12" t="str">
        <f>IFERROR(IF(VLOOKUP(I66,Vocabulary!$A:$J,10,)=0,"",VLOOKUP(I66,Vocabulary!$A:$J,10,)),"")</f>
        <v/>
      </c>
      <c r="L66" s="12" t="str">
        <f>IFERROR(IF(VLOOKUP(K66,Vocabulary!$A:$J,10,)=0,"",VLOOKUP(K66,Vocabulary!$A:$J,10,)),"")</f>
        <v/>
      </c>
    </row>
    <row r="67" spans="1:12" ht="43.2" x14ac:dyDescent="0.3">
      <c r="A67" s="8">
        <v>66</v>
      </c>
      <c r="B67" s="12" t="str">
        <f>IFERROR(VLOOKUP(A67,Vocabulary!$A:$J,6,),"")</f>
        <v>EU</v>
      </c>
      <c r="C67" s="12" t="str">
        <f>IFERROR(VLOOKUP(A67,Vocabulary!$A:$J,4,),"")</f>
        <v>Other</v>
      </c>
      <c r="D67" s="12" t="str">
        <f>IFERROR(VLOOKUP(A67,Vocabulary!$A:$J,2,),"")</f>
        <v>DocumentReferenceDescription</v>
      </c>
      <c r="E67" s="12" t="str">
        <f>IFERROR(IF(VLOOKUP(A67,Vocabulary!$A:$J,3,)=0,"",VLOOKUP(A67,Vocabulary!$A:$J,3,)),"")</f>
        <v>A document reference may contain the description of the attestation or evidentiary
document.</v>
      </c>
      <c r="F67" s="12" t="str">
        <f>IFERROR(IF(VLOOKUP(A67,Vocabulary!$A:$J,7,)=0,"",VLOOKUP(A67,Vocabulary!$A:$J,7,)),"")</f>
        <v/>
      </c>
      <c r="G67" s="4">
        <v>66</v>
      </c>
      <c r="H67" s="12" t="str">
        <f>IFERROR(IF(VLOOKUP(G67,Vocabulary!$A:$J,10,)=0,"",VLOOKUP(G67,Vocabulary!$A:$J,10,)),"")</f>
        <v>&lt;eu:DocumentReferenceDescription&gt;</v>
      </c>
      <c r="J67" s="12" t="str">
        <f>IFERROR(IF(VLOOKUP(I67,Vocabulary!$A:$J,10,)=0,"",VLOOKUP(I67,Vocabulary!$A:$J,10,)),"")</f>
        <v/>
      </c>
      <c r="L67" s="12" t="str">
        <f>IFERROR(IF(VLOOKUP(K67,Vocabulary!$A:$J,10,)=0,"",VLOOKUP(K67,Vocabulary!$A:$J,10,)),"")</f>
        <v/>
      </c>
    </row>
    <row r="68" spans="1:12" ht="43.2" x14ac:dyDescent="0.3">
      <c r="A68" s="8">
        <v>67</v>
      </c>
      <c r="B68" s="12" t="str">
        <f>IFERROR(VLOOKUP(A68,Vocabulary!$A:$J,6,),"")</f>
        <v>EU</v>
      </c>
      <c r="C68" s="12" t="str">
        <f>IFERROR(VLOOKUP(A68,Vocabulary!$A:$J,4,),"")</f>
        <v>Other</v>
      </c>
      <c r="D68" s="12" t="str">
        <f>IFERROR(VLOOKUP(A68,Vocabulary!$A:$J,2,),"")</f>
        <v>DocumentReferenceType</v>
      </c>
      <c r="E68" s="12" t="str">
        <f>IFERROR(IF(VLOOKUP(A68,Vocabulary!$A:$J,3,)=0,"",VLOOKUP(A68,Vocabulary!$A:$J,3,)),"")</f>
        <v>The document reference may contain the type that categorizes the attestation or
evidentiary document.</v>
      </c>
      <c r="F68" s="12" t="str">
        <f>IFERROR(IF(VLOOKUP(A68,Vocabulary!$A:$J,7,)=0,"",VLOOKUP(A68,Vocabulary!$A:$J,7,)),"")</f>
        <v/>
      </c>
      <c r="G68" s="4">
        <v>67</v>
      </c>
      <c r="H68" s="12" t="str">
        <f>IFERROR(IF(VLOOKUP(G68,Vocabulary!$A:$J,10,)=0,"",VLOOKUP(G68,Vocabulary!$A:$J,10,)),"")</f>
        <v>&lt;eu:DocumentReferenceType&gt;</v>
      </c>
      <c r="J68" s="12" t="str">
        <f>IFERROR(IF(VLOOKUP(I68,Vocabulary!$A:$J,10,)=0,"",VLOOKUP(I68,Vocabulary!$A:$J,10,)),"")</f>
        <v/>
      </c>
      <c r="L68" s="12" t="str">
        <f>IFERROR(IF(VLOOKUP(K68,Vocabulary!$A:$J,10,)=0,"",VLOOKUP(K68,Vocabulary!$A:$J,10,)),"")</f>
        <v/>
      </c>
    </row>
    <row r="69" spans="1:12" ht="230.4" x14ac:dyDescent="0.3">
      <c r="A69" s="8">
        <v>68</v>
      </c>
      <c r="B69" s="12" t="str">
        <f>IFERROR(VLOOKUP(A69,Vocabulary!$A:$J,6,),"")</f>
        <v>EU</v>
      </c>
      <c r="C69" s="12" t="str">
        <f>IFERROR(VLOOKUP(A69,Vocabulary!$A:$J,4,),"")</f>
        <v>Other</v>
      </c>
      <c r="D69" s="12" t="str">
        <f>IFERROR(VLOOKUP(A69,Vocabulary!$A:$J,2,),"")</f>
        <v>Event</v>
      </c>
      <c r="E69" s="12" t="str">
        <f>IFERROR(IF(VLOOKUP(A69,Vocabulary!$A:$J,3,)=0,"",VLOOKUP(A69,Vocabulary!$A:$J,3,)),"")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F69" s="12" t="str">
        <f>IFERROR(IF(VLOOKUP(A69,Vocabulary!$A:$J,7,)=0,"",VLOOKUP(A69,Vocabulary!$A:$J,7,)),"")</f>
        <v/>
      </c>
      <c r="G69" s="4">
        <v>68</v>
      </c>
      <c r="H69" s="12" t="str">
        <f>IFERROR(IF(VLOOKUP(G69,Vocabulary!$A:$J,10,)=0,"",VLOOKUP(G69,Vocabulary!$A:$J,10,)),"")</f>
        <v>&lt;eu:Event&gt;</v>
      </c>
      <c r="J69" s="12" t="str">
        <f>IFERROR(IF(VLOOKUP(I69,Vocabulary!$A:$J,10,)=0,"",VLOOKUP(I69,Vocabulary!$A:$J,10,)),"")</f>
        <v/>
      </c>
      <c r="L69" s="12" t="str">
        <f>IFERROR(IF(VLOOKUP(K69,Vocabulary!$A:$J,10,)=0,"",VLOOKUP(K69,Vocabulary!$A:$J,10,)),"")</f>
        <v/>
      </c>
    </row>
    <row r="70" spans="1:12" x14ac:dyDescent="0.3">
      <c r="A70" s="8">
        <v>69</v>
      </c>
      <c r="B70" s="12" t="str">
        <f>IFERROR(VLOOKUP(A70,Vocabulary!$A:$J,6,),"")</f>
        <v>EU</v>
      </c>
      <c r="C70" s="12" t="str">
        <f>IFERROR(VLOOKUP(A70,Vocabulary!$A:$J,4,),"")</f>
        <v>Other</v>
      </c>
      <c r="D70" s="12" t="str">
        <f>IFERROR(VLOOKUP(A70,Vocabulary!$A:$J,2,),"")</f>
        <v>EventIdentifier</v>
      </c>
      <c r="E70" s="12" t="str">
        <f>IFERROR(IF(VLOOKUP(A70,Vocabulary!$A:$J,3,)=0,"",VLOOKUP(A70,Vocabulary!$A:$J,3,)),"")</f>
        <v>This property represents a formally-issued Identifier for the Event.</v>
      </c>
      <c r="F70" s="12" t="str">
        <f>IFERROR(IF(VLOOKUP(A70,Vocabulary!$A:$J,7,)=0,"",VLOOKUP(A70,Vocabulary!$A:$J,7,)),"")</f>
        <v/>
      </c>
      <c r="G70" s="4">
        <v>69</v>
      </c>
      <c r="H70" s="12" t="str">
        <f>IFERROR(IF(VLOOKUP(G70,Vocabulary!$A:$J,10,)=0,"",VLOOKUP(G70,Vocabulary!$A:$J,10,)),"")</f>
        <v>&lt;eu:EventIdentifier&gt;</v>
      </c>
      <c r="J70" s="12" t="str">
        <f>IFERROR(IF(VLOOKUP(I70,Vocabulary!$A:$J,10,)=0,"",VLOOKUP(I70,Vocabulary!$A:$J,10,)),"")</f>
        <v/>
      </c>
      <c r="L70" s="12" t="str">
        <f>IFERROR(IF(VLOOKUP(K70,Vocabulary!$A:$J,10,)=0,"",VLOOKUP(K70,Vocabulary!$A:$J,10,)),"")</f>
        <v/>
      </c>
    </row>
    <row r="71" spans="1:12" x14ac:dyDescent="0.3">
      <c r="A71" s="8">
        <v>70</v>
      </c>
      <c r="B71" s="12" t="str">
        <f>IFERROR(VLOOKUP(A71,Vocabulary!$A:$J,6,),"")</f>
        <v>EU</v>
      </c>
      <c r="C71" s="12" t="str">
        <f>IFERROR(VLOOKUP(A71,Vocabulary!$A:$J,4,),"")</f>
        <v>Other</v>
      </c>
      <c r="D71" s="12" t="str">
        <f>IFERROR(VLOOKUP(A71,Vocabulary!$A:$J,2,),"")</f>
        <v>EventName</v>
      </c>
      <c r="E71" s="12" t="str">
        <f>IFERROR(IF(VLOOKUP(A71,Vocabulary!$A:$J,3,)=0,"",VLOOKUP(A71,Vocabulary!$A:$J,3,)),"")</f>
        <v>This property represents the Name of the Event.</v>
      </c>
      <c r="F71" s="12" t="str">
        <f>IFERROR(IF(VLOOKUP(A71,Vocabulary!$A:$J,7,)=0,"",VLOOKUP(A71,Vocabulary!$A:$J,7,)),"")</f>
        <v/>
      </c>
      <c r="G71" s="4">
        <v>70</v>
      </c>
      <c r="H71" s="12" t="str">
        <f>IFERROR(IF(VLOOKUP(G71,Vocabulary!$A:$J,10,)=0,"",VLOOKUP(G71,Vocabulary!$A:$J,10,)),"")</f>
        <v>&lt;eu:EventName&gt;</v>
      </c>
      <c r="J71" s="12" t="str">
        <f>IFERROR(IF(VLOOKUP(I71,Vocabulary!$A:$J,10,)=0,"",VLOOKUP(I71,Vocabulary!$A:$J,10,)),"")</f>
        <v/>
      </c>
      <c r="L71" s="12" t="str">
        <f>IFERROR(IF(VLOOKUP(K71,Vocabulary!$A:$J,10,)=0,"",VLOOKUP(K71,Vocabulary!$A:$J,10,)),"")</f>
        <v/>
      </c>
    </row>
    <row r="72" spans="1:12" ht="72" x14ac:dyDescent="0.3">
      <c r="A72" s="8">
        <v>71</v>
      </c>
      <c r="B72" s="12" t="str">
        <f>IFERROR(VLOOKUP(A72,Vocabulary!$A:$J,6,),"")</f>
        <v>EU</v>
      </c>
      <c r="C72" s="12" t="str">
        <f>IFERROR(VLOOKUP(A72,Vocabulary!$A:$J,4,),"")</f>
        <v>Other</v>
      </c>
      <c r="D72" s="12" t="str">
        <f>IFERROR(VLOOKUP(A72,Vocabulary!$A:$J,2,),"")</f>
        <v>EventDescription</v>
      </c>
      <c r="E72" s="12" t="str">
        <f>IFERROR(IF(VLOOKUP(A72,Vocabulary!$A:$J,3,)=0,"",VLOOKUP(A72,Vocabulary!$A:$J,3,)),"")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F72" s="12" t="str">
        <f>IFERROR(IF(VLOOKUP(A72,Vocabulary!$A:$J,7,)=0,"",VLOOKUP(A72,Vocabulary!$A:$J,7,)),"")</f>
        <v/>
      </c>
      <c r="G72" s="4">
        <v>71</v>
      </c>
      <c r="H72" s="12" t="str">
        <f>IFERROR(IF(VLOOKUP(G72,Vocabulary!$A:$J,10,)=0,"",VLOOKUP(G72,Vocabulary!$A:$J,10,)),"")</f>
        <v>&lt;eu:EventDescription&gt;</v>
      </c>
      <c r="J72" s="12" t="str">
        <f>IFERROR(IF(VLOOKUP(I72,Vocabulary!$A:$J,10,)=0,"",VLOOKUP(I72,Vocabulary!$A:$J,10,)),"")</f>
        <v/>
      </c>
      <c r="L72" s="12" t="str">
        <f>IFERROR(IF(VLOOKUP(K72,Vocabulary!$A:$J,10,)=0,"",VLOOKUP(K72,Vocabulary!$A:$J,10,)),"")</f>
        <v/>
      </c>
    </row>
    <row r="73" spans="1:12" ht="72" x14ac:dyDescent="0.3">
      <c r="A73" s="8">
        <v>72</v>
      </c>
      <c r="B73" s="12" t="str">
        <f>IFERROR(VLOOKUP(A73,Vocabulary!$A:$J,6,),"")</f>
        <v>EU</v>
      </c>
      <c r="C73" s="12" t="str">
        <f>IFERROR(VLOOKUP(A73,Vocabulary!$A:$J,4,),"")</f>
        <v>Other</v>
      </c>
      <c r="D73" s="12" t="str">
        <f>IFERROR(VLOOKUP(A73,Vocabulary!$A:$J,2,),"")</f>
        <v>EventType</v>
      </c>
      <c r="E73" s="12" t="str">
        <f>IFERROR(IF(VLOOKUP(A73,Vocabulary!$A:$J,3,)=0,"",VLOOKUP(A73,Vocabulary!$A:$J,3,)),"")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F73" s="12" t="str">
        <f>IFERROR(IF(VLOOKUP(A73,Vocabulary!$A:$J,7,)=0,"",VLOOKUP(A73,Vocabulary!$A:$J,7,)),"")</f>
        <v/>
      </c>
      <c r="G73" s="4">
        <v>72</v>
      </c>
      <c r="H73" s="12" t="str">
        <f>IFERROR(IF(VLOOKUP(G73,Vocabulary!$A:$J,10,)=0,"",VLOOKUP(G73,Vocabulary!$A:$J,10,)),"")</f>
        <v>&lt;eu:EventType&gt;</v>
      </c>
      <c r="J73" s="12" t="str">
        <f>IFERROR(IF(VLOOKUP(I73,Vocabulary!$A:$J,10,)=0,"",VLOOKUP(I73,Vocabulary!$A:$J,10,)),"")</f>
        <v/>
      </c>
      <c r="L73" s="12" t="str">
        <f>IFERROR(IF(VLOOKUP(K73,Vocabulary!$A:$J,10,)=0,"",VLOOKUP(K73,Vocabulary!$A:$J,10,)),"")</f>
        <v/>
      </c>
    </row>
    <row r="74" spans="1:12" ht="28.8" x14ac:dyDescent="0.3">
      <c r="A74" s="8">
        <v>73</v>
      </c>
      <c r="B74" s="12" t="str">
        <f>IFERROR(VLOOKUP(A74,Vocabulary!$A:$J,6,),"")</f>
        <v>EU</v>
      </c>
      <c r="C74" s="12" t="str">
        <f>IFERROR(VLOOKUP(A74,Vocabulary!$A:$J,4,),"")</f>
        <v>Other</v>
      </c>
      <c r="D74" s="12" t="str">
        <f>IFERROR(VLOOKUP(A74,Vocabulary!$A:$J,2,),"")</f>
        <v>EventRelatedService</v>
      </c>
      <c r="E74" s="12" t="str">
        <f>IFERROR(IF(VLOOKUP(A74,Vocabulary!$A:$J,3,)=0,"",VLOOKUP(A74,Vocabulary!$A:$J,3,)),"")</f>
        <v xml:space="preserve">This property links an event directly to a public service that is related to it. </v>
      </c>
      <c r="F74" s="12" t="str">
        <f>IFERROR(IF(VLOOKUP(A74,Vocabulary!$A:$J,7,)=0,"",VLOOKUP(A74,Vocabulary!$A:$J,7,)),"")</f>
        <v/>
      </c>
      <c r="G74" s="4">
        <v>73</v>
      </c>
      <c r="H74" s="12" t="str">
        <f>IFERROR(IF(VLOOKUP(G74,Vocabulary!$A:$J,10,)=0,"",VLOOKUP(G74,Vocabulary!$A:$J,10,)),"")</f>
        <v>&lt;eu:EventRelatedService&gt;</v>
      </c>
      <c r="J74" s="12" t="str">
        <f>IFERROR(IF(VLOOKUP(I74,Vocabulary!$A:$J,10,)=0,"",VLOOKUP(I74,Vocabulary!$A:$J,10,)),"")</f>
        <v/>
      </c>
      <c r="L74" s="12" t="str">
        <f>IFERROR(IF(VLOOKUP(K74,Vocabulary!$A:$J,10,)=0,"",VLOOKUP(K74,Vocabulary!$A:$J,10,)),"")</f>
        <v/>
      </c>
    </row>
    <row r="75" spans="1:12" ht="100.8" x14ac:dyDescent="0.3">
      <c r="A75" s="8">
        <v>74</v>
      </c>
      <c r="B75" s="12" t="str">
        <f>IFERROR(VLOOKUP(A75,Vocabulary!$A:$J,6,),"")</f>
        <v>EU</v>
      </c>
      <c r="C75" s="12" t="str">
        <f>IFERROR(VLOOKUP(A75,Vocabulary!$A:$J,4,),"")</f>
        <v>Other</v>
      </c>
      <c r="D75" s="12" t="str">
        <f>IFERROR(VLOOKUP(A75,Vocabulary!$A:$J,2,),"")</f>
        <v>Evidence</v>
      </c>
      <c r="E75" s="12" t="str">
        <f>IFERROR(IF(VLOOKUP(A75,Vocabulary!$A:$J,3,)=0,"",VLOOKUP(A75,Vocabulary!$A:$J,3,)),"")</f>
        <v>Evidence is any resource that can document or support a criterion response.
The Evidence class contains information that proves that a criterion requirement
exists or is true, in particular evidences are used to prove that a specific criterion is
met.</v>
      </c>
      <c r="F75" s="12" t="str">
        <f>IFERROR(IF(VLOOKUP(A75,Vocabulary!$A:$J,7,)=0,"",VLOOKUP(A75,Vocabulary!$A:$J,7,)),"")</f>
        <v/>
      </c>
      <c r="G75" s="4">
        <v>74</v>
      </c>
      <c r="H75" s="12" t="str">
        <f>IFERROR(IF(VLOOKUP(G75,Vocabulary!$A:$J,10,)=0,"",VLOOKUP(G75,Vocabulary!$A:$J,10,)),"")</f>
        <v>&lt;eu:Evidence&gt;</v>
      </c>
      <c r="J75" s="12" t="str">
        <f>IFERROR(IF(VLOOKUP(I75,Vocabulary!$A:$J,10,)=0,"",VLOOKUP(I75,Vocabulary!$A:$J,10,)),"")</f>
        <v/>
      </c>
      <c r="L75" s="12" t="str">
        <f>IFERROR(IF(VLOOKUP(K75,Vocabulary!$A:$J,10,)=0,"",VLOOKUP(K75,Vocabulary!$A:$J,10,)),"")</f>
        <v/>
      </c>
    </row>
    <row r="76" spans="1:12" x14ac:dyDescent="0.3">
      <c r="A76" s="8">
        <v>75</v>
      </c>
      <c r="B76" s="12" t="str">
        <f>IFERROR(VLOOKUP(A76,Vocabulary!$A:$J,6,),"")</f>
        <v>EU</v>
      </c>
      <c r="C76" s="12" t="str">
        <f>IFERROR(VLOOKUP(A76,Vocabulary!$A:$J,4,),"")</f>
        <v>Other</v>
      </c>
      <c r="D76" s="12" t="str">
        <f>IFERROR(VLOOKUP(A76,Vocabulary!$A:$J,2,),"")</f>
        <v>EvidenceIdentifier</v>
      </c>
      <c r="E76" s="12" t="str">
        <f>IFERROR(IF(VLOOKUP(A76,Vocabulary!$A:$J,3,)=0,"",VLOOKUP(A76,Vocabulary!$A:$J,3,)),"")</f>
        <v>An Evidence must have an identifier.</v>
      </c>
      <c r="F76" s="12" t="str">
        <f>IFERROR(IF(VLOOKUP(A76,Vocabulary!$A:$J,7,)=0,"",VLOOKUP(A76,Vocabulary!$A:$J,7,)),"")</f>
        <v/>
      </c>
      <c r="G76" s="4">
        <v>75</v>
      </c>
      <c r="H76" s="12" t="str">
        <f>IFERROR(IF(VLOOKUP(G76,Vocabulary!$A:$J,10,)=0,"",VLOOKUP(G76,Vocabulary!$A:$J,10,)),"")</f>
        <v>&lt;eu:EvidenceIdentifier&gt;</v>
      </c>
      <c r="J76" s="12" t="str">
        <f>IFERROR(IF(VLOOKUP(I76,Vocabulary!$A:$J,10,)=0,"",VLOOKUP(I76,Vocabulary!$A:$J,10,)),"")</f>
        <v/>
      </c>
      <c r="L76" s="12" t="str">
        <f>IFERROR(IF(VLOOKUP(K76,Vocabulary!$A:$J,10,)=0,"",VLOOKUP(K76,Vocabulary!$A:$J,10,)),"")</f>
        <v/>
      </c>
    </row>
    <row r="77" spans="1:12" ht="57.6" x14ac:dyDescent="0.3">
      <c r="A77" s="8">
        <v>76</v>
      </c>
      <c r="B77" s="12" t="str">
        <f>IFERROR(VLOOKUP(A77,Vocabulary!$A:$J,6,),"")</f>
        <v>EU</v>
      </c>
      <c r="C77" s="12" t="str">
        <f>IFERROR(VLOOKUP(A77,Vocabulary!$A:$J,4,),"")</f>
        <v>Other</v>
      </c>
      <c r="D77" s="12" t="str">
        <f>IFERROR(VLOOKUP(A77,Vocabulary!$A:$J,2,),"")</f>
        <v>EvidenceEvidenceType</v>
      </c>
      <c r="E77" s="12" t="str">
        <f>IFERROR(IF(VLOOKUP(A77,Vocabulary!$A:$J,3,)=0,"",VLOOKUP(A77,Vocabulary!$A:$J,3,)),"")</f>
        <v>The Evidences contain a property type to categorize evidences and to allow for the
creation of controlled vocabularies that can facilitate automatic translation.</v>
      </c>
      <c r="F77" s="12" t="str">
        <f>IFERROR(IF(VLOOKUP(A77,Vocabulary!$A:$J,7,)=0,"",VLOOKUP(A77,Vocabulary!$A:$J,7,)),"")</f>
        <v/>
      </c>
      <c r="G77" s="4">
        <v>76</v>
      </c>
      <c r="H77" s="12" t="str">
        <f>IFERROR(IF(VLOOKUP(G77,Vocabulary!$A:$J,10,)=0,"",VLOOKUP(G77,Vocabulary!$A:$J,10,)),"")</f>
        <v>&lt;eu:EvidenceEvidenceType&gt;</v>
      </c>
      <c r="J77" s="12" t="str">
        <f>IFERROR(IF(VLOOKUP(I77,Vocabulary!$A:$J,10,)=0,"",VLOOKUP(I77,Vocabulary!$A:$J,10,)),"")</f>
        <v/>
      </c>
      <c r="L77" s="12" t="str">
        <f>IFERROR(IF(VLOOKUP(K77,Vocabulary!$A:$J,10,)=0,"",VLOOKUP(K77,Vocabulary!$A:$J,10,)),"")</f>
        <v/>
      </c>
    </row>
    <row r="78" spans="1:12" x14ac:dyDescent="0.3">
      <c r="A78" s="8">
        <v>77</v>
      </c>
      <c r="B78" s="12" t="str">
        <f>IFERROR(VLOOKUP(A78,Vocabulary!$A:$J,6,),"")</f>
        <v>EU</v>
      </c>
      <c r="C78" s="12" t="str">
        <f>IFERROR(VLOOKUP(A78,Vocabulary!$A:$J,4,),"")</f>
        <v>Other</v>
      </c>
      <c r="D78" s="12" t="str">
        <f>IFERROR(VLOOKUP(A78,Vocabulary!$A:$J,2,),"")</f>
        <v>EvidenceName</v>
      </c>
      <c r="E78" s="12" t="str">
        <f>IFERROR(IF(VLOOKUP(A78,Vocabulary!$A:$J,3,)=0,"",VLOOKUP(A78,Vocabulary!$A:$J,3,)),"")</f>
        <v xml:space="preserve">An Evidence may have a name by which it is referred to. </v>
      </c>
      <c r="F78" s="12" t="str">
        <f>IFERROR(IF(VLOOKUP(A78,Vocabulary!$A:$J,7,)=0,"",VLOOKUP(A78,Vocabulary!$A:$J,7,)),"")</f>
        <v/>
      </c>
      <c r="G78" s="4">
        <v>77</v>
      </c>
      <c r="H78" s="12" t="str">
        <f>IFERROR(IF(VLOOKUP(G78,Vocabulary!$A:$J,10,)=0,"",VLOOKUP(G78,Vocabulary!$A:$J,10,)),"")</f>
        <v>&lt;eu:EvidenceName&gt;</v>
      </c>
      <c r="J78" s="12" t="str">
        <f>IFERROR(IF(VLOOKUP(I78,Vocabulary!$A:$J,10,)=0,"",VLOOKUP(I78,Vocabulary!$A:$J,10,)),"")</f>
        <v/>
      </c>
      <c r="L78" s="12" t="str">
        <f>IFERROR(IF(VLOOKUP(K78,Vocabulary!$A:$J,10,)=0,"",VLOOKUP(K78,Vocabulary!$A:$J,10,)),"")</f>
        <v/>
      </c>
    </row>
    <row r="79" spans="1:12" x14ac:dyDescent="0.3">
      <c r="A79" s="8">
        <v>78</v>
      </c>
      <c r="B79" s="12" t="str">
        <f>IFERROR(VLOOKUP(A79,Vocabulary!$A:$J,6,),"")</f>
        <v>EU</v>
      </c>
      <c r="C79" s="12" t="str">
        <f>IFERROR(VLOOKUP(A79,Vocabulary!$A:$J,4,),"")</f>
        <v>Other</v>
      </c>
      <c r="D79" s="12" t="str">
        <f>IFERROR(VLOOKUP(A79,Vocabulary!$A:$J,2,),"")</f>
        <v>EvidenceDescription</v>
      </c>
      <c r="E79" s="12" t="str">
        <f>IFERROR(IF(VLOOKUP(A79,Vocabulary!$A:$J,3,)=0,"",VLOOKUP(A79,Vocabulary!$A:$J,3,)),"")</f>
        <v xml:space="preserve">An Evidence may have an explanatory description. </v>
      </c>
      <c r="F79" s="12" t="str">
        <f>IFERROR(IF(VLOOKUP(A79,Vocabulary!$A:$J,7,)=0,"",VLOOKUP(A79,Vocabulary!$A:$J,7,)),"")</f>
        <v/>
      </c>
      <c r="G79" s="4">
        <v>78</v>
      </c>
      <c r="H79" s="12" t="str">
        <f>IFERROR(IF(VLOOKUP(G79,Vocabulary!$A:$J,10,)=0,"",VLOOKUP(G79,Vocabulary!$A:$J,10,)),"")</f>
        <v>&lt;eu:EvidenceDescription&gt;</v>
      </c>
      <c r="J79" s="12" t="str">
        <f>IFERROR(IF(VLOOKUP(I79,Vocabulary!$A:$J,10,)=0,"",VLOOKUP(I79,Vocabulary!$A:$J,10,)),"")</f>
        <v/>
      </c>
      <c r="L79" s="12" t="str">
        <f>IFERROR(IF(VLOOKUP(K79,Vocabulary!$A:$J,10,)=0,"",VLOOKUP(K79,Vocabulary!$A:$J,10,)),"")</f>
        <v/>
      </c>
    </row>
    <row r="80" spans="1:12" ht="43.2" x14ac:dyDescent="0.3">
      <c r="A80" s="8">
        <v>79</v>
      </c>
      <c r="B80" s="12" t="str">
        <f>IFERROR(VLOOKUP(A80,Vocabulary!$A:$J,6,),"")</f>
        <v>EU</v>
      </c>
      <c r="C80" s="12" t="str">
        <f>IFERROR(VLOOKUP(A80,Vocabulary!$A:$J,4,),"")</f>
        <v>Other</v>
      </c>
      <c r="D80" s="12" t="str">
        <f>IFERROR(VLOOKUP(A80,Vocabulary!$A:$J,2,),"")</f>
        <v>EvidenceLanguage</v>
      </c>
      <c r="E80" s="12" t="str">
        <f>IFERROR(IF(VLOOKUP(A80,Vocabulary!$A:$J,3,)=0,"",VLOOKUP(A80,Vocabulary!$A:$J,3,)),"")</f>
        <v>An Evidence may define the language the attestation of evidentiary document is
written in.</v>
      </c>
      <c r="F80" s="12" t="str">
        <f>IFERROR(IF(VLOOKUP(A80,Vocabulary!$A:$J,7,)=0,"",VLOOKUP(A80,Vocabulary!$A:$J,7,)),"")</f>
        <v/>
      </c>
      <c r="G80" s="4">
        <v>79</v>
      </c>
      <c r="H80" s="12" t="str">
        <f>IFERROR(IF(VLOOKUP(G80,Vocabulary!$A:$J,10,)=0,"",VLOOKUP(G80,Vocabulary!$A:$J,10,)),"")</f>
        <v>&lt;eu:EvidenceLanguage&gt;</v>
      </c>
      <c r="J80" s="12" t="str">
        <f>IFERROR(IF(VLOOKUP(I80,Vocabulary!$A:$J,10,)=0,"",VLOOKUP(I80,Vocabulary!$A:$J,10,)),"")</f>
        <v/>
      </c>
      <c r="L80" s="12" t="str">
        <f>IFERROR(IF(VLOOKUP(K80,Vocabulary!$A:$J,10,)=0,"",VLOOKUP(K80,Vocabulary!$A:$J,10,)),"")</f>
        <v/>
      </c>
    </row>
    <row r="81" spans="1:12" x14ac:dyDescent="0.3">
      <c r="A81" s="8">
        <v>80</v>
      </c>
      <c r="B81" s="12" t="str">
        <f>IFERROR(VLOOKUP(A81,Vocabulary!$A:$J,6,),"")</f>
        <v>EU</v>
      </c>
      <c r="C81" s="12" t="str">
        <f>IFERROR(VLOOKUP(A81,Vocabulary!$A:$J,4,),"")</f>
        <v>Other</v>
      </c>
      <c r="D81" s="12" t="str">
        <f>IFERROR(VLOOKUP(A81,Vocabulary!$A:$J,2,),"")</f>
        <v>EvidenceBelongsToAgent</v>
      </c>
      <c r="E81" s="12" t="str">
        <f>IFERROR(IF(VLOOKUP(A81,Vocabulary!$A:$J,3,)=0,"",VLOOKUP(A81,Vocabulary!$A:$J,3,)),"")</f>
        <v>an evidence belongs to an agent (new entry)</v>
      </c>
      <c r="F81" s="12" t="str">
        <f>IFERROR(IF(VLOOKUP(A81,Vocabulary!$A:$J,7,)=0,"",VLOOKUP(A81,Vocabulary!$A:$J,7,)),"")</f>
        <v/>
      </c>
      <c r="G81" s="4">
        <v>80</v>
      </c>
      <c r="H81" s="12" t="str">
        <f>IFERROR(IF(VLOOKUP(G81,Vocabulary!$A:$J,10,)=0,"",VLOOKUP(G81,Vocabulary!$A:$J,10,)),"")</f>
        <v>&lt;eu:EvidenceBelongsToAgent&gt;</v>
      </c>
      <c r="J81" s="12" t="str">
        <f>IFERROR(IF(VLOOKUP(I81,Vocabulary!$A:$J,10,)=0,"",VLOOKUP(I81,Vocabulary!$A:$J,10,)),"")</f>
        <v/>
      </c>
      <c r="L81" s="12" t="str">
        <f>IFERROR(IF(VLOOKUP(K81,Vocabulary!$A:$J,10,)=0,"",VLOOKUP(K81,Vocabulary!$A:$J,10,)),"")</f>
        <v/>
      </c>
    </row>
    <row r="82" spans="1:12" ht="43.2" x14ac:dyDescent="0.3">
      <c r="A82" s="8">
        <v>81</v>
      </c>
      <c r="B82" s="12" t="str">
        <f>IFERROR(VLOOKUP(A82,Vocabulary!$A:$J,6,),"")</f>
        <v>EU</v>
      </c>
      <c r="C82" s="12" t="str">
        <f>IFERROR(VLOOKUP(A82,Vocabulary!$A:$J,4,),"")</f>
        <v>Other</v>
      </c>
      <c r="D82" s="12" t="str">
        <f>IFERROR(VLOOKUP(A82,Vocabulary!$A:$J,2,),"")</f>
        <v>EvidenceIssuedByOrganisation</v>
      </c>
      <c r="E82" s="12" t="str">
        <f>IFERROR(IF(VLOOKUP(A82,Vocabulary!$A:$J,3,)=0,"",VLOOKUP(A82,Vocabulary!$A:$J,3,)),"")</f>
        <v>An Evidence may refer to the organisation that issued the attestation or evidentiary
document. (https://www.w3.org/TR/vocab-org/)</v>
      </c>
      <c r="F82" s="12" t="str">
        <f>IFERROR(IF(VLOOKUP(A82,Vocabulary!$A:$J,7,)=0,"",VLOOKUP(A82,Vocabulary!$A:$J,7,)),"")</f>
        <v/>
      </c>
      <c r="G82" s="4">
        <v>81</v>
      </c>
      <c r="H82" s="12" t="str">
        <f>IFERROR(IF(VLOOKUP(G82,Vocabulary!$A:$J,10,)=0,"",VLOOKUP(G82,Vocabulary!$A:$J,10,)),"")</f>
        <v>&lt;eu:EvidenceIssuedByOrganisation&gt;</v>
      </c>
      <c r="J82" s="12" t="str">
        <f>IFERROR(IF(VLOOKUP(I82,Vocabulary!$A:$J,10,)=0,"",VLOOKUP(I82,Vocabulary!$A:$J,10,)),"")</f>
        <v/>
      </c>
      <c r="L82" s="12" t="str">
        <f>IFERROR(IF(VLOOKUP(K82,Vocabulary!$A:$J,10,)=0,"",VLOOKUP(K82,Vocabulary!$A:$J,10,)),"")</f>
        <v/>
      </c>
    </row>
    <row r="83" spans="1:12" ht="43.2" x14ac:dyDescent="0.3">
      <c r="A83" s="8">
        <v>82</v>
      </c>
      <c r="B83" s="12" t="str">
        <f>IFERROR(VLOOKUP(A83,Vocabulary!$A:$J,6,),"")</f>
        <v>EU</v>
      </c>
      <c r="C83" s="12" t="str">
        <f>IFERROR(VLOOKUP(A83,Vocabulary!$A:$J,4,),"")</f>
        <v>Other</v>
      </c>
      <c r="D83" s="12" t="str">
        <f>IFERROR(VLOOKUP(A83,Vocabulary!$A:$J,2,),"")</f>
        <v>EvidenceIsSupportedByDocumentReference</v>
      </c>
      <c r="E83" s="12" t="str">
        <f>IFERROR(IF(VLOOKUP(A83,Vocabulary!$A:$J,3,)=0,"",VLOOKUP(A83,Vocabulary!$A:$J,3,)),"")</f>
        <v>An Evidence may refer to the attestation, to the evidentiary document or to the URL
where the proof from a third party can be found.</v>
      </c>
      <c r="F83" s="12" t="str">
        <f>IFERROR(IF(VLOOKUP(A83,Vocabulary!$A:$J,7,)=0,"",VLOOKUP(A83,Vocabulary!$A:$J,7,)),"")</f>
        <v/>
      </c>
      <c r="G83" s="4">
        <v>82</v>
      </c>
      <c r="H83" s="12" t="str">
        <f>IFERROR(IF(VLOOKUP(G83,Vocabulary!$A:$J,10,)=0,"",VLOOKUP(G83,Vocabulary!$A:$J,10,)),"")</f>
        <v>&lt;eu:EvidenceIsSupportedByDocumentReference&gt;</v>
      </c>
      <c r="J83" s="12" t="str">
        <f>IFERROR(IF(VLOOKUP(I83,Vocabulary!$A:$J,10,)=0,"",VLOOKUP(I83,Vocabulary!$A:$J,10,)),"")</f>
        <v/>
      </c>
      <c r="L83" s="12" t="str">
        <f>IFERROR(IF(VLOOKUP(K83,Vocabulary!$A:$J,10,)=0,"",VLOOKUP(K83,Vocabulary!$A:$J,10,)),"")</f>
        <v/>
      </c>
    </row>
    <row r="84" spans="1:12" ht="129.6" x14ac:dyDescent="0.3">
      <c r="A84" s="8">
        <v>83</v>
      </c>
      <c r="B84" s="12" t="str">
        <f>IFERROR(VLOOKUP(A84,Vocabulary!$A:$J,6,),"")</f>
        <v>EU</v>
      </c>
      <c r="C84" s="12" t="str">
        <f>IFERROR(VLOOKUP(A84,Vocabulary!$A:$J,4,),"")</f>
        <v>Other</v>
      </c>
      <c r="D84" s="12" t="str">
        <f>IFERROR(VLOOKUP(A84,Vocabulary!$A:$J,2,),"")</f>
        <v>FormalFramework</v>
      </c>
      <c r="E84" s="12" t="str">
        <f>IFERROR(IF(VLOOKUP(A84,Vocabulary!$A:$J,3,)=0,"",VLOOKUP(A84,Vocabulary!$A:$J,3,)),"")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F84" s="12" t="str">
        <f>IFERROR(IF(VLOOKUP(A84,Vocabulary!$A:$J,7,)=0,"",VLOOKUP(A84,Vocabulary!$A:$J,7,)),"")</f>
        <v/>
      </c>
      <c r="G84" s="4">
        <v>83</v>
      </c>
      <c r="H84" s="12" t="str">
        <f>IFERROR(IF(VLOOKUP(G84,Vocabulary!$A:$J,10,)=0,"",VLOOKUP(G84,Vocabulary!$A:$J,10,)),"")</f>
        <v>&lt;eu:FormalFramework&gt;</v>
      </c>
      <c r="J84" s="12" t="str">
        <f>IFERROR(IF(VLOOKUP(I84,Vocabulary!$A:$J,10,)=0,"",VLOOKUP(I84,Vocabulary!$A:$J,10,)),"")</f>
        <v/>
      </c>
      <c r="L84" s="12" t="str">
        <f>IFERROR(IF(VLOOKUP(K84,Vocabulary!$A:$J,10,)=0,"",VLOOKUP(K84,Vocabulary!$A:$J,10,)),"")</f>
        <v/>
      </c>
    </row>
    <row r="85" spans="1:12" ht="57.6" x14ac:dyDescent="0.3">
      <c r="A85" s="8">
        <v>84</v>
      </c>
      <c r="B85" s="12" t="str">
        <f>IFERROR(VLOOKUP(A85,Vocabulary!$A:$J,6,),"")</f>
        <v>EU</v>
      </c>
      <c r="C85" s="12" t="str">
        <f>IFERROR(VLOOKUP(A85,Vocabulary!$A:$J,4,),"")</f>
        <v>Other</v>
      </c>
      <c r="D85" s="12" t="str">
        <f>IFERROR(VLOOKUP(A85,Vocabulary!$A:$J,2,),"")</f>
        <v>FormalFrameworkIdentifier</v>
      </c>
      <c r="E85" s="12" t="str">
        <f>IFERROR(IF(VLOOKUP(A85,Vocabulary!$A:$J,3,)=0,"",VLOOKUP(A85,Vocabulary!$A:$J,3,)),"")</f>
        <v>This property represents a formally-issued Identifier for the Formal Framework. Similarly as in ELI, this can be a Local Identifier, which is the unique identifier used in a local reference system. Also this can be a URI following the URI-path as defined in ELI.</v>
      </c>
      <c r="F85" s="12" t="str">
        <f>IFERROR(IF(VLOOKUP(A85,Vocabulary!$A:$J,7,)=0,"",VLOOKUP(A85,Vocabulary!$A:$J,7,)),"")</f>
        <v/>
      </c>
      <c r="G85" s="4">
        <v>84</v>
      </c>
      <c r="H85" s="12" t="str">
        <f>IFERROR(IF(VLOOKUP(G85,Vocabulary!$A:$J,10,)=0,"",VLOOKUP(G85,Vocabulary!$A:$J,10,)),"")</f>
        <v>&lt;eu:FormalFrameworkIdentifier&gt;</v>
      </c>
      <c r="J85" s="12" t="str">
        <f>IFERROR(IF(VLOOKUP(I85,Vocabulary!$A:$J,10,)=0,"",VLOOKUP(I85,Vocabulary!$A:$J,10,)),"")</f>
        <v/>
      </c>
      <c r="L85" s="12" t="str">
        <f>IFERROR(IF(VLOOKUP(K85,Vocabulary!$A:$J,10,)=0,"",VLOOKUP(K85,Vocabulary!$A:$J,10,)),"")</f>
        <v/>
      </c>
    </row>
    <row r="86" spans="1:12" x14ac:dyDescent="0.3">
      <c r="A86" s="8">
        <v>85</v>
      </c>
      <c r="B86" s="12" t="str">
        <f>IFERROR(VLOOKUP(A86,Vocabulary!$A:$J,6,),"")</f>
        <v>EU</v>
      </c>
      <c r="C86" s="12" t="str">
        <f>IFERROR(VLOOKUP(A86,Vocabulary!$A:$J,4,),"")</f>
        <v>Other</v>
      </c>
      <c r="D86" s="12" t="str">
        <f>IFERROR(VLOOKUP(A86,Vocabulary!$A:$J,2,),"")</f>
        <v>FormalFrameworkName</v>
      </c>
      <c r="E86" s="12" t="str">
        <f>IFERROR(IF(VLOOKUP(A86,Vocabulary!$A:$J,3,)=0,"",VLOOKUP(A86,Vocabulary!$A:$J,3,)),"")</f>
        <v>This property represents the Name of the Formal Framework.</v>
      </c>
      <c r="F86" s="12" t="str">
        <f>IFERROR(IF(VLOOKUP(A86,Vocabulary!$A:$J,7,)=0,"",VLOOKUP(A86,Vocabulary!$A:$J,7,)),"")</f>
        <v/>
      </c>
      <c r="G86" s="4">
        <v>85</v>
      </c>
      <c r="H86" s="12" t="str">
        <f>IFERROR(IF(VLOOKUP(G86,Vocabulary!$A:$J,10,)=0,"",VLOOKUP(G86,Vocabulary!$A:$J,10,)),"")</f>
        <v>&lt;eu:FormalFrameworkName&gt;</v>
      </c>
      <c r="J86" s="12" t="str">
        <f>IFERROR(IF(VLOOKUP(I86,Vocabulary!$A:$J,10,)=0,"",VLOOKUP(I86,Vocabulary!$A:$J,10,)),"")</f>
        <v/>
      </c>
      <c r="L86" s="12" t="str">
        <f>IFERROR(IF(VLOOKUP(K86,Vocabulary!$A:$J,10,)=0,"",VLOOKUP(K86,Vocabulary!$A:$J,10,)),"")</f>
        <v/>
      </c>
    </row>
    <row r="87" spans="1:12" ht="28.8" x14ac:dyDescent="0.3">
      <c r="A87" s="8">
        <v>86</v>
      </c>
      <c r="B87" s="12" t="str">
        <f>IFERROR(VLOOKUP(A87,Vocabulary!$A:$J,6,),"")</f>
        <v>EU</v>
      </c>
      <c r="C87" s="12" t="str">
        <f>IFERROR(VLOOKUP(A87,Vocabulary!$A:$J,4,),"")</f>
        <v>Other</v>
      </c>
      <c r="D87" s="12" t="str">
        <f>IFERROR(VLOOKUP(A87,Vocabulary!$A:$J,2,),"")</f>
        <v>FormalFrameworkDescription</v>
      </c>
      <c r="E87" s="12" t="str">
        <f>IFERROR(IF(VLOOKUP(A87,Vocabulary!$A:$J,3,)=0,"",VLOOKUP(A87,Vocabulary!$A:$J,3,)),"")</f>
        <v>This property represents a free text Description of the Formal Framework.</v>
      </c>
      <c r="F87" s="12" t="str">
        <f>IFERROR(IF(VLOOKUP(A87,Vocabulary!$A:$J,7,)=0,"",VLOOKUP(A87,Vocabulary!$A:$J,7,)),"")</f>
        <v/>
      </c>
      <c r="G87" s="4">
        <v>86</v>
      </c>
      <c r="H87" s="12" t="str">
        <f>IFERROR(IF(VLOOKUP(G87,Vocabulary!$A:$J,10,)=0,"",VLOOKUP(G87,Vocabulary!$A:$J,10,)),"")</f>
        <v>&lt;eu:FormalFrameworkDescription&gt;</v>
      </c>
      <c r="J87" s="12" t="str">
        <f>IFERROR(IF(VLOOKUP(I87,Vocabulary!$A:$J,10,)=0,"",VLOOKUP(I87,Vocabulary!$A:$J,10,)),"")</f>
        <v/>
      </c>
      <c r="L87" s="12" t="str">
        <f>IFERROR(IF(VLOOKUP(K87,Vocabulary!$A:$J,10,)=0,"",VLOOKUP(K87,Vocabulary!$A:$J,10,)),"")</f>
        <v/>
      </c>
    </row>
    <row r="88" spans="1:12" ht="43.2" x14ac:dyDescent="0.3">
      <c r="A88" s="8">
        <v>87</v>
      </c>
      <c r="B88" s="12" t="str">
        <f>IFERROR(VLOOKUP(A88,Vocabulary!$A:$J,6,),"")</f>
        <v>EU</v>
      </c>
      <c r="C88" s="12" t="str">
        <f>IFERROR(VLOOKUP(A88,Vocabulary!$A:$J,4,),"")</f>
        <v>Other</v>
      </c>
      <c r="D88" s="12" t="str">
        <f>IFERROR(VLOOKUP(A88,Vocabulary!$A:$J,2,),"")</f>
        <v>FormalFrameworkLanguage</v>
      </c>
      <c r="E88" s="12" t="str">
        <f>IFERROR(IF(VLOOKUP(A88,Vocabulary!$A:$J,3,)=0,"",VLOOKUP(A88,Vocabulary!$A:$J,3,)),"")</f>
        <v xml:space="preserve">This property represents the Language(s) in which the Formal Framework is available. The possible values for this property are described in a controlled vocabulary. </v>
      </c>
      <c r="F88" s="12" t="str">
        <f>IFERROR(IF(VLOOKUP(A88,Vocabulary!$A:$J,7,)=0,"",VLOOKUP(A88,Vocabulary!$A:$J,7,)),"")</f>
        <v/>
      </c>
      <c r="G88" s="4">
        <v>87</v>
      </c>
      <c r="H88" s="12" t="str">
        <f>IFERROR(IF(VLOOKUP(G88,Vocabulary!$A:$J,10,)=0,"",VLOOKUP(G88,Vocabulary!$A:$J,10,)),"")</f>
        <v>&lt;eu:FormalFrameworkLanguage&gt;</v>
      </c>
      <c r="J88" s="12" t="str">
        <f>IFERROR(IF(VLOOKUP(I88,Vocabulary!$A:$J,10,)=0,"",VLOOKUP(I88,Vocabulary!$A:$J,10,)),"")</f>
        <v/>
      </c>
      <c r="L88" s="12" t="str">
        <f>IFERROR(IF(VLOOKUP(K88,Vocabulary!$A:$J,10,)=0,"",VLOOKUP(K88,Vocabulary!$A:$J,10,)),"")</f>
        <v/>
      </c>
    </row>
    <row r="89" spans="1:12" ht="72" x14ac:dyDescent="0.3">
      <c r="A89" s="8">
        <v>88</v>
      </c>
      <c r="B89" s="12" t="str">
        <f>IFERROR(VLOOKUP(A89,Vocabulary!$A:$J,6,),"")</f>
        <v>EU</v>
      </c>
      <c r="C89" s="12" t="str">
        <f>IFERROR(VLOOKUP(A89,Vocabulary!$A:$J,4,),"")</f>
        <v>Other</v>
      </c>
      <c r="D89" s="12" t="str">
        <f>IFERROR(VLOOKUP(A89,Vocabulary!$A:$J,2,),"")</f>
        <v>FormalFrameworkStatus</v>
      </c>
      <c r="E89" s="12" t="str">
        <f>IFERROR(IF(VLOOKUP(A89,Vocabulary!$A:$J,3,)=0,"",VLOOKUP(A89,Vocabulary!$A:$J,3,)),"")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F89" s="12" t="str">
        <f>IFERROR(IF(VLOOKUP(A89,Vocabulary!$A:$J,7,)=0,"",VLOOKUP(A89,Vocabulary!$A:$J,7,)),"")</f>
        <v/>
      </c>
      <c r="G89" s="4">
        <v>88</v>
      </c>
      <c r="H89" s="12" t="str">
        <f>IFERROR(IF(VLOOKUP(G89,Vocabulary!$A:$J,10,)=0,"",VLOOKUP(G89,Vocabulary!$A:$J,10,)),"")</f>
        <v>&lt;eu:FormalFrameworkStatus&gt;</v>
      </c>
      <c r="J89" s="12" t="str">
        <f>IFERROR(IF(VLOOKUP(I89,Vocabulary!$A:$J,10,)=0,"",VLOOKUP(I89,Vocabulary!$A:$J,10,)),"")</f>
        <v/>
      </c>
      <c r="L89" s="12" t="str">
        <f>IFERROR(IF(VLOOKUP(K89,Vocabulary!$A:$J,10,)=0,"",VLOOKUP(K89,Vocabulary!$A:$J,10,)),"")</f>
        <v/>
      </c>
    </row>
    <row r="90" spans="1:12" ht="43.2" x14ac:dyDescent="0.3">
      <c r="A90" s="8">
        <v>89</v>
      </c>
      <c r="B90" s="12" t="str">
        <f>IFERROR(VLOOKUP(A90,Vocabulary!$A:$J,6,),"")</f>
        <v>EU</v>
      </c>
      <c r="C90" s="12" t="str">
        <f>IFERROR(VLOOKUP(A90,Vocabulary!$A:$J,4,),"")</f>
        <v>Other</v>
      </c>
      <c r="D90" s="12" t="str">
        <f>IFERROR(VLOOKUP(A90,Vocabulary!$A:$J,2,),"")</f>
        <v>FormalFrameworkSubject</v>
      </c>
      <c r="E90" s="12" t="str">
        <f>IFERROR(IF(VLOOKUP(A90,Vocabulary!$A:$J,3,)=0,"",VLOOKUP(A90,Vocabulary!$A:$J,3,)),"")</f>
        <v>This property represents the Subject of this Formal Framework. The possible values for this property are described in a controlled vocabulary.</v>
      </c>
      <c r="F90" s="12" t="str">
        <f>IFERROR(IF(VLOOKUP(A90,Vocabulary!$A:$J,7,)=0,"",VLOOKUP(A90,Vocabulary!$A:$J,7,)),"")</f>
        <v/>
      </c>
      <c r="G90" s="4">
        <v>89</v>
      </c>
      <c r="H90" s="12" t="str">
        <f>IFERROR(IF(VLOOKUP(G90,Vocabulary!$A:$J,10,)=0,"",VLOOKUP(G90,Vocabulary!$A:$J,10,)),"")</f>
        <v>&lt;eu:FormalFrameworkSubject&gt;</v>
      </c>
      <c r="J90" s="12" t="str">
        <f>IFERROR(IF(VLOOKUP(I90,Vocabulary!$A:$J,10,)=0,"",VLOOKUP(I90,Vocabulary!$A:$J,10,)),"")</f>
        <v/>
      </c>
      <c r="L90" s="12" t="str">
        <f>IFERROR(IF(VLOOKUP(K90,Vocabulary!$A:$J,10,)=0,"",VLOOKUP(K90,Vocabulary!$A:$J,10,)),"")</f>
        <v/>
      </c>
    </row>
    <row r="91" spans="1:12" ht="72" x14ac:dyDescent="0.3">
      <c r="A91" s="8">
        <v>90</v>
      </c>
      <c r="B91" s="12" t="str">
        <f>IFERROR(VLOOKUP(A91,Vocabulary!$A:$J,6,),"")</f>
        <v>EU</v>
      </c>
      <c r="C91" s="12" t="str">
        <f>IFERROR(VLOOKUP(A91,Vocabulary!$A:$J,4,),"")</f>
        <v>Other</v>
      </c>
      <c r="D91" s="12" t="str">
        <f>IFERROR(VLOOKUP(A91,Vocabulary!$A:$J,2,),"")</f>
        <v>FormalFrameworkTerritorialApplication</v>
      </c>
      <c r="E91" s="12" t="str">
        <f>IFERROR(IF(VLOOKUP(A91,Vocabulary!$A:$J,3,)=0,"",VLOOKUP(A91,Vocabulary!$A:$J,3,)),"")</f>
        <v xml:space="preserve">This property represents the geographical scope of where the Formal Framework is applicable, for instance EU, country/Member State, region…
The values of this property come from a controlled vocabulary, for instance NUTS. </v>
      </c>
      <c r="F91" s="12" t="str">
        <f>IFERROR(IF(VLOOKUP(A91,Vocabulary!$A:$J,7,)=0,"",VLOOKUP(A91,Vocabulary!$A:$J,7,)),"")</f>
        <v/>
      </c>
      <c r="G91" s="4">
        <v>90</v>
      </c>
      <c r="H91" s="12" t="str">
        <f>IFERROR(IF(VLOOKUP(G91,Vocabulary!$A:$J,10,)=0,"",VLOOKUP(G91,Vocabulary!$A:$J,10,)),"")</f>
        <v>&lt;eu:FormalFrameworkTerritorialApplication&gt;</v>
      </c>
      <c r="J91" s="12" t="str">
        <f>IFERROR(IF(VLOOKUP(I91,Vocabulary!$A:$J,10,)=0,"",VLOOKUP(I91,Vocabulary!$A:$J,10,)),"")</f>
        <v/>
      </c>
      <c r="L91" s="12" t="str">
        <f>IFERROR(IF(VLOOKUP(K91,Vocabulary!$A:$J,10,)=0,"",VLOOKUP(K91,Vocabulary!$A:$J,10,)),"")</f>
        <v/>
      </c>
    </row>
    <row r="92" spans="1:12" ht="72" x14ac:dyDescent="0.3">
      <c r="A92" s="8">
        <v>91</v>
      </c>
      <c r="B92" s="12" t="str">
        <f>IFERROR(VLOOKUP(A92,Vocabulary!$A:$J,6,),"")</f>
        <v>EU</v>
      </c>
      <c r="C92" s="12" t="str">
        <f>IFERROR(VLOOKUP(A92,Vocabulary!$A:$J,4,),"")</f>
        <v>Other</v>
      </c>
      <c r="D92" s="12" t="str">
        <f>IFERROR(VLOOKUP(A92,Vocabulary!$A:$J,2,),"")</f>
        <v>FormalFrameworkType</v>
      </c>
      <c r="E92" s="12" t="str">
        <f>IFERROR(IF(VLOOKUP(A92,Vocabulary!$A:$J,3,)=0,"",VLOOKUP(A92,Vocabulary!$A:$J,3,)),"")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F92" s="12" t="str">
        <f>IFERROR(IF(VLOOKUP(A92,Vocabulary!$A:$J,7,)=0,"",VLOOKUP(A92,Vocabulary!$A:$J,7,)),"")</f>
        <v/>
      </c>
      <c r="G92" s="4">
        <v>91</v>
      </c>
      <c r="H92" s="12" t="str">
        <f>IFERROR(IF(VLOOKUP(G92,Vocabulary!$A:$J,10,)=0,"",VLOOKUP(G92,Vocabulary!$A:$J,10,)),"")</f>
        <v>&lt;eu:FormalFrameworkType&gt;</v>
      </c>
      <c r="J92" s="12" t="str">
        <f>IFERROR(IF(VLOOKUP(I92,Vocabulary!$A:$J,10,)=0,"",VLOOKUP(I92,Vocabulary!$A:$J,10,)),"")</f>
        <v/>
      </c>
      <c r="L92" s="12" t="str">
        <f>IFERROR(IF(VLOOKUP(K92,Vocabulary!$A:$J,10,)=0,"",VLOOKUP(K92,Vocabulary!$A:$J,10,)),"")</f>
        <v/>
      </c>
    </row>
    <row r="93" spans="1:12" x14ac:dyDescent="0.3">
      <c r="A93" s="8">
        <v>92</v>
      </c>
      <c r="B93" s="12" t="str">
        <f>IFERROR(VLOOKUP(A93,Vocabulary!$A:$J,6,),"")</f>
        <v>EU</v>
      </c>
      <c r="C93" s="12" t="str">
        <f>IFERROR(VLOOKUP(A93,Vocabulary!$A:$J,4,),"")</f>
        <v>Other</v>
      </c>
      <c r="D93" s="12" t="str">
        <f>IFERROR(VLOOKUP(A93,Vocabulary!$A:$J,2,),"")</f>
        <v>FormalFrameworkRelated</v>
      </c>
      <c r="E93" s="12" t="str">
        <f>IFERROR(IF(VLOOKUP(A93,Vocabulary!$A:$J,3,)=0,"",VLOOKUP(A93,Vocabulary!$A:$J,3,)),"")</f>
        <v>A formal framework related to this framework.</v>
      </c>
      <c r="F93" s="12" t="str">
        <f>IFERROR(IF(VLOOKUP(A93,Vocabulary!$A:$J,7,)=0,"",VLOOKUP(A93,Vocabulary!$A:$J,7,)),"")</f>
        <v/>
      </c>
      <c r="G93" s="4">
        <v>92</v>
      </c>
      <c r="H93" s="12" t="str">
        <f>IFERROR(IF(VLOOKUP(G93,Vocabulary!$A:$J,10,)=0,"",VLOOKUP(G93,Vocabulary!$A:$J,10,)),"")</f>
        <v>&lt;eu:FormalFrameworkRelated&gt;</v>
      </c>
      <c r="J93" s="12" t="str">
        <f>IFERROR(IF(VLOOKUP(I93,Vocabulary!$A:$J,10,)=0,"",VLOOKUP(I93,Vocabulary!$A:$J,10,)),"")</f>
        <v/>
      </c>
      <c r="L93" s="12" t="str">
        <f>IFERROR(IF(VLOOKUP(K93,Vocabulary!$A:$J,10,)=0,"",VLOOKUP(K93,Vocabulary!$A:$J,10,)),"")</f>
        <v/>
      </c>
    </row>
    <row r="94" spans="1:12" ht="187.2" x14ac:dyDescent="0.3">
      <c r="A94" s="8">
        <v>93</v>
      </c>
      <c r="B94" s="12" t="str">
        <f>IFERROR(VLOOKUP(A94,Vocabulary!$A:$J,6,),"")</f>
        <v>EU</v>
      </c>
      <c r="C94" s="12" t="str">
        <f>IFERROR(VLOOKUP(A94,Vocabulary!$A:$J,4,),"")</f>
        <v>Organization</v>
      </c>
      <c r="D94" s="12" t="str">
        <f>IFERROR(VLOOKUP(A94,Vocabulary!$A:$J,2,),"")</f>
        <v>FoundationEvent</v>
      </c>
      <c r="E94" s="12" t="str">
        <f>IFERROR(IF(VLOOKUP(A94,Vocabulary!$A:$J,3,)=0,"",VLOOKUP(A94,Vocabulary!$A:$J,3,)),"")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F94" s="12" t="str">
        <f>IFERROR(IF(VLOOKUP(A94,Vocabulary!$A:$J,7,)=0,"",VLOOKUP(A94,Vocabulary!$A:$J,7,)),"")</f>
        <v/>
      </c>
      <c r="G94" s="4">
        <v>93</v>
      </c>
      <c r="H94" s="12" t="str">
        <f>IFERROR(IF(VLOOKUP(G94,Vocabulary!$A:$J,10,)=0,"",VLOOKUP(G94,Vocabulary!$A:$J,10,)),"")</f>
        <v>&lt;eu:FoundationEvent&gt;</v>
      </c>
      <c r="J94" s="12" t="str">
        <f>IFERROR(IF(VLOOKUP(I94,Vocabulary!$A:$J,10,)=0,"",VLOOKUP(I94,Vocabulary!$A:$J,10,)),"")</f>
        <v/>
      </c>
      <c r="L94" s="12" t="str">
        <f>IFERROR(IF(VLOOKUP(K94,Vocabulary!$A:$J,10,)=0,"",VLOOKUP(K94,Vocabulary!$A:$J,10,)),"")</f>
        <v/>
      </c>
    </row>
    <row r="95" spans="1:12" x14ac:dyDescent="0.3">
      <c r="A95" s="8">
        <v>94</v>
      </c>
      <c r="B95" s="12" t="str">
        <f>IFERROR(VLOOKUP(A95,Vocabulary!$A:$J,6,),"")</f>
        <v>EU</v>
      </c>
      <c r="C95" s="12" t="str">
        <f>IFERROR(VLOOKUP(A95,Vocabulary!$A:$J,4,),"")</f>
        <v>Location</v>
      </c>
      <c r="D95" s="12" t="str">
        <f>IFERROR(VLOOKUP(A95,Vocabulary!$A:$J,2,),"")</f>
        <v>Geometry</v>
      </c>
      <c r="E95" s="12" t="str">
        <f>IFERROR(IF(VLOOKUP(A95,Vocabulary!$A:$J,3,)=0,"",VLOOKUP(A95,Vocabulary!$A:$J,3,)),"")</f>
        <v>A geometry representing a location.</v>
      </c>
      <c r="F95" s="12" t="str">
        <f>IFERROR(IF(VLOOKUP(A95,Vocabulary!$A:$J,7,)=0,"",VLOOKUP(A95,Vocabulary!$A:$J,7,)),"")</f>
        <v/>
      </c>
      <c r="G95" s="4">
        <v>94</v>
      </c>
      <c r="H95" s="12" t="str">
        <f>IFERROR(IF(VLOOKUP(G95,Vocabulary!$A:$J,10,)=0,"",VLOOKUP(G95,Vocabulary!$A:$J,10,)),"")</f>
        <v>&lt;eu:Geometry&gt;</v>
      </c>
      <c r="J95" s="12" t="str">
        <f>IFERROR(IF(VLOOKUP(I95,Vocabulary!$A:$J,10,)=0,"",VLOOKUP(I95,Vocabulary!$A:$J,10,)),"")</f>
        <v/>
      </c>
      <c r="L95" s="12" t="str">
        <f>IFERROR(IF(VLOOKUP(K95,Vocabulary!$A:$J,10,)=0,"",VLOOKUP(K95,Vocabulary!$A:$J,10,)),"")</f>
        <v/>
      </c>
    </row>
    <row r="96" spans="1:12" x14ac:dyDescent="0.3">
      <c r="A96" s="8">
        <v>95</v>
      </c>
      <c r="B96" s="12" t="str">
        <f>IFERROR(VLOOKUP(A96,Vocabulary!$A:$J,6,),"")</f>
        <v>EU</v>
      </c>
      <c r="C96" s="12" t="str">
        <f>IFERROR(VLOOKUP(A96,Vocabulary!$A:$J,4,),"")</f>
        <v>Location</v>
      </c>
      <c r="D96" s="12" t="str">
        <f>IFERROR(VLOOKUP(A96,Vocabulary!$A:$J,2,),"")</f>
        <v>GeometryCoordinates</v>
      </c>
      <c r="E96" s="12" t="str">
        <f>IFERROR(IF(VLOOKUP(A96,Vocabulary!$A:$J,3,)=0,"",VLOOKUP(A96,Vocabulary!$A:$J,3,)),"")</f>
        <v>The ordered list of coordinates of the geometry.</v>
      </c>
      <c r="F96" s="12" t="str">
        <f>IFERROR(IF(VLOOKUP(A96,Vocabulary!$A:$J,7,)=0,"",VLOOKUP(A96,Vocabulary!$A:$J,7,)),"")</f>
        <v/>
      </c>
      <c r="G96" s="4">
        <v>95</v>
      </c>
      <c r="H96" s="12" t="str">
        <f>IFERROR(IF(VLOOKUP(G96,Vocabulary!$A:$J,10,)=0,"",VLOOKUP(G96,Vocabulary!$A:$J,10,)),"")</f>
        <v>&lt;eu:GeometryCoordinates&gt;</v>
      </c>
      <c r="J96" s="12" t="str">
        <f>IFERROR(IF(VLOOKUP(I96,Vocabulary!$A:$J,10,)=0,"",VLOOKUP(I96,Vocabulary!$A:$J,10,)),"")</f>
        <v/>
      </c>
      <c r="L96" s="12" t="str">
        <f>IFERROR(IF(VLOOKUP(K96,Vocabulary!$A:$J,10,)=0,"",VLOOKUP(K96,Vocabulary!$A:$J,10,)),"")</f>
        <v/>
      </c>
    </row>
    <row r="97" spans="1:12" ht="28.8" x14ac:dyDescent="0.3">
      <c r="A97" s="8">
        <v>96</v>
      </c>
      <c r="B97" s="12" t="str">
        <f>IFERROR(VLOOKUP(A97,Vocabulary!$A:$J,6,),"")</f>
        <v>EU</v>
      </c>
      <c r="C97" s="12" t="str">
        <f>IFERROR(VLOOKUP(A97,Vocabulary!$A:$J,4,),"")</f>
        <v>Location</v>
      </c>
      <c r="D97" s="12" t="str">
        <f>IFERROR(VLOOKUP(A97,Vocabulary!$A:$J,2,),"")</f>
        <v>GeometryCRS</v>
      </c>
      <c r="E97" s="12" t="str">
        <f>IFERROR(IF(VLOOKUP(A97,Vocabulary!$A:$J,3,)=0,"",VLOOKUP(A97,Vocabulary!$A:$J,3,)),"")</f>
        <v>The Coordinate Reference System (CRS) used to encode the coordinates.</v>
      </c>
      <c r="F97" s="12" t="str">
        <f>IFERROR(IF(VLOOKUP(A97,Vocabulary!$A:$J,7,)=0,"",VLOOKUP(A97,Vocabulary!$A:$J,7,)),"")</f>
        <v/>
      </c>
      <c r="G97" s="4">
        <v>96</v>
      </c>
      <c r="H97" s="12" t="str">
        <f>IFERROR(IF(VLOOKUP(G97,Vocabulary!$A:$J,10,)=0,"",VLOOKUP(G97,Vocabulary!$A:$J,10,)),"")</f>
        <v>&lt;eu:GeometryCRS&gt;</v>
      </c>
      <c r="J97" s="12" t="str">
        <f>IFERROR(IF(VLOOKUP(I97,Vocabulary!$A:$J,10,)=0,"",VLOOKUP(I97,Vocabulary!$A:$J,10,)),"")</f>
        <v/>
      </c>
      <c r="L97" s="12" t="str">
        <f>IFERROR(IF(VLOOKUP(K97,Vocabulary!$A:$J,10,)=0,"",VLOOKUP(K97,Vocabulary!$A:$J,10,)),"")</f>
        <v/>
      </c>
    </row>
    <row r="98" spans="1:12" x14ac:dyDescent="0.3">
      <c r="A98" s="8">
        <v>97</v>
      </c>
      <c r="B98" s="12" t="str">
        <f>IFERROR(VLOOKUP(A98,Vocabulary!$A:$J,6,),"")</f>
        <v>EU</v>
      </c>
      <c r="C98" s="12" t="str">
        <f>IFERROR(VLOOKUP(A98,Vocabulary!$A:$J,4,),"")</f>
        <v>Location</v>
      </c>
      <c r="D98" s="12" t="str">
        <f>IFERROR(VLOOKUP(A98,Vocabulary!$A:$J,2,),"")</f>
        <v>GeometryType</v>
      </c>
      <c r="E98" s="12" t="str">
        <f>IFERROR(IF(VLOOKUP(A98,Vocabulary!$A:$J,3,)=0,"",VLOOKUP(A98,Vocabulary!$A:$J,3,)),"")</f>
        <v>The type of the geometry.</v>
      </c>
      <c r="F98" s="12" t="str">
        <f>IFERROR(IF(VLOOKUP(A98,Vocabulary!$A:$J,7,)=0,"",VLOOKUP(A98,Vocabulary!$A:$J,7,)),"")</f>
        <v/>
      </c>
      <c r="G98" s="4">
        <v>97</v>
      </c>
      <c r="H98" s="12" t="str">
        <f>IFERROR(IF(VLOOKUP(G98,Vocabulary!$A:$J,10,)=0,"",VLOOKUP(G98,Vocabulary!$A:$J,10,)),"")</f>
        <v>&lt;eu:GeometryType&gt;</v>
      </c>
      <c r="J98" s="12" t="str">
        <f>IFERROR(IF(VLOOKUP(I98,Vocabulary!$A:$J,10,)=0,"",VLOOKUP(I98,Vocabulary!$A:$J,10,)),"")</f>
        <v/>
      </c>
      <c r="L98" s="12" t="str">
        <f>IFERROR(IF(VLOOKUP(K98,Vocabulary!$A:$J,10,)=0,"",VLOOKUP(K98,Vocabulary!$A:$J,10,)),"")</f>
        <v/>
      </c>
    </row>
    <row r="99" spans="1:12" ht="28.8" x14ac:dyDescent="0.3">
      <c r="A99" s="8">
        <v>98</v>
      </c>
      <c r="B99" s="12" t="str">
        <f>IFERROR(VLOOKUP(A99,Vocabulary!$A:$J,6,),"")</f>
        <v>EU</v>
      </c>
      <c r="C99" s="12" t="str">
        <f>IFERROR(VLOOKUP(A99,Vocabulary!$A:$J,4,),"")</f>
        <v>Location</v>
      </c>
      <c r="D99" s="12" t="str">
        <f>IFERROR(VLOOKUP(A99,Vocabulary!$A:$J,2,),"")</f>
        <v>Jurisdiction</v>
      </c>
      <c r="E99" s="12" t="str">
        <f>IFERROR(IF(VLOOKUP(A99,Vocabulary!$A:$J,3,)=0,"",VLOOKUP(A99,Vocabulary!$A:$J,3,)),"")</f>
        <v>A jurisdiction, typically a country, dealing with and making pronouncements on legal matters.</v>
      </c>
      <c r="F99" s="12" t="str">
        <f>IFERROR(IF(VLOOKUP(A99,Vocabulary!$A:$J,7,)=0,"",VLOOKUP(A99,Vocabulary!$A:$J,7,)),"")</f>
        <v/>
      </c>
      <c r="G99" s="4">
        <v>98</v>
      </c>
      <c r="H99" s="12" t="str">
        <f>IFERROR(IF(VLOOKUP(G99,Vocabulary!$A:$J,10,)=0,"",VLOOKUP(G99,Vocabulary!$A:$J,10,)),"")</f>
        <v>&lt;eu:Jurisdiction&gt;</v>
      </c>
      <c r="I99" s="21">
        <v>676</v>
      </c>
      <c r="J99" s="12" t="str">
        <f>IFERROR(IF(VLOOKUP(I99,Vocabulary!$A:$J,10,)=0,"",VLOOKUP(I99,Vocabulary!$A:$J,10,)),"")</f>
        <v>&lt;dcterms:Jurisdiction&gt;</v>
      </c>
      <c r="K99" s="8">
        <v>522</v>
      </c>
      <c r="L99" s="12" t="str">
        <f>IFERROR(IF(VLOOKUP(K99,Vocabulary!$A:$J,10,)=0,"",VLOOKUP(K99,Vocabulary!$A:$J,10,)),"")</f>
        <v>&lt;vl-generiek-ext:Jurisdictie&gt;</v>
      </c>
    </row>
    <row r="100" spans="1:12" x14ac:dyDescent="0.3">
      <c r="A100" s="8">
        <v>99</v>
      </c>
      <c r="B100" s="12" t="str">
        <f>IFERROR(VLOOKUP(A100,Vocabulary!$A:$J,6,),"")</f>
        <v>EU</v>
      </c>
      <c r="C100" s="12" t="str">
        <f>IFERROR(VLOOKUP(A100,Vocabulary!$A:$J,4,),"")</f>
        <v>Location</v>
      </c>
      <c r="D100" s="12" t="str">
        <f>IFERROR(VLOOKUP(A100,Vocabulary!$A:$J,2,),"")</f>
        <v>JurisdictionName</v>
      </c>
      <c r="E100" s="12" t="str">
        <f>IFERROR(IF(VLOOKUP(A100,Vocabulary!$A:$J,3,)=0,"",VLOOKUP(A100,Vocabulary!$A:$J,3,)),"")</f>
        <v>The name of the jurisdiction.</v>
      </c>
      <c r="F100" s="12" t="str">
        <f>IFERROR(IF(VLOOKUP(A100,Vocabulary!$A:$J,7,)=0,"",VLOOKUP(A100,Vocabulary!$A:$J,7,)),"")</f>
        <v/>
      </c>
      <c r="G100" s="4">
        <v>99</v>
      </c>
      <c r="H100" s="12" t="str">
        <f>IFERROR(IF(VLOOKUP(G100,Vocabulary!$A:$J,10,)=0,"",VLOOKUP(G100,Vocabulary!$A:$J,10,)),"")</f>
        <v>&lt;eu:JurisdictionName&gt;</v>
      </c>
      <c r="J100" s="12" t="str">
        <f>IFERROR(IF(VLOOKUP(I100,Vocabulary!$A:$J,10,)=0,"",VLOOKUP(I100,Vocabulary!$A:$J,10,)),"")</f>
        <v/>
      </c>
      <c r="L100" s="12" t="str">
        <f>IFERROR(IF(VLOOKUP(K100,Vocabulary!$A:$J,10,)=0,"",VLOOKUP(K100,Vocabulary!$A:$J,10,)),"")</f>
        <v/>
      </c>
    </row>
    <row r="101" spans="1:12" x14ac:dyDescent="0.3">
      <c r="A101" s="8">
        <v>100</v>
      </c>
      <c r="B101" s="12" t="str">
        <f>IFERROR(VLOOKUP(A101,Vocabulary!$A:$J,6,),"")</f>
        <v>EU</v>
      </c>
      <c r="C101" s="12" t="str">
        <f>IFERROR(VLOOKUP(A101,Vocabulary!$A:$J,4,),"")</f>
        <v>Location</v>
      </c>
      <c r="D101" s="12" t="str">
        <f>IFERROR(VLOOKUP(A101,Vocabulary!$A:$J,2,),"")</f>
        <v>JurisdictionIdentifier</v>
      </c>
      <c r="E101" s="12" t="str">
        <f>IFERROR(IF(VLOOKUP(A101,Vocabulary!$A:$J,3,)=0,"",VLOOKUP(A101,Vocabulary!$A:$J,3,)),"")</f>
        <v>The URI for the jurisdiction.</v>
      </c>
      <c r="F101" s="12" t="str">
        <f>IFERROR(IF(VLOOKUP(A101,Vocabulary!$A:$J,7,)=0,"",VLOOKUP(A101,Vocabulary!$A:$J,7,)),"")</f>
        <v/>
      </c>
      <c r="G101" s="4">
        <v>100</v>
      </c>
      <c r="H101" s="12" t="str">
        <f>IFERROR(IF(VLOOKUP(G101,Vocabulary!$A:$J,10,)=0,"",VLOOKUP(G101,Vocabulary!$A:$J,10,)),"")</f>
        <v>&lt;eu:JurisdictionIdentifier&gt;</v>
      </c>
      <c r="J101" s="12" t="str">
        <f>IFERROR(IF(VLOOKUP(I101,Vocabulary!$A:$J,10,)=0,"",VLOOKUP(I101,Vocabulary!$A:$J,10,)),"")</f>
        <v/>
      </c>
      <c r="L101" s="12" t="str">
        <f>IFERROR(IF(VLOOKUP(K101,Vocabulary!$A:$J,10,)=0,"",VLOOKUP(K101,Vocabulary!$A:$J,10,)),"")</f>
        <v/>
      </c>
    </row>
    <row r="102" spans="1:12" ht="187.2" x14ac:dyDescent="0.3">
      <c r="A102" s="8">
        <v>101</v>
      </c>
      <c r="B102" s="12" t="str">
        <f>IFERROR(VLOOKUP(A102,Vocabulary!$A:$J,6,),"")</f>
        <v>EU</v>
      </c>
      <c r="C102" s="12" t="str">
        <f>IFERROR(VLOOKUP(A102,Vocabulary!$A:$J,4,),"")</f>
        <v>Organization</v>
      </c>
      <c r="D102" s="12" t="str">
        <f>IFERROR(VLOOKUP(A102,Vocabulary!$A:$J,2,),"")</f>
        <v>LegalEntity</v>
      </c>
      <c r="E102" s="12" t="str">
        <f>IFERROR(IF(VLOOKUP(A102,Vocabulary!$A:$J,3,)=0,"",VLOOKUP(A102,Vocabulary!$A:$J,3,)),"")</f>
        <v>A self-employed person, company, or organization that has legal rights and obligations.</v>
      </c>
      <c r="F102" s="12" t="str">
        <f>IFERROR(IF(VLOOKUP(A102,Vocabulary!$A:$J,7,)=0,"",VLOOKUP(A102,Vocabulary!$A:$J,7,)),"")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G102" s="4">
        <v>101</v>
      </c>
      <c r="H102" s="12" t="str">
        <f>IFERROR(IF(VLOOKUP(G102,Vocabulary!$A:$J,10,)=0,"",VLOOKUP(G102,Vocabulary!$A:$J,10,)),"")</f>
        <v>&lt;eu:LegalEntity&gt;</v>
      </c>
      <c r="I102" s="21">
        <v>221</v>
      </c>
      <c r="J102" s="12" t="str">
        <f>IFERROR(IF(VLOOKUP(I102,Vocabulary!$A:$J,10,)=0,"",VLOOKUP(I102,Vocabulary!$A:$J,10,)),"")</f>
        <v>&lt;org:Organization&gt;</v>
      </c>
      <c r="K102" s="8">
        <v>600</v>
      </c>
      <c r="L102" s="12" t="str">
        <f>IFERROR(IF(VLOOKUP(K102,Vocabulary!$A:$J,10,)=0,"",VLOOKUP(K102,Vocabulary!$A:$J,10,)),"")</f>
        <v>&lt;vl-organisatie-ext:Organisatie&gt;</v>
      </c>
    </row>
    <row r="103" spans="1:12" ht="28.8" x14ac:dyDescent="0.3">
      <c r="A103" s="8">
        <v>102</v>
      </c>
      <c r="B103" s="12" t="str">
        <f>IFERROR(VLOOKUP(A103,Vocabulary!$A:$J,6,),"")</f>
        <v>EU</v>
      </c>
      <c r="C103" s="12" t="str">
        <f>IFERROR(VLOOKUP(A103,Vocabulary!$A:$J,4,),"")</f>
        <v>Organization</v>
      </c>
      <c r="D103" s="12" t="str">
        <f>IFERROR(VLOOKUP(A103,Vocabulary!$A:$J,2,),"")</f>
        <v>LegalEntityLegalIdentifier</v>
      </c>
      <c r="E103" s="12" t="str">
        <f>IFERROR(IF(VLOOKUP(A103,Vocabulary!$A:$J,3,)=0,"",VLOOKUP(A103,Vocabulary!$A:$J,3,)),"")</f>
        <v>The identifier given to the legal entity by the authority with which it is registered.</v>
      </c>
      <c r="F103" s="12" t="str">
        <f>IFERROR(IF(VLOOKUP(A103,Vocabulary!$A:$J,7,)=0,"",VLOOKUP(A103,Vocabulary!$A:$J,7,)),"")</f>
        <v/>
      </c>
      <c r="G103" s="4">
        <v>102</v>
      </c>
      <c r="H103" s="12" t="str">
        <f>IFERROR(IF(VLOOKUP(G103,Vocabulary!$A:$J,10,)=0,"",VLOOKUP(G103,Vocabulary!$A:$J,10,)),"")</f>
        <v>&lt;eu:LegalEntityLegalIdentifier&gt;</v>
      </c>
      <c r="I103" s="21">
        <v>231</v>
      </c>
      <c r="J103" s="12" t="str">
        <f>IFERROR(IF(VLOOKUP(I103,Vocabulary!$A:$J,10,)=0,"",VLOOKUP(I103,Vocabulary!$A:$J,10,)),"")</f>
        <v>&lt;identifier&gt;</v>
      </c>
      <c r="K103" s="8">
        <v>518</v>
      </c>
      <c r="L103" s="12" t="str">
        <f>IFERROR(IF(VLOOKUP(K103,Vocabulary!$A:$J,10,)=0,"",VLOOKUP(K103,Vocabulary!$A:$J,10,)),"")</f>
        <v>&lt;vl-generiek-ext:Identificator&gt;</v>
      </c>
    </row>
    <row r="104" spans="1:12" ht="28.8" x14ac:dyDescent="0.3">
      <c r="A104" s="8">
        <v>103</v>
      </c>
      <c r="B104" s="12" t="str">
        <f>IFERROR(VLOOKUP(A104,Vocabulary!$A:$J,6,),"")</f>
        <v>EU</v>
      </c>
      <c r="C104" s="12" t="str">
        <f>IFERROR(VLOOKUP(A104,Vocabulary!$A:$J,4,),"")</f>
        <v>Organization</v>
      </c>
      <c r="D104" s="12" t="str">
        <f>IFERROR(VLOOKUP(A104,Vocabulary!$A:$J,2,),"")</f>
        <v>LegalEntityIdentifier</v>
      </c>
      <c r="E104" s="12" t="str">
        <f>IFERROR(IF(VLOOKUP(A104,Vocabulary!$A:$J,3,)=0,"",VLOOKUP(A104,Vocabulary!$A:$J,3,)),"")</f>
        <v>A formally-issued identifier for the legal entity, other than the one that confers legal status upon it.</v>
      </c>
      <c r="F104" s="12" t="str">
        <f>IFERROR(IF(VLOOKUP(A104,Vocabulary!$A:$J,7,)=0,"",VLOOKUP(A104,Vocabulary!$A:$J,7,)),"")</f>
        <v/>
      </c>
      <c r="G104" s="4">
        <v>103</v>
      </c>
      <c r="H104" s="12" t="str">
        <f>IFERROR(IF(VLOOKUP(G104,Vocabulary!$A:$J,10,)=0,"",VLOOKUP(G104,Vocabulary!$A:$J,10,)),"")</f>
        <v>&lt;eu:LegalEntityIdentifier&gt;</v>
      </c>
      <c r="I104" s="21">
        <v>231</v>
      </c>
      <c r="J104" s="12" t="str">
        <f>IFERROR(IF(VLOOKUP(I104,Vocabulary!$A:$J,10,)=0,"",VLOOKUP(I104,Vocabulary!$A:$J,10,)),"")</f>
        <v>&lt;identifier&gt;</v>
      </c>
      <c r="K104" s="8">
        <v>518</v>
      </c>
      <c r="L104" s="12" t="str">
        <f>IFERROR(IF(VLOOKUP(K104,Vocabulary!$A:$J,10,)=0,"",VLOOKUP(K104,Vocabulary!$A:$J,10,)),"")</f>
        <v>&lt;vl-generiek-ext:Identificator&gt;</v>
      </c>
    </row>
    <row r="105" spans="1:12" x14ac:dyDescent="0.3">
      <c r="A105" s="8">
        <v>104</v>
      </c>
      <c r="B105" s="12" t="str">
        <f>IFERROR(VLOOKUP(A105,Vocabulary!$A:$J,6,),"")</f>
        <v>EU</v>
      </c>
      <c r="C105" s="12" t="str">
        <f>IFERROR(VLOOKUP(A105,Vocabulary!$A:$J,4,),"")</f>
        <v>Organization</v>
      </c>
      <c r="D105" s="12" t="str">
        <f>IFERROR(VLOOKUP(A105,Vocabulary!$A:$J,2,),"")</f>
        <v>LegalEntityLegalName</v>
      </c>
      <c r="E105" s="12" t="str">
        <f>IFERROR(IF(VLOOKUP(A105,Vocabulary!$A:$J,3,)=0,"",VLOOKUP(A105,Vocabulary!$A:$J,3,)),"")</f>
        <v>The legal name of the business.</v>
      </c>
      <c r="F105" s="12" t="str">
        <f>IFERROR(IF(VLOOKUP(A105,Vocabulary!$A:$J,7,)=0,"",VLOOKUP(A105,Vocabulary!$A:$J,7,)),"")</f>
        <v/>
      </c>
      <c r="G105" s="4">
        <v>104</v>
      </c>
      <c r="H105" s="12" t="str">
        <f>IFERROR(IF(VLOOKUP(G105,Vocabulary!$A:$J,10,)=0,"",VLOOKUP(G105,Vocabulary!$A:$J,10,)),"")</f>
        <v>&lt;eu:LegalEntityLegalName&gt;</v>
      </c>
      <c r="I105" s="21">
        <v>238</v>
      </c>
      <c r="J105" s="12" t="str">
        <f>IFERROR(IF(VLOOKUP(I105,Vocabulary!$A:$J,10,)=0,"",VLOOKUP(I105,Vocabulary!$A:$J,10,)),"")</f>
        <v>&lt;rov:legalName&gt;</v>
      </c>
      <c r="K105" s="8">
        <v>622</v>
      </c>
      <c r="L105" s="12" t="str">
        <f>IFERROR(IF(VLOOKUP(K105,Vocabulary!$A:$J,10,)=0,"",VLOOKUP(K105,Vocabulary!$A:$J,10,)),"")</f>
        <v>&lt;vl-organisatie-ext:wettelijkeNaam&gt;</v>
      </c>
    </row>
    <row r="106" spans="1:12" x14ac:dyDescent="0.3">
      <c r="A106" s="8">
        <v>105</v>
      </c>
      <c r="B106" s="12" t="str">
        <f>IFERROR(VLOOKUP(A106,Vocabulary!$A:$J,6,),"")</f>
        <v>EU</v>
      </c>
      <c r="C106" s="12" t="str">
        <f>IFERROR(VLOOKUP(A106,Vocabulary!$A:$J,4,),"")</f>
        <v>Organization</v>
      </c>
      <c r="D106" s="12" t="str">
        <f>IFERROR(VLOOKUP(A106,Vocabulary!$A:$J,2,),"")</f>
        <v>LegalEntityAlternativeName</v>
      </c>
      <c r="E106" s="12" t="str">
        <f>IFERROR(IF(VLOOKUP(A106,Vocabulary!$A:$J,3,)=0,"",VLOOKUP(A106,Vocabulary!$A:$J,3,)),"")</f>
        <v>A recognized name other than the legal name.</v>
      </c>
      <c r="F106" s="12" t="str">
        <f>IFERROR(IF(VLOOKUP(A106,Vocabulary!$A:$J,7,)=0,"",VLOOKUP(A106,Vocabulary!$A:$J,7,)),"")</f>
        <v/>
      </c>
      <c r="G106" s="4">
        <v>105</v>
      </c>
      <c r="H106" s="12" t="str">
        <f>IFERROR(IF(VLOOKUP(G106,Vocabulary!$A:$J,10,)=0,"",VLOOKUP(G106,Vocabulary!$A:$J,10,)),"")</f>
        <v>&lt;eu:LegalEntityAlternativeName&gt;</v>
      </c>
      <c r="I106" s="21">
        <v>226</v>
      </c>
      <c r="J106" s="12" t="str">
        <f>IFERROR(IF(VLOOKUP(I106,Vocabulary!$A:$J,10,)=0,"",VLOOKUP(I106,Vocabulary!$A:$J,10,)),"")</f>
        <v>&lt;altLabel&gt;</v>
      </c>
      <c r="K106" s="8">
        <v>631</v>
      </c>
      <c r="L106" s="12" t="str">
        <f>IFERROR(IF(VLOOKUP(K106,Vocabulary!$A:$J,10,)=0,"",VLOOKUP(K106,Vocabulary!$A:$J,10,)),"")</f>
        <v>&lt;vl-organisatie-ext:alternatieveNaam&gt;</v>
      </c>
    </row>
    <row r="107" spans="1:12" x14ac:dyDescent="0.3">
      <c r="A107" s="8">
        <v>106</v>
      </c>
      <c r="B107" s="12" t="str">
        <f>IFERROR(VLOOKUP(A107,Vocabulary!$A:$J,6,),"")</f>
        <v>EU</v>
      </c>
      <c r="C107" s="12" t="str">
        <f>IFERROR(VLOOKUP(A107,Vocabulary!$A:$J,4,),"")</f>
        <v>Organization</v>
      </c>
      <c r="D107" s="12" t="str">
        <f>IFERROR(VLOOKUP(A107,Vocabulary!$A:$J,2,),"")</f>
        <v>LegalEntityCompanyType</v>
      </c>
      <c r="E107" s="12" t="str">
        <f>IFERROR(IF(VLOOKUP(A107,Vocabulary!$A:$J,3,)=0,"",VLOOKUP(A107,Vocabulary!$A:$J,3,)),"")</f>
        <v>The type of the business.</v>
      </c>
      <c r="F107" s="12" t="str">
        <f>IFERROR(IF(VLOOKUP(A107,Vocabulary!$A:$J,7,)=0,"",VLOOKUP(A107,Vocabulary!$A:$J,7,)),"")</f>
        <v/>
      </c>
      <c r="G107" s="4">
        <v>106</v>
      </c>
      <c r="H107" s="12" t="str">
        <f>IFERROR(IF(VLOOKUP(G107,Vocabulary!$A:$J,10,)=0,"",VLOOKUP(G107,Vocabulary!$A:$J,10,)),"")</f>
        <v>&lt;eu:LegalEntityCompanyType&gt;</v>
      </c>
      <c r="I107" s="21">
        <v>237</v>
      </c>
      <c r="J107" s="12" t="str">
        <f>IFERROR(IF(VLOOKUP(I107,Vocabulary!$A:$J,10,)=0,"",VLOOKUP(I107,Vocabulary!$A:$J,10,)),"")</f>
        <v>&lt;rov:legalForm&gt;</v>
      </c>
      <c r="K107" s="8">
        <v>495</v>
      </c>
      <c r="L107" s="12" t="str">
        <f>IFERROR(IF(VLOOKUP(K107,Vocabulary!$A:$J,10,)=0,"",VLOOKUP(K107,Vocabulary!$A:$J,10,)),"")</f>
        <v>&lt;vl-organisatie:rechtsvorm&gt;</v>
      </c>
    </row>
    <row r="108" spans="1:12" x14ac:dyDescent="0.3">
      <c r="A108" s="8">
        <v>107</v>
      </c>
      <c r="B108" s="12" t="str">
        <f>IFERROR(VLOOKUP(A108,Vocabulary!$A:$J,6,),"")</f>
        <v>EU</v>
      </c>
      <c r="C108" s="12" t="str">
        <f>IFERROR(VLOOKUP(A108,Vocabulary!$A:$J,4,),"")</f>
        <v>Organization</v>
      </c>
      <c r="D108" s="12" t="str">
        <f>IFERROR(VLOOKUP(A108,Vocabulary!$A:$J,2,),"")</f>
        <v>LegalEntityCompanyStatus</v>
      </c>
      <c r="E108" s="12" t="str">
        <f>IFERROR(IF(VLOOKUP(A108,Vocabulary!$A:$J,3,)=0,"",VLOOKUP(A108,Vocabulary!$A:$J,3,)),"")</f>
        <v>The status of the business.</v>
      </c>
      <c r="F108" s="12" t="str">
        <f>IFERROR(IF(VLOOKUP(A108,Vocabulary!$A:$J,7,)=0,"",VLOOKUP(A108,Vocabulary!$A:$J,7,)),"")</f>
        <v/>
      </c>
      <c r="G108" s="4">
        <v>107</v>
      </c>
      <c r="H108" s="12" t="str">
        <f>IFERROR(IF(VLOOKUP(G108,Vocabulary!$A:$J,10,)=0,"",VLOOKUP(G108,Vocabulary!$A:$J,10,)),"")</f>
        <v>&lt;eu:LegalEntityCompanyStatus&gt;</v>
      </c>
      <c r="I108" s="21">
        <v>239</v>
      </c>
      <c r="J108" s="12" t="str">
        <f>IFERROR(IF(VLOOKUP(I108,Vocabulary!$A:$J,10,)=0,"",VLOOKUP(I108,Vocabulary!$A:$J,10,)),"")</f>
        <v>&lt;fed-org:legalStatus&gt;</v>
      </c>
      <c r="K108" s="8">
        <v>494</v>
      </c>
      <c r="L108" s="12" t="str">
        <f>IFERROR(IF(VLOOKUP(K108,Vocabulary!$A:$J,10,)=0,"",VLOOKUP(K108,Vocabulary!$A:$J,10,)),"")</f>
        <v>&lt;vl-organisatie:rechtstoestand&gt;</v>
      </c>
    </row>
    <row r="109" spans="1:12" x14ac:dyDescent="0.3">
      <c r="A109" s="8">
        <v>108</v>
      </c>
      <c r="B109" s="12" t="str">
        <f>IFERROR(VLOOKUP(A109,Vocabulary!$A:$J,6,),"")</f>
        <v>EU</v>
      </c>
      <c r="C109" s="12" t="str">
        <f>IFERROR(VLOOKUP(A109,Vocabulary!$A:$J,4,),"")</f>
        <v>Organization</v>
      </c>
      <c r="D109" s="12" t="str">
        <f>IFERROR(VLOOKUP(A109,Vocabulary!$A:$J,2,),"")</f>
        <v>LegalEntityCompanyActivity</v>
      </c>
      <c r="E109" s="12" t="str">
        <f>IFERROR(IF(VLOOKUP(A109,Vocabulary!$A:$J,3,)=0,"",VLOOKUP(A109,Vocabulary!$A:$J,3,)),"")</f>
        <v>The activity of the business.</v>
      </c>
      <c r="F109" s="12" t="str">
        <f>IFERROR(IF(VLOOKUP(A109,Vocabulary!$A:$J,7,)=0,"",VLOOKUP(A109,Vocabulary!$A:$J,7,)),"")</f>
        <v/>
      </c>
      <c r="G109" s="4">
        <v>108</v>
      </c>
      <c r="H109" s="12" t="str">
        <f>IFERROR(IF(VLOOKUP(G109,Vocabulary!$A:$J,10,)=0,"",VLOOKUP(G109,Vocabulary!$A:$J,10,)),"")</f>
        <v>&lt;eu:LegalEntityCompanyActivity&gt;</v>
      </c>
      <c r="I109" s="21">
        <v>673</v>
      </c>
      <c r="J109" s="12" t="str">
        <f>IFERROR(IF(VLOOKUP(I109,Vocabulary!$A:$J,10,)=0,"",VLOOKUP(I109,Vocabulary!$A:$J,10,)),"")</f>
        <v/>
      </c>
      <c r="K109" s="8">
        <v>601</v>
      </c>
      <c r="L109" s="12" t="str">
        <f>IFERROR(IF(VLOOKUP(K109,Vocabulary!$A:$J,10,)=0,"",VLOOKUP(K109,Vocabulary!$A:$J,10,)),"")</f>
        <v>&lt;vl-organisatie-ext:organisatieactiviteit&gt;</v>
      </c>
    </row>
    <row r="110" spans="1:12" x14ac:dyDescent="0.3">
      <c r="A110" s="8">
        <v>109</v>
      </c>
      <c r="B110" s="12" t="str">
        <f>IFERROR(VLOOKUP(A110,Vocabulary!$A:$J,6,),"")</f>
        <v>EU</v>
      </c>
      <c r="C110" s="12" t="str">
        <f>IFERROR(VLOOKUP(A110,Vocabulary!$A:$J,4,),"")</f>
        <v>Organization</v>
      </c>
      <c r="D110" s="12" t="str">
        <f>IFERROR(VLOOKUP(A110,Vocabulary!$A:$J,2,),"")</f>
        <v>LegalEntityRegisteredAddress</v>
      </c>
      <c r="E110" s="12" t="str">
        <f>IFERROR(IF(VLOOKUP(A110,Vocabulary!$A:$J,3,)=0,"",VLOOKUP(A110,Vocabulary!$A:$J,3,)),"")</f>
        <v>The registered address of the business.</v>
      </c>
      <c r="F110" s="12" t="str">
        <f>IFERROR(IF(VLOOKUP(A110,Vocabulary!$A:$J,7,)=0,"",VLOOKUP(A110,Vocabulary!$A:$J,7,)),"")</f>
        <v/>
      </c>
      <c r="G110" s="4">
        <v>109</v>
      </c>
      <c r="H110" s="12" t="str">
        <f>IFERROR(IF(VLOOKUP(G110,Vocabulary!$A:$J,10,)=0,"",VLOOKUP(G110,Vocabulary!$A:$J,10,)),"")</f>
        <v>&lt;eu:LegalEntityRegisteredAddress&gt;</v>
      </c>
      <c r="I110" s="21">
        <v>225</v>
      </c>
      <c r="J110" s="12" t="str">
        <f>IFERROR(IF(VLOOKUP(I110,Vocabulary!$A:$J,10,)=0,"",VLOOKUP(I110,Vocabulary!$A:$J,10,)),"")</f>
        <v/>
      </c>
      <c r="L110" s="12" t="str">
        <f>IFERROR(IF(VLOOKUP(K110,Vocabulary!$A:$J,10,)=0,"",VLOOKUP(K110,Vocabulary!$A:$J,10,)),"")</f>
        <v/>
      </c>
    </row>
    <row r="111" spans="1:12" ht="28.8" x14ac:dyDescent="0.3">
      <c r="A111" s="8">
        <v>110</v>
      </c>
      <c r="B111" s="12" t="str">
        <f>IFERROR(VLOOKUP(A111,Vocabulary!$A:$J,6,),"")</f>
        <v>EU</v>
      </c>
      <c r="C111" s="12" t="str">
        <f>IFERROR(VLOOKUP(A111,Vocabulary!$A:$J,4,),"")</f>
        <v>Organization</v>
      </c>
      <c r="D111" s="12" t="str">
        <f>IFERROR(VLOOKUP(A111,Vocabulary!$A:$J,2,),"")</f>
        <v>LegalEntityAddress</v>
      </c>
      <c r="E111" s="12" t="str">
        <f>IFERROR(IF(VLOOKUP(A111,Vocabulary!$A:$J,3,)=0,"",VLOOKUP(A111,Vocabulary!$A:$J,3,)),"")</f>
        <v>An address related to the business, other than the registered address.</v>
      </c>
      <c r="F111" s="12" t="str">
        <f>IFERROR(IF(VLOOKUP(A111,Vocabulary!$A:$J,7,)=0,"",VLOOKUP(A111,Vocabulary!$A:$J,7,)),"")</f>
        <v/>
      </c>
      <c r="G111" s="4">
        <v>110</v>
      </c>
      <c r="H111" s="12" t="str">
        <f>IFERROR(IF(VLOOKUP(G111,Vocabulary!$A:$J,10,)=0,"",VLOOKUP(G111,Vocabulary!$A:$J,10,)),"")</f>
        <v>&lt;eu:LegalEntityAddress&gt;</v>
      </c>
      <c r="J111" s="12" t="str">
        <f>IFERROR(IF(VLOOKUP(I111,Vocabulary!$A:$J,10,)=0,"",VLOOKUP(I111,Vocabulary!$A:$J,10,)),"")</f>
        <v/>
      </c>
      <c r="L111" s="12" t="str">
        <f>IFERROR(IF(VLOOKUP(K111,Vocabulary!$A:$J,10,)=0,"",VLOOKUP(K111,Vocabulary!$A:$J,10,)),"")</f>
        <v/>
      </c>
    </row>
    <row r="112" spans="1:12" x14ac:dyDescent="0.3">
      <c r="A112" s="8">
        <v>111</v>
      </c>
      <c r="B112" s="12" t="str">
        <f>IFERROR(VLOOKUP(A112,Vocabulary!$A:$J,6,),"")</f>
        <v>EU</v>
      </c>
      <c r="C112" s="12" t="str">
        <f>IFERROR(VLOOKUP(A112,Vocabulary!$A:$J,4,),"")</f>
        <v>Organization</v>
      </c>
      <c r="D112" s="12" t="str">
        <f>IFERROR(VLOOKUP(A112,Vocabulary!$A:$J,2,),"")</f>
        <v>LegalEntityLocation</v>
      </c>
      <c r="E112" s="12" t="str">
        <f>IFERROR(IF(VLOOKUP(A112,Vocabulary!$A:$J,3,)=0,"",VLOOKUP(A112,Vocabulary!$A:$J,3,)),"")</f>
        <v>A location related to the business.</v>
      </c>
      <c r="F112" s="12" t="str">
        <f>IFERROR(IF(VLOOKUP(A112,Vocabulary!$A:$J,7,)=0,"",VLOOKUP(A112,Vocabulary!$A:$J,7,)),"")</f>
        <v/>
      </c>
      <c r="G112" s="4">
        <v>111</v>
      </c>
      <c r="H112" s="12" t="str">
        <f>IFERROR(IF(VLOOKUP(G112,Vocabulary!$A:$J,10,)=0,"",VLOOKUP(G112,Vocabulary!$A:$J,10,)),"")</f>
        <v>&lt;eu:LegalEntityLocation&gt;</v>
      </c>
      <c r="J112" s="12" t="str">
        <f>IFERROR(IF(VLOOKUP(I112,Vocabulary!$A:$J,10,)=0,"",VLOOKUP(I112,Vocabulary!$A:$J,10,)),"")</f>
        <v/>
      </c>
      <c r="L112" s="12" t="str">
        <f>IFERROR(IF(VLOOKUP(K112,Vocabulary!$A:$J,10,)=0,"",VLOOKUP(K112,Vocabulary!$A:$J,10,)),"")</f>
        <v/>
      </c>
    </row>
    <row r="113" spans="1:12" ht="115.2" x14ac:dyDescent="0.3">
      <c r="A113" s="8">
        <v>112</v>
      </c>
      <c r="B113" s="12" t="str">
        <f>IFERROR(VLOOKUP(A113,Vocabulary!$A:$J,6,),"")</f>
        <v>EU</v>
      </c>
      <c r="C113" s="12" t="str">
        <f>IFERROR(VLOOKUP(A113,Vocabulary!$A:$J,4,),"")</f>
        <v>Person</v>
      </c>
      <c r="D113" s="12" t="str">
        <f>IFERROR(VLOOKUP(A113,Vocabulary!$A:$J,2,),"")</f>
        <v>LifeEvent</v>
      </c>
      <c r="E113" s="12" t="str">
        <f>IFERROR(IF(VLOOKUP(A113,Vocabulary!$A:$J,3,)=0,"",VLOOKUP(A113,Vocabulary!$A:$J,3,)),"")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F113" s="12" t="str">
        <f>IFERROR(IF(VLOOKUP(A113,Vocabulary!$A:$J,7,)=0,"",VLOOKUP(A113,Vocabulary!$A:$J,7,)),"")</f>
        <v/>
      </c>
      <c r="G113" s="4">
        <v>112</v>
      </c>
      <c r="H113" s="12" t="str">
        <f>IFERROR(IF(VLOOKUP(G113,Vocabulary!$A:$J,10,)=0,"",VLOOKUP(G113,Vocabulary!$A:$J,10,)),"")</f>
        <v>&lt;eu:LifeEvent&gt;</v>
      </c>
      <c r="J113" s="12" t="str">
        <f>IFERROR(IF(VLOOKUP(I113,Vocabulary!$A:$J,10,)=0,"",VLOOKUP(I113,Vocabulary!$A:$J,10,)),"")</f>
        <v/>
      </c>
      <c r="K113" s="8">
        <v>451</v>
      </c>
      <c r="L113" s="12" t="str">
        <f>IFERROR(IF(VLOOKUP(K113,Vocabulary!$A:$J,10,)=0,"",VLOOKUP(K113,Vocabulary!$A:$J,10,)),"")</f>
        <v>&lt;vl-persoon:Persoonsgebeurtenis&gt;</v>
      </c>
    </row>
    <row r="114" spans="1:12" x14ac:dyDescent="0.3">
      <c r="A114" s="8">
        <v>113</v>
      </c>
      <c r="B114" s="12" t="str">
        <f>IFERROR(VLOOKUP(A114,Vocabulary!$A:$J,6,),"")</f>
        <v>EU</v>
      </c>
      <c r="C114" s="12" t="str">
        <f>IFERROR(VLOOKUP(A114,Vocabulary!$A:$J,4,),"")</f>
        <v>Location</v>
      </c>
      <c r="D114" s="12" t="str">
        <f>IFERROR(VLOOKUP(A114,Vocabulary!$A:$J,2,),"")</f>
        <v>Location</v>
      </c>
      <c r="E114" s="12" t="str">
        <f>IFERROR(IF(VLOOKUP(A114,Vocabulary!$A:$J,3,)=0,"",VLOOKUP(A114,Vocabulary!$A:$J,3,)),"")</f>
        <v>An identifiable geographic place.</v>
      </c>
      <c r="F114" s="12" t="str">
        <f>IFERROR(IF(VLOOKUP(A114,Vocabulary!$A:$J,7,)=0,"",VLOOKUP(A114,Vocabulary!$A:$J,7,)),"")</f>
        <v/>
      </c>
      <c r="G114" s="4">
        <v>113</v>
      </c>
      <c r="H114" s="12" t="str">
        <f>IFERROR(IF(VLOOKUP(G114,Vocabulary!$A:$J,10,)=0,"",VLOOKUP(G114,Vocabulary!$A:$J,10,)),"")</f>
        <v>&lt;eu:Location&gt;</v>
      </c>
      <c r="I114" s="21">
        <v>645</v>
      </c>
      <c r="J114" s="12" t="str">
        <f>IFERROR(IF(VLOOKUP(I114,Vocabulary!$A:$J,10,)=0,"",VLOOKUP(I114,Vocabulary!$A:$J,10,)),"")</f>
        <v>&lt;dcterms:Location&gt;</v>
      </c>
      <c r="L114" s="12" t="str">
        <f>IFERROR(IF(VLOOKUP(K114,Vocabulary!$A:$J,10,)=0,"",VLOOKUP(K114,Vocabulary!$A:$J,10,)),"")</f>
        <v/>
      </c>
    </row>
    <row r="115" spans="1:12" x14ac:dyDescent="0.3">
      <c r="A115" s="8">
        <v>114</v>
      </c>
      <c r="B115" s="12" t="str">
        <f>IFERROR(VLOOKUP(A115,Vocabulary!$A:$J,6,),"")</f>
        <v>EU</v>
      </c>
      <c r="C115" s="12" t="str">
        <f>IFERROR(VLOOKUP(A115,Vocabulary!$A:$J,4,),"")</f>
        <v>Location</v>
      </c>
      <c r="D115" s="12" t="str">
        <f>IFERROR(VLOOKUP(A115,Vocabulary!$A:$J,2,),"")</f>
        <v>LocationGeographicName</v>
      </c>
      <c r="E115" s="12" t="str">
        <f>IFERROR(IF(VLOOKUP(A115,Vocabulary!$A:$J,3,)=0,"",VLOOKUP(A115,Vocabulary!$A:$J,3,)),"")</f>
        <v>A proper noun applied to a spatial object.</v>
      </c>
      <c r="F115" s="12" t="str">
        <f>IFERROR(IF(VLOOKUP(A115,Vocabulary!$A:$J,7,)=0,"",VLOOKUP(A115,Vocabulary!$A:$J,7,)),"")</f>
        <v/>
      </c>
      <c r="G115" s="4">
        <v>114</v>
      </c>
      <c r="H115" s="12" t="str">
        <f>IFERROR(IF(VLOOKUP(G115,Vocabulary!$A:$J,10,)=0,"",VLOOKUP(G115,Vocabulary!$A:$J,10,)),"")</f>
        <v>&lt;eu:LocationGeographicName&gt;</v>
      </c>
      <c r="I115" s="21">
        <v>650</v>
      </c>
      <c r="J115" s="12" t="str">
        <f>IFERROR(IF(VLOOKUP(I115,Vocabulary!$A:$J,10,)=0,"",VLOOKUP(I115,Vocabulary!$A:$J,10,)),"")</f>
        <v>&lt;locn:geographicName&gt;</v>
      </c>
      <c r="L115" s="12" t="str">
        <f>IFERROR(IF(VLOOKUP(K115,Vocabulary!$A:$J,10,)=0,"",VLOOKUP(K115,Vocabulary!$A:$J,10,)),"")</f>
        <v/>
      </c>
    </row>
    <row r="116" spans="1:12" x14ac:dyDescent="0.3">
      <c r="A116" s="8">
        <v>115</v>
      </c>
      <c r="B116" s="12" t="str">
        <f>IFERROR(VLOOKUP(A116,Vocabulary!$A:$J,6,),"")</f>
        <v>EU</v>
      </c>
      <c r="C116" s="12" t="str">
        <f>IFERROR(VLOOKUP(A116,Vocabulary!$A:$J,4,),"")</f>
        <v>Location</v>
      </c>
      <c r="D116" s="12" t="str">
        <f>IFERROR(VLOOKUP(A116,Vocabulary!$A:$J,2,),"")</f>
        <v>LocationGeographicIdentifier</v>
      </c>
      <c r="E116" s="12" t="str">
        <f>IFERROR(IF(VLOOKUP(A116,Vocabulary!$A:$J,3,)=0,"",VLOOKUP(A116,Vocabulary!$A:$J,3,)),"")</f>
        <v>A URI that identifies the location.</v>
      </c>
      <c r="F116" s="12" t="str">
        <f>IFERROR(IF(VLOOKUP(A116,Vocabulary!$A:$J,7,)=0,"",VLOOKUP(A116,Vocabulary!$A:$J,7,)),"")</f>
        <v/>
      </c>
      <c r="G116" s="4">
        <v>115</v>
      </c>
      <c r="H116" s="12" t="str">
        <f>IFERROR(IF(VLOOKUP(G116,Vocabulary!$A:$J,10,)=0,"",VLOOKUP(G116,Vocabulary!$A:$J,10,)),"")</f>
        <v>&lt;eu:LocationGeographicIdentifier&gt;</v>
      </c>
      <c r="I116" s="21">
        <v>256</v>
      </c>
      <c r="J116" s="12" t="str">
        <f>IFERROR(IF(VLOOKUP(I116,Vocabulary!$A:$J,10,)=0,"",VLOOKUP(I116,Vocabulary!$A:$J,10,)),"")</f>
        <v>&lt;adms:Identifier&gt;</v>
      </c>
      <c r="K116" s="8">
        <v>386</v>
      </c>
      <c r="L116" s="12" t="str">
        <f>IFERROR(IF(VLOOKUP(K116,Vocabulary!$A:$J,10,)=0,"",VLOOKUP(K116,Vocabulary!$A:$J,10,)),"")</f>
        <v>&lt;vl-generiek:GestructureerdeIdentificator&gt;</v>
      </c>
    </row>
    <row r="117" spans="1:12" x14ac:dyDescent="0.3">
      <c r="A117" s="8">
        <v>116</v>
      </c>
      <c r="B117" s="12" t="str">
        <f>IFERROR(VLOOKUP(A117,Vocabulary!$A:$J,6,),"")</f>
        <v>EU</v>
      </c>
      <c r="C117" s="12" t="str">
        <f>IFERROR(VLOOKUP(A117,Vocabulary!$A:$J,4,),"")</f>
        <v>Location</v>
      </c>
      <c r="D117" s="12" t="str">
        <f>IFERROR(VLOOKUP(A117,Vocabulary!$A:$J,2,),"")</f>
        <v>LocationAddress</v>
      </c>
      <c r="E117" s="12" t="str">
        <f>IFERROR(IF(VLOOKUP(A117,Vocabulary!$A:$J,3,)=0,"",VLOOKUP(A117,Vocabulary!$A:$J,3,)),"")</f>
        <v>An address representing the location.</v>
      </c>
      <c r="F117" s="12" t="str">
        <f>IFERROR(IF(VLOOKUP(A117,Vocabulary!$A:$J,7,)=0,"",VLOOKUP(A117,Vocabulary!$A:$J,7,)),"")</f>
        <v/>
      </c>
      <c r="G117" s="4">
        <v>116</v>
      </c>
      <c r="H117" s="12" t="str">
        <f>IFERROR(IF(VLOOKUP(G117,Vocabulary!$A:$J,10,)=0,"",VLOOKUP(G117,Vocabulary!$A:$J,10,)),"")</f>
        <v>&lt;eu:LocationAddress&gt;</v>
      </c>
      <c r="J117" s="12" t="str">
        <f>IFERROR(IF(VLOOKUP(I117,Vocabulary!$A:$J,10,)=0,"",VLOOKUP(I117,Vocabulary!$A:$J,10,)),"")</f>
        <v/>
      </c>
      <c r="L117" s="12" t="str">
        <f>IFERROR(IF(VLOOKUP(K117,Vocabulary!$A:$J,10,)=0,"",VLOOKUP(K117,Vocabulary!$A:$J,10,)),"")</f>
        <v/>
      </c>
    </row>
    <row r="118" spans="1:12" x14ac:dyDescent="0.3">
      <c r="A118" s="8">
        <v>117</v>
      </c>
      <c r="B118" s="12" t="str">
        <f>IFERROR(VLOOKUP(A118,Vocabulary!$A:$J,6,),"")</f>
        <v>EU</v>
      </c>
      <c r="C118" s="12" t="str">
        <f>IFERROR(VLOOKUP(A118,Vocabulary!$A:$J,4,),"")</f>
        <v>Location</v>
      </c>
      <c r="D118" s="12" t="str">
        <f>IFERROR(VLOOKUP(A118,Vocabulary!$A:$J,2,),"")</f>
        <v>LocationGeometry</v>
      </c>
      <c r="E118" s="12" t="str">
        <f>IFERROR(IF(VLOOKUP(A118,Vocabulary!$A:$J,3,)=0,"",VLOOKUP(A118,Vocabulary!$A:$J,3,)),"")</f>
        <v>A geometry representing the location.</v>
      </c>
      <c r="F118" s="12" t="str">
        <f>IFERROR(IF(VLOOKUP(A118,Vocabulary!$A:$J,7,)=0,"",VLOOKUP(A118,Vocabulary!$A:$J,7,)),"")</f>
        <v/>
      </c>
      <c r="G118" s="4">
        <v>117</v>
      </c>
      <c r="H118" s="12" t="str">
        <f>IFERROR(IF(VLOOKUP(G118,Vocabulary!$A:$J,10,)=0,"",VLOOKUP(G118,Vocabulary!$A:$J,10,)),"")</f>
        <v>&lt;eu:LocationGeometry&gt;</v>
      </c>
      <c r="I118" s="21">
        <v>255</v>
      </c>
      <c r="J118" s="12" t="str">
        <f>IFERROR(IF(VLOOKUP(I118,Vocabulary!$A:$J,10,)=0,"",VLOOKUP(I118,Vocabulary!$A:$J,10,)),"")</f>
        <v>&lt;GeographicPosition&gt;</v>
      </c>
      <c r="K118" s="8">
        <v>385</v>
      </c>
      <c r="L118" s="12" t="str">
        <f>IFERROR(IF(VLOOKUP(K118,Vocabulary!$A:$J,10,)=0,"",VLOOKUP(K118,Vocabulary!$A:$J,10,)),"")</f>
        <v>&lt;vl-generiek:GeografischePositie&gt;</v>
      </c>
    </row>
    <row r="119" spans="1:12" ht="28.8" x14ac:dyDescent="0.3">
      <c r="A119" s="8">
        <v>118</v>
      </c>
      <c r="B119" s="12" t="str">
        <f>IFERROR(VLOOKUP(A119,Vocabulary!$A:$J,6,),"")</f>
        <v>EU</v>
      </c>
      <c r="C119" s="12" t="str">
        <f>IFERROR(VLOOKUP(A119,Vocabulary!$A:$J,4,),"")</f>
        <v>Organization</v>
      </c>
      <c r="D119" s="12" t="str">
        <f>IFERROR(VLOOKUP(A119,Vocabulary!$A:$J,2,),"")</f>
        <v>Output</v>
      </c>
      <c r="E119" s="12" t="str">
        <f>IFERROR(IF(VLOOKUP(A119,Vocabulary!$A:$J,3,)=0,"",VLOOKUP(A119,Vocabulary!$A:$J,3,)),"")</f>
        <v>An intended result whose required inputs and processes are entirely within the control of the planning organisation.</v>
      </c>
      <c r="F119" s="12" t="str">
        <f>IFERROR(IF(VLOOKUP(A119,Vocabulary!$A:$J,7,)=0,"",VLOOKUP(A119,Vocabulary!$A:$J,7,)),"")</f>
        <v/>
      </c>
      <c r="G119" s="4">
        <v>118</v>
      </c>
      <c r="H119" s="12" t="str">
        <f>IFERROR(IF(VLOOKUP(G119,Vocabulary!$A:$J,10,)=0,"",VLOOKUP(G119,Vocabulary!$A:$J,10,)),"")</f>
        <v>&lt;eu:Output&gt;</v>
      </c>
      <c r="J119" s="12" t="str">
        <f>IFERROR(IF(VLOOKUP(I119,Vocabulary!$A:$J,10,)=0,"",VLOOKUP(I119,Vocabulary!$A:$J,10,)),"")</f>
        <v/>
      </c>
      <c r="L119" s="12" t="str">
        <f>IFERROR(IF(VLOOKUP(K119,Vocabulary!$A:$J,10,)=0,"",VLOOKUP(K119,Vocabulary!$A:$J,10,)),"")</f>
        <v/>
      </c>
    </row>
    <row r="120" spans="1:12" x14ac:dyDescent="0.3">
      <c r="A120" s="8">
        <v>119</v>
      </c>
      <c r="B120" s="12" t="str">
        <f>IFERROR(VLOOKUP(A120,Vocabulary!$A:$J,6,),"")</f>
        <v>EU</v>
      </c>
      <c r="C120" s="12" t="str">
        <f>IFERROR(VLOOKUP(A120,Vocabulary!$A:$J,4,),"")</f>
        <v>Organization</v>
      </c>
      <c r="D120" s="12" t="str">
        <f>IFERROR(VLOOKUP(A120,Vocabulary!$A:$J,2,),"")</f>
        <v>OutputIdentifier</v>
      </c>
      <c r="E120" s="12" t="str">
        <f>IFERROR(IF(VLOOKUP(A120,Vocabulary!$A:$J,3,)=0,"",VLOOKUP(A120,Vocabulary!$A:$J,3,)),"")</f>
        <v>This property represents a formally-issued Identifier for the Cost.</v>
      </c>
      <c r="F120" s="12" t="str">
        <f>IFERROR(IF(VLOOKUP(A120,Vocabulary!$A:$J,7,)=0,"",VLOOKUP(A120,Vocabulary!$A:$J,7,)),"")</f>
        <v/>
      </c>
      <c r="G120" s="4">
        <v>119</v>
      </c>
      <c r="H120" s="12" t="str">
        <f>IFERROR(IF(VLOOKUP(G120,Vocabulary!$A:$J,10,)=0,"",VLOOKUP(G120,Vocabulary!$A:$J,10,)),"")</f>
        <v>&lt;eu:OutputIdentifier&gt;</v>
      </c>
      <c r="J120" s="12" t="str">
        <f>IFERROR(IF(VLOOKUP(I120,Vocabulary!$A:$J,10,)=0,"",VLOOKUP(I120,Vocabulary!$A:$J,10,)),"")</f>
        <v/>
      </c>
      <c r="L120" s="12" t="str">
        <f>IFERROR(IF(VLOOKUP(K120,Vocabulary!$A:$J,10,)=0,"",VLOOKUP(K120,Vocabulary!$A:$J,10,)),"")</f>
        <v/>
      </c>
    </row>
    <row r="121" spans="1:12" x14ac:dyDescent="0.3">
      <c r="A121" s="8">
        <v>120</v>
      </c>
      <c r="B121" s="12" t="str">
        <f>IFERROR(VLOOKUP(A121,Vocabulary!$A:$J,6,),"")</f>
        <v>EU</v>
      </c>
      <c r="C121" s="12" t="str">
        <f>IFERROR(VLOOKUP(A121,Vocabulary!$A:$J,4,),"")</f>
        <v>Organization</v>
      </c>
      <c r="D121" s="12" t="str">
        <f>IFERROR(VLOOKUP(A121,Vocabulary!$A:$J,2,),"")</f>
        <v>OutputName</v>
      </c>
      <c r="E121" s="12" t="str">
        <f>IFERROR(IF(VLOOKUP(A121,Vocabulary!$A:$J,3,)=0,"",VLOOKUP(A121,Vocabulary!$A:$J,3,)),"")</f>
        <v>The name of the output.</v>
      </c>
      <c r="F121" s="12" t="str">
        <f>IFERROR(IF(VLOOKUP(A121,Vocabulary!$A:$J,7,)=0,"",VLOOKUP(A121,Vocabulary!$A:$J,7,)),"")</f>
        <v/>
      </c>
      <c r="G121" s="4">
        <v>120</v>
      </c>
      <c r="H121" s="12" t="str">
        <f>IFERROR(IF(VLOOKUP(G121,Vocabulary!$A:$J,10,)=0,"",VLOOKUP(G121,Vocabulary!$A:$J,10,)),"")</f>
        <v>&lt;eu:OutputName&gt;</v>
      </c>
      <c r="J121" s="12" t="str">
        <f>IFERROR(IF(VLOOKUP(I121,Vocabulary!$A:$J,10,)=0,"",VLOOKUP(I121,Vocabulary!$A:$J,10,)),"")</f>
        <v/>
      </c>
      <c r="L121" s="12" t="str">
        <f>IFERROR(IF(VLOOKUP(K121,Vocabulary!$A:$J,10,)=0,"",VLOOKUP(K121,Vocabulary!$A:$J,10,)),"")</f>
        <v/>
      </c>
    </row>
    <row r="122" spans="1:12" x14ac:dyDescent="0.3">
      <c r="A122" s="8">
        <v>121</v>
      </c>
      <c r="B122" s="12" t="str">
        <f>IFERROR(VLOOKUP(A122,Vocabulary!$A:$J,6,),"")</f>
        <v>EU</v>
      </c>
      <c r="C122" s="12" t="str">
        <f>IFERROR(VLOOKUP(A122,Vocabulary!$A:$J,4,),"")</f>
        <v>Organization</v>
      </c>
      <c r="D122" s="12" t="str">
        <f>IFERROR(VLOOKUP(A122,Vocabulary!$A:$J,2,),"")</f>
        <v>OutputDescription</v>
      </c>
      <c r="E122" s="12" t="str">
        <f>IFERROR(IF(VLOOKUP(A122,Vocabulary!$A:$J,3,)=0,"",VLOOKUP(A122,Vocabulary!$A:$J,3,)),"")</f>
        <v>A free text description of the output.</v>
      </c>
      <c r="F122" s="12" t="str">
        <f>IFERROR(IF(VLOOKUP(A122,Vocabulary!$A:$J,7,)=0,"",VLOOKUP(A122,Vocabulary!$A:$J,7,)),"")</f>
        <v/>
      </c>
      <c r="G122" s="4">
        <v>121</v>
      </c>
      <c r="H122" s="12" t="str">
        <f>IFERROR(IF(VLOOKUP(G122,Vocabulary!$A:$J,10,)=0,"",VLOOKUP(G122,Vocabulary!$A:$J,10,)),"")</f>
        <v>&lt;eu:OutputDescription&gt;</v>
      </c>
      <c r="J122" s="12" t="str">
        <f>IFERROR(IF(VLOOKUP(I122,Vocabulary!$A:$J,10,)=0,"",VLOOKUP(I122,Vocabulary!$A:$J,10,)),"")</f>
        <v/>
      </c>
      <c r="L122" s="12" t="str">
        <f>IFERROR(IF(VLOOKUP(K122,Vocabulary!$A:$J,10,)=0,"",VLOOKUP(K122,Vocabulary!$A:$J,10,)),"")</f>
        <v/>
      </c>
    </row>
    <row r="123" spans="1:12" x14ac:dyDescent="0.3">
      <c r="A123" s="8">
        <v>122</v>
      </c>
      <c r="B123" s="12" t="str">
        <f>IFERROR(VLOOKUP(A123,Vocabulary!$A:$J,6,),"")</f>
        <v>EU</v>
      </c>
      <c r="C123" s="12" t="str">
        <f>IFERROR(VLOOKUP(A123,Vocabulary!$A:$J,4,),"")</f>
        <v>Organization</v>
      </c>
      <c r="D123" s="12" t="str">
        <f>IFERROR(VLOOKUP(A123,Vocabulary!$A:$J,2,),"")</f>
        <v>OutputType</v>
      </c>
      <c r="E123" s="12" t="str">
        <f>IFERROR(IF(VLOOKUP(A123,Vocabulary!$A:$J,3,)=0,"",VLOOKUP(A123,Vocabulary!$A:$J,3,)),"")</f>
        <v>The type of the output.</v>
      </c>
      <c r="F123" s="12" t="str">
        <f>IFERROR(IF(VLOOKUP(A123,Vocabulary!$A:$J,7,)=0,"",VLOOKUP(A123,Vocabulary!$A:$J,7,)),"")</f>
        <v/>
      </c>
      <c r="G123" s="4">
        <v>122</v>
      </c>
      <c r="H123" s="12" t="str">
        <f>IFERROR(IF(VLOOKUP(G123,Vocabulary!$A:$J,10,)=0,"",VLOOKUP(G123,Vocabulary!$A:$J,10,)),"")</f>
        <v>&lt;eu:OutputType&gt;</v>
      </c>
      <c r="J123" s="12" t="str">
        <f>IFERROR(IF(VLOOKUP(I123,Vocabulary!$A:$J,10,)=0,"",VLOOKUP(I123,Vocabulary!$A:$J,10,)),"")</f>
        <v/>
      </c>
      <c r="L123" s="12" t="str">
        <f>IFERROR(IF(VLOOKUP(K123,Vocabulary!$A:$J,10,)=0,"",VLOOKUP(K123,Vocabulary!$A:$J,10,)),"")</f>
        <v/>
      </c>
    </row>
    <row r="124" spans="1:12" x14ac:dyDescent="0.3">
      <c r="A124" s="8">
        <v>123</v>
      </c>
      <c r="B124" s="12" t="str">
        <f>IFERROR(VLOOKUP(A124,Vocabulary!$A:$J,6,),"")</f>
        <v>EU</v>
      </c>
      <c r="C124" s="12" t="str">
        <f>IFERROR(VLOOKUP(A124,Vocabulary!$A:$J,4,),"")</f>
        <v>Other</v>
      </c>
      <c r="D124" s="12" t="str">
        <f>IFERROR(VLOOKUP(A124,Vocabulary!$A:$J,2,),"")</f>
        <v>Participation</v>
      </c>
      <c r="E124" s="12" t="str">
        <f>IFERROR(IF(VLOOKUP(A124,Vocabulary!$A:$J,3,)=0,"",VLOOKUP(A124,Vocabulary!$A:$J,3,)),"")</f>
        <v/>
      </c>
      <c r="F124" s="12" t="str">
        <f>IFERROR(IF(VLOOKUP(A124,Vocabulary!$A:$J,7,)=0,"",VLOOKUP(A124,Vocabulary!$A:$J,7,)),"")</f>
        <v/>
      </c>
      <c r="G124" s="4">
        <v>123</v>
      </c>
      <c r="H124" s="12" t="str">
        <f>IFERROR(IF(VLOOKUP(G124,Vocabulary!$A:$J,10,)=0,"",VLOOKUP(G124,Vocabulary!$A:$J,10,)),"")</f>
        <v>&lt;eu:Participation&gt;</v>
      </c>
      <c r="J124" s="12" t="str">
        <f>IFERROR(IF(VLOOKUP(I124,Vocabulary!$A:$J,10,)=0,"",VLOOKUP(I124,Vocabulary!$A:$J,10,)),"")</f>
        <v/>
      </c>
      <c r="L124" s="12" t="str">
        <f>IFERROR(IF(VLOOKUP(K124,Vocabulary!$A:$J,10,)=0,"",VLOOKUP(K124,Vocabulary!$A:$J,10,)),"")</f>
        <v/>
      </c>
    </row>
    <row r="125" spans="1:12" ht="28.8" x14ac:dyDescent="0.3">
      <c r="A125" s="8">
        <v>124</v>
      </c>
      <c r="B125" s="12" t="str">
        <f>IFERROR(VLOOKUP(A125,Vocabulary!$A:$J,6,),"")</f>
        <v>EU</v>
      </c>
      <c r="C125" s="12" t="str">
        <f>IFERROR(VLOOKUP(A125,Vocabulary!$A:$J,4,),"")</f>
        <v>Other</v>
      </c>
      <c r="D125" s="12" t="str">
        <f>IFERROR(VLOOKUP(A125,Vocabulary!$A:$J,2,),"")</f>
        <v>ParticipationIdentifier</v>
      </c>
      <c r="E125" s="12" t="str">
        <f>IFERROR(IF(VLOOKUP(A125,Vocabulary!$A:$J,3,)=0,"",VLOOKUP(A125,Vocabulary!$A:$J,3,)),"")</f>
        <v>This property represents a formally-issued Identifier for the Participation.</v>
      </c>
      <c r="F125" s="12" t="str">
        <f>IFERROR(IF(VLOOKUP(A125,Vocabulary!$A:$J,7,)=0,"",VLOOKUP(A125,Vocabulary!$A:$J,7,)),"")</f>
        <v/>
      </c>
      <c r="G125" s="4">
        <v>124</v>
      </c>
      <c r="H125" s="12" t="str">
        <f>IFERROR(IF(VLOOKUP(G125,Vocabulary!$A:$J,10,)=0,"",VLOOKUP(G125,Vocabulary!$A:$J,10,)),"")</f>
        <v>&lt;eu:ParticipationIdentifier&gt;</v>
      </c>
      <c r="J125" s="12" t="str">
        <f>IFERROR(IF(VLOOKUP(I125,Vocabulary!$A:$J,10,)=0,"",VLOOKUP(I125,Vocabulary!$A:$J,10,)),"")</f>
        <v/>
      </c>
      <c r="L125" s="12" t="str">
        <f>IFERROR(IF(VLOOKUP(K125,Vocabulary!$A:$J,10,)=0,"",VLOOKUP(K125,Vocabulary!$A:$J,10,)),"")</f>
        <v/>
      </c>
    </row>
    <row r="126" spans="1:12" x14ac:dyDescent="0.3">
      <c r="A126" s="8">
        <v>125</v>
      </c>
      <c r="B126" s="12" t="str">
        <f>IFERROR(VLOOKUP(A126,Vocabulary!$A:$J,6,),"")</f>
        <v>EU</v>
      </c>
      <c r="C126" s="12" t="str">
        <f>IFERROR(VLOOKUP(A126,Vocabulary!$A:$J,4,),"")</f>
        <v>Other</v>
      </c>
      <c r="D126" s="12" t="str">
        <f>IFERROR(VLOOKUP(A126,Vocabulary!$A:$J,2,),"")</f>
        <v>ParticipationDescription</v>
      </c>
      <c r="E126" s="12" t="str">
        <f>IFERROR(IF(VLOOKUP(A126,Vocabulary!$A:$J,3,)=0,"",VLOOKUP(A126,Vocabulary!$A:$J,3,)),"")</f>
        <v>A free text description of the Participation.</v>
      </c>
      <c r="F126" s="12" t="str">
        <f>IFERROR(IF(VLOOKUP(A126,Vocabulary!$A:$J,7,)=0,"",VLOOKUP(A126,Vocabulary!$A:$J,7,)),"")</f>
        <v/>
      </c>
      <c r="G126" s="4">
        <v>125</v>
      </c>
      <c r="H126" s="12" t="str">
        <f>IFERROR(IF(VLOOKUP(G126,Vocabulary!$A:$J,10,)=0,"",VLOOKUP(G126,Vocabulary!$A:$J,10,)),"")</f>
        <v>&lt;eu:ParticipationDescription&gt;</v>
      </c>
      <c r="J126" s="12" t="str">
        <f>IFERROR(IF(VLOOKUP(I126,Vocabulary!$A:$J,10,)=0,"",VLOOKUP(I126,Vocabulary!$A:$J,10,)),"")</f>
        <v/>
      </c>
      <c r="L126" s="12" t="str">
        <f>IFERROR(IF(VLOOKUP(K126,Vocabulary!$A:$J,10,)=0,"",VLOOKUP(K126,Vocabulary!$A:$J,10,)),"")</f>
        <v/>
      </c>
    </row>
    <row r="127" spans="1:12" ht="57.6" x14ac:dyDescent="0.3">
      <c r="A127" s="8">
        <v>126</v>
      </c>
      <c r="B127" s="12" t="str">
        <f>IFERROR(VLOOKUP(A127,Vocabulary!$A:$J,6,),"")</f>
        <v>EU</v>
      </c>
      <c r="C127" s="12" t="str">
        <f>IFERROR(VLOOKUP(A127,Vocabulary!$A:$J,4,),"")</f>
        <v>Other</v>
      </c>
      <c r="D127" s="12" t="str">
        <f>IFERROR(VLOOKUP(A127,Vocabulary!$A:$J,2,),"")</f>
        <v>ParticipationTemporal</v>
      </c>
      <c r="E127" s="12" t="str">
        <f>IFERROR(IF(VLOOKUP(A127,Vocabulary!$A:$J,3,)=0,"",VLOOKUP(A127,Vocabulary!$A:$J,3,)),"")</f>
        <v>Links to a Period of Time in which the Agent associated via the Plays Role property participates/participated. If the Period of Time has only a start date, then it can be inferred that the participation is still active.</v>
      </c>
      <c r="F127" s="12" t="str">
        <f>IFERROR(IF(VLOOKUP(A127,Vocabulary!$A:$J,7,)=0,"",VLOOKUP(A127,Vocabulary!$A:$J,7,)),"")</f>
        <v/>
      </c>
      <c r="G127" s="4">
        <v>126</v>
      </c>
      <c r="H127" s="12" t="str">
        <f>IFERROR(IF(VLOOKUP(G127,Vocabulary!$A:$J,10,)=0,"",VLOOKUP(G127,Vocabulary!$A:$J,10,)),"")</f>
        <v>&lt;eu:ParticipationTemporal&gt;</v>
      </c>
      <c r="J127" s="12" t="str">
        <f>IFERROR(IF(VLOOKUP(I127,Vocabulary!$A:$J,10,)=0,"",VLOOKUP(I127,Vocabulary!$A:$J,10,)),"")</f>
        <v/>
      </c>
      <c r="L127" s="12" t="str">
        <f>IFERROR(IF(VLOOKUP(K127,Vocabulary!$A:$J,10,)=0,"",VLOOKUP(K127,Vocabulary!$A:$J,10,)),"")</f>
        <v/>
      </c>
    </row>
    <row r="128" spans="1:12" ht="28.8" x14ac:dyDescent="0.3">
      <c r="A128" s="8">
        <v>127</v>
      </c>
      <c r="B128" s="12" t="str">
        <f>IFERROR(VLOOKUP(A128,Vocabulary!$A:$J,6,),"")</f>
        <v>EU</v>
      </c>
      <c r="C128" s="12" t="str">
        <f>IFERROR(VLOOKUP(A128,Vocabulary!$A:$J,4,),"")</f>
        <v>Temporal</v>
      </c>
      <c r="D128" s="12" t="str">
        <f>IFERROR(VLOOKUP(A128,Vocabulary!$A:$J,2,),"")</f>
        <v>PeriodOfTime</v>
      </c>
      <c r="E128" s="12" t="str">
        <f>IFERROR(IF(VLOOKUP(A128,Vocabulary!$A:$J,3,)=0,"",VLOOKUP(A128,Vocabulary!$A:$J,3,)),"")</f>
        <v>An interval of time that is named or defined by its start and end dates.</v>
      </c>
      <c r="F128" s="12" t="str">
        <f>IFERROR(IF(VLOOKUP(A128,Vocabulary!$A:$J,7,)=0,"",VLOOKUP(A128,Vocabulary!$A:$J,7,)),"")</f>
        <v/>
      </c>
      <c r="G128" s="4">
        <v>127</v>
      </c>
      <c r="H128" s="12" t="str">
        <f>IFERROR(IF(VLOOKUP(G128,Vocabulary!$A:$J,10,)=0,"",VLOOKUP(G128,Vocabulary!$A:$J,10,)),"")</f>
        <v>&lt;eu:PeriodOfTime&gt;</v>
      </c>
      <c r="J128" s="12" t="str">
        <f>IFERROR(IF(VLOOKUP(I128,Vocabulary!$A:$J,10,)=0,"",VLOOKUP(I128,Vocabulary!$A:$J,10,)),"")</f>
        <v/>
      </c>
      <c r="L128" s="12" t="str">
        <f>IFERROR(IF(VLOOKUP(K128,Vocabulary!$A:$J,10,)=0,"",VLOOKUP(K128,Vocabulary!$A:$J,10,)),"")</f>
        <v/>
      </c>
    </row>
    <row r="129" spans="1:12" ht="28.8" x14ac:dyDescent="0.3">
      <c r="A129" s="8">
        <v>128</v>
      </c>
      <c r="B129" s="12" t="str">
        <f>IFERROR(VLOOKUP(A129,Vocabulary!$A:$J,6,),"")</f>
        <v>EU</v>
      </c>
      <c r="C129" s="12" t="str">
        <f>IFERROR(VLOOKUP(A129,Vocabulary!$A:$J,4,),"")</f>
        <v>Temporal</v>
      </c>
      <c r="D129" s="12" t="str">
        <f>IFERROR(VLOOKUP(A129,Vocabulary!$A:$J,2,),"")</f>
        <v>PeriodOfTimeIdentifier</v>
      </c>
      <c r="E129" s="12" t="str">
        <f>IFERROR(IF(VLOOKUP(A129,Vocabulary!$A:$J,3,)=0,"",VLOOKUP(A129,Vocabulary!$A:$J,3,)),"")</f>
        <v>This property represents a formally-issued Identifier for the Period of Time.</v>
      </c>
      <c r="F129" s="12" t="str">
        <f>IFERROR(IF(VLOOKUP(A129,Vocabulary!$A:$J,7,)=0,"",VLOOKUP(A129,Vocabulary!$A:$J,7,)),"")</f>
        <v/>
      </c>
      <c r="G129" s="4">
        <v>128</v>
      </c>
      <c r="H129" s="12" t="str">
        <f>IFERROR(IF(VLOOKUP(G129,Vocabulary!$A:$J,10,)=0,"",VLOOKUP(G129,Vocabulary!$A:$J,10,)),"")</f>
        <v>&lt;eu:PeriodOfTimeIdentifier&gt;</v>
      </c>
      <c r="J129" s="12" t="str">
        <f>IFERROR(IF(VLOOKUP(I129,Vocabulary!$A:$J,10,)=0,"",VLOOKUP(I129,Vocabulary!$A:$J,10,)),"")</f>
        <v/>
      </c>
      <c r="L129" s="12" t="str">
        <f>IFERROR(IF(VLOOKUP(K129,Vocabulary!$A:$J,10,)=0,"",VLOOKUP(K129,Vocabulary!$A:$J,10,)),"")</f>
        <v/>
      </c>
    </row>
    <row r="130" spans="1:12" ht="28.8" x14ac:dyDescent="0.3">
      <c r="A130" s="8">
        <v>129</v>
      </c>
      <c r="B130" s="12" t="str">
        <f>IFERROR(VLOOKUP(A130,Vocabulary!$A:$J,6,),"")</f>
        <v>EU</v>
      </c>
      <c r="C130" s="12" t="str">
        <f>IFERROR(VLOOKUP(A130,Vocabulary!$A:$J,4,),"")</f>
        <v>Temporal</v>
      </c>
      <c r="D130" s="12" t="str">
        <f>IFERROR(VLOOKUP(A130,Vocabulary!$A:$J,2,),"")</f>
        <v>PeriodOfTimeStartDate/Time</v>
      </c>
      <c r="E130" s="12" t="str">
        <f>IFERROR(IF(VLOOKUP(A130,Vocabulary!$A:$J,3,)=0,"",VLOOKUP(A130,Vocabulary!$A:$J,3,)),"")</f>
        <v>This property represents the start of the period that the Public Service is available or active.</v>
      </c>
      <c r="F130" s="12" t="str">
        <f>IFERROR(IF(VLOOKUP(A130,Vocabulary!$A:$J,7,)=0,"",VLOOKUP(A130,Vocabulary!$A:$J,7,)),"")</f>
        <v/>
      </c>
      <c r="G130" s="4">
        <v>129</v>
      </c>
      <c r="H130" s="12" t="str">
        <f>IFERROR(IF(VLOOKUP(G130,Vocabulary!$A:$J,10,)=0,"",VLOOKUP(G130,Vocabulary!$A:$J,10,)),"")</f>
        <v>&lt;eu:PeriodOfTimeStartDate/Time&gt;</v>
      </c>
      <c r="J130" s="12" t="str">
        <f>IFERROR(IF(VLOOKUP(I130,Vocabulary!$A:$J,10,)=0,"",VLOOKUP(I130,Vocabulary!$A:$J,10,)),"")</f>
        <v/>
      </c>
      <c r="L130" s="12" t="str">
        <f>IFERROR(IF(VLOOKUP(K130,Vocabulary!$A:$J,10,)=0,"",VLOOKUP(K130,Vocabulary!$A:$J,10,)),"")</f>
        <v/>
      </c>
    </row>
    <row r="131" spans="1:12" ht="28.8" x14ac:dyDescent="0.3">
      <c r="A131" s="8">
        <v>130</v>
      </c>
      <c r="B131" s="12" t="str">
        <f>IFERROR(VLOOKUP(A131,Vocabulary!$A:$J,6,),"")</f>
        <v>EU</v>
      </c>
      <c r="C131" s="12" t="str">
        <f>IFERROR(VLOOKUP(A131,Vocabulary!$A:$J,4,),"")</f>
        <v>Temporal</v>
      </c>
      <c r="D131" s="12" t="str">
        <f>IFERROR(VLOOKUP(A131,Vocabulary!$A:$J,2,),"")</f>
        <v>PeriodOfTimeEndDate/Time</v>
      </c>
      <c r="E131" s="12" t="str">
        <f>IFERROR(IF(VLOOKUP(A131,Vocabulary!$A:$J,3,)=0,"",VLOOKUP(A131,Vocabulary!$A:$J,3,)),"")</f>
        <v>This property represents the end of the period that the Public Service is available or active.</v>
      </c>
      <c r="F131" s="12" t="str">
        <f>IFERROR(IF(VLOOKUP(A131,Vocabulary!$A:$J,7,)=0,"",VLOOKUP(A131,Vocabulary!$A:$J,7,)),"")</f>
        <v/>
      </c>
      <c r="G131" s="4">
        <v>130</v>
      </c>
      <c r="H131" s="12" t="str">
        <f>IFERROR(IF(VLOOKUP(G131,Vocabulary!$A:$J,10,)=0,"",VLOOKUP(G131,Vocabulary!$A:$J,10,)),"")</f>
        <v>&lt;eu:PeriodOfTimeEndDate/Time&gt;</v>
      </c>
      <c r="J131" s="12" t="str">
        <f>IFERROR(IF(VLOOKUP(I131,Vocabulary!$A:$J,10,)=0,"",VLOOKUP(I131,Vocabulary!$A:$J,10,)),"")</f>
        <v/>
      </c>
      <c r="L131" s="12" t="str">
        <f>IFERROR(IF(VLOOKUP(K131,Vocabulary!$A:$J,10,)=0,"",VLOOKUP(K131,Vocabulary!$A:$J,10,)),"")</f>
        <v/>
      </c>
    </row>
    <row r="132" spans="1:12" x14ac:dyDescent="0.3">
      <c r="A132" s="8">
        <v>131</v>
      </c>
      <c r="B132" s="12" t="str">
        <f>IFERROR(VLOOKUP(A132,Vocabulary!$A:$J,6,),"")</f>
        <v>EU</v>
      </c>
      <c r="C132" s="12" t="str">
        <f>IFERROR(VLOOKUP(A132,Vocabulary!$A:$J,4,),"")</f>
        <v>Person</v>
      </c>
      <c r="D132" s="12" t="str">
        <f>IFERROR(VLOOKUP(A132,Vocabulary!$A:$J,2,),"")</f>
        <v>Person</v>
      </c>
      <c r="E132" s="12" t="str">
        <f>IFERROR(IF(VLOOKUP(A132,Vocabulary!$A:$J,3,)=0,"",VLOOKUP(A132,Vocabulary!$A:$J,3,)),"")</f>
        <v>A natural person.</v>
      </c>
      <c r="F132" s="12" t="str">
        <f>IFERROR(IF(VLOOKUP(A132,Vocabulary!$A:$J,7,)=0,"",VLOOKUP(A132,Vocabulary!$A:$J,7,)),"")</f>
        <v/>
      </c>
      <c r="G132" s="4">
        <v>131</v>
      </c>
      <c r="H132" s="12" t="str">
        <f>IFERROR(IF(VLOOKUP(G132,Vocabulary!$A:$J,10,)=0,"",VLOOKUP(G132,Vocabulary!$A:$J,10,)),"")</f>
        <v>&lt;eu:Person&gt;</v>
      </c>
      <c r="J132" s="12" t="str">
        <f>IFERROR(IF(VLOOKUP(I132,Vocabulary!$A:$J,10,)=0,"",VLOOKUP(I132,Vocabulary!$A:$J,10,)),"")</f>
        <v/>
      </c>
      <c r="L132" s="12" t="str">
        <f>IFERROR(IF(VLOOKUP(K132,Vocabulary!$A:$J,10,)=0,"",VLOOKUP(K132,Vocabulary!$A:$J,10,)),"")</f>
        <v/>
      </c>
    </row>
    <row r="133" spans="1:12" x14ac:dyDescent="0.3">
      <c r="A133" s="8">
        <v>132</v>
      </c>
      <c r="B133" s="12" t="str">
        <f>IFERROR(VLOOKUP(A133,Vocabulary!$A:$J,6,),"")</f>
        <v>EU</v>
      </c>
      <c r="C133" s="12" t="str">
        <f>IFERROR(VLOOKUP(A133,Vocabulary!$A:$J,4,),"")</f>
        <v>Person</v>
      </c>
      <c r="D133" s="12" t="str">
        <f>IFERROR(VLOOKUP(A133,Vocabulary!$A:$J,2,),"")</f>
        <v>PersonIdentifier</v>
      </c>
      <c r="E133" s="12" t="str">
        <f>IFERROR(IF(VLOOKUP(A133,Vocabulary!$A:$J,3,)=0,"",VLOOKUP(A133,Vocabulary!$A:$J,3,)),"")</f>
        <v>A formally-issued identifier for the person.</v>
      </c>
      <c r="F133" s="12" t="str">
        <f>IFERROR(IF(VLOOKUP(A133,Vocabulary!$A:$J,7,)=0,"",VLOOKUP(A133,Vocabulary!$A:$J,7,)),"")</f>
        <v/>
      </c>
      <c r="G133" s="4">
        <v>132</v>
      </c>
      <c r="H133" s="12" t="str">
        <f>IFERROR(IF(VLOOKUP(G133,Vocabulary!$A:$J,10,)=0,"",VLOOKUP(G133,Vocabulary!$A:$J,10,)),"")</f>
        <v>&lt;eu:PersonIdentifier&gt;</v>
      </c>
      <c r="J133" s="12" t="str">
        <f>IFERROR(IF(VLOOKUP(I133,Vocabulary!$A:$J,10,)=0,"",VLOOKUP(I133,Vocabulary!$A:$J,10,)),"")</f>
        <v/>
      </c>
      <c r="K133" s="8">
        <v>518</v>
      </c>
      <c r="L133" s="12" t="str">
        <f>IFERROR(IF(VLOOKUP(K133,Vocabulary!$A:$J,10,)=0,"",VLOOKUP(K133,Vocabulary!$A:$J,10,)),"")</f>
        <v>&lt;vl-generiek-ext:Identificator&gt;</v>
      </c>
    </row>
    <row r="134" spans="1:12" x14ac:dyDescent="0.3">
      <c r="A134" s="8">
        <v>133</v>
      </c>
      <c r="B134" s="12" t="str">
        <f>IFERROR(VLOOKUP(A134,Vocabulary!$A:$J,6,),"")</f>
        <v>EU</v>
      </c>
      <c r="C134" s="12" t="str">
        <f>IFERROR(VLOOKUP(A134,Vocabulary!$A:$J,4,),"")</f>
        <v>Person</v>
      </c>
      <c r="D134" s="12" t="str">
        <f>IFERROR(VLOOKUP(A134,Vocabulary!$A:$J,2,),"")</f>
        <v>PersonFullName</v>
      </c>
      <c r="E134" s="12" t="str">
        <f>IFERROR(IF(VLOOKUP(A134,Vocabulary!$A:$J,3,)=0,"",VLOOKUP(A134,Vocabulary!$A:$J,3,)),"")</f>
        <v>The complete name of the person as one string.</v>
      </c>
      <c r="F134" s="12" t="str">
        <f>IFERROR(IF(VLOOKUP(A134,Vocabulary!$A:$J,7,)=0,"",VLOOKUP(A134,Vocabulary!$A:$J,7,)),"")</f>
        <v/>
      </c>
      <c r="G134" s="4">
        <v>133</v>
      </c>
      <c r="H134" s="12" t="str">
        <f>IFERROR(IF(VLOOKUP(G134,Vocabulary!$A:$J,10,)=0,"",VLOOKUP(G134,Vocabulary!$A:$J,10,)),"")</f>
        <v>&lt;eu:PersonFullName&gt;</v>
      </c>
      <c r="J134" s="12" t="str">
        <f>IFERROR(IF(VLOOKUP(I134,Vocabulary!$A:$J,10,)=0,"",VLOOKUP(I134,Vocabulary!$A:$J,10,)),"")</f>
        <v/>
      </c>
      <c r="L134" s="12" t="str">
        <f>IFERROR(IF(VLOOKUP(K134,Vocabulary!$A:$J,10,)=0,"",VLOOKUP(K134,Vocabulary!$A:$J,10,)),"")</f>
        <v/>
      </c>
    </row>
    <row r="135" spans="1:12" x14ac:dyDescent="0.3">
      <c r="A135" s="8">
        <v>134</v>
      </c>
      <c r="B135" s="12" t="str">
        <f>IFERROR(VLOOKUP(A135,Vocabulary!$A:$J,6,),"")</f>
        <v>EU</v>
      </c>
      <c r="C135" s="12" t="str">
        <f>IFERROR(VLOOKUP(A135,Vocabulary!$A:$J,4,),"")</f>
        <v>Person</v>
      </c>
      <c r="D135" s="12" t="str">
        <f>IFERROR(VLOOKUP(A135,Vocabulary!$A:$J,2,),"")</f>
        <v>PersonGivenName</v>
      </c>
      <c r="E135" s="12" t="str">
        <f>IFERROR(IF(VLOOKUP(A135,Vocabulary!$A:$J,3,)=0,"",VLOOKUP(A135,Vocabulary!$A:$J,3,)),"")</f>
        <v>The denominator(s) that identify the person within a family.</v>
      </c>
      <c r="F135" s="12" t="str">
        <f>IFERROR(IF(VLOOKUP(A135,Vocabulary!$A:$J,7,)=0,"",VLOOKUP(A135,Vocabulary!$A:$J,7,)),"")</f>
        <v/>
      </c>
      <c r="G135" s="4">
        <v>134</v>
      </c>
      <c r="H135" s="12" t="str">
        <f>IFERROR(IF(VLOOKUP(G135,Vocabulary!$A:$J,10,)=0,"",VLOOKUP(G135,Vocabulary!$A:$J,10,)),"")</f>
        <v>&lt;eu:PersonGivenName&gt;</v>
      </c>
      <c r="J135" s="12" t="str">
        <f>IFERROR(IF(VLOOKUP(I135,Vocabulary!$A:$J,10,)=0,"",VLOOKUP(I135,Vocabulary!$A:$J,10,)),"")</f>
        <v/>
      </c>
      <c r="L135" s="12" t="str">
        <f>IFERROR(IF(VLOOKUP(K135,Vocabulary!$A:$J,10,)=0,"",VLOOKUP(K135,Vocabulary!$A:$J,10,)),"")</f>
        <v/>
      </c>
    </row>
    <row r="136" spans="1:12" x14ac:dyDescent="0.3">
      <c r="A136" s="8">
        <v>135</v>
      </c>
      <c r="B136" s="12" t="str">
        <f>IFERROR(VLOOKUP(A136,Vocabulary!$A:$J,6,),"")</f>
        <v>EU</v>
      </c>
      <c r="C136" s="12" t="str">
        <f>IFERROR(VLOOKUP(A136,Vocabulary!$A:$J,4,),"")</f>
        <v>Person</v>
      </c>
      <c r="D136" s="12" t="str">
        <f>IFERROR(VLOOKUP(A136,Vocabulary!$A:$J,2,),"")</f>
        <v>PersonFamilyName</v>
      </c>
      <c r="E136" s="12" t="str">
        <f>IFERROR(IF(VLOOKUP(A136,Vocabulary!$A:$J,3,)=0,"",VLOOKUP(A136,Vocabulary!$A:$J,3,)),"")</f>
        <v>A name that is usually shared by members of a family.</v>
      </c>
      <c r="F136" s="12" t="str">
        <f>IFERROR(IF(VLOOKUP(A136,Vocabulary!$A:$J,7,)=0,"",VLOOKUP(A136,Vocabulary!$A:$J,7,)),"")</f>
        <v/>
      </c>
      <c r="G136" s="4">
        <v>135</v>
      </c>
      <c r="H136" s="12" t="str">
        <f>IFERROR(IF(VLOOKUP(G136,Vocabulary!$A:$J,10,)=0,"",VLOOKUP(G136,Vocabulary!$A:$J,10,)),"")</f>
        <v>&lt;eu:PersonFamilyName&gt;</v>
      </c>
      <c r="I136" s="21">
        <v>332</v>
      </c>
      <c r="J136" s="12" t="str">
        <f>IFERROR(IF(VLOOKUP(I136,Vocabulary!$A:$J,10,)=0,"",VLOOKUP(I136,Vocabulary!$A:$J,10,)),"")</f>
        <v>&lt;#term_family_name&gt;</v>
      </c>
      <c r="K136" s="8">
        <v>560</v>
      </c>
      <c r="L136" s="12" t="str">
        <f>IFERROR(IF(VLOOKUP(K136,Vocabulary!$A:$J,10,)=0,"",VLOOKUP(K136,Vocabulary!$A:$J,10,)),"")</f>
        <v>&lt;vl-persoon-ext:familienaam&gt;</v>
      </c>
    </row>
    <row r="137" spans="1:12" x14ac:dyDescent="0.3">
      <c r="A137" s="8">
        <v>136</v>
      </c>
      <c r="B137" s="12" t="str">
        <f>IFERROR(VLOOKUP(A137,Vocabulary!$A:$J,6,),"")</f>
        <v>EU</v>
      </c>
      <c r="C137" s="12" t="str">
        <f>IFERROR(VLOOKUP(A137,Vocabulary!$A:$J,4,),"")</f>
        <v>Person</v>
      </c>
      <c r="D137" s="12" t="str">
        <f>IFERROR(VLOOKUP(A137,Vocabulary!$A:$J,2,),"")</f>
        <v>PersonPatronymicName</v>
      </c>
      <c r="E137" s="12" t="str">
        <f>IFERROR(IF(VLOOKUP(A137,Vocabulary!$A:$J,3,)=0,"",VLOOKUP(A137,Vocabulary!$A:$J,3,)),"")</f>
        <v>A name referring to the father's given name.</v>
      </c>
      <c r="F137" s="12" t="str">
        <f>IFERROR(IF(VLOOKUP(A137,Vocabulary!$A:$J,7,)=0,"",VLOOKUP(A137,Vocabulary!$A:$J,7,)),"")</f>
        <v/>
      </c>
      <c r="G137" s="4">
        <v>136</v>
      </c>
      <c r="H137" s="12" t="str">
        <f>IFERROR(IF(VLOOKUP(G137,Vocabulary!$A:$J,10,)=0,"",VLOOKUP(G137,Vocabulary!$A:$J,10,)),"")</f>
        <v>&lt;eu:PersonPatronymicName&gt;</v>
      </c>
      <c r="J137" s="12" t="str">
        <f>IFERROR(IF(VLOOKUP(I137,Vocabulary!$A:$J,10,)=0,"",VLOOKUP(I137,Vocabulary!$A:$J,10,)),"")</f>
        <v/>
      </c>
      <c r="K137" s="8">
        <v>565</v>
      </c>
      <c r="L137" s="12" t="str">
        <f>IFERROR(IF(VLOOKUP(K137,Vocabulary!$A:$J,10,)=0,"",VLOOKUP(K137,Vocabulary!$A:$J,10,)),"")</f>
        <v>&lt;vl-persoon-ext:patroniem&gt;</v>
      </c>
    </row>
    <row r="138" spans="1:12" ht="28.8" x14ac:dyDescent="0.3">
      <c r="A138" s="8">
        <v>137</v>
      </c>
      <c r="B138" s="12" t="str">
        <f>IFERROR(VLOOKUP(A138,Vocabulary!$A:$J,6,),"")</f>
        <v>EU</v>
      </c>
      <c r="C138" s="12" t="str">
        <f>IFERROR(VLOOKUP(A138,Vocabulary!$A:$J,4,),"")</f>
        <v>Person</v>
      </c>
      <c r="D138" s="12" t="str">
        <f>IFERROR(VLOOKUP(A138,Vocabulary!$A:$J,2,),"")</f>
        <v>PersonAlternativeName</v>
      </c>
      <c r="E138" s="12" t="str">
        <f>IFERROR(IF(VLOOKUP(A138,Vocabulary!$A:$J,3,)=0,"",VLOOKUP(A138,Vocabulary!$A:$J,3,)),"")</f>
        <v>A name by which the person is known other than her given name and/or full name.</v>
      </c>
      <c r="F138" s="12" t="str">
        <f>IFERROR(IF(VLOOKUP(A138,Vocabulary!$A:$J,7,)=0,"",VLOOKUP(A138,Vocabulary!$A:$J,7,)),"")</f>
        <v/>
      </c>
      <c r="G138" s="4">
        <v>137</v>
      </c>
      <c r="H138" s="12" t="str">
        <f>IFERROR(IF(VLOOKUP(G138,Vocabulary!$A:$J,10,)=0,"",VLOOKUP(G138,Vocabulary!$A:$J,10,)),"")</f>
        <v>&lt;eu:PersonAlternativeName&gt;</v>
      </c>
      <c r="J138" s="12" t="str">
        <f>IFERROR(IF(VLOOKUP(I138,Vocabulary!$A:$J,10,)=0,"",VLOOKUP(I138,Vocabulary!$A:$J,10,)),"")</f>
        <v/>
      </c>
      <c r="L138" s="12" t="str">
        <f>IFERROR(IF(VLOOKUP(K138,Vocabulary!$A:$J,10,)=0,"",VLOOKUP(K138,Vocabulary!$A:$J,10,)),"")</f>
        <v/>
      </c>
    </row>
    <row r="139" spans="1:12" x14ac:dyDescent="0.3">
      <c r="A139" s="8">
        <v>138</v>
      </c>
      <c r="B139" s="12" t="str">
        <f>IFERROR(VLOOKUP(A139,Vocabulary!$A:$J,6,),"")</f>
        <v>EU</v>
      </c>
      <c r="C139" s="12" t="str">
        <f>IFERROR(VLOOKUP(A139,Vocabulary!$A:$J,4,),"")</f>
        <v>Person</v>
      </c>
      <c r="D139" s="12" t="str">
        <f>IFERROR(VLOOKUP(A139,Vocabulary!$A:$J,2,),"")</f>
        <v>PersonGender</v>
      </c>
      <c r="E139" s="12" t="str">
        <f>IFERROR(IF(VLOOKUP(A139,Vocabulary!$A:$J,3,)=0,"",VLOOKUP(A139,Vocabulary!$A:$J,3,)),"")</f>
        <v>The gender of the person.</v>
      </c>
      <c r="F139" s="12" t="str">
        <f>IFERROR(IF(VLOOKUP(A139,Vocabulary!$A:$J,7,)=0,"",VLOOKUP(A139,Vocabulary!$A:$J,7,)),"")</f>
        <v/>
      </c>
      <c r="G139" s="4">
        <v>138</v>
      </c>
      <c r="H139" s="12" t="str">
        <f>IFERROR(IF(VLOOKUP(G139,Vocabulary!$A:$J,10,)=0,"",VLOOKUP(G139,Vocabulary!$A:$J,10,)),"")</f>
        <v>&lt;eu:PersonGender&gt;</v>
      </c>
      <c r="I139" s="21">
        <v>335</v>
      </c>
      <c r="J139" s="12" t="str">
        <f>IFERROR(IF(VLOOKUP(I139,Vocabulary!$A:$J,10,)=0,"",VLOOKUP(I139,Vocabulary!$A:$J,10,)),"")</f>
        <v>&lt;eu-org:gender&gt;</v>
      </c>
      <c r="K139" s="8">
        <v>466</v>
      </c>
      <c r="L139" s="12" t="str">
        <f>IFERROR(IF(VLOOKUP(K139,Vocabulary!$A:$J,10,)=0,"",VLOOKUP(K139,Vocabulary!$A:$J,10,)),"")</f>
        <v>&lt;vl-persoon:geslacht&gt;</v>
      </c>
    </row>
    <row r="140" spans="1:12" ht="28.8" x14ac:dyDescent="0.3">
      <c r="A140" s="8">
        <v>139</v>
      </c>
      <c r="B140" s="12" t="str">
        <f>IFERROR(VLOOKUP(A140,Vocabulary!$A:$J,6,),"")</f>
        <v>EU</v>
      </c>
      <c r="C140" s="12" t="str">
        <f>IFERROR(VLOOKUP(A140,Vocabulary!$A:$J,4,),"")</f>
        <v>Person</v>
      </c>
      <c r="D140" s="12" t="str">
        <f>IFERROR(VLOOKUP(A140,Vocabulary!$A:$J,2,),"")</f>
        <v>PersonBirthName</v>
      </c>
      <c r="E140" s="12" t="str">
        <f>IFERROR(IF(VLOOKUP(A140,Vocabulary!$A:$J,3,)=0,"",VLOOKUP(A140,Vocabulary!$A:$J,3,)),"")</f>
        <v>The full name of the person at the time of her birth, irrespective of any subsequent changes.</v>
      </c>
      <c r="F140" s="12" t="str">
        <f>IFERROR(IF(VLOOKUP(A140,Vocabulary!$A:$J,7,)=0,"",VLOOKUP(A140,Vocabulary!$A:$J,7,)),"")</f>
        <v/>
      </c>
      <c r="G140" s="4">
        <v>139</v>
      </c>
      <c r="H140" s="12" t="str">
        <f>IFERROR(IF(VLOOKUP(G140,Vocabulary!$A:$J,10,)=0,"",VLOOKUP(G140,Vocabulary!$A:$J,10,)),"")</f>
        <v>&lt;eu:PersonBirthName&gt;</v>
      </c>
      <c r="J140" s="12" t="str">
        <f>IFERROR(IF(VLOOKUP(I140,Vocabulary!$A:$J,10,)=0,"",VLOOKUP(I140,Vocabulary!$A:$J,10,)),"")</f>
        <v/>
      </c>
      <c r="K140" s="8">
        <v>561</v>
      </c>
      <c r="L140" s="12" t="str">
        <f>IFERROR(IF(VLOOKUP(K140,Vocabulary!$A:$J,10,)=0,"",VLOOKUP(K140,Vocabulary!$A:$J,10,)),"")</f>
        <v>&lt;vl-persoon-ext:geboortenaam&gt;</v>
      </c>
    </row>
    <row r="141" spans="1:12" x14ac:dyDescent="0.3">
      <c r="A141" s="8">
        <v>140</v>
      </c>
      <c r="B141" s="12" t="str">
        <f>IFERROR(VLOOKUP(A141,Vocabulary!$A:$J,6,),"")</f>
        <v>EU</v>
      </c>
      <c r="C141" s="12" t="str">
        <f>IFERROR(VLOOKUP(A141,Vocabulary!$A:$J,4,),"")</f>
        <v>Person</v>
      </c>
      <c r="D141" s="12" t="str">
        <f>IFERROR(VLOOKUP(A141,Vocabulary!$A:$J,2,),"")</f>
        <v>PersonDateOfBirth</v>
      </c>
      <c r="E141" s="12" t="str">
        <f>IFERROR(IF(VLOOKUP(A141,Vocabulary!$A:$J,3,)=0,"",VLOOKUP(A141,Vocabulary!$A:$J,3,)),"")</f>
        <v>The date on which the person was born.</v>
      </c>
      <c r="F141" s="12" t="str">
        <f>IFERROR(IF(VLOOKUP(A141,Vocabulary!$A:$J,7,)=0,"",VLOOKUP(A141,Vocabulary!$A:$J,7,)),"")</f>
        <v/>
      </c>
      <c r="G141" s="4">
        <v>140</v>
      </c>
      <c r="H141" s="12" t="str">
        <f>IFERROR(IF(VLOOKUP(G141,Vocabulary!$A:$J,10,)=0,"",VLOOKUP(G141,Vocabulary!$A:$J,10,)),"")</f>
        <v>&lt;eu:PersonDateOfBirth&gt;</v>
      </c>
      <c r="I141" s="21">
        <v>330</v>
      </c>
      <c r="J141" s="12" t="str">
        <f>IFERROR(IF(VLOOKUP(I141,Vocabulary!$A:$J,10,)=0,"",VLOOKUP(I141,Vocabulary!$A:$J,10,)),"")</f>
        <v>&lt;schema:birthDate&gt;</v>
      </c>
      <c r="K141" s="8">
        <v>463</v>
      </c>
      <c r="L141" s="12" t="str">
        <f>IFERROR(IF(VLOOKUP(K141,Vocabulary!$A:$J,10,)=0,"",VLOOKUP(K141,Vocabulary!$A:$J,10,)),"")</f>
        <v>&lt;vl-persoon:datum&gt;</v>
      </c>
    </row>
    <row r="142" spans="1:12" x14ac:dyDescent="0.3">
      <c r="A142" s="8">
        <v>141</v>
      </c>
      <c r="B142" s="12" t="str">
        <f>IFERROR(VLOOKUP(A142,Vocabulary!$A:$J,6,),"")</f>
        <v>EU</v>
      </c>
      <c r="C142" s="12" t="str">
        <f>IFERROR(VLOOKUP(A142,Vocabulary!$A:$J,4,),"")</f>
        <v>Person</v>
      </c>
      <c r="D142" s="12" t="str">
        <f>IFERROR(VLOOKUP(A142,Vocabulary!$A:$J,2,),"")</f>
        <v>PersonDateOfDeath</v>
      </c>
      <c r="E142" s="12" t="str">
        <f>IFERROR(IF(VLOOKUP(A142,Vocabulary!$A:$J,3,)=0,"",VLOOKUP(A142,Vocabulary!$A:$J,3,)),"")</f>
        <v>The date on which the person deceased.</v>
      </c>
      <c r="F142" s="12" t="str">
        <f>IFERROR(IF(VLOOKUP(A142,Vocabulary!$A:$J,7,)=0,"",VLOOKUP(A142,Vocabulary!$A:$J,7,)),"")</f>
        <v/>
      </c>
      <c r="G142" s="4">
        <v>141</v>
      </c>
      <c r="H142" s="12" t="str">
        <f>IFERROR(IF(VLOOKUP(G142,Vocabulary!$A:$J,10,)=0,"",VLOOKUP(G142,Vocabulary!$A:$J,10,)),"")</f>
        <v>&lt;eu:PersonDateOfDeath&gt;</v>
      </c>
      <c r="I142" s="21">
        <v>331</v>
      </c>
      <c r="J142" s="12" t="str">
        <f>IFERROR(IF(VLOOKUP(I142,Vocabulary!$A:$J,10,)=0,"",VLOOKUP(I142,Vocabulary!$A:$J,10,)),"")</f>
        <v>&lt;schema:deathDate&gt;</v>
      </c>
      <c r="K142" s="8">
        <v>463</v>
      </c>
      <c r="L142" s="12" t="str">
        <f>IFERROR(IF(VLOOKUP(K142,Vocabulary!$A:$J,10,)=0,"",VLOOKUP(K142,Vocabulary!$A:$J,10,)),"")</f>
        <v>&lt;vl-persoon:datum&gt;</v>
      </c>
    </row>
    <row r="143" spans="1:12" x14ac:dyDescent="0.3">
      <c r="A143" s="8">
        <v>142</v>
      </c>
      <c r="B143" s="12" t="str">
        <f>IFERROR(VLOOKUP(A143,Vocabulary!$A:$J,6,),"")</f>
        <v>EU</v>
      </c>
      <c r="C143" s="12" t="str">
        <f>IFERROR(VLOOKUP(A143,Vocabulary!$A:$J,4,),"")</f>
        <v>Person</v>
      </c>
      <c r="D143" s="12" t="str">
        <f>IFERROR(VLOOKUP(A143,Vocabulary!$A:$J,2,),"")</f>
        <v>PersonCountryOfBirth</v>
      </c>
      <c r="E143" s="12" t="str">
        <f>IFERROR(IF(VLOOKUP(A143,Vocabulary!$A:$J,3,)=0,"",VLOOKUP(A143,Vocabulary!$A:$J,3,)),"")</f>
        <v>The country where the person was born.</v>
      </c>
      <c r="F143" s="12" t="str">
        <f>IFERROR(IF(VLOOKUP(A143,Vocabulary!$A:$J,7,)=0,"",VLOOKUP(A143,Vocabulary!$A:$J,7,)),"")</f>
        <v/>
      </c>
      <c r="G143" s="4">
        <v>142</v>
      </c>
      <c r="H143" s="12" t="str">
        <f>IFERROR(IF(VLOOKUP(G143,Vocabulary!$A:$J,10,)=0,"",VLOOKUP(G143,Vocabulary!$A:$J,10,)),"")</f>
        <v>&lt;eu:PersonCountryOfBirth&gt;</v>
      </c>
      <c r="I143" s="21">
        <v>677</v>
      </c>
      <c r="J143" s="12" t="str">
        <f>IFERROR(IF(VLOOKUP(I143,Vocabulary!$A:$J,10,)=0,"",VLOOKUP(I143,Vocabulary!$A:$J,10,)),"")</f>
        <v>&lt;person:countryOfBirth&gt;</v>
      </c>
      <c r="L143" s="12" t="str">
        <f>IFERROR(IF(VLOOKUP(K143,Vocabulary!$A:$J,10,)=0,"",VLOOKUP(K143,Vocabulary!$A:$J,10,)),"")</f>
        <v/>
      </c>
    </row>
    <row r="144" spans="1:12" x14ac:dyDescent="0.3">
      <c r="A144" s="8">
        <v>143</v>
      </c>
      <c r="B144" s="12" t="str">
        <f>IFERROR(VLOOKUP(A144,Vocabulary!$A:$J,6,),"")</f>
        <v>EU</v>
      </c>
      <c r="C144" s="12" t="str">
        <f>IFERROR(VLOOKUP(A144,Vocabulary!$A:$J,4,),"")</f>
        <v>Person</v>
      </c>
      <c r="D144" s="12" t="str">
        <f>IFERROR(VLOOKUP(A144,Vocabulary!$A:$J,2,),"")</f>
        <v>PersonCountryOfDeath</v>
      </c>
      <c r="E144" s="12" t="str">
        <f>IFERROR(IF(VLOOKUP(A144,Vocabulary!$A:$J,3,)=0,"",VLOOKUP(A144,Vocabulary!$A:$J,3,)),"")</f>
        <v>The country where the person deceased.</v>
      </c>
      <c r="F144" s="12" t="str">
        <f>IFERROR(IF(VLOOKUP(A144,Vocabulary!$A:$J,7,)=0,"",VLOOKUP(A144,Vocabulary!$A:$J,7,)),"")</f>
        <v/>
      </c>
      <c r="G144" s="4">
        <v>143</v>
      </c>
      <c r="H144" s="12" t="str">
        <f>IFERROR(IF(VLOOKUP(G144,Vocabulary!$A:$J,10,)=0,"",VLOOKUP(G144,Vocabulary!$A:$J,10,)),"")</f>
        <v>&lt;eu:PersonCountryOfDeath&gt;</v>
      </c>
      <c r="I144" s="21">
        <v>678</v>
      </c>
      <c r="J144" s="12" t="str">
        <f>IFERROR(IF(VLOOKUP(I144,Vocabulary!$A:$J,10,)=0,"",VLOOKUP(I144,Vocabulary!$A:$J,10,)),"")</f>
        <v>&lt;person:countryOfDeath&gt;</v>
      </c>
      <c r="L144" s="12" t="str">
        <f>IFERROR(IF(VLOOKUP(K144,Vocabulary!$A:$J,10,)=0,"",VLOOKUP(K144,Vocabulary!$A:$J,10,)),"")</f>
        <v/>
      </c>
    </row>
    <row r="145" spans="1:12" x14ac:dyDescent="0.3">
      <c r="A145" s="8">
        <v>144</v>
      </c>
      <c r="B145" s="12" t="str">
        <f>IFERROR(VLOOKUP(A145,Vocabulary!$A:$J,6,),"")</f>
        <v>EU</v>
      </c>
      <c r="C145" s="12" t="str">
        <f>IFERROR(VLOOKUP(A145,Vocabulary!$A:$J,4,),"")</f>
        <v>Person</v>
      </c>
      <c r="D145" s="12" t="str">
        <f>IFERROR(VLOOKUP(A145,Vocabulary!$A:$J,2,),"")</f>
        <v>PersonPlaceOfBirth</v>
      </c>
      <c r="E145" s="12" t="str">
        <f>IFERROR(IF(VLOOKUP(A145,Vocabulary!$A:$J,3,)=0,"",VLOOKUP(A145,Vocabulary!$A:$J,3,)),"")</f>
        <v>The location where the person was born.</v>
      </c>
      <c r="F145" s="12" t="str">
        <f>IFERROR(IF(VLOOKUP(A145,Vocabulary!$A:$J,7,)=0,"",VLOOKUP(A145,Vocabulary!$A:$J,7,)),"")</f>
        <v/>
      </c>
      <c r="G145" s="4">
        <v>144</v>
      </c>
      <c r="H145" s="12" t="str">
        <f>IFERROR(IF(VLOOKUP(G145,Vocabulary!$A:$J,10,)=0,"",VLOOKUP(G145,Vocabulary!$A:$J,10,)),"")</f>
        <v>&lt;eu:PersonPlaceOfBirth&gt;</v>
      </c>
      <c r="I145" s="21">
        <v>345</v>
      </c>
      <c r="J145" s="12" t="str">
        <f>IFERROR(IF(VLOOKUP(I145,Vocabulary!$A:$J,10,)=0,"",VLOOKUP(I145,Vocabulary!$A:$J,10,)),"")</f>
        <v>&lt;person:placeOfBirth&gt;</v>
      </c>
      <c r="K145" s="8">
        <v>481</v>
      </c>
      <c r="L145" s="12" t="str">
        <f>IFERROR(IF(VLOOKUP(K145,Vocabulary!$A:$J,10,)=0,"",VLOOKUP(K145,Vocabulary!$A:$J,10,)),"")</f>
        <v>&lt;vl-persoon:plaats&gt;</v>
      </c>
    </row>
    <row r="146" spans="1:12" x14ac:dyDescent="0.3">
      <c r="A146" s="8">
        <v>145</v>
      </c>
      <c r="B146" s="12" t="str">
        <f>IFERROR(VLOOKUP(A146,Vocabulary!$A:$J,6,),"")</f>
        <v>EU</v>
      </c>
      <c r="C146" s="12" t="str">
        <f>IFERROR(VLOOKUP(A146,Vocabulary!$A:$J,4,),"")</f>
        <v>Person</v>
      </c>
      <c r="D146" s="12" t="str">
        <f>IFERROR(VLOOKUP(A146,Vocabulary!$A:$J,2,),"")</f>
        <v>PersonPlaceOfDeath</v>
      </c>
      <c r="E146" s="12" t="str">
        <f>IFERROR(IF(VLOOKUP(A146,Vocabulary!$A:$J,3,)=0,"",VLOOKUP(A146,Vocabulary!$A:$J,3,)),"")</f>
        <v>The location where the person deceased.</v>
      </c>
      <c r="F146" s="12" t="str">
        <f>IFERROR(IF(VLOOKUP(A146,Vocabulary!$A:$J,7,)=0,"",VLOOKUP(A146,Vocabulary!$A:$J,7,)),"")</f>
        <v/>
      </c>
      <c r="G146" s="4">
        <v>145</v>
      </c>
      <c r="H146" s="12" t="str">
        <f>IFERROR(IF(VLOOKUP(G146,Vocabulary!$A:$J,10,)=0,"",VLOOKUP(G146,Vocabulary!$A:$J,10,)),"")</f>
        <v>&lt;eu:PersonPlaceOfDeath&gt;</v>
      </c>
      <c r="I146" s="21">
        <v>346</v>
      </c>
      <c r="J146" s="12" t="str">
        <f>IFERROR(IF(VLOOKUP(I146,Vocabulary!$A:$J,10,)=0,"",VLOOKUP(I146,Vocabulary!$A:$J,10,)),"")</f>
        <v>&lt;person:placeOfDeath&gt;</v>
      </c>
      <c r="K146" s="8">
        <v>481</v>
      </c>
      <c r="L146" s="12" t="str">
        <f>IFERROR(IF(VLOOKUP(K146,Vocabulary!$A:$J,10,)=0,"",VLOOKUP(K146,Vocabulary!$A:$J,10,)),"")</f>
        <v>&lt;vl-persoon:plaats&gt;</v>
      </c>
    </row>
    <row r="147" spans="1:12" x14ac:dyDescent="0.3">
      <c r="A147" s="8">
        <v>146</v>
      </c>
      <c r="B147" s="12" t="str">
        <f>IFERROR(VLOOKUP(A147,Vocabulary!$A:$J,6,),"")</f>
        <v>EU</v>
      </c>
      <c r="C147" s="12" t="str">
        <f>IFERROR(VLOOKUP(A147,Vocabulary!$A:$J,4,),"")</f>
        <v>Person</v>
      </c>
      <c r="D147" s="12" t="str">
        <f>IFERROR(VLOOKUP(A147,Vocabulary!$A:$J,2,),"")</f>
        <v>PersonCitizenship</v>
      </c>
      <c r="E147" s="12" t="str">
        <f>IFERROR(IF(VLOOKUP(A147,Vocabulary!$A:$J,3,)=0,"",VLOOKUP(A147,Vocabulary!$A:$J,3,)),"")</f>
        <v>The jurisdiction that has conferred citizenship rights on the person.</v>
      </c>
      <c r="F147" s="12" t="str">
        <f>IFERROR(IF(VLOOKUP(A147,Vocabulary!$A:$J,7,)=0,"",VLOOKUP(A147,Vocabulary!$A:$J,7,)),"")</f>
        <v/>
      </c>
      <c r="G147" s="4">
        <v>146</v>
      </c>
      <c r="H147" s="12" t="str">
        <f>IFERROR(IF(VLOOKUP(G147,Vocabulary!$A:$J,10,)=0,"",VLOOKUP(G147,Vocabulary!$A:$J,10,)),"")</f>
        <v>&lt;eu:PersonCitizenship&gt;</v>
      </c>
      <c r="I147" s="21">
        <v>675</v>
      </c>
      <c r="J147" s="12" t="str">
        <f>IFERROR(IF(VLOOKUP(I147,Vocabulary!$A:$J,10,)=0,"",VLOOKUP(I147,Vocabulary!$A:$J,10,)),"")</f>
        <v>&lt;person:citizenship&gt;</v>
      </c>
      <c r="K147" s="8">
        <v>454</v>
      </c>
      <c r="L147" s="12" t="str">
        <f>IFERROR(IF(VLOOKUP(K147,Vocabulary!$A:$J,10,)=0,"",VLOOKUP(K147,Vocabulary!$A:$J,10,)),"")</f>
        <v>&lt;vl-persoon:Staatburgerschap&gt;</v>
      </c>
    </row>
    <row r="148" spans="1:12" ht="28.8" x14ac:dyDescent="0.3">
      <c r="A148" s="8">
        <v>147</v>
      </c>
      <c r="B148" s="12" t="str">
        <f>IFERROR(VLOOKUP(A148,Vocabulary!$A:$J,6,),"")</f>
        <v>EU</v>
      </c>
      <c r="C148" s="12" t="str">
        <f>IFERROR(VLOOKUP(A148,Vocabulary!$A:$J,4,),"")</f>
        <v>Person</v>
      </c>
      <c r="D148" s="12" t="str">
        <f>IFERROR(VLOOKUP(A148,Vocabulary!$A:$J,2,),"")</f>
        <v>PersonResidency</v>
      </c>
      <c r="E148" s="12" t="str">
        <f>IFERROR(IF(VLOOKUP(A148,Vocabulary!$A:$J,3,)=0,"",VLOOKUP(A148,Vocabulary!$A:$J,3,)),"")</f>
        <v>The jurisdiction in which the person resides, typically providing the person with a subset of the rights of a citizen.</v>
      </c>
      <c r="F148" s="12" t="str">
        <f>IFERROR(IF(VLOOKUP(A148,Vocabulary!$A:$J,7,)=0,"",VLOOKUP(A148,Vocabulary!$A:$J,7,)),"")</f>
        <v/>
      </c>
      <c r="G148" s="4">
        <v>147</v>
      </c>
      <c r="H148" s="12" t="str">
        <f>IFERROR(IF(VLOOKUP(G148,Vocabulary!$A:$J,10,)=0,"",VLOOKUP(G148,Vocabulary!$A:$J,10,)),"")</f>
        <v>&lt;eu:PersonResidency&gt;</v>
      </c>
      <c r="I148" s="21">
        <v>674</v>
      </c>
      <c r="J148" s="12" t="str">
        <f>IFERROR(IF(VLOOKUP(I148,Vocabulary!$A:$J,10,)=0,"",VLOOKUP(I148,Vocabulary!$A:$J,10,)),"")</f>
        <v>&lt;person:residency&gt;</v>
      </c>
      <c r="K148" s="8">
        <v>447</v>
      </c>
      <c r="L148" s="12" t="str">
        <f>IFERROR(IF(VLOOKUP(K148,Vocabulary!$A:$J,10,)=0,"",VLOOKUP(K148,Vocabulary!$A:$J,10,)),"")</f>
        <v>&lt;vl-persoon:Inwonerschap&gt;</v>
      </c>
    </row>
    <row r="149" spans="1:12" x14ac:dyDescent="0.3">
      <c r="A149" s="8">
        <v>148</v>
      </c>
      <c r="B149" s="12" t="str">
        <f>IFERROR(VLOOKUP(A149,Vocabulary!$A:$J,6,),"")</f>
        <v>EU</v>
      </c>
      <c r="C149" s="12" t="str">
        <f>IFERROR(VLOOKUP(A149,Vocabulary!$A:$J,4,),"")</f>
        <v>Person</v>
      </c>
      <c r="D149" s="12" t="str">
        <f>IFERROR(VLOOKUP(A149,Vocabulary!$A:$J,2,),"")</f>
        <v>PersonAddress</v>
      </c>
      <c r="E149" s="12" t="str">
        <f>IFERROR(IF(VLOOKUP(A149,Vocabulary!$A:$J,3,)=0,"",VLOOKUP(A149,Vocabulary!$A:$J,3,)),"")</f>
        <v>An address related to the person.</v>
      </c>
      <c r="F149" s="12" t="str">
        <f>IFERROR(IF(VLOOKUP(A149,Vocabulary!$A:$J,7,)=0,"",VLOOKUP(A149,Vocabulary!$A:$J,7,)),"")</f>
        <v/>
      </c>
      <c r="G149" s="4">
        <v>148</v>
      </c>
      <c r="H149" s="12" t="str">
        <f>IFERROR(IF(VLOOKUP(G149,Vocabulary!$A:$J,10,)=0,"",VLOOKUP(G149,Vocabulary!$A:$J,10,)),"")</f>
        <v>&lt;eu:PersonAddress&gt;</v>
      </c>
      <c r="J149" s="12" t="str">
        <f>IFERROR(IF(VLOOKUP(I149,Vocabulary!$A:$J,10,)=0,"",VLOOKUP(I149,Vocabulary!$A:$J,10,)),"")</f>
        <v/>
      </c>
      <c r="L149" s="12" t="str">
        <f>IFERROR(IF(VLOOKUP(K149,Vocabulary!$A:$J,10,)=0,"",VLOOKUP(K149,Vocabulary!$A:$J,10,)),"")</f>
        <v/>
      </c>
    </row>
    <row r="150" spans="1:12" ht="187.2" x14ac:dyDescent="0.3">
      <c r="A150" s="8">
        <v>149</v>
      </c>
      <c r="B150" s="12" t="str">
        <f>IFERROR(VLOOKUP(A150,Vocabulary!$A:$J,6,),"")</f>
        <v>EU</v>
      </c>
      <c r="C150" s="12" t="str">
        <f>IFERROR(VLOOKUP(A150,Vocabulary!$A:$J,4,),"")</f>
        <v>Organization</v>
      </c>
      <c r="D150" s="12" t="str">
        <f>IFERROR(VLOOKUP(A150,Vocabulary!$A:$J,2,),"")</f>
        <v>ProcessingTime</v>
      </c>
      <c r="E150" s="12" t="str">
        <f>IFERROR(IF(VLOOKUP(A150,Vocabulary!$A:$J,3,)=0,"",VLOOKUP(A150,Vocabulary!$A:$J,3,)),"")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F150" s="12" t="str">
        <f>IFERROR(IF(VLOOKUP(A150,Vocabulary!$A:$J,7,)=0,"",VLOOKUP(A150,Vocabulary!$A:$J,7,)),"")</f>
        <v/>
      </c>
      <c r="G150" s="4">
        <v>149</v>
      </c>
      <c r="H150" s="12" t="str">
        <f>IFERROR(IF(VLOOKUP(G150,Vocabulary!$A:$J,10,)=0,"",VLOOKUP(G150,Vocabulary!$A:$J,10,)),"")</f>
        <v>&lt;eu:ProcessingTime&gt;</v>
      </c>
      <c r="J150" s="12" t="str">
        <f>IFERROR(IF(VLOOKUP(I150,Vocabulary!$A:$J,10,)=0,"",VLOOKUP(I150,Vocabulary!$A:$J,10,)),"")</f>
        <v/>
      </c>
      <c r="L150" s="12" t="str">
        <f>IFERROR(IF(VLOOKUP(K150,Vocabulary!$A:$J,10,)=0,"",VLOOKUP(K150,Vocabulary!$A:$J,10,)),"")</f>
        <v/>
      </c>
    </row>
    <row r="151" spans="1:12" ht="28.8" x14ac:dyDescent="0.3">
      <c r="A151" s="8">
        <v>150</v>
      </c>
      <c r="B151" s="12" t="str">
        <f>IFERROR(VLOOKUP(A151,Vocabulary!$A:$J,6,),"")</f>
        <v>EU</v>
      </c>
      <c r="C151" s="12" t="str">
        <f>IFERROR(VLOOKUP(A151,Vocabulary!$A:$J,4,),"")</f>
        <v>Organization</v>
      </c>
      <c r="D151" s="12" t="str">
        <f>IFERROR(VLOOKUP(A151,Vocabulary!$A:$J,2,),"")</f>
        <v>ProcessingTimeIdentifier</v>
      </c>
      <c r="E151" s="12" t="str">
        <f>IFERROR(IF(VLOOKUP(A151,Vocabulary!$A:$J,3,)=0,"",VLOOKUP(A151,Vocabulary!$A:$J,3,)),"")</f>
        <v>This property represents a formally-issued Identifier for the Processing Time.</v>
      </c>
      <c r="F151" s="12" t="str">
        <f>IFERROR(IF(VLOOKUP(A151,Vocabulary!$A:$J,7,)=0,"",VLOOKUP(A151,Vocabulary!$A:$J,7,)),"")</f>
        <v/>
      </c>
      <c r="G151" s="4">
        <v>150</v>
      </c>
      <c r="H151" s="12" t="str">
        <f>IFERROR(IF(VLOOKUP(G151,Vocabulary!$A:$J,10,)=0,"",VLOOKUP(G151,Vocabulary!$A:$J,10,)),"")</f>
        <v>&lt;eu:ProcessingTimeIdentifier&gt;</v>
      </c>
      <c r="J151" s="12" t="str">
        <f>IFERROR(IF(VLOOKUP(I151,Vocabulary!$A:$J,10,)=0,"",VLOOKUP(I151,Vocabulary!$A:$J,10,)),"")</f>
        <v/>
      </c>
      <c r="L151" s="12" t="str">
        <f>IFERROR(IF(VLOOKUP(K151,Vocabulary!$A:$J,10,)=0,"",VLOOKUP(K151,Vocabulary!$A:$J,10,)),"")</f>
        <v/>
      </c>
    </row>
    <row r="152" spans="1:12" ht="28.8" x14ac:dyDescent="0.3">
      <c r="A152" s="8">
        <v>151</v>
      </c>
      <c r="B152" s="12" t="str">
        <f>IFERROR(VLOOKUP(A152,Vocabulary!$A:$J,6,),"")</f>
        <v>EU</v>
      </c>
      <c r="C152" s="12" t="str">
        <f>IFERROR(VLOOKUP(A152,Vocabulary!$A:$J,4,),"")</f>
        <v>Organization</v>
      </c>
      <c r="D152" s="12" t="str">
        <f>IFERROR(VLOOKUP(A152,Vocabulary!$A:$J,2,),"")</f>
        <v>ProcessingTimeMeasurementUnit</v>
      </c>
      <c r="E152" s="12" t="str">
        <f>IFERROR(IF(VLOOKUP(A152,Vocabulary!$A:$J,3,)=0,"",VLOOKUP(A152,Vocabulary!$A:$J,3,)),"")</f>
        <v>This property indicates the unit of time using a controlled list of values: Minutes, Hours, Days, Weeks, Months, Years.</v>
      </c>
      <c r="F152" s="12" t="str">
        <f>IFERROR(IF(VLOOKUP(A152,Vocabulary!$A:$J,7,)=0,"",VLOOKUP(A152,Vocabulary!$A:$J,7,)),"")</f>
        <v/>
      </c>
      <c r="G152" s="4">
        <v>151</v>
      </c>
      <c r="H152" s="12" t="str">
        <f>IFERROR(IF(VLOOKUP(G152,Vocabulary!$A:$J,10,)=0,"",VLOOKUP(G152,Vocabulary!$A:$J,10,)),"")</f>
        <v>&lt;eu:ProcessingTimeMeasurementUnit&gt;</v>
      </c>
      <c r="J152" s="12" t="str">
        <f>IFERROR(IF(VLOOKUP(I152,Vocabulary!$A:$J,10,)=0,"",VLOOKUP(I152,Vocabulary!$A:$J,10,)),"")</f>
        <v/>
      </c>
      <c r="L152" s="12" t="str">
        <f>IFERROR(IF(VLOOKUP(K152,Vocabulary!$A:$J,10,)=0,"",VLOOKUP(K152,Vocabulary!$A:$J,10,)),"")</f>
        <v/>
      </c>
    </row>
    <row r="153" spans="1:12" x14ac:dyDescent="0.3">
      <c r="A153" s="8">
        <v>152</v>
      </c>
      <c r="B153" s="12" t="str">
        <f>IFERROR(VLOOKUP(A153,Vocabulary!$A:$J,6,),"")</f>
        <v>EU</v>
      </c>
      <c r="C153" s="12" t="str">
        <f>IFERROR(VLOOKUP(A153,Vocabulary!$A:$J,4,),"")</f>
        <v>Organization</v>
      </c>
      <c r="D153" s="12" t="str">
        <f>IFERROR(VLOOKUP(A153,Vocabulary!$A:$J,2,),"")</f>
        <v>ProcessingTimeQuantitativeValue</v>
      </c>
      <c r="E153" s="12" t="str">
        <f>IFERROR(IF(VLOOKUP(A153,Vocabulary!$A:$J,3,)=0,"",VLOOKUP(A153,Vocabulary!$A:$J,3,)),"")</f>
        <v>This property provides the number of units.</v>
      </c>
      <c r="F153" s="12" t="str">
        <f>IFERROR(IF(VLOOKUP(A153,Vocabulary!$A:$J,7,)=0,"",VLOOKUP(A153,Vocabulary!$A:$J,7,)),"")</f>
        <v/>
      </c>
      <c r="G153" s="4">
        <v>152</v>
      </c>
      <c r="H153" s="12" t="str">
        <f>IFERROR(IF(VLOOKUP(G153,Vocabulary!$A:$J,10,)=0,"",VLOOKUP(G153,Vocabulary!$A:$J,10,)),"")</f>
        <v>&lt;eu:ProcessingTimeQuantitativeValue&gt;</v>
      </c>
      <c r="J153" s="12" t="str">
        <f>IFERROR(IF(VLOOKUP(I153,Vocabulary!$A:$J,10,)=0,"",VLOOKUP(I153,Vocabulary!$A:$J,10,)),"")</f>
        <v/>
      </c>
      <c r="L153" s="12" t="str">
        <f>IFERROR(IF(VLOOKUP(K153,Vocabulary!$A:$J,10,)=0,"",VLOOKUP(K153,Vocabulary!$A:$J,10,)),"")</f>
        <v/>
      </c>
    </row>
    <row r="154" spans="1:12" ht="43.2" x14ac:dyDescent="0.3">
      <c r="A154" s="8">
        <v>153</v>
      </c>
      <c r="B154" s="12" t="str">
        <f>IFERROR(VLOOKUP(A154,Vocabulary!$A:$J,6,),"")</f>
        <v>EU</v>
      </c>
      <c r="C154" s="12" t="str">
        <f>IFERROR(VLOOKUP(A154,Vocabulary!$A:$J,4,),"")</f>
        <v>Organization</v>
      </c>
      <c r="D154" s="12" t="str">
        <f>IFERROR(VLOOKUP(A154,Vocabulary!$A:$J,2,),"")</f>
        <v>ProcessingTimeOpeningHours</v>
      </c>
      <c r="E154" s="12" t="str">
        <f>IFERROR(IF(VLOOKUP(A154,Vocabulary!$A:$J,3,)=0,"",VLOOKUP(A154,Vocabulary!$A:$J,3,)),"")</f>
        <v>The type property of the Processing Time class uses a controlled vocabulary to indicate  whether the indicated period is: exact, minimum, maximum or average.</v>
      </c>
      <c r="F154" s="12" t="str">
        <f>IFERROR(IF(VLOOKUP(A154,Vocabulary!$A:$J,7,)=0,"",VLOOKUP(A154,Vocabulary!$A:$J,7,)),"")</f>
        <v/>
      </c>
      <c r="G154" s="4">
        <v>153</v>
      </c>
      <c r="H154" s="12" t="str">
        <f>IFERROR(IF(VLOOKUP(G154,Vocabulary!$A:$J,10,)=0,"",VLOOKUP(G154,Vocabulary!$A:$J,10,)),"")</f>
        <v>&lt;eu:ProcessingTimeOpeningHours&gt;</v>
      </c>
      <c r="J154" s="12" t="str">
        <f>IFERROR(IF(VLOOKUP(I154,Vocabulary!$A:$J,10,)=0,"",VLOOKUP(I154,Vocabulary!$A:$J,10,)),"")</f>
        <v/>
      </c>
      <c r="L154" s="12" t="str">
        <f>IFERROR(IF(VLOOKUP(K154,Vocabulary!$A:$J,10,)=0,"",VLOOKUP(K154,Vocabulary!$A:$J,10,)),"")</f>
        <v/>
      </c>
    </row>
    <row r="155" spans="1:12" ht="259.2" x14ac:dyDescent="0.3">
      <c r="A155" s="8">
        <v>154</v>
      </c>
      <c r="B155" s="12" t="str">
        <f>IFERROR(VLOOKUP(A155,Vocabulary!$A:$J,6,),"")</f>
        <v>EU</v>
      </c>
      <c r="C155" s="12" t="str">
        <f>IFERROR(VLOOKUP(A155,Vocabulary!$A:$J,4,),"")</f>
        <v>Organization</v>
      </c>
      <c r="D155" s="12" t="str">
        <f>IFERROR(VLOOKUP(A155,Vocabulary!$A:$J,2,),"")</f>
        <v>PublicOrganization</v>
      </c>
      <c r="E155" s="12" t="str">
        <f>IFERROR(IF(VLOOKUP(A155,Vocabulary!$A:$J,3,)=0,"",VLOOKUP(A155,Vocabulary!$A:$J,3,)),"")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F155" s="12" t="str">
        <f>IFERROR(IF(VLOOKUP(A155,Vocabulary!$A:$J,7,)=0,"",VLOOKUP(A155,Vocabulary!$A:$J,7,)),"")</f>
        <v/>
      </c>
      <c r="G155" s="4">
        <v>154</v>
      </c>
      <c r="H155" s="12" t="str">
        <f>IFERROR(IF(VLOOKUP(G155,Vocabulary!$A:$J,10,)=0,"",VLOOKUP(G155,Vocabulary!$A:$J,10,)),"")</f>
        <v>&lt;eu-org:PublicOrganization&gt;</v>
      </c>
      <c r="I155" s="21">
        <v>222</v>
      </c>
      <c r="J155" s="12" t="str">
        <f>IFERROR(IF(VLOOKUP(I155,Vocabulary!$A:$J,10,)=0,"",VLOOKUP(I155,Vocabulary!$A:$J,10,)),"")</f>
        <v>&lt;eu-org:PublicOrganization&gt;</v>
      </c>
      <c r="K155" s="8">
        <v>608</v>
      </c>
      <c r="L155" s="12" t="str">
        <f>IFERROR(IF(VLOOKUP(K155,Vocabulary!$A:$J,10,)=0,"",VLOOKUP(K155,Vocabulary!$A:$J,10,)),"")</f>
        <v>&lt;vl-organisatie-ext:PubliekeOrganisatie&gt;</v>
      </c>
    </row>
    <row r="156" spans="1:12" ht="187.2" x14ac:dyDescent="0.3">
      <c r="A156" s="8">
        <v>155</v>
      </c>
      <c r="B156" s="12" t="str">
        <f>IFERROR(VLOOKUP(A156,Vocabulary!$A:$J,6,),"")</f>
        <v>EU</v>
      </c>
      <c r="C156" s="12" t="str">
        <f>IFERROR(VLOOKUP(A156,Vocabulary!$A:$J,4,),"")</f>
        <v>Organization</v>
      </c>
      <c r="D156" s="12" t="str">
        <f>IFERROR(VLOOKUP(A156,Vocabulary!$A:$J,2,),"")</f>
        <v>PublicOrganizationIdentifier</v>
      </c>
      <c r="E156" s="12" t="str">
        <f>IFERROR(IF(VLOOKUP(A156,Vocabulary!$A:$J,3,)=0,"",VLOOKUP(A156,Vocabulary!$A:$J,3,)),"")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F156" s="12" t="str">
        <f>IFERROR(IF(VLOOKUP(A156,Vocabulary!$A:$J,7,)=0,"",VLOOKUP(A156,Vocabulary!$A:$J,7,)),"")</f>
        <v/>
      </c>
      <c r="G156" s="4">
        <v>155</v>
      </c>
      <c r="H156" s="12" t="str">
        <f>IFERROR(IF(VLOOKUP(G156,Vocabulary!$A:$J,10,)=0,"",VLOOKUP(G156,Vocabulary!$A:$J,10,)),"")</f>
        <v>&lt;eu:PublicOrganizationIdentifier&gt;</v>
      </c>
      <c r="J156" s="12" t="str">
        <f>IFERROR(IF(VLOOKUP(I156,Vocabulary!$A:$J,10,)=0,"",VLOOKUP(I156,Vocabulary!$A:$J,10,)),"")</f>
        <v/>
      </c>
      <c r="K156" s="8">
        <v>518</v>
      </c>
      <c r="L156" s="12" t="str">
        <f>IFERROR(IF(VLOOKUP(K156,Vocabulary!$A:$J,10,)=0,"",VLOOKUP(K156,Vocabulary!$A:$J,10,)),"")</f>
        <v>&lt;vl-generiek-ext:Identificator&gt;</v>
      </c>
    </row>
    <row r="157" spans="1:12" ht="129.6" x14ac:dyDescent="0.3">
      <c r="A157" s="8">
        <v>156</v>
      </c>
      <c r="B157" s="12" t="str">
        <f>IFERROR(VLOOKUP(A157,Vocabulary!$A:$J,6,),"")</f>
        <v>EU</v>
      </c>
      <c r="C157" s="12" t="str">
        <f>IFERROR(VLOOKUP(A157,Vocabulary!$A:$J,4,),"")</f>
        <v>Organization</v>
      </c>
      <c r="D157" s="12" t="str">
        <f>IFERROR(VLOOKUP(A157,Vocabulary!$A:$J,2,),"")</f>
        <v>PublicOrganizationPreferredLabel</v>
      </c>
      <c r="E157" s="12" t="str">
        <f>IFERROR(IF(VLOOKUP(A157,Vocabulary!$A:$J,3,)=0,"",VLOOKUP(A157,Vocabulary!$A:$J,3,)),"")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F157" s="12" t="str">
        <f>IFERROR(IF(VLOOKUP(A157,Vocabulary!$A:$J,7,)=0,"",VLOOKUP(A157,Vocabulary!$A:$J,7,)),"")</f>
        <v/>
      </c>
      <c r="G157" s="4">
        <v>156</v>
      </c>
      <c r="H157" s="12" t="str">
        <f>IFERROR(IF(VLOOKUP(G157,Vocabulary!$A:$J,10,)=0,"",VLOOKUP(G157,Vocabulary!$A:$J,10,)),"")</f>
        <v>&lt;eu:PublicOrganizationPreferredLabel&gt;</v>
      </c>
      <c r="J157" s="12" t="str">
        <f>IFERROR(IF(VLOOKUP(I157,Vocabulary!$A:$J,10,)=0,"",VLOOKUP(I157,Vocabulary!$A:$J,10,)),"")</f>
        <v/>
      </c>
      <c r="L157" s="12" t="str">
        <f>IFERROR(IF(VLOOKUP(K157,Vocabulary!$A:$J,10,)=0,"",VLOOKUP(K157,Vocabulary!$A:$J,10,)),"")</f>
        <v/>
      </c>
    </row>
    <row r="158" spans="1:12" ht="72" x14ac:dyDescent="0.3">
      <c r="A158" s="8">
        <v>157</v>
      </c>
      <c r="B158" s="12" t="str">
        <f>IFERROR(VLOOKUP(A158,Vocabulary!$A:$J,6,),"")</f>
        <v>EU</v>
      </c>
      <c r="C158" s="12" t="str">
        <f>IFERROR(VLOOKUP(A158,Vocabulary!$A:$J,4,),"")</f>
        <v>Organization</v>
      </c>
      <c r="D158" s="12" t="str">
        <f>IFERROR(VLOOKUP(A158,Vocabulary!$A:$J,2,),"")</f>
        <v>PublicOrganizationAlternativeLabel</v>
      </c>
      <c r="E158" s="12" t="str">
        <f>IFERROR(IF(VLOOKUP(A158,Vocabulary!$A:$J,3,)=0,"",VLOOKUP(A158,Vocabulary!$A:$J,3,)),"")</f>
        <v>In line with ORG and SKOS itself, an organization may have any number of alternative
or informal names, irrespective of language.
In the RDF release of the CPOV, this property is bound to skos:altLabel</v>
      </c>
      <c r="F158" s="12" t="str">
        <f>IFERROR(IF(VLOOKUP(A158,Vocabulary!$A:$J,7,)=0,"",VLOOKUP(A158,Vocabulary!$A:$J,7,)),"")</f>
        <v/>
      </c>
      <c r="G158" s="4">
        <v>157</v>
      </c>
      <c r="H158" s="12" t="str">
        <f>IFERROR(IF(VLOOKUP(G158,Vocabulary!$A:$J,10,)=0,"",VLOOKUP(G158,Vocabulary!$A:$J,10,)),"")</f>
        <v>&lt;eu:PublicOrganizationAlternativeLabel&gt;</v>
      </c>
      <c r="J158" s="12" t="str">
        <f>IFERROR(IF(VLOOKUP(I158,Vocabulary!$A:$J,10,)=0,"",VLOOKUP(I158,Vocabulary!$A:$J,10,)),"")</f>
        <v/>
      </c>
      <c r="L158" s="12" t="str">
        <f>IFERROR(IF(VLOOKUP(K158,Vocabulary!$A:$J,10,)=0,"",VLOOKUP(K158,Vocabulary!$A:$J,10,)),"")</f>
        <v/>
      </c>
    </row>
    <row r="159" spans="1:12" ht="43.2" x14ac:dyDescent="0.3">
      <c r="A159" s="8">
        <v>158</v>
      </c>
      <c r="B159" s="12" t="str">
        <f>IFERROR(VLOOKUP(A159,Vocabulary!$A:$J,6,),"")</f>
        <v>EU</v>
      </c>
      <c r="C159" s="12" t="str">
        <f>IFERROR(VLOOKUP(A159,Vocabulary!$A:$J,4,),"")</f>
        <v>Organization</v>
      </c>
      <c r="D159" s="12" t="str">
        <f>IFERROR(VLOOKUP(A159,Vocabulary!$A:$J,2,),"")</f>
        <v>PublicOrganizationDescription</v>
      </c>
      <c r="E159" s="12" t="str">
        <f>IFERROR(IF(VLOOKUP(A159,Vocabulary!$A:$J,3,)=0,"",VLOOKUP(A159,Vocabulary!$A:$J,3,)),"")</f>
        <v>This property provides a textual description of the organization.
In the RDF release of the CPOV, this property is bound to dcterms:description.</v>
      </c>
      <c r="F159" s="12" t="str">
        <f>IFERROR(IF(VLOOKUP(A159,Vocabulary!$A:$J,7,)=0,"",VLOOKUP(A159,Vocabulary!$A:$J,7,)),"")</f>
        <v/>
      </c>
      <c r="G159" s="4">
        <v>158</v>
      </c>
      <c r="H159" s="12" t="str">
        <f>IFERROR(IF(VLOOKUP(G159,Vocabulary!$A:$J,10,)=0,"",VLOOKUP(G159,Vocabulary!$A:$J,10,)),"")</f>
        <v>&lt;eu:PublicOrganizationDescription&gt;</v>
      </c>
      <c r="J159" s="12" t="str">
        <f>IFERROR(IF(VLOOKUP(I159,Vocabulary!$A:$J,10,)=0,"",VLOOKUP(I159,Vocabulary!$A:$J,10,)),"")</f>
        <v/>
      </c>
      <c r="L159" s="12" t="str">
        <f>IFERROR(IF(VLOOKUP(K159,Vocabulary!$A:$J,10,)=0,"",VLOOKUP(K159,Vocabulary!$A:$J,10,)),"")</f>
        <v/>
      </c>
    </row>
    <row r="160" spans="1:12" ht="43.2" x14ac:dyDescent="0.3">
      <c r="A160" s="8">
        <v>159</v>
      </c>
      <c r="B160" s="12" t="str">
        <f>IFERROR(VLOOKUP(A160,Vocabulary!$A:$J,6,),"")</f>
        <v>EU</v>
      </c>
      <c r="C160" s="12" t="str">
        <f>IFERROR(VLOOKUP(A160,Vocabulary!$A:$J,4,),"")</f>
        <v>Organization</v>
      </c>
      <c r="D160" s="12" t="str">
        <f>IFERROR(VLOOKUP(A160,Vocabulary!$A:$J,2,),"")</f>
        <v>PublicOrganizationSpatial</v>
      </c>
      <c r="E160" s="12" t="str">
        <f>IFERROR(IF(VLOOKUP(A160,Vocabulary!$A:$J,3,)=0,"",VLOOKUP(A160,Vocabulary!$A:$J,3,)),"")</f>
        <v>This property links an organization to the administrative region(s) that it covers. The value of the properly should be the URI of the region as defined in an authoritative list of regions.</v>
      </c>
      <c r="F160" s="12" t="str">
        <f>IFERROR(IF(VLOOKUP(A160,Vocabulary!$A:$J,7,)=0,"",VLOOKUP(A160,Vocabulary!$A:$J,7,)),"")</f>
        <v/>
      </c>
      <c r="G160" s="4">
        <v>159</v>
      </c>
      <c r="H160" s="12" t="str">
        <f>IFERROR(IF(VLOOKUP(G160,Vocabulary!$A:$J,10,)=0,"",VLOOKUP(G160,Vocabulary!$A:$J,10,)),"")</f>
        <v>&lt;eu:PublicOrganizationSpatial&gt;</v>
      </c>
      <c r="J160" s="12" t="str">
        <f>IFERROR(IF(VLOOKUP(I160,Vocabulary!$A:$J,10,)=0,"",VLOOKUP(I160,Vocabulary!$A:$J,10,)),"")</f>
        <v/>
      </c>
      <c r="L160" s="12" t="str">
        <f>IFERROR(IF(VLOOKUP(K160,Vocabulary!$A:$J,10,)=0,"",VLOOKUP(K160,Vocabulary!$A:$J,10,)),"")</f>
        <v/>
      </c>
    </row>
    <row r="161" spans="1:12" ht="144" x14ac:dyDescent="0.3">
      <c r="A161" s="8">
        <v>160</v>
      </c>
      <c r="B161" s="12" t="str">
        <f>IFERROR(VLOOKUP(A161,Vocabulary!$A:$J,6,),"")</f>
        <v>EU</v>
      </c>
      <c r="C161" s="12" t="str">
        <f>IFERROR(VLOOKUP(A161,Vocabulary!$A:$J,4,),"")</f>
        <v>Organization</v>
      </c>
      <c r="D161" s="12" t="str">
        <f>IFERROR(VLOOKUP(A161,Vocabulary!$A:$J,2,),"")</f>
        <v>PublicOrganizationPurpose</v>
      </c>
      <c r="E161" s="12" t="str">
        <f>IFERROR(IF(VLOOKUP(A161,Vocabulary!$A:$J,3,)=0,"",VLOOKUP(A161,Vocabulary!$A:$J,3,)),"")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F161" s="12" t="str">
        <f>IFERROR(IF(VLOOKUP(A161,Vocabulary!$A:$J,7,)=0,"",VLOOKUP(A161,Vocabulary!$A:$J,7,)),"")</f>
        <v/>
      </c>
      <c r="G161" s="4">
        <v>160</v>
      </c>
      <c r="H161" s="12" t="str">
        <f>IFERROR(IF(VLOOKUP(G161,Vocabulary!$A:$J,10,)=0,"",VLOOKUP(G161,Vocabulary!$A:$J,10,)),"")</f>
        <v>&lt;eu:PublicOrganizationPurpose&gt;</v>
      </c>
      <c r="J161" s="12" t="str">
        <f>IFERROR(IF(VLOOKUP(I161,Vocabulary!$A:$J,10,)=0,"",VLOOKUP(I161,Vocabulary!$A:$J,10,)),"")</f>
        <v/>
      </c>
      <c r="L161" s="12" t="str">
        <f>IFERROR(IF(VLOOKUP(K161,Vocabulary!$A:$J,10,)=0,"",VLOOKUP(K161,Vocabulary!$A:$J,10,)),"")</f>
        <v/>
      </c>
    </row>
    <row r="162" spans="1:12" ht="158.4" x14ac:dyDescent="0.3">
      <c r="A162" s="8">
        <v>161</v>
      </c>
      <c r="B162" s="12" t="str">
        <f>IFERROR(VLOOKUP(A162,Vocabulary!$A:$J,6,),"")</f>
        <v>EU</v>
      </c>
      <c r="C162" s="12" t="str">
        <f>IFERROR(VLOOKUP(A162,Vocabulary!$A:$J,4,),"")</f>
        <v>Organization</v>
      </c>
      <c r="D162" s="12" t="str">
        <f>IFERROR(VLOOKUP(A162,Vocabulary!$A:$J,2,),"")</f>
        <v>PublicOrganizationClassification</v>
      </c>
      <c r="E162" s="12" t="str">
        <f>IFERROR(IF(VLOOKUP(A162,Vocabulary!$A:$J,3,)=0,"",VLOOKUP(A162,Vocabulary!$A:$J,3,)),"")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F162" s="12" t="str">
        <f>IFERROR(IF(VLOOKUP(A162,Vocabulary!$A:$J,7,)=0,"",VLOOKUP(A162,Vocabulary!$A:$J,7,)),"")</f>
        <v/>
      </c>
      <c r="G162" s="4">
        <v>161</v>
      </c>
      <c r="H162" s="12" t="str">
        <f>IFERROR(IF(VLOOKUP(G162,Vocabulary!$A:$J,10,)=0,"",VLOOKUP(G162,Vocabulary!$A:$J,10,)),"")</f>
        <v>&lt;eu:PublicOrganizationClassification&gt;</v>
      </c>
      <c r="J162" s="12" t="str">
        <f>IFERROR(IF(VLOOKUP(I162,Vocabulary!$A:$J,10,)=0,"",VLOOKUP(I162,Vocabulary!$A:$J,10,)),"")</f>
        <v/>
      </c>
      <c r="L162" s="12" t="str">
        <f>IFERROR(IF(VLOOKUP(K162,Vocabulary!$A:$J,10,)=0,"",VLOOKUP(K162,Vocabulary!$A:$J,10,)),"")</f>
        <v/>
      </c>
    </row>
    <row r="163" spans="1:12" ht="72" x14ac:dyDescent="0.3">
      <c r="A163" s="8">
        <v>162</v>
      </c>
      <c r="B163" s="12" t="str">
        <f>IFERROR(VLOOKUP(A163,Vocabulary!$A:$J,6,),"")</f>
        <v>EU</v>
      </c>
      <c r="C163" s="12" t="str">
        <f>IFERROR(VLOOKUP(A163,Vocabulary!$A:$J,4,),"")</f>
        <v>Organization</v>
      </c>
      <c r="D163" s="12" t="str">
        <f>IFERROR(VLOOKUP(A163,Vocabulary!$A:$J,2,),"")</f>
        <v>PublicOrganizationHomepage</v>
      </c>
      <c r="E163" s="12" t="str">
        <f>IFERROR(IF(VLOOKUP(A163,Vocabulary!$A:$J,3,)=0,"",VLOOKUP(A163,Vocabulary!$A:$J,3,)),"")</f>
        <v>A property to link an organization to its website homepage. The value of this property
is a URL irrespective of the serialisation of the data.
In the RDF release of the CPOV, this property is bound to foaf:homepage.</v>
      </c>
      <c r="F163" s="12" t="str">
        <f>IFERROR(IF(VLOOKUP(A163,Vocabulary!$A:$J,7,)=0,"",VLOOKUP(A163,Vocabulary!$A:$J,7,)),"")</f>
        <v/>
      </c>
      <c r="G163" s="4">
        <v>162</v>
      </c>
      <c r="H163" s="12" t="str">
        <f>IFERROR(IF(VLOOKUP(G163,Vocabulary!$A:$J,10,)=0,"",VLOOKUP(G163,Vocabulary!$A:$J,10,)),"")</f>
        <v>&lt;eu:PublicOrganizationHomepage&gt;</v>
      </c>
      <c r="J163" s="12" t="str">
        <f>IFERROR(IF(VLOOKUP(I163,Vocabulary!$A:$J,10,)=0,"",VLOOKUP(I163,Vocabulary!$A:$J,10,)),"")</f>
        <v/>
      </c>
      <c r="L163" s="12" t="str">
        <f>IFERROR(IF(VLOOKUP(K163,Vocabulary!$A:$J,10,)=0,"",VLOOKUP(K163,Vocabulary!$A:$J,10,)),"")</f>
        <v/>
      </c>
    </row>
    <row r="164" spans="1:12" ht="158.4" x14ac:dyDescent="0.3">
      <c r="A164" s="8">
        <v>163</v>
      </c>
      <c r="B164" s="12" t="str">
        <f>IFERROR(VLOOKUP(A164,Vocabulary!$A:$J,6,),"")</f>
        <v>EU</v>
      </c>
      <c r="C164" s="12" t="str">
        <f>IFERROR(VLOOKUP(A164,Vocabulary!$A:$J,4,),"")</f>
        <v>Organization</v>
      </c>
      <c r="D164" s="12" t="str">
        <f>IFERROR(VLOOKUP(A164,Vocabulary!$A:$J,2,),"")</f>
        <v>PublicOrganizationLogo</v>
      </c>
      <c r="E164" s="12" t="str">
        <f>IFERROR(IF(VLOOKUP(A164,Vocabulary!$A:$J,3,)=0,"",VLOOKUP(A164,Vocabulary!$A:$J,3,)),"")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F164" s="12" t="str">
        <f>IFERROR(IF(VLOOKUP(A164,Vocabulary!$A:$J,7,)=0,"",VLOOKUP(A164,Vocabulary!$A:$J,7,)),"")</f>
        <v/>
      </c>
      <c r="G164" s="4">
        <v>163</v>
      </c>
      <c r="H164" s="12" t="str">
        <f>IFERROR(IF(VLOOKUP(G164,Vocabulary!$A:$J,10,)=0,"",VLOOKUP(G164,Vocabulary!$A:$J,10,)),"")</f>
        <v>&lt;eu:PublicOrganizationLogo&gt;</v>
      </c>
      <c r="J164" s="12" t="str">
        <f>IFERROR(IF(VLOOKUP(I164,Vocabulary!$A:$J,10,)=0,"",VLOOKUP(I164,Vocabulary!$A:$J,10,)),"")</f>
        <v/>
      </c>
      <c r="L164" s="12" t="str">
        <f>IFERROR(IF(VLOOKUP(K164,Vocabulary!$A:$J,10,)=0,"",VLOOKUP(K164,Vocabulary!$A:$J,10,)),"")</f>
        <v/>
      </c>
    </row>
    <row r="165" spans="1:12" ht="216" x14ac:dyDescent="0.3">
      <c r="A165" s="8">
        <v>164</v>
      </c>
      <c r="B165" s="12" t="str">
        <f>IFERROR(VLOOKUP(A165,Vocabulary!$A:$J,6,),"")</f>
        <v>EU</v>
      </c>
      <c r="C165" s="12" t="str">
        <f>IFERROR(VLOOKUP(A165,Vocabulary!$A:$J,4,),"")</f>
        <v>Organization</v>
      </c>
      <c r="D165" s="12" t="str">
        <f>IFERROR(VLOOKUP(A165,Vocabulary!$A:$J,2,),"")</f>
        <v>PublicOrganizationSubOrganisation</v>
      </c>
      <c r="E165" s="12" t="str">
        <f>IFERROR(IF(VLOOKUP(A165,Vocabulary!$A:$J,3,)=0,"",VLOOKUP(A165,Vocabulary!$A:$J,3,)),"")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F165" s="12" t="str">
        <f>IFERROR(IF(VLOOKUP(A165,Vocabulary!$A:$J,7,)=0,"",VLOOKUP(A165,Vocabulary!$A:$J,7,)),"")</f>
        <v/>
      </c>
      <c r="G165" s="4">
        <v>164</v>
      </c>
      <c r="H165" s="12" t="str">
        <f>IFERROR(IF(VLOOKUP(G165,Vocabulary!$A:$J,10,)=0,"",VLOOKUP(G165,Vocabulary!$A:$J,10,)),"")</f>
        <v>&lt;eu:PublicOrganizationSubOrganisation&gt;</v>
      </c>
      <c r="I165" s="21">
        <v>657</v>
      </c>
      <c r="J165" s="12" t="str">
        <f>IFERROR(IF(VLOOKUP(I165,Vocabulary!$A:$J,10,)=0,"",VLOOKUP(I165,Vocabulary!$A:$J,10,)),"")</f>
        <v>&lt;org:hasSubOrganization&gt;</v>
      </c>
      <c r="K165" s="8">
        <v>587</v>
      </c>
      <c r="L165" s="12" t="str">
        <f>IFERROR(IF(VLOOKUP(K165,Vocabulary!$A:$J,10,)=0,"",VLOOKUP(K165,Vocabulary!$A:$J,10,)),"")</f>
        <v>&lt;vl-organisatie-ext:heeftSuborganisatie&gt;</v>
      </c>
    </row>
    <row r="166" spans="1:12" ht="216" x14ac:dyDescent="0.3">
      <c r="A166" s="8">
        <v>165</v>
      </c>
      <c r="B166" s="12" t="str">
        <f>IFERROR(VLOOKUP(A166,Vocabulary!$A:$J,6,),"")</f>
        <v>EU</v>
      </c>
      <c r="C166" s="12" t="str">
        <f>IFERROR(VLOOKUP(A166,Vocabulary!$A:$J,4,),"")</f>
        <v>Organization</v>
      </c>
      <c r="D166" s="12" t="str">
        <f>IFERROR(VLOOKUP(A166,Vocabulary!$A:$J,2,),"")</f>
        <v>PublicOrganizationSubOrganisationOf</v>
      </c>
      <c r="E166" s="12" t="str">
        <f>IFERROR(IF(VLOOKUP(A166,Vocabulary!$A:$J,3,)=0,"",VLOOKUP(A166,Vocabulary!$A:$J,3,)),"")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F166" s="12" t="str">
        <f>IFERROR(IF(VLOOKUP(A166,Vocabulary!$A:$J,7,)=0,"",VLOOKUP(A166,Vocabulary!$A:$J,7,)),"")</f>
        <v/>
      </c>
      <c r="G166" s="4">
        <v>165</v>
      </c>
      <c r="H166" s="12" t="str">
        <f>IFERROR(IF(VLOOKUP(G166,Vocabulary!$A:$J,10,)=0,"",VLOOKUP(G166,Vocabulary!$A:$J,10,)),"")</f>
        <v>&lt;eu:PublicOrganizationSubOrganisationOf&gt;</v>
      </c>
      <c r="I166" s="21">
        <v>656</v>
      </c>
      <c r="J166" s="12" t="str">
        <f>IFERROR(IF(VLOOKUP(I166,Vocabulary!$A:$J,10,)=0,"",VLOOKUP(I166,Vocabulary!$A:$J,10,)),"")</f>
        <v>&lt;org:subOrganizationOf&gt;</v>
      </c>
      <c r="K166" s="8">
        <v>616</v>
      </c>
      <c r="L166" s="12" t="str">
        <f>IFERROR(IF(VLOOKUP(K166,Vocabulary!$A:$J,10,)=0,"",VLOOKUP(K166,Vocabulary!$A:$J,10,)),"")</f>
        <v>&lt;vl-organisatie-ext:suborganisatieVan&gt;</v>
      </c>
    </row>
    <row r="167" spans="1:12" ht="216" x14ac:dyDescent="0.3">
      <c r="A167" s="8">
        <v>166</v>
      </c>
      <c r="B167" s="12" t="str">
        <f>IFERROR(VLOOKUP(A167,Vocabulary!$A:$J,6,),"")</f>
        <v>EU</v>
      </c>
      <c r="C167" s="12" t="str">
        <f>IFERROR(VLOOKUP(A167,Vocabulary!$A:$J,4,),"")</f>
        <v>Organization</v>
      </c>
      <c r="D167" s="12" t="str">
        <f>IFERROR(VLOOKUP(A167,Vocabulary!$A:$J,2,),"")</f>
        <v>PublicOrganizationHasUnit</v>
      </c>
      <c r="E167" s="12" t="str">
        <f>IFERROR(IF(VLOOKUP(A167,Vocabulary!$A:$J,3,)=0,"",VLOOKUP(A167,Vocabulary!$A:$J,3,)),"")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F167" s="12" t="str">
        <f>IFERROR(IF(VLOOKUP(A167,Vocabulary!$A:$J,7,)=0,"",VLOOKUP(A167,Vocabulary!$A:$J,7,)),"")</f>
        <v/>
      </c>
      <c r="G167" s="4">
        <v>166</v>
      </c>
      <c r="H167" s="12" t="str">
        <f>IFERROR(IF(VLOOKUP(G167,Vocabulary!$A:$J,10,)=0,"",VLOOKUP(G167,Vocabulary!$A:$J,10,)),"")</f>
        <v>&lt;eu:PublicOrganizationHasUnit&gt;</v>
      </c>
      <c r="I167" s="21">
        <v>660</v>
      </c>
      <c r="J167" s="12" t="str">
        <f>IFERROR(IF(VLOOKUP(I167,Vocabulary!$A:$J,10,)=0,"",VLOOKUP(I167,Vocabulary!$A:$J,10,)),"")</f>
        <v>&lt;org:hasUnit&gt;</v>
      </c>
      <c r="K167" s="8">
        <v>580</v>
      </c>
      <c r="L167" s="12" t="str">
        <f>IFERROR(IF(VLOOKUP(K167,Vocabulary!$A:$J,10,)=0,"",VLOOKUP(K167,Vocabulary!$A:$J,10,)),"")</f>
        <v>&lt;vl-organisatie-ext:heeftEenheid&gt;</v>
      </c>
    </row>
    <row r="168" spans="1:12" ht="216" x14ac:dyDescent="0.3">
      <c r="A168" s="8">
        <v>167</v>
      </c>
      <c r="B168" s="12" t="str">
        <f>IFERROR(VLOOKUP(A168,Vocabulary!$A:$J,6,),"")</f>
        <v>EU</v>
      </c>
      <c r="C168" s="12" t="str">
        <f>IFERROR(VLOOKUP(A168,Vocabulary!$A:$J,4,),"")</f>
        <v>Organization</v>
      </c>
      <c r="D168" s="12" t="str">
        <f>IFERROR(VLOOKUP(A168,Vocabulary!$A:$J,2,),"")</f>
        <v>PublicOrganizationUnitOf</v>
      </c>
      <c r="E168" s="12" t="str">
        <f>IFERROR(IF(VLOOKUP(A168,Vocabulary!$A:$J,3,)=0,"",VLOOKUP(A168,Vocabulary!$A:$J,3,)),"")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F168" s="12" t="str">
        <f>IFERROR(IF(VLOOKUP(A168,Vocabulary!$A:$J,7,)=0,"",VLOOKUP(A168,Vocabulary!$A:$J,7,)),"")</f>
        <v/>
      </c>
      <c r="G168" s="4">
        <v>167</v>
      </c>
      <c r="H168" s="12" t="str">
        <f>IFERROR(IF(VLOOKUP(G168,Vocabulary!$A:$J,10,)=0,"",VLOOKUP(G168,Vocabulary!$A:$J,10,)),"")</f>
        <v>&lt;eu:PublicOrganizationUnitOf&gt;</v>
      </c>
      <c r="I168" s="21">
        <v>661</v>
      </c>
      <c r="J168" s="12" t="str">
        <f>IFERROR(IF(VLOOKUP(I168,Vocabulary!$A:$J,10,)=0,"",VLOOKUP(I168,Vocabulary!$A:$J,10,)),"")</f>
        <v>&lt;org:unitOf&gt;</v>
      </c>
      <c r="K168" s="8">
        <v>574</v>
      </c>
      <c r="L168" s="12" t="str">
        <f>IFERROR(IF(VLOOKUP(K168,Vocabulary!$A:$J,10,)=0,"",VLOOKUP(K168,Vocabulary!$A:$J,10,)),"")</f>
        <v>&lt;vl-organisatie-ext:eenheidVan&gt;</v>
      </c>
    </row>
    <row r="169" spans="1:12" ht="302.39999999999998" x14ac:dyDescent="0.3">
      <c r="A169" s="8">
        <v>168</v>
      </c>
      <c r="B169" s="12" t="str">
        <f>IFERROR(VLOOKUP(A169,Vocabulary!$A:$J,6,),"")</f>
        <v>EU</v>
      </c>
      <c r="C169" s="12" t="str">
        <f>IFERROR(VLOOKUP(A169,Vocabulary!$A:$J,4,),"")</f>
        <v>Organization</v>
      </c>
      <c r="D169" s="12" t="str">
        <f>IFERROR(VLOOKUP(A169,Vocabulary!$A:$J,2,),"")</f>
        <v>PublicOrganizationMemberOf</v>
      </c>
      <c r="E169" s="12" t="str">
        <f>IFERROR(IF(VLOOKUP(A169,Vocabulary!$A:$J,3,)=0,"",VLOOKUP(A169,Vocabulary!$A:$J,3,)),"")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F169" s="12" t="str">
        <f>IFERROR(IF(VLOOKUP(A169,Vocabulary!$A:$J,7,)=0,"",VLOOKUP(A169,Vocabulary!$A:$J,7,)),"")</f>
        <v/>
      </c>
      <c r="G169" s="4">
        <v>168</v>
      </c>
      <c r="H169" s="12" t="str">
        <f>IFERROR(IF(VLOOKUP(G169,Vocabulary!$A:$J,10,)=0,"",VLOOKUP(G169,Vocabulary!$A:$J,10,)),"")</f>
        <v>&lt;eu:PublicOrganizationMemberOf&gt;</v>
      </c>
      <c r="J169" s="12" t="str">
        <f>IFERROR(IF(VLOOKUP(I169,Vocabulary!$A:$J,10,)=0,"",VLOOKUP(I169,Vocabulary!$A:$J,10,)),"")</f>
        <v/>
      </c>
      <c r="L169" s="12" t="str">
        <f>IFERROR(IF(VLOOKUP(K169,Vocabulary!$A:$J,10,)=0,"",VLOOKUP(K169,Vocabulary!$A:$J,10,)),"")</f>
        <v/>
      </c>
    </row>
    <row r="170" spans="1:12" ht="302.39999999999998" x14ac:dyDescent="0.3">
      <c r="A170" s="8">
        <v>169</v>
      </c>
      <c r="B170" s="12" t="str">
        <f>IFERROR(VLOOKUP(A170,Vocabulary!$A:$J,6,),"")</f>
        <v>EU</v>
      </c>
      <c r="C170" s="12" t="str">
        <f>IFERROR(VLOOKUP(A170,Vocabulary!$A:$J,4,),"")</f>
        <v>Organization</v>
      </c>
      <c r="D170" s="12" t="str">
        <f>IFERROR(VLOOKUP(A170,Vocabulary!$A:$J,2,),"")</f>
        <v>PublicOrganizationHasMember</v>
      </c>
      <c r="E170" s="12" t="str">
        <f>IFERROR(IF(VLOOKUP(A170,Vocabulary!$A:$J,3,)=0,"",VLOOKUP(A170,Vocabulary!$A:$J,3,)),"")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F170" s="12" t="str">
        <f>IFERROR(IF(VLOOKUP(A170,Vocabulary!$A:$J,7,)=0,"",VLOOKUP(A170,Vocabulary!$A:$J,7,)),"")</f>
        <v/>
      </c>
      <c r="G170" s="4">
        <v>169</v>
      </c>
      <c r="H170" s="12" t="str">
        <f>IFERROR(IF(VLOOKUP(G170,Vocabulary!$A:$J,10,)=0,"",VLOOKUP(G170,Vocabulary!$A:$J,10,)),"")</f>
        <v>&lt;eu:PublicOrganizationHasMember&gt;</v>
      </c>
      <c r="J170" s="12" t="str">
        <f>IFERROR(IF(VLOOKUP(I170,Vocabulary!$A:$J,10,)=0,"",VLOOKUP(I170,Vocabulary!$A:$J,10,)),"")</f>
        <v/>
      </c>
      <c r="L170" s="12" t="str">
        <f>IFERROR(IF(VLOOKUP(K170,Vocabulary!$A:$J,10,)=0,"",VLOOKUP(K170,Vocabulary!$A:$J,10,)),"")</f>
        <v/>
      </c>
    </row>
    <row r="171" spans="1:12" ht="288" x14ac:dyDescent="0.3">
      <c r="A171" s="8">
        <v>170</v>
      </c>
      <c r="B171" s="12" t="str">
        <f>IFERROR(VLOOKUP(A171,Vocabulary!$A:$J,6,),"")</f>
        <v>EU</v>
      </c>
      <c r="C171" s="12" t="str">
        <f>IFERROR(VLOOKUP(A171,Vocabulary!$A:$J,4,),"")</f>
        <v>Organization</v>
      </c>
      <c r="D171" s="12" t="str">
        <f>IFERROR(VLOOKUP(A171,Vocabulary!$A:$J,2,),"")</f>
        <v>PublicOrganizationContactPoint</v>
      </c>
      <c r="E171" s="12" t="str">
        <f>IFERROR(IF(VLOOKUP(A171,Vocabulary!$A:$J,3,)=0,"",VLOOKUP(A171,Vocabulary!$A:$J,3,)),"")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F171" s="12" t="str">
        <f>IFERROR(IF(VLOOKUP(A171,Vocabulary!$A:$J,7,)=0,"",VLOOKUP(A171,Vocabulary!$A:$J,7,)),"")</f>
        <v/>
      </c>
      <c r="G171" s="4">
        <v>170</v>
      </c>
      <c r="H171" s="12" t="str">
        <f>IFERROR(IF(VLOOKUP(G171,Vocabulary!$A:$J,10,)=0,"",VLOOKUP(G171,Vocabulary!$A:$J,10,)),"")</f>
        <v>&lt;eu:PublicOrganizationContactPoint&gt;</v>
      </c>
      <c r="J171" s="12" t="str">
        <f>IFERROR(IF(VLOOKUP(I171,Vocabulary!$A:$J,10,)=0,"",VLOOKUP(I171,Vocabulary!$A:$J,10,)),"")</f>
        <v/>
      </c>
      <c r="L171" s="12" t="str">
        <f>IFERROR(IF(VLOOKUP(K171,Vocabulary!$A:$J,10,)=0,"",VLOOKUP(K171,Vocabulary!$A:$J,10,)),"")</f>
        <v/>
      </c>
    </row>
    <row r="172" spans="1:12" ht="100.8" x14ac:dyDescent="0.3">
      <c r="A172" s="8">
        <v>171</v>
      </c>
      <c r="B172" s="12" t="str">
        <f>IFERROR(VLOOKUP(A172,Vocabulary!$A:$J,6,),"")</f>
        <v>EU</v>
      </c>
      <c r="C172" s="12" t="str">
        <f>IFERROR(VLOOKUP(A172,Vocabulary!$A:$J,4,),"")</f>
        <v>Organization</v>
      </c>
      <c r="D172" s="12" t="str">
        <f>IFERROR(VLOOKUP(A172,Vocabulary!$A:$J,2,),"")</f>
        <v>PublicOrganizationAddress</v>
      </c>
      <c r="E172" s="12" t="str">
        <f>IFERROR(IF(VLOOKUP(A172,Vocabulary!$A:$J,3,)=0,"",VLOOKUP(A172,Vocabulary!$A:$J,3,)),"")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F172" s="12" t="str">
        <f>IFERROR(IF(VLOOKUP(A172,Vocabulary!$A:$J,7,)=0,"",VLOOKUP(A172,Vocabulary!$A:$J,7,)),"")</f>
        <v/>
      </c>
      <c r="G172" s="4">
        <v>171</v>
      </c>
      <c r="H172" s="12" t="str">
        <f>IFERROR(IF(VLOOKUP(G172,Vocabulary!$A:$J,10,)=0,"",VLOOKUP(G172,Vocabulary!$A:$J,10,)),"")</f>
        <v>&lt;eu:PublicOrganizationAddress&gt;</v>
      </c>
      <c r="J172" s="12" t="str">
        <f>IFERROR(IF(VLOOKUP(I172,Vocabulary!$A:$J,10,)=0,"",VLOOKUP(I172,Vocabulary!$A:$J,10,)),"")</f>
        <v/>
      </c>
      <c r="L172" s="12" t="str">
        <f>IFERROR(IF(VLOOKUP(K172,Vocabulary!$A:$J,10,)=0,"",VLOOKUP(K172,Vocabulary!$A:$J,10,)),"")</f>
        <v/>
      </c>
    </row>
    <row r="173" spans="1:12" ht="158.4" x14ac:dyDescent="0.3">
      <c r="A173" s="8">
        <v>172</v>
      </c>
      <c r="B173" s="12" t="str">
        <f>IFERROR(VLOOKUP(A173,Vocabulary!$A:$J,6,),"")</f>
        <v>EU</v>
      </c>
      <c r="C173" s="12" t="str">
        <f>IFERROR(VLOOKUP(A173,Vocabulary!$A:$J,4,),"")</f>
        <v>Organization</v>
      </c>
      <c r="D173" s="12" t="str">
        <f>IFERROR(VLOOKUP(A173,Vocabulary!$A:$J,2,),"")</f>
        <v>PublicOrganizationPrev</v>
      </c>
      <c r="E173" s="12" t="str">
        <f>IFERROR(IF(VLOOKUP(A173,Vocabulary!$A:$J,3,)=0,"",VLOOKUP(A173,Vocabulary!$A:$J,3,)),"")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F173" s="12" t="str">
        <f>IFERROR(IF(VLOOKUP(A173,Vocabulary!$A:$J,7,)=0,"",VLOOKUP(A173,Vocabulary!$A:$J,7,)),"")</f>
        <v/>
      </c>
      <c r="G173" s="4">
        <v>172</v>
      </c>
      <c r="H173" s="12" t="str">
        <f>IFERROR(IF(VLOOKUP(G173,Vocabulary!$A:$J,10,)=0,"",VLOOKUP(G173,Vocabulary!$A:$J,10,)),"")</f>
        <v>&lt;eu:PublicOrganizationPrev&gt;</v>
      </c>
      <c r="J173" s="12" t="str">
        <f>IFERROR(IF(VLOOKUP(I173,Vocabulary!$A:$J,10,)=0,"",VLOOKUP(I173,Vocabulary!$A:$J,10,)),"")</f>
        <v/>
      </c>
      <c r="L173" s="12" t="str">
        <f>IFERROR(IF(VLOOKUP(K173,Vocabulary!$A:$J,10,)=0,"",VLOOKUP(K173,Vocabulary!$A:$J,10,)),"")</f>
        <v/>
      </c>
    </row>
    <row r="174" spans="1:12" ht="158.4" x14ac:dyDescent="0.3">
      <c r="A174" s="8">
        <v>173</v>
      </c>
      <c r="B174" s="12" t="str">
        <f>IFERROR(VLOOKUP(A174,Vocabulary!$A:$J,6,),"")</f>
        <v>EU</v>
      </c>
      <c r="C174" s="12" t="str">
        <f>IFERROR(VLOOKUP(A174,Vocabulary!$A:$J,4,),"")</f>
        <v>Organization</v>
      </c>
      <c r="D174" s="12" t="str">
        <f>IFERROR(VLOOKUP(A174,Vocabulary!$A:$J,2,),"")</f>
        <v>PublicOrganizationNext</v>
      </c>
      <c r="E174" s="12" t="str">
        <f>IFERROR(IF(VLOOKUP(A174,Vocabulary!$A:$J,3,)=0,"",VLOOKUP(A174,Vocabulary!$A:$J,3,)),"")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F174" s="12" t="str">
        <f>IFERROR(IF(VLOOKUP(A174,Vocabulary!$A:$J,7,)=0,"",VLOOKUP(A174,Vocabulary!$A:$J,7,)),"")</f>
        <v/>
      </c>
      <c r="G174" s="4">
        <v>173</v>
      </c>
      <c r="H174" s="12" t="str">
        <f>IFERROR(IF(VLOOKUP(G174,Vocabulary!$A:$J,10,)=0,"",VLOOKUP(G174,Vocabulary!$A:$J,10,)),"")</f>
        <v>&lt;eu:PublicOrganizationNext&gt;</v>
      </c>
      <c r="J174" s="12" t="str">
        <f>IFERROR(IF(VLOOKUP(I174,Vocabulary!$A:$J,10,)=0,"",VLOOKUP(I174,Vocabulary!$A:$J,10,)),"")</f>
        <v/>
      </c>
      <c r="L174" s="12" t="str">
        <f>IFERROR(IF(VLOOKUP(K174,Vocabulary!$A:$J,10,)=0,"",VLOOKUP(K174,Vocabulary!$A:$J,10,)),"")</f>
        <v/>
      </c>
    </row>
    <row r="175" spans="1:12" x14ac:dyDescent="0.3">
      <c r="A175" s="8">
        <v>174</v>
      </c>
      <c r="B175" s="12" t="str">
        <f>IFERROR(VLOOKUP(A175,Vocabulary!$A:$J,6,),"")</f>
        <v>EU</v>
      </c>
      <c r="C175" s="12" t="str">
        <f>IFERROR(VLOOKUP(A175,Vocabulary!$A:$J,4,),"")</f>
        <v>Organization</v>
      </c>
      <c r="D175" s="12" t="str">
        <f>IFERROR(VLOOKUP(A175,Vocabulary!$A:$J,2,),"")</f>
        <v>PublicOrganisationChangedBy</v>
      </c>
      <c r="E175" s="12" t="str">
        <f>IFERROR(IF(VLOOKUP(A175,Vocabulary!$A:$J,3,)=0,"",VLOOKUP(A175,Vocabulary!$A:$J,3,)),"")</f>
        <v/>
      </c>
      <c r="F175" s="12" t="str">
        <f>IFERROR(IF(VLOOKUP(A175,Vocabulary!$A:$J,7,)=0,"",VLOOKUP(A175,Vocabulary!$A:$J,7,)),"")</f>
        <v/>
      </c>
      <c r="G175" s="4">
        <v>174</v>
      </c>
      <c r="H175" s="12" t="str">
        <f>IFERROR(IF(VLOOKUP(G175,Vocabulary!$A:$J,10,)=0,"",VLOOKUP(G175,Vocabulary!$A:$J,10,)),"")</f>
        <v>&lt;eu:PublicOrganisationChangedBy&gt;</v>
      </c>
      <c r="J175" s="12" t="str">
        <f>IFERROR(IF(VLOOKUP(I175,Vocabulary!$A:$J,10,)=0,"",VLOOKUP(I175,Vocabulary!$A:$J,10,)),"")</f>
        <v/>
      </c>
      <c r="K175" s="8">
        <v>617</v>
      </c>
      <c r="L175" s="12" t="str">
        <f>IFERROR(IF(VLOOKUP(K175,Vocabulary!$A:$J,10,)=0,"",VLOOKUP(K175,Vocabulary!$A:$J,10,)),"")</f>
        <v>&lt;vl-organisatie-ext:veranderdDoor&gt;</v>
      </c>
    </row>
    <row r="176" spans="1:12" x14ac:dyDescent="0.3">
      <c r="A176" s="8">
        <v>175</v>
      </c>
      <c r="B176" s="12" t="str">
        <f>IFERROR(VLOOKUP(A176,Vocabulary!$A:$J,6,),"")</f>
        <v>EU</v>
      </c>
      <c r="C176" s="12" t="str">
        <f>IFERROR(VLOOKUP(A176,Vocabulary!$A:$J,4,),"")</f>
        <v>Organization</v>
      </c>
      <c r="D176" s="12" t="str">
        <f>IFERROR(VLOOKUP(A176,Vocabulary!$A:$J,2,),"")</f>
        <v>PublicOrganisationResultedFrom</v>
      </c>
      <c r="E176" s="12" t="str">
        <f>IFERROR(IF(VLOOKUP(A176,Vocabulary!$A:$J,3,)=0,"",VLOOKUP(A176,Vocabulary!$A:$J,3,)),"")</f>
        <v/>
      </c>
      <c r="F176" s="12" t="str">
        <f>IFERROR(IF(VLOOKUP(A176,Vocabulary!$A:$J,7,)=0,"",VLOOKUP(A176,Vocabulary!$A:$J,7,)),"")</f>
        <v/>
      </c>
      <c r="G176" s="4">
        <v>175</v>
      </c>
      <c r="H176" s="12" t="str">
        <f>IFERROR(IF(VLOOKUP(G176,Vocabulary!$A:$J,10,)=0,"",VLOOKUP(G176,Vocabulary!$A:$J,10,)),"")</f>
        <v>&lt;eu:PublicOrganisationResultedFrom&gt;</v>
      </c>
      <c r="J176" s="12" t="str">
        <f>IFERROR(IF(VLOOKUP(I176,Vocabulary!$A:$J,10,)=0,"",VLOOKUP(I176,Vocabulary!$A:$J,10,)),"")</f>
        <v/>
      </c>
      <c r="K176" s="8">
        <v>643</v>
      </c>
      <c r="L176" s="12" t="str">
        <f>IFERROR(IF(VLOOKUP(K176,Vocabulary!$A:$J,10,)=0,"",VLOOKUP(K176,Vocabulary!$A:$J,10,)),"")</f>
        <v>&lt;vl-organisatie:isHetResultaatVan&gt;</v>
      </c>
    </row>
    <row r="177" spans="1:12" ht="43.2" x14ac:dyDescent="0.3">
      <c r="A177" s="8">
        <v>176</v>
      </c>
      <c r="B177" s="12" t="str">
        <f>IFERROR(VLOOKUP(A177,Vocabulary!$A:$J,6,),"")</f>
        <v>EU</v>
      </c>
      <c r="C177" s="12" t="str">
        <f>IFERROR(VLOOKUP(A177,Vocabulary!$A:$J,4,),"")</f>
        <v>Organization</v>
      </c>
      <c r="D177" s="12" t="str">
        <f>IFERROR(VLOOKUP(A177,Vocabulary!$A:$J,2,),"")</f>
        <v>PublicService</v>
      </c>
      <c r="E177" s="12" t="str">
        <f>IFERROR(IF(VLOOKUP(A177,Vocabulary!$A:$J,3,)=0,"",VLOOKUP(A177,Vocabulary!$A:$J,3,)),"")</f>
        <v>A set of deeds and acts performed by or on behalf of a public agency for the benefit of a citizen, a business or another public agency.</v>
      </c>
      <c r="F177" s="12" t="str">
        <f>IFERROR(IF(VLOOKUP(A177,Vocabulary!$A:$J,7,)=0,"",VLOOKUP(A177,Vocabulary!$A:$J,7,)),"")</f>
        <v/>
      </c>
      <c r="G177" s="4">
        <v>176</v>
      </c>
      <c r="H177" s="12" t="str">
        <f>IFERROR(IF(VLOOKUP(G177,Vocabulary!$A:$J,10,)=0,"",VLOOKUP(G177,Vocabulary!$A:$J,10,)),"")</f>
        <v>&lt;eu:PublicService&gt;</v>
      </c>
      <c r="J177" s="12" t="str">
        <f>IFERROR(IF(VLOOKUP(I177,Vocabulary!$A:$J,10,)=0,"",VLOOKUP(I177,Vocabulary!$A:$J,10,)),"")</f>
        <v/>
      </c>
      <c r="L177" s="12" t="str">
        <f>IFERROR(IF(VLOOKUP(K177,Vocabulary!$A:$J,10,)=0,"",VLOOKUP(K177,Vocabulary!$A:$J,10,)),"")</f>
        <v/>
      </c>
    </row>
    <row r="178" spans="1:12" ht="28.8" x14ac:dyDescent="0.3">
      <c r="A178" s="8">
        <v>177</v>
      </c>
      <c r="B178" s="12" t="str">
        <f>IFERROR(VLOOKUP(A178,Vocabulary!$A:$J,6,),"")</f>
        <v>EU</v>
      </c>
      <c r="C178" s="12" t="str">
        <f>IFERROR(VLOOKUP(A178,Vocabulary!$A:$J,4,),"")</f>
        <v>Organization</v>
      </c>
      <c r="D178" s="12" t="str">
        <f>IFERROR(VLOOKUP(A178,Vocabulary!$A:$J,2,),"")</f>
        <v>PublicServiceIdentifier</v>
      </c>
      <c r="E178" s="12" t="str">
        <f>IFERROR(IF(VLOOKUP(A178,Vocabulary!$A:$J,3,)=0,"",VLOOKUP(A178,Vocabulary!$A:$J,3,)),"")</f>
        <v>This property represents a formally-issued Identifier for the Public Service.</v>
      </c>
      <c r="F178" s="12" t="str">
        <f>IFERROR(IF(VLOOKUP(A178,Vocabulary!$A:$J,7,)=0,"",VLOOKUP(A178,Vocabulary!$A:$J,7,)),"")</f>
        <v/>
      </c>
      <c r="G178" s="4">
        <v>177</v>
      </c>
      <c r="H178" s="12" t="str">
        <f>IFERROR(IF(VLOOKUP(G178,Vocabulary!$A:$J,10,)=0,"",VLOOKUP(G178,Vocabulary!$A:$J,10,)),"")</f>
        <v>&lt;eu:PublicServiceIdentifier&gt;</v>
      </c>
      <c r="J178" s="12" t="str">
        <f>IFERROR(IF(VLOOKUP(I178,Vocabulary!$A:$J,10,)=0,"",VLOOKUP(I178,Vocabulary!$A:$J,10,)),"")</f>
        <v/>
      </c>
      <c r="L178" s="12" t="str">
        <f>IFERROR(IF(VLOOKUP(K178,Vocabulary!$A:$J,10,)=0,"",VLOOKUP(K178,Vocabulary!$A:$J,10,)),"")</f>
        <v/>
      </c>
    </row>
    <row r="179" spans="1:12" x14ac:dyDescent="0.3">
      <c r="A179" s="8">
        <v>178</v>
      </c>
      <c r="B179" s="12" t="str">
        <f>IFERROR(VLOOKUP(A179,Vocabulary!$A:$J,6,),"")</f>
        <v>EU</v>
      </c>
      <c r="C179" s="12" t="str">
        <f>IFERROR(VLOOKUP(A179,Vocabulary!$A:$J,4,),"")</f>
        <v>Organization</v>
      </c>
      <c r="D179" s="12" t="str">
        <f>IFERROR(VLOOKUP(A179,Vocabulary!$A:$J,2,),"")</f>
        <v>PublicServiceName</v>
      </c>
      <c r="E179" s="12" t="str">
        <f>IFERROR(IF(VLOOKUP(A179,Vocabulary!$A:$J,3,)=0,"",VLOOKUP(A179,Vocabulary!$A:$J,3,)),"")</f>
        <v>The name of the service.</v>
      </c>
      <c r="F179" s="12" t="str">
        <f>IFERROR(IF(VLOOKUP(A179,Vocabulary!$A:$J,7,)=0,"",VLOOKUP(A179,Vocabulary!$A:$J,7,)),"")</f>
        <v/>
      </c>
      <c r="G179" s="4">
        <v>178</v>
      </c>
      <c r="H179" s="12" t="str">
        <f>IFERROR(IF(VLOOKUP(G179,Vocabulary!$A:$J,10,)=0,"",VLOOKUP(G179,Vocabulary!$A:$J,10,)),"")</f>
        <v>&lt;eu:PublicServiceName&gt;</v>
      </c>
      <c r="J179" s="12" t="str">
        <f>IFERROR(IF(VLOOKUP(I179,Vocabulary!$A:$J,10,)=0,"",VLOOKUP(I179,Vocabulary!$A:$J,10,)),"")</f>
        <v/>
      </c>
      <c r="L179" s="12" t="str">
        <f>IFERROR(IF(VLOOKUP(K179,Vocabulary!$A:$J,10,)=0,"",VLOOKUP(K179,Vocabulary!$A:$J,10,)),"")</f>
        <v/>
      </c>
    </row>
    <row r="180" spans="1:12" x14ac:dyDescent="0.3">
      <c r="A180" s="8">
        <v>179</v>
      </c>
      <c r="B180" s="12" t="str">
        <f>IFERROR(VLOOKUP(A180,Vocabulary!$A:$J,6,),"")</f>
        <v>EU</v>
      </c>
      <c r="C180" s="12" t="str">
        <f>IFERROR(VLOOKUP(A180,Vocabulary!$A:$J,4,),"")</f>
        <v>Organization</v>
      </c>
      <c r="D180" s="12" t="str">
        <f>IFERROR(VLOOKUP(A180,Vocabulary!$A:$J,2,),"")</f>
        <v>PublicServiceDescription</v>
      </c>
      <c r="E180" s="12" t="str">
        <f>IFERROR(IF(VLOOKUP(A180,Vocabulary!$A:$J,3,)=0,"",VLOOKUP(A180,Vocabulary!$A:$J,3,)),"")</f>
        <v>A free text description of the service.</v>
      </c>
      <c r="F180" s="12" t="str">
        <f>IFERROR(IF(VLOOKUP(A180,Vocabulary!$A:$J,7,)=0,"",VLOOKUP(A180,Vocabulary!$A:$J,7,)),"")</f>
        <v/>
      </c>
      <c r="G180" s="4">
        <v>179</v>
      </c>
      <c r="H180" s="12" t="str">
        <f>IFERROR(IF(VLOOKUP(G180,Vocabulary!$A:$J,10,)=0,"",VLOOKUP(G180,Vocabulary!$A:$J,10,)),"")</f>
        <v>&lt;eu:PublicServiceDescription&gt;</v>
      </c>
      <c r="J180" s="12" t="str">
        <f>IFERROR(IF(VLOOKUP(I180,Vocabulary!$A:$J,10,)=0,"",VLOOKUP(I180,Vocabulary!$A:$J,10,)),"")</f>
        <v/>
      </c>
      <c r="L180" s="12" t="str">
        <f>IFERROR(IF(VLOOKUP(K180,Vocabulary!$A:$J,10,)=0,"",VLOOKUP(K180,Vocabulary!$A:$J,10,)),"")</f>
        <v/>
      </c>
    </row>
    <row r="181" spans="1:12" ht="28.8" x14ac:dyDescent="0.3">
      <c r="A181" s="8">
        <v>180</v>
      </c>
      <c r="B181" s="12" t="str">
        <f>IFERROR(VLOOKUP(A181,Vocabulary!$A:$J,6,),"")</f>
        <v>EU</v>
      </c>
      <c r="C181" s="12" t="str">
        <f>IFERROR(VLOOKUP(A181,Vocabulary!$A:$J,4,),"")</f>
        <v>Organization</v>
      </c>
      <c r="D181" s="12" t="str">
        <f>IFERROR(VLOOKUP(A181,Vocabulary!$A:$J,2,),"")</f>
        <v>PublicServiceKeyword</v>
      </c>
      <c r="E181" s="12" t="str">
        <f>IFERROR(IF(VLOOKUP(A181,Vocabulary!$A:$J,3,)=0,"",VLOOKUP(A181,Vocabulary!$A:$J,3,)),"")</f>
        <v>This property represents a keyword, term or phrase to describe the Public Service.</v>
      </c>
      <c r="F181" s="12" t="str">
        <f>IFERROR(IF(VLOOKUP(A181,Vocabulary!$A:$J,7,)=0,"",VLOOKUP(A181,Vocabulary!$A:$J,7,)),"")</f>
        <v/>
      </c>
      <c r="G181" s="4">
        <v>180</v>
      </c>
      <c r="H181" s="12" t="str">
        <f>IFERROR(IF(VLOOKUP(G181,Vocabulary!$A:$J,10,)=0,"",VLOOKUP(G181,Vocabulary!$A:$J,10,)),"")</f>
        <v>&lt;eu:PublicServiceKeyword&gt;</v>
      </c>
      <c r="J181" s="12" t="str">
        <f>IFERROR(IF(VLOOKUP(I181,Vocabulary!$A:$J,10,)=0,"",VLOOKUP(I181,Vocabulary!$A:$J,10,)),"")</f>
        <v/>
      </c>
      <c r="L181" s="12" t="str">
        <f>IFERROR(IF(VLOOKUP(K181,Vocabulary!$A:$J,10,)=0,"",VLOOKUP(K181,Vocabulary!$A:$J,10,)),"")</f>
        <v/>
      </c>
    </row>
    <row r="182" spans="1:12" ht="115.2" x14ac:dyDescent="0.3">
      <c r="A182" s="8">
        <v>181</v>
      </c>
      <c r="B182" s="12" t="str">
        <f>IFERROR(VLOOKUP(A182,Vocabulary!$A:$J,6,),"")</f>
        <v>EU</v>
      </c>
      <c r="C182" s="12" t="str">
        <f>IFERROR(VLOOKUP(A182,Vocabulary!$A:$J,4,),"")</f>
        <v>Organization</v>
      </c>
      <c r="D182" s="12" t="str">
        <f>IFERROR(VLOOKUP(A182,Vocabulary!$A:$J,2,),"")</f>
        <v>PublicServiceSector</v>
      </c>
      <c r="E182" s="12" t="str">
        <f>IFERROR(IF(VLOOKUP(A182,Vocabulary!$A:$J,3,)=0,"",VLOOKUP(A182,Vocabulary!$A:$J,3,)),"")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F182" s="12" t="str">
        <f>IFERROR(IF(VLOOKUP(A182,Vocabulary!$A:$J,7,)=0,"",VLOOKUP(A182,Vocabulary!$A:$J,7,)),"")</f>
        <v/>
      </c>
      <c r="G182" s="4">
        <v>181</v>
      </c>
      <c r="H182" s="12" t="str">
        <f>IFERROR(IF(VLOOKUP(G182,Vocabulary!$A:$J,10,)=0,"",VLOOKUP(G182,Vocabulary!$A:$J,10,)),"")</f>
        <v>&lt;eu:PublicServiceSector&gt;</v>
      </c>
      <c r="J182" s="12" t="str">
        <f>IFERROR(IF(VLOOKUP(I182,Vocabulary!$A:$J,10,)=0,"",VLOOKUP(I182,Vocabulary!$A:$J,10,)),"")</f>
        <v/>
      </c>
      <c r="L182" s="12" t="str">
        <f>IFERROR(IF(VLOOKUP(K182,Vocabulary!$A:$J,10,)=0,"",VLOOKUP(K182,Vocabulary!$A:$J,10,)),"")</f>
        <v/>
      </c>
    </row>
    <row r="183" spans="1:12" x14ac:dyDescent="0.3">
      <c r="A183" s="8">
        <v>182</v>
      </c>
      <c r="B183" s="12" t="str">
        <f>IFERROR(VLOOKUP(A183,Vocabulary!$A:$J,6,),"")</f>
        <v>EU</v>
      </c>
      <c r="C183" s="12" t="str">
        <f>IFERROR(VLOOKUP(A183,Vocabulary!$A:$J,4,),"")</f>
        <v>Organization</v>
      </c>
      <c r="D183" s="12" t="str">
        <f>IFERROR(VLOOKUP(A183,Vocabulary!$A:$J,2,),"")</f>
        <v>PublicServiceType</v>
      </c>
      <c r="E183" s="12" t="str">
        <f>IFERROR(IF(VLOOKUP(A183,Vocabulary!$A:$J,3,)=0,"",VLOOKUP(A183,Vocabulary!$A:$J,3,)),"")</f>
        <v>The type of service.</v>
      </c>
      <c r="F183" s="12" t="str">
        <f>IFERROR(IF(VLOOKUP(A183,Vocabulary!$A:$J,7,)=0,"",VLOOKUP(A183,Vocabulary!$A:$J,7,)),"")</f>
        <v/>
      </c>
      <c r="G183" s="4">
        <v>182</v>
      </c>
      <c r="H183" s="12" t="str">
        <f>IFERROR(IF(VLOOKUP(G183,Vocabulary!$A:$J,10,)=0,"",VLOOKUP(G183,Vocabulary!$A:$J,10,)),"")</f>
        <v>&lt;eu:PublicServiceType&gt;</v>
      </c>
      <c r="J183" s="12" t="str">
        <f>IFERROR(IF(VLOOKUP(I183,Vocabulary!$A:$J,10,)=0,"",VLOOKUP(I183,Vocabulary!$A:$J,10,)),"")</f>
        <v/>
      </c>
      <c r="L183" s="12" t="str">
        <f>IFERROR(IF(VLOOKUP(K183,Vocabulary!$A:$J,10,)=0,"",VLOOKUP(K183,Vocabulary!$A:$J,10,)),"")</f>
        <v/>
      </c>
    </row>
    <row r="184" spans="1:12" x14ac:dyDescent="0.3">
      <c r="A184" s="8">
        <v>183</v>
      </c>
      <c r="B184" s="12" t="str">
        <f>IFERROR(VLOOKUP(A184,Vocabulary!$A:$J,6,),"")</f>
        <v>EU</v>
      </c>
      <c r="C184" s="12" t="str">
        <f>IFERROR(VLOOKUP(A184,Vocabulary!$A:$J,4,),"")</f>
        <v>Organization</v>
      </c>
      <c r="D184" s="12" t="str">
        <f>IFERROR(VLOOKUP(A184,Vocabulary!$A:$J,2,),"")</f>
        <v>PublicServiceLanguage</v>
      </c>
      <c r="E184" s="12" t="str">
        <f>IFERROR(IF(VLOOKUP(A184,Vocabulary!$A:$J,3,)=0,"",VLOOKUP(A184,Vocabulary!$A:$J,3,)),"")</f>
        <v>The language(s) in which the service is available.</v>
      </c>
      <c r="F184" s="12" t="str">
        <f>IFERROR(IF(VLOOKUP(A184,Vocabulary!$A:$J,7,)=0,"",VLOOKUP(A184,Vocabulary!$A:$J,7,)),"")</f>
        <v/>
      </c>
      <c r="G184" s="4">
        <v>183</v>
      </c>
      <c r="H184" s="12" t="str">
        <f>IFERROR(IF(VLOOKUP(G184,Vocabulary!$A:$J,10,)=0,"",VLOOKUP(G184,Vocabulary!$A:$J,10,)),"")</f>
        <v>&lt;eu:PublicServiceLanguage&gt;</v>
      </c>
      <c r="J184" s="12" t="str">
        <f>IFERROR(IF(VLOOKUP(I184,Vocabulary!$A:$J,10,)=0,"",VLOOKUP(I184,Vocabulary!$A:$J,10,)),"")</f>
        <v/>
      </c>
      <c r="L184" s="12" t="str">
        <f>IFERROR(IF(VLOOKUP(K184,Vocabulary!$A:$J,10,)=0,"",VLOOKUP(K184,Vocabulary!$A:$J,10,)),"")</f>
        <v/>
      </c>
    </row>
    <row r="185" spans="1:12" ht="86.4" x14ac:dyDescent="0.3">
      <c r="A185" s="8">
        <v>184</v>
      </c>
      <c r="B185" s="12" t="str">
        <f>IFERROR(VLOOKUP(A185,Vocabulary!$A:$J,6,),"")</f>
        <v>EU</v>
      </c>
      <c r="C185" s="12" t="str">
        <f>IFERROR(VLOOKUP(A185,Vocabulary!$A:$J,4,),"")</f>
        <v>Organization</v>
      </c>
      <c r="D185" s="12" t="str">
        <f>IFERROR(VLOOKUP(A185,Vocabulary!$A:$J,2,),"")</f>
        <v>PublicServiceStatus</v>
      </c>
      <c r="E185" s="12" t="str">
        <f>IFERROR(IF(VLOOKUP(A185,Vocabulary!$A:$J,3,)=0,"",VLOOKUP(A185,Vocabulary!$A:$J,3,)),"")</f>
        <v xml:space="preserve">See issue https://joinup.ec.europa.eu/asset/cpsv-ap/issue/additional-properties-related-public-service-portfolio-management
Indicates whether a Public Service is active, inactive, under development etc. according to a controlled vocabulary.
</v>
      </c>
      <c r="F185" s="12" t="str">
        <f>IFERROR(IF(VLOOKUP(A185,Vocabulary!$A:$J,7,)=0,"",VLOOKUP(A185,Vocabulary!$A:$J,7,)),"")</f>
        <v/>
      </c>
      <c r="G185" s="4">
        <v>184</v>
      </c>
      <c r="H185" s="12" t="str">
        <f>IFERROR(IF(VLOOKUP(G185,Vocabulary!$A:$J,10,)=0,"",VLOOKUP(G185,Vocabulary!$A:$J,10,)),"")</f>
        <v>&lt;eu:PublicServiceStatus&gt;</v>
      </c>
      <c r="J185" s="12" t="str">
        <f>IFERROR(IF(VLOOKUP(I185,Vocabulary!$A:$J,10,)=0,"",VLOOKUP(I185,Vocabulary!$A:$J,10,)),"")</f>
        <v/>
      </c>
      <c r="L185" s="12" t="str">
        <f>IFERROR(IF(VLOOKUP(K185,Vocabulary!$A:$J,10,)=0,"",VLOOKUP(K185,Vocabulary!$A:$J,10,)),"")</f>
        <v/>
      </c>
    </row>
    <row r="186" spans="1:12" ht="158.4" x14ac:dyDescent="0.3">
      <c r="A186" s="8">
        <v>185</v>
      </c>
      <c r="B186" s="12" t="str">
        <f>IFERROR(VLOOKUP(A186,Vocabulary!$A:$J,6,),"")</f>
        <v>EU</v>
      </c>
      <c r="C186" s="12" t="str">
        <f>IFERROR(VLOOKUP(A186,Vocabulary!$A:$J,4,),"")</f>
        <v>Organization</v>
      </c>
      <c r="D186" s="12" t="str">
        <f>IFERROR(VLOOKUP(A186,Vocabulary!$A:$J,2,),"")</f>
        <v>PublicServiceHasContactPoint</v>
      </c>
      <c r="E186" s="12" t="str">
        <f>IFERROR(IF(VLOOKUP(A186,Vocabulary!$A:$J,3,)=0,"",VLOOKUP(A186,Vocabulary!$A:$J,3,)),"")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F186" s="12" t="str">
        <f>IFERROR(IF(VLOOKUP(A186,Vocabulary!$A:$J,7,)=0,"",VLOOKUP(A186,Vocabulary!$A:$J,7,)),"")</f>
        <v/>
      </c>
      <c r="G186" s="4">
        <v>185</v>
      </c>
      <c r="H186" s="12" t="str">
        <f>IFERROR(IF(VLOOKUP(G186,Vocabulary!$A:$J,10,)=0,"",VLOOKUP(G186,Vocabulary!$A:$J,10,)),"")</f>
        <v>&lt;eu:PublicServiceHasContactPoint&gt;</v>
      </c>
      <c r="J186" s="12" t="str">
        <f>IFERROR(IF(VLOOKUP(I186,Vocabulary!$A:$J,10,)=0,"",VLOOKUP(I186,Vocabulary!$A:$J,10,)),"")</f>
        <v/>
      </c>
      <c r="L186" s="12" t="str">
        <f>IFERROR(IF(VLOOKUP(K186,Vocabulary!$A:$J,10,)=0,"",VLOOKUP(K186,Vocabulary!$A:$J,10,)),"")</f>
        <v/>
      </c>
    </row>
    <row r="187" spans="1:12" ht="43.2" x14ac:dyDescent="0.3">
      <c r="A187" s="8">
        <v>186</v>
      </c>
      <c r="B187" s="12" t="str">
        <f>IFERROR(VLOOKUP(A187,Vocabulary!$A:$J,6,),"")</f>
        <v>EU</v>
      </c>
      <c r="C187" s="12" t="str">
        <f>IFERROR(VLOOKUP(A187,Vocabulary!$A:$J,4,),"")</f>
        <v>Organization</v>
      </c>
      <c r="D187" s="12" t="str">
        <f>IFERROR(VLOOKUP(A187,Vocabulary!$A:$J,2,),"")</f>
        <v>PublicServiceServiceProvider</v>
      </c>
      <c r="E187" s="12" t="str">
        <f>IFERROR(IF(VLOOKUP(A187,Vocabulary!$A:$J,3,)=0,"",VLOOKUP(A187,Vocabulary!$A:$J,3,)),"")</f>
        <v>This property links a Public Service to an Agent who provides it. This is distinct from the role of Competent Authority and may be an external contractor.</v>
      </c>
      <c r="F187" s="12" t="str">
        <f>IFERROR(IF(VLOOKUP(A187,Vocabulary!$A:$J,7,)=0,"",VLOOKUP(A187,Vocabulary!$A:$J,7,)),"")</f>
        <v/>
      </c>
      <c r="G187" s="4">
        <v>186</v>
      </c>
      <c r="H187" s="12" t="str">
        <f>IFERROR(IF(VLOOKUP(G187,Vocabulary!$A:$J,10,)=0,"",VLOOKUP(G187,Vocabulary!$A:$J,10,)),"")</f>
        <v>&lt;eu:PublicServiceServiceProvider&gt;</v>
      </c>
      <c r="J187" s="12" t="str">
        <f>IFERROR(IF(VLOOKUP(I187,Vocabulary!$A:$J,10,)=0,"",VLOOKUP(I187,Vocabulary!$A:$J,10,)),"")</f>
        <v/>
      </c>
      <c r="L187" s="12" t="str">
        <f>IFERROR(IF(VLOOKUP(K187,Vocabulary!$A:$J,10,)=0,"",VLOOKUP(K187,Vocabulary!$A:$J,10,)),"")</f>
        <v/>
      </c>
    </row>
    <row r="188" spans="1:12" ht="28.8" x14ac:dyDescent="0.3">
      <c r="A188" s="8">
        <v>187</v>
      </c>
      <c r="B188" s="12" t="str">
        <f>IFERROR(VLOOKUP(A188,Vocabulary!$A:$J,6,),"")</f>
        <v>EU</v>
      </c>
      <c r="C188" s="12" t="str">
        <f>IFERROR(VLOOKUP(A188,Vocabulary!$A:$J,4,),"")</f>
        <v>Organization</v>
      </c>
      <c r="D188" s="12" t="str">
        <f>IFERROR(VLOOKUP(A188,Vocabulary!$A:$J,2,),"")</f>
        <v>PublicServiceServiceUser</v>
      </c>
      <c r="E188" s="12" t="str">
        <f>IFERROR(IF(VLOOKUP(A188,Vocabulary!$A:$J,3,)=0,"",VLOOKUP(A188,Vocabulary!$A:$J,3,)),"")</f>
        <v>This property links a Public Service to an Agent who uses the service.</v>
      </c>
      <c r="F188" s="12" t="str">
        <f>IFERROR(IF(VLOOKUP(A188,Vocabulary!$A:$J,7,)=0,"",VLOOKUP(A188,Vocabulary!$A:$J,7,)),"")</f>
        <v/>
      </c>
      <c r="G188" s="4">
        <v>187</v>
      </c>
      <c r="H188" s="12" t="str">
        <f>IFERROR(IF(VLOOKUP(G188,Vocabulary!$A:$J,10,)=0,"",VLOOKUP(G188,Vocabulary!$A:$J,10,)),"")</f>
        <v>&lt;eu:PublicServiceServiceUser&gt;</v>
      </c>
      <c r="J188" s="12" t="str">
        <f>IFERROR(IF(VLOOKUP(I188,Vocabulary!$A:$J,10,)=0,"",VLOOKUP(I188,Vocabulary!$A:$J,10,)),"")</f>
        <v/>
      </c>
      <c r="L188" s="12" t="str">
        <f>IFERROR(IF(VLOOKUP(K188,Vocabulary!$A:$J,10,)=0,"",VLOOKUP(K188,Vocabulary!$A:$J,10,)),"")</f>
        <v/>
      </c>
    </row>
    <row r="189" spans="1:12" ht="129.6" x14ac:dyDescent="0.3">
      <c r="A189" s="8">
        <v>188</v>
      </c>
      <c r="B189" s="12" t="str">
        <f>IFERROR(VLOOKUP(A189,Vocabulary!$A:$J,6,),"")</f>
        <v>EU</v>
      </c>
      <c r="C189" s="12" t="str">
        <f>IFERROR(VLOOKUP(A189,Vocabulary!$A:$J,4,),"")</f>
        <v>Organization</v>
      </c>
      <c r="D189" s="12" t="str">
        <f>IFERROR(VLOOKUP(A189,Vocabulary!$A:$J,2,),"")</f>
        <v>PublicServiceIsGroupedBy</v>
      </c>
      <c r="E189" s="12" t="str">
        <f>IFERROR(IF(VLOOKUP(A189,Vocabulary!$A:$J,3,)=0,"",VLOOKUP(A189,Vocabulary!$A:$J,3,)),"")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F189" s="12" t="str">
        <f>IFERROR(IF(VLOOKUP(A189,Vocabulary!$A:$J,7,)=0,"",VLOOKUP(A189,Vocabulary!$A:$J,7,)),"")</f>
        <v/>
      </c>
      <c r="G189" s="4">
        <v>188</v>
      </c>
      <c r="H189" s="12" t="str">
        <f>IFERROR(IF(VLOOKUP(G189,Vocabulary!$A:$J,10,)=0,"",VLOOKUP(G189,Vocabulary!$A:$J,10,)),"")</f>
        <v>&lt;eu:PublicServiceIsGroupedBy&gt;</v>
      </c>
      <c r="J189" s="12" t="str">
        <f>IFERROR(IF(VLOOKUP(I189,Vocabulary!$A:$J,10,)=0,"",VLOOKUP(I189,Vocabulary!$A:$J,10,)),"")</f>
        <v/>
      </c>
      <c r="L189" s="12" t="str">
        <f>IFERROR(IF(VLOOKUP(K189,Vocabulary!$A:$J,10,)=0,"",VLOOKUP(K189,Vocabulary!$A:$J,10,)),"")</f>
        <v/>
      </c>
    </row>
    <row r="190" spans="1:12" x14ac:dyDescent="0.3">
      <c r="A190" s="8">
        <v>189</v>
      </c>
      <c r="B190" s="12" t="str">
        <f>IFERROR(VLOOKUP(A190,Vocabulary!$A:$J,6,),"")</f>
        <v>EU</v>
      </c>
      <c r="C190" s="12" t="str">
        <f>IFERROR(VLOOKUP(A190,Vocabulary!$A:$J,4,),"")</f>
        <v>Organization</v>
      </c>
      <c r="D190" s="12" t="str">
        <f>IFERROR(VLOOKUP(A190,Vocabulary!$A:$J,2,),"")</f>
        <v>PublicServiceRequires</v>
      </c>
      <c r="E190" s="12" t="str">
        <f>IFERROR(IF(VLOOKUP(A190,Vocabulary!$A:$J,3,)=0,"",VLOOKUP(A190,Vocabulary!$A:$J,3,)),"")</f>
        <v>Another public service required by this service.</v>
      </c>
      <c r="F190" s="12" t="str">
        <f>IFERROR(IF(VLOOKUP(A190,Vocabulary!$A:$J,7,)=0,"",VLOOKUP(A190,Vocabulary!$A:$J,7,)),"")</f>
        <v/>
      </c>
      <c r="G190" s="4">
        <v>189</v>
      </c>
      <c r="H190" s="12" t="str">
        <f>IFERROR(IF(VLOOKUP(G190,Vocabulary!$A:$J,10,)=0,"",VLOOKUP(G190,Vocabulary!$A:$J,10,)),"")</f>
        <v>&lt;eu:PublicServiceRequires&gt;</v>
      </c>
      <c r="J190" s="12" t="str">
        <f>IFERROR(IF(VLOOKUP(I190,Vocabulary!$A:$J,10,)=0,"",VLOOKUP(I190,Vocabulary!$A:$J,10,)),"")</f>
        <v/>
      </c>
      <c r="L190" s="12" t="str">
        <f>IFERROR(IF(VLOOKUP(K190,Vocabulary!$A:$J,10,)=0,"",VLOOKUP(K190,Vocabulary!$A:$J,10,)),"")</f>
        <v/>
      </c>
    </row>
    <row r="191" spans="1:12" ht="28.8" x14ac:dyDescent="0.3">
      <c r="A191" s="8">
        <v>190</v>
      </c>
      <c r="B191" s="12" t="str">
        <f>IFERROR(VLOOKUP(A191,Vocabulary!$A:$J,6,),"")</f>
        <v>EU</v>
      </c>
      <c r="C191" s="12" t="str">
        <f>IFERROR(VLOOKUP(A191,Vocabulary!$A:$J,4,),"")</f>
        <v>Organization</v>
      </c>
      <c r="D191" s="12" t="str">
        <f>IFERROR(VLOOKUP(A191,Vocabulary!$A:$J,2,),"")</f>
        <v>PublicServiceRelated</v>
      </c>
      <c r="E191" s="12" t="str">
        <f>IFERROR(IF(VLOOKUP(A191,Vocabulary!$A:$J,3,)=0,"",VLOOKUP(A191,Vocabulary!$A:$J,3,)),"")</f>
        <v>Another public service related to this service, without being required by this service.</v>
      </c>
      <c r="F191" s="12" t="str">
        <f>IFERROR(IF(VLOOKUP(A191,Vocabulary!$A:$J,7,)=0,"",VLOOKUP(A191,Vocabulary!$A:$J,7,)),"")</f>
        <v/>
      </c>
      <c r="G191" s="4">
        <v>190</v>
      </c>
      <c r="H191" s="12" t="str">
        <f>IFERROR(IF(VLOOKUP(G191,Vocabulary!$A:$J,10,)=0,"",VLOOKUP(G191,Vocabulary!$A:$J,10,)),"")</f>
        <v>&lt;eu:PublicServiceRelated&gt;</v>
      </c>
      <c r="J191" s="12" t="str">
        <f>IFERROR(IF(VLOOKUP(I191,Vocabulary!$A:$J,10,)=0,"",VLOOKUP(I191,Vocabulary!$A:$J,10,)),"")</f>
        <v/>
      </c>
      <c r="L191" s="12" t="str">
        <f>IFERROR(IF(VLOOKUP(K191,Vocabulary!$A:$J,10,)=0,"",VLOOKUP(K191,Vocabulary!$A:$J,10,)),"")</f>
        <v/>
      </c>
    </row>
    <row r="192" spans="1:12" ht="28.8" x14ac:dyDescent="0.3">
      <c r="A192" s="8">
        <v>191</v>
      </c>
      <c r="B192" s="12" t="str">
        <f>IFERROR(VLOOKUP(A192,Vocabulary!$A:$J,6,),"")</f>
        <v>EU</v>
      </c>
      <c r="C192" s="12" t="str">
        <f>IFERROR(VLOOKUP(A192,Vocabulary!$A:$J,4,),"")</f>
        <v>Organization</v>
      </c>
      <c r="D192" s="12" t="str">
        <f>IFERROR(VLOOKUP(A192,Vocabulary!$A:$J,2,),"")</f>
        <v>PublicServiceHasCriterion</v>
      </c>
      <c r="E192" s="12" t="str">
        <f>IFERROR(IF(VLOOKUP(A192,Vocabulary!$A:$J,3,)=0,"",VLOOKUP(A192,Vocabulary!$A:$J,3,)),"")</f>
        <v>Links a Public Service to a class that describes the criteria for needing or using the service.</v>
      </c>
      <c r="F192" s="12" t="str">
        <f>IFERROR(IF(VLOOKUP(A192,Vocabulary!$A:$J,7,)=0,"",VLOOKUP(A192,Vocabulary!$A:$J,7,)),"")</f>
        <v/>
      </c>
      <c r="G192" s="4">
        <v>191</v>
      </c>
      <c r="H192" s="12" t="str">
        <f>IFERROR(IF(VLOOKUP(G192,Vocabulary!$A:$J,10,)=0,"",VLOOKUP(G192,Vocabulary!$A:$J,10,)),"")</f>
        <v>&lt;eu:PublicServiceHasCriterion&gt;</v>
      </c>
      <c r="J192" s="12" t="str">
        <f>IFERROR(IF(VLOOKUP(I192,Vocabulary!$A:$J,10,)=0,"",VLOOKUP(I192,Vocabulary!$A:$J,10,)),"")</f>
        <v/>
      </c>
      <c r="L192" s="12" t="str">
        <f>IFERROR(IF(VLOOKUP(K192,Vocabulary!$A:$J,10,)=0,"",VLOOKUP(K192,Vocabulary!$A:$J,10,)),"")</f>
        <v/>
      </c>
    </row>
    <row r="193" spans="1:12" ht="273.60000000000002" x14ac:dyDescent="0.3">
      <c r="A193" s="8">
        <v>192</v>
      </c>
      <c r="B193" s="12" t="str">
        <f>IFERROR(VLOOKUP(A193,Vocabulary!$A:$J,6,),"")</f>
        <v>EU</v>
      </c>
      <c r="C193" s="12" t="str">
        <f>IFERROR(VLOOKUP(A193,Vocabulary!$A:$J,4,),"")</f>
        <v>Organization</v>
      </c>
      <c r="D193" s="12" t="str">
        <f>IFERROR(VLOOKUP(A193,Vocabulary!$A:$J,2,),"")</f>
        <v>PublicServiceHasCompetentAuthority</v>
      </c>
      <c r="E193" s="12" t="str">
        <f>IFERROR(IF(VLOOKUP(A193,Vocabulary!$A:$J,3,)=0,"",VLOOKUP(A193,Vocabulary!$A:$J,3,)),"")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F193" s="12" t="str">
        <f>IFERROR(IF(VLOOKUP(A193,Vocabulary!$A:$J,7,)=0,"",VLOOKUP(A193,Vocabulary!$A:$J,7,)),"")</f>
        <v/>
      </c>
      <c r="G193" s="4">
        <v>192</v>
      </c>
      <c r="H193" s="12" t="str">
        <f>IFERROR(IF(VLOOKUP(G193,Vocabulary!$A:$J,10,)=0,"",VLOOKUP(G193,Vocabulary!$A:$J,10,)),"")</f>
        <v>&lt;eu:PublicServiceHasCompetentAuthority&gt;</v>
      </c>
      <c r="J193" s="12" t="str">
        <f>IFERROR(IF(VLOOKUP(I193,Vocabulary!$A:$J,10,)=0,"",VLOOKUP(I193,Vocabulary!$A:$J,10,)),"")</f>
        <v/>
      </c>
      <c r="L193" s="12" t="str">
        <f>IFERROR(IF(VLOOKUP(K193,Vocabulary!$A:$J,10,)=0,"",VLOOKUP(K193,Vocabulary!$A:$J,10,)),"")</f>
        <v/>
      </c>
    </row>
    <row r="194" spans="1:12" ht="28.8" x14ac:dyDescent="0.3">
      <c r="A194" s="8">
        <v>193</v>
      </c>
      <c r="B194" s="12" t="str">
        <f>IFERROR(VLOOKUP(A194,Vocabulary!$A:$J,6,),"")</f>
        <v>EU</v>
      </c>
      <c r="C194" s="12" t="str">
        <f>IFERROR(VLOOKUP(A194,Vocabulary!$A:$J,4,),"")</f>
        <v>Organization</v>
      </c>
      <c r="D194" s="12" t="str">
        <f>IFERROR(VLOOKUP(A194,Vocabulary!$A:$J,2,),"")</f>
        <v>PublicServiceHasParticipation</v>
      </c>
      <c r="E194" s="12" t="str">
        <f>IFERROR(IF(VLOOKUP(A194,Vocabulary!$A:$J,3,)=0,"",VLOOKUP(A194,Vocabulary!$A:$J,3,)),"")</f>
        <v xml:space="preserve">Links a Public Service to a Participation, such as an external service provider </v>
      </c>
      <c r="F194" s="12" t="str">
        <f>IFERROR(IF(VLOOKUP(A194,Vocabulary!$A:$J,7,)=0,"",VLOOKUP(A194,Vocabulary!$A:$J,7,)),"")</f>
        <v/>
      </c>
      <c r="G194" s="4">
        <v>193</v>
      </c>
      <c r="H194" s="12" t="str">
        <f>IFERROR(IF(VLOOKUP(G194,Vocabulary!$A:$J,10,)=0,"",VLOOKUP(G194,Vocabulary!$A:$J,10,)),"")</f>
        <v>&lt;eu:PublicServiceHasParticipation&gt;</v>
      </c>
      <c r="J194" s="12" t="str">
        <f>IFERROR(IF(VLOOKUP(I194,Vocabulary!$A:$J,10,)=0,"",VLOOKUP(I194,Vocabulary!$A:$J,10,)),"")</f>
        <v/>
      </c>
      <c r="L194" s="12" t="str">
        <f>IFERROR(IF(VLOOKUP(K194,Vocabulary!$A:$J,10,)=0,"",VLOOKUP(K194,Vocabulary!$A:$J,10,)),"")</f>
        <v/>
      </c>
    </row>
    <row r="195" spans="1:12" ht="57.6" x14ac:dyDescent="0.3">
      <c r="A195" s="8">
        <v>194</v>
      </c>
      <c r="B195" s="12" t="str">
        <f>IFERROR(VLOOKUP(A195,Vocabulary!$A:$J,6,),"")</f>
        <v>EU</v>
      </c>
      <c r="C195" s="12" t="str">
        <f>IFERROR(VLOOKUP(A195,Vocabulary!$A:$J,4,),"")</f>
        <v>Organization</v>
      </c>
      <c r="D195" s="12" t="str">
        <f>IFERROR(VLOOKUP(A195,Vocabulary!$A:$J,2,),"")</f>
        <v>PublicServiceHasFormalFramework</v>
      </c>
      <c r="E195" s="12" t="str">
        <f>IFERROR(IF(VLOOKUP(A195,Vocabulary!$A:$J,3,)=0,"",VLOOKUP(A195,Vocabulary!$A:$J,3,)),"")</f>
        <v>The Has Formal Framework property links a Public Service to a Formal Framework. It indicates the Formal Framework (e.g. legislation) to which the Public Service relates, operates or has its legal basis.</v>
      </c>
      <c r="F195" s="12" t="str">
        <f>IFERROR(IF(VLOOKUP(A195,Vocabulary!$A:$J,7,)=0,"",VLOOKUP(A195,Vocabulary!$A:$J,7,)),"")</f>
        <v/>
      </c>
      <c r="G195" s="4">
        <v>194</v>
      </c>
      <c r="H195" s="12" t="str">
        <f>IFERROR(IF(VLOOKUP(G195,Vocabulary!$A:$J,10,)=0,"",VLOOKUP(G195,Vocabulary!$A:$J,10,)),"")</f>
        <v>&lt;eu:PublicServiceHasFormalFramework&gt;</v>
      </c>
      <c r="J195" s="12" t="str">
        <f>IFERROR(IF(VLOOKUP(I195,Vocabulary!$A:$J,10,)=0,"",VLOOKUP(I195,Vocabulary!$A:$J,10,)),"")</f>
        <v/>
      </c>
      <c r="L195" s="12" t="str">
        <f>IFERROR(IF(VLOOKUP(K195,Vocabulary!$A:$J,10,)=0,"",VLOOKUP(K195,Vocabulary!$A:$J,10,)),"")</f>
        <v/>
      </c>
    </row>
    <row r="196" spans="1:12" x14ac:dyDescent="0.3">
      <c r="A196" s="8">
        <v>195</v>
      </c>
      <c r="B196" s="12" t="str">
        <f>IFERROR(VLOOKUP(A196,Vocabulary!$A:$J,6,),"")</f>
        <v>EU</v>
      </c>
      <c r="C196" s="12" t="str">
        <f>IFERROR(VLOOKUP(A196,Vocabulary!$A:$J,4,),"")</f>
        <v>Organization</v>
      </c>
      <c r="D196" s="12" t="str">
        <f>IFERROR(VLOOKUP(A196,Vocabulary!$A:$J,2,),"")</f>
        <v>PublicServiceProduces</v>
      </c>
      <c r="E196" s="12" t="str">
        <f>IFERROR(IF(VLOOKUP(A196,Vocabulary!$A:$J,3,)=0,"",VLOOKUP(A196,Vocabulary!$A:$J,3,)),"")</f>
        <v>A resource produced by the service.</v>
      </c>
      <c r="F196" s="12" t="str">
        <f>IFERROR(IF(VLOOKUP(A196,Vocabulary!$A:$J,7,)=0,"",VLOOKUP(A196,Vocabulary!$A:$J,7,)),"")</f>
        <v/>
      </c>
      <c r="G196" s="4">
        <v>195</v>
      </c>
      <c r="H196" s="12" t="str">
        <f>IFERROR(IF(VLOOKUP(G196,Vocabulary!$A:$J,10,)=0,"",VLOOKUP(G196,Vocabulary!$A:$J,10,)),"")</f>
        <v>&lt;eu:PublicServiceProduces&gt;</v>
      </c>
      <c r="J196" s="12" t="str">
        <f>IFERROR(IF(VLOOKUP(I196,Vocabulary!$A:$J,10,)=0,"",VLOOKUP(I196,Vocabulary!$A:$J,10,)),"")</f>
        <v/>
      </c>
      <c r="L196" s="12" t="str">
        <f>IFERROR(IF(VLOOKUP(K196,Vocabulary!$A:$J,10,)=0,"",VLOOKUP(K196,Vocabulary!$A:$J,10,)),"")</f>
        <v/>
      </c>
    </row>
    <row r="197" spans="1:12" x14ac:dyDescent="0.3">
      <c r="A197" s="8">
        <v>196</v>
      </c>
      <c r="B197" s="12" t="str">
        <f>IFERROR(VLOOKUP(A197,Vocabulary!$A:$J,6,),"")</f>
        <v>EU</v>
      </c>
      <c r="C197" s="12" t="str">
        <f>IFERROR(VLOOKUP(A197,Vocabulary!$A:$J,4,),"")</f>
        <v>Organization</v>
      </c>
      <c r="D197" s="12" t="str">
        <f>IFERROR(VLOOKUP(A197,Vocabulary!$A:$J,2,),"")</f>
        <v>PublicServiceFollows</v>
      </c>
      <c r="E197" s="12" t="str">
        <f>IFERROR(IF(VLOOKUP(A197,Vocabulary!$A:$J,3,)=0,"",VLOOKUP(A197,Vocabulary!$A:$J,3,)),"")</f>
        <v>A rule under which the public service operates.</v>
      </c>
      <c r="F197" s="12" t="str">
        <f>IFERROR(IF(VLOOKUP(A197,Vocabulary!$A:$J,7,)=0,"",VLOOKUP(A197,Vocabulary!$A:$J,7,)),"")</f>
        <v/>
      </c>
      <c r="G197" s="4">
        <v>196</v>
      </c>
      <c r="H197" s="12" t="str">
        <f>IFERROR(IF(VLOOKUP(G197,Vocabulary!$A:$J,10,)=0,"",VLOOKUP(G197,Vocabulary!$A:$J,10,)),"")</f>
        <v>&lt;eu:PublicServiceFollows&gt;</v>
      </c>
      <c r="J197" s="12" t="str">
        <f>IFERROR(IF(VLOOKUP(I197,Vocabulary!$A:$J,10,)=0,"",VLOOKUP(I197,Vocabulary!$A:$J,10,)),"")</f>
        <v/>
      </c>
      <c r="L197" s="12" t="str">
        <f>IFERROR(IF(VLOOKUP(K197,Vocabulary!$A:$J,10,)=0,"",VLOOKUP(K197,Vocabulary!$A:$J,10,)),"")</f>
        <v/>
      </c>
    </row>
    <row r="198" spans="1:12" x14ac:dyDescent="0.3">
      <c r="A198" s="8">
        <v>197</v>
      </c>
      <c r="B198" s="12" t="str">
        <f>IFERROR(VLOOKUP(A198,Vocabulary!$A:$J,6,),"")</f>
        <v>EU</v>
      </c>
      <c r="C198" s="12" t="str">
        <f>IFERROR(VLOOKUP(A198,Vocabulary!$A:$J,4,),"")</f>
        <v>Organization</v>
      </c>
      <c r="D198" s="12" t="str">
        <f>IFERROR(VLOOKUP(A198,Vocabulary!$A:$J,2,),"")</f>
        <v>PublicServiceSpatial</v>
      </c>
      <c r="E198" s="12" t="str">
        <f>IFERROR(IF(VLOOKUP(A198,Vocabulary!$A:$J,3,)=0,"",VLOOKUP(A198,Vocabulary!$A:$J,3,)),"")</f>
        <v>The area in which the service is available.</v>
      </c>
      <c r="F198" s="12" t="str">
        <f>IFERROR(IF(VLOOKUP(A198,Vocabulary!$A:$J,7,)=0,"",VLOOKUP(A198,Vocabulary!$A:$J,7,)),"")</f>
        <v/>
      </c>
      <c r="G198" s="4">
        <v>197</v>
      </c>
      <c r="H198" s="12" t="str">
        <f>IFERROR(IF(VLOOKUP(G198,Vocabulary!$A:$J,10,)=0,"",VLOOKUP(G198,Vocabulary!$A:$J,10,)),"")</f>
        <v>&lt;eu:PublicServiceSpatial&gt;</v>
      </c>
      <c r="J198" s="12" t="str">
        <f>IFERROR(IF(VLOOKUP(I198,Vocabulary!$A:$J,10,)=0,"",VLOOKUP(I198,Vocabulary!$A:$J,10,)),"")</f>
        <v/>
      </c>
      <c r="L198" s="12" t="str">
        <f>IFERROR(IF(VLOOKUP(K198,Vocabulary!$A:$J,10,)=0,"",VLOOKUP(K198,Vocabulary!$A:$J,10,)),"")</f>
        <v/>
      </c>
    </row>
    <row r="199" spans="1:12" x14ac:dyDescent="0.3">
      <c r="A199" s="8">
        <v>198</v>
      </c>
      <c r="B199" s="12" t="str">
        <f>IFERROR(VLOOKUP(A199,Vocabulary!$A:$J,6,),"")</f>
        <v>EU</v>
      </c>
      <c r="C199" s="12" t="str">
        <f>IFERROR(VLOOKUP(A199,Vocabulary!$A:$J,4,),"")</f>
        <v>Organization</v>
      </c>
      <c r="D199" s="12" t="str">
        <f>IFERROR(VLOOKUP(A199,Vocabulary!$A:$J,2,),"")</f>
        <v>PublicServiceTemporal</v>
      </c>
      <c r="E199" s="12" t="str">
        <f>IFERROR(IF(VLOOKUP(A199,Vocabulary!$A:$J,3,)=0,"",VLOOKUP(A199,Vocabulary!$A:$J,3,)),"")</f>
        <v>The time frame in which the service is available.</v>
      </c>
      <c r="F199" s="12" t="str">
        <f>IFERROR(IF(VLOOKUP(A199,Vocabulary!$A:$J,7,)=0,"",VLOOKUP(A199,Vocabulary!$A:$J,7,)),"")</f>
        <v/>
      </c>
      <c r="G199" s="4">
        <v>198</v>
      </c>
      <c r="H199" s="12" t="str">
        <f>IFERROR(IF(VLOOKUP(G199,Vocabulary!$A:$J,10,)=0,"",VLOOKUP(G199,Vocabulary!$A:$J,10,)),"")</f>
        <v>&lt;eu:PublicServiceTemporal&gt;</v>
      </c>
      <c r="J199" s="12" t="str">
        <f>IFERROR(IF(VLOOKUP(I199,Vocabulary!$A:$J,10,)=0,"",VLOOKUP(I199,Vocabulary!$A:$J,10,)),"")</f>
        <v/>
      </c>
      <c r="L199" s="12" t="str">
        <f>IFERROR(IF(VLOOKUP(K199,Vocabulary!$A:$J,10,)=0,"",VLOOKUP(K199,Vocabulary!$A:$J,10,)),"")</f>
        <v/>
      </c>
    </row>
    <row r="200" spans="1:12" ht="43.2" x14ac:dyDescent="0.3">
      <c r="A200" s="8">
        <v>199</v>
      </c>
      <c r="B200" s="12" t="str">
        <f>IFERROR(VLOOKUP(A200,Vocabulary!$A:$J,6,),"")</f>
        <v>EU</v>
      </c>
      <c r="C200" s="12" t="str">
        <f>IFERROR(VLOOKUP(A200,Vocabulary!$A:$J,4,),"")</f>
        <v>Organization</v>
      </c>
      <c r="D200" s="12" t="str">
        <f>IFERROR(VLOOKUP(A200,Vocabulary!$A:$J,2,),"")</f>
        <v>PublicServiceHasChannel</v>
      </c>
      <c r="E200" s="12" t="str">
        <f>IFERROR(IF(VLOOKUP(A200,Vocabulary!$A:$J,3,)=0,"",VLOOKUP(A200,Vocabulary!$A:$J,3,)),"")</f>
        <v xml:space="preserve">This property links the Public Service to any Channel through which an Agent provides, uses or otherwise interacts with the Public Service, such as an online service, phone number or office. </v>
      </c>
      <c r="F200" s="12" t="str">
        <f>IFERROR(IF(VLOOKUP(A200,Vocabulary!$A:$J,7,)=0,"",VLOOKUP(A200,Vocabulary!$A:$J,7,)),"")</f>
        <v/>
      </c>
      <c r="G200" s="4">
        <v>199</v>
      </c>
      <c r="H200" s="12" t="str">
        <f>IFERROR(IF(VLOOKUP(G200,Vocabulary!$A:$J,10,)=0,"",VLOOKUP(G200,Vocabulary!$A:$J,10,)),"")</f>
        <v>&lt;eu:PublicServiceHasChannel&gt;</v>
      </c>
      <c r="J200" s="12" t="str">
        <f>IFERROR(IF(VLOOKUP(I200,Vocabulary!$A:$J,10,)=0,"",VLOOKUP(I200,Vocabulary!$A:$J,10,)),"")</f>
        <v/>
      </c>
      <c r="L200" s="12" t="str">
        <f>IFERROR(IF(VLOOKUP(K200,Vocabulary!$A:$J,10,)=0,"",VLOOKUP(K200,Vocabulary!$A:$J,10,)),"")</f>
        <v/>
      </c>
    </row>
    <row r="201" spans="1:12" ht="72" x14ac:dyDescent="0.3">
      <c r="A201" s="8">
        <v>200</v>
      </c>
      <c r="B201" s="12" t="str">
        <f>IFERROR(VLOOKUP(A201,Vocabulary!$A:$J,6,),"")</f>
        <v>EU</v>
      </c>
      <c r="C201" s="12" t="str">
        <f>IFERROR(VLOOKUP(A201,Vocabulary!$A:$J,4,),"")</f>
        <v>Organization</v>
      </c>
      <c r="D201" s="12" t="str">
        <f>IFERROR(VLOOKUP(A201,Vocabulary!$A:$J,2,),"")</f>
        <v>PublicServiceProcessingTime</v>
      </c>
      <c r="E201" s="12" t="str">
        <f>IFERROR(IF(VLOOKUP(A201,Vocabulary!$A:$J,3,)=0,"",VLOOKUP(A201,Vocabulary!$A:$J,3,)),"")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F201" s="12" t="str">
        <f>IFERROR(IF(VLOOKUP(A201,Vocabulary!$A:$J,7,)=0,"",VLOOKUP(A201,Vocabulary!$A:$J,7,)),"")</f>
        <v/>
      </c>
      <c r="G201" s="4">
        <v>200</v>
      </c>
      <c r="H201" s="12" t="str">
        <f>IFERROR(IF(VLOOKUP(G201,Vocabulary!$A:$J,10,)=0,"",VLOOKUP(G201,Vocabulary!$A:$J,10,)),"")</f>
        <v>&lt;eu:PublicServiceProcessingTime&gt;</v>
      </c>
      <c r="J201" s="12" t="str">
        <f>IFERROR(IF(VLOOKUP(I201,Vocabulary!$A:$J,10,)=0,"",VLOOKUP(I201,Vocabulary!$A:$J,10,)),"")</f>
        <v/>
      </c>
      <c r="L201" s="12" t="str">
        <f>IFERROR(IF(VLOOKUP(K201,Vocabulary!$A:$J,10,)=0,"",VLOOKUP(K201,Vocabulary!$A:$J,10,)),"")</f>
        <v/>
      </c>
    </row>
    <row r="202" spans="1:12" ht="100.8" x14ac:dyDescent="0.3">
      <c r="A202" s="8">
        <v>201</v>
      </c>
      <c r="B202" s="12" t="str">
        <f>IFERROR(VLOOKUP(A202,Vocabulary!$A:$J,6,),"")</f>
        <v>EU</v>
      </c>
      <c r="C202" s="12" t="str">
        <f>IFERROR(VLOOKUP(A202,Vocabulary!$A:$J,4,),"")</f>
        <v>Organization</v>
      </c>
      <c r="D202" s="12" t="str">
        <f>IFERROR(VLOOKUP(A202,Vocabulary!$A:$J,2,),"")</f>
        <v>PublicServiceHasCost</v>
      </c>
      <c r="E202" s="12" t="str">
        <f>IFERROR(IF(VLOOKUP(A202,Vocabulary!$A:$J,3,)=0,"",VLOOKUP(A202,Vocabulary!$A:$J,3,)),"")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F202" s="12" t="str">
        <f>IFERROR(IF(VLOOKUP(A202,Vocabulary!$A:$J,7,)=0,"",VLOOKUP(A202,Vocabulary!$A:$J,7,)),"")</f>
        <v/>
      </c>
      <c r="G202" s="4">
        <v>201</v>
      </c>
      <c r="H202" s="12" t="str">
        <f>IFERROR(IF(VLOOKUP(G202,Vocabulary!$A:$J,10,)=0,"",VLOOKUP(G202,Vocabulary!$A:$J,10,)),"")</f>
        <v>&lt;eu:PublicServiceHasCost&gt;</v>
      </c>
      <c r="J202" s="12" t="str">
        <f>IFERROR(IF(VLOOKUP(I202,Vocabulary!$A:$J,10,)=0,"",VLOOKUP(I202,Vocabulary!$A:$J,10,)),"")</f>
        <v/>
      </c>
      <c r="L202" s="12" t="str">
        <f>IFERROR(IF(VLOOKUP(K202,Vocabulary!$A:$J,10,)=0,"",VLOOKUP(K202,Vocabulary!$A:$J,10,)),"")</f>
        <v/>
      </c>
    </row>
    <row r="203" spans="1:12" ht="187.2" x14ac:dyDescent="0.3">
      <c r="A203" s="8">
        <v>202</v>
      </c>
      <c r="B203" s="12" t="str">
        <f>IFERROR(VLOOKUP(A203,Vocabulary!$A:$J,6,),"")</f>
        <v>EU</v>
      </c>
      <c r="C203" s="12" t="str">
        <f>IFERROR(VLOOKUP(A203,Vocabulary!$A:$J,4,),"")</f>
        <v>Other</v>
      </c>
      <c r="D203" s="12" t="str">
        <f>IFERROR(VLOOKUP(A203,Vocabulary!$A:$J,2,),"")</f>
        <v>RequirementGroup</v>
      </c>
      <c r="E203" s="12" t="str">
        <f>IFERROR(IF(VLOOKUP(A203,Vocabulary!$A:$J,3,)=0,"",VLOOKUP(A203,Vocabulary!$A:$J,3,)),"")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F203" s="12" t="str">
        <f>IFERROR(IF(VLOOKUP(A203,Vocabulary!$A:$J,7,)=0,"",VLOOKUP(A203,Vocabulary!$A:$J,7,)),"")</f>
        <v/>
      </c>
      <c r="G203" s="4">
        <v>202</v>
      </c>
      <c r="H203" s="12" t="str">
        <f>IFERROR(IF(VLOOKUP(G203,Vocabulary!$A:$J,10,)=0,"",VLOOKUP(G203,Vocabulary!$A:$J,10,)),"")</f>
        <v>&lt;eu:RequirementGroup&gt;</v>
      </c>
      <c r="J203" s="12" t="str">
        <f>IFERROR(IF(VLOOKUP(I203,Vocabulary!$A:$J,10,)=0,"",VLOOKUP(I203,Vocabulary!$A:$J,10,)),"")</f>
        <v/>
      </c>
      <c r="L203" s="12" t="str">
        <f>IFERROR(IF(VLOOKUP(K203,Vocabulary!$A:$J,10,)=0,"",VLOOKUP(K203,Vocabulary!$A:$J,10,)),"")</f>
        <v/>
      </c>
    </row>
    <row r="204" spans="1:12" x14ac:dyDescent="0.3">
      <c r="A204" s="8">
        <v>203</v>
      </c>
      <c r="B204" s="12" t="str">
        <f>IFERROR(VLOOKUP(A204,Vocabulary!$A:$J,6,),"")</f>
        <v>EU</v>
      </c>
      <c r="C204" s="12" t="str">
        <f>IFERROR(VLOOKUP(A204,Vocabulary!$A:$J,4,),"")</f>
        <v>Other</v>
      </c>
      <c r="D204" s="12" t="str">
        <f>IFERROR(VLOOKUP(A204,Vocabulary!$A:$J,2,),"")</f>
        <v>RequirementGroupIdentifier</v>
      </c>
      <c r="E204" s="12" t="str">
        <f>IFERROR(IF(VLOOKUP(A204,Vocabulary!$A:$J,3,)=0,"",VLOOKUP(A204,Vocabulary!$A:$J,3,)),"")</f>
        <v>A requirement group must be identified.</v>
      </c>
      <c r="F204" s="12" t="str">
        <f>IFERROR(IF(VLOOKUP(A204,Vocabulary!$A:$J,7,)=0,"",VLOOKUP(A204,Vocabulary!$A:$J,7,)),"")</f>
        <v/>
      </c>
      <c r="G204" s="4">
        <v>203</v>
      </c>
      <c r="H204" s="12" t="str">
        <f>IFERROR(IF(VLOOKUP(G204,Vocabulary!$A:$J,10,)=0,"",VLOOKUP(G204,Vocabulary!$A:$J,10,)),"")</f>
        <v>&lt;eu:RequirementGroupIdentifier&gt;</v>
      </c>
      <c r="J204" s="12" t="str">
        <f>IFERROR(IF(VLOOKUP(I204,Vocabulary!$A:$J,10,)=0,"",VLOOKUP(I204,Vocabulary!$A:$J,10,)),"")</f>
        <v/>
      </c>
      <c r="L204" s="12" t="str">
        <f>IFERROR(IF(VLOOKUP(K204,Vocabulary!$A:$J,10,)=0,"",VLOOKUP(K204,Vocabulary!$A:$J,10,)),"")</f>
        <v/>
      </c>
    </row>
    <row r="205" spans="1:12" ht="72" x14ac:dyDescent="0.3">
      <c r="A205" s="8">
        <v>204</v>
      </c>
      <c r="B205" s="12" t="str">
        <f>IFERROR(VLOOKUP(A205,Vocabulary!$A:$J,6,),"")</f>
        <v>EU</v>
      </c>
      <c r="C205" s="12" t="str">
        <f>IFERROR(VLOOKUP(A205,Vocabulary!$A:$J,4,),"")</f>
        <v>Other</v>
      </c>
      <c r="D205" s="12" t="str">
        <f>IFERROR(VLOOKUP(A205,Vocabulary!$A:$J,2,),"")</f>
        <v>RequirementGroupDescription</v>
      </c>
      <c r="E205" s="12" t="str">
        <f>IFERROR(IF(VLOOKUP(A205,Vocabulary!$A:$J,3,)=0,"",VLOOKUP(A205,Vocabulary!$A:$J,3,)),"")</f>
        <v xml:space="preserve">A requirement group may be textually described using this property. The
description can be used to add details and explanation about the requirement
group. </v>
      </c>
      <c r="F205" s="12" t="str">
        <f>IFERROR(IF(VLOOKUP(A205,Vocabulary!$A:$J,7,)=0,"",VLOOKUP(A205,Vocabulary!$A:$J,7,)),"")</f>
        <v/>
      </c>
      <c r="G205" s="4">
        <v>204</v>
      </c>
      <c r="H205" s="12" t="str">
        <f>IFERROR(IF(VLOOKUP(G205,Vocabulary!$A:$J,10,)=0,"",VLOOKUP(G205,Vocabulary!$A:$J,10,)),"")</f>
        <v>&lt;eu:RequirementGroupDescription&gt;</v>
      </c>
      <c r="J205" s="12" t="str">
        <f>IFERROR(IF(VLOOKUP(I205,Vocabulary!$A:$J,10,)=0,"",VLOOKUP(I205,Vocabulary!$A:$J,10,)),"")</f>
        <v/>
      </c>
      <c r="L205" s="12" t="str">
        <f>IFERROR(IF(VLOOKUP(K205,Vocabulary!$A:$J,10,)=0,"",VLOOKUP(K205,Vocabulary!$A:$J,10,)),"")</f>
        <v/>
      </c>
    </row>
    <row r="206" spans="1:12" ht="43.2" x14ac:dyDescent="0.3">
      <c r="A206" s="8">
        <v>205</v>
      </c>
      <c r="B206" s="12" t="str">
        <f>IFERROR(VLOOKUP(A206,Vocabulary!$A:$J,6,),"")</f>
        <v>EU</v>
      </c>
      <c r="C206" s="12" t="str">
        <f>IFERROR(VLOOKUP(A206,Vocabulary!$A:$J,4,),"")</f>
        <v>Other</v>
      </c>
      <c r="D206" s="12" t="str">
        <f>IFERROR(VLOOKUP(A206,Vocabulary!$A:$J,2,),"")</f>
        <v>RequirementGroupHasCriterionRequirement</v>
      </c>
      <c r="E206" s="12" t="str">
        <f>IFERROR(IF(VLOOKUP(A206,Vocabulary!$A:$J,3,)=0,"",VLOOKUP(A206,Vocabulary!$A:$J,3,)),"")</f>
        <v>A requirement group is a collection of criterion requirements. At least, a
requirement group shall contain one criterion requirement.</v>
      </c>
      <c r="F206" s="12" t="str">
        <f>IFERROR(IF(VLOOKUP(A206,Vocabulary!$A:$J,7,)=0,"",VLOOKUP(A206,Vocabulary!$A:$J,7,)),"")</f>
        <v/>
      </c>
      <c r="G206" s="4">
        <v>205</v>
      </c>
      <c r="H206" s="12" t="str">
        <f>IFERROR(IF(VLOOKUP(G206,Vocabulary!$A:$J,10,)=0,"",VLOOKUP(G206,Vocabulary!$A:$J,10,)),"")</f>
        <v>&lt;eu:RequirementGroupHasCriterionRequirement&gt;</v>
      </c>
      <c r="J206" s="12" t="str">
        <f>IFERROR(IF(VLOOKUP(I206,Vocabulary!$A:$J,10,)=0,"",VLOOKUP(I206,Vocabulary!$A:$J,10,)),"")</f>
        <v/>
      </c>
      <c r="L206" s="12" t="str">
        <f>IFERROR(IF(VLOOKUP(K206,Vocabulary!$A:$J,10,)=0,"",VLOOKUP(K206,Vocabulary!$A:$J,10,)),"")</f>
        <v/>
      </c>
    </row>
    <row r="207" spans="1:12" ht="129.6" x14ac:dyDescent="0.3">
      <c r="A207" s="8">
        <v>206</v>
      </c>
      <c r="B207" s="12" t="str">
        <f>IFERROR(VLOOKUP(A207,Vocabulary!$A:$J,6,),"")</f>
        <v>EU</v>
      </c>
      <c r="C207" s="12" t="str">
        <f>IFERROR(VLOOKUP(A207,Vocabulary!$A:$J,4,),"")</f>
        <v>Other</v>
      </c>
      <c r="D207" s="12" t="str">
        <f>IFERROR(VLOOKUP(A207,Vocabulary!$A:$J,2,),"")</f>
        <v>RequirementResponse</v>
      </c>
      <c r="E207" s="12" t="str">
        <f>IFERROR(IF(VLOOKUP(A207,Vocabulary!$A:$J,3,)=0,"",VLOOKUP(A207,Vocabulary!$A:$J,3,)),"")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F207" s="12" t="str">
        <f>IFERROR(IF(VLOOKUP(A207,Vocabulary!$A:$J,7,)=0,"",VLOOKUP(A207,Vocabulary!$A:$J,7,)),"")</f>
        <v/>
      </c>
      <c r="G207" s="4">
        <v>206</v>
      </c>
      <c r="H207" s="12" t="str">
        <f>IFERROR(IF(VLOOKUP(G207,Vocabulary!$A:$J,10,)=0,"",VLOOKUP(G207,Vocabulary!$A:$J,10,)),"")</f>
        <v>&lt;eu:RequirementResponse&gt;</v>
      </c>
      <c r="J207" s="12" t="str">
        <f>IFERROR(IF(VLOOKUP(I207,Vocabulary!$A:$J,10,)=0,"",VLOOKUP(I207,Vocabulary!$A:$J,10,)),"")</f>
        <v/>
      </c>
      <c r="L207" s="12" t="str">
        <f>IFERROR(IF(VLOOKUP(K207,Vocabulary!$A:$J,10,)=0,"",VLOOKUP(K207,Vocabulary!$A:$J,10,)),"")</f>
        <v/>
      </c>
    </row>
    <row r="208" spans="1:12" x14ac:dyDescent="0.3">
      <c r="A208" s="8">
        <v>207</v>
      </c>
      <c r="B208" s="12" t="str">
        <f>IFERROR(VLOOKUP(A208,Vocabulary!$A:$J,6,),"")</f>
        <v>EU</v>
      </c>
      <c r="C208" s="12" t="str">
        <f>IFERROR(VLOOKUP(A208,Vocabulary!$A:$J,4,),"")</f>
        <v>Other</v>
      </c>
      <c r="D208" s="12" t="str">
        <f>IFERROR(VLOOKUP(A208,Vocabulary!$A:$J,2,),"")</f>
        <v>RequirementResponseIdentifier</v>
      </c>
      <c r="E208" s="12" t="str">
        <f>IFERROR(IF(VLOOKUP(A208,Vocabulary!$A:$J,3,)=0,"",VLOOKUP(A208,Vocabulary!$A:$J,3,)),"")</f>
        <v>A Requirement Response must have an identifier</v>
      </c>
      <c r="F208" s="12" t="str">
        <f>IFERROR(IF(VLOOKUP(A208,Vocabulary!$A:$J,7,)=0,"",VLOOKUP(A208,Vocabulary!$A:$J,7,)),"")</f>
        <v/>
      </c>
      <c r="G208" s="4">
        <v>207</v>
      </c>
      <c r="H208" s="12" t="str">
        <f>IFERROR(IF(VLOOKUP(G208,Vocabulary!$A:$J,10,)=0,"",VLOOKUP(G208,Vocabulary!$A:$J,10,)),"")</f>
        <v>&lt;eu:RequirementResponseIdentifier&gt;</v>
      </c>
      <c r="J208" s="12" t="str">
        <f>IFERROR(IF(VLOOKUP(I208,Vocabulary!$A:$J,10,)=0,"",VLOOKUP(I208,Vocabulary!$A:$J,10,)),"")</f>
        <v/>
      </c>
      <c r="L208" s="12" t="str">
        <f>IFERROR(IF(VLOOKUP(K208,Vocabulary!$A:$J,10,)=0,"",VLOOKUP(K208,Vocabulary!$A:$J,10,)),"")</f>
        <v/>
      </c>
    </row>
    <row r="209" spans="1:12" ht="28.8" x14ac:dyDescent="0.3">
      <c r="A209" s="8">
        <v>208</v>
      </c>
      <c r="B209" s="12" t="str">
        <f>IFERROR(VLOOKUP(A209,Vocabulary!$A:$J,6,),"")</f>
        <v>EU</v>
      </c>
      <c r="C209" s="12" t="str">
        <f>IFERROR(VLOOKUP(A209,Vocabulary!$A:$J,4,),"")</f>
        <v>Other</v>
      </c>
      <c r="D209" s="12" t="str">
        <f>IFERROR(VLOOKUP(A209,Vocabulary!$A:$J,2,),"")</f>
        <v>RequirementResponseName</v>
      </c>
      <c r="E209" s="12" t="str">
        <f>IFERROR(IF(VLOOKUP(A209,Vocabulary!$A:$J,3,)=0,"",VLOOKUP(A209,Vocabulary!$A:$J,3,)),"")</f>
        <v xml:space="preserve">A Requirement Response may have a name by which it is referred to. </v>
      </c>
      <c r="F209" s="12" t="str">
        <f>IFERROR(IF(VLOOKUP(A209,Vocabulary!$A:$J,7,)=0,"",VLOOKUP(A209,Vocabulary!$A:$J,7,)),"")</f>
        <v/>
      </c>
      <c r="G209" s="4">
        <v>208</v>
      </c>
      <c r="H209" s="12" t="str">
        <f>IFERROR(IF(VLOOKUP(G209,Vocabulary!$A:$J,10,)=0,"",VLOOKUP(G209,Vocabulary!$A:$J,10,)),"")</f>
        <v>&lt;eu:RequirementResponseName&gt;</v>
      </c>
      <c r="J209" s="12" t="str">
        <f>IFERROR(IF(VLOOKUP(I209,Vocabulary!$A:$J,10,)=0,"",VLOOKUP(I209,Vocabulary!$A:$J,10,)),"")</f>
        <v/>
      </c>
      <c r="L209" s="12" t="str">
        <f>IFERROR(IF(VLOOKUP(K209,Vocabulary!$A:$J,10,)=0,"",VLOOKUP(K209,Vocabulary!$A:$J,10,)),"")</f>
        <v/>
      </c>
    </row>
    <row r="210" spans="1:12" x14ac:dyDescent="0.3">
      <c r="A210" s="8">
        <v>209</v>
      </c>
      <c r="B210" s="12" t="str">
        <f>IFERROR(VLOOKUP(A210,Vocabulary!$A:$J,6,),"")</f>
        <v>EU</v>
      </c>
      <c r="C210" s="12" t="str">
        <f>IFERROR(VLOOKUP(A210,Vocabulary!$A:$J,4,),"")</f>
        <v>Other</v>
      </c>
      <c r="D210" s="12" t="str">
        <f>IFERROR(VLOOKUP(A210,Vocabulary!$A:$J,2,),"")</f>
        <v>RequirementResponseDescription</v>
      </c>
      <c r="E210" s="12" t="str">
        <f>IFERROR(IF(VLOOKUP(A210,Vocabulary!$A:$J,3,)=0,"",VLOOKUP(A210,Vocabulary!$A:$J,3,)),"")</f>
        <v>A Requirement Response may have an explanatory description.</v>
      </c>
      <c r="F210" s="12" t="str">
        <f>IFERROR(IF(VLOOKUP(A210,Vocabulary!$A:$J,7,)=0,"",VLOOKUP(A210,Vocabulary!$A:$J,7,)),"")</f>
        <v/>
      </c>
      <c r="G210" s="4">
        <v>209</v>
      </c>
      <c r="H210" s="12" t="str">
        <f>IFERROR(IF(VLOOKUP(G210,Vocabulary!$A:$J,10,)=0,"",VLOOKUP(G210,Vocabulary!$A:$J,10,)),"")</f>
        <v>&lt;eu:RequirementResponseDescription&gt;</v>
      </c>
      <c r="J210" s="12" t="str">
        <f>IFERROR(IF(VLOOKUP(I210,Vocabulary!$A:$J,10,)=0,"",VLOOKUP(I210,Vocabulary!$A:$J,10,)),"")</f>
        <v/>
      </c>
      <c r="L210" s="12" t="str">
        <f>IFERROR(IF(VLOOKUP(K210,Vocabulary!$A:$J,10,)=0,"",VLOOKUP(K210,Vocabulary!$A:$J,10,)),"")</f>
        <v/>
      </c>
    </row>
    <row r="211" spans="1:12" ht="86.4" x14ac:dyDescent="0.3">
      <c r="A211" s="8">
        <v>210</v>
      </c>
      <c r="B211" s="12" t="str">
        <f>IFERROR(VLOOKUP(A211,Vocabulary!$A:$J,6,),"")</f>
        <v>EU</v>
      </c>
      <c r="C211" s="12" t="str">
        <f>IFERROR(VLOOKUP(A211,Vocabulary!$A:$J,4,),"")</f>
        <v>Other</v>
      </c>
      <c r="D211" s="12" t="str">
        <f>IFERROR(VLOOKUP(A211,Vocabulary!$A:$J,2,),"")</f>
        <v>RequirementResponseValue</v>
      </c>
      <c r="E211" s="12" t="str">
        <f>IFERROR(IF(VLOOKUP(A211,Vocabulary!$A:$J,3,)=0,"",VLOOKUP(A211,Vocabulary!$A:$J,3,)),"")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F211" s="12" t="str">
        <f>IFERROR(IF(VLOOKUP(A211,Vocabulary!$A:$J,7,)=0,"",VLOOKUP(A211,Vocabulary!$A:$J,7,)),"")</f>
        <v/>
      </c>
      <c r="G211" s="4">
        <v>210</v>
      </c>
      <c r="H211" s="12" t="str">
        <f>IFERROR(IF(VLOOKUP(G211,Vocabulary!$A:$J,10,)=0,"",VLOOKUP(G211,Vocabulary!$A:$J,10,)),"")</f>
        <v>&lt;eu:RequirementResponseValue&gt;</v>
      </c>
      <c r="J211" s="12" t="str">
        <f>IFERROR(IF(VLOOKUP(I211,Vocabulary!$A:$J,10,)=0,"",VLOOKUP(I211,Vocabulary!$A:$J,10,)),"")</f>
        <v/>
      </c>
      <c r="L211" s="12" t="str">
        <f>IFERROR(IF(VLOOKUP(K211,Vocabulary!$A:$J,10,)=0,"",VLOOKUP(K211,Vocabulary!$A:$J,10,)),"")</f>
        <v/>
      </c>
    </row>
    <row r="212" spans="1:12" ht="43.2" x14ac:dyDescent="0.3">
      <c r="A212" s="8">
        <v>211</v>
      </c>
      <c r="B212" s="12" t="str">
        <f>IFERROR(VLOOKUP(A212,Vocabulary!$A:$J,6,),"")</f>
        <v>EU</v>
      </c>
      <c r="C212" s="12" t="str">
        <f>IFERROR(VLOOKUP(A212,Vocabulary!$A:$J,4,),"")</f>
        <v>Other</v>
      </c>
      <c r="D212" s="12" t="str">
        <f>IFERROR(VLOOKUP(A212,Vocabulary!$A:$J,2,),"")</f>
        <v>RequirementResponseProvenByEvidence</v>
      </c>
      <c r="E212" s="12" t="str">
        <f>IFERROR(IF(VLOOKUP(A212,Vocabulary!$A:$J,3,)=0,"",VLOOKUP(A212,Vocabulary!$A:$J,3,)),"")</f>
        <v xml:space="preserve">The Requirement Response may provide the evidence that proves the response,
and thus the criterion requirement. </v>
      </c>
      <c r="F212" s="12" t="str">
        <f>IFERROR(IF(VLOOKUP(A212,Vocabulary!$A:$J,7,)=0,"",VLOOKUP(A212,Vocabulary!$A:$J,7,)),"")</f>
        <v/>
      </c>
      <c r="G212" s="4">
        <v>211</v>
      </c>
      <c r="H212" s="12" t="str">
        <f>IFERROR(IF(VLOOKUP(G212,Vocabulary!$A:$J,10,)=0,"",VLOOKUP(G212,Vocabulary!$A:$J,10,)),"")</f>
        <v>&lt;eu:RequirementResponseProvenByEvidence&gt;</v>
      </c>
      <c r="J212" s="12" t="str">
        <f>IFERROR(IF(VLOOKUP(I212,Vocabulary!$A:$J,10,)=0,"",VLOOKUP(I212,Vocabulary!$A:$J,10,)),"")</f>
        <v/>
      </c>
      <c r="L212" s="12" t="str">
        <f>IFERROR(IF(VLOOKUP(K212,Vocabulary!$A:$J,10,)=0,"",VLOOKUP(K212,Vocabulary!$A:$J,10,)),"")</f>
        <v/>
      </c>
    </row>
    <row r="213" spans="1:12" ht="28.8" x14ac:dyDescent="0.3">
      <c r="A213" s="8">
        <v>212</v>
      </c>
      <c r="B213" s="12" t="str">
        <f>IFERROR(VLOOKUP(A213,Vocabulary!$A:$J,6,),"")</f>
        <v>EU</v>
      </c>
      <c r="C213" s="12" t="str">
        <f>IFERROR(VLOOKUP(A213,Vocabulary!$A:$J,4,),"")</f>
        <v>Other</v>
      </c>
      <c r="D213" s="12" t="str">
        <f>IFERROR(VLOOKUP(A213,Vocabulary!$A:$J,2,),"")</f>
        <v>RequirementResponseAppliesToPeriodOfTime</v>
      </c>
      <c r="E213" s="12" t="str">
        <f>IFERROR(IF(VLOOKUP(A213,Vocabulary!$A:$J,3,)=0,"",VLOOKUP(A213,Vocabulary!$A:$J,3,)),"")</f>
        <v>A requirement response applies to a specific period of time</v>
      </c>
      <c r="F213" s="12" t="str">
        <f>IFERROR(IF(VLOOKUP(A213,Vocabulary!$A:$J,7,)=0,"",VLOOKUP(A213,Vocabulary!$A:$J,7,)),"")</f>
        <v/>
      </c>
      <c r="G213" s="4">
        <v>212</v>
      </c>
      <c r="H213" s="12" t="str">
        <f>IFERROR(IF(VLOOKUP(G213,Vocabulary!$A:$J,10,)=0,"",VLOOKUP(G213,Vocabulary!$A:$J,10,)),"")</f>
        <v>&lt;eu:RequirementResponseAppliesToPeriodOfTime&gt;</v>
      </c>
      <c r="J213" s="12" t="str">
        <f>IFERROR(IF(VLOOKUP(I213,Vocabulary!$A:$J,10,)=0,"",VLOOKUP(I213,Vocabulary!$A:$J,10,)),"")</f>
        <v/>
      </c>
      <c r="L213" s="12" t="str">
        <f>IFERROR(IF(VLOOKUP(K213,Vocabulary!$A:$J,10,)=0,"",VLOOKUP(K213,Vocabulary!$A:$J,10,)),"")</f>
        <v/>
      </c>
    </row>
    <row r="214" spans="1:12" ht="43.2" x14ac:dyDescent="0.3">
      <c r="A214" s="8">
        <v>213</v>
      </c>
      <c r="B214" s="12" t="str">
        <f>IFERROR(VLOOKUP(A214,Vocabulary!$A:$J,6,),"")</f>
        <v>EU</v>
      </c>
      <c r="C214" s="12" t="str">
        <f>IFERROR(VLOOKUP(A214,Vocabulary!$A:$J,4,),"")</f>
        <v>Other</v>
      </c>
      <c r="D214" s="12" t="str">
        <f>IFERROR(VLOOKUP(A214,Vocabulary!$A:$J,2,),"")</f>
        <v>RequirementResponseValidatesCriterionRequirement</v>
      </c>
      <c r="E214" s="12" t="str">
        <f>IFERROR(IF(VLOOKUP(A214,Vocabulary!$A:$J,3,)=0,"",VLOOKUP(A214,Vocabulary!$A:$J,3,)),"")</f>
        <v>The Requirement Response must refer to the Criterion Requirement it is actually
replying to.</v>
      </c>
      <c r="F214" s="12" t="str">
        <f>IFERROR(IF(VLOOKUP(A214,Vocabulary!$A:$J,7,)=0,"",VLOOKUP(A214,Vocabulary!$A:$J,7,)),"")</f>
        <v/>
      </c>
      <c r="G214" s="4">
        <v>213</v>
      </c>
      <c r="H214" s="12" t="str">
        <f>IFERROR(IF(VLOOKUP(G214,Vocabulary!$A:$J,10,)=0,"",VLOOKUP(G214,Vocabulary!$A:$J,10,)),"")</f>
        <v>&lt;eu:RequirementResponseValidatesCriterionRequirement&gt;</v>
      </c>
      <c r="J214" s="12" t="str">
        <f>IFERROR(IF(VLOOKUP(I214,Vocabulary!$A:$J,10,)=0,"",VLOOKUP(I214,Vocabulary!$A:$J,10,)),"")</f>
        <v/>
      </c>
      <c r="L214" s="12" t="str">
        <f>IFERROR(IF(VLOOKUP(K214,Vocabulary!$A:$J,10,)=0,"",VLOOKUP(K214,Vocabulary!$A:$J,10,)),"")</f>
        <v/>
      </c>
    </row>
    <row r="215" spans="1:12" ht="28.8" x14ac:dyDescent="0.3">
      <c r="A215" s="8">
        <v>214</v>
      </c>
      <c r="B215" s="12" t="str">
        <f>IFERROR(VLOOKUP(A215,Vocabulary!$A:$J,6,),"")</f>
        <v>EU</v>
      </c>
      <c r="C215" s="12" t="str">
        <f>IFERROR(VLOOKUP(A215,Vocabulary!$A:$J,4,),"")</f>
        <v>Organization</v>
      </c>
      <c r="D215" s="12" t="str">
        <f>IFERROR(VLOOKUP(A215,Vocabulary!$A:$J,2,),"")</f>
        <v>Rule</v>
      </c>
      <c r="E215" s="12" t="str">
        <f>IFERROR(IF(VLOOKUP(A215,Vocabulary!$A:$J,3,)=0,"",VLOOKUP(A215,Vocabulary!$A:$J,3,)),"")</f>
        <v>A document that sets out the specific rules, guidelines, or procedures that a public service follows.</v>
      </c>
      <c r="F215" s="12" t="str">
        <f>IFERROR(IF(VLOOKUP(A215,Vocabulary!$A:$J,7,)=0,"",VLOOKUP(A215,Vocabulary!$A:$J,7,)),"")</f>
        <v/>
      </c>
      <c r="G215" s="4">
        <v>214</v>
      </c>
      <c r="H215" s="12" t="str">
        <f>IFERROR(IF(VLOOKUP(G215,Vocabulary!$A:$J,10,)=0,"",VLOOKUP(G215,Vocabulary!$A:$J,10,)),"")</f>
        <v>&lt;eu:Rule&gt;</v>
      </c>
      <c r="J215" s="12" t="str">
        <f>IFERROR(IF(VLOOKUP(I215,Vocabulary!$A:$J,10,)=0,"",VLOOKUP(I215,Vocabulary!$A:$J,10,)),"")</f>
        <v/>
      </c>
      <c r="L215" s="12" t="str">
        <f>IFERROR(IF(VLOOKUP(K215,Vocabulary!$A:$J,10,)=0,"",VLOOKUP(K215,Vocabulary!$A:$J,10,)),"")</f>
        <v/>
      </c>
    </row>
    <row r="216" spans="1:12" x14ac:dyDescent="0.3">
      <c r="A216" s="8">
        <v>215</v>
      </c>
      <c r="B216" s="12" t="str">
        <f>IFERROR(VLOOKUP(A216,Vocabulary!$A:$J,6,),"")</f>
        <v>EU</v>
      </c>
      <c r="C216" s="12" t="str">
        <f>IFERROR(VLOOKUP(A216,Vocabulary!$A:$J,4,),"")</f>
        <v>Organization</v>
      </c>
      <c r="D216" s="12" t="str">
        <f>IFERROR(VLOOKUP(A216,Vocabulary!$A:$J,2,),"")</f>
        <v>RuleIdentifier</v>
      </c>
      <c r="E216" s="12" t="str">
        <f>IFERROR(IF(VLOOKUP(A216,Vocabulary!$A:$J,3,)=0,"",VLOOKUP(A216,Vocabulary!$A:$J,3,)),"")</f>
        <v>This property represents a formally-issued Identifier for the Rule.</v>
      </c>
      <c r="F216" s="12" t="str">
        <f>IFERROR(IF(VLOOKUP(A216,Vocabulary!$A:$J,7,)=0,"",VLOOKUP(A216,Vocabulary!$A:$J,7,)),"")</f>
        <v/>
      </c>
      <c r="G216" s="4">
        <v>215</v>
      </c>
      <c r="H216" s="12" t="str">
        <f>IFERROR(IF(VLOOKUP(G216,Vocabulary!$A:$J,10,)=0,"",VLOOKUP(G216,Vocabulary!$A:$J,10,)),"")</f>
        <v>&lt;eu:RuleIdentifier&gt;</v>
      </c>
      <c r="J216" s="12" t="str">
        <f>IFERROR(IF(VLOOKUP(I216,Vocabulary!$A:$J,10,)=0,"",VLOOKUP(I216,Vocabulary!$A:$J,10,)),"")</f>
        <v/>
      </c>
      <c r="L216" s="12" t="str">
        <f>IFERROR(IF(VLOOKUP(K216,Vocabulary!$A:$J,10,)=0,"",VLOOKUP(K216,Vocabulary!$A:$J,10,)),"")</f>
        <v/>
      </c>
    </row>
    <row r="217" spans="1:12" x14ac:dyDescent="0.3">
      <c r="A217" s="8">
        <v>216</v>
      </c>
      <c r="B217" s="12" t="str">
        <f>IFERROR(VLOOKUP(A217,Vocabulary!$A:$J,6,),"")</f>
        <v>EU</v>
      </c>
      <c r="C217" s="12" t="str">
        <f>IFERROR(VLOOKUP(A217,Vocabulary!$A:$J,4,),"")</f>
        <v>Organization</v>
      </c>
      <c r="D217" s="12" t="str">
        <f>IFERROR(VLOOKUP(A217,Vocabulary!$A:$J,2,),"")</f>
        <v>RuleDescription</v>
      </c>
      <c r="E217" s="12" t="str">
        <f>IFERROR(IF(VLOOKUP(A217,Vocabulary!$A:$J,3,)=0,"",VLOOKUP(A217,Vocabulary!$A:$J,3,)),"")</f>
        <v>This property represents a free text Description of the Rule.</v>
      </c>
      <c r="F217" s="12" t="str">
        <f>IFERROR(IF(VLOOKUP(A217,Vocabulary!$A:$J,7,)=0,"",VLOOKUP(A217,Vocabulary!$A:$J,7,)),"")</f>
        <v/>
      </c>
      <c r="G217" s="4">
        <v>216</v>
      </c>
      <c r="H217" s="12" t="str">
        <f>IFERROR(IF(VLOOKUP(G217,Vocabulary!$A:$J,10,)=0,"",VLOOKUP(G217,Vocabulary!$A:$J,10,)),"")</f>
        <v>&lt;eu:RuleDescription&gt;</v>
      </c>
      <c r="J217" s="12" t="str">
        <f>IFERROR(IF(VLOOKUP(I217,Vocabulary!$A:$J,10,)=0,"",VLOOKUP(I217,Vocabulary!$A:$J,10,)),"")</f>
        <v/>
      </c>
      <c r="L217" s="12" t="str">
        <f>IFERROR(IF(VLOOKUP(K217,Vocabulary!$A:$J,10,)=0,"",VLOOKUP(K217,Vocabulary!$A:$J,10,)),"")</f>
        <v/>
      </c>
    </row>
    <row r="218" spans="1:12" ht="57.6" x14ac:dyDescent="0.3">
      <c r="A218" s="8">
        <v>217</v>
      </c>
      <c r="B218" s="12" t="str">
        <f>IFERROR(VLOOKUP(A218,Vocabulary!$A:$J,6,),"")</f>
        <v>EU</v>
      </c>
      <c r="C218" s="12" t="str">
        <f>IFERROR(VLOOKUP(A218,Vocabulary!$A:$J,4,),"")</f>
        <v>Organization</v>
      </c>
      <c r="D218" s="12" t="str">
        <f>IFERROR(VLOOKUP(A218,Vocabulary!$A:$J,2,),"")</f>
        <v>RuleLanguage</v>
      </c>
      <c r="E218" s="12" t="str">
        <f>IFERROR(IF(VLOOKUP(A218,Vocabulary!$A:$J,3,)=0,"",VLOOKUP(A218,Vocabulary!$A:$J,3,)),"")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F218" s="12" t="str">
        <f>IFERROR(IF(VLOOKUP(A218,Vocabulary!$A:$J,7,)=0,"",VLOOKUP(A218,Vocabulary!$A:$J,7,)),"")</f>
        <v/>
      </c>
      <c r="G218" s="4">
        <v>217</v>
      </c>
      <c r="H218" s="12" t="str">
        <f>IFERROR(IF(VLOOKUP(G218,Vocabulary!$A:$J,10,)=0,"",VLOOKUP(G218,Vocabulary!$A:$J,10,)),"")</f>
        <v>&lt;eu:RuleLanguage&gt;</v>
      </c>
      <c r="J218" s="12" t="str">
        <f>IFERROR(IF(VLOOKUP(I218,Vocabulary!$A:$J,10,)=0,"",VLOOKUP(I218,Vocabulary!$A:$J,10,)),"")</f>
        <v/>
      </c>
      <c r="L218" s="12" t="str">
        <f>IFERROR(IF(VLOOKUP(K218,Vocabulary!$A:$J,10,)=0,"",VLOOKUP(K218,Vocabulary!$A:$J,10,)),"")</f>
        <v/>
      </c>
    </row>
    <row r="219" spans="1:12" x14ac:dyDescent="0.3">
      <c r="A219" s="8">
        <v>218</v>
      </c>
      <c r="B219" s="12" t="str">
        <f>IFERROR(VLOOKUP(A219,Vocabulary!$A:$J,6,),"")</f>
        <v>EU</v>
      </c>
      <c r="C219" s="12" t="str">
        <f>IFERROR(VLOOKUP(A219,Vocabulary!$A:$J,4,),"")</f>
        <v>Organization</v>
      </c>
      <c r="D219" s="12" t="str">
        <f>IFERROR(VLOOKUP(A219,Vocabulary!$A:$J,2,),"")</f>
        <v>RuleName</v>
      </c>
      <c r="E219" s="12" t="str">
        <f>IFERROR(IF(VLOOKUP(A219,Vocabulary!$A:$J,3,)=0,"",VLOOKUP(A219,Vocabulary!$A:$J,3,)),"")</f>
        <v>This property represents the name of the Rule.</v>
      </c>
      <c r="F219" s="12" t="str">
        <f>IFERROR(IF(VLOOKUP(A219,Vocabulary!$A:$J,7,)=0,"",VLOOKUP(A219,Vocabulary!$A:$J,7,)),"")</f>
        <v/>
      </c>
      <c r="G219" s="4">
        <v>218</v>
      </c>
      <c r="H219" s="12" t="str">
        <f>IFERROR(IF(VLOOKUP(G219,Vocabulary!$A:$J,10,)=0,"",VLOOKUP(G219,Vocabulary!$A:$J,10,)),"")</f>
        <v>&lt;eu:RuleName&gt;</v>
      </c>
      <c r="J219" s="12" t="str">
        <f>IFERROR(IF(VLOOKUP(I219,Vocabulary!$A:$J,10,)=0,"",VLOOKUP(I219,Vocabulary!$A:$J,10,)),"")</f>
        <v/>
      </c>
      <c r="L219" s="12" t="str">
        <f>IFERROR(IF(VLOOKUP(K219,Vocabulary!$A:$J,10,)=0,"",VLOOKUP(K219,Vocabulary!$A:$J,10,)),"")</f>
        <v/>
      </c>
    </row>
    <row r="220" spans="1:12" x14ac:dyDescent="0.3">
      <c r="A220" s="8">
        <v>219</v>
      </c>
      <c r="B220" s="12" t="str">
        <f>IFERROR(VLOOKUP(A220,Vocabulary!$A:$J,6,),"")</f>
        <v>EU</v>
      </c>
      <c r="C220" s="12" t="str">
        <f>IFERROR(VLOOKUP(A220,Vocabulary!$A:$J,4,),"")</f>
        <v>Organization</v>
      </c>
      <c r="D220" s="12" t="str">
        <f>IFERROR(VLOOKUP(A220,Vocabulary!$A:$J,2,),"")</f>
        <v>RuleImplements</v>
      </c>
      <c r="E220" s="12" t="str">
        <f>IFERROR(IF(VLOOKUP(A220,Vocabulary!$A:$J,3,)=0,"",VLOOKUP(A220,Vocabulary!$A:$J,3,)),"")</f>
        <v>The formal framework under which the rule is defined.</v>
      </c>
      <c r="F220" s="12" t="str">
        <f>IFERROR(IF(VLOOKUP(A220,Vocabulary!$A:$J,7,)=0,"",VLOOKUP(A220,Vocabulary!$A:$J,7,)),"")</f>
        <v/>
      </c>
      <c r="G220" s="4">
        <v>219</v>
      </c>
      <c r="H220" s="12" t="str">
        <f>IFERROR(IF(VLOOKUP(G220,Vocabulary!$A:$J,10,)=0,"",VLOOKUP(G220,Vocabulary!$A:$J,10,)),"")</f>
        <v>&lt;eu:RuleImplements&gt;</v>
      </c>
      <c r="J220" s="12" t="str">
        <f>IFERROR(IF(VLOOKUP(I220,Vocabulary!$A:$J,10,)=0,"",VLOOKUP(I220,Vocabulary!$A:$J,10,)),"")</f>
        <v/>
      </c>
      <c r="L220" s="12" t="str">
        <f>IFERROR(IF(VLOOKUP(K220,Vocabulary!$A:$J,10,)=0,"",VLOOKUP(K220,Vocabulary!$A:$J,10,)),"")</f>
        <v/>
      </c>
    </row>
    <row r="221" spans="1:12" ht="57.6" x14ac:dyDescent="0.3">
      <c r="A221" s="8">
        <v>220</v>
      </c>
      <c r="B221" s="12" t="str">
        <f>IFERROR(VLOOKUP(A221,Vocabulary!$A:$J,6,),"")</f>
        <v>FED</v>
      </c>
      <c r="C221" s="12" t="str">
        <f>IFERROR(VLOOKUP(A221,Vocabulary!$A:$J,4,),"")</f>
        <v>Organization</v>
      </c>
      <c r="D221" s="12" t="str">
        <f>IFERROR(VLOOKUP(A221,Vocabulary!$A:$J,2,),"")</f>
        <v>OrganizationalUnit</v>
      </c>
      <c r="E221" s="12" t="str">
        <f>IFERROR(IF(VLOOKUP(A221,Vocabulary!$A:$J,3,)=0,"",VLOOKUP(A221,Vocabulary!$A:$J,3,)),"")</f>
        <v xml:space="preserve">An Organization such as a department or support unit which is part of some larger Organization and only has full recognition within the context of that Organization. In particular the unit would not be regarded as a legal entity in its own right. </v>
      </c>
      <c r="F221" s="12" t="str">
        <f>IFERROR(IF(VLOOKUP(A221,Vocabulary!$A:$J,7,)=0,"",VLOOKUP(A221,Vocabulary!$A:$J,7,)),"")</f>
        <v/>
      </c>
      <c r="H221" s="12" t="str">
        <f>IFERROR(IF(VLOOKUP(G221,Vocabulary!$A:$J,10,)=0,"",VLOOKUP(G221,Vocabulary!$A:$J,10,)),"")</f>
        <v/>
      </c>
      <c r="I221" s="21">
        <v>220</v>
      </c>
      <c r="J221" s="12" t="str">
        <f>IFERROR(IF(VLOOKUP(I221,Vocabulary!$A:$J,10,)=0,"",VLOOKUP(I221,Vocabulary!$A:$J,10,)),"")</f>
        <v>&lt;org:OrganizationalUnit&gt;</v>
      </c>
      <c r="L221" s="12" t="str">
        <f>IFERROR(IF(VLOOKUP(K221,Vocabulary!$A:$J,10,)=0,"",VLOOKUP(K221,Vocabulary!$A:$J,10,)),"")</f>
        <v/>
      </c>
    </row>
    <row r="222" spans="1:12" ht="86.4" x14ac:dyDescent="0.3">
      <c r="A222" s="8">
        <v>221</v>
      </c>
      <c r="B222" s="12" t="str">
        <f>IFERROR(VLOOKUP(A222,Vocabulary!$A:$J,6,),"")</f>
        <v>FED</v>
      </c>
      <c r="C222" s="12" t="str">
        <f>IFERROR(VLOOKUP(A222,Vocabulary!$A:$J,4,),"")</f>
        <v>Organization</v>
      </c>
      <c r="D222" s="12" t="str">
        <f>IFERROR(VLOOKUP(A222,Vocabulary!$A:$J,2,),"")</f>
        <v>Organization</v>
      </c>
      <c r="E222" s="12" t="str">
        <f>IFERROR(IF(VLOOKUP(A222,Vocabulary!$A:$J,3,)=0,"",VLOOKUP(A222,Vocabulary!$A:$J,3,)),"")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F222" s="12" t="str">
        <f>IFERROR(IF(VLOOKUP(A222,Vocabulary!$A:$J,7,)=0,"",VLOOKUP(A222,Vocabulary!$A:$J,7,)),"")</f>
        <v/>
      </c>
      <c r="G222" s="4">
        <v>101</v>
      </c>
      <c r="H222" s="12" t="str">
        <f>IFERROR(IF(VLOOKUP(G222,Vocabulary!$A:$J,10,)=0,"",VLOOKUP(G222,Vocabulary!$A:$J,10,)),"")</f>
        <v>&lt;eu:LegalEntity&gt;</v>
      </c>
      <c r="I222" s="21">
        <v>221</v>
      </c>
      <c r="J222" s="12" t="str">
        <f>IFERROR(IF(VLOOKUP(I222,Vocabulary!$A:$J,10,)=0,"",VLOOKUP(I222,Vocabulary!$A:$J,10,)),"")</f>
        <v>&lt;org:Organization&gt;</v>
      </c>
      <c r="K222" s="8">
        <v>600</v>
      </c>
      <c r="L222" s="12" t="str">
        <f>IFERROR(IF(VLOOKUP(K222,Vocabulary!$A:$J,10,)=0,"",VLOOKUP(K222,Vocabulary!$A:$J,10,)),"")</f>
        <v>&lt;vl-organisatie-ext:Organisatie&gt;</v>
      </c>
    </row>
    <row r="223" spans="1:12" ht="72" x14ac:dyDescent="0.3">
      <c r="A223" s="8">
        <v>222</v>
      </c>
      <c r="B223" s="12" t="str">
        <f>IFERROR(VLOOKUP(A223,Vocabulary!$A:$J,6,),"")</f>
        <v>FED</v>
      </c>
      <c r="C223" s="12" t="str">
        <f>IFERROR(VLOOKUP(A223,Vocabulary!$A:$J,4,),"")</f>
        <v>Organization</v>
      </c>
      <c r="D223" s="12" t="str">
        <f>IFERROR(VLOOKUP(A223,Vocabulary!$A:$J,2,),"")</f>
        <v>PublicOrganization</v>
      </c>
      <c r="E223" s="12" t="str">
        <f>IFERROR(IF(VLOOKUP(A223,Vocabulary!$A:$J,3,)=0,"",VLOOKUP(A223,Vocabulary!$A:$J,3,)),"")</f>
        <v>The Public Organization class represents the organization. 
One organization may comprise several sub-organizations and any organization may have one or more organizational units. 
In some cases, albeit rare ones, a Public Organization may not be a legal entity.</v>
      </c>
      <c r="F223" s="12" t="str">
        <f>IFERROR(IF(VLOOKUP(A223,Vocabulary!$A:$J,7,)=0,"",VLOOKUP(A223,Vocabulary!$A:$J,7,)),"")</f>
        <v/>
      </c>
      <c r="G223" s="4">
        <v>154</v>
      </c>
      <c r="H223" s="12" t="str">
        <f>IFERROR(IF(VLOOKUP(G223,Vocabulary!$A:$J,10,)=0,"",VLOOKUP(G223,Vocabulary!$A:$J,10,)),"")</f>
        <v>&lt;eu-org:PublicOrganization&gt;</v>
      </c>
      <c r="I223" s="21">
        <v>222</v>
      </c>
      <c r="J223" s="12" t="str">
        <f>IFERROR(IF(VLOOKUP(I223,Vocabulary!$A:$J,10,)=0,"",VLOOKUP(I223,Vocabulary!$A:$J,10,)),"")</f>
        <v>&lt;eu-org:PublicOrganization&gt;</v>
      </c>
      <c r="K223" s="8">
        <v>608</v>
      </c>
      <c r="L223" s="12" t="str">
        <f>IFERROR(IF(VLOOKUP(K223,Vocabulary!$A:$J,10,)=0,"",VLOOKUP(K223,Vocabulary!$A:$J,10,)),"")</f>
        <v>&lt;vl-organisatie-ext:PubliekeOrganisatie&gt;</v>
      </c>
    </row>
    <row r="224" spans="1:12" x14ac:dyDescent="0.3">
      <c r="A224" s="8">
        <v>223</v>
      </c>
      <c r="B224" s="12" t="str">
        <f>IFERROR(VLOOKUP(A224,Vocabulary!$A:$J,6,),"")</f>
        <v>FED</v>
      </c>
      <c r="C224" s="12" t="str">
        <f>IFERROR(VLOOKUP(A224,Vocabulary!$A:$J,4,),"")</f>
        <v>Organization</v>
      </c>
      <c r="D224" s="12" t="str">
        <f>IFERROR(VLOOKUP(A224,Vocabulary!$A:$J,2,),"")</f>
        <v>abbreviatedName</v>
      </c>
      <c r="E224" s="12" t="str">
        <f>IFERROR(IF(VLOOKUP(A224,Vocabulary!$A:$J,3,)=0,"",VLOOKUP(A224,Vocabulary!$A:$J,3,)),"")</f>
        <v>Abbreviated name of the thing.</v>
      </c>
      <c r="F224" s="12" t="str">
        <f>IFERROR(IF(VLOOKUP(A224,Vocabulary!$A:$J,7,)=0,"",VLOOKUP(A224,Vocabulary!$A:$J,7,)),"")</f>
        <v>Abbreviated name of an organization or site.</v>
      </c>
      <c r="H224" s="12" t="str">
        <f>IFERROR(IF(VLOOKUP(G224,Vocabulary!$A:$J,10,)=0,"",VLOOKUP(G224,Vocabulary!$A:$J,10,)),"")</f>
        <v/>
      </c>
      <c r="I224" s="21">
        <v>223</v>
      </c>
      <c r="J224" s="12" t="str">
        <f>IFERROR(IF(VLOOKUP(I224,Vocabulary!$A:$J,10,)=0,"",VLOOKUP(I224,Vocabulary!$A:$J,10,)),"")</f>
        <v>&lt;https://w3id.org/i40/sto#abbreviation&gt;</v>
      </c>
      <c r="L224" s="12" t="str">
        <f>IFERROR(IF(VLOOKUP(K224,Vocabulary!$A:$J,10,)=0,"",VLOOKUP(K224,Vocabulary!$A:$J,10,)),"")</f>
        <v/>
      </c>
    </row>
    <row r="225" spans="1:12" x14ac:dyDescent="0.3">
      <c r="A225" s="8">
        <v>224</v>
      </c>
      <c r="B225" s="12" t="str">
        <f>IFERROR(VLOOKUP(A225,Vocabulary!$A:$J,6,),"")</f>
        <v>FED</v>
      </c>
      <c r="C225" s="12" t="str">
        <f>IFERROR(VLOOKUP(A225,Vocabulary!$A:$J,4,),"")</f>
        <v>Location</v>
      </c>
      <c r="D225" s="12" t="str">
        <f>IFERROR(VLOOKUP(A225,Vocabulary!$A:$J,2,),"")</f>
        <v>address</v>
      </c>
      <c r="E225" s="12" t="str">
        <f>IFERROR(IF(VLOOKUP(A225,Vocabulary!$A:$J,3,)=0,"",VLOOKUP(A225,Vocabulary!$A:$J,3,)),"")</f>
        <v>Identification of a location.</v>
      </c>
      <c r="F225" s="12" t="str">
        <f>IFERROR(IF(VLOOKUP(A225,Vocabulary!$A:$J,7,)=0,"",VLOOKUP(A225,Vocabulary!$A:$J,7,)),"")</f>
        <v/>
      </c>
      <c r="H225" s="12" t="str">
        <f>IFERROR(IF(VLOOKUP(G225,Vocabulary!$A:$J,10,)=0,"",VLOOKUP(G225,Vocabulary!$A:$J,10,)),"")</f>
        <v/>
      </c>
      <c r="I225" s="21">
        <v>224</v>
      </c>
      <c r="J225" s="12" t="str">
        <f>IFERROR(IF(VLOOKUP(I225,Vocabulary!$A:$J,10,)=0,"",VLOOKUP(I225,Vocabulary!$A:$J,10,)),"")</f>
        <v>&lt;locn:address&gt;</v>
      </c>
      <c r="K225" s="8">
        <v>500</v>
      </c>
      <c r="L225" s="12" t="str">
        <f>IFERROR(IF(VLOOKUP(K225,Vocabulary!$A:$J,10,)=0,"",VLOOKUP(K225,Vocabulary!$A:$J,10,)),"")</f>
        <v>&lt;vl-generiek-ext:adres&gt;</v>
      </c>
    </row>
    <row r="226" spans="1:12" x14ac:dyDescent="0.3">
      <c r="A226" s="8">
        <v>226</v>
      </c>
      <c r="B226" s="12" t="str">
        <f>IFERROR(VLOOKUP(A226,Vocabulary!$A:$J,6,),"")</f>
        <v>FED</v>
      </c>
      <c r="C226" s="12" t="str">
        <f>IFERROR(VLOOKUP(A226,Vocabulary!$A:$J,4,),"")</f>
        <v>Organization</v>
      </c>
      <c r="D226" s="12" t="str">
        <f>IFERROR(VLOOKUP(A226,Vocabulary!$A:$J,2,),"")</f>
        <v>commercialName</v>
      </c>
      <c r="E226" s="12" t="str">
        <f>IFERROR(IF(VLOOKUP(A226,Vocabulary!$A:$J,3,)=0,"",VLOOKUP(A226,Vocabulary!$A:$J,3,)),"")</f>
        <v>Alternative label</v>
      </c>
      <c r="F226" s="12" t="str">
        <f>IFERROR(IF(VLOOKUP(A226,Vocabulary!$A:$J,7,)=0,"",VLOOKUP(A226,Vocabulary!$A:$J,7,)),"")</f>
        <v>A recognized name other than the legal name.</v>
      </c>
      <c r="G226" s="4">
        <v>105</v>
      </c>
      <c r="H226" s="12" t="str">
        <f>IFERROR(IF(VLOOKUP(G226,Vocabulary!$A:$J,10,)=0,"",VLOOKUP(G226,Vocabulary!$A:$J,10,)),"")</f>
        <v>&lt;eu:LegalEntityAlternativeName&gt;</v>
      </c>
      <c r="I226" s="21">
        <v>226</v>
      </c>
      <c r="J226" s="12" t="str">
        <f>IFERROR(IF(VLOOKUP(I226,Vocabulary!$A:$J,10,)=0,"",VLOOKUP(I226,Vocabulary!$A:$J,10,)),"")</f>
        <v>&lt;altLabel&gt;</v>
      </c>
      <c r="K226" s="8">
        <v>631</v>
      </c>
      <c r="L226" s="12" t="str">
        <f>IFERROR(IF(VLOOKUP(K226,Vocabulary!$A:$J,10,)=0,"",VLOOKUP(K226,Vocabulary!$A:$J,10,)),"")</f>
        <v>&lt;vl-organisatie-ext:alternatieveNaam&gt;</v>
      </c>
    </row>
    <row r="227" spans="1:12" x14ac:dyDescent="0.3">
      <c r="A227" s="8">
        <v>227</v>
      </c>
      <c r="B227" s="12" t="str">
        <f>IFERROR(VLOOKUP(A227,Vocabulary!$A:$J,6,),"")</f>
        <v>FED</v>
      </c>
      <c r="C227" s="12" t="str">
        <f>IFERROR(VLOOKUP(A227,Vocabulary!$A:$J,4,),"")</f>
        <v>Organization</v>
      </c>
      <c r="D227" s="12" t="str">
        <f>IFERROR(VLOOKUP(A227,Vocabulary!$A:$J,2,),"")</f>
        <v>economicActivity</v>
      </c>
      <c r="E227" s="12" t="str">
        <f>IFERROR(IF(VLOOKUP(A227,Vocabulary!$A:$J,3,)=0,"",VLOOKUP(A227,Vocabulary!$A:$J,3,)),"")</f>
        <v>The activity of the business.</v>
      </c>
      <c r="F227" s="12" t="str">
        <f>IFERROR(IF(VLOOKUP(A227,Vocabulary!$A:$J,7,)=0,"",VLOOKUP(A227,Vocabulary!$A:$J,7,)),"")</f>
        <v>See rov:orgActivity (673)</v>
      </c>
      <c r="G227" s="4">
        <v>108</v>
      </c>
      <c r="H227" s="12" t="str">
        <f>IFERROR(IF(VLOOKUP(G227,Vocabulary!$A:$J,10,)=0,"",VLOOKUP(G227,Vocabulary!$A:$J,10,)),"")</f>
        <v>&lt;eu:LegalEntityCompanyActivity&gt;</v>
      </c>
      <c r="I227" s="21">
        <v>227</v>
      </c>
      <c r="J227" s="12" t="str">
        <f>IFERROR(IF(VLOOKUP(I227,Vocabulary!$A:$J,10,)=0,"",VLOOKUP(I227,Vocabulary!$A:$J,10,)),"")</f>
        <v>&lt;fed-org:economicActivity&gt;</v>
      </c>
      <c r="K227" s="8">
        <v>601</v>
      </c>
      <c r="L227" s="12" t="str">
        <f>IFERROR(IF(VLOOKUP(K227,Vocabulary!$A:$J,10,)=0,"",VLOOKUP(K227,Vocabulary!$A:$J,10,)),"")</f>
        <v>&lt;vl-organisatie-ext:organisatieactiviteit&gt;</v>
      </c>
    </row>
    <row r="228" spans="1:12" x14ac:dyDescent="0.3">
      <c r="A228" s="8">
        <v>228</v>
      </c>
      <c r="B228" s="12" t="str">
        <f>IFERROR(VLOOKUP(A228,Vocabulary!$A:$J,6,),"")</f>
        <v>FED</v>
      </c>
      <c r="C228" s="12" t="str">
        <f>IFERROR(VLOOKUP(A228,Vocabulary!$A:$J,4,),"")</f>
        <v>Organization</v>
      </c>
      <c r="D228" s="12" t="str">
        <f>IFERROR(VLOOKUP(A228,Vocabulary!$A:$J,2,),"")</f>
        <v>email</v>
      </c>
      <c r="E228" s="12" t="str">
        <f>IFERROR(IF(VLOOKUP(A228,Vocabulary!$A:$J,3,)=0,"",VLOOKUP(A228,Vocabulary!$A:$J,3,)),"")</f>
        <v>E-mail address.</v>
      </c>
      <c r="F228" s="12" t="str">
        <f>IFERROR(IF(VLOOKUP(A228,Vocabulary!$A:$J,7,)=0,"",VLOOKUP(A228,Vocabulary!$A:$J,7,)),"")</f>
        <v/>
      </c>
      <c r="H228" s="12" t="str">
        <f>IFERROR(IF(VLOOKUP(G228,Vocabulary!$A:$J,10,)=0,"",VLOOKUP(G228,Vocabulary!$A:$J,10,)),"")</f>
        <v/>
      </c>
      <c r="I228" s="21">
        <v>228</v>
      </c>
      <c r="J228" s="12" t="str">
        <f>IFERROR(IF(VLOOKUP(I228,Vocabulary!$A:$J,10,)=0,"",VLOOKUP(I228,Vocabulary!$A:$J,10,)),"")</f>
        <v>&lt;schema:email&gt;</v>
      </c>
      <c r="K228" s="8">
        <v>508</v>
      </c>
      <c r="L228" s="12" t="str">
        <f>IFERROR(IF(VLOOKUP(K228,Vocabulary!$A:$J,10,)=0,"",VLOOKUP(K228,Vocabulary!$A:$J,10,)),"")</f>
        <v>&lt;vl-generiek-ext:email&gt;</v>
      </c>
    </row>
    <row r="229" spans="1:12" x14ac:dyDescent="0.3">
      <c r="A229" s="8">
        <v>230</v>
      </c>
      <c r="B229" s="12" t="str">
        <f>IFERROR(VLOOKUP(A229,Vocabulary!$A:$J,6,),"")</f>
        <v>FED</v>
      </c>
      <c r="C229" s="12" t="str">
        <f>IFERROR(VLOOKUP(A229,Vocabulary!$A:$J,4,),"")</f>
        <v>Organization</v>
      </c>
      <c r="D229" s="12" t="str">
        <f>IFERROR(VLOOKUP(A229,Vocabulary!$A:$J,2,),"")</f>
        <v>endReason</v>
      </c>
      <c r="E229" s="12" t="str">
        <f>IFERROR(IF(VLOOKUP(A229,Vocabulary!$A:$J,3,)=0,"",VLOOKUP(A229,Vocabulary!$A:$J,3,)),"")</f>
        <v>Reason why an organization or one of its sites has been stopped.</v>
      </c>
      <c r="F229" s="12" t="str">
        <f>IFERROR(IF(VLOOKUP(A229,Vocabulary!$A:$J,7,)=0,"",VLOOKUP(A229,Vocabulary!$A:$J,7,)),"")</f>
        <v/>
      </c>
      <c r="H229" s="12" t="str">
        <f>IFERROR(IF(VLOOKUP(G229,Vocabulary!$A:$J,10,)=0,"",VLOOKUP(G229,Vocabulary!$A:$J,10,)),"")</f>
        <v/>
      </c>
      <c r="I229" s="21">
        <v>230</v>
      </c>
      <c r="J229" s="12" t="str">
        <f>IFERROR(IF(VLOOKUP(I229,Vocabulary!$A:$J,10,)=0,"",VLOOKUP(I229,Vocabulary!$A:$J,10,)),"")</f>
        <v>&lt;fed-org:endReason&gt;</v>
      </c>
      <c r="K229" s="8">
        <v>496</v>
      </c>
      <c r="L229" s="12" t="str">
        <f>IFERROR(IF(VLOOKUP(K229,Vocabulary!$A:$J,10,)=0,"",VLOOKUP(K229,Vocabulary!$A:$J,10,)),"")</f>
        <v>&lt;vl-organisatie:redenStopzetting&gt;</v>
      </c>
    </row>
    <row r="230" spans="1:12" x14ac:dyDescent="0.3">
      <c r="A230" s="8">
        <v>231</v>
      </c>
      <c r="B230" s="12" t="str">
        <f>IFERROR(VLOOKUP(A230,Vocabulary!$A:$J,6,),"")</f>
        <v>FED</v>
      </c>
      <c r="C230" s="12" t="str">
        <f>IFERROR(VLOOKUP(A230,Vocabulary!$A:$J,4,),"")</f>
        <v>Organization</v>
      </c>
      <c r="D230" s="12" t="str">
        <f>IFERROR(VLOOKUP(A230,Vocabulary!$A:$J,2,),"")</f>
        <v>enterpriseNumber</v>
      </c>
      <c r="E230" s="12" t="str">
        <f>IFERROR(IF(VLOOKUP(A230,Vocabulary!$A:$J,3,)=0,"",VLOOKUP(A230,Vocabulary!$A:$J,3,)),"")</f>
        <v>Identifier issued by CBE for a registered organization</v>
      </c>
      <c r="F230" s="12" t="str">
        <f>IFERROR(IF(VLOOKUP(A230,Vocabulary!$A:$J,7,)=0,"",VLOOKUP(A230,Vocabulary!$A:$J,7,)),"")</f>
        <v>CBE = Crossroads Bank for Enterprises</v>
      </c>
      <c r="H230" s="12" t="str">
        <f>IFERROR(IF(VLOOKUP(G230,Vocabulary!$A:$J,10,)=0,"",VLOOKUP(G230,Vocabulary!$A:$J,10,)),"")</f>
        <v/>
      </c>
      <c r="I230" s="21">
        <v>231</v>
      </c>
      <c r="J230" s="12" t="str">
        <f>IFERROR(IF(VLOOKUP(I230,Vocabulary!$A:$J,10,)=0,"",VLOOKUP(I230,Vocabulary!$A:$J,10,)),"")</f>
        <v>&lt;identifier&gt;</v>
      </c>
      <c r="K230" s="8">
        <v>395</v>
      </c>
      <c r="L230" s="12" t="str">
        <f>IFERROR(IF(VLOOKUP(K230,Vocabulary!$A:$J,10,)=0,"",VLOOKUP(K230,Vocabulary!$A:$J,10,)),"")</f>
        <v>&lt;vl-generiek:lokaleIdentificator&gt;</v>
      </c>
    </row>
    <row r="231" spans="1:12" ht="28.8" x14ac:dyDescent="0.3">
      <c r="A231" s="8">
        <v>232</v>
      </c>
      <c r="B231" s="12" t="str">
        <f>IFERROR(VLOOKUP(A231,Vocabulary!$A:$J,6,),"")</f>
        <v>FED</v>
      </c>
      <c r="C231" s="12" t="str">
        <f>IFERROR(VLOOKUP(A231,Vocabulary!$A:$J,4,),"")</f>
        <v>Organization</v>
      </c>
      <c r="D231" s="12" t="str">
        <f>IFERROR(VLOOKUP(A231,Vocabulary!$A:$J,2,),"")</f>
        <v>establishmentUnitNumber</v>
      </c>
      <c r="E231" s="12" t="str">
        <f>IFERROR(IF(VLOOKUP(A231,Vocabulary!$A:$J,3,)=0,"",VLOOKUP(A231,Vocabulary!$A:$J,3,)),"")</f>
        <v xml:space="preserve">Identifier issued by CBE for a site (establishment) of an organization </v>
      </c>
      <c r="F231" s="12" t="str">
        <f>IFERROR(IF(VLOOKUP(A231,Vocabulary!$A:$J,7,)=0,"",VLOOKUP(A231,Vocabulary!$A:$J,7,)),"")</f>
        <v>CBE = Crossroads Bank for Enterprises</v>
      </c>
      <c r="H231" s="12" t="str">
        <f>IFERROR(IF(VLOOKUP(G231,Vocabulary!$A:$J,10,)=0,"",VLOOKUP(G231,Vocabulary!$A:$J,10,)),"")</f>
        <v/>
      </c>
      <c r="I231" s="21">
        <v>232</v>
      </c>
      <c r="J231" s="12" t="str">
        <f>IFERROR(IF(VLOOKUP(I231,Vocabulary!$A:$J,10,)=0,"",VLOOKUP(I231,Vocabulary!$A:$J,10,)),"")</f>
        <v>&lt;identifier&gt;</v>
      </c>
      <c r="L231" s="12" t="str">
        <f>IFERROR(IF(VLOOKUP(K231,Vocabulary!$A:$J,10,)=0,"",VLOOKUP(K231,Vocabulary!$A:$J,10,)),"")</f>
        <v/>
      </c>
    </row>
    <row r="232" spans="1:12" x14ac:dyDescent="0.3">
      <c r="A232" s="8">
        <v>233</v>
      </c>
      <c r="B232" s="12" t="str">
        <f>IFERROR(VLOOKUP(A232,Vocabulary!$A:$J,6,),"")</f>
        <v>FED</v>
      </c>
      <c r="C232" s="12" t="str">
        <f>IFERROR(VLOOKUP(A232,Vocabulary!$A:$J,4,),"")</f>
        <v>Organization</v>
      </c>
      <c r="D232" s="12" t="str">
        <f>IFERROR(VLOOKUP(A232,Vocabulary!$A:$J,2,),"")</f>
        <v>faxNumber</v>
      </c>
      <c r="E232" s="12" t="str">
        <f>IFERROR(IF(VLOOKUP(A232,Vocabulary!$A:$J,3,)=0,"",VLOOKUP(A232,Vocabulary!$A:$J,3,)),"")</f>
        <v>Fax number.</v>
      </c>
      <c r="F232" s="12" t="str">
        <f>IFERROR(IF(VLOOKUP(A232,Vocabulary!$A:$J,7,)=0,"",VLOOKUP(A232,Vocabulary!$A:$J,7,)),"")</f>
        <v/>
      </c>
      <c r="H232" s="12" t="str">
        <f>IFERROR(IF(VLOOKUP(G232,Vocabulary!$A:$J,10,)=0,"",VLOOKUP(G232,Vocabulary!$A:$J,10,)),"")</f>
        <v/>
      </c>
      <c r="I232" s="21">
        <v>233</v>
      </c>
      <c r="J232" s="12" t="str">
        <f>IFERROR(IF(VLOOKUP(I232,Vocabulary!$A:$J,10,)=0,"",VLOOKUP(I232,Vocabulary!$A:$J,10,)),"")</f>
        <v>&lt;schema:faxNumber&gt;</v>
      </c>
      <c r="K232" s="8">
        <v>510</v>
      </c>
      <c r="L232" s="12" t="str">
        <f>IFERROR(IF(VLOOKUP(K232,Vocabulary!$A:$J,10,)=0,"",VLOOKUP(K232,Vocabulary!$A:$J,10,)),"")</f>
        <v>&lt;vl-generiek-ext:faxnummer&gt;</v>
      </c>
    </row>
    <row r="233" spans="1:12" ht="28.8" x14ac:dyDescent="0.3">
      <c r="A233" s="8">
        <v>235</v>
      </c>
      <c r="B233" s="12" t="str">
        <f>IFERROR(VLOOKUP(A233,Vocabulary!$A:$J,6,),"")</f>
        <v>FED</v>
      </c>
      <c r="C233" s="12" t="str">
        <f>IFERROR(VLOOKUP(A233,Vocabulary!$A:$J,4,),"")</f>
        <v>Organization</v>
      </c>
      <c r="D233" s="12" t="str">
        <f>IFERROR(VLOOKUP(A233,Vocabulary!$A:$J,2,),"")</f>
        <v>function</v>
      </c>
      <c r="E233" s="12" t="str">
        <f>IFERROR(IF(VLOOKUP(A233,Vocabulary!$A:$J,3,)=0,"",VLOOKUP(A233,Vocabulary!$A:$J,3,)),"")</f>
        <v>Role played by a person or an organization in a given organization.
E.g. founder, manager, member of the management committee, ...</v>
      </c>
      <c r="F233" s="12" t="str">
        <f>IFERROR(IF(VLOOKUP(A233,Vocabulary!$A:$J,7,)=0,"",VLOOKUP(A233,Vocabulary!$A:$J,7,)),"")</f>
        <v/>
      </c>
      <c r="H233" s="12" t="str">
        <f>IFERROR(IF(VLOOKUP(G233,Vocabulary!$A:$J,10,)=0,"",VLOOKUP(G233,Vocabulary!$A:$J,10,)),"")</f>
        <v/>
      </c>
      <c r="I233" s="21">
        <v>235</v>
      </c>
      <c r="J233" s="12" t="str">
        <f>IFERROR(IF(VLOOKUP(I233,Vocabulary!$A:$J,10,)=0,"",VLOOKUP(I233,Vocabulary!$A:$J,10,)),"")</f>
        <v>&lt;org:role&gt;</v>
      </c>
      <c r="K233" s="8">
        <v>591</v>
      </c>
      <c r="L233" s="12" t="str">
        <f>IFERROR(IF(VLOOKUP(K233,Vocabulary!$A:$J,10,)=0,"",VLOOKUP(K233,Vocabulary!$A:$J,10,)),"")</f>
        <v>&lt;vl-organisatie-ext:houdt&gt;</v>
      </c>
    </row>
    <row r="234" spans="1:12" ht="57.6" x14ac:dyDescent="0.3">
      <c r="A234" s="8">
        <v>236</v>
      </c>
      <c r="B234" s="12" t="str">
        <f>IFERROR(VLOOKUP(A234,Vocabulary!$A:$J,6,),"")</f>
        <v>FED</v>
      </c>
      <c r="C234" s="12" t="str">
        <f>IFERROR(VLOOKUP(A234,Vocabulary!$A:$J,4,),"")</f>
        <v>Organization</v>
      </c>
      <c r="D234" s="12" t="str">
        <f>IFERROR(VLOOKUP(A234,Vocabulary!$A:$J,2,),"")</f>
        <v>hasEstablishmentUnit</v>
      </c>
      <c r="E234" s="12" t="str">
        <f>IFERROR(IF(VLOOKUP(A234,Vocabulary!$A:$J,3,)=0,"",VLOOKUP(A234,Vocabulary!$A:$J,3,)),"")</f>
        <v>Organizations typically comprise many departments, units, teams ... 
'hasEstablishmentUnit' links the parent organization with the underlying unit.</v>
      </c>
      <c r="F234" s="12" t="str">
        <f>IFERROR(IF(VLOOKUP(A234,Vocabulary!$A:$J,7,)=0,"",VLOOKUP(A234,Vocabulary!$A:$J,7,)),"")</f>
        <v/>
      </c>
      <c r="G234" s="4">
        <v>166</v>
      </c>
      <c r="H234" s="12" t="str">
        <f>IFERROR(IF(VLOOKUP(G234,Vocabulary!$A:$J,10,)=0,"",VLOOKUP(G234,Vocabulary!$A:$J,10,)),"")</f>
        <v>&lt;eu:PublicOrganizationHasUnit&gt;</v>
      </c>
      <c r="I234" s="21">
        <v>236</v>
      </c>
      <c r="J234" s="12" t="str">
        <f>IFERROR(IF(VLOOKUP(I234,Vocabulary!$A:$J,10,)=0,"",VLOOKUP(I234,Vocabulary!$A:$J,10,)),"")</f>
        <v>&lt;org:hasEstablishmentUnit&gt;</v>
      </c>
      <c r="K234" s="8">
        <v>588</v>
      </c>
      <c r="L234" s="12" t="str">
        <f>IFERROR(IF(VLOOKUP(K234,Vocabulary!$A:$J,10,)=0,"",VLOOKUP(K234,Vocabulary!$A:$J,10,)),"")</f>
        <v>&lt;vl-organisatie-ext:heeftVestiging&gt;</v>
      </c>
    </row>
    <row r="235" spans="1:12" ht="129.6" x14ac:dyDescent="0.3">
      <c r="A235" s="8">
        <v>237</v>
      </c>
      <c r="B235" s="12" t="str">
        <f>IFERROR(VLOOKUP(A235,Vocabulary!$A:$J,6,),"")</f>
        <v>FED</v>
      </c>
      <c r="C235" s="12" t="str">
        <f>IFERROR(VLOOKUP(A235,Vocabulary!$A:$J,4,),"")</f>
        <v>Organization</v>
      </c>
      <c r="D235" s="12" t="str">
        <f>IFERROR(VLOOKUP(A235,Vocabulary!$A:$J,2,),"")</f>
        <v>legalForm</v>
      </c>
      <c r="E235" s="12" t="str">
        <f>IFERROR(IF(VLOOKUP(A235,Vocabulary!$A:$J,3,)=0,"",VLOOKUP(A235,Vocabulary!$A:$J,3,)),"")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F235" s="12" t="str">
        <f>IFERROR(IF(VLOOKUP(A235,Vocabulary!$A:$J,7,)=0,"",VLOOKUP(A235,Vocabulary!$A:$J,7,)),"")</f>
        <v>Specialization of &lt;http://www.w3.org/ns/regorg#orgType&gt;.</v>
      </c>
      <c r="G235" s="4">
        <v>106</v>
      </c>
      <c r="H235" s="12" t="str">
        <f>IFERROR(IF(VLOOKUP(G235,Vocabulary!$A:$J,10,)=0,"",VLOOKUP(G235,Vocabulary!$A:$J,10,)),"")</f>
        <v>&lt;eu:LegalEntityCompanyType&gt;</v>
      </c>
      <c r="I235" s="21">
        <v>237</v>
      </c>
      <c r="J235" s="12" t="str">
        <f>IFERROR(IF(VLOOKUP(I235,Vocabulary!$A:$J,10,)=0,"",VLOOKUP(I235,Vocabulary!$A:$J,10,)),"")</f>
        <v>&lt;rov:legalForm&gt;</v>
      </c>
      <c r="K235" s="8">
        <v>495</v>
      </c>
      <c r="L235" s="12" t="str">
        <f>IFERROR(IF(VLOOKUP(K235,Vocabulary!$A:$J,10,)=0,"",VLOOKUP(K235,Vocabulary!$A:$J,10,)),"")</f>
        <v>&lt;vl-organisatie:rechtsvorm&gt;</v>
      </c>
    </row>
    <row r="236" spans="1:12" ht="28.8" x14ac:dyDescent="0.3">
      <c r="A236" s="8">
        <v>238</v>
      </c>
      <c r="B236" s="12" t="str">
        <f>IFERROR(VLOOKUP(A236,Vocabulary!$A:$J,6,),"")</f>
        <v>FED</v>
      </c>
      <c r="C236" s="12" t="str">
        <f>IFERROR(VLOOKUP(A236,Vocabulary!$A:$J,4,),"")</f>
        <v>Organization</v>
      </c>
      <c r="D236" s="12" t="str">
        <f>IFERROR(VLOOKUP(A236,Vocabulary!$A:$J,2,),"")</f>
        <v>legalName</v>
      </c>
      <c r="E236" s="12" t="str">
        <f>IFERROR(IF(VLOOKUP(A236,Vocabulary!$A:$J,3,)=0,"",VLOOKUP(A236,Vocabulary!$A:$J,3,)),"")</f>
        <v>The legal name of the business.</v>
      </c>
      <c r="F236" s="12" t="str">
        <f>IFERROR(IF(VLOOKUP(A236,Vocabulary!$A:$J,7,)=0,"",VLOOKUP(A236,Vocabulary!$A:$J,7,)),"")</f>
        <v>(CBE Oct 2018): there will no longer be spoken of social address, social name and social capital but of address, name and capital.</v>
      </c>
      <c r="G236" s="4">
        <v>104</v>
      </c>
      <c r="H236" s="12" t="str">
        <f>IFERROR(IF(VLOOKUP(G236,Vocabulary!$A:$J,10,)=0,"",VLOOKUP(G236,Vocabulary!$A:$J,10,)),"")</f>
        <v>&lt;eu:LegalEntityLegalName&gt;</v>
      </c>
      <c r="I236" s="21">
        <v>238</v>
      </c>
      <c r="J236" s="12" t="str">
        <f>IFERROR(IF(VLOOKUP(I236,Vocabulary!$A:$J,10,)=0,"",VLOOKUP(I236,Vocabulary!$A:$J,10,)),"")</f>
        <v>&lt;rov:legalName&gt;</v>
      </c>
      <c r="K236" s="8">
        <v>622</v>
      </c>
      <c r="L236" s="12" t="str">
        <f>IFERROR(IF(VLOOKUP(K236,Vocabulary!$A:$J,10,)=0,"",VLOOKUP(K236,Vocabulary!$A:$J,10,)),"")</f>
        <v>&lt;vl-organisatie-ext:wettelijkeNaam&gt;</v>
      </c>
    </row>
    <row r="237" spans="1:12" ht="28.8" x14ac:dyDescent="0.3">
      <c r="A237" s="8">
        <v>239</v>
      </c>
      <c r="B237" s="12" t="str">
        <f>IFERROR(VLOOKUP(A237,Vocabulary!$A:$J,6,),"")</f>
        <v>FED</v>
      </c>
      <c r="C237" s="12" t="str">
        <f>IFERROR(VLOOKUP(A237,Vocabulary!$A:$J,4,),"")</f>
        <v>Organization</v>
      </c>
      <c r="D237" s="12" t="str">
        <f>IFERROR(VLOOKUP(A237,Vocabulary!$A:$J,2,),"")</f>
        <v>legalStatus</v>
      </c>
      <c r="E237" s="12" t="str">
        <f>IFERROR(IF(VLOOKUP(A237,Vocabulary!$A:$J,3,)=0,"",VLOOKUP(A237,Vocabulary!$A:$J,3,)),"")</f>
        <v>The legal status of the registered organization.
E.g. normal situation, judicial agreement, opening bankruptcy etc.</v>
      </c>
      <c r="F237" s="12" t="str">
        <f>IFERROR(IF(VLOOKUP(A237,Vocabulary!$A:$J,7,)=0,"",VLOOKUP(A237,Vocabulary!$A:$J,7,)),"")</f>
        <v/>
      </c>
      <c r="G237" s="4">
        <v>107</v>
      </c>
      <c r="H237" s="12" t="str">
        <f>IFERROR(IF(VLOOKUP(G237,Vocabulary!$A:$J,10,)=0,"",VLOOKUP(G237,Vocabulary!$A:$J,10,)),"")</f>
        <v>&lt;eu:LegalEntityCompanyStatus&gt;</v>
      </c>
      <c r="I237" s="21">
        <v>239</v>
      </c>
      <c r="J237" s="12" t="str">
        <f>IFERROR(IF(VLOOKUP(I237,Vocabulary!$A:$J,10,)=0,"",VLOOKUP(I237,Vocabulary!$A:$J,10,)),"")</f>
        <v>&lt;fed-org:legalStatus&gt;</v>
      </c>
      <c r="K237" s="8">
        <v>494</v>
      </c>
      <c r="L237" s="12" t="str">
        <f>IFERROR(IF(VLOOKUP(K237,Vocabulary!$A:$J,10,)=0,"",VLOOKUP(K237,Vocabulary!$A:$J,10,)),"")</f>
        <v>&lt;vl-organisatie:rechtstoestand&gt;</v>
      </c>
    </row>
    <row r="238" spans="1:12" ht="43.2" x14ac:dyDescent="0.3">
      <c r="A238" s="8">
        <v>242</v>
      </c>
      <c r="B238" s="12" t="str">
        <f>IFERROR(VLOOKUP(A238,Vocabulary!$A:$J,6,),"")</f>
        <v>FED</v>
      </c>
      <c r="C238" s="12" t="str">
        <f>IFERROR(VLOOKUP(A238,Vocabulary!$A:$J,4,),"")</f>
        <v>Organization</v>
      </c>
      <c r="D238" s="12" t="str">
        <f>IFERROR(VLOOKUP(A238,Vocabulary!$A:$J,2,),"")</f>
        <v>organizationType</v>
      </c>
      <c r="E238" s="12" t="str">
        <f>IFERROR(IF(VLOOKUP(A238,Vocabulary!$A:$J,3,)=0,"",VLOOKUP(A238,Vocabulary!$A:$J,3,)),"")</f>
        <v>Type of organization: 
-natural person or 
-legal entity/undertaking without legal personality.</v>
      </c>
      <c r="F238" s="12" t="str">
        <f>IFERROR(IF(VLOOKUP(A238,Vocabulary!$A:$J,7,)=0,"",VLOOKUP(A238,Vocabulary!$A:$J,7,)),"")</f>
        <v/>
      </c>
      <c r="H238" s="12" t="str">
        <f>IFERROR(IF(VLOOKUP(G238,Vocabulary!$A:$J,10,)=0,"",VLOOKUP(G238,Vocabulary!$A:$J,10,)),"")</f>
        <v/>
      </c>
      <c r="I238" s="21">
        <v>242</v>
      </c>
      <c r="J238" s="12" t="str">
        <f>IFERROR(IF(VLOOKUP(I238,Vocabulary!$A:$J,10,)=0,"",VLOOKUP(I238,Vocabulary!$A:$J,10,)),"")</f>
        <v>&lt;fed-org:organizationType&gt;</v>
      </c>
      <c r="K238" s="8">
        <v>493</v>
      </c>
      <c r="L238" s="12" t="str">
        <f>IFERROR(IF(VLOOKUP(K238,Vocabulary!$A:$J,10,)=0,"",VLOOKUP(K238,Vocabulary!$A:$J,10,)),"")</f>
        <v>&lt;vl-organisatie:rechtspersoonlijkheid&gt;</v>
      </c>
    </row>
    <row r="239" spans="1:12" ht="43.2" x14ac:dyDescent="0.3">
      <c r="A239" s="8">
        <v>243</v>
      </c>
      <c r="B239" s="12" t="str">
        <f>IFERROR(VLOOKUP(A239,Vocabulary!$A:$J,6,),"")</f>
        <v>FED</v>
      </c>
      <c r="C239" s="12" t="str">
        <f>IFERROR(VLOOKUP(A239,Vocabulary!$A:$J,4,),"")</f>
        <v>Organization</v>
      </c>
      <c r="D239" s="12" t="str">
        <f>IFERROR(VLOOKUP(A239,Vocabulary!$A:$J,2,),"")</f>
        <v>authorization</v>
      </c>
      <c r="E239" s="12" t="str">
        <f>IFERROR(IF(VLOOKUP(A239,Vocabulary!$A:$J,3,)=0,"",VLOOKUP(A239,Vocabulary!$A:$J,3,)),"")</f>
        <v>Authorization allowed by an administration to the company.
By authorizations we mean approvals, permits, licenses, ... that can be issued with the intention of carrying out certain activities.</v>
      </c>
      <c r="F239" s="12" t="str">
        <f>IFERROR(IF(VLOOKUP(A239,Vocabulary!$A:$J,7,)=0,"",VLOOKUP(A239,Vocabulary!$A:$J,7,)),"")</f>
        <v/>
      </c>
      <c r="H239" s="12" t="str">
        <f>IFERROR(IF(VLOOKUP(G239,Vocabulary!$A:$J,10,)=0,"",VLOOKUP(G239,Vocabulary!$A:$J,10,)),"")</f>
        <v/>
      </c>
      <c r="I239" s="21">
        <v>243</v>
      </c>
      <c r="J239" s="12" t="str">
        <f>IFERROR(IF(VLOOKUP(I239,Vocabulary!$A:$J,10,)=0,"",VLOOKUP(I239,Vocabulary!$A:$J,10,)),"")</f>
        <v>&lt;fed-org:authorization&gt;</v>
      </c>
      <c r="L239" s="12" t="str">
        <f>IFERROR(IF(VLOOKUP(K239,Vocabulary!$A:$J,10,)=0,"",VLOOKUP(K239,Vocabulary!$A:$J,10,)),"")</f>
        <v/>
      </c>
    </row>
    <row r="240" spans="1:12" x14ac:dyDescent="0.3">
      <c r="A240" s="8">
        <v>244</v>
      </c>
      <c r="B240" s="12" t="str">
        <f>IFERROR(VLOOKUP(A240,Vocabulary!$A:$J,6,),"")</f>
        <v>FED</v>
      </c>
      <c r="C240" s="12" t="str">
        <f>IFERROR(VLOOKUP(A240,Vocabulary!$A:$J,4,),"")</f>
        <v>Organization</v>
      </c>
      <c r="D240" s="12" t="str">
        <f>IFERROR(VLOOKUP(A240,Vocabulary!$A:$J,2,),"")</f>
        <v>naturalPerson</v>
      </c>
      <c r="E240" s="12" t="str">
        <f>IFERROR(IF(VLOOKUP(A240,Vocabulary!$A:$J,3,)=0,"",VLOOKUP(A240,Vocabulary!$A:$J,3,)),"")</f>
        <v>Natural person.</v>
      </c>
      <c r="F240" s="12" t="str">
        <f>IFERROR(IF(VLOOKUP(A240,Vocabulary!$A:$J,7,)=0,"",VLOOKUP(A240,Vocabulary!$A:$J,7,)),"")</f>
        <v/>
      </c>
      <c r="H240" s="12" t="str">
        <f>IFERROR(IF(VLOOKUP(G240,Vocabulary!$A:$J,10,)=0,"",VLOOKUP(G240,Vocabulary!$A:$J,10,)),"")</f>
        <v/>
      </c>
      <c r="I240" s="21">
        <v>244</v>
      </c>
      <c r="J240" s="12" t="str">
        <f>IFERROR(IF(VLOOKUP(I240,Vocabulary!$A:$J,10,)=0,"",VLOOKUP(I240,Vocabulary!$A:$J,10,)),"")</f>
        <v>&lt;fed-org:naturalPerson&gt;</v>
      </c>
      <c r="L240" s="12" t="str">
        <f>IFERROR(IF(VLOOKUP(K240,Vocabulary!$A:$J,10,)=0,"",VLOOKUP(K240,Vocabulary!$A:$J,10,)),"")</f>
        <v/>
      </c>
    </row>
    <row r="241" spans="1:12" x14ac:dyDescent="0.3">
      <c r="A241" s="8">
        <v>245</v>
      </c>
      <c r="B241" s="12" t="str">
        <f>IFERROR(VLOOKUP(A241,Vocabulary!$A:$J,6,),"")</f>
        <v>FED</v>
      </c>
      <c r="C241" s="12" t="str">
        <f>IFERROR(VLOOKUP(A241,Vocabulary!$A:$J,4,),"")</f>
        <v>Organization</v>
      </c>
      <c r="D241" s="12" t="str">
        <f>IFERROR(VLOOKUP(A241,Vocabulary!$A:$J,2,),"")</f>
        <v>telephone</v>
      </c>
      <c r="E241" s="12" t="str">
        <f>IFERROR(IF(VLOOKUP(A241,Vocabulary!$A:$J,3,)=0,"",VLOOKUP(A241,Vocabulary!$A:$J,3,)),"")</f>
        <v>Telephone number.</v>
      </c>
      <c r="F241" s="12" t="str">
        <f>IFERROR(IF(VLOOKUP(A241,Vocabulary!$A:$J,7,)=0,"",VLOOKUP(A241,Vocabulary!$A:$J,7,)),"")</f>
        <v>Pattern: ^\+[1-9]\d{1,14}$</v>
      </c>
      <c r="H241" s="12" t="str">
        <f>IFERROR(IF(VLOOKUP(G241,Vocabulary!$A:$J,10,)=0,"",VLOOKUP(G241,Vocabulary!$A:$J,10,)),"")</f>
        <v/>
      </c>
      <c r="I241" s="21">
        <v>245</v>
      </c>
      <c r="J241" s="12" t="str">
        <f>IFERROR(IF(VLOOKUP(I241,Vocabulary!$A:$J,10,)=0,"",VLOOKUP(I241,Vocabulary!$A:$J,10,)),"")</f>
        <v>&lt;schema:telephone&gt;</v>
      </c>
      <c r="K241" s="8">
        <v>539</v>
      </c>
      <c r="L241" s="12" t="str">
        <f>IFERROR(IF(VLOOKUP(K241,Vocabulary!$A:$J,10,)=0,"",VLOOKUP(K241,Vocabulary!$A:$J,10,)),"")</f>
        <v>&lt;vl-generiek-ext:telefoon&gt;</v>
      </c>
    </row>
    <row r="242" spans="1:12" x14ac:dyDescent="0.3">
      <c r="A242" s="8">
        <v>248</v>
      </c>
      <c r="B242" s="12" t="str">
        <f>IFERROR(VLOOKUP(A242,Vocabulary!$A:$J,6,),"")</f>
        <v>FED</v>
      </c>
      <c r="C242" s="12" t="str">
        <f>IFERROR(VLOOKUP(A242,Vocabulary!$A:$J,4,),"")</f>
        <v>Organization</v>
      </c>
      <c r="D242" s="12" t="str">
        <f>IFERROR(VLOOKUP(A242,Vocabulary!$A:$J,2,),"")</f>
        <v>website</v>
      </c>
      <c r="E242" s="12" t="str">
        <f>IFERROR(IF(VLOOKUP(A242,Vocabulary!$A:$J,3,)=0,"",VLOOKUP(A242,Vocabulary!$A:$J,3,)),"")</f>
        <v>Website.</v>
      </c>
      <c r="F242" s="12" t="str">
        <f>IFERROR(IF(VLOOKUP(A242,Vocabulary!$A:$J,7,)=0,"",VLOOKUP(A242,Vocabulary!$A:$J,7,)),"")</f>
        <v/>
      </c>
      <c r="H242" s="12" t="str">
        <f>IFERROR(IF(VLOOKUP(G242,Vocabulary!$A:$J,10,)=0,"",VLOOKUP(G242,Vocabulary!$A:$J,10,)),"")</f>
        <v/>
      </c>
      <c r="I242" s="21">
        <v>248</v>
      </c>
      <c r="J242" s="12" t="str">
        <f>IFERROR(IF(VLOOKUP(I242,Vocabulary!$A:$J,10,)=0,"",VLOOKUP(I242,Vocabulary!$A:$J,10,)),"")</f>
        <v>&lt;foaf:homepage&gt;</v>
      </c>
      <c r="K242" s="8">
        <v>632</v>
      </c>
      <c r="L242" s="12" t="str">
        <f>IFERROR(IF(VLOOKUP(K242,Vocabulary!$A:$J,10,)=0,"",VLOOKUP(K242,Vocabulary!$A:$J,10,)),"")</f>
        <v>&lt;vl-generiek-ext:website&gt;</v>
      </c>
    </row>
    <row r="243" spans="1:12" ht="144" x14ac:dyDescent="0.3">
      <c r="A243" s="8">
        <v>249</v>
      </c>
      <c r="B243" s="12" t="str">
        <f>IFERROR(VLOOKUP(A243,Vocabulary!$A:$J,6,),"")</f>
        <v>FED</v>
      </c>
      <c r="C243" s="12" t="str">
        <f>IFERROR(VLOOKUP(A243,Vocabulary!$A:$J,4,),"")</f>
        <v>Location</v>
      </c>
      <c r="D243" s="12" t="str">
        <f>IFERROR(VLOOKUP(A243,Vocabulary!$A:$J,2,),"")</f>
        <v>BelgianAddress</v>
      </c>
      <c r="E243" s="12" t="str">
        <f>IFERROR(IF(VLOOKUP(A243,Vocabulary!$A:$J,3,)=0,"",VLOOKUP(A243,Vocabulary!$A:$J,3,)),"")</f>
        <v xml:space="preserve">An "address representation" as conceptually defined by the INSPIRE Address Representation data type. </v>
      </c>
      <c r="F243" s="12" t="str">
        <f>IFERROR(IF(VLOOKUP(A243,Vocabulary!$A:$J,7,)=0,"",VLOOKUP(A243,Vocabulary!$A:$J,7,)),"")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G243" s="4">
        <v>1</v>
      </c>
      <c r="H243" s="12" t="str">
        <f>IFERROR(IF(VLOOKUP(G243,Vocabulary!$A:$J,10,)=0,"",VLOOKUP(G243,Vocabulary!$A:$J,10,)),"")</f>
        <v>&lt;eu:Address&gt;</v>
      </c>
      <c r="I243" s="21">
        <v>251</v>
      </c>
      <c r="J243" s="12" t="str">
        <f>IFERROR(IF(VLOOKUP(I243,Vocabulary!$A:$J,10,)=0,"",VLOOKUP(I243,Vocabulary!$A:$J,10,)),"")</f>
        <v>&lt;Address&gt;</v>
      </c>
      <c r="K243" s="8">
        <v>405</v>
      </c>
      <c r="L243" s="12" t="str">
        <f>IFERROR(IF(VLOOKUP(K243,Vocabulary!$A:$J,10,)=0,"",VLOOKUP(K243,Vocabulary!$A:$J,10,)),"")</f>
        <v>&lt;vl-adres:Adres&gt;</v>
      </c>
    </row>
    <row r="244" spans="1:12" ht="43.2" x14ac:dyDescent="0.3">
      <c r="A244" s="8">
        <v>250</v>
      </c>
      <c r="B244" s="12" t="str">
        <f>IFERROR(VLOOKUP(A244,Vocabulary!$A:$J,6,),"")</f>
        <v>FED</v>
      </c>
      <c r="C244" s="12" t="str">
        <f>IFERROR(VLOOKUP(A244,Vocabulary!$A:$J,4,),"")</f>
        <v>Location</v>
      </c>
      <c r="D244" s="12" t="str">
        <f>IFERROR(VLOOKUP(A244,Vocabulary!$A:$J,2,),"")</f>
        <v>AddressableObject</v>
      </c>
      <c r="E244" s="12" t="str">
        <f>IFERROR(IF(VLOOKUP(A244,Vocabulary!$A:$J,3,)=0,"",VLOOKUP(A244,Vocabulary!$A:$J,3,)),"")</f>
        <v>Geographical object that can be identified with an address.
Is abstract, ie the type of addressable object must always be specified (e.g. building unit, parcel, ..).</v>
      </c>
      <c r="F244" s="12" t="str">
        <f>IFERROR(IF(VLOOKUP(A244,Vocabulary!$A:$J,7,)=0,"",VLOOKUP(A244,Vocabulary!$A:$J,7,)),"")</f>
        <v/>
      </c>
      <c r="H244" s="12" t="str">
        <f>IFERROR(IF(VLOOKUP(G244,Vocabulary!$A:$J,10,)=0,"",VLOOKUP(G244,Vocabulary!$A:$J,10,)),"")</f>
        <v/>
      </c>
      <c r="I244" s="21">
        <v>250</v>
      </c>
      <c r="J244" s="12" t="str">
        <f>IFERROR(IF(VLOOKUP(I244,Vocabulary!$A:$J,10,)=0,"",VLOOKUP(I244,Vocabulary!$A:$J,10,)),"")</f>
        <v>&lt;fed-loc:AddressableObject&gt;</v>
      </c>
      <c r="K244" s="8">
        <v>403</v>
      </c>
      <c r="L244" s="12" t="str">
        <f>IFERROR(IF(VLOOKUP(K244,Vocabulary!$A:$J,10,)=0,"",VLOOKUP(K244,Vocabulary!$A:$J,10,)),"")</f>
        <v>&lt;vl-adres:AdresseerbaarObject&gt;</v>
      </c>
    </row>
    <row r="245" spans="1:12" ht="86.4" x14ac:dyDescent="0.3">
      <c r="A245" s="8">
        <v>251</v>
      </c>
      <c r="B245" s="12" t="str">
        <f>IFERROR(VLOOKUP(A245,Vocabulary!$A:$J,6,),"")</f>
        <v>FED</v>
      </c>
      <c r="C245" s="12" t="str">
        <f>IFERROR(VLOOKUP(A245,Vocabulary!$A:$J,4,),"")</f>
        <v>Location</v>
      </c>
      <c r="D245" s="12" t="str">
        <f>IFERROR(VLOOKUP(A245,Vocabulary!$A:$J,2,),"")</f>
        <v>Address</v>
      </c>
      <c r="E245" s="12" t="str">
        <f>IFERROR(IF(VLOOKUP(A245,Vocabulary!$A:$J,3,)=0,"",VLOOKUP(A245,Vocabulary!$A:$J,3,)),"")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F245" s="12" t="str">
        <f>IFERROR(IF(VLOOKUP(A245,Vocabulary!$A:$J,7,)=0,"",VLOOKUP(A245,Vocabulary!$A:$J,7,)),"")</f>
        <v>An "address representation" as conceptually defined by the INSPIRE Address Representation data type. 
https://github.com/INSPIRE-MIF/technical-guidelines/blob/main/data/ad/dataspecification_ad.pdf (§2.2) (§2.2)</v>
      </c>
      <c r="H245" s="12" t="str">
        <f>IFERROR(IF(VLOOKUP(G245,Vocabulary!$A:$J,10,)=0,"",VLOOKUP(G245,Vocabulary!$A:$J,10,)),"")</f>
        <v/>
      </c>
      <c r="J245" s="12" t="str">
        <f>IFERROR(IF(VLOOKUP(I245,Vocabulary!$A:$J,10,)=0,"",VLOOKUP(I245,Vocabulary!$A:$J,10,)),"")</f>
        <v/>
      </c>
      <c r="K245" s="8">
        <v>550</v>
      </c>
      <c r="L245" s="12" t="str">
        <f>IFERROR(IF(VLOOKUP(K245,Vocabulary!$A:$J,10,)=0,"",VLOOKUP(K245,Vocabulary!$A:$J,10,)),"")</f>
        <v>&lt;vl-adres-ext:Adresvoorstelling&gt;</v>
      </c>
    </row>
    <row r="246" spans="1:12" ht="57.6" x14ac:dyDescent="0.3">
      <c r="A246" s="8">
        <v>252</v>
      </c>
      <c r="B246" s="12" t="str">
        <f>IFERROR(VLOOKUP(A246,Vocabulary!$A:$J,6,),"")</f>
        <v>FED</v>
      </c>
      <c r="C246" s="12" t="str">
        <f>IFERROR(VLOOKUP(A246,Vocabulary!$A:$J,4,),"")</f>
        <v>Location</v>
      </c>
      <c r="D246" s="12" t="str">
        <f>IFERROR(VLOOKUP(A246,Vocabulary!$A:$J,2,),"")</f>
        <v>BuildingUnit</v>
      </c>
      <c r="E246" s="12" t="str">
        <f>IFERROR(IF(VLOOKUP(A246,Vocabulary!$A:$J,3,)=0,"",VLOOKUP(A246,Vocabulary!$A:$J,3,)),"")</f>
        <v>The smallest unit within a building that is suitable for residential, commercial or recreational purposes and that can be accessed via its own lockable access from the public road, a yard or a common room.</v>
      </c>
      <c r="F246" s="12" t="str">
        <f>IFERROR(IF(VLOOKUP(A246,Vocabulary!$A:$J,7,)=0,"",VLOOKUP(A246,Vocabulary!$A:$J,7,)),"")</f>
        <v/>
      </c>
      <c r="H246" s="12" t="str">
        <f>IFERROR(IF(VLOOKUP(G246,Vocabulary!$A:$J,10,)=0,"",VLOOKUP(G246,Vocabulary!$A:$J,10,)),"")</f>
        <v/>
      </c>
      <c r="I246" s="21">
        <v>252</v>
      </c>
      <c r="J246" s="12" t="str">
        <f>IFERROR(IF(VLOOKUP(I246,Vocabulary!$A:$J,10,)=0,"",VLOOKUP(I246,Vocabulary!$A:$J,10,)),"")</f>
        <v>&lt;fed-loc:BuildingUnit&gt;</v>
      </c>
      <c r="K246" s="8">
        <v>627</v>
      </c>
      <c r="L246" s="12" t="str">
        <f>IFERROR(IF(VLOOKUP(K246,Vocabulary!$A:$J,10,)=0,"",VLOOKUP(K246,Vocabulary!$A:$J,10,)),"")</f>
        <v>&lt;vl-adres:Gebouweenheid&gt;</v>
      </c>
    </row>
    <row r="247" spans="1:12" x14ac:dyDescent="0.3">
      <c r="A247" s="8">
        <v>255</v>
      </c>
      <c r="B247" s="12" t="str">
        <f>IFERROR(VLOOKUP(A247,Vocabulary!$A:$J,6,),"")</f>
        <v>FED</v>
      </c>
      <c r="C247" s="12" t="str">
        <f>IFERROR(VLOOKUP(A247,Vocabulary!$A:$J,4,),"")</f>
        <v>Location</v>
      </c>
      <c r="D247" s="12" t="str">
        <f>IFERROR(VLOOKUP(A247,Vocabulary!$A:$J,2,),"")</f>
        <v>GeographicPosition</v>
      </c>
      <c r="E247" s="12" t="str">
        <f>IFERROR(IF(VLOOKUP(A247,Vocabulary!$A:$J,3,)=0,"",VLOOKUP(A247,Vocabulary!$A:$J,3,)),"")</f>
        <v>Geographic position indicated by a point.</v>
      </c>
      <c r="F247" s="12" t="str">
        <f>IFERROR(IF(VLOOKUP(A247,Vocabulary!$A:$J,7,)=0,"",VLOOKUP(A247,Vocabulary!$A:$J,7,)),"")</f>
        <v/>
      </c>
      <c r="G247" s="4">
        <v>117</v>
      </c>
      <c r="H247" s="12" t="str">
        <f>IFERROR(IF(VLOOKUP(G247,Vocabulary!$A:$J,10,)=0,"",VLOOKUP(G247,Vocabulary!$A:$J,10,)),"")</f>
        <v>&lt;eu:LocationGeometry&gt;</v>
      </c>
      <c r="I247" s="21">
        <v>255</v>
      </c>
      <c r="J247" s="12" t="str">
        <f>IFERROR(IF(VLOOKUP(I247,Vocabulary!$A:$J,10,)=0,"",VLOOKUP(I247,Vocabulary!$A:$J,10,)),"")</f>
        <v>&lt;GeographicPosition&gt;</v>
      </c>
      <c r="K247" s="8">
        <v>385</v>
      </c>
      <c r="L247" s="12" t="str">
        <f>IFERROR(IF(VLOOKUP(K247,Vocabulary!$A:$J,10,)=0,"",VLOOKUP(K247,Vocabulary!$A:$J,10,)),"")</f>
        <v>&lt;vl-generiek:GeografischePositie&gt;</v>
      </c>
    </row>
    <row r="248" spans="1:12" ht="230.4" x14ac:dyDescent="0.3">
      <c r="A248" s="8">
        <v>256</v>
      </c>
      <c r="B248" s="12" t="str">
        <f>IFERROR(VLOOKUP(A248,Vocabulary!$A:$J,6,),"")</f>
        <v>FED</v>
      </c>
      <c r="C248" s="12" t="str">
        <f>IFERROR(VLOOKUP(A248,Vocabulary!$A:$J,4,),"")</f>
        <v>Generic</v>
      </c>
      <c r="D248" s="12" t="str">
        <f>IFERROR(VLOOKUP(A248,Vocabulary!$A:$J,2,),"")</f>
        <v>Identifier</v>
      </c>
      <c r="E248" s="12" t="str">
        <f>IFERROR(IF(VLOOKUP(A248,Vocabulary!$A:$J,3,)=0,"",VLOOKUP(A248,Vocabulary!$A:$J,3,)),"")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F248" s="12" t="str">
        <f>IFERROR(IF(VLOOKUP(A248,Vocabulary!$A:$J,7,)=0,"",VLOOKUP(A248,Vocabulary!$A:$J,7,)),"")</f>
        <v/>
      </c>
      <c r="H248" s="12" t="str">
        <f>IFERROR(IF(VLOOKUP(G248,Vocabulary!$A:$J,10,)=0,"",VLOOKUP(G248,Vocabulary!$A:$J,10,)),"")</f>
        <v/>
      </c>
      <c r="I248" s="21">
        <v>256</v>
      </c>
      <c r="J248" s="12" t="str">
        <f>IFERROR(IF(VLOOKUP(I248,Vocabulary!$A:$J,10,)=0,"",VLOOKUP(I248,Vocabulary!$A:$J,10,)),"")</f>
        <v>&lt;adms:Identifier&gt;</v>
      </c>
      <c r="K248" s="8">
        <v>386</v>
      </c>
      <c r="L248" s="12" t="str">
        <f>IFERROR(IF(VLOOKUP(K248,Vocabulary!$A:$J,10,)=0,"",VLOOKUP(K248,Vocabulary!$A:$J,10,)),"")</f>
        <v>&lt;vl-generiek:GestructureerdeIdentificator&gt;</v>
      </c>
    </row>
    <row r="249" spans="1:12" ht="72" x14ac:dyDescent="0.3">
      <c r="A249" s="8">
        <v>257</v>
      </c>
      <c r="B249" s="12" t="str">
        <f>IFERROR(VLOOKUP(A249,Vocabulary!$A:$J,6,),"")</f>
        <v>FED</v>
      </c>
      <c r="C249" s="12" t="str">
        <f>IFERROR(VLOOKUP(A249,Vocabulary!$A:$J,4,),"")</f>
        <v>Location</v>
      </c>
      <c r="D249" s="12" t="str">
        <f>IFERROR(VLOOKUP(A249,Vocabulary!$A:$J,2,),"")</f>
        <v>MooringPlace</v>
      </c>
      <c r="E249" s="12" t="str">
        <f>IFERROR(IF(VLOOKUP(A249,Vocabulary!$A:$J,3,)=0,"",VLOOKUP(A249,Vocabulary!$A:$J,3,)),"")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F249" s="12" t="str">
        <f>IFERROR(IF(VLOOKUP(A249,Vocabulary!$A:$J,7,)=0,"",VLOOKUP(A249,Vocabulary!$A:$J,7,)),"")</f>
        <v/>
      </c>
      <c r="H249" s="12" t="str">
        <f>IFERROR(IF(VLOOKUP(G249,Vocabulary!$A:$J,10,)=0,"",VLOOKUP(G249,Vocabulary!$A:$J,10,)),"")</f>
        <v/>
      </c>
      <c r="I249" s="21">
        <v>257</v>
      </c>
      <c r="J249" s="12" t="str">
        <f>IFERROR(IF(VLOOKUP(I249,Vocabulary!$A:$J,10,)=0,"",VLOOKUP(I249,Vocabulary!$A:$J,10,)),"")</f>
        <v>&lt;fed-loc:MooringPlace&gt;</v>
      </c>
      <c r="K249" s="8">
        <v>629</v>
      </c>
      <c r="L249" s="12" t="str">
        <f>IFERROR(IF(VLOOKUP(K249,Vocabulary!$A:$J,10,)=0,"",VLOOKUP(K249,Vocabulary!$A:$J,10,)),"")</f>
        <v>&lt;vl-adres:Ligplaats&gt;</v>
      </c>
    </row>
    <row r="250" spans="1:12" ht="43.2" x14ac:dyDescent="0.3">
      <c r="A250" s="8">
        <v>258</v>
      </c>
      <c r="B250" s="12" t="str">
        <f>IFERROR(VLOOKUP(A250,Vocabulary!$A:$J,6,),"")</f>
        <v>FED</v>
      </c>
      <c r="C250" s="12" t="str">
        <f>IFERROR(VLOOKUP(A250,Vocabulary!$A:$J,4,),"")</f>
        <v>Location</v>
      </c>
      <c r="D250" s="12" t="str">
        <f>IFERROR(VLOOKUP(A250,Vocabulary!$A:$J,2,),"")</f>
        <v>Municipality</v>
      </c>
      <c r="E250" s="12" t="str">
        <f>IFERROR(IF(VLOOKUP(A250,Vocabulary!$A:$J,3,)=0,"",VLOOKUP(A250,Vocabulary!$A:$J,3,)),"")</f>
        <v>Official administrative zone of the Belgian territory. The municipality is the smallest administrative part of the Belgian territory whose boundaries can only be changed by the legislator.</v>
      </c>
      <c r="F250" s="12" t="str">
        <f>IFERROR(IF(VLOOKUP(A250,Vocabulary!$A:$J,7,)=0,"",VLOOKUP(A250,Vocabulary!$A:$J,7,)),"")</f>
        <v/>
      </c>
      <c r="H250" s="12" t="str">
        <f>IFERROR(IF(VLOOKUP(G250,Vocabulary!$A:$J,10,)=0,"",VLOOKUP(G250,Vocabulary!$A:$J,10,)),"")</f>
        <v/>
      </c>
      <c r="I250" s="21">
        <v>258</v>
      </c>
      <c r="J250" s="12" t="str">
        <f>IFERROR(IF(VLOOKUP(I250,Vocabulary!$A:$J,10,)=0,"",VLOOKUP(I250,Vocabulary!$A:$J,10,)),"")</f>
        <v>&lt;fed-loc:Municipality&gt;</v>
      </c>
      <c r="K250" s="8">
        <v>406</v>
      </c>
      <c r="L250" s="12" t="str">
        <f>IFERROR(IF(VLOOKUP(K250,Vocabulary!$A:$J,10,)=0,"",VLOOKUP(K250,Vocabulary!$A:$J,10,)),"")</f>
        <v>&lt;vl-adres:Gemeentenaam&gt;</v>
      </c>
    </row>
    <row r="251" spans="1:12" ht="28.8" x14ac:dyDescent="0.3">
      <c r="A251" s="8">
        <v>260</v>
      </c>
      <c r="B251" s="12" t="str">
        <f>IFERROR(VLOOKUP(A251,Vocabulary!$A:$J,6,),"")</f>
        <v>FED</v>
      </c>
      <c r="C251" s="12" t="str">
        <f>IFERROR(VLOOKUP(A251,Vocabulary!$A:$J,4,),"")</f>
        <v>Location</v>
      </c>
      <c r="D251" s="12" t="str">
        <f>IFERROR(VLOOKUP(A251,Vocabulary!$A:$J,2,),"")</f>
        <v>Parcel</v>
      </c>
      <c r="E251" s="12" t="str">
        <f>IFERROR(IF(VLOOKUP(A251,Vocabulary!$A:$J,3,)=0,"",VLOOKUP(A251,Vocabulary!$A:$J,3,)),"")</f>
        <v>A "parcel" is a part of the territory officially established with a cadastral or administrative purpose.</v>
      </c>
      <c r="F251" s="12" t="str">
        <f>IFERROR(IF(VLOOKUP(A251,Vocabulary!$A:$J,7,)=0,"",VLOOKUP(A251,Vocabulary!$A:$J,7,)),"")</f>
        <v/>
      </c>
      <c r="H251" s="12" t="str">
        <f>IFERROR(IF(VLOOKUP(G251,Vocabulary!$A:$J,10,)=0,"",VLOOKUP(G251,Vocabulary!$A:$J,10,)),"")</f>
        <v/>
      </c>
      <c r="I251" s="21">
        <v>260</v>
      </c>
      <c r="J251" s="12" t="str">
        <f>IFERROR(IF(VLOOKUP(I251,Vocabulary!$A:$J,10,)=0,"",VLOOKUP(I251,Vocabulary!$A:$J,10,)),"")</f>
        <v>&lt;fed-loc:Parcel&gt;</v>
      </c>
      <c r="K251" s="8">
        <v>625</v>
      </c>
      <c r="L251" s="12" t="str">
        <f>IFERROR(IF(VLOOKUP(K251,Vocabulary!$A:$J,10,)=0,"",VLOOKUP(K251,Vocabulary!$A:$J,10,)),"")</f>
        <v>&lt;vl-adres:Perceel&gt;</v>
      </c>
    </row>
    <row r="252" spans="1:12" ht="43.2" x14ac:dyDescent="0.3">
      <c r="A252" s="8">
        <v>261</v>
      </c>
      <c r="B252" s="12" t="str">
        <f>IFERROR(VLOOKUP(A252,Vocabulary!$A:$J,6,),"")</f>
        <v>FED</v>
      </c>
      <c r="C252" s="12" t="str">
        <f>IFERROR(VLOOKUP(A252,Vocabulary!$A:$J,4,),"")</f>
        <v>Location</v>
      </c>
      <c r="D252" s="12" t="str">
        <f>IFERROR(VLOOKUP(A252,Vocabulary!$A:$J,2,),"")</f>
        <v>PartOfMunicipality</v>
      </c>
      <c r="E252" s="12" t="str">
        <f>IFERROR(IF(VLOOKUP(A252,Vocabulary!$A:$J,3,)=0,"",VLOOKUP(A252,Vocabulary!$A:$J,3,)),"")</f>
        <v>A part of a municipality, such as a former municipality (prior to the merger of the municipalities), or a neighborhood.</v>
      </c>
      <c r="F252" s="12" t="str">
        <f>IFERROR(IF(VLOOKUP(A252,Vocabulary!$A:$J,7,)=0,"",VLOOKUP(A252,Vocabulary!$A:$J,7,)),"")</f>
        <v>Context BEST: Part of Municipality is a class defined by the Walloon region. It does not exist in Flanders nor in the Brussels region.</v>
      </c>
      <c r="H252" s="12" t="str">
        <f>IFERROR(IF(VLOOKUP(G252,Vocabulary!$A:$J,10,)=0,"",VLOOKUP(G252,Vocabulary!$A:$J,10,)),"")</f>
        <v/>
      </c>
      <c r="I252" s="21">
        <v>261</v>
      </c>
      <c r="J252" s="12" t="str">
        <f>IFERROR(IF(VLOOKUP(I252,Vocabulary!$A:$J,10,)=0,"",VLOOKUP(I252,Vocabulary!$A:$J,10,)),"")</f>
        <v>&lt;fed-loc:PartOfMunicipality&gt;</v>
      </c>
      <c r="L252" s="12" t="str">
        <f>IFERROR(IF(VLOOKUP(K252,Vocabulary!$A:$J,10,)=0,"",VLOOKUP(K252,Vocabulary!$A:$J,10,)),"")</f>
        <v/>
      </c>
    </row>
    <row r="253" spans="1:12" ht="43.2" x14ac:dyDescent="0.3">
      <c r="A253" s="8">
        <v>262</v>
      </c>
      <c r="B253" s="12" t="str">
        <f>IFERROR(VLOOKUP(A253,Vocabulary!$A:$J,6,),"")</f>
        <v>FED</v>
      </c>
      <c r="C253" s="12" t="str">
        <f>IFERROR(VLOOKUP(A253,Vocabulary!$A:$J,4,),"")</f>
        <v>Location</v>
      </c>
      <c r="D253" s="12" t="str">
        <f>IFERROR(VLOOKUP(A253,Vocabulary!$A:$J,2,),"")</f>
        <v>PostalInfo</v>
      </c>
      <c r="E253" s="12" t="str">
        <f>IFERROR(IF(VLOOKUP(A253,Vocabulary!$A:$J,3,)=0,"",VLOOKUP(A253,Vocabulary!$A:$J,3,)),"")</f>
        <v>Information given by the provider of the universal postal service for the identification of a grouping of addresses in a geographical area for postal purposes.</v>
      </c>
      <c r="F253" s="12" t="str">
        <f>IFERROR(IF(VLOOKUP(A253,Vocabulary!$A:$J,7,)=0,"",VLOOKUP(A253,Vocabulary!$A:$J,7,)),"")</f>
        <v/>
      </c>
      <c r="H253" s="12" t="str">
        <f>IFERROR(IF(VLOOKUP(G253,Vocabulary!$A:$J,10,)=0,"",VLOOKUP(G253,Vocabulary!$A:$J,10,)),"")</f>
        <v/>
      </c>
      <c r="I253" s="21">
        <v>262</v>
      </c>
      <c r="J253" s="12" t="str">
        <f>IFERROR(IF(VLOOKUP(I253,Vocabulary!$A:$J,10,)=0,"",VLOOKUP(I253,Vocabulary!$A:$J,10,)),"")</f>
        <v>&lt;PostalDescriptor&gt;</v>
      </c>
      <c r="K253" s="8">
        <v>409</v>
      </c>
      <c r="L253" s="12" t="str">
        <f>IFERROR(IF(VLOOKUP(K253,Vocabulary!$A:$J,10,)=0,"",VLOOKUP(K253,Vocabulary!$A:$J,10,)),"")</f>
        <v>&lt;vl-adres:Postinfo&gt;</v>
      </c>
    </row>
    <row r="254" spans="1:12" ht="86.4" x14ac:dyDescent="0.3">
      <c r="A254" s="8">
        <v>263</v>
      </c>
      <c r="B254" s="12" t="str">
        <f>IFERROR(VLOOKUP(A254,Vocabulary!$A:$J,6,),"")</f>
        <v>FED</v>
      </c>
      <c r="C254" s="12" t="str">
        <f>IFERROR(VLOOKUP(A254,Vocabulary!$A:$J,4,),"")</f>
        <v>Location</v>
      </c>
      <c r="D254" s="12" t="str">
        <f>IFERROR(VLOOKUP(A254,Vocabulary!$A:$J,2,),"")</f>
        <v>Stand</v>
      </c>
      <c r="E254" s="12" t="str">
        <f>IFERROR(IF(VLOOKUP(A254,Vocabulary!$A:$J,3,)=0,"",VLOOKUP(A254,Vocabulary!$A:$J,3,)),"")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F254" s="12" t="str">
        <f>IFERROR(IF(VLOOKUP(A254,Vocabulary!$A:$J,7,)=0,"",VLOOKUP(A254,Vocabulary!$A:$J,7,)),"")</f>
        <v/>
      </c>
      <c r="H254" s="12" t="str">
        <f>IFERROR(IF(VLOOKUP(G254,Vocabulary!$A:$J,10,)=0,"",VLOOKUP(G254,Vocabulary!$A:$J,10,)),"")</f>
        <v/>
      </c>
      <c r="I254" s="21">
        <v>263</v>
      </c>
      <c r="J254" s="12" t="str">
        <f>IFERROR(IF(VLOOKUP(I254,Vocabulary!$A:$J,10,)=0,"",VLOOKUP(I254,Vocabulary!$A:$J,10,)),"")</f>
        <v>&lt;fed-loc:Stand&gt;</v>
      </c>
      <c r="K254" s="8">
        <v>628</v>
      </c>
      <c r="L254" s="12" t="str">
        <f>IFERROR(IF(VLOOKUP(K254,Vocabulary!$A:$J,10,)=0,"",VLOOKUP(K254,Vocabulary!$A:$J,10,)),"")</f>
        <v>&lt;vl-adres:Standplaats&gt;</v>
      </c>
    </row>
    <row r="255" spans="1:12" ht="43.2" x14ac:dyDescent="0.3">
      <c r="A255" s="8">
        <v>267</v>
      </c>
      <c r="B255" s="12" t="str">
        <f>IFERROR(VLOOKUP(A255,Vocabulary!$A:$J,6,),"")</f>
        <v>FED</v>
      </c>
      <c r="C255" s="12" t="str">
        <f>IFERROR(VLOOKUP(A255,Vocabulary!$A:$J,4,),"")</f>
        <v>Location</v>
      </c>
      <c r="D255" s="12" t="str">
        <f>IFERROR(VLOOKUP(A255,Vocabulary!$A:$J,2,),"")</f>
        <v>addressPosition</v>
      </c>
      <c r="E255" s="12" t="str">
        <f>IFERROR(IF(VLOOKUP(A255,Vocabulary!$A:$J,3,)=0,"",VLOOKUP(A255,Vocabulary!$A:$J,3,)),"")</f>
        <v>Position of a characteristic point that represents the position of the address according to a specific specification and includes information about the origin of the position.</v>
      </c>
      <c r="F255" s="12" t="str">
        <f>IFERROR(IF(VLOOKUP(A255,Vocabulary!$A:$J,7,)=0,"",VLOOKUP(A255,Vocabulary!$A:$J,7,)),"")</f>
        <v/>
      </c>
      <c r="H255" s="12" t="str">
        <f>IFERROR(IF(VLOOKUP(G255,Vocabulary!$A:$J,10,)=0,"",VLOOKUP(G255,Vocabulary!$A:$J,10,)),"")</f>
        <v/>
      </c>
      <c r="I255" s="21">
        <v>267</v>
      </c>
      <c r="J255" s="12" t="str">
        <f>IFERROR(IF(VLOOKUP(I255,Vocabulary!$A:$J,10,)=0,"",VLOOKUP(I255,Vocabulary!$A:$J,10,)),"")</f>
        <v>&lt;Address.position&gt;</v>
      </c>
      <c r="K255" s="8">
        <v>428</v>
      </c>
      <c r="L255" s="12" t="str">
        <f>IFERROR(IF(VLOOKUP(K255,Vocabulary!$A:$J,10,)=0,"",VLOOKUP(K255,Vocabulary!$A:$J,10,)),"")</f>
        <v>&lt;vl-adres:positie&gt;</v>
      </c>
    </row>
    <row r="256" spans="1:12" ht="28.8" x14ac:dyDescent="0.3">
      <c r="A256" s="8">
        <v>268</v>
      </c>
      <c r="B256" s="12" t="str">
        <f>IFERROR(VLOOKUP(A256,Vocabulary!$A:$J,6,),"")</f>
        <v>FED</v>
      </c>
      <c r="C256" s="12" t="str">
        <f>IFERROR(VLOOKUP(A256,Vocabulary!$A:$J,4,),"")</f>
        <v>Location</v>
      </c>
      <c r="D256" s="12" t="str">
        <f>IFERROR(VLOOKUP(A256,Vocabulary!$A:$J,2,),"")</f>
        <v>addressSortField</v>
      </c>
      <c r="E256" s="12" t="str">
        <f>IFERROR(IF(VLOOKUP(A256,Vocabulary!$A:$J,3,)=0,"",VLOOKUP(A256,Vocabulary!$A:$J,3,)),"")</f>
        <v>Transformation of the original house number &amp; bus number (eg addition of leading zeros) so that this can be sorted.</v>
      </c>
      <c r="F256" s="12" t="str">
        <f>IFERROR(IF(VLOOKUP(A256,Vocabulary!$A:$J,7,)=0,"",VLOOKUP(A256,Vocabulary!$A:$J,7,)),"")</f>
        <v/>
      </c>
      <c r="H256" s="12" t="str">
        <f>IFERROR(IF(VLOOKUP(G256,Vocabulary!$A:$J,10,)=0,"",VLOOKUP(G256,Vocabulary!$A:$J,10,)),"")</f>
        <v/>
      </c>
      <c r="I256" s="21">
        <v>268</v>
      </c>
      <c r="J256" s="12" t="str">
        <f>IFERROR(IF(VLOOKUP(I256,Vocabulary!$A:$J,10,)=0,"",VLOOKUP(I256,Vocabulary!$A:$J,10,)),"")</f>
        <v>&lt;fed-loc:addressSortField&gt;</v>
      </c>
      <c r="L256" s="12" t="str">
        <f>IFERROR(IF(VLOOKUP(K256,Vocabulary!$A:$J,10,)=0,"",VLOOKUP(K256,Vocabulary!$A:$J,10,)),"")</f>
        <v/>
      </c>
    </row>
    <row r="257" spans="1:12" x14ac:dyDescent="0.3">
      <c r="A257" s="8">
        <v>269</v>
      </c>
      <c r="B257" s="12" t="str">
        <f>IFERROR(VLOOKUP(A257,Vocabulary!$A:$J,6,),"")</f>
        <v>FED</v>
      </c>
      <c r="C257" s="12" t="str">
        <f>IFERROR(VLOOKUP(A257,Vocabulary!$A:$J,4,),"")</f>
        <v>Location</v>
      </c>
      <c r="D257" s="12" t="str">
        <f>IFERROR(VLOOKUP(A257,Vocabulary!$A:$J,2,),"")</f>
        <v>addressStatus</v>
      </c>
      <c r="E257" s="12" t="str">
        <f>IFERROR(IF(VLOOKUP(A257,Vocabulary!$A:$J,3,)=0,"",VLOOKUP(A257,Vocabulary!$A:$J,3,)),"")</f>
        <v>Current status of the address.</v>
      </c>
      <c r="F257" s="12" t="str">
        <f>IFERROR(IF(VLOOKUP(A257,Vocabulary!$A:$J,7,)=0,"",VLOOKUP(A257,Vocabulary!$A:$J,7,)),"")</f>
        <v/>
      </c>
      <c r="H257" s="12" t="str">
        <f>IFERROR(IF(VLOOKUP(G257,Vocabulary!$A:$J,10,)=0,"",VLOOKUP(G257,Vocabulary!$A:$J,10,)),"")</f>
        <v/>
      </c>
      <c r="I257" s="21">
        <v>269</v>
      </c>
      <c r="J257" s="12" t="str">
        <f>IFERROR(IF(VLOOKUP(I257,Vocabulary!$A:$J,10,)=0,"",VLOOKUP(I257,Vocabulary!$A:$J,10,)),"")</f>
        <v>&lt;Address.status&gt;</v>
      </c>
      <c r="K257" s="8">
        <v>432</v>
      </c>
      <c r="L257" s="12" t="str">
        <f>IFERROR(IF(VLOOKUP(K257,Vocabulary!$A:$J,10,)=0,"",VLOOKUP(K257,Vocabulary!$A:$J,10,)),"")</f>
        <v>&lt;vl-adres:Adres.status&gt;</v>
      </c>
    </row>
    <row r="258" spans="1:12" ht="43.2" x14ac:dyDescent="0.3">
      <c r="A258" s="8">
        <v>272</v>
      </c>
      <c r="B258" s="12" t="str">
        <f>IFERROR(VLOOKUP(A258,Vocabulary!$A:$J,6,),"")</f>
        <v>FED</v>
      </c>
      <c r="C258" s="12" t="str">
        <f>IFERROR(VLOOKUP(A258,Vocabulary!$A:$J,4,),"")</f>
        <v>Location</v>
      </c>
      <c r="D258" s="12" t="str">
        <f>IFERROR(VLOOKUP(A258,Vocabulary!$A:$J,2,),"")</f>
        <v>fullAddress</v>
      </c>
      <c r="E258" s="12" t="str">
        <f>IFERROR(IF(VLOOKUP(A258,Vocabulary!$A:$J,3,)=0,"",VLOOKUP(A258,Vocabulary!$A:$J,3,)),"")</f>
        <v>The complete address in one string, whether or not formatted.
Avoids errors due to the splitting of the address in its parts. Displays the prescribed sequence of different parts</v>
      </c>
      <c r="F258" s="12" t="str">
        <f>IFERROR(IF(VLOOKUP(A258,Vocabulary!$A:$J,7,)=0,"",VLOOKUP(A258,Vocabulary!$A:$J,7,)),"")</f>
        <v/>
      </c>
      <c r="G258" s="4">
        <v>2</v>
      </c>
      <c r="H258" s="12" t="str">
        <f>IFERROR(IF(VLOOKUP(G258,Vocabulary!$A:$J,10,)=0,"",VLOOKUP(G258,Vocabulary!$A:$J,10,)),"")</f>
        <v>&lt;eu:AddressFullAddress&gt;</v>
      </c>
      <c r="I258" s="21">
        <v>272</v>
      </c>
      <c r="J258" s="12" t="str">
        <f>IFERROR(IF(VLOOKUP(I258,Vocabulary!$A:$J,10,)=0,"",VLOOKUP(I258,Vocabulary!$A:$J,10,)),"")</f>
        <v>&lt;locn:fullAddress&gt;</v>
      </c>
      <c r="K258" s="8">
        <v>436</v>
      </c>
      <c r="L258" s="12" t="str">
        <f>IFERROR(IF(VLOOKUP(K258,Vocabulary!$A:$J,10,)=0,"",VLOOKUP(K258,Vocabulary!$A:$J,10,)),"")</f>
        <v>&lt;vl-adres:volledigAdres&gt;</v>
      </c>
    </row>
    <row r="259" spans="1:12" ht="43.2" x14ac:dyDescent="0.3">
      <c r="A259" s="8">
        <v>276</v>
      </c>
      <c r="B259" s="12" t="str">
        <f>IFERROR(VLOOKUP(A259,Vocabulary!$A:$J,6,),"")</f>
        <v>FED</v>
      </c>
      <c r="C259" s="12" t="str">
        <f>IFERROR(VLOOKUP(A259,Vocabulary!$A:$J,4,),"")</f>
        <v>Location</v>
      </c>
      <c r="D259" s="12" t="str">
        <f>IFERROR(VLOOKUP(A259,Vocabulary!$A:$J,2,),"")</f>
        <v>hasComponent</v>
      </c>
      <c r="E259" s="12" t="str">
        <f>IFERROR(IF(VLOOKUP(A259,Vocabulary!$A:$J,3,)=0,"",VLOOKUP(A259,Vocabulary!$A:$J,3,)),"")</f>
        <v>Refers to the various components of a Class.
E.g. Address (PostalInfo, Street, Municipality)</v>
      </c>
      <c r="F259" s="12" t="str">
        <f>IFERROR(IF(VLOOKUP(A259,Vocabulary!$A:$J,7,)=0,"",VLOOKUP(A259,Vocabulary!$A:$J,7,)),"")</f>
        <v>BEST datamodel: hasComponent
alternative property names to be checked with BEST:
hasStreet, hasMunicipality, hasPartOfMunicipality, hasPostalInfo</v>
      </c>
      <c r="H259" s="12" t="str">
        <f>IFERROR(IF(VLOOKUP(G259,Vocabulary!$A:$J,10,)=0,"",VLOOKUP(G259,Vocabulary!$A:$J,10,)),"")</f>
        <v/>
      </c>
      <c r="I259" s="21">
        <v>276</v>
      </c>
      <c r="J259" s="12" t="str">
        <f>IFERROR(IF(VLOOKUP(I259,Vocabulary!$A:$J,10,)=0,"",VLOOKUP(I259,Vocabulary!$A:$J,10,)),"")</f>
        <v>&lt;Address.component&gt;</v>
      </c>
      <c r="L259" s="12" t="str">
        <f>IFERROR(IF(VLOOKUP(K259,Vocabulary!$A:$J,10,)=0,"",VLOOKUP(K259,Vocabulary!$A:$J,10,)),"")</f>
        <v/>
      </c>
    </row>
    <row r="260" spans="1:12" ht="28.8" x14ac:dyDescent="0.3">
      <c r="A260" s="8">
        <v>277</v>
      </c>
      <c r="B260" s="12" t="str">
        <f>IFERROR(VLOOKUP(A260,Vocabulary!$A:$J,6,),"")</f>
        <v>FED</v>
      </c>
      <c r="C260" s="12" t="str">
        <f>IFERROR(VLOOKUP(A260,Vocabulary!$A:$J,4,),"")</f>
        <v>Location</v>
      </c>
      <c r="D260" s="12" t="str">
        <f>IFERROR(VLOOKUP(A260,Vocabulary!$A:$J,2,),"")</f>
        <v>hasRepresentation</v>
      </c>
      <c r="E260" s="12" t="str">
        <f>IFERROR(IF(VLOOKUP(A260,Vocabulary!$A:$J,3,)=0,"",VLOOKUP(A260,Vocabulary!$A:$J,3,)),"")</f>
        <v>An object is represented by another.
E.g. Address has an AddressRepresentation.</v>
      </c>
      <c r="F260" s="12" t="str">
        <f>IFERROR(IF(VLOOKUP(A260,Vocabulary!$A:$J,7,)=0,"",VLOOKUP(A260,Vocabulary!$A:$J,7,)),"")</f>
        <v/>
      </c>
      <c r="H260" s="12" t="str">
        <f>IFERROR(IF(VLOOKUP(G260,Vocabulary!$A:$J,10,)=0,"",VLOOKUP(G260,Vocabulary!$A:$J,10,)),"")</f>
        <v/>
      </c>
      <c r="I260" s="21">
        <v>277</v>
      </c>
      <c r="J260" s="12" t="str">
        <f>IFERROR(IF(VLOOKUP(I260,Vocabulary!$A:$J,10,)=0,"",VLOOKUP(I260,Vocabulary!$A:$J,10,)),"")</f>
        <v>&lt;fed-loc:hasRepresentation&gt;</v>
      </c>
      <c r="L260" s="12" t="str">
        <f>IFERROR(IF(VLOOKUP(K260,Vocabulary!$A:$J,10,)=0,"",VLOOKUP(K260,Vocabulary!$A:$J,10,)),"")</f>
        <v/>
      </c>
    </row>
    <row r="261" spans="1:12" ht="43.2" x14ac:dyDescent="0.3">
      <c r="A261" s="8">
        <v>278</v>
      </c>
      <c r="B261" s="12" t="str">
        <f>IFERROR(VLOOKUP(A261,Vocabulary!$A:$J,6,),"")</f>
        <v>FED</v>
      </c>
      <c r="C261" s="12" t="str">
        <f>IFERROR(VLOOKUP(A261,Vocabulary!$A:$J,4,),"")</f>
        <v>Location</v>
      </c>
      <c r="D261" s="12" t="str">
        <f>IFERROR(VLOOKUP(A261,Vocabulary!$A:$J,2,),"")</f>
        <v>homonymAddition</v>
      </c>
      <c r="E261" s="12" t="str">
        <f>IFERROR(IF(VLOOKUP(A261,Vocabulary!$A:$J,3,)=0,"",VLOOKUP(A261,Vocabulary!$A:$J,3,)),"")</f>
        <v>Addition to distinguish double street names (street names with the same name but different location in the municipality and their own addresses).</v>
      </c>
      <c r="F261" s="12" t="str">
        <f>IFERROR(IF(VLOOKUP(A261,Vocabulary!$A:$J,7,)=0,"",VLOOKUP(A261,Vocabulary!$A:$J,7,)),"")</f>
        <v>See https://github.com/belgif/fedvoc/wiki/Mapping-of-a-Belgian-(BEST)-address-on-an-international-address</v>
      </c>
      <c r="H261" s="12" t="str">
        <f>IFERROR(IF(VLOOKUP(G261,Vocabulary!$A:$J,10,)=0,"",VLOOKUP(G261,Vocabulary!$A:$J,10,)),"")</f>
        <v/>
      </c>
      <c r="I261" s="21">
        <v>278</v>
      </c>
      <c r="J261" s="12" t="str">
        <f>IFERROR(IF(VLOOKUP(I261,Vocabulary!$A:$J,10,)=0,"",VLOOKUP(I261,Vocabulary!$A:$J,10,)),"")</f>
        <v>&lt;fed-loc:homonymAddition&gt;</v>
      </c>
      <c r="L261" s="12" t="str">
        <f>IFERROR(IF(VLOOKUP(K261,Vocabulary!$A:$J,10,)=0,"",VLOOKUP(K261,Vocabulary!$A:$J,10,)),"")</f>
        <v/>
      </c>
    </row>
    <row r="262" spans="1:12" x14ac:dyDescent="0.3">
      <c r="A262" s="8">
        <v>280</v>
      </c>
      <c r="B262" s="12" t="str">
        <f>IFERROR(VLOOKUP(A262,Vocabulary!$A:$J,6,),"")</f>
        <v>FED</v>
      </c>
      <c r="C262" s="12" t="str">
        <f>IFERROR(VLOOKUP(A262,Vocabulary!$A:$J,4,),"")</f>
        <v>Location</v>
      </c>
      <c r="D262" s="12" t="str">
        <f>IFERROR(VLOOKUP(A262,Vocabulary!$A:$J,2,),"")</f>
        <v>assignedTo</v>
      </c>
      <c r="E262" s="12" t="str">
        <f>IFERROR(IF(VLOOKUP(A262,Vocabulary!$A:$J,3,)=0,"",VLOOKUP(A262,Vocabulary!$A:$J,3,)),"")</f>
        <v>Addressable object to which the address has been assigned.</v>
      </c>
      <c r="F262" s="12" t="str">
        <f>IFERROR(IF(VLOOKUP(A262,Vocabulary!$A:$J,7,)=0,"",VLOOKUP(A262,Vocabulary!$A:$J,7,)),"")</f>
        <v/>
      </c>
      <c r="H262" s="12" t="str">
        <f>IFERROR(IF(VLOOKUP(G262,Vocabulary!$A:$J,10,)=0,"",VLOOKUP(G262,Vocabulary!$A:$J,10,)),"")</f>
        <v/>
      </c>
      <c r="I262" s="21">
        <v>280</v>
      </c>
      <c r="J262" s="12" t="str">
        <f>IFERROR(IF(VLOOKUP(I262,Vocabulary!$A:$J,10,)=0,"",VLOOKUP(I262,Vocabulary!$A:$J,10,)),"")</f>
        <v>&lt;fed-loc:assignedTo&gt;</v>
      </c>
      <c r="K262" s="8">
        <v>423</v>
      </c>
      <c r="L262" s="12" t="str">
        <f>IFERROR(IF(VLOOKUP(K262,Vocabulary!$A:$J,10,)=0,"",VLOOKUP(K262,Vocabulary!$A:$J,10,)),"")</f>
        <v>&lt;vl-adres:isToegekendAan&gt;</v>
      </c>
    </row>
    <row r="263" spans="1:12" ht="72" x14ac:dyDescent="0.3">
      <c r="A263" s="8">
        <v>283</v>
      </c>
      <c r="B263" s="12" t="str">
        <f>IFERROR(VLOOKUP(A263,Vocabulary!$A:$J,6,),"")</f>
        <v>FED</v>
      </c>
      <c r="C263" s="12" t="str">
        <f>IFERROR(VLOOKUP(A263,Vocabulary!$A:$J,4,),"")</f>
        <v>Location</v>
      </c>
      <c r="D263" s="12" t="str">
        <f>IFERROR(VLOOKUP(A263,Vocabulary!$A:$J,2,),"")</f>
        <v>isOfficiallyAssigned</v>
      </c>
      <c r="E263" s="12" t="str">
        <f>IFERROR(IF(VLOOKUP(A263,Vocabulary!$A:$J,3,)=0,"",VLOOKUP(A263,Vocabulary!$A:$J,3,)),"")</f>
        <v>Indicates whether the address has been officially assigned by the address manager.
An address is unofficial if its existence was not known from the administrative procedures, but only after it was actually established on the site.</v>
      </c>
      <c r="F263" s="12" t="str">
        <f>IFERROR(IF(VLOOKUP(A263,Vocabulary!$A:$J,7,)=0,"",VLOOKUP(A263,Vocabulary!$A:$J,7,)),"")</f>
        <v/>
      </c>
      <c r="H263" s="12" t="str">
        <f>IFERROR(IF(VLOOKUP(G263,Vocabulary!$A:$J,10,)=0,"",VLOOKUP(G263,Vocabulary!$A:$J,10,)),"")</f>
        <v/>
      </c>
      <c r="I263" s="21">
        <v>283</v>
      </c>
      <c r="J263" s="12" t="str">
        <f>IFERROR(IF(VLOOKUP(I263,Vocabulary!$A:$J,10,)=0,"",VLOOKUP(I263,Vocabulary!$A:$J,10,)),"")</f>
        <v>&lt;fed-loc:isOfficiallyAssigned&gt;</v>
      </c>
      <c r="K263" s="8">
        <v>427</v>
      </c>
      <c r="L263" s="12" t="str">
        <f>IFERROR(IF(VLOOKUP(K263,Vocabulary!$A:$J,10,)=0,"",VLOOKUP(K263,Vocabulary!$A:$J,10,)),"")</f>
        <v>&lt;vl-adres:officieelToegekend&gt;</v>
      </c>
    </row>
    <row r="264" spans="1:12" ht="72" x14ac:dyDescent="0.3">
      <c r="A264" s="8">
        <v>285</v>
      </c>
      <c r="B264" s="12" t="str">
        <f>IFERROR(VLOOKUP(A264,Vocabulary!$A:$J,6,),"")</f>
        <v>FED</v>
      </c>
      <c r="C264" s="12" t="str">
        <f>IFERROR(VLOOKUP(A264,Vocabulary!$A:$J,4,),"")</f>
        <v>Location</v>
      </c>
      <c r="D264" s="12" t="str">
        <f>IFERROR(VLOOKUP(A264,Vocabulary!$A:$J,2,),"")</f>
        <v>situatedIn</v>
      </c>
      <c r="E264" s="12" t="str">
        <f>IFERROR(IF(VLOOKUP(A264,Vocabulary!$A:$J,3,)=0,"",VLOOKUP(A264,Vocabulary!$A:$J,3,)),"")</f>
        <v>Indicator that that says that a location is situated in another location.
E.g. 
an address can be situated in a part of a municipality, 
a part of a municipality is situated in a municipality</v>
      </c>
      <c r="F264" s="12" t="str">
        <f>IFERROR(IF(VLOOKUP(A264,Vocabulary!$A:$J,7,)=0,"",VLOOKUP(A264,Vocabulary!$A:$J,7,)),"")</f>
        <v/>
      </c>
      <c r="H264" s="12" t="str">
        <f>IFERROR(IF(VLOOKUP(G264,Vocabulary!$A:$J,10,)=0,"",VLOOKUP(G264,Vocabulary!$A:$J,10,)),"")</f>
        <v/>
      </c>
      <c r="I264" s="21">
        <v>285</v>
      </c>
      <c r="J264" s="12" t="str">
        <f>IFERROR(IF(VLOOKUP(I264,Vocabulary!$A:$J,10,)=0,"",VLOOKUP(I264,Vocabulary!$A:$J,10,)),"")</f>
        <v>&lt;AddressComponent.situatedWithin&gt;</v>
      </c>
      <c r="L264" s="12" t="str">
        <f>IFERROR(IF(VLOOKUP(K264,Vocabulary!$A:$J,10,)=0,"",VLOOKUP(K264,Vocabulary!$A:$J,10,)),"")</f>
        <v/>
      </c>
    </row>
    <row r="265" spans="1:12" x14ac:dyDescent="0.3">
      <c r="A265" s="8">
        <v>289</v>
      </c>
      <c r="B265" s="12" t="str">
        <f>IFERROR(VLOOKUP(A265,Vocabulary!$A:$J,6,),"")</f>
        <v>FED</v>
      </c>
      <c r="C265" s="12" t="str">
        <f>IFERROR(VLOOKUP(A265,Vocabulary!$A:$J,4,),"")</f>
        <v>Location</v>
      </c>
      <c r="D265" s="12" t="str">
        <f>IFERROR(VLOOKUP(A265,Vocabulary!$A:$J,2,),"")</f>
        <v>municipalityName</v>
      </c>
      <c r="E265" s="12" t="str">
        <f>IFERROR(IF(VLOOKUP(A265,Vocabulary!$A:$J,3,)=0,"",VLOOKUP(A265,Vocabulary!$A:$J,3,)),"")</f>
        <v>Name of the municipality</v>
      </c>
      <c r="F265" s="12" t="str">
        <f>IFERROR(IF(VLOOKUP(A265,Vocabulary!$A:$J,7,)=0,"",VLOOKUP(A265,Vocabulary!$A:$J,7,)),"")</f>
        <v/>
      </c>
      <c r="H265" s="12" t="str">
        <f>IFERROR(IF(VLOOKUP(G265,Vocabulary!$A:$J,10,)=0,"",VLOOKUP(G265,Vocabulary!$A:$J,10,)),"")</f>
        <v/>
      </c>
      <c r="I265" s="21">
        <v>289</v>
      </c>
      <c r="J265" s="12" t="str">
        <f>IFERROR(IF(VLOOKUP(I265,Vocabulary!$A:$J,10,)=0,"",VLOOKUP(I265,Vocabulary!$A:$J,10,)),"")</f>
        <v>&lt;fed-loc:municipalityName&gt;</v>
      </c>
      <c r="K265" s="8">
        <v>416</v>
      </c>
      <c r="L265" s="12" t="str">
        <f>IFERROR(IF(VLOOKUP(K265,Vocabulary!$A:$J,10,)=0,"",VLOOKUP(K265,Vocabulary!$A:$J,10,)),"")</f>
        <v>&lt;vl-adres:gemeentenaam&gt;</v>
      </c>
    </row>
    <row r="266" spans="1:12" ht="72" x14ac:dyDescent="0.3">
      <c r="A266" s="8">
        <v>297</v>
      </c>
      <c r="B266" s="12" t="str">
        <f>IFERROR(VLOOKUP(A266,Vocabulary!$A:$J,6,),"")</f>
        <v>FED</v>
      </c>
      <c r="C266" s="12" t="str">
        <f>IFERROR(VLOOKUP(A266,Vocabulary!$A:$J,4,),"")</f>
        <v>Location</v>
      </c>
      <c r="D266" s="12" t="str">
        <f>IFERROR(VLOOKUP(A266,Vocabulary!$A:$J,2,),"")</f>
        <v>partOfMunicipalityName</v>
      </c>
      <c r="E266" s="12" t="str">
        <f>IFERROR(IF(VLOOKUP(A266,Vocabulary!$A:$J,3,)=0,"",VLOOKUP(A266,Vocabulary!$A:$J,3,)),"")</f>
        <v>Name of the part of the municipality</v>
      </c>
      <c r="F266" s="12" t="str">
        <f>IFERROR(IF(VLOOKUP(A266,Vocabulary!$A:$J,7,)=0,"",VLOOKUP(A266,Vocabulary!$A:$J,7,)),"")</f>
        <v>Context BEST: Part of Municipality is a class defined by the Walloon region. It does not exist in Flanders nor in the Brussels region.
See https://github.com/belgif/fedvoc/wiki/Mapping-of-a-Belgian-(BEST)-address-on-an-international-address</v>
      </c>
      <c r="H266" s="12" t="str">
        <f>IFERROR(IF(VLOOKUP(G266,Vocabulary!$A:$J,10,)=0,"",VLOOKUP(G266,Vocabulary!$A:$J,10,)),"")</f>
        <v/>
      </c>
      <c r="I266" s="21">
        <v>297</v>
      </c>
      <c r="J266" s="12" t="str">
        <f>IFERROR(IF(VLOOKUP(I266,Vocabulary!$A:$J,10,)=0,"",VLOOKUP(I266,Vocabulary!$A:$J,10,)),"")</f>
        <v>&lt;fed-loc:partOfMunicipalityName&gt;</v>
      </c>
      <c r="L266" s="12" t="str">
        <f>IFERROR(IF(VLOOKUP(K266,Vocabulary!$A:$J,10,)=0,"",VLOOKUP(K266,Vocabulary!$A:$J,10,)),"")</f>
        <v/>
      </c>
    </row>
    <row r="267" spans="1:12" ht="43.2" x14ac:dyDescent="0.3">
      <c r="A267" s="8">
        <v>298</v>
      </c>
      <c r="B267" s="12" t="str">
        <f>IFERROR(VLOOKUP(A267,Vocabulary!$A:$J,6,),"")</f>
        <v>FED</v>
      </c>
      <c r="C267" s="12" t="str">
        <f>IFERROR(VLOOKUP(A267,Vocabulary!$A:$J,4,),"")</f>
        <v>Location</v>
      </c>
      <c r="D267" s="12" t="str">
        <f>IFERROR(VLOOKUP(A267,Vocabulary!$A:$J,2,),"")</f>
        <v>boxNumber</v>
      </c>
      <c r="E267" s="12" t="str">
        <f>IFERROR(IF(VLOOKUP(A267,Vocabulary!$A:$J,3,)=0,"",VLOOKUP(A267,Vocabulary!$A:$J,3,)),"")</f>
        <v>An officially assigned alphanumeric code that is added to the house number to distinguish multiple building units, mooring places, stands or parcels that have the same house number.</v>
      </c>
      <c r="F267" s="12" t="str">
        <f>IFERROR(IF(VLOOKUP(A267,Vocabulary!$A:$J,7,)=0,"",VLOOKUP(A267,Vocabulary!$A:$J,7,)),"")</f>
        <v>See https://github.com/belgif/fedvoc/wiki/Mapping-of-a-Belgian-(BEST)-address-on-an-international-address</v>
      </c>
      <c r="G267" s="4">
        <v>3</v>
      </c>
      <c r="H267" s="12" t="str">
        <f>IFERROR(IF(VLOOKUP(G267,Vocabulary!$A:$J,10,)=0,"",VLOOKUP(G267,Vocabulary!$A:$J,10,)),"")</f>
        <v>&lt;eu:AddressPOBox&gt;</v>
      </c>
      <c r="I267" s="21">
        <v>298</v>
      </c>
      <c r="J267" s="12" t="str">
        <f>IFERROR(IF(VLOOKUP(I267,Vocabulary!$A:$J,10,)=0,"",VLOOKUP(I267,Vocabulary!$A:$J,10,)),"")</f>
        <v>&lt;locatorDesignator&gt;</v>
      </c>
      <c r="K267" s="8">
        <v>414</v>
      </c>
      <c r="L267" s="12" t="str">
        <f>IFERROR(IF(VLOOKUP(K267,Vocabulary!$A:$J,10,)=0,"",VLOOKUP(K267,Vocabulary!$A:$J,10,)),"")</f>
        <v>&lt;vl-adres:busnummer&gt;</v>
      </c>
    </row>
    <row r="268" spans="1:12" x14ac:dyDescent="0.3">
      <c r="A268" s="8">
        <v>299</v>
      </c>
      <c r="B268" s="12" t="str">
        <f>IFERROR(VLOOKUP(A268,Vocabulary!$A:$J,6,),"")</f>
        <v>FED</v>
      </c>
      <c r="C268" s="12" t="str">
        <f>IFERROR(VLOOKUP(A268,Vocabulary!$A:$J,4,),"")</f>
        <v>Location</v>
      </c>
      <c r="D268" s="12" t="str">
        <f>IFERROR(VLOOKUP(A268,Vocabulary!$A:$J,2,),"")</f>
        <v>pointGeometry</v>
      </c>
      <c r="E268" s="12" t="str">
        <f>IFERROR(IF(VLOOKUP(A268,Vocabulary!$A:$J,3,)=0,"",VLOOKUP(A268,Vocabulary!$A:$J,3,)),"")</f>
        <v>The cartographic coordinates of the point.</v>
      </c>
      <c r="F268" s="12" t="str">
        <f>IFERROR(IF(VLOOKUP(A268,Vocabulary!$A:$J,7,)=0,"",VLOOKUP(A268,Vocabulary!$A:$J,7,)),"")</f>
        <v/>
      </c>
      <c r="H268" s="12" t="str">
        <f>IFERROR(IF(VLOOKUP(G268,Vocabulary!$A:$J,10,)=0,"",VLOOKUP(G268,Vocabulary!$A:$J,10,)),"")</f>
        <v/>
      </c>
      <c r="I268" s="21">
        <v>299</v>
      </c>
      <c r="J268" s="12" t="str">
        <f>IFERROR(IF(VLOOKUP(I268,Vocabulary!$A:$J,10,)=0,"",VLOOKUP(I268,Vocabulary!$A:$J,10,)),"")</f>
        <v>&lt;fed-loc:pointGeometry&gt;</v>
      </c>
      <c r="L268" s="12" t="str">
        <f>IFERROR(IF(VLOOKUP(K268,Vocabulary!$A:$J,10,)=0,"",VLOOKUP(K268,Vocabulary!$A:$J,10,)),"")</f>
        <v/>
      </c>
    </row>
    <row r="269" spans="1:12" x14ac:dyDescent="0.3">
      <c r="A269" s="8">
        <v>300</v>
      </c>
      <c r="B269" s="12" t="str">
        <f>IFERROR(VLOOKUP(A269,Vocabulary!$A:$J,6,),"")</f>
        <v>FED</v>
      </c>
      <c r="C269" s="12" t="str">
        <f>IFERROR(VLOOKUP(A269,Vocabulary!$A:$J,4,),"")</f>
        <v>Location</v>
      </c>
      <c r="D269" s="12" t="str">
        <f>IFERROR(VLOOKUP(A269,Vocabulary!$A:$J,2,),"")</f>
        <v>positionGeometryMethod</v>
      </c>
      <c r="E269" s="12" t="str">
        <f>IFERROR(IF(VLOOKUP(A269,Vocabulary!$A:$J,3,)=0,"",VLOOKUP(A269,Vocabulary!$A:$J,3,)),"")</f>
        <v>The way the point was determined.</v>
      </c>
      <c r="F269" s="12" t="str">
        <f>IFERROR(IF(VLOOKUP(A269,Vocabulary!$A:$J,7,)=0,"",VLOOKUP(A269,Vocabulary!$A:$J,7,)),"")</f>
        <v/>
      </c>
      <c r="H269" s="12" t="str">
        <f>IFERROR(IF(VLOOKUP(G269,Vocabulary!$A:$J,10,)=0,"",VLOOKUP(G269,Vocabulary!$A:$J,10,)),"")</f>
        <v/>
      </c>
      <c r="I269" s="21">
        <v>300</v>
      </c>
      <c r="J269" s="12" t="str">
        <f>IFERROR(IF(VLOOKUP(I269,Vocabulary!$A:$J,10,)=0,"",VLOOKUP(I269,Vocabulary!$A:$J,10,)),"")</f>
        <v>&lt;GeographicPosition.method&gt;</v>
      </c>
      <c r="L269" s="12" t="str">
        <f>IFERROR(IF(VLOOKUP(K269,Vocabulary!$A:$J,10,)=0,"",VLOOKUP(K269,Vocabulary!$A:$J,10,)),"")</f>
        <v/>
      </c>
    </row>
    <row r="270" spans="1:12" x14ac:dyDescent="0.3">
      <c r="A270" s="8">
        <v>301</v>
      </c>
      <c r="B270" s="12" t="str">
        <f>IFERROR(VLOOKUP(A270,Vocabulary!$A:$J,6,),"")</f>
        <v>FED</v>
      </c>
      <c r="C270" s="12" t="str">
        <f>IFERROR(VLOOKUP(A270,Vocabulary!$A:$J,4,),"")</f>
        <v>Location</v>
      </c>
      <c r="D270" s="12" t="str">
        <f>IFERROR(VLOOKUP(A270,Vocabulary!$A:$J,2,),"")</f>
        <v>positionSpecification</v>
      </c>
      <c r="E270" s="12" t="str">
        <f>IFERROR(IF(VLOOKUP(A270,Vocabulary!$A:$J,3,)=0,"",VLOOKUP(A270,Vocabulary!$A:$J,3,)),"")</f>
        <v>The object on which the point was determined.</v>
      </c>
      <c r="F270" s="12" t="str">
        <f>IFERROR(IF(VLOOKUP(A270,Vocabulary!$A:$J,7,)=0,"",VLOOKUP(A270,Vocabulary!$A:$J,7,)),"")</f>
        <v/>
      </c>
      <c r="H270" s="12" t="str">
        <f>IFERROR(IF(VLOOKUP(G270,Vocabulary!$A:$J,10,)=0,"",VLOOKUP(G270,Vocabulary!$A:$J,10,)),"")</f>
        <v/>
      </c>
      <c r="I270" s="21">
        <v>301</v>
      </c>
      <c r="J270" s="12" t="str">
        <f>IFERROR(IF(VLOOKUP(I270,Vocabulary!$A:$J,10,)=0,"",VLOOKUP(I270,Vocabulary!$A:$J,10,)),"")</f>
        <v>&lt;GeographicPosition.specification&gt;</v>
      </c>
      <c r="L270" s="12" t="str">
        <f>IFERROR(IF(VLOOKUP(K270,Vocabulary!$A:$J,10,)=0,"",VLOOKUP(K270,Vocabulary!$A:$J,10,)),"")</f>
        <v/>
      </c>
    </row>
    <row r="271" spans="1:12" ht="86.4" x14ac:dyDescent="0.3">
      <c r="A271" s="8">
        <v>303</v>
      </c>
      <c r="B271" s="12" t="str">
        <f>IFERROR(VLOOKUP(A271,Vocabulary!$A:$J,6,),"")</f>
        <v>FED</v>
      </c>
      <c r="C271" s="12" t="str">
        <f>IFERROR(VLOOKUP(A271,Vocabulary!$A:$J,4,),"")</f>
        <v>Location</v>
      </c>
      <c r="D271" s="12" t="str">
        <f>IFERROR(VLOOKUP(A271,Vocabulary!$A:$J,2,),"")</f>
        <v>postCode</v>
      </c>
      <c r="E271" s="12" t="str">
        <f>IFERROR(IF(VLOOKUP(A271,Vocabulary!$A:$J,3,)=0,"",VLOOKUP(A271,Vocabulary!$A:$J,3,)),"")</f>
        <v>The postcode (a.k.a. postal code, zip code etc.)
Post codes are common elements in many countries' postal address systems.
Code granted by the provider of the universal postal service for the identification of a grouping of addresses in a geographical area for postal purposes.</v>
      </c>
      <c r="F271" s="12" t="str">
        <f>IFERROR(IF(VLOOKUP(A271,Vocabulary!$A:$J,7,)=0,"",VLOOKUP(A271,Vocabulary!$A:$J,7,)),"")</f>
        <v>Belgian postcodes are represented by the BelgianPostCode data type</v>
      </c>
      <c r="G271" s="4">
        <v>11</v>
      </c>
      <c r="H271" s="12" t="str">
        <f>IFERROR(IF(VLOOKUP(G271,Vocabulary!$A:$J,10,)=0,"",VLOOKUP(G271,Vocabulary!$A:$J,10,)),"")</f>
        <v>&lt;eu:AddressPostCode&gt;</v>
      </c>
      <c r="I271" s="21">
        <v>303</v>
      </c>
      <c r="J271" s="12" t="str">
        <f>IFERROR(IF(VLOOKUP(I271,Vocabulary!$A:$J,10,)=0,"",VLOOKUP(I271,Vocabulary!$A:$J,10,)),"")</f>
        <v>&lt;PostalDescriptor.postCode&gt;</v>
      </c>
      <c r="K271" s="8">
        <v>429</v>
      </c>
      <c r="L271" s="12" t="str">
        <f>IFERROR(IF(VLOOKUP(K271,Vocabulary!$A:$J,10,)=0,"",VLOOKUP(K271,Vocabulary!$A:$J,10,)),"")</f>
        <v>&lt;vl-adres:postcode&gt;</v>
      </c>
    </row>
    <row r="272" spans="1:12" ht="57.6" x14ac:dyDescent="0.3">
      <c r="A272" s="8">
        <v>314</v>
      </c>
      <c r="B272" s="12" t="str">
        <f>IFERROR(VLOOKUP(A272,Vocabulary!$A:$J,6,),"")</f>
        <v>FED</v>
      </c>
      <c r="C272" s="12" t="str">
        <f>IFERROR(VLOOKUP(A272,Vocabulary!$A:$J,4,),"")</f>
        <v>Person</v>
      </c>
      <c r="D272" s="12" t="str">
        <f>IFERROR(VLOOKUP(A272,Vocabulary!$A:$J,2,),"")</f>
        <v>Cohabitation</v>
      </c>
      <c r="E272" s="12" t="str">
        <f>IFERROR(IF(VLOOKUP(A272,Vocabulary!$A:$J,3,)=0,"",VLOOKUP(A272,Vocabulary!$A:$J,3,)),"")</f>
        <v>Arrangement whereby two people who are not married live together.
Can, just like a marriage, form the basis of a family.
Legally registered.</v>
      </c>
      <c r="F272" s="12" t="str">
        <f>IFERROR(IF(VLOOKUP(A272,Vocabulary!$A:$J,7,)=0,"",VLOOKUP(A272,Vocabulary!$A:$J,7,)),"")</f>
        <v/>
      </c>
      <c r="H272" s="12" t="str">
        <f>IFERROR(IF(VLOOKUP(G272,Vocabulary!$A:$J,10,)=0,"",VLOOKUP(G272,Vocabulary!$A:$J,10,)),"")</f>
        <v/>
      </c>
      <c r="I272" s="21">
        <v>314</v>
      </c>
      <c r="J272" s="12" t="str">
        <f>IFERROR(IF(VLOOKUP(I272,Vocabulary!$A:$J,10,)=0,"",VLOOKUP(I272,Vocabulary!$A:$J,10,)),"")</f>
        <v>&lt;fed-per:Cohabitation&gt;</v>
      </c>
      <c r="K272" s="8">
        <v>453</v>
      </c>
      <c r="L272" s="12" t="str">
        <f>IFERROR(IF(VLOOKUP(K272,Vocabulary!$A:$J,10,)=0,"",VLOOKUP(K272,Vocabulary!$A:$J,10,)),"")</f>
        <v>&lt;vl-persoon:Samenwonen&gt;</v>
      </c>
    </row>
    <row r="273" spans="1:12" ht="100.8" x14ac:dyDescent="0.3">
      <c r="A273" s="8">
        <v>315</v>
      </c>
      <c r="B273" s="12" t="str">
        <f>IFERROR(VLOOKUP(A273,Vocabulary!$A:$J,6,),"")</f>
        <v>FED</v>
      </c>
      <c r="C273" s="12" t="str">
        <f>IFERROR(VLOOKUP(A273,Vocabulary!$A:$J,4,),"")</f>
        <v>Person</v>
      </c>
      <c r="D273" s="12" t="str">
        <f>IFERROR(VLOOKUP(A273,Vocabulary!$A:$J,2,),"")</f>
        <v>Descent</v>
      </c>
      <c r="E273" s="12" t="str">
        <f>IFERROR(IF(VLOOKUP(A273,Vocabulary!$A:$J,3,)=0,"",VLOOKUP(A273,Vocabulary!$A:$J,3,)),"")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F273" s="12" t="str">
        <f>IFERROR(IF(VLOOKUP(A273,Vocabulary!$A:$J,7,)=0,"",VLOOKUP(A273,Vocabulary!$A:$J,7,)),"")</f>
        <v/>
      </c>
      <c r="H273" s="12" t="str">
        <f>IFERROR(IF(VLOOKUP(G273,Vocabulary!$A:$J,10,)=0,"",VLOOKUP(G273,Vocabulary!$A:$J,10,)),"")</f>
        <v/>
      </c>
      <c r="I273" s="21">
        <v>315</v>
      </c>
      <c r="J273" s="12" t="str">
        <f>IFERROR(IF(VLOOKUP(I273,Vocabulary!$A:$J,10,)=0,"",VLOOKUP(I273,Vocabulary!$A:$J,10,)),"")</f>
        <v>&lt;fed-per:Descent&gt;</v>
      </c>
      <c r="K273" s="8">
        <v>437</v>
      </c>
      <c r="L273" s="12" t="str">
        <f>IFERROR(IF(VLOOKUP(K273,Vocabulary!$A:$J,10,)=0,"",VLOOKUP(K273,Vocabulary!$A:$J,10,)),"")</f>
        <v>&lt;vl-persoon:Afstamming&gt;</v>
      </c>
    </row>
    <row r="274" spans="1:12" ht="57.6" x14ac:dyDescent="0.3">
      <c r="A274" s="8">
        <v>318</v>
      </c>
      <c r="B274" s="12" t="str">
        <f>IFERROR(VLOOKUP(A274,Vocabulary!$A:$J,6,),"")</f>
        <v>FED</v>
      </c>
      <c r="C274" s="12" t="str">
        <f>IFERROR(VLOOKUP(A274,Vocabulary!$A:$J,4,),"")</f>
        <v>Person</v>
      </c>
      <c r="D274" s="12" t="str">
        <f>IFERROR(VLOOKUP(A274,Vocabulary!$A:$J,2,),"")</f>
        <v>Guardianship</v>
      </c>
      <c r="E274" s="12" t="str">
        <f>IFERROR(IF(VLOOKUP(A274,Vocabulary!$A:$J,3,)=0,"",VLOOKUP(A274,Vocabulary!$A:$J,3,)),"")</f>
        <v>Situation where a person acting as guardian serves another person and in that capacity is responsible for this person and his goods.
This is the case, for example, for minors who have lost their parents or for adults who have lost their intellectual faculties.</v>
      </c>
      <c r="F274" s="12" t="str">
        <f>IFERROR(IF(VLOOKUP(A274,Vocabulary!$A:$J,7,)=0,"",VLOOKUP(A274,Vocabulary!$A:$J,7,)),"")</f>
        <v/>
      </c>
      <c r="H274" s="12" t="str">
        <f>IFERROR(IF(VLOOKUP(G274,Vocabulary!$A:$J,10,)=0,"",VLOOKUP(G274,Vocabulary!$A:$J,10,)),"")</f>
        <v/>
      </c>
      <c r="I274" s="21">
        <v>318</v>
      </c>
      <c r="J274" s="12" t="str">
        <f>IFERROR(IF(VLOOKUP(I274,Vocabulary!$A:$J,10,)=0,"",VLOOKUP(I274,Vocabulary!$A:$J,10,)),"")</f>
        <v>&lt;fed-per:Guardianship&gt;</v>
      </c>
      <c r="K274" s="8">
        <v>458</v>
      </c>
      <c r="L274" s="12" t="str">
        <f>IFERROR(IF(VLOOKUP(K274,Vocabulary!$A:$J,10,)=0,"",VLOOKUP(K274,Vocabulary!$A:$J,10,)),"")</f>
        <v>&lt;vl-persoon:Voogdij&gt;</v>
      </c>
    </row>
    <row r="275" spans="1:12" ht="86.4" x14ac:dyDescent="0.3">
      <c r="A275" s="8">
        <v>319</v>
      </c>
      <c r="B275" s="12" t="str">
        <f>IFERROR(VLOOKUP(A275,Vocabulary!$A:$J,6,),"")</f>
        <v>FED</v>
      </c>
      <c r="C275" s="12" t="str">
        <f>IFERROR(VLOOKUP(A275,Vocabulary!$A:$J,4,),"")</f>
        <v>Person</v>
      </c>
      <c r="D275" s="12" t="str">
        <f>IFERROR(VLOOKUP(A275,Vocabulary!$A:$J,2,),"")</f>
        <v>Household</v>
      </c>
      <c r="E275" s="12" t="str">
        <f>IFERROR(IF(VLOOKUP(A275,Vocabulary!$A:$J,3,)=0,"",VLOOKUP(A275,Vocabulary!$A:$J,3,)),"")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F275" s="12" t="str">
        <f>IFERROR(IF(VLOOKUP(A275,Vocabulary!$A:$J,7,)=0,"",VLOOKUP(A275,Vocabulary!$A:$J,7,)),"")</f>
        <v/>
      </c>
      <c r="H275" s="12" t="str">
        <f>IFERROR(IF(VLOOKUP(G275,Vocabulary!$A:$J,10,)=0,"",VLOOKUP(G275,Vocabulary!$A:$J,10,)),"")</f>
        <v/>
      </c>
      <c r="I275" s="21">
        <v>319</v>
      </c>
      <c r="J275" s="12" t="str">
        <f>IFERROR(IF(VLOOKUP(I275,Vocabulary!$A:$J,10,)=0,"",VLOOKUP(I275,Vocabulary!$A:$J,10,)),"")</f>
        <v>&lt;fed-per:Household&gt;</v>
      </c>
      <c r="K275" s="8">
        <v>443</v>
      </c>
      <c r="L275" s="12" t="str">
        <f>IFERROR(IF(VLOOKUP(K275,Vocabulary!$A:$J,10,)=0,"",VLOOKUP(K275,Vocabulary!$A:$J,10,)),"")</f>
        <v>&lt;vl-persoon:Gezin&gt;</v>
      </c>
    </row>
    <row r="276" spans="1:12" ht="28.8" x14ac:dyDescent="0.3">
      <c r="A276" s="8">
        <v>320</v>
      </c>
      <c r="B276" s="12" t="str">
        <f>IFERROR(VLOOKUP(A276,Vocabulary!$A:$J,6,),"")</f>
        <v>FED</v>
      </c>
      <c r="C276" s="12" t="str">
        <f>IFERROR(VLOOKUP(A276,Vocabulary!$A:$J,4,),"")</f>
        <v>Person</v>
      </c>
      <c r="D276" s="12" t="str">
        <f>IFERROR(VLOOKUP(A276,Vocabulary!$A:$J,2,),"")</f>
        <v>HouseholdRelation</v>
      </c>
      <c r="E276" s="12" t="str">
        <f>IFERROR(IF(VLOOKUP(A276,Vocabulary!$A:$J,3,)=0,"",VLOOKUP(A276,Vocabulary!$A:$J,3,)),"")</f>
        <v>Relationship between members of the same family.
Eg husband, son, mother-in-law.</v>
      </c>
      <c r="F276" s="12" t="str">
        <f>IFERROR(IF(VLOOKUP(A276,Vocabulary!$A:$J,7,)=0,"",VLOOKUP(A276,Vocabulary!$A:$J,7,)),"")</f>
        <v/>
      </c>
      <c r="H276" s="12" t="str">
        <f>IFERROR(IF(VLOOKUP(G276,Vocabulary!$A:$J,10,)=0,"",VLOOKUP(G276,Vocabulary!$A:$J,10,)),"")</f>
        <v/>
      </c>
      <c r="I276" s="21">
        <v>320</v>
      </c>
      <c r="J276" s="12" t="str">
        <f>IFERROR(IF(VLOOKUP(I276,Vocabulary!$A:$J,10,)=0,"",VLOOKUP(I276,Vocabulary!$A:$J,10,)),"")</f>
        <v>&lt;fed-per:HouseholdRelation&gt;</v>
      </c>
      <c r="K276" s="8">
        <v>444</v>
      </c>
      <c r="L276" s="12" t="str">
        <f>IFERROR(IF(VLOOKUP(K276,Vocabulary!$A:$J,10,)=0,"",VLOOKUP(K276,Vocabulary!$A:$J,10,)),"")</f>
        <v>&lt;vl-persoon:Gezinsrelatie&gt;</v>
      </c>
    </row>
    <row r="277" spans="1:12" ht="43.2" x14ac:dyDescent="0.3">
      <c r="A277" s="8">
        <v>321</v>
      </c>
      <c r="B277" s="12" t="str">
        <f>IFERROR(VLOOKUP(A277,Vocabulary!$A:$J,6,),"")</f>
        <v>FED</v>
      </c>
      <c r="C277" s="12" t="str">
        <f>IFERROR(VLOOKUP(A277,Vocabulary!$A:$J,4,),"")</f>
        <v>Person</v>
      </c>
      <c r="D277" s="12" t="str">
        <f>IFERROR(VLOOKUP(A277,Vocabulary!$A:$J,2,),"")</f>
        <v>Marriage</v>
      </c>
      <c r="E277" s="12" t="str">
        <f>IFERROR(IF(VLOOKUP(A277,Vocabulary!$A:$J,3,)=0,"",VLOOKUP(A277,Vocabulary!$A:$J,3,)),"")</f>
        <v>A form of cohabitation organized by civil or religious law of two persons.
Can, just like living together, form the basis of a family.</v>
      </c>
      <c r="F277" s="12" t="str">
        <f>IFERROR(IF(VLOOKUP(A277,Vocabulary!$A:$J,7,)=0,"",VLOOKUP(A277,Vocabulary!$A:$J,7,)),"")</f>
        <v/>
      </c>
      <c r="H277" s="12" t="str">
        <f>IFERROR(IF(VLOOKUP(G277,Vocabulary!$A:$J,10,)=0,"",VLOOKUP(G277,Vocabulary!$A:$J,10,)),"")</f>
        <v/>
      </c>
      <c r="I277" s="21">
        <v>321</v>
      </c>
      <c r="J277" s="12" t="str">
        <f>IFERROR(IF(VLOOKUP(I277,Vocabulary!$A:$J,10,)=0,"",VLOOKUP(I277,Vocabulary!$A:$J,10,)),"")</f>
        <v>&lt;fed-per:Marriage&gt;</v>
      </c>
      <c r="K277" s="8">
        <v>445</v>
      </c>
      <c r="L277" s="12" t="str">
        <f>IFERROR(IF(VLOOKUP(K277,Vocabulary!$A:$J,10,)=0,"",VLOOKUP(K277,Vocabulary!$A:$J,10,)),"")</f>
        <v>&lt;vl-persoon:Huwelijk&gt;</v>
      </c>
    </row>
    <row r="278" spans="1:12" ht="57.6" x14ac:dyDescent="0.3">
      <c r="A278" s="8">
        <v>323</v>
      </c>
      <c r="B278" s="12" t="str">
        <f>IFERROR(VLOOKUP(A278,Vocabulary!$A:$J,6,),"")</f>
        <v>FED</v>
      </c>
      <c r="C278" s="12" t="str">
        <f>IFERROR(VLOOKUP(A278,Vocabulary!$A:$J,4,),"")</f>
        <v>Person</v>
      </c>
      <c r="D278" s="12" t="str">
        <f>IFERROR(VLOOKUP(A278,Vocabulary!$A:$J,2,),"")</f>
        <v>Person</v>
      </c>
      <c r="E278" s="12" t="str">
        <f>IFERROR(IF(VLOOKUP(A278,Vocabulary!$A:$J,3,)=0,"",VLOOKUP(A278,Vocabulary!$A:$J,3,)),"")</f>
        <v>An individual person who may be dead or alive, but not imaginary. It is that restriction that makes &lt;person:Person&gt; a sub class of both &lt;foaf:Person&gt; and &lt;schema:Person&gt; which both cover imaginary characters as well as real people.</v>
      </c>
      <c r="F278" s="12" t="str">
        <f>IFERROR(IF(VLOOKUP(A278,Vocabulary!$A:$J,7,)=0,"",VLOOKUP(A278,Vocabulary!$A:$J,7,)),"")</f>
        <v/>
      </c>
      <c r="H278" s="12" t="str">
        <f>IFERROR(IF(VLOOKUP(G278,Vocabulary!$A:$J,10,)=0,"",VLOOKUP(G278,Vocabulary!$A:$J,10,)),"")</f>
        <v/>
      </c>
      <c r="I278" s="21">
        <v>323</v>
      </c>
      <c r="J278" s="12" t="str">
        <f>IFERROR(IF(VLOOKUP(I278,Vocabulary!$A:$J,10,)=0,"",VLOOKUP(I278,Vocabulary!$A:$J,10,)),"")</f>
        <v>&lt;person:Person&gt;</v>
      </c>
      <c r="K278" s="8">
        <v>566</v>
      </c>
      <c r="L278" s="12" t="str">
        <f>IFERROR(IF(VLOOKUP(K278,Vocabulary!$A:$J,10,)=0,"",VLOOKUP(K278,Vocabulary!$A:$J,10,)),"")</f>
        <v>&lt;vl-persoon-ext:Persoon&gt;</v>
      </c>
    </row>
    <row r="279" spans="1:12" ht="43.2" x14ac:dyDescent="0.3">
      <c r="A279" s="8">
        <v>324</v>
      </c>
      <c r="B279" s="12" t="str">
        <f>IFERROR(VLOOKUP(A279,Vocabulary!$A:$J,6,),"")</f>
        <v>FED</v>
      </c>
      <c r="C279" s="12" t="str">
        <f>IFERROR(VLOOKUP(A279,Vocabulary!$A:$J,4,),"")</f>
        <v>Person</v>
      </c>
      <c r="D279" s="12" t="str">
        <f>IFERROR(VLOOKUP(A279,Vocabulary!$A:$J,2,),"")</f>
        <v>PersonRelation</v>
      </c>
      <c r="E279" s="12" t="str">
        <f>IFERROR(IF(VLOOKUP(A279,Vocabulary!$A:$J,3,)=0,"",VLOOKUP(A279,Vocabulary!$A:$J,3,)),"")</f>
        <v>Relationship between two or more people.
Typically these are civil relations (see marital status) but not necessarily limited to this.</v>
      </c>
      <c r="F279" s="12" t="str">
        <f>IFERROR(IF(VLOOKUP(A279,Vocabulary!$A:$J,7,)=0,"",VLOOKUP(A279,Vocabulary!$A:$J,7,)),"")</f>
        <v/>
      </c>
      <c r="H279" s="12" t="str">
        <f>IFERROR(IF(VLOOKUP(G279,Vocabulary!$A:$J,10,)=0,"",VLOOKUP(G279,Vocabulary!$A:$J,10,)),"")</f>
        <v/>
      </c>
      <c r="I279" s="21">
        <v>324</v>
      </c>
      <c r="J279" s="12" t="str">
        <f>IFERROR(IF(VLOOKUP(I279,Vocabulary!$A:$J,10,)=0,"",VLOOKUP(I279,Vocabulary!$A:$J,10,)),"")</f>
        <v>&lt;fed-per:PersonRelation&gt;</v>
      </c>
      <c r="K279" s="8">
        <v>452</v>
      </c>
      <c r="L279" s="12" t="str">
        <f>IFERROR(IF(VLOOKUP(K279,Vocabulary!$A:$J,10,)=0,"",VLOOKUP(K279,Vocabulary!$A:$J,10,)),"")</f>
        <v>&lt;vl-persoon:Persoonsrelatie&gt;</v>
      </c>
    </row>
    <row r="280" spans="1:12" ht="28.8" x14ac:dyDescent="0.3">
      <c r="A280" s="8">
        <v>326</v>
      </c>
      <c r="B280" s="12" t="str">
        <f>IFERROR(VLOOKUP(A280,Vocabulary!$A:$J,6,),"")</f>
        <v>FED</v>
      </c>
      <c r="C280" s="12" t="str">
        <f>IFERROR(VLOOKUP(A280,Vocabulary!$A:$J,4,),"")</f>
        <v>Person</v>
      </c>
      <c r="D280" s="12" t="str">
        <f>IFERROR(VLOOKUP(A280,Vocabulary!$A:$J,2,),"")</f>
        <v>Resident</v>
      </c>
      <c r="E280" s="12" t="str">
        <f>IFERROR(IF(VLOOKUP(A280,Vocabulary!$A:$J,3,)=0,"",VLOOKUP(A280,Vocabulary!$A:$J,3,)),"")</f>
        <v>Person who lives in a certain place or country.
Place or country is represented here by the jurisdiction entity.</v>
      </c>
      <c r="F280" s="12" t="str">
        <f>IFERROR(IF(VLOOKUP(A280,Vocabulary!$A:$J,7,)=0,"",VLOOKUP(A280,Vocabulary!$A:$J,7,)),"")</f>
        <v/>
      </c>
      <c r="H280" s="12" t="str">
        <f>IFERROR(IF(VLOOKUP(G280,Vocabulary!$A:$J,10,)=0,"",VLOOKUP(G280,Vocabulary!$A:$J,10,)),"")</f>
        <v/>
      </c>
      <c r="I280" s="21">
        <v>326</v>
      </c>
      <c r="J280" s="12" t="str">
        <f>IFERROR(IF(VLOOKUP(I280,Vocabulary!$A:$J,10,)=0,"",VLOOKUP(I280,Vocabulary!$A:$J,10,)),"")</f>
        <v>&lt;fed-per:Resident&gt;</v>
      </c>
      <c r="K280" s="8">
        <v>446</v>
      </c>
      <c r="L280" s="12" t="str">
        <f>IFERROR(IF(VLOOKUP(K280,Vocabulary!$A:$J,10,)=0,"",VLOOKUP(K280,Vocabulary!$A:$J,10,)),"")</f>
        <v>&lt;vl-persoon:Inwoner&gt;</v>
      </c>
    </row>
    <row r="281" spans="1:12" x14ac:dyDescent="0.3">
      <c r="A281" s="8">
        <v>329</v>
      </c>
      <c r="B281" s="12" t="str">
        <f>IFERROR(VLOOKUP(A281,Vocabulary!$A:$J,6,),"")</f>
        <v>FED</v>
      </c>
      <c r="C281" s="12" t="str">
        <f>IFERROR(VLOOKUP(A281,Vocabulary!$A:$J,4,),"")</f>
        <v>Person</v>
      </c>
      <c r="D281" s="12" t="str">
        <f>IFERROR(VLOOKUP(A281,Vocabulary!$A:$J,2,),"")</f>
        <v>civilStatus</v>
      </c>
      <c r="E281" s="12" t="str">
        <f>IFERROR(IF(VLOOKUP(A281,Vocabulary!$A:$J,3,)=0,"",VLOOKUP(A281,Vocabulary!$A:$J,3,)),"")</f>
        <v>Civil status of a person.</v>
      </c>
      <c r="F281" s="12" t="str">
        <f>IFERROR(IF(VLOOKUP(A281,Vocabulary!$A:$J,7,)=0,"",VLOOKUP(A281,Vocabulary!$A:$J,7,)),"")</f>
        <v/>
      </c>
      <c r="H281" s="12" t="str">
        <f>IFERROR(IF(VLOOKUP(G281,Vocabulary!$A:$J,10,)=0,"",VLOOKUP(G281,Vocabulary!$A:$J,10,)),"")</f>
        <v/>
      </c>
      <c r="I281" s="21">
        <v>329</v>
      </c>
      <c r="J281" s="12" t="str">
        <f>IFERROR(IF(VLOOKUP(I281,Vocabulary!$A:$J,10,)=0,"",VLOOKUP(I281,Vocabulary!$A:$J,10,)),"")</f>
        <v>&lt;fed-per:civilStatus&gt;</v>
      </c>
      <c r="K281" s="8">
        <v>469</v>
      </c>
      <c r="L281" s="12" t="str">
        <f>IFERROR(IF(VLOOKUP(K281,Vocabulary!$A:$J,10,)=0,"",VLOOKUP(K281,Vocabulary!$A:$J,10,)),"")</f>
        <v>&lt;vl-persoon:heeftBurgerlijkeStaat&gt;</v>
      </c>
    </row>
    <row r="282" spans="1:12" x14ac:dyDescent="0.3">
      <c r="A282" s="8">
        <v>330</v>
      </c>
      <c r="B282" s="12" t="str">
        <f>IFERROR(VLOOKUP(A282,Vocabulary!$A:$J,6,),"")</f>
        <v>FED</v>
      </c>
      <c r="C282" s="12" t="str">
        <f>IFERROR(VLOOKUP(A282,Vocabulary!$A:$J,4,),"")</f>
        <v>Person</v>
      </c>
      <c r="D282" s="12" t="str">
        <f>IFERROR(VLOOKUP(A282,Vocabulary!$A:$J,2,),"")</f>
        <v>birthDate</v>
      </c>
      <c r="E282" s="12" t="str">
        <f>IFERROR(IF(VLOOKUP(A282,Vocabulary!$A:$J,3,)=0,"",VLOOKUP(A282,Vocabulary!$A:$J,3,)),"")</f>
        <v>The date on which the person was born.</v>
      </c>
      <c r="F282" s="12" t="str">
        <f>IFERROR(IF(VLOOKUP(A282,Vocabulary!$A:$J,7,)=0,"",VLOOKUP(A282,Vocabulary!$A:$J,7,)),"")</f>
        <v/>
      </c>
      <c r="G282" s="4">
        <v>140</v>
      </c>
      <c r="H282" s="12" t="str">
        <f>IFERROR(IF(VLOOKUP(G282,Vocabulary!$A:$J,10,)=0,"",VLOOKUP(G282,Vocabulary!$A:$J,10,)),"")</f>
        <v>&lt;eu:PersonDateOfBirth&gt;</v>
      </c>
      <c r="I282" s="21">
        <v>330</v>
      </c>
      <c r="J282" s="12" t="str">
        <f>IFERROR(IF(VLOOKUP(I282,Vocabulary!$A:$J,10,)=0,"",VLOOKUP(I282,Vocabulary!$A:$J,10,)),"")</f>
        <v>&lt;schema:birthDate&gt;</v>
      </c>
      <c r="K282" s="8">
        <v>463</v>
      </c>
      <c r="L282" s="12" t="str">
        <f>IFERROR(IF(VLOOKUP(K282,Vocabulary!$A:$J,10,)=0,"",VLOOKUP(K282,Vocabulary!$A:$J,10,)),"")</f>
        <v>&lt;vl-persoon:datum&gt;</v>
      </c>
    </row>
    <row r="283" spans="1:12" x14ac:dyDescent="0.3">
      <c r="A283" s="8">
        <v>331</v>
      </c>
      <c r="B283" s="12" t="str">
        <f>IFERROR(VLOOKUP(A283,Vocabulary!$A:$J,6,),"")</f>
        <v>FED</v>
      </c>
      <c r="C283" s="12" t="str">
        <f>IFERROR(VLOOKUP(A283,Vocabulary!$A:$J,4,),"")</f>
        <v>Person</v>
      </c>
      <c r="D283" s="12" t="str">
        <f>IFERROR(VLOOKUP(A283,Vocabulary!$A:$J,2,),"")</f>
        <v>deathDate</v>
      </c>
      <c r="E283" s="12" t="str">
        <f>IFERROR(IF(VLOOKUP(A283,Vocabulary!$A:$J,3,)=0,"",VLOOKUP(A283,Vocabulary!$A:$J,3,)),"")</f>
        <v>The date on which the person deceased.</v>
      </c>
      <c r="F283" s="12" t="str">
        <f>IFERROR(IF(VLOOKUP(A283,Vocabulary!$A:$J,7,)=0,"",VLOOKUP(A283,Vocabulary!$A:$J,7,)),"")</f>
        <v/>
      </c>
      <c r="G283" s="4">
        <v>141</v>
      </c>
      <c r="H283" s="12" t="str">
        <f>IFERROR(IF(VLOOKUP(G283,Vocabulary!$A:$J,10,)=0,"",VLOOKUP(G283,Vocabulary!$A:$J,10,)),"")</f>
        <v>&lt;eu:PersonDateOfDeath&gt;</v>
      </c>
      <c r="I283" s="21">
        <v>331</v>
      </c>
      <c r="J283" s="12" t="str">
        <f>IFERROR(IF(VLOOKUP(I283,Vocabulary!$A:$J,10,)=0,"",VLOOKUP(I283,Vocabulary!$A:$J,10,)),"")</f>
        <v>&lt;schema:deathDate&gt;</v>
      </c>
      <c r="K283" s="8">
        <v>463</v>
      </c>
      <c r="L283" s="12" t="str">
        <f>IFERROR(IF(VLOOKUP(K283,Vocabulary!$A:$J,10,)=0,"",VLOOKUP(K283,Vocabulary!$A:$J,10,)),"")</f>
        <v>&lt;vl-persoon:datum&gt;</v>
      </c>
    </row>
    <row r="284" spans="1:12" x14ac:dyDescent="0.3">
      <c r="A284" s="8">
        <v>332</v>
      </c>
      <c r="B284" s="12" t="str">
        <f>IFERROR(VLOOKUP(A284,Vocabulary!$A:$J,6,),"")</f>
        <v>FED</v>
      </c>
      <c r="C284" s="12" t="str">
        <f>IFERROR(VLOOKUP(A284,Vocabulary!$A:$J,4,),"")</f>
        <v>Person</v>
      </c>
      <c r="D284" s="12" t="str">
        <f>IFERROR(VLOOKUP(A284,Vocabulary!$A:$J,2,),"")</f>
        <v>familyName</v>
      </c>
      <c r="E284" s="12" t="str">
        <f>IFERROR(IF(VLOOKUP(A284,Vocabulary!$A:$J,3,)=0,"",VLOOKUP(A284,Vocabulary!$A:$J,3,)),"")</f>
        <v>A family name is usually shared by members of a family.</v>
      </c>
      <c r="F284" s="12" t="str">
        <f>IFERROR(IF(VLOOKUP(A284,Vocabulary!$A:$J,7,)=0,"",VLOOKUP(A284,Vocabulary!$A:$J,7,)),"")</f>
        <v>Norm ISA2</v>
      </c>
      <c r="G284" s="4">
        <v>135</v>
      </c>
      <c r="H284" s="12" t="str">
        <f>IFERROR(IF(VLOOKUP(G284,Vocabulary!$A:$J,10,)=0,"",VLOOKUP(G284,Vocabulary!$A:$J,10,)),"")</f>
        <v>&lt;eu:PersonFamilyName&gt;</v>
      </c>
      <c r="I284" s="21">
        <v>332</v>
      </c>
      <c r="J284" s="12" t="str">
        <f>IFERROR(IF(VLOOKUP(I284,Vocabulary!$A:$J,10,)=0,"",VLOOKUP(I284,Vocabulary!$A:$J,10,)),"")</f>
        <v>&lt;#term_family_name&gt;</v>
      </c>
      <c r="K284" s="8">
        <v>560</v>
      </c>
      <c r="L284" s="12" t="str">
        <f>IFERROR(IF(VLOOKUP(K284,Vocabulary!$A:$J,10,)=0,"",VLOOKUP(K284,Vocabulary!$A:$J,10,)),"")</f>
        <v>&lt;vl-persoon-ext:familienaam&gt;</v>
      </c>
    </row>
    <row r="285" spans="1:12" ht="28.8" x14ac:dyDescent="0.3">
      <c r="A285" s="8">
        <v>333</v>
      </c>
      <c r="B285" s="12" t="str">
        <f>IFERROR(VLOOKUP(A285,Vocabulary!$A:$J,6,),"")</f>
        <v>FED</v>
      </c>
      <c r="C285" s="12" t="str">
        <f>IFERROR(VLOOKUP(A285,Vocabulary!$A:$J,4,),"")</f>
        <v>Person</v>
      </c>
      <c r="D285" s="12" t="str">
        <f>IFERROR(VLOOKUP(A285,Vocabulary!$A:$J,2,),"")</f>
        <v>givenName</v>
      </c>
      <c r="E285" s="12" t="str">
        <f>IFERROR(IF(VLOOKUP(A285,Vocabulary!$A:$J,3,)=0,"",VLOOKUP(A285,Vocabulary!$A:$J,3,)),"")</f>
        <v>Most important of the given names of the person (given name aka first name).</v>
      </c>
      <c r="F285" s="12" t="str">
        <f>IFERROR(IF(VLOOKUP(A285,Vocabulary!$A:$J,7,)=0,"",VLOOKUP(A285,Vocabulary!$A:$J,7,)),"")</f>
        <v/>
      </c>
      <c r="H285" s="12" t="str">
        <f>IFERROR(IF(VLOOKUP(G285,Vocabulary!$A:$J,10,)=0,"",VLOOKUP(G285,Vocabulary!$A:$J,10,)),"")</f>
        <v/>
      </c>
      <c r="I285" s="21">
        <v>333</v>
      </c>
      <c r="J285" s="12" t="str">
        <f>IFERROR(IF(VLOOKUP(I285,Vocabulary!$A:$J,10,)=0,"",VLOOKUP(I285,Vocabulary!$A:$J,10,)),"")</f>
        <v>&lt;#term_givenname&gt;</v>
      </c>
      <c r="K285" s="8">
        <v>465</v>
      </c>
      <c r="L285" s="12" t="str">
        <f>IFERROR(IF(VLOOKUP(K285,Vocabulary!$A:$J,10,)=0,"",VLOOKUP(K285,Vocabulary!$A:$J,10,)),"")</f>
        <v>&lt;vl-persoon:gebruikteVoornaam&gt;</v>
      </c>
    </row>
    <row r="286" spans="1:12" ht="28.8" x14ac:dyDescent="0.3">
      <c r="A286" s="8">
        <v>334</v>
      </c>
      <c r="B286" s="12" t="str">
        <f>IFERROR(VLOOKUP(A286,Vocabulary!$A:$J,6,),"")</f>
        <v>FED</v>
      </c>
      <c r="C286" s="12" t="str">
        <f>IFERROR(VLOOKUP(A286,Vocabulary!$A:$J,4,),"")</f>
        <v>Person</v>
      </c>
      <c r="D286" s="12" t="str">
        <f>IFERROR(VLOOKUP(A286,Vocabulary!$A:$J,2,),"")</f>
        <v>fullName</v>
      </c>
      <c r="E286" s="12" t="str">
        <f>IFERROR(IF(VLOOKUP(A286,Vocabulary!$A:$J,3,)=0,"",VLOOKUP(A286,Vocabulary!$A:$J,3,)),"")</f>
        <v>The full name of the person, usually the combination of given names and family name.</v>
      </c>
      <c r="F286" s="12" t="str">
        <f>IFERROR(IF(VLOOKUP(A286,Vocabulary!$A:$J,7,)=0,"",VLOOKUP(A286,Vocabulary!$A:$J,7,)),"")</f>
        <v>Norm ISA2</v>
      </c>
      <c r="H286" s="12" t="str">
        <f>IFERROR(IF(VLOOKUP(G286,Vocabulary!$A:$J,10,)=0,"",VLOOKUP(G286,Vocabulary!$A:$J,10,)),"")</f>
        <v/>
      </c>
      <c r="I286" s="21">
        <v>334</v>
      </c>
      <c r="J286" s="12" t="str">
        <f>IFERROR(IF(VLOOKUP(I286,Vocabulary!$A:$J,10,)=0,"",VLOOKUP(I286,Vocabulary!$A:$J,10,)),"")</f>
        <v>&lt;fed-per:fullName&gt;</v>
      </c>
      <c r="K286" s="8">
        <v>485</v>
      </c>
      <c r="L286" s="12" t="str">
        <f>IFERROR(IF(VLOOKUP(K286,Vocabulary!$A:$J,10,)=0,"",VLOOKUP(K286,Vocabulary!$A:$J,10,)),"")</f>
        <v>&lt;vl-persoon:volledigeNaam&gt;</v>
      </c>
    </row>
    <row r="287" spans="1:12" x14ac:dyDescent="0.3">
      <c r="A287" s="8">
        <v>335</v>
      </c>
      <c r="B287" s="12" t="str">
        <f>IFERROR(VLOOKUP(A287,Vocabulary!$A:$J,6,),"")</f>
        <v>FED</v>
      </c>
      <c r="C287" s="12" t="str">
        <f>IFERROR(VLOOKUP(A287,Vocabulary!$A:$J,4,),"")</f>
        <v>Person</v>
      </c>
      <c r="D287" s="12" t="str">
        <f>IFERROR(VLOOKUP(A287,Vocabulary!$A:$J,2,),"")</f>
        <v>gender</v>
      </c>
      <c r="E287" s="12" t="str">
        <f>IFERROR(IF(VLOOKUP(A287,Vocabulary!$A:$J,3,)=0,"",VLOOKUP(A287,Vocabulary!$A:$J,3,)),"")</f>
        <v>The administrative gender of the person.</v>
      </c>
      <c r="F287" s="12" t="str">
        <f>IFERROR(IF(VLOOKUP(A287,Vocabulary!$A:$J,7,)=0,"",VLOOKUP(A287,Vocabulary!$A:$J,7,)),"")</f>
        <v/>
      </c>
      <c r="G287" s="4">
        <v>138</v>
      </c>
      <c r="H287" s="12" t="str">
        <f>IFERROR(IF(VLOOKUP(G287,Vocabulary!$A:$J,10,)=0,"",VLOOKUP(G287,Vocabulary!$A:$J,10,)),"")</f>
        <v>&lt;eu:PersonGender&gt;</v>
      </c>
      <c r="I287" s="21">
        <v>335</v>
      </c>
      <c r="J287" s="12" t="str">
        <f>IFERROR(IF(VLOOKUP(I287,Vocabulary!$A:$J,10,)=0,"",VLOOKUP(I287,Vocabulary!$A:$J,10,)),"")</f>
        <v>&lt;eu-org:gender&gt;</v>
      </c>
      <c r="K287" s="8">
        <v>466</v>
      </c>
      <c r="L287" s="12" t="str">
        <f>IFERROR(IF(VLOOKUP(K287,Vocabulary!$A:$J,10,)=0,"",VLOOKUP(K287,Vocabulary!$A:$J,10,)),"")</f>
        <v>&lt;vl-persoon:geslacht&gt;</v>
      </c>
    </row>
    <row r="288" spans="1:12" ht="28.8" x14ac:dyDescent="0.3">
      <c r="A288" s="8">
        <v>336</v>
      </c>
      <c r="B288" s="12" t="str">
        <f>IFERROR(VLOOKUP(A288,Vocabulary!$A:$J,6,),"")</f>
        <v>FED</v>
      </c>
      <c r="C288" s="12" t="str">
        <f>IFERROR(VLOOKUP(A288,Vocabulary!$A:$J,4,),"")</f>
        <v>Person</v>
      </c>
      <c r="D288" s="12" t="str">
        <f>IFERROR(VLOOKUP(A288,Vocabulary!$A:$J,2,),"")</f>
        <v>givenNames</v>
      </c>
      <c r="E288" s="12" t="str">
        <f>IFERROR(IF(VLOOKUP(A288,Vocabulary!$A:$J,3,)=0,"",VLOOKUP(A288,Vocabulary!$A:$J,3,)),"")</f>
        <v>Given names of the person (given names aka firstnames) concatenated into 1 string.</v>
      </c>
      <c r="F288" s="12" t="str">
        <f>IFERROR(IF(VLOOKUP(A288,Vocabulary!$A:$J,7,)=0,"",VLOOKUP(A288,Vocabulary!$A:$J,7,)),"")</f>
        <v/>
      </c>
      <c r="H288" s="12" t="str">
        <f>IFERROR(IF(VLOOKUP(G288,Vocabulary!$A:$J,10,)=0,"",VLOOKUP(G288,Vocabulary!$A:$J,10,)),"")</f>
        <v/>
      </c>
      <c r="I288" s="21">
        <v>336</v>
      </c>
      <c r="J288" s="12" t="str">
        <f>IFERROR(IF(VLOOKUP(I288,Vocabulary!$A:$J,10,)=0,"",VLOOKUP(I288,Vocabulary!$A:$J,10,)),"")</f>
        <v>&lt;fed-per:givenNames&gt;</v>
      </c>
      <c r="K288" s="8">
        <v>638</v>
      </c>
      <c r="L288" s="12" t="str">
        <f>IFERROR(IF(VLOOKUP(K288,Vocabulary!$A:$J,10,)=0,"",VLOOKUP(K288,Vocabulary!$A:$J,10,)),"")</f>
        <v>&lt;vl-persoon-ext:voornaam&gt;</v>
      </c>
    </row>
    <row r="289" spans="1:12" x14ac:dyDescent="0.3">
      <c r="A289" s="8">
        <v>337</v>
      </c>
      <c r="B289" s="12" t="str">
        <f>IFERROR(VLOOKUP(A289,Vocabulary!$A:$J,6,),"")</f>
        <v>FED</v>
      </c>
      <c r="C289" s="12" t="str">
        <f>IFERROR(VLOOKUP(A289,Vocabulary!$A:$J,4,),"")</f>
        <v>Person</v>
      </c>
      <c r="D289" s="12" t="str">
        <f>IFERROR(VLOOKUP(A289,Vocabulary!$A:$J,2,),"")</f>
        <v>headOf</v>
      </c>
      <c r="E289" s="12" t="str">
        <f>IFERROR(IF(VLOOKUP(A289,Vocabulary!$A:$J,3,)=0,"",VLOOKUP(A289,Vocabulary!$A:$J,3,)),"")</f>
        <v>Person who represents the household by default.</v>
      </c>
      <c r="F289" s="12" t="str">
        <f>IFERROR(IF(VLOOKUP(A289,Vocabulary!$A:$J,7,)=0,"",VLOOKUP(A289,Vocabulary!$A:$J,7,)),"")</f>
        <v/>
      </c>
      <c r="H289" s="12" t="str">
        <f>IFERROR(IF(VLOOKUP(G289,Vocabulary!$A:$J,10,)=0,"",VLOOKUP(G289,Vocabulary!$A:$J,10,)),"")</f>
        <v/>
      </c>
      <c r="I289" s="21">
        <v>337</v>
      </c>
      <c r="J289" s="12" t="str">
        <f>IFERROR(IF(VLOOKUP(I289,Vocabulary!$A:$J,10,)=0,"",VLOOKUP(I289,Vocabulary!$A:$J,10,)),"")</f>
        <v>&lt;fed-per:headOf&gt;</v>
      </c>
      <c r="K289" s="8">
        <v>477</v>
      </c>
      <c r="L289" s="12" t="str">
        <f>IFERROR(IF(VLOOKUP(K289,Vocabulary!$A:$J,10,)=0,"",VLOOKUP(K289,Vocabulary!$A:$J,10,)),"")</f>
        <v>&lt;vl-persoon:isHoofdVan&gt;</v>
      </c>
    </row>
    <row r="290" spans="1:12" ht="72" x14ac:dyDescent="0.3">
      <c r="A290" s="8">
        <v>338</v>
      </c>
      <c r="B290" s="12" t="str">
        <f>IFERROR(VLOOKUP(A290,Vocabulary!$A:$J,6,),"")</f>
        <v>FED</v>
      </c>
      <c r="C290" s="12" t="str">
        <f>IFERROR(VLOOKUP(A290,Vocabulary!$A:$J,4,),"")</f>
        <v>Person</v>
      </c>
      <c r="D290" s="12" t="str">
        <f>IFERROR(VLOOKUP(A290,Vocabulary!$A:$J,2,),"")</f>
        <v>householdRelation</v>
      </c>
      <c r="E290" s="12" t="str">
        <f>IFERROR(IF(VLOOKUP(A290,Vocabulary!$A:$J,3,)=0,"",VLOOKUP(A290,Vocabulary!$A:$J,3,)),"")</f>
        <v>Nature of the relationship.
Is typically determined relative to the head of the family. For example, if the father is a head of the family and a family member is a son, then if the grandfather were the head of the household the same family member would be a grandson.</v>
      </c>
      <c r="F290" s="12" t="str">
        <f>IFERROR(IF(VLOOKUP(A290,Vocabulary!$A:$J,7,)=0,"",VLOOKUP(A290,Vocabulary!$A:$J,7,)),"")</f>
        <v/>
      </c>
      <c r="H290" s="12" t="str">
        <f>IFERROR(IF(VLOOKUP(G290,Vocabulary!$A:$J,10,)=0,"",VLOOKUP(G290,Vocabulary!$A:$J,10,)),"")</f>
        <v/>
      </c>
      <c r="I290" s="21">
        <v>338</v>
      </c>
      <c r="J290" s="12" t="str">
        <f>IFERROR(IF(VLOOKUP(I290,Vocabulary!$A:$J,10,)=0,"",VLOOKUP(I290,Vocabulary!$A:$J,10,)),"")</f>
        <v>&lt;fed-per:householdRelation&gt;</v>
      </c>
      <c r="K290" s="8">
        <v>468</v>
      </c>
      <c r="L290" s="12" t="str">
        <f>IFERROR(IF(VLOOKUP(K290,Vocabulary!$A:$J,10,)=0,"",VLOOKUP(K290,Vocabulary!$A:$J,10,)),"")</f>
        <v>&lt;vl-persoon:gezinsrelatietype&gt;</v>
      </c>
    </row>
    <row r="291" spans="1:12" x14ac:dyDescent="0.3">
      <c r="A291" s="8">
        <v>339</v>
      </c>
      <c r="B291" s="12" t="str">
        <f>IFERROR(VLOOKUP(A291,Vocabulary!$A:$J,6,),"")</f>
        <v>FED</v>
      </c>
      <c r="C291" s="12" t="str">
        <f>IFERROR(VLOOKUP(A291,Vocabulary!$A:$J,4,),"")</f>
        <v>Person</v>
      </c>
      <c r="D291" s="12" t="str">
        <f>IFERROR(VLOOKUP(A291,Vocabulary!$A:$J,2,),"")</f>
        <v>person1</v>
      </c>
      <c r="E291" s="12" t="str">
        <f>IFERROR(IF(VLOOKUP(A291,Vocabulary!$A:$J,3,)=0,"",VLOOKUP(A291,Vocabulary!$A:$J,3,)),"")</f>
        <v>First person in a relation of 2 persons.</v>
      </c>
      <c r="F291" s="12" t="str">
        <f>IFERROR(IF(VLOOKUP(A291,Vocabulary!$A:$J,7,)=0,"",VLOOKUP(A291,Vocabulary!$A:$J,7,)),"")</f>
        <v/>
      </c>
      <c r="H291" s="12" t="str">
        <f>IFERROR(IF(VLOOKUP(G291,Vocabulary!$A:$J,10,)=0,"",VLOOKUP(G291,Vocabulary!$A:$J,10,)),"")</f>
        <v/>
      </c>
      <c r="I291" s="21">
        <v>339</v>
      </c>
      <c r="J291" s="12" t="str">
        <f>IFERROR(IF(VLOOKUP(I291,Vocabulary!$A:$J,10,)=0,"",VLOOKUP(I291,Vocabulary!$A:$J,10,)),"")</f>
        <v>&lt;fed-per:person1&gt;</v>
      </c>
      <c r="K291" s="8">
        <v>630</v>
      </c>
      <c r="L291" s="12" t="str">
        <f>IFERROR(IF(VLOOKUP(K291,Vocabulary!$A:$J,10,)=0,"",VLOOKUP(K291,Vocabulary!$A:$J,10,)),"")</f>
        <v>&lt;vl-persoon:heeftRelatieMet&gt;</v>
      </c>
    </row>
    <row r="292" spans="1:12" x14ac:dyDescent="0.3">
      <c r="A292" s="8">
        <v>341</v>
      </c>
      <c r="B292" s="12" t="str">
        <f>IFERROR(VLOOKUP(A292,Vocabulary!$A:$J,6,),"")</f>
        <v>FED</v>
      </c>
      <c r="C292" s="12" t="str">
        <f>IFERROR(VLOOKUP(A292,Vocabulary!$A:$J,4,),"")</f>
        <v>Person</v>
      </c>
      <c r="D292" s="12" t="str">
        <f>IFERROR(VLOOKUP(A292,Vocabulary!$A:$J,2,),"")</f>
        <v>memberOf</v>
      </c>
      <c r="E292" s="12" t="str">
        <f>IFERROR(IF(VLOOKUP(A292,Vocabulary!$A:$J,3,)=0,"",VLOOKUP(A292,Vocabulary!$A:$J,3,)),"")</f>
        <v>Person who belongs to a household.</v>
      </c>
      <c r="F292" s="12" t="str">
        <f>IFERROR(IF(VLOOKUP(A292,Vocabulary!$A:$J,7,)=0,"",VLOOKUP(A292,Vocabulary!$A:$J,7,)),"")</f>
        <v/>
      </c>
      <c r="H292" s="12" t="str">
        <f>IFERROR(IF(VLOOKUP(G292,Vocabulary!$A:$J,10,)=0,"",VLOOKUP(G292,Vocabulary!$A:$J,10,)),"")</f>
        <v/>
      </c>
      <c r="I292" s="21">
        <v>341</v>
      </c>
      <c r="J292" s="12" t="str">
        <f>IFERROR(IF(VLOOKUP(I292,Vocabulary!$A:$J,10,)=0,"",VLOOKUP(I292,Vocabulary!$A:$J,10,)),"")</f>
        <v>&lt;fed-per:memberOf&gt;</v>
      </c>
      <c r="K292" s="8">
        <v>478</v>
      </c>
      <c r="L292" s="12" t="str">
        <f>IFERROR(IF(VLOOKUP(K292,Vocabulary!$A:$J,10,)=0,"",VLOOKUP(K292,Vocabulary!$A:$J,10,)),"")</f>
        <v>&lt;vl-persoon:isLidVan&gt;</v>
      </c>
    </row>
    <row r="293" spans="1:12" ht="144" x14ac:dyDescent="0.3">
      <c r="A293" s="8">
        <v>343</v>
      </c>
      <c r="B293" s="12" t="str">
        <f>IFERROR(VLOOKUP(A293,Vocabulary!$A:$J,6,),"")</f>
        <v>FED</v>
      </c>
      <c r="C293" s="12" t="str">
        <f>IFERROR(VLOOKUP(A293,Vocabulary!$A:$J,4,),"")</f>
        <v>Person</v>
      </c>
      <c r="D293" s="12" t="str">
        <f>IFERROR(VLOOKUP(A293,Vocabulary!$A:$J,2,),"")</f>
        <v>nationality</v>
      </c>
      <c r="E293" s="12" t="str">
        <f>IFERROR(IF(VLOOKUP(A293,Vocabulary!$A:$J,3,)=0,"",VLOOKUP(A293,Vocabulary!$A:$J,3,)),"")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F293" s="12" t="str">
        <f>IFERROR(IF(VLOOKUP(A293,Vocabulary!$A:$J,7,)=0,"",VLOOKUP(A293,Vocabulary!$A:$J,7,)),"")</f>
        <v/>
      </c>
      <c r="H293" s="12" t="str">
        <f>IFERROR(IF(VLOOKUP(G293,Vocabulary!$A:$J,10,)=0,"",VLOOKUP(G293,Vocabulary!$A:$J,10,)),"")</f>
        <v/>
      </c>
      <c r="I293" s="21">
        <v>343</v>
      </c>
      <c r="J293" s="12" t="str">
        <f>IFERROR(IF(VLOOKUP(I293,Vocabulary!$A:$J,10,)=0,"",VLOOKUP(I293,Vocabulary!$A:$J,10,)),"")</f>
        <v>&lt;fed-per:nationality&gt;</v>
      </c>
      <c r="K293" s="8">
        <v>480</v>
      </c>
      <c r="L293" s="12" t="str">
        <f>IFERROR(IF(VLOOKUP(K293,Vocabulary!$A:$J,10,)=0,"",VLOOKUP(K293,Vocabulary!$A:$J,10,)),"")</f>
        <v>&lt;vl-persoon:nationaliteit&gt;</v>
      </c>
    </row>
    <row r="294" spans="1:12" ht="57.6" x14ac:dyDescent="0.3">
      <c r="A294" s="8">
        <v>344</v>
      </c>
      <c r="B294" s="12" t="str">
        <f>IFERROR(VLOOKUP(A294,Vocabulary!$A:$J,6,),"")</f>
        <v>FED</v>
      </c>
      <c r="C294" s="12" t="str">
        <f>IFERROR(VLOOKUP(A294,Vocabulary!$A:$J,4,),"")</f>
        <v>Person</v>
      </c>
      <c r="D294" s="12" t="str">
        <f>IFERROR(VLOOKUP(A294,Vocabulary!$A:$J,2,),"")</f>
        <v>nrn</v>
      </c>
      <c r="E294" s="12" t="str">
        <f>IFERROR(IF(VLOOKUP(A294,Vocabulary!$A:$J,3,)=0,"",VLOOKUP(A294,Vocabulary!$A:$J,3,)),"")</f>
        <v>Recommended best practice is to identify the resource by means of a string conforming to a formal identification system. 
An unambiguous reference to the resource within a given context.</v>
      </c>
      <c r="F294" s="12" t="str">
        <f>IFERROR(IF(VLOOKUP(A294,Vocabulary!$A:$J,7,)=0,"",VLOOKUP(A294,Vocabulary!$A:$J,7,)),"")</f>
        <v>Identification code of the person in the National Register (local identifier). The person can be radiated.
Special case of ssin number.
(ssin = social security identification number)</v>
      </c>
      <c r="H294" s="12" t="str">
        <f>IFERROR(IF(VLOOKUP(G294,Vocabulary!$A:$J,10,)=0,"",VLOOKUP(G294,Vocabulary!$A:$J,10,)),"")</f>
        <v/>
      </c>
      <c r="I294" s="21">
        <v>344</v>
      </c>
      <c r="J294" s="12" t="str">
        <f>IFERROR(IF(VLOOKUP(I294,Vocabulary!$A:$J,10,)=0,"",VLOOKUP(I294,Vocabulary!$A:$J,10,)),"")</f>
        <v>&lt;identifier&gt;</v>
      </c>
      <c r="K294" s="8">
        <v>482</v>
      </c>
      <c r="L294" s="12" t="str">
        <f>IFERROR(IF(VLOOKUP(K294,Vocabulary!$A:$J,10,)=0,"",VLOOKUP(K294,Vocabulary!$A:$J,10,)),"")</f>
        <v>&lt;vl-persoon:registratie&gt;</v>
      </c>
    </row>
    <row r="295" spans="1:12" ht="28.8" x14ac:dyDescent="0.3">
      <c r="A295" s="8">
        <v>345</v>
      </c>
      <c r="B295" s="12" t="str">
        <f>IFERROR(VLOOKUP(A295,Vocabulary!$A:$J,6,),"")</f>
        <v>FED</v>
      </c>
      <c r="C295" s="12" t="str">
        <f>IFERROR(VLOOKUP(A295,Vocabulary!$A:$J,4,),"")</f>
        <v>Person</v>
      </c>
      <c r="D295" s="12" t="str">
        <f>IFERROR(VLOOKUP(A295,Vocabulary!$A:$J,2,),"")</f>
        <v>placeOfBirth</v>
      </c>
      <c r="E295" s="12" t="str">
        <f>IFERROR(IF(VLOOKUP(A295,Vocabulary!$A:$J,3,)=0,"",VLOOKUP(A295,Vocabulary!$A:$J,3,)),"")</f>
        <v>A person's place of birth (city).</v>
      </c>
      <c r="F295" s="12" t="str">
        <f>IFERROR(IF(VLOOKUP(A295,Vocabulary!$A:$J,7,)=0,"",VLOOKUP(A295,Vocabulary!$A:$J,7,)),"")</f>
        <v>CBSS: country (NIS code) + municipality (string)
NR: NIS code municipality/country</v>
      </c>
      <c r="G295" s="4">
        <v>144</v>
      </c>
      <c r="H295" s="12" t="str">
        <f>IFERROR(IF(VLOOKUP(G295,Vocabulary!$A:$J,10,)=0,"",VLOOKUP(G295,Vocabulary!$A:$J,10,)),"")</f>
        <v>&lt;eu:PersonPlaceOfBirth&gt;</v>
      </c>
      <c r="I295" s="21">
        <v>345</v>
      </c>
      <c r="J295" s="12" t="str">
        <f>IFERROR(IF(VLOOKUP(I295,Vocabulary!$A:$J,10,)=0,"",VLOOKUP(I295,Vocabulary!$A:$J,10,)),"")</f>
        <v>&lt;person:placeOfBirth&gt;</v>
      </c>
      <c r="K295" s="8">
        <v>481</v>
      </c>
      <c r="L295" s="12" t="str">
        <f>IFERROR(IF(VLOOKUP(K295,Vocabulary!$A:$J,10,)=0,"",VLOOKUP(K295,Vocabulary!$A:$J,10,)),"")</f>
        <v>&lt;vl-persoon:plaats&gt;</v>
      </c>
    </row>
    <row r="296" spans="1:12" ht="28.8" x14ac:dyDescent="0.3">
      <c r="A296" s="8">
        <v>346</v>
      </c>
      <c r="B296" s="12" t="str">
        <f>IFERROR(VLOOKUP(A296,Vocabulary!$A:$J,6,),"")</f>
        <v>FED</v>
      </c>
      <c r="C296" s="12" t="str">
        <f>IFERROR(VLOOKUP(A296,Vocabulary!$A:$J,4,),"")</f>
        <v>Person</v>
      </c>
      <c r="D296" s="12" t="str">
        <f>IFERROR(VLOOKUP(A296,Vocabulary!$A:$J,2,),"")</f>
        <v>placeOfDeath</v>
      </c>
      <c r="E296" s="12" t="str">
        <f>IFERROR(IF(VLOOKUP(A296,Vocabulary!$A:$J,3,)=0,"",VLOOKUP(A296,Vocabulary!$A:$J,3,)),"")</f>
        <v>A person's place of death (city).</v>
      </c>
      <c r="F296" s="12" t="str">
        <f>IFERROR(IF(VLOOKUP(A296,Vocabulary!$A:$J,7,)=0,"",VLOOKUP(A296,Vocabulary!$A:$J,7,)),"")</f>
        <v>CBSS: country (NIS code) + municipality (string)
NR: NIS code municipality/country</v>
      </c>
      <c r="G296" s="4">
        <v>145</v>
      </c>
      <c r="H296" s="12" t="str">
        <f>IFERROR(IF(VLOOKUP(G296,Vocabulary!$A:$J,10,)=0,"",VLOOKUP(G296,Vocabulary!$A:$J,10,)),"")</f>
        <v>&lt;eu:PersonPlaceOfDeath&gt;</v>
      </c>
      <c r="I296" s="21">
        <v>346</v>
      </c>
      <c r="J296" s="12" t="str">
        <f>IFERROR(IF(VLOOKUP(I296,Vocabulary!$A:$J,10,)=0,"",VLOOKUP(I296,Vocabulary!$A:$J,10,)),"")</f>
        <v>&lt;person:placeOfDeath&gt;</v>
      </c>
      <c r="K296" s="8">
        <v>481</v>
      </c>
      <c r="L296" s="12" t="str">
        <f>IFERROR(IF(VLOOKUP(K296,Vocabulary!$A:$J,10,)=0,"",VLOOKUP(K296,Vocabulary!$A:$J,10,)),"")</f>
        <v>&lt;vl-persoon:plaats&gt;</v>
      </c>
    </row>
    <row r="297" spans="1:12" x14ac:dyDescent="0.3">
      <c r="A297" s="8">
        <v>348</v>
      </c>
      <c r="B297" s="12" t="str">
        <f>IFERROR(VLOOKUP(A297,Vocabulary!$A:$J,6,),"")</f>
        <v>FED</v>
      </c>
      <c r="C297" s="12" t="str">
        <f>IFERROR(VLOOKUP(A297,Vocabulary!$A:$J,4,),"")</f>
        <v>Person</v>
      </c>
      <c r="D297" s="12" t="str">
        <f>IFERROR(VLOOKUP(A297,Vocabulary!$A:$J,2,),"")</f>
        <v>residenceAddress</v>
      </c>
      <c r="E297" s="12" t="str">
        <f>IFERROR(IF(VLOOKUP(A297,Vocabulary!$A:$J,3,)=0,"",VLOOKUP(A297,Vocabulary!$A:$J,3,)),"")</f>
        <v>Place where a person lives or stays temporarily.</v>
      </c>
      <c r="F297" s="12" t="str">
        <f>IFERROR(IF(VLOOKUP(A297,Vocabulary!$A:$J,7,)=0,"",VLOOKUP(A297,Vocabulary!$A:$J,7,)),"")</f>
        <v/>
      </c>
      <c r="H297" s="12" t="str">
        <f>IFERROR(IF(VLOOKUP(G297,Vocabulary!$A:$J,10,)=0,"",VLOOKUP(G297,Vocabulary!$A:$J,10,)),"")</f>
        <v/>
      </c>
      <c r="I297" s="21">
        <v>348</v>
      </c>
      <c r="J297" s="12" t="str">
        <f>IFERROR(IF(VLOOKUP(I297,Vocabulary!$A:$J,10,)=0,"",VLOOKUP(I297,Vocabulary!$A:$J,10,)),"")</f>
        <v>&lt;fed-per:residenceAddress&gt;</v>
      </c>
      <c r="K297" s="8">
        <v>484</v>
      </c>
      <c r="L297" s="12" t="str">
        <f>IFERROR(IF(VLOOKUP(K297,Vocabulary!$A:$J,10,)=0,"",VLOOKUP(K297,Vocabulary!$A:$J,10,)),"")</f>
        <v>&lt;vl-persoon:verblijfsadres&gt;</v>
      </c>
    </row>
    <row r="298" spans="1:12" ht="28.8" x14ac:dyDescent="0.3">
      <c r="A298" s="8">
        <v>349</v>
      </c>
      <c r="B298" s="12" t="str">
        <f>IFERROR(VLOOKUP(A298,Vocabulary!$A:$J,6,),"")</f>
        <v>FED</v>
      </c>
      <c r="C298" s="12" t="str">
        <f>IFERROR(VLOOKUP(A298,Vocabulary!$A:$J,4,),"")</f>
        <v>Person</v>
      </c>
      <c r="D298" s="12" t="str">
        <f>IFERROR(VLOOKUP(A298,Vocabulary!$A:$J,2,),"")</f>
        <v>ssin</v>
      </c>
      <c r="E298" s="12" t="str">
        <f>IFERROR(IF(VLOOKUP(A298,Vocabulary!$A:$J,3,)=0,"",VLOOKUP(A298,Vocabulary!$A:$J,3,)),"")</f>
        <v>Social Security Identification Number issued by the National Register or CBSS</v>
      </c>
      <c r="F298" s="12" t="str">
        <f>IFERROR(IF(VLOOKUP(A298,Vocabulary!$A:$J,7,)=0,"",VLOOKUP(A298,Vocabulary!$A:$J,7,)),"")</f>
        <v>Either a national register number  or a BIS number (issued by CBSS)
(ssin = social security identification number)</v>
      </c>
      <c r="H298" s="12" t="str">
        <f>IFERROR(IF(VLOOKUP(G298,Vocabulary!$A:$J,10,)=0,"",VLOOKUP(G298,Vocabulary!$A:$J,10,)),"")</f>
        <v/>
      </c>
      <c r="I298" s="21">
        <v>349</v>
      </c>
      <c r="J298" s="12" t="str">
        <f>IFERROR(IF(VLOOKUP(I298,Vocabulary!$A:$J,10,)=0,"",VLOOKUP(I298,Vocabulary!$A:$J,10,)),"")</f>
        <v>&lt;identifier&gt;</v>
      </c>
      <c r="L298" s="12" t="str">
        <f>IFERROR(IF(VLOOKUP(K298,Vocabulary!$A:$J,10,)=0,"",VLOOKUP(K298,Vocabulary!$A:$J,10,)),"")</f>
        <v/>
      </c>
    </row>
    <row r="299" spans="1:12" ht="28.8" x14ac:dyDescent="0.3">
      <c r="A299" s="8">
        <v>350</v>
      </c>
      <c r="B299" s="12" t="str">
        <f>IFERROR(VLOOKUP(A299,Vocabulary!$A:$J,6,),"")</f>
        <v>FED</v>
      </c>
      <c r="C299" s="12" t="str">
        <f>IFERROR(VLOOKUP(A299,Vocabulary!$A:$J,4,),"")</f>
        <v>Temporal</v>
      </c>
      <c r="D299" s="12" t="str">
        <f>IFERROR(VLOOKUP(A299,Vocabulary!$A:$J,2,),"")</f>
        <v>Period</v>
      </c>
      <c r="E299" s="12" t="str">
        <f>IFERROR(IF(VLOOKUP(A299,Vocabulary!$A:$J,3,)=0,"",VLOOKUP(A299,Vocabulary!$A:$J,3,)),"")</f>
        <v>A period of time composed by a start date and an optional end date</v>
      </c>
      <c r="F299" s="12" t="str">
        <f>IFERROR(IF(VLOOKUP(A299,Vocabulary!$A:$J,7,)=0,"",VLOOKUP(A299,Vocabulary!$A:$J,7,)),"")</f>
        <v/>
      </c>
      <c r="H299" s="12" t="str">
        <f>IFERROR(IF(VLOOKUP(G299,Vocabulary!$A:$J,10,)=0,"",VLOOKUP(G299,Vocabulary!$A:$J,10,)),"")</f>
        <v/>
      </c>
      <c r="I299" s="21">
        <v>350</v>
      </c>
      <c r="J299" s="12" t="str">
        <f>IFERROR(IF(VLOOKUP(I299,Vocabulary!$A:$J,10,)=0,"",VLOOKUP(I299,Vocabulary!$A:$J,10,)),"")</f>
        <v>&lt;fed-temp:Period&gt;</v>
      </c>
      <c r="K299" s="8">
        <v>541</v>
      </c>
      <c r="L299" s="12" t="str">
        <f>IFERROR(IF(VLOOKUP(K299,Vocabulary!$A:$J,10,)=0,"",VLOOKUP(K299,Vocabulary!$A:$J,10,)),"")</f>
        <v>&lt;vl-generiek-ext:TijdsInterval&gt;</v>
      </c>
    </row>
    <row r="300" spans="1:12" x14ac:dyDescent="0.3">
      <c r="A300" s="8">
        <v>352</v>
      </c>
      <c r="B300" s="12" t="str">
        <f>IFERROR(VLOOKUP(A300,Vocabulary!$A:$J,6,),"")</f>
        <v>FED</v>
      </c>
      <c r="C300" s="12" t="str">
        <f>IFERROR(VLOOKUP(A300,Vocabulary!$A:$J,4,),"")</f>
        <v>Temporal</v>
      </c>
      <c r="D300" s="12" t="str">
        <f>IFERROR(VLOOKUP(A300,Vocabulary!$A:$J,2,),"")</f>
        <v>endDate</v>
      </c>
      <c r="E300" s="12" t="str">
        <f>IFERROR(IF(VLOOKUP(A300,Vocabulary!$A:$J,3,)=0,"",VLOOKUP(A300,Vocabulary!$A:$J,3,)),"")</f>
        <v>The end date and time of the item (in ISO 8601 date format).</v>
      </c>
      <c r="F300" s="12" t="str">
        <f>IFERROR(IF(VLOOKUP(A300,Vocabulary!$A:$J,7,)=0,"",VLOOKUP(A300,Vocabulary!$A:$J,7,)),"")</f>
        <v/>
      </c>
      <c r="H300" s="12" t="str">
        <f>IFERROR(IF(VLOOKUP(G300,Vocabulary!$A:$J,10,)=0,"",VLOOKUP(G300,Vocabulary!$A:$J,10,)),"")</f>
        <v/>
      </c>
      <c r="I300" s="21">
        <v>352</v>
      </c>
      <c r="J300" s="12" t="str">
        <f>IFERROR(IF(VLOOKUP(I300,Vocabulary!$A:$J,10,)=0,"",VLOOKUP(I300,Vocabulary!$A:$J,10,)),"")</f>
        <v>&lt;schema:endDate&gt;</v>
      </c>
      <c r="K300" s="8">
        <v>392</v>
      </c>
      <c r="L300" s="12" t="str">
        <f>IFERROR(IF(VLOOKUP(K300,Vocabulary!$A:$J,10,)=0,"",VLOOKUP(K300,Vocabulary!$A:$J,10,)),"")</f>
        <v>&lt;vl-generiek:TijdsInterval.einde&gt;</v>
      </c>
    </row>
    <row r="301" spans="1:12" x14ac:dyDescent="0.3">
      <c r="A301" s="8">
        <v>355</v>
      </c>
      <c r="B301" s="12" t="str">
        <f>IFERROR(VLOOKUP(A301,Vocabulary!$A:$J,6,),"")</f>
        <v>FED</v>
      </c>
      <c r="C301" s="12" t="str">
        <f>IFERROR(VLOOKUP(A301,Vocabulary!$A:$J,4,),"")</f>
        <v>Temporal</v>
      </c>
      <c r="D301" s="12" t="str">
        <f>IFERROR(VLOOKUP(A301,Vocabulary!$A:$J,2,),"")</f>
        <v>startDate</v>
      </c>
      <c r="E301" s="12" t="str">
        <f>IFERROR(IF(VLOOKUP(A301,Vocabulary!$A:$J,3,)=0,"",VLOOKUP(A301,Vocabulary!$A:$J,3,)),"")</f>
        <v>The start date and time of the item (in ISO 8601 date format).</v>
      </c>
      <c r="F301" s="12" t="str">
        <f>IFERROR(IF(VLOOKUP(A301,Vocabulary!$A:$J,7,)=0,"",VLOOKUP(A301,Vocabulary!$A:$J,7,)),"")</f>
        <v/>
      </c>
      <c r="H301" s="12" t="str">
        <f>IFERROR(IF(VLOOKUP(G301,Vocabulary!$A:$J,10,)=0,"",VLOOKUP(G301,Vocabulary!$A:$J,10,)),"")</f>
        <v/>
      </c>
      <c r="I301" s="21">
        <v>355</v>
      </c>
      <c r="J301" s="12" t="str">
        <f>IFERROR(IF(VLOOKUP(I301,Vocabulary!$A:$J,10,)=0,"",VLOOKUP(I301,Vocabulary!$A:$J,10,)),"")</f>
        <v>&lt;schema:startDate&gt;</v>
      </c>
      <c r="K301" s="8">
        <v>388</v>
      </c>
      <c r="L301" s="12" t="str">
        <f>IFERROR(IF(VLOOKUP(K301,Vocabulary!$A:$J,10,)=0,"",VLOOKUP(K301,Vocabulary!$A:$J,10,)),"")</f>
        <v>&lt;vl-generiek:TijdsInterval.begin&gt;</v>
      </c>
    </row>
    <row r="302" spans="1:12" ht="43.2" x14ac:dyDescent="0.3">
      <c r="A302" s="8">
        <v>359</v>
      </c>
      <c r="B302" s="12" t="str">
        <f>IFERROR(VLOOKUP(A302,Vocabulary!$A:$J,6,),"")</f>
        <v>FED</v>
      </c>
      <c r="C302" s="12" t="str">
        <f>IFERROR(VLOOKUP(A302,Vocabulary!$A:$J,4,),"")</f>
        <v>Location</v>
      </c>
      <c r="D302" s="12" t="str">
        <f>IFERROR(VLOOKUP(A302,Vocabulary!$A:$J,2,),"")</f>
        <v>GM_Point</v>
      </c>
      <c r="E302" s="12" t="str">
        <f>IFERROR(IF(VLOOKUP(A302,Vocabulary!$A:$J,3,)=0,"",VLOOKUP(A302,Vocabulary!$A:$J,3,)),"")</f>
        <v>GM_Point is the basic data type for a geometric object consisting of one and only one point.</v>
      </c>
      <c r="F302" s="12" t="str">
        <f>IFERROR(IF(VLOOKUP(A302,Vocabulary!$A:$J,7,)=0,"",VLOOKUP(A302,Vocabulary!$A:$J,7,)),"")</f>
        <v>http://inspire-regadmin.jrc.ec.europa.eu/dataspecification/ScopeObjectDetail.action?objectDetailId=11377</v>
      </c>
      <c r="H302" s="12" t="str">
        <f>IFERROR(IF(VLOOKUP(G302,Vocabulary!$A:$J,10,)=0,"",VLOOKUP(G302,Vocabulary!$A:$J,10,)),"")</f>
        <v/>
      </c>
      <c r="I302" s="21">
        <v>359</v>
      </c>
      <c r="J302" s="12" t="str">
        <f>IFERROR(IF(VLOOKUP(I302,Vocabulary!$A:$J,10,)=0,"",VLOOKUP(I302,Vocabulary!$A:$J,10,)),"")</f>
        <v>&lt;fed-loc:GM_Point&gt;</v>
      </c>
      <c r="L302" s="12" t="str">
        <f>IFERROR(IF(VLOOKUP(K302,Vocabulary!$A:$J,10,)=0,"",VLOOKUP(K302,Vocabulary!$A:$J,10,)),"")</f>
        <v/>
      </c>
    </row>
    <row r="303" spans="1:12" x14ac:dyDescent="0.3">
      <c r="A303" s="8">
        <v>360</v>
      </c>
      <c r="B303" s="12" t="str">
        <f>IFERROR(VLOOKUP(A303,Vocabulary!$A:$J,6,),"")</f>
        <v>FED</v>
      </c>
      <c r="C303" s="12" t="str">
        <f>IFERROR(VLOOKUP(A303,Vocabulary!$A:$J,4,),"")</f>
        <v>Location</v>
      </c>
      <c r="D303" s="12" t="str">
        <f>IFERROR(VLOOKUP(A303,Vocabulary!$A:$J,2,),"")</f>
        <v>AddressStatus</v>
      </c>
      <c r="E303" s="12" t="str">
        <f>IFERROR(IF(VLOOKUP(A303,Vocabulary!$A:$J,3,)=0,"",VLOOKUP(A303,Vocabulary!$A:$J,3,)),"")</f>
        <v>Conceptscheme with possible status values for a BEST address.</v>
      </c>
      <c r="F303" s="12" t="str">
        <f>IFERROR(IF(VLOOKUP(A303,Vocabulary!$A:$J,7,)=0,"",VLOOKUP(A303,Vocabulary!$A:$J,7,)),"")</f>
        <v/>
      </c>
      <c r="H303" s="12" t="str">
        <f>IFERROR(IF(VLOOKUP(G303,Vocabulary!$A:$J,10,)=0,"",VLOOKUP(G303,Vocabulary!$A:$J,10,)),"")</f>
        <v/>
      </c>
      <c r="I303" s="21">
        <v>360</v>
      </c>
      <c r="J303" s="12" t="str">
        <f>IFERROR(IF(VLOOKUP(I303,Vocabulary!$A:$J,10,)=0,"",VLOOKUP(I303,Vocabulary!$A:$J,10,)),"")</f>
        <v>&lt;fed-thesaurus:addressstatus&gt;</v>
      </c>
      <c r="K303" s="8">
        <v>636</v>
      </c>
      <c r="L303" s="12" t="str">
        <f>IFERROR(IF(VLOOKUP(K303,Vocabulary!$A:$J,10,)=0,"",VLOOKUP(K303,Vocabulary!$A:$J,10,)),"")</f>
        <v>&lt;vl-adres:Statuswaarde&gt;</v>
      </c>
    </row>
    <row r="304" spans="1:12" x14ac:dyDescent="0.3">
      <c r="A304" s="8">
        <v>361</v>
      </c>
      <c r="B304" s="12" t="str">
        <f>IFERROR(VLOOKUP(A304,Vocabulary!$A:$J,6,),"")</f>
        <v>FED</v>
      </c>
      <c r="C304" s="12" t="str">
        <f>IFERROR(VLOOKUP(A304,Vocabulary!$A:$J,4,),"")</f>
        <v>Person</v>
      </c>
      <c r="D304" s="12" t="str">
        <f>IFERROR(VLOOKUP(A304,Vocabulary!$A:$J,2,),"")</f>
        <v>AdministrativeStatus</v>
      </c>
      <c r="E304" s="12" t="str">
        <f>IFERROR(IF(VLOOKUP(A304,Vocabulary!$A:$J,3,)=0,"",VLOOKUP(A304,Vocabulary!$A:$J,3,)),"")</f>
        <v>Conceptscheme with the values of an administrative status.</v>
      </c>
      <c r="F304" s="12" t="str">
        <f>IFERROR(IF(VLOOKUP(A304,Vocabulary!$A:$J,7,)=0,"",VLOOKUP(A304,Vocabulary!$A:$J,7,)),"")</f>
        <v/>
      </c>
      <c r="H304" s="12" t="str">
        <f>IFERROR(IF(VLOOKUP(G304,Vocabulary!$A:$J,10,)=0,"",VLOOKUP(G304,Vocabulary!$A:$J,10,)),"")</f>
        <v/>
      </c>
      <c r="I304" s="21">
        <v>361</v>
      </c>
      <c r="J304" s="12" t="str">
        <f>IFERROR(IF(VLOOKUP(I304,Vocabulary!$A:$J,10,)=0,"",VLOOKUP(I304,Vocabulary!$A:$J,10,)),"")</f>
        <v>&lt;fed-thesaurus:administrativestatus&gt;</v>
      </c>
      <c r="L304" s="12" t="str">
        <f>IFERROR(IF(VLOOKUP(K304,Vocabulary!$A:$J,10,)=0,"",VLOOKUP(K304,Vocabulary!$A:$J,10,)),"")</f>
        <v/>
      </c>
    </row>
    <row r="305" spans="1:12" ht="43.2" x14ac:dyDescent="0.3">
      <c r="A305" s="8">
        <v>362</v>
      </c>
      <c r="B305" s="12" t="str">
        <f>IFERROR(VLOOKUP(A305,Vocabulary!$A:$J,6,),"")</f>
        <v>FED</v>
      </c>
      <c r="C305" s="12" t="str">
        <f>IFERROR(VLOOKUP(A305,Vocabulary!$A:$J,4,),"")</f>
        <v>Person</v>
      </c>
      <c r="D305" s="12" t="str">
        <f>IFERROR(VLOOKUP(A305,Vocabulary!$A:$J,2,),"")</f>
        <v>CivilStatusType</v>
      </c>
      <c r="E305" s="12" t="str">
        <f>IFERROR(IF(VLOOKUP(A305,Vocabulary!$A:$J,3,)=0,"",VLOOKUP(A305,Vocabulary!$A:$J,3,)),"")</f>
        <v>The type of civil status of a person represented by a code assigned by the National Register.</v>
      </c>
      <c r="F305" s="12" t="str">
        <f>IFERROR(IF(VLOOKUP(A305,Vocabulary!$A:$J,7,)=0,"",VLOOKUP(A305,Vocabulary!$A:$J,7,)),"")</f>
        <v>Definition see https://www.ibz.rrn.fgov.be/fileadmin/user_upload/nl/rr/instructies/IT-lijst/IT120_Burgerlijke_Staat_20210106.pdf</v>
      </c>
      <c r="H305" s="12" t="str">
        <f>IFERROR(IF(VLOOKUP(G305,Vocabulary!$A:$J,10,)=0,"",VLOOKUP(G305,Vocabulary!$A:$J,10,)),"")</f>
        <v/>
      </c>
      <c r="I305" s="21">
        <v>362</v>
      </c>
      <c r="J305" s="12" t="str">
        <f>IFERROR(IF(VLOOKUP(I305,Vocabulary!$A:$J,10,)=0,"",VLOOKUP(I305,Vocabulary!$A:$J,10,)),"")</f>
        <v>&lt;fed-thesaurus:civilstatustype&gt;</v>
      </c>
      <c r="K305" s="8">
        <v>640</v>
      </c>
      <c r="L305" s="12" t="str">
        <f>IFERROR(IF(VLOOKUP(K305,Vocabulary!$A:$J,10,)=0,"",VLOOKUP(K305,Vocabulary!$A:$J,10,)),"")</f>
        <v>&lt;vl-persoon:BurgerlijkeStaatType&gt;</v>
      </c>
    </row>
    <row r="306" spans="1:12" ht="86.4" x14ac:dyDescent="0.3">
      <c r="A306" s="8">
        <v>363</v>
      </c>
      <c r="B306" s="12" t="str">
        <f>IFERROR(VLOOKUP(A306,Vocabulary!$A:$J,6,),"")</f>
        <v>FED</v>
      </c>
      <c r="C306" s="12" t="str">
        <f>IFERROR(VLOOKUP(A306,Vocabulary!$A:$J,4,),"")</f>
        <v>Person</v>
      </c>
      <c r="D306" s="12" t="str">
        <f>IFERROR(VLOOKUP(A306,Vocabulary!$A:$J,2,),"")</f>
        <v>Descent</v>
      </c>
      <c r="E306" s="12" t="str">
        <f>IFERROR(IF(VLOOKUP(A306,Vocabulary!$A:$J,3,)=0,"",VLOOKUP(A306,Vocabulary!$A:$J,3,)),"")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F306" s="12" t="str">
        <f>IFERROR(IF(VLOOKUP(A306,Vocabulary!$A:$J,7,)=0,"",VLOOKUP(A306,Vocabulary!$A:$J,7,)),"")</f>
        <v>CONCEPTSCHEME  DEFINITION to be done</v>
      </c>
      <c r="H306" s="12" t="str">
        <f>IFERROR(IF(VLOOKUP(G306,Vocabulary!$A:$J,10,)=0,"",VLOOKUP(G306,Vocabulary!$A:$J,10,)),"")</f>
        <v/>
      </c>
      <c r="I306" s="21">
        <v>363</v>
      </c>
      <c r="J306" s="12" t="str">
        <f>IFERROR(IF(VLOOKUP(I306,Vocabulary!$A:$J,10,)=0,"",VLOOKUP(I306,Vocabulary!$A:$J,10,)),"")</f>
        <v>&lt;fed-thesaurus:descent&gt;</v>
      </c>
      <c r="K306" s="8">
        <v>641</v>
      </c>
      <c r="L306" s="12" t="str">
        <f>IFERROR(IF(VLOOKUP(K306,Vocabulary!$A:$J,10,)=0,"",VLOOKUP(K306,Vocabulary!$A:$J,10,)),"")</f>
        <v>&lt;vl-persoon:Afstammingstype&gt;</v>
      </c>
    </row>
    <row r="307" spans="1:12" ht="100.8" x14ac:dyDescent="0.3">
      <c r="A307" s="8">
        <v>366</v>
      </c>
      <c r="B307" s="12" t="str">
        <f>IFERROR(VLOOKUP(A307,Vocabulary!$A:$J,6,),"")</f>
        <v>FED</v>
      </c>
      <c r="C307" s="12" t="str">
        <f>IFERROR(VLOOKUP(A307,Vocabulary!$A:$J,4,),"")</f>
        <v>Person</v>
      </c>
      <c r="D307" s="12" t="str">
        <f>IFERROR(VLOOKUP(A307,Vocabulary!$A:$J,2,),"")</f>
        <v>HouseholdRelationType</v>
      </c>
      <c r="E307" s="12" t="str">
        <f>IFERROR(IF(VLOOKUP(A307,Vocabulary!$A:$J,3,)=0,"",VLOOKUP(A307,Vocabulary!$A:$J,3,)),"")</f>
        <v>The type of relation of a household member to the household reference person, represented by a code assigned by the National Register.</v>
      </c>
      <c r="F307" s="12" t="str">
        <f>IFERROR(IF(VLOOKUP(A307,Vocabulary!$A:$J,7,)=0,"",VLOOKUP(A307,Vocabulary!$A:$J,7,)),"")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H307" s="12" t="str">
        <f>IFERROR(IF(VLOOKUP(G307,Vocabulary!$A:$J,10,)=0,"",VLOOKUP(G307,Vocabulary!$A:$J,10,)),"")</f>
        <v/>
      </c>
      <c r="I307" s="21">
        <v>366</v>
      </c>
      <c r="J307" s="12" t="str">
        <f>IFERROR(IF(VLOOKUP(I307,Vocabulary!$A:$J,10,)=0,"",VLOOKUP(I307,Vocabulary!$A:$J,10,)),"")</f>
        <v>&lt;fed-thesaurus:householdrelationtype&gt;</v>
      </c>
      <c r="K307" s="8">
        <v>642</v>
      </c>
      <c r="L307" s="12" t="str">
        <f>IFERROR(IF(VLOOKUP(K307,Vocabulary!$A:$J,10,)=0,"",VLOOKUP(K307,Vocabulary!$A:$J,10,)),"")</f>
        <v>&lt;vl-persoon:Gezinsrelatietype&gt;</v>
      </c>
    </row>
    <row r="308" spans="1:12" ht="100.8" x14ac:dyDescent="0.3">
      <c r="A308" s="8">
        <v>367</v>
      </c>
      <c r="B308" s="12" t="str">
        <f>IFERROR(VLOOKUP(A308,Vocabulary!$A:$J,6,),"")</f>
        <v>FED</v>
      </c>
      <c r="C308" s="12" t="str">
        <f>IFERROR(VLOOKUP(A308,Vocabulary!$A:$J,4,),"")</f>
        <v>Organization</v>
      </c>
      <c r="D308" s="12" t="str">
        <f>IFERROR(VLOOKUP(A308,Vocabulary!$A:$J,2,),"")</f>
        <v>Function</v>
      </c>
      <c r="E308" s="12" t="str">
        <f>IFERROR(IF(VLOOKUP(A308,Vocabulary!$A:$J,3,)=0,"",VLOOKUP(A308,Vocabulary!$A:$J,3,)),"")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F308" s="12" t="str">
        <f>IFERROR(IF(VLOOKUP(A308,Vocabulary!$A:$J,7,)=0,"",VLOOKUP(A308,Vocabulary!$A:$J,7,)),"")</f>
        <v>see https://economie.fgov.be/en/themes/enterprises/crossroads-bank-enterprises/services-administrations/tables-codes (KBO-codes-legal.xls tab Function)</v>
      </c>
      <c r="H308" s="12" t="str">
        <f>IFERROR(IF(VLOOKUP(G308,Vocabulary!$A:$J,10,)=0,"",VLOOKUP(G308,Vocabulary!$A:$J,10,)),"")</f>
        <v/>
      </c>
      <c r="I308" s="21">
        <v>367</v>
      </c>
      <c r="J308" s="12" t="str">
        <f>IFERROR(IF(VLOOKUP(I308,Vocabulary!$A:$J,10,)=0,"",VLOOKUP(I308,Vocabulary!$A:$J,10,)),"")</f>
        <v>&lt;fed-thesaurus:function&gt;</v>
      </c>
      <c r="K308" s="8">
        <v>606</v>
      </c>
      <c r="L308" s="12" t="str">
        <f>IFERROR(IF(VLOOKUP(K308,Vocabulary!$A:$J,10,)=0,"",VLOOKUP(K308,Vocabulary!$A:$J,10,)),"")</f>
        <v>&lt;vl-organisatie-ext:Positie&gt;</v>
      </c>
    </row>
    <row r="309" spans="1:12" ht="28.8" x14ac:dyDescent="0.3">
      <c r="A309" s="8">
        <v>368</v>
      </c>
      <c r="B309" s="12" t="str">
        <f>IFERROR(VLOOKUP(A309,Vocabulary!$A:$J,6,),"")</f>
        <v>FED</v>
      </c>
      <c r="C309" s="12" t="str">
        <f>IFERROR(VLOOKUP(A309,Vocabulary!$A:$J,4,),"")</f>
        <v>Person</v>
      </c>
      <c r="D309" s="12" t="str">
        <f>IFERROR(VLOOKUP(A309,Vocabulary!$A:$J,2,),"")</f>
        <v>GenderCode</v>
      </c>
      <c r="E309" s="12" t="str">
        <f>IFERROR(IF(VLOOKUP(A309,Vocabulary!$A:$J,3,)=0,"",VLOOKUP(A309,Vocabulary!$A:$J,3,)),"")</f>
        <v>Gender of a person: 0 = unknown, 1 = male, 2 = female</v>
      </c>
      <c r="F309" s="12" t="str">
        <f>IFERROR(IF(VLOOKUP(A309,Vocabulary!$A:$J,7,)=0,"",VLOOKUP(A309,Vocabulary!$A:$J,7,)),"")</f>
        <v>The definition is aligned with the National Register and with CBSS.
It focuses on the administrative gender, not on the biological sex.</v>
      </c>
      <c r="H309" s="12" t="str">
        <f>IFERROR(IF(VLOOKUP(G309,Vocabulary!$A:$J,10,)=0,"",VLOOKUP(G309,Vocabulary!$A:$J,10,)),"")</f>
        <v/>
      </c>
      <c r="I309" s="21">
        <v>368</v>
      </c>
      <c r="J309" s="12" t="str">
        <f>IFERROR(IF(VLOOKUP(I309,Vocabulary!$A:$J,10,)=0,"",VLOOKUP(I309,Vocabulary!$A:$J,10,)),"")</f>
        <v>&lt;fed-thesaurus:gendercode&gt;</v>
      </c>
      <c r="K309" s="8">
        <v>639</v>
      </c>
      <c r="L309" s="12" t="str">
        <f>IFERROR(IF(VLOOKUP(K309,Vocabulary!$A:$J,10,)=0,"",VLOOKUP(K309,Vocabulary!$A:$J,10,)),"")</f>
        <v>&lt;vl-persoon:Geslacht&gt;</v>
      </c>
    </row>
    <row r="310" spans="1:12" ht="144" x14ac:dyDescent="0.3">
      <c r="A310" s="8">
        <v>372</v>
      </c>
      <c r="B310" s="12" t="str">
        <f>IFERROR(VLOOKUP(A310,Vocabulary!$A:$J,6,),"")</f>
        <v>FED</v>
      </c>
      <c r="C310" s="12" t="str">
        <f>IFERROR(VLOOKUP(A310,Vocabulary!$A:$J,4,),"")</f>
        <v>Organization</v>
      </c>
      <c r="D310" s="12" t="str">
        <f>IFERROR(VLOOKUP(A310,Vocabulary!$A:$J,2,),"")</f>
        <v>LegalForm</v>
      </c>
      <c r="E310" s="12" t="str">
        <f>IFERROR(IF(VLOOKUP(A310,Vocabulary!$A:$J,3,)=0,"",VLOOKUP(A310,Vocabulary!$A:$J,3,)),"")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F310" s="12" t="str">
        <f>IFERROR(IF(VLOOKUP(A310,Vocabulary!$A:$J,7,)=0,"",VLOOKUP(A310,Vocabulary!$A:$J,7,)),"")</f>
        <v>see https://economie.fgov.be/en/themes/enterprises/crossroads-bank-enterprises/services-administrations/tables-codes (KBO-codes-legal.xls tab JuridicalForm)</v>
      </c>
      <c r="H310" s="12" t="str">
        <f>IFERROR(IF(VLOOKUP(G310,Vocabulary!$A:$J,10,)=0,"",VLOOKUP(G310,Vocabulary!$A:$J,10,)),"")</f>
        <v/>
      </c>
      <c r="I310" s="21">
        <v>372</v>
      </c>
      <c r="J310" s="12" t="str">
        <f>IFERROR(IF(VLOOKUP(I310,Vocabulary!$A:$J,10,)=0,"",VLOOKUP(I310,Vocabulary!$A:$J,10,)),"")</f>
        <v>&lt;fed-thesaurus:legalform&gt;</v>
      </c>
      <c r="K310" s="8">
        <v>633</v>
      </c>
      <c r="L310" s="12" t="str">
        <f>IFERROR(IF(VLOOKUP(K310,Vocabulary!$A:$J,10,)=0,"",VLOOKUP(K310,Vocabulary!$A:$J,10,)),"")</f>
        <v>&lt;vl-organisatie:Rechtsvormtype&gt;</v>
      </c>
    </row>
    <row r="311" spans="1:12" ht="43.2" x14ac:dyDescent="0.3">
      <c r="A311" s="8">
        <v>373</v>
      </c>
      <c r="B311" s="12" t="str">
        <f>IFERROR(VLOOKUP(A311,Vocabulary!$A:$J,6,),"")</f>
        <v>FED</v>
      </c>
      <c r="C311" s="12" t="str">
        <f>IFERROR(VLOOKUP(A311,Vocabulary!$A:$J,4,),"")</f>
        <v>Organization</v>
      </c>
      <c r="D311" s="12" t="str">
        <f>IFERROR(VLOOKUP(A311,Vocabulary!$A:$J,2,),"")</f>
        <v>LegalStatus</v>
      </c>
      <c r="E311" s="12" t="str">
        <f>IFERROR(IF(VLOOKUP(A311,Vocabulary!$A:$J,3,)=0,"",VLOOKUP(A311,Vocabulary!$A:$J,3,)),"")</f>
        <v>The conceptscheme "LegalStatus" indicates in which legal situation the company is at any moment in its life cycle.
Legal status of a company may change over time.</v>
      </c>
      <c r="F311" s="12" t="str">
        <f>IFERROR(IF(VLOOKUP(A311,Vocabulary!$A:$J,7,)=0,"",VLOOKUP(A311,Vocabulary!$A:$J,7,)),"")</f>
        <v>see https://economie.fgov.be/en/themes/enterprises/crossroads-bank-enterprises/services-administrations/tables-codes (KBO-codes-legal.xls tab JuridicalSituation)</v>
      </c>
      <c r="H311" s="12" t="str">
        <f>IFERROR(IF(VLOOKUP(G311,Vocabulary!$A:$J,10,)=0,"",VLOOKUP(G311,Vocabulary!$A:$J,10,)),"")</f>
        <v/>
      </c>
      <c r="I311" s="21">
        <v>373</v>
      </c>
      <c r="J311" s="12" t="str">
        <f>IFERROR(IF(VLOOKUP(I311,Vocabulary!$A:$J,10,)=0,"",VLOOKUP(I311,Vocabulary!$A:$J,10,)),"")</f>
        <v>&lt;fed-thesaurus:legalstatus&gt;</v>
      </c>
      <c r="K311" s="8">
        <v>634</v>
      </c>
      <c r="L311" s="12" t="str">
        <f>IFERROR(IF(VLOOKUP(K311,Vocabulary!$A:$J,10,)=0,"",VLOOKUP(K311,Vocabulary!$A:$J,10,)),"")</f>
        <v>&lt;vl-organisatie:Rechtstoestandtype&gt;</v>
      </c>
    </row>
    <row r="312" spans="1:12" ht="57.6" x14ac:dyDescent="0.3">
      <c r="A312" s="8">
        <v>376</v>
      </c>
      <c r="B312" s="12" t="str">
        <f>IFERROR(VLOOKUP(A312,Vocabulary!$A:$J,6,),"")</f>
        <v>FED</v>
      </c>
      <c r="C312" s="12" t="str">
        <f>IFERROR(VLOOKUP(A312,Vocabulary!$A:$J,4,),"")</f>
        <v>Organization</v>
      </c>
      <c r="D312" s="12" t="str">
        <f>IFERROR(VLOOKUP(A312,Vocabulary!$A:$J,2,),"")</f>
        <v>OrganizationType</v>
      </c>
      <c r="E312" s="12" t="str">
        <f>IFERROR(IF(VLOOKUP(A312,Vocabulary!$A:$J,3,)=0,"",VLOOKUP(A312,Vocabulary!$A:$J,3,)),"")</f>
        <v>The conceptscheme "OrganizationType" specifies whether the company is
- an enterprise natural person or
- a legal entity/undertaking without legal personality.</v>
      </c>
      <c r="F312" s="12" t="str">
        <f>IFERROR(IF(VLOOKUP(A312,Vocabulary!$A:$J,7,)=0,"",VLOOKUP(A312,Vocabulary!$A:$J,7,)),"")</f>
        <v>see https://economie.fgov.be/en/themes/enterprises/crossroads-bank-enterprises/services-administrations/tables-codes (KBO-codes-legal.xls tab TypeOfEnterprise)</v>
      </c>
      <c r="H312" s="12" t="str">
        <f>IFERROR(IF(VLOOKUP(G312,Vocabulary!$A:$J,10,)=0,"",VLOOKUP(G312,Vocabulary!$A:$J,10,)),"")</f>
        <v/>
      </c>
      <c r="I312" s="21">
        <v>376</v>
      </c>
      <c r="J312" s="12" t="str">
        <f>IFERROR(IF(VLOOKUP(I312,Vocabulary!$A:$J,10,)=0,"",VLOOKUP(I312,Vocabulary!$A:$J,10,)),"")</f>
        <v>&lt;fed-thesaurus:organizationtype&gt;</v>
      </c>
      <c r="K312" s="8">
        <v>635</v>
      </c>
      <c r="L312" s="12" t="str">
        <f>IFERROR(IF(VLOOKUP(K312,Vocabulary!$A:$J,10,)=0,"",VLOOKUP(K312,Vocabulary!$A:$J,10,)),"")</f>
        <v>&lt;vl-organisatie:Rechtspersoonlijkheidtype&gt;</v>
      </c>
    </row>
    <row r="313" spans="1:12" ht="57.6" x14ac:dyDescent="0.3">
      <c r="A313" s="8">
        <v>377</v>
      </c>
      <c r="B313" s="12" t="str">
        <f>IFERROR(VLOOKUP(A313,Vocabulary!$A:$J,6,),"")</f>
        <v>FED</v>
      </c>
      <c r="C313" s="12" t="str">
        <f>IFERROR(VLOOKUP(A313,Vocabulary!$A:$J,4,),"")</f>
        <v>Organization</v>
      </c>
      <c r="D313" s="12" t="str">
        <f>IFERROR(VLOOKUP(A313,Vocabulary!$A:$J,2,),"")</f>
        <v>Authorization</v>
      </c>
      <c r="E313" s="12" t="str">
        <f>IFERROR(IF(VLOOKUP(A313,Vocabulary!$A:$J,3,)=0,"",VLOOKUP(A313,Vocabulary!$A:$J,3,)),"")</f>
        <v>The conceptscheme "Authorization" contains the various authorizations allowed by an administration to the company.
By authorizations we mean approvals, permits, licenses, ... that can be issued with the intention of carrying out certain activities.</v>
      </c>
      <c r="F313" s="12" t="str">
        <f>IFERROR(IF(VLOOKUP(A313,Vocabulary!$A:$J,7,)=0,"",VLOOKUP(A313,Vocabulary!$A:$J,7,)),"")</f>
        <v>see https://economie.fgov.be/en/themes/enterprises/crossroads-bank-enterprises/services-administrations/tables-codes (KBO-codes-quality-aut-activities.xls tab 'Permission' )</v>
      </c>
      <c r="H313" s="12" t="str">
        <f>IFERROR(IF(VLOOKUP(G313,Vocabulary!$A:$J,10,)=0,"",VLOOKUP(G313,Vocabulary!$A:$J,10,)),"")</f>
        <v/>
      </c>
      <c r="I313" s="21">
        <v>377</v>
      </c>
      <c r="J313" s="12" t="str">
        <f>IFERROR(IF(VLOOKUP(I313,Vocabulary!$A:$J,10,)=0,"",VLOOKUP(I313,Vocabulary!$A:$J,10,)),"")</f>
        <v>&lt;fed-thesaurus:authorization&gt;</v>
      </c>
      <c r="L313" s="12" t="str">
        <f>IFERROR(IF(VLOOKUP(K313,Vocabulary!$A:$J,10,)=0,"",VLOOKUP(K313,Vocabulary!$A:$J,10,)),"")</f>
        <v/>
      </c>
    </row>
    <row r="314" spans="1:12" ht="28.8" x14ac:dyDescent="0.3">
      <c r="A314" s="8">
        <v>378</v>
      </c>
      <c r="B314" s="12" t="str">
        <f>IFERROR(VLOOKUP(A314,Vocabulary!$A:$J,6,),"")</f>
        <v>FED</v>
      </c>
      <c r="C314" s="12" t="str">
        <f>IFERROR(VLOOKUP(A314,Vocabulary!$A:$J,4,),"")</f>
        <v>Location</v>
      </c>
      <c r="D314" s="12" t="str">
        <f>IFERROR(VLOOKUP(A314,Vocabulary!$A:$J,2,),"")</f>
        <v>PositionGeometryMethod</v>
      </c>
      <c r="E314" s="12" t="str">
        <f>IFERROR(IF(VLOOKUP(A314,Vocabulary!$A:$J,3,)=0,"",VLOOKUP(A314,Vocabulary!$A:$J,3,)),"")</f>
        <v>Conceptscheme with Position geometry method values.</v>
      </c>
      <c r="F314" s="12" t="str">
        <f>IFERROR(IF(VLOOKUP(A314,Vocabulary!$A:$J,7,)=0,"",VLOOKUP(A314,Vocabulary!$A:$J,7,)),"")</f>
        <v/>
      </c>
      <c r="H314" s="12" t="str">
        <f>IFERROR(IF(VLOOKUP(G314,Vocabulary!$A:$J,10,)=0,"",VLOOKUP(G314,Vocabulary!$A:$J,10,)),"")</f>
        <v/>
      </c>
      <c r="I314" s="21">
        <v>378</v>
      </c>
      <c r="J314" s="12" t="str">
        <f>IFERROR(IF(VLOOKUP(I314,Vocabulary!$A:$J,10,)=0,"",VLOOKUP(I314,Vocabulary!$A:$J,10,)),"")</f>
        <v>&lt;https://inspire.ec.europa.eu/codelist/GeometryMethodValue&gt;</v>
      </c>
      <c r="L314" s="12" t="str">
        <f>IFERROR(IF(VLOOKUP(K314,Vocabulary!$A:$J,10,)=0,"",VLOOKUP(K314,Vocabulary!$A:$J,10,)),"")</f>
        <v/>
      </c>
    </row>
    <row r="315" spans="1:12" ht="28.8" x14ac:dyDescent="0.3">
      <c r="A315" s="8">
        <v>379</v>
      </c>
      <c r="B315" s="12" t="str">
        <f>IFERROR(VLOOKUP(A315,Vocabulary!$A:$J,6,),"")</f>
        <v>FED</v>
      </c>
      <c r="C315" s="12" t="str">
        <f>IFERROR(VLOOKUP(A315,Vocabulary!$A:$J,4,),"")</f>
        <v>Location</v>
      </c>
      <c r="D315" s="12" t="str">
        <f>IFERROR(VLOOKUP(A315,Vocabulary!$A:$J,2,),"")</f>
        <v>PositionSpecification</v>
      </c>
      <c r="E315" s="12" t="str">
        <f>IFERROR(IF(VLOOKUP(A315,Vocabulary!$A:$J,3,)=0,"",VLOOKUP(A315,Vocabulary!$A:$J,3,)),"")</f>
        <v>Conceptscheme with position specification values.</v>
      </c>
      <c r="F315" s="12" t="str">
        <f>IFERROR(IF(VLOOKUP(A315,Vocabulary!$A:$J,7,)=0,"",VLOOKUP(A315,Vocabulary!$A:$J,7,)),"")</f>
        <v/>
      </c>
      <c r="H315" s="12" t="str">
        <f>IFERROR(IF(VLOOKUP(G315,Vocabulary!$A:$J,10,)=0,"",VLOOKUP(G315,Vocabulary!$A:$J,10,)),"")</f>
        <v/>
      </c>
      <c r="I315" s="21">
        <v>379</v>
      </c>
      <c r="J315" s="12" t="str">
        <f>IFERROR(IF(VLOOKUP(I315,Vocabulary!$A:$J,10,)=0,"",VLOOKUP(I315,Vocabulary!$A:$J,10,)),"")</f>
        <v>&lt;https://inspire.ec.europa.eu/codelist/GeometrySpecificationValue&gt;</v>
      </c>
      <c r="L315" s="12" t="str">
        <f>IFERROR(IF(VLOOKUP(K315,Vocabulary!$A:$J,10,)=0,"",VLOOKUP(K315,Vocabulary!$A:$J,10,)),"")</f>
        <v/>
      </c>
    </row>
    <row r="316" spans="1:12" ht="43.2" x14ac:dyDescent="0.3">
      <c r="A316" s="8">
        <v>380</v>
      </c>
      <c r="B316" s="12" t="str">
        <f>IFERROR(VLOOKUP(A316,Vocabulary!$A:$J,6,),"")</f>
        <v>FED</v>
      </c>
      <c r="C316" s="12" t="str">
        <f>IFERROR(VLOOKUP(A316,Vocabulary!$A:$J,4,),"")</f>
        <v>Organization</v>
      </c>
      <c r="D316" s="12" t="str">
        <f>IFERROR(VLOOKUP(A316,Vocabulary!$A:$J,2,),"")</f>
        <v>EndReason</v>
      </c>
      <c r="E316" s="12" t="str">
        <f>IFERROR(IF(VLOOKUP(A316,Vocabulary!$A:$J,3,)=0,"",VLOOKUP(A316,Vocabulary!$A:$J,3,)),"")</f>
        <v>The conceptscheme "EndReason" gives the reason why an organization or one of its sites has been stopped.</v>
      </c>
      <c r="F316" s="12" t="str">
        <f>IFERROR(IF(VLOOKUP(A316,Vocabulary!$A:$J,7,)=0,"",VLOOKUP(A316,Vocabulary!$A:$J,7,)),"")</f>
        <v>see https://economie.fgov.be/en/themes/enterprises/crossroads-bank-enterprises/services-administrations/tables-codes (KBO-codes-legal.xls tab StopReasonEnterprise)</v>
      </c>
      <c r="H316" s="12" t="str">
        <f>IFERROR(IF(VLOOKUP(G316,Vocabulary!$A:$J,10,)=0,"",VLOOKUP(G316,Vocabulary!$A:$J,10,)),"")</f>
        <v/>
      </c>
      <c r="I316" s="21">
        <v>380</v>
      </c>
      <c r="J316" s="12" t="str">
        <f>IFERROR(IF(VLOOKUP(I316,Vocabulary!$A:$J,10,)=0,"",VLOOKUP(I316,Vocabulary!$A:$J,10,)),"")</f>
        <v>&lt;fed-thesaurus:endreason&gt;</v>
      </c>
      <c r="L316" s="12" t="str">
        <f>IFERROR(IF(VLOOKUP(K316,Vocabulary!$A:$J,10,)=0,"",VLOOKUP(K316,Vocabulary!$A:$J,10,)),"")</f>
        <v/>
      </c>
    </row>
    <row r="317" spans="1:12" ht="28.8" x14ac:dyDescent="0.3">
      <c r="A317" s="8">
        <v>384</v>
      </c>
      <c r="B317" s="12" t="str">
        <f>IFERROR(VLOOKUP(A317,Vocabulary!$A:$J,6,),"")</f>
        <v>VL</v>
      </c>
      <c r="C317" s="12" t="str">
        <f>IFERROR(VLOOKUP(A317,Vocabulary!$A:$J,4,),"")</f>
        <v>Generic</v>
      </c>
      <c r="D317" s="12" t="str">
        <f>IFERROR(VLOOKUP(A317,Vocabulary!$A:$J,2,),"")</f>
        <v>Gebeurtenisdatum</v>
      </c>
      <c r="E317" s="12" t="str">
        <f>IFERROR(IF(VLOOKUP(A317,Vocabulary!$A:$J,3,)=0,"",VLOOKUP(A317,Vocabulary!$A:$J,3,)),"")</f>
        <v>Datum waarop een gebeurtenis plaatsvond evt op een alternatieve manier beschreven.</v>
      </c>
      <c r="F317" s="12" t="str">
        <f>IFERROR(IF(VLOOKUP(A317,Vocabulary!$A:$J,7,)=0,"",VLOOKUP(A317,Vocabulary!$A:$J,7,)),"")</f>
        <v/>
      </c>
      <c r="H317" s="12" t="str">
        <f>IFERROR(IF(VLOOKUP(G317,Vocabulary!$A:$J,10,)=0,"",VLOOKUP(G317,Vocabulary!$A:$J,10,)),"")</f>
        <v/>
      </c>
      <c r="J317" s="12" t="str">
        <f>IFERROR(IF(VLOOKUP(I317,Vocabulary!$A:$J,10,)=0,"",VLOOKUP(I317,Vocabulary!$A:$J,10,)),"")</f>
        <v/>
      </c>
      <c r="K317" s="8">
        <v>384</v>
      </c>
      <c r="L317" s="12" t="str">
        <f>IFERROR(IF(VLOOKUP(K317,Vocabulary!$A:$J,10,)=0,"",VLOOKUP(K317,Vocabulary!$A:$J,10,)),"")</f>
        <v>&lt;vl-generiek:Gebeurtenisdatum&gt;</v>
      </c>
    </row>
    <row r="318" spans="1:12" x14ac:dyDescent="0.3">
      <c r="A318" s="8">
        <v>385</v>
      </c>
      <c r="B318" s="12" t="str">
        <f>IFERROR(VLOOKUP(A318,Vocabulary!$A:$J,6,),"")</f>
        <v>VL</v>
      </c>
      <c r="C318" s="12" t="str">
        <f>IFERROR(VLOOKUP(A318,Vocabulary!$A:$J,4,),"")</f>
        <v>Generic</v>
      </c>
      <c r="D318" s="12" t="str">
        <f>IFERROR(VLOOKUP(A318,Vocabulary!$A:$J,2,),"")</f>
        <v>GeografischePositie</v>
      </c>
      <c r="E318" s="12" t="str">
        <f>IFERROR(IF(VLOOKUP(A318,Vocabulary!$A:$J,3,)=0,"",VLOOKUP(A318,Vocabulary!$A:$J,3,)),"")</f>
        <v>Geografische positie aangegeven dmv een punt.</v>
      </c>
      <c r="F318" s="12" t="str">
        <f>IFERROR(IF(VLOOKUP(A318,Vocabulary!$A:$J,7,)=0,"",VLOOKUP(A318,Vocabulary!$A:$J,7,)),"")</f>
        <v/>
      </c>
      <c r="G318" s="4">
        <v>117</v>
      </c>
      <c r="H318" s="12" t="str">
        <f>IFERROR(IF(VLOOKUP(G318,Vocabulary!$A:$J,10,)=0,"",VLOOKUP(G318,Vocabulary!$A:$J,10,)),"")</f>
        <v>&lt;eu:LocationGeometry&gt;</v>
      </c>
      <c r="I318" s="21">
        <v>255</v>
      </c>
      <c r="J318" s="12" t="str">
        <f>IFERROR(IF(VLOOKUP(I318,Vocabulary!$A:$J,10,)=0,"",VLOOKUP(I318,Vocabulary!$A:$J,10,)),"")</f>
        <v>&lt;GeographicPosition&gt;</v>
      </c>
      <c r="K318" s="8">
        <v>385</v>
      </c>
      <c r="L318" s="12" t="str">
        <f>IFERROR(IF(VLOOKUP(K318,Vocabulary!$A:$J,10,)=0,"",VLOOKUP(K318,Vocabulary!$A:$J,10,)),"")</f>
        <v>&lt;vl-generiek:GeografischePositie&gt;</v>
      </c>
    </row>
    <row r="319" spans="1:12" x14ac:dyDescent="0.3">
      <c r="A319" s="8">
        <v>386</v>
      </c>
      <c r="B319" s="12" t="str">
        <f>IFERROR(VLOOKUP(A319,Vocabulary!$A:$J,6,),"")</f>
        <v>VL</v>
      </c>
      <c r="C319" s="12" t="str">
        <f>IFERROR(VLOOKUP(A319,Vocabulary!$A:$J,4,),"")</f>
        <v>Generic</v>
      </c>
      <c r="D319" s="12" t="str">
        <f>IFERROR(VLOOKUP(A319,Vocabulary!$A:$J,2,),"")</f>
        <v>GestructureerdeIdentificator</v>
      </c>
      <c r="E319" s="12" t="str">
        <f>IFERROR(IF(VLOOKUP(A319,Vocabulary!$A:$J,3,)=0,"",VLOOKUP(A319,Vocabulary!$A:$J,3,)),"")</f>
        <v>Identificator van een object opgesplitst in zijn onderdelen.</v>
      </c>
      <c r="F319" s="12" t="str">
        <f>IFERROR(IF(VLOOKUP(A319,Vocabulary!$A:$J,7,)=0,"",VLOOKUP(A319,Vocabulary!$A:$J,7,)),"")</f>
        <v/>
      </c>
      <c r="H319" s="12" t="str">
        <f>IFERROR(IF(VLOOKUP(G319,Vocabulary!$A:$J,10,)=0,"",VLOOKUP(G319,Vocabulary!$A:$J,10,)),"")</f>
        <v/>
      </c>
      <c r="I319" s="21">
        <v>256</v>
      </c>
      <c r="J319" s="12" t="str">
        <f>IFERROR(IF(VLOOKUP(I319,Vocabulary!$A:$J,10,)=0,"",VLOOKUP(I319,Vocabulary!$A:$J,10,)),"")</f>
        <v>&lt;adms:Identifier&gt;</v>
      </c>
      <c r="K319" s="8">
        <v>386</v>
      </c>
      <c r="L319" s="12" t="str">
        <f>IFERROR(IF(VLOOKUP(K319,Vocabulary!$A:$J,10,)=0,"",VLOOKUP(K319,Vocabulary!$A:$J,10,)),"")</f>
        <v>&lt;vl-generiek:GestructureerdeIdentificator&gt;</v>
      </c>
    </row>
    <row r="320" spans="1:12" x14ac:dyDescent="0.3">
      <c r="A320" s="8">
        <v>387</v>
      </c>
      <c r="B320" s="12" t="str">
        <f>IFERROR(VLOOKUP(A320,Vocabulary!$A:$J,6,),"")</f>
        <v>VL</v>
      </c>
      <c r="C320" s="12" t="str">
        <f>IFERROR(VLOOKUP(A320,Vocabulary!$A:$J,4,),"")</f>
        <v>Generic</v>
      </c>
      <c r="D320" s="12" t="str">
        <f>IFERROR(VLOOKUP(A320,Vocabulary!$A:$J,2,),"")</f>
        <v>Gebeurtenisdatum.begin</v>
      </c>
      <c r="E320" s="12" t="str">
        <f>IFERROR(IF(VLOOKUP(A320,Vocabulary!$A:$J,3,)=0,"",VLOOKUP(A320,Vocabulary!$A:$J,3,)),"")</f>
        <v>Datum en tijd waarop de gebeurtenis startte.</v>
      </c>
      <c r="F320" s="12" t="str">
        <f>IFERROR(IF(VLOOKUP(A320,Vocabulary!$A:$J,7,)=0,"",VLOOKUP(A320,Vocabulary!$A:$J,7,)),"")</f>
        <v/>
      </c>
      <c r="H320" s="12" t="str">
        <f>IFERROR(IF(VLOOKUP(G320,Vocabulary!$A:$J,10,)=0,"",VLOOKUP(G320,Vocabulary!$A:$J,10,)),"")</f>
        <v/>
      </c>
      <c r="J320" s="12" t="str">
        <f>IFERROR(IF(VLOOKUP(I320,Vocabulary!$A:$J,10,)=0,"",VLOOKUP(I320,Vocabulary!$A:$J,10,)),"")</f>
        <v/>
      </c>
      <c r="K320" s="8">
        <v>387</v>
      </c>
      <c r="L320" s="12" t="str">
        <f>IFERROR(IF(VLOOKUP(K320,Vocabulary!$A:$J,10,)=0,"",VLOOKUP(K320,Vocabulary!$A:$J,10,)),"")</f>
        <v>&lt;vl-generiek:Gebeurtenisdatum.begin&gt;</v>
      </c>
    </row>
    <row r="321" spans="1:12" x14ac:dyDescent="0.3">
      <c r="A321" s="8">
        <v>388</v>
      </c>
      <c r="B321" s="12" t="str">
        <f>IFERROR(VLOOKUP(A321,Vocabulary!$A:$J,6,),"")</f>
        <v>VL</v>
      </c>
      <c r="C321" s="12" t="str">
        <f>IFERROR(VLOOKUP(A321,Vocabulary!$A:$J,4,),"")</f>
        <v>Generic</v>
      </c>
      <c r="D321" s="12" t="str">
        <f>IFERROR(VLOOKUP(A321,Vocabulary!$A:$J,2,),"")</f>
        <v>TijdsInterval.begin</v>
      </c>
      <c r="E321" s="12" t="str">
        <f>IFERROR(IF(VLOOKUP(A321,Vocabulary!$A:$J,3,)=0,"",VLOOKUP(A321,Vocabulary!$A:$J,3,)),"")</f>
        <v>Moment waarop het tijdsinterval begint.</v>
      </c>
      <c r="F321" s="12" t="str">
        <f>IFERROR(IF(VLOOKUP(A321,Vocabulary!$A:$J,7,)=0,"",VLOOKUP(A321,Vocabulary!$A:$J,7,)),"")</f>
        <v/>
      </c>
      <c r="H321" s="12" t="str">
        <f>IFERROR(IF(VLOOKUP(G321,Vocabulary!$A:$J,10,)=0,"",VLOOKUP(G321,Vocabulary!$A:$J,10,)),"")</f>
        <v/>
      </c>
      <c r="I321" s="21">
        <v>355</v>
      </c>
      <c r="J321" s="12" t="str">
        <f>IFERROR(IF(VLOOKUP(I321,Vocabulary!$A:$J,10,)=0,"",VLOOKUP(I321,Vocabulary!$A:$J,10,)),"")</f>
        <v>&lt;schema:startDate&gt;</v>
      </c>
      <c r="K321" s="8">
        <v>388</v>
      </c>
      <c r="L321" s="12" t="str">
        <f>IFERROR(IF(VLOOKUP(K321,Vocabulary!$A:$J,10,)=0,"",VLOOKUP(K321,Vocabulary!$A:$J,10,)),"")</f>
        <v>&lt;vl-generiek:TijdsInterval.begin&gt;</v>
      </c>
    </row>
    <row r="322" spans="1:12" ht="72" x14ac:dyDescent="0.3">
      <c r="A322" s="8">
        <v>389</v>
      </c>
      <c r="B322" s="12" t="str">
        <f>IFERROR(VLOOKUP(A322,Vocabulary!$A:$J,6,),"")</f>
        <v>VL</v>
      </c>
      <c r="C322" s="12" t="str">
        <f>IFERROR(VLOOKUP(A322,Vocabulary!$A:$J,4,),"")</f>
        <v>Generic</v>
      </c>
      <c r="D322" s="12" t="str">
        <f>IFERROR(VLOOKUP(A322,Vocabulary!$A:$J,2,),"")</f>
        <v>bewerking</v>
      </c>
      <c r="E322" s="12" t="str">
        <f>IFERROR(IF(VLOOKUP(A322,Vocabulary!$A:$J,3,)=0,"",VLOOKUP(A322,Vocabulary!$A:$J,3,)),"")</f>
        <v>Aard vd bewerking die ihkv de activiteit op de entiteit is uitgevoerd.
Gebruik
Bvb "correctie" als de entiteit een record is en bvb gegenereerd werd om het voorgaand record ve object te verbeteren.</v>
      </c>
      <c r="F322" s="12" t="str">
        <f>IFERROR(IF(VLOOKUP(A322,Vocabulary!$A:$J,7,)=0,"",VLOOKUP(A322,Vocabulary!$A:$J,7,)),"")</f>
        <v/>
      </c>
      <c r="H322" s="12" t="str">
        <f>IFERROR(IF(VLOOKUP(G322,Vocabulary!$A:$J,10,)=0,"",VLOOKUP(G322,Vocabulary!$A:$J,10,)),"")</f>
        <v/>
      </c>
      <c r="J322" s="12" t="str">
        <f>IFERROR(IF(VLOOKUP(I322,Vocabulary!$A:$J,10,)=0,"",VLOOKUP(I322,Vocabulary!$A:$J,10,)),"")</f>
        <v/>
      </c>
      <c r="K322" s="8">
        <v>389</v>
      </c>
      <c r="L322" s="12" t="str">
        <f>IFERROR(IF(VLOOKUP(K322,Vocabulary!$A:$J,10,)=0,"",VLOOKUP(K322,Vocabulary!$A:$J,10,)),"")</f>
        <v>&lt;vl-generiek:bewerking&gt;</v>
      </c>
    </row>
    <row r="323" spans="1:12" ht="72" x14ac:dyDescent="0.3">
      <c r="A323" s="8">
        <v>390</v>
      </c>
      <c r="B323" s="12" t="str">
        <f>IFERROR(VLOOKUP(A323,Vocabulary!$A:$J,6,),"")</f>
        <v>VL</v>
      </c>
      <c r="C323" s="12" t="str">
        <f>IFERROR(VLOOKUP(A323,Vocabulary!$A:$J,4,),"")</f>
        <v>Generic</v>
      </c>
      <c r="D323" s="12" t="str">
        <f>IFERROR(VLOOKUP(A323,Vocabulary!$A:$J,2,),"")</f>
        <v>default</v>
      </c>
      <c r="E323" s="12" t="str">
        <f>IFERROR(IF(VLOOKUP(A323,Vocabulary!$A:$J,3,)=0,"",VLOOKUP(A323,Vocabulary!$A:$J,3,)),"")</f>
        <v>Geeft aan of de positie een default positie is.
Gebruik
Hieronder wordt de positie verstaan die per default moet worden gebruikt als het object meerdere posities heeft.</v>
      </c>
      <c r="F323" s="12" t="str">
        <f>IFERROR(IF(VLOOKUP(A323,Vocabulary!$A:$J,7,)=0,"",VLOOKUP(A323,Vocabulary!$A:$J,7,)),"")</f>
        <v/>
      </c>
      <c r="H323" s="12" t="str">
        <f>IFERROR(IF(VLOOKUP(G323,Vocabulary!$A:$J,10,)=0,"",VLOOKUP(G323,Vocabulary!$A:$J,10,)),"")</f>
        <v/>
      </c>
      <c r="J323" s="12" t="str">
        <f>IFERROR(IF(VLOOKUP(I323,Vocabulary!$A:$J,10,)=0,"",VLOOKUP(I323,Vocabulary!$A:$J,10,)),"")</f>
        <v/>
      </c>
      <c r="K323" s="8">
        <v>390</v>
      </c>
      <c r="L323" s="12" t="str">
        <f>IFERROR(IF(VLOOKUP(K323,Vocabulary!$A:$J,10,)=0,"",VLOOKUP(K323,Vocabulary!$A:$J,10,)),"")</f>
        <v>&lt;vl-generiek:default&gt;</v>
      </c>
    </row>
    <row r="324" spans="1:12" x14ac:dyDescent="0.3">
      <c r="A324" s="8">
        <v>391</v>
      </c>
      <c r="B324" s="12" t="str">
        <f>IFERROR(VLOOKUP(A324,Vocabulary!$A:$J,6,),"")</f>
        <v>VL</v>
      </c>
      <c r="C324" s="12" t="str">
        <f>IFERROR(VLOOKUP(A324,Vocabulary!$A:$J,4,),"")</f>
        <v>Generic</v>
      </c>
      <c r="D324" s="12" t="str">
        <f>IFERROR(VLOOKUP(A324,Vocabulary!$A:$J,2,),"")</f>
        <v>Gebeurtenisdatum.einde</v>
      </c>
      <c r="E324" s="12" t="str">
        <f>IFERROR(IF(VLOOKUP(A324,Vocabulary!$A:$J,3,)=0,"",VLOOKUP(A324,Vocabulary!$A:$J,3,)),"")</f>
        <v>Datum en tijd waarop de gebeurtenis eindigde.</v>
      </c>
      <c r="F324" s="12" t="str">
        <f>IFERROR(IF(VLOOKUP(A324,Vocabulary!$A:$J,7,)=0,"",VLOOKUP(A324,Vocabulary!$A:$J,7,)),"")</f>
        <v/>
      </c>
      <c r="H324" s="12" t="str">
        <f>IFERROR(IF(VLOOKUP(G324,Vocabulary!$A:$J,10,)=0,"",VLOOKUP(G324,Vocabulary!$A:$J,10,)),"")</f>
        <v/>
      </c>
      <c r="J324" s="12" t="str">
        <f>IFERROR(IF(VLOOKUP(I324,Vocabulary!$A:$J,10,)=0,"",VLOOKUP(I324,Vocabulary!$A:$J,10,)),"")</f>
        <v/>
      </c>
      <c r="K324" s="8">
        <v>391</v>
      </c>
      <c r="L324" s="12" t="str">
        <f>IFERROR(IF(VLOOKUP(K324,Vocabulary!$A:$J,10,)=0,"",VLOOKUP(K324,Vocabulary!$A:$J,10,)),"")</f>
        <v>&lt;vl-generiek:Gebeurtenisdatum.einde&gt;</v>
      </c>
    </row>
    <row r="325" spans="1:12" x14ac:dyDescent="0.3">
      <c r="A325" s="8">
        <v>392</v>
      </c>
      <c r="B325" s="12" t="str">
        <f>IFERROR(VLOOKUP(A325,Vocabulary!$A:$J,6,),"")</f>
        <v>VL</v>
      </c>
      <c r="C325" s="12" t="str">
        <f>IFERROR(VLOOKUP(A325,Vocabulary!$A:$J,4,),"")</f>
        <v>Generic</v>
      </c>
      <c r="D325" s="12" t="str">
        <f>IFERROR(VLOOKUP(A325,Vocabulary!$A:$J,2,),"")</f>
        <v>TijdsInterval.einde</v>
      </c>
      <c r="E325" s="12" t="str">
        <f>IFERROR(IF(VLOOKUP(A325,Vocabulary!$A:$J,3,)=0,"",VLOOKUP(A325,Vocabulary!$A:$J,3,)),"")</f>
        <v>Moment waarop het tijdsinterval eindigt</v>
      </c>
      <c r="F325" s="12" t="str">
        <f>IFERROR(IF(VLOOKUP(A325,Vocabulary!$A:$J,7,)=0,"",VLOOKUP(A325,Vocabulary!$A:$J,7,)),"")</f>
        <v/>
      </c>
      <c r="H325" s="12" t="str">
        <f>IFERROR(IF(VLOOKUP(G325,Vocabulary!$A:$J,10,)=0,"",VLOOKUP(G325,Vocabulary!$A:$J,10,)),"")</f>
        <v/>
      </c>
      <c r="I325" s="21">
        <v>352</v>
      </c>
      <c r="J325" s="12" t="str">
        <f>IFERROR(IF(VLOOKUP(I325,Vocabulary!$A:$J,10,)=0,"",VLOOKUP(I325,Vocabulary!$A:$J,10,)),"")</f>
        <v>&lt;schema:endDate&gt;</v>
      </c>
      <c r="K325" s="8">
        <v>392</v>
      </c>
      <c r="L325" s="12" t="str">
        <f>IFERROR(IF(VLOOKUP(K325,Vocabulary!$A:$J,10,)=0,"",VLOOKUP(K325,Vocabulary!$A:$J,10,)),"")</f>
        <v>&lt;vl-generiek:TijdsInterval.einde&gt;</v>
      </c>
    </row>
    <row r="326" spans="1:12" x14ac:dyDescent="0.3">
      <c r="A326" s="8">
        <v>393</v>
      </c>
      <c r="B326" s="12" t="str">
        <f>IFERROR(VLOOKUP(A326,Vocabulary!$A:$J,6,),"")</f>
        <v>VL</v>
      </c>
      <c r="C326" s="12" t="str">
        <f>IFERROR(VLOOKUP(A326,Vocabulary!$A:$J,4,),"")</f>
        <v>Generic</v>
      </c>
      <c r="D326" s="12" t="str">
        <f>IFERROR(VLOOKUP(A326,Vocabulary!$A:$J,2,),"")</f>
        <v>gestructureerdeIdentificator</v>
      </c>
      <c r="E326" s="12" t="str">
        <f>IFERROR(IF(VLOOKUP(A326,Vocabulary!$A:$J,3,)=0,"",VLOOKUP(A326,Vocabulary!$A:$J,3,)),"")</f>
        <v>Identificator vh object opgesplitst in zijn onderdelen.</v>
      </c>
      <c r="F326" s="12" t="str">
        <f>IFERROR(IF(VLOOKUP(A326,Vocabulary!$A:$J,7,)=0,"",VLOOKUP(A326,Vocabulary!$A:$J,7,)),"")</f>
        <v/>
      </c>
      <c r="H326" s="12" t="str">
        <f>IFERROR(IF(VLOOKUP(G326,Vocabulary!$A:$J,10,)=0,"",VLOOKUP(G326,Vocabulary!$A:$J,10,)),"")</f>
        <v/>
      </c>
      <c r="I326" s="21">
        <v>679</v>
      </c>
      <c r="J326" s="12" t="str">
        <f>IFERROR(IF(VLOOKUP(I326,Vocabulary!$A:$J,10,)=0,"",VLOOKUP(I326,Vocabulary!$A:$J,10,)),"")</f>
        <v>&lt;adms:identifier&gt;</v>
      </c>
      <c r="K326" s="8">
        <v>393</v>
      </c>
      <c r="L326" s="12" t="str">
        <f>IFERROR(IF(VLOOKUP(K326,Vocabulary!$A:$J,10,)=0,"",VLOOKUP(K326,Vocabulary!$A:$J,10,)),"")</f>
        <v>&lt;vl-generiek:gestructureerdeIdentificator&gt;</v>
      </c>
    </row>
    <row r="327" spans="1:12" ht="100.8" x14ac:dyDescent="0.3">
      <c r="A327" s="8">
        <v>394</v>
      </c>
      <c r="B327" s="12" t="str">
        <f>IFERROR(VLOOKUP(A327,Vocabulary!$A:$J,6,),"")</f>
        <v>VL</v>
      </c>
      <c r="C327" s="12" t="str">
        <f>IFERROR(VLOOKUP(A327,Vocabulary!$A:$J,4,),"")</f>
        <v>Generic</v>
      </c>
      <c r="D327" s="12" t="str">
        <f>IFERROR(VLOOKUP(A327,Vocabulary!$A:$J,2,),"")</f>
        <v>handeldeInOpdrachtVan</v>
      </c>
      <c r="E327" s="12" t="str">
        <f>IFERROR(IF(VLOOKUP(A327,Vocabulary!$A:$J,3,)=0,"",VLOOKUP(A327,Vocabulary!$A:$J,3,)),"")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F327" s="12" t="str">
        <f>IFERROR(IF(VLOOKUP(A327,Vocabulary!$A:$J,7,)=0,"",VLOOKUP(A327,Vocabulary!$A:$J,7,)),"")</f>
        <v/>
      </c>
      <c r="H327" s="12" t="str">
        <f>IFERROR(IF(VLOOKUP(G327,Vocabulary!$A:$J,10,)=0,"",VLOOKUP(G327,Vocabulary!$A:$J,10,)),"")</f>
        <v/>
      </c>
      <c r="J327" s="12" t="str">
        <f>IFERROR(IF(VLOOKUP(I327,Vocabulary!$A:$J,10,)=0,"",VLOOKUP(I327,Vocabulary!$A:$J,10,)),"")</f>
        <v/>
      </c>
      <c r="K327" s="8">
        <v>394</v>
      </c>
      <c r="L327" s="12" t="str">
        <f>IFERROR(IF(VLOOKUP(K327,Vocabulary!$A:$J,10,)=0,"",VLOOKUP(K327,Vocabulary!$A:$J,10,)),"")</f>
        <v>&lt;vl-generiek:handeldeInOpdrachtVan&gt;</v>
      </c>
    </row>
    <row r="328" spans="1:12" ht="28.8" x14ac:dyDescent="0.3">
      <c r="A328" s="8">
        <v>395</v>
      </c>
      <c r="B328" s="12" t="str">
        <f>IFERROR(VLOOKUP(A328,Vocabulary!$A:$J,6,),"")</f>
        <v>VL</v>
      </c>
      <c r="C328" s="12" t="str">
        <f>IFERROR(VLOOKUP(A328,Vocabulary!$A:$J,4,),"")</f>
        <v>Generic</v>
      </c>
      <c r="D328" s="12" t="str">
        <f>IFERROR(VLOOKUP(A328,Vocabulary!$A:$J,2,),"")</f>
        <v>lokaleIdentificator</v>
      </c>
      <c r="E328" s="12" t="str">
        <f>IFERROR(IF(VLOOKUP(A328,Vocabulary!$A:$J,3,)=0,"",VLOOKUP(A328,Vocabulary!$A:$J,3,)),"")</f>
        <v>String gebruikt om het object uniek te identificeren binnen de naamruimte.</v>
      </c>
      <c r="F328" s="12" t="str">
        <f>IFERROR(IF(VLOOKUP(A328,Vocabulary!$A:$J,7,)=0,"",VLOOKUP(A328,Vocabulary!$A:$J,7,)),"")</f>
        <v/>
      </c>
      <c r="H328" s="12" t="str">
        <f>IFERROR(IF(VLOOKUP(G328,Vocabulary!$A:$J,10,)=0,"",VLOOKUP(G328,Vocabulary!$A:$J,10,)),"")</f>
        <v/>
      </c>
      <c r="I328" s="21">
        <v>680</v>
      </c>
      <c r="J328" s="12" t="str">
        <f>IFERROR(IF(VLOOKUP(I328,Vocabulary!$A:$J,10,)=0,"",VLOOKUP(I328,Vocabulary!$A:$J,10,)),"")</f>
        <v>&lt;dcterms:identifier&gt;</v>
      </c>
      <c r="K328" s="8">
        <v>395</v>
      </c>
      <c r="L328" s="12" t="str">
        <f>IFERROR(IF(VLOOKUP(K328,Vocabulary!$A:$J,10,)=0,"",VLOOKUP(K328,Vocabulary!$A:$J,10,)),"")</f>
        <v>&lt;vl-generiek:lokaleIdentificator&gt;</v>
      </c>
    </row>
    <row r="329" spans="1:12" ht="72" x14ac:dyDescent="0.3">
      <c r="A329" s="8">
        <v>396</v>
      </c>
      <c r="B329" s="12" t="str">
        <f>IFERROR(VLOOKUP(A329,Vocabulary!$A:$J,6,),"")</f>
        <v>VL</v>
      </c>
      <c r="C329" s="12" t="str">
        <f>IFERROR(VLOOKUP(A329,Vocabulary!$A:$J,4,),"")</f>
        <v>Generic</v>
      </c>
      <c r="D329" s="12" t="str">
        <f>IFERROR(VLOOKUP(A329,Vocabulary!$A:$J,2,),"")</f>
        <v>methode</v>
      </c>
      <c r="E329" s="12" t="str">
        <f>IFERROR(IF(VLOOKUP(A329,Vocabulary!$A:$J,3,)=0,"",VLOOKUP(A329,Vocabulary!$A:$J,3,)),"")</f>
        <v>De manier waarop het punt werd bepaald.
Gebruik
Bvb positie afgeleid ve bestaand object (bvb door berekening vd centroïde).</v>
      </c>
      <c r="F329" s="12" t="str">
        <f>IFERROR(IF(VLOOKUP(A329,Vocabulary!$A:$J,7,)=0,"",VLOOKUP(A329,Vocabulary!$A:$J,7,)),"")</f>
        <v/>
      </c>
      <c r="H329" s="12" t="str">
        <f>IFERROR(IF(VLOOKUP(G329,Vocabulary!$A:$J,10,)=0,"",VLOOKUP(G329,Vocabulary!$A:$J,10,)),"")</f>
        <v/>
      </c>
      <c r="J329" s="12" t="str">
        <f>IFERROR(IF(VLOOKUP(I329,Vocabulary!$A:$J,10,)=0,"",VLOOKUP(I329,Vocabulary!$A:$J,10,)),"")</f>
        <v/>
      </c>
      <c r="K329" s="8">
        <v>396</v>
      </c>
      <c r="L329" s="12" t="str">
        <f>IFERROR(IF(VLOOKUP(K329,Vocabulary!$A:$J,10,)=0,"",VLOOKUP(K329,Vocabulary!$A:$J,10,)),"")</f>
        <v>&lt;vl-generiek:methode&gt;</v>
      </c>
    </row>
    <row r="330" spans="1:12" ht="129.6" x14ac:dyDescent="0.3">
      <c r="A330" s="8">
        <v>397</v>
      </c>
      <c r="B330" s="12" t="str">
        <f>IFERROR(VLOOKUP(A330,Vocabulary!$A:$J,6,),"")</f>
        <v>VL</v>
      </c>
      <c r="C330" s="12" t="str">
        <f>IFERROR(VLOOKUP(A330,Vocabulary!$A:$J,4,),"")</f>
        <v>Generic</v>
      </c>
      <c r="D330" s="12" t="str">
        <f>IFERROR(VLOOKUP(A330,Vocabulary!$A:$J,2,),"")</f>
        <v>naamruimte</v>
      </c>
      <c r="E330" s="12" t="str">
        <f>IFERROR(IF(VLOOKUP(A330,Vocabulary!$A:$J,3,)=0,"",VLOOKUP(A330,Vocabulary!$A:$J,3,)),"")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F330" s="12" t="str">
        <f>IFERROR(IF(VLOOKUP(A330,Vocabulary!$A:$J,7,)=0,"",VLOOKUP(A330,Vocabulary!$A:$J,7,)),"")</f>
        <v/>
      </c>
      <c r="H330" s="12" t="str">
        <f>IFERROR(IF(VLOOKUP(G330,Vocabulary!$A:$J,10,)=0,"",VLOOKUP(G330,Vocabulary!$A:$J,10,)),"")</f>
        <v/>
      </c>
      <c r="I330" s="21">
        <v>292</v>
      </c>
      <c r="J330" s="12" t="str">
        <f>IFERROR(IF(VLOOKUP(I330,Vocabulary!$A:$J,10,)=0,"",VLOOKUP(I330,Vocabulary!$A:$J,10,)),"")</f>
        <v/>
      </c>
      <c r="K330" s="8">
        <v>397</v>
      </c>
      <c r="L330" s="12" t="str">
        <f>IFERROR(IF(VLOOKUP(K330,Vocabulary!$A:$J,10,)=0,"",VLOOKUP(K330,Vocabulary!$A:$J,10,)),"")</f>
        <v>&lt;vl-generiek:naamruimte&gt;</v>
      </c>
    </row>
    <row r="331" spans="1:12" ht="57.6" x14ac:dyDescent="0.3">
      <c r="A331" s="8">
        <v>398</v>
      </c>
      <c r="B331" s="12" t="str">
        <f>IFERROR(VLOOKUP(A331,Vocabulary!$A:$J,6,),"")</f>
        <v>VL</v>
      </c>
      <c r="C331" s="12" t="str">
        <f>IFERROR(VLOOKUP(A331,Vocabulary!$A:$J,4,),"")</f>
        <v>Generic</v>
      </c>
      <c r="D331" s="12" t="str">
        <f>IFERROR(VLOOKUP(A331,Vocabulary!$A:$J,2,),"")</f>
        <v>plaats</v>
      </c>
      <c r="E331" s="12" t="str">
        <f>IFERROR(IF(VLOOKUP(A331,Vocabulary!$A:$J,3,)=0,"",VLOOKUP(A331,Vocabulary!$A:$J,3,)),"")</f>
        <v>Plaatsnaam waarmee de Jurisdictie kan worden aangeduid.
Gebruik
Bv de naam ve land.</v>
      </c>
      <c r="F331" s="12" t="str">
        <f>IFERROR(IF(VLOOKUP(A331,Vocabulary!$A:$J,7,)=0,"",VLOOKUP(A331,Vocabulary!$A:$J,7,)),"")</f>
        <v/>
      </c>
      <c r="H331" s="12" t="str">
        <f>IFERROR(IF(VLOOKUP(G331,Vocabulary!$A:$J,10,)=0,"",VLOOKUP(G331,Vocabulary!$A:$J,10,)),"")</f>
        <v/>
      </c>
      <c r="J331" s="12" t="str">
        <f>IFERROR(IF(VLOOKUP(I331,Vocabulary!$A:$J,10,)=0,"",VLOOKUP(I331,Vocabulary!$A:$J,10,)),"")</f>
        <v/>
      </c>
      <c r="K331" s="8">
        <v>398</v>
      </c>
      <c r="L331" s="12" t="str">
        <f>IFERROR(IF(VLOOKUP(K331,Vocabulary!$A:$J,10,)=0,"",VLOOKUP(K331,Vocabulary!$A:$J,10,)),"")</f>
        <v>&lt;vl-generiek:plaats&gt;</v>
      </c>
    </row>
    <row r="332" spans="1:12" ht="57.6" x14ac:dyDescent="0.3">
      <c r="A332" s="8">
        <v>399</v>
      </c>
      <c r="B332" s="12" t="str">
        <f>IFERROR(VLOOKUP(A332,Vocabulary!$A:$J,6,),"")</f>
        <v>VL</v>
      </c>
      <c r="C332" s="12" t="str">
        <f>IFERROR(VLOOKUP(A332,Vocabulary!$A:$J,4,),"")</f>
        <v>Generic</v>
      </c>
      <c r="D332" s="12" t="str">
        <f>IFERROR(VLOOKUP(A332,Vocabulary!$A:$J,2,),"")</f>
        <v>specificatie</v>
      </c>
      <c r="E332" s="12" t="str">
        <f>IFERROR(IF(VLOOKUP(A332,Vocabulary!$A:$J,3,)=0,"",VLOOKUP(A332,Vocabulary!$A:$J,3,)),"")</f>
        <v>Het type object op basis waarvan het punt werd bepaald.
Gebruik
Bvb perceel, gebouw...</v>
      </c>
      <c r="F332" s="12" t="str">
        <f>IFERROR(IF(VLOOKUP(A332,Vocabulary!$A:$J,7,)=0,"",VLOOKUP(A332,Vocabulary!$A:$J,7,)),"")</f>
        <v/>
      </c>
      <c r="H332" s="12" t="str">
        <f>IFERROR(IF(VLOOKUP(G332,Vocabulary!$A:$J,10,)=0,"",VLOOKUP(G332,Vocabulary!$A:$J,10,)),"")</f>
        <v/>
      </c>
      <c r="J332" s="12" t="str">
        <f>IFERROR(IF(VLOOKUP(I332,Vocabulary!$A:$J,10,)=0,"",VLOOKUP(I332,Vocabulary!$A:$J,10,)),"")</f>
        <v/>
      </c>
      <c r="K332" s="8">
        <v>399</v>
      </c>
      <c r="L332" s="12" t="str">
        <f>IFERROR(IF(VLOOKUP(K332,Vocabulary!$A:$J,10,)=0,"",VLOOKUP(K332,Vocabulary!$A:$J,10,)),"")</f>
        <v>&lt;vl-generiek:specificatie&gt;</v>
      </c>
    </row>
    <row r="333" spans="1:12" x14ac:dyDescent="0.3">
      <c r="A333" s="8">
        <v>400</v>
      </c>
      <c r="B333" s="12" t="str">
        <f>IFERROR(VLOOKUP(A333,Vocabulary!$A:$J,6,),"")</f>
        <v>VL</v>
      </c>
      <c r="C333" s="12" t="str">
        <f>IFERROR(VLOOKUP(A333,Vocabulary!$A:$J,4,),"")</f>
        <v>Generic</v>
      </c>
      <c r="D333" s="12" t="str">
        <f>IFERROR(VLOOKUP(A333,Vocabulary!$A:$J,2,),"")</f>
        <v>tussentijdstip</v>
      </c>
      <c r="E333" s="12" t="str">
        <f>IFERROR(IF(VLOOKUP(A333,Vocabulary!$A:$J,3,)=0,"",VLOOKUP(A333,Vocabulary!$A:$J,3,)),"")</f>
        <v>Datum en tijd van een moment tussen begin en einde.</v>
      </c>
      <c r="F333" s="12" t="str">
        <f>IFERROR(IF(VLOOKUP(A333,Vocabulary!$A:$J,7,)=0,"",VLOOKUP(A333,Vocabulary!$A:$J,7,)),"")</f>
        <v/>
      </c>
      <c r="H333" s="12" t="str">
        <f>IFERROR(IF(VLOOKUP(G333,Vocabulary!$A:$J,10,)=0,"",VLOOKUP(G333,Vocabulary!$A:$J,10,)),"")</f>
        <v/>
      </c>
      <c r="J333" s="12" t="str">
        <f>IFERROR(IF(VLOOKUP(I333,Vocabulary!$A:$J,10,)=0,"",VLOOKUP(I333,Vocabulary!$A:$J,10,)),"")</f>
        <v/>
      </c>
      <c r="K333" s="8">
        <v>400</v>
      </c>
      <c r="L333" s="12" t="str">
        <f>IFERROR(IF(VLOOKUP(K333,Vocabulary!$A:$J,10,)=0,"",VLOOKUP(K333,Vocabulary!$A:$J,10,)),"")</f>
        <v>&lt;vl-generiek:tussentijdstip&gt;</v>
      </c>
    </row>
    <row r="334" spans="1:12" x14ac:dyDescent="0.3">
      <c r="A334" s="8">
        <v>401</v>
      </c>
      <c r="B334" s="12" t="str">
        <f>IFERROR(VLOOKUP(A334,Vocabulary!$A:$J,6,),"")</f>
        <v>VL</v>
      </c>
      <c r="C334" s="12" t="str">
        <f>IFERROR(VLOOKUP(A334,Vocabulary!$A:$J,4,),"")</f>
        <v>Generic</v>
      </c>
      <c r="D334" s="12" t="str">
        <f>IFERROR(VLOOKUP(A334,Vocabulary!$A:$J,2,),"")</f>
        <v>versieIdentificator</v>
      </c>
      <c r="E334" s="12" t="str">
        <f>IFERROR(IF(VLOOKUP(A334,Vocabulary!$A:$J,3,)=0,"",VLOOKUP(A334,Vocabulary!$A:$J,3,)),"")</f>
        <v>Identificator van de specifieke versie van een object.</v>
      </c>
      <c r="F334" s="12" t="str">
        <f>IFERROR(IF(VLOOKUP(A334,Vocabulary!$A:$J,7,)=0,"",VLOOKUP(A334,Vocabulary!$A:$J,7,)),"")</f>
        <v/>
      </c>
      <c r="H334" s="12" t="str">
        <f>IFERROR(IF(VLOOKUP(G334,Vocabulary!$A:$J,10,)=0,"",VLOOKUP(G334,Vocabulary!$A:$J,10,)),"")</f>
        <v/>
      </c>
      <c r="I334" s="21">
        <v>311</v>
      </c>
      <c r="J334" s="12" t="str">
        <f>IFERROR(IF(VLOOKUP(I334,Vocabulary!$A:$J,10,)=0,"",VLOOKUP(I334,Vocabulary!$A:$J,10,)),"")</f>
        <v/>
      </c>
      <c r="K334" s="8">
        <v>401</v>
      </c>
      <c r="L334" s="12" t="str">
        <f>IFERROR(IF(VLOOKUP(K334,Vocabulary!$A:$J,10,)=0,"",VLOOKUP(K334,Vocabulary!$A:$J,10,)),"")</f>
        <v>&lt;vl-generiek:versieIdentificator&gt;</v>
      </c>
    </row>
    <row r="335" spans="1:12" ht="57.6" x14ac:dyDescent="0.3">
      <c r="A335" s="8">
        <v>402</v>
      </c>
      <c r="B335" s="12" t="str">
        <f>IFERROR(VLOOKUP(A335,Vocabulary!$A:$J,6,),"")</f>
        <v>VL</v>
      </c>
      <c r="C335" s="12" t="str">
        <f>IFERROR(VLOOKUP(A335,Vocabulary!$A:$J,4,),"")</f>
        <v>Location</v>
      </c>
      <c r="D335" s="12" t="str">
        <f>IFERROR(VLOOKUP(A335,Vocabulary!$A:$J,2,),"")</f>
        <v>Adreslocator</v>
      </c>
      <c r="E335" s="12" t="str">
        <f>IFERROR(IF(VLOOKUP(A335,Vocabulary!$A:$J,3,)=0,"",VLOOKUP(A335,Vocabulary!$A:$J,3,)),"")</f>
        <v>Menselijk leesbare aanduiding of naam die een gebruiker of applicatie toelaat om het adres te onderscheiden van naburige adressen in de straat, de administratieve eenheid etc waarin het adres ligt.</v>
      </c>
      <c r="F335" s="12" t="str">
        <f>IFERROR(IF(VLOOKUP(A335,Vocabulary!$A:$J,7,)=0,"",VLOOKUP(A335,Vocabulary!$A:$J,7,)),"")</f>
        <v/>
      </c>
      <c r="H335" s="12" t="str">
        <f>IFERROR(IF(VLOOKUP(G335,Vocabulary!$A:$J,10,)=0,"",VLOOKUP(G335,Vocabulary!$A:$J,10,)),"")</f>
        <v/>
      </c>
      <c r="J335" s="12" t="str">
        <f>IFERROR(IF(VLOOKUP(I335,Vocabulary!$A:$J,10,)=0,"",VLOOKUP(I335,Vocabulary!$A:$J,10,)),"")</f>
        <v/>
      </c>
      <c r="K335" s="8">
        <v>402</v>
      </c>
      <c r="L335" s="12" t="str">
        <f>IFERROR(IF(VLOOKUP(K335,Vocabulary!$A:$J,10,)=0,"",VLOOKUP(K335,Vocabulary!$A:$J,10,)),"")</f>
        <v>&lt;vl-adres:Adreslocator&gt;</v>
      </c>
    </row>
    <row r="336" spans="1:12" ht="72" x14ac:dyDescent="0.3">
      <c r="A336" s="8">
        <v>403</v>
      </c>
      <c r="B336" s="12" t="str">
        <f>IFERROR(VLOOKUP(A336,Vocabulary!$A:$J,6,),"")</f>
        <v>VL</v>
      </c>
      <c r="C336" s="12" t="str">
        <f>IFERROR(VLOOKUP(A336,Vocabulary!$A:$J,4,),"")</f>
        <v>Location</v>
      </c>
      <c r="D336" s="12" t="str">
        <f>IFERROR(VLOOKUP(A336,Vocabulary!$A:$J,2,),"")</f>
        <v>AdresseerbaarObject</v>
      </c>
      <c r="E336" s="12" t="str">
        <f>IFERROR(IF(VLOOKUP(A336,Vocabulary!$A:$J,3,)=0,"",VLOOKUP(A336,Vocabulary!$A:$J,3,)),"")</f>
        <v>Geografisch object dat met een adres kan worden geïdentificeerd.
Gebruik
Is abstract, ttz het type adresseerbaar object moet altijd worden opgegeven (vb gebouweenheid, perceel).</v>
      </c>
      <c r="F336" s="12" t="str">
        <f>IFERROR(IF(VLOOKUP(A336,Vocabulary!$A:$J,7,)=0,"",VLOOKUP(A336,Vocabulary!$A:$J,7,)),"")</f>
        <v/>
      </c>
      <c r="H336" s="12" t="str">
        <f>IFERROR(IF(VLOOKUP(G336,Vocabulary!$A:$J,10,)=0,"",VLOOKUP(G336,Vocabulary!$A:$J,10,)),"")</f>
        <v/>
      </c>
      <c r="I336" s="21">
        <v>250</v>
      </c>
      <c r="J336" s="12" t="str">
        <f>IFERROR(IF(VLOOKUP(I336,Vocabulary!$A:$J,10,)=0,"",VLOOKUP(I336,Vocabulary!$A:$J,10,)),"")</f>
        <v>&lt;fed-loc:AddressableObject&gt;</v>
      </c>
      <c r="K336" s="8">
        <v>403</v>
      </c>
      <c r="L336" s="12" t="str">
        <f>IFERROR(IF(VLOOKUP(K336,Vocabulary!$A:$J,10,)=0,"",VLOOKUP(K336,Vocabulary!$A:$J,10,)),"")</f>
        <v>&lt;vl-adres:AdresseerbaarObject&gt;</v>
      </c>
    </row>
    <row r="337" spans="1:12" ht="72" x14ac:dyDescent="0.3">
      <c r="A337" s="8">
        <v>404</v>
      </c>
      <c r="B337" s="12" t="str">
        <f>IFERROR(VLOOKUP(A337,Vocabulary!$A:$J,6,),"")</f>
        <v>VL</v>
      </c>
      <c r="C337" s="12" t="str">
        <f>IFERROR(VLOOKUP(A337,Vocabulary!$A:$J,4,),"")</f>
        <v>Location</v>
      </c>
      <c r="D337" s="12" t="str">
        <f>IFERROR(VLOOKUP(A337,Vocabulary!$A:$J,2,),"")</f>
        <v>Adresuitbreiding</v>
      </c>
      <c r="E337" s="12" t="str">
        <f>IFERROR(IF(VLOOKUP(A337,Vocabulary!$A:$J,3,)=0,"",VLOOKUP(A337,Vocabulary!$A:$J,3,)),"")</f>
        <v>Bijkomende gegevens mbt het adres.
Gebruik
Gegevens die officieel geen deel uitmaken ve adres, bv de verdieping of de provincie</v>
      </c>
      <c r="F337" s="12" t="str">
        <f>IFERROR(IF(VLOOKUP(A337,Vocabulary!$A:$J,7,)=0,"",VLOOKUP(A337,Vocabulary!$A:$J,7,)),"")</f>
        <v/>
      </c>
      <c r="H337" s="12" t="str">
        <f>IFERROR(IF(VLOOKUP(G337,Vocabulary!$A:$J,10,)=0,"",VLOOKUP(G337,Vocabulary!$A:$J,10,)),"")</f>
        <v/>
      </c>
      <c r="J337" s="12" t="str">
        <f>IFERROR(IF(VLOOKUP(I337,Vocabulary!$A:$J,10,)=0,"",VLOOKUP(I337,Vocabulary!$A:$J,10,)),"")</f>
        <v/>
      </c>
      <c r="K337" s="8">
        <v>404</v>
      </c>
      <c r="L337" s="12" t="str">
        <f>IFERROR(IF(VLOOKUP(K337,Vocabulary!$A:$J,10,)=0,"",VLOOKUP(K337,Vocabulary!$A:$J,10,)),"")</f>
        <v>&lt;vl-adres:Adresuitbreiding&gt;</v>
      </c>
    </row>
    <row r="338" spans="1:12" ht="259.2" x14ac:dyDescent="0.3">
      <c r="A338" s="8">
        <v>405</v>
      </c>
      <c r="B338" s="12" t="str">
        <f>IFERROR(VLOOKUP(A338,Vocabulary!$A:$J,6,),"")</f>
        <v>VL</v>
      </c>
      <c r="C338" s="12" t="str">
        <f>IFERROR(VLOOKUP(A338,Vocabulary!$A:$J,4,),"")</f>
        <v>Location</v>
      </c>
      <c r="D338" s="12" t="str">
        <f>IFERROR(VLOOKUP(A338,Vocabulary!$A:$J,2,),"")</f>
        <v>Adres</v>
      </c>
      <c r="E338" s="12" t="str">
        <f>IFERROR(IF(VLOOKUP(A338,Vocabulary!$A:$J,3,)=0,"",VLOOKUP(A338,Vocabulary!$A:$J,3,)),"")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F338" s="12" t="str">
        <f>IFERROR(IF(VLOOKUP(A338,Vocabulary!$A:$J,7,)=0,"",VLOOKUP(A338,Vocabulary!$A:$J,7,)),"")</f>
        <v/>
      </c>
      <c r="H338" s="12" t="str">
        <f>IFERROR(IF(VLOOKUP(G338,Vocabulary!$A:$J,10,)=0,"",VLOOKUP(G338,Vocabulary!$A:$J,10,)),"")</f>
        <v/>
      </c>
      <c r="I338" s="21">
        <v>249</v>
      </c>
      <c r="J338" s="12" t="str">
        <f>IFERROR(IF(VLOOKUP(I338,Vocabulary!$A:$J,10,)=0,"",VLOOKUP(I338,Vocabulary!$A:$J,10,)),"")</f>
        <v>&lt;Address&gt;</v>
      </c>
      <c r="K338" s="8">
        <v>405</v>
      </c>
      <c r="L338" s="12" t="str">
        <f>IFERROR(IF(VLOOKUP(K338,Vocabulary!$A:$J,10,)=0,"",VLOOKUP(K338,Vocabulary!$A:$J,10,)),"")</f>
        <v>&lt;vl-adres:Adres&gt;</v>
      </c>
    </row>
    <row r="339" spans="1:12" ht="43.2" x14ac:dyDescent="0.3">
      <c r="A339" s="8">
        <v>406</v>
      </c>
      <c r="B339" s="12" t="str">
        <f>IFERROR(VLOOKUP(A339,Vocabulary!$A:$J,6,),"")</f>
        <v>VL</v>
      </c>
      <c r="C339" s="12" t="str">
        <f>IFERROR(VLOOKUP(A339,Vocabulary!$A:$J,4,),"")</f>
        <v>Location</v>
      </c>
      <c r="D339" s="12" t="str">
        <f>IFERROR(VLOOKUP(A339,Vocabulary!$A:$J,2,),"")</f>
        <v>Gemeentenaam</v>
      </c>
      <c r="E339" s="12" t="str">
        <f>IFERROR(IF(VLOOKUP(A339,Vocabulary!$A:$J,3,)=0,"",VLOOKUP(A339,Vocabulary!$A:$J,3,)),"")</f>
        <v>Adrescomponent die verwijst naar de naam ve gemeente, ttz het kleinste administratieve deel van het Belgisch grondgebied waarvan de grenzen enkel door de wetgever kunnen worden gewijzigd.</v>
      </c>
      <c r="F339" s="12" t="str">
        <f>IFERROR(IF(VLOOKUP(A339,Vocabulary!$A:$J,7,)=0,"",VLOOKUP(A339,Vocabulary!$A:$J,7,)),"")</f>
        <v/>
      </c>
      <c r="H339" s="12" t="str">
        <f>IFERROR(IF(VLOOKUP(G339,Vocabulary!$A:$J,10,)=0,"",VLOOKUP(G339,Vocabulary!$A:$J,10,)),"")</f>
        <v/>
      </c>
      <c r="I339" s="21">
        <v>258</v>
      </c>
      <c r="J339" s="12" t="str">
        <f>IFERROR(IF(VLOOKUP(I339,Vocabulary!$A:$J,10,)=0,"",VLOOKUP(I339,Vocabulary!$A:$J,10,)),"")</f>
        <v>&lt;fed-loc:Municipality&gt;</v>
      </c>
      <c r="K339" s="8">
        <v>406</v>
      </c>
      <c r="L339" s="12" t="str">
        <f>IFERROR(IF(VLOOKUP(K339,Vocabulary!$A:$J,10,)=0,"",VLOOKUP(K339,Vocabulary!$A:$J,10,)),"")</f>
        <v>&lt;vl-adres:Gemeentenaam&gt;</v>
      </c>
    </row>
    <row r="340" spans="1:12" ht="28.8" x14ac:dyDescent="0.3">
      <c r="A340" s="8">
        <v>407</v>
      </c>
      <c r="B340" s="12" t="str">
        <f>IFERROR(VLOOKUP(A340,Vocabulary!$A:$J,6,),"")</f>
        <v>VL</v>
      </c>
      <c r="C340" s="12" t="str">
        <f>IFERROR(VLOOKUP(A340,Vocabulary!$A:$J,4,),"")</f>
        <v>Location</v>
      </c>
      <c r="D340" s="12" t="str">
        <f>IFERROR(VLOOKUP(A340,Vocabulary!$A:$J,2,),"")</f>
        <v>Locatieaanduiding</v>
      </c>
      <c r="E340" s="12" t="str">
        <f>IFERROR(IF(VLOOKUP(A340,Vocabulary!$A:$J,3,)=0,"",VLOOKUP(A340,Vocabulary!$A:$J,3,)),"")</f>
        <v>Alfanumerieke code die een adreslocator uniek identificeert binnen de straat, administratieve eenheid etc.</v>
      </c>
      <c r="F340" s="12" t="str">
        <f>IFERROR(IF(VLOOKUP(A340,Vocabulary!$A:$J,7,)=0,"",VLOOKUP(A340,Vocabulary!$A:$J,7,)),"")</f>
        <v/>
      </c>
      <c r="H340" s="12" t="str">
        <f>IFERROR(IF(VLOOKUP(G340,Vocabulary!$A:$J,10,)=0,"",VLOOKUP(G340,Vocabulary!$A:$J,10,)),"")</f>
        <v/>
      </c>
      <c r="J340" s="12" t="str">
        <f>IFERROR(IF(VLOOKUP(I340,Vocabulary!$A:$J,10,)=0,"",VLOOKUP(I340,Vocabulary!$A:$J,10,)),"")</f>
        <v/>
      </c>
      <c r="K340" s="8">
        <v>407</v>
      </c>
      <c r="L340" s="12" t="str">
        <f>IFERROR(IF(VLOOKUP(K340,Vocabulary!$A:$J,10,)=0,"",VLOOKUP(K340,Vocabulary!$A:$J,10,)),"")</f>
        <v>&lt;vl-adres:Locatieaanduiding&gt;</v>
      </c>
    </row>
    <row r="341" spans="1:12" ht="86.4" x14ac:dyDescent="0.3">
      <c r="A341" s="8">
        <v>408</v>
      </c>
      <c r="B341" s="12" t="str">
        <f>IFERROR(VLOOKUP(A341,Vocabulary!$A:$J,6,),"")</f>
        <v>VL</v>
      </c>
      <c r="C341" s="12" t="str">
        <f>IFERROR(VLOOKUP(A341,Vocabulary!$A:$J,4,),"")</f>
        <v>Location</v>
      </c>
      <c r="D341" s="12" t="str">
        <f>IFERROR(VLOOKUP(A341,Vocabulary!$A:$J,2,),"")</f>
        <v>Locatienaam</v>
      </c>
      <c r="E341" s="12" t="str">
        <f>IFERROR(IF(VLOOKUP(A341,Vocabulary!$A:$J,3,)=0,"",VLOOKUP(A341,Vocabulary!$A:$J,3,)),"")</f>
        <v>Naam of omschrijving vh het geografisch object dat een adreslocator aanduidt.
Gebruik
Bvb de naam ve gebouw of deel ve gebouw of de naam ve kamer in een gebouw.</v>
      </c>
      <c r="F341" s="12" t="str">
        <f>IFERROR(IF(VLOOKUP(A341,Vocabulary!$A:$J,7,)=0,"",VLOOKUP(A341,Vocabulary!$A:$J,7,)),"")</f>
        <v/>
      </c>
      <c r="H341" s="12" t="str">
        <f>IFERROR(IF(VLOOKUP(G341,Vocabulary!$A:$J,10,)=0,"",VLOOKUP(G341,Vocabulary!$A:$J,10,)),"")</f>
        <v/>
      </c>
      <c r="J341" s="12" t="str">
        <f>IFERROR(IF(VLOOKUP(I341,Vocabulary!$A:$J,10,)=0,"",VLOOKUP(I341,Vocabulary!$A:$J,10,)),"")</f>
        <v/>
      </c>
      <c r="K341" s="8">
        <v>408</v>
      </c>
      <c r="L341" s="12" t="str">
        <f>IFERROR(IF(VLOOKUP(K341,Vocabulary!$A:$J,10,)=0,"",VLOOKUP(K341,Vocabulary!$A:$J,10,)),"")</f>
        <v>&lt;vl-adres:Locatienaam&gt;</v>
      </c>
    </row>
    <row r="342" spans="1:12" ht="57.6" x14ac:dyDescent="0.3">
      <c r="A342" s="8">
        <v>409</v>
      </c>
      <c r="B342" s="12" t="str">
        <f>IFERROR(VLOOKUP(A342,Vocabulary!$A:$J,6,),"")</f>
        <v>VL</v>
      </c>
      <c r="C342" s="12" t="str">
        <f>IFERROR(VLOOKUP(A342,Vocabulary!$A:$J,4,),"")</f>
        <v>Location</v>
      </c>
      <c r="D342" s="12" t="str">
        <f>IFERROR(VLOOKUP(A342,Vocabulary!$A:$J,2,),"")</f>
        <v>Postinfo</v>
      </c>
      <c r="E342" s="12" t="str">
        <f>IFERROR(IF(VLOOKUP(A342,Vocabulary!$A:$J,3,)=0,"",VLOOKUP(A342,Vocabulary!$A:$J,3,)),"")</f>
        <v>Adrescomponent die verwijst naar informatie toegekend door de aanbieder van de universele postdienst voor de identificatie van een groepering van adressen in een geografisch gebied voor postale doeleinden.</v>
      </c>
      <c r="F342" s="12" t="str">
        <f>IFERROR(IF(VLOOKUP(A342,Vocabulary!$A:$J,7,)=0,"",VLOOKUP(A342,Vocabulary!$A:$J,7,)),"")</f>
        <v/>
      </c>
      <c r="H342" s="12" t="str">
        <f>IFERROR(IF(VLOOKUP(G342,Vocabulary!$A:$J,10,)=0,"",VLOOKUP(G342,Vocabulary!$A:$J,10,)),"")</f>
        <v/>
      </c>
      <c r="I342" s="21">
        <v>262</v>
      </c>
      <c r="J342" s="12" t="str">
        <f>IFERROR(IF(VLOOKUP(I342,Vocabulary!$A:$J,10,)=0,"",VLOOKUP(I342,Vocabulary!$A:$J,10,)),"")</f>
        <v>&lt;PostalDescriptor&gt;</v>
      </c>
      <c r="K342" s="8">
        <v>409</v>
      </c>
      <c r="L342" s="12" t="str">
        <f>IFERROR(IF(VLOOKUP(K342,Vocabulary!$A:$J,10,)=0,"",VLOOKUP(K342,Vocabulary!$A:$J,10,)),"")</f>
        <v>&lt;vl-adres:Postinfo&gt;</v>
      </c>
    </row>
    <row r="343" spans="1:12" ht="43.2" x14ac:dyDescent="0.3">
      <c r="A343" s="8">
        <v>410</v>
      </c>
      <c r="B343" s="12" t="str">
        <f>IFERROR(VLOOKUP(A343,Vocabulary!$A:$J,6,),"")</f>
        <v>VL</v>
      </c>
      <c r="C343" s="12" t="str">
        <f>IFERROR(VLOOKUP(A343,Vocabulary!$A:$J,4,),"")</f>
        <v>Location</v>
      </c>
      <c r="D343" s="12" t="str">
        <f>IFERROR(VLOOKUP(A343,Vocabulary!$A:$J,2,),"")</f>
        <v>Straatnaam</v>
      </c>
      <c r="E343" s="12" t="str">
        <f>IFERROR(IF(VLOOKUP(A343,Vocabulary!$A:$J,3,)=0,"",VLOOKUP(A343,Vocabulary!$A:$J,3,)),"")</f>
        <v>Adrescomponent met de naam die officieel werd toegekend aan een straat (baan, doorgang, plein) of aan een gehucht en waaraan adressen kunnen zijn gekoppeld.</v>
      </c>
      <c r="F343" s="12" t="str">
        <f>IFERROR(IF(VLOOKUP(A343,Vocabulary!$A:$J,7,)=0,"",VLOOKUP(A343,Vocabulary!$A:$J,7,)),"")</f>
        <v/>
      </c>
      <c r="H343" s="12" t="str">
        <f>IFERROR(IF(VLOOKUP(G343,Vocabulary!$A:$J,10,)=0,"",VLOOKUP(G343,Vocabulary!$A:$J,10,)),"")</f>
        <v/>
      </c>
      <c r="I343" s="21">
        <v>662</v>
      </c>
      <c r="J343" s="12" t="str">
        <f>IFERROR(IF(VLOOKUP(I343,Vocabulary!$A:$J,10,)=0,"",VLOOKUP(I343,Vocabulary!$A:$J,10,)),"")</f>
        <v>&lt;ThoroughfareName&gt;</v>
      </c>
      <c r="K343" s="8">
        <v>410</v>
      </c>
      <c r="L343" s="12" t="str">
        <f>IFERROR(IF(VLOOKUP(K343,Vocabulary!$A:$J,10,)=0,"",VLOOKUP(K343,Vocabulary!$A:$J,10,)),"")</f>
        <v>&lt;vl-adres:Straatnaam&gt;</v>
      </c>
    </row>
    <row r="344" spans="1:12" ht="28.8" x14ac:dyDescent="0.3">
      <c r="A344" s="8">
        <v>411</v>
      </c>
      <c r="B344" s="12" t="str">
        <f>IFERROR(VLOOKUP(A344,Vocabulary!$A:$J,6,),"")</f>
        <v>VL</v>
      </c>
      <c r="C344" s="12" t="str">
        <f>IFERROR(VLOOKUP(A344,Vocabulary!$A:$J,4,),"")</f>
        <v>Location</v>
      </c>
      <c r="D344" s="12" t="str">
        <f>IFERROR(VLOOKUP(A344,Vocabulary!$A:$J,2,),"")</f>
        <v>aanduiding</v>
      </c>
      <c r="E344" s="12" t="str">
        <f>IFERROR(IF(VLOOKUP(A344,Vocabulary!$A:$J,3,)=0,"",VLOOKUP(A344,Vocabulary!$A:$J,3,)),"")</f>
        <v>Alfanumerieke code die de locator uniek identificeert binnen de straat, administratieve eenheid etc.</v>
      </c>
      <c r="F344" s="12" t="str">
        <f>IFERROR(IF(VLOOKUP(A344,Vocabulary!$A:$J,7,)=0,"",VLOOKUP(A344,Vocabulary!$A:$J,7,)),"")</f>
        <v/>
      </c>
      <c r="H344" s="12" t="str">
        <f>IFERROR(IF(VLOOKUP(G344,Vocabulary!$A:$J,10,)=0,"",VLOOKUP(G344,Vocabulary!$A:$J,10,)),"")</f>
        <v/>
      </c>
      <c r="J344" s="12" t="str">
        <f>IFERROR(IF(VLOOKUP(I344,Vocabulary!$A:$J,10,)=0,"",VLOOKUP(I344,Vocabulary!$A:$J,10,)),"")</f>
        <v/>
      </c>
      <c r="K344" s="8">
        <v>411</v>
      </c>
      <c r="L344" s="12" t="str">
        <f>IFERROR(IF(VLOOKUP(K344,Vocabulary!$A:$J,10,)=0,"",VLOOKUP(K344,Vocabulary!$A:$J,10,)),"")</f>
        <v>&lt;vl-adres:aanduiding&gt;</v>
      </c>
    </row>
    <row r="345" spans="1:12" ht="28.8" x14ac:dyDescent="0.3">
      <c r="A345" s="8">
        <v>412</v>
      </c>
      <c r="B345" s="12" t="str">
        <f>IFERROR(VLOOKUP(A345,Vocabulary!$A:$J,6,),"")</f>
        <v>VL</v>
      </c>
      <c r="C345" s="12" t="str">
        <f>IFERROR(VLOOKUP(A345,Vocabulary!$A:$J,4,),"")</f>
        <v>Location</v>
      </c>
      <c r="D345" s="12" t="str">
        <f>IFERROR(VLOOKUP(A345,Vocabulary!$A:$J,2,),"")</f>
        <v>Locatieaanduiding.aanduiding</v>
      </c>
      <c r="E345" s="12" t="str">
        <f>IFERROR(IF(VLOOKUP(A345,Vocabulary!$A:$J,3,)=0,"",VLOOKUP(A345,Vocabulary!$A:$J,3,)),"")</f>
        <v>Alfanumerieke code waarmee het identificerend deel van een adreslocator wordt aangeduid.</v>
      </c>
      <c r="F345" s="12" t="str">
        <f>IFERROR(IF(VLOOKUP(A345,Vocabulary!$A:$J,7,)=0,"",VLOOKUP(A345,Vocabulary!$A:$J,7,)),"")</f>
        <v/>
      </c>
      <c r="H345" s="12" t="str">
        <f>IFERROR(IF(VLOOKUP(G345,Vocabulary!$A:$J,10,)=0,"",VLOOKUP(G345,Vocabulary!$A:$J,10,)),"")</f>
        <v/>
      </c>
      <c r="J345" s="12" t="str">
        <f>IFERROR(IF(VLOOKUP(I345,Vocabulary!$A:$J,10,)=0,"",VLOOKUP(I345,Vocabulary!$A:$J,10,)),"")</f>
        <v/>
      </c>
      <c r="K345" s="8">
        <v>412</v>
      </c>
      <c r="L345" s="12" t="str">
        <f>IFERROR(IF(VLOOKUP(K345,Vocabulary!$A:$J,10,)=0,"",VLOOKUP(K345,Vocabulary!$A:$J,10,)),"")</f>
        <v>&lt;vl-adres:Locatieaanduiding.aanduiding&gt;</v>
      </c>
    </row>
    <row r="346" spans="1:12" x14ac:dyDescent="0.3">
      <c r="A346" s="8">
        <v>413</v>
      </c>
      <c r="B346" s="12" t="str">
        <f>IFERROR(VLOOKUP(A346,Vocabulary!$A:$J,6,),"")</f>
        <v>VL</v>
      </c>
      <c r="C346" s="12" t="str">
        <f>IFERROR(VLOOKUP(A346,Vocabulary!$A:$J,4,),"")</f>
        <v>Location</v>
      </c>
      <c r="D346" s="12" t="str">
        <f>IFERROR(VLOOKUP(A346,Vocabulary!$A:$J,2,),"")</f>
        <v>adreslocator</v>
      </c>
      <c r="E346" s="12" t="str">
        <f>IFERROR(IF(VLOOKUP(A346,Vocabulary!$A:$J,3,)=0,"",VLOOKUP(A346,Vocabulary!$A:$J,3,)),"")</f>
        <v>Bijkomende adreslocator.</v>
      </c>
      <c r="F346" s="12" t="str">
        <f>IFERROR(IF(VLOOKUP(A346,Vocabulary!$A:$J,7,)=0,"",VLOOKUP(A346,Vocabulary!$A:$J,7,)),"")</f>
        <v/>
      </c>
      <c r="H346" s="12" t="str">
        <f>IFERROR(IF(VLOOKUP(G346,Vocabulary!$A:$J,10,)=0,"",VLOOKUP(G346,Vocabulary!$A:$J,10,)),"")</f>
        <v/>
      </c>
      <c r="J346" s="12" t="str">
        <f>IFERROR(IF(VLOOKUP(I346,Vocabulary!$A:$J,10,)=0,"",VLOOKUP(I346,Vocabulary!$A:$J,10,)),"")</f>
        <v/>
      </c>
      <c r="K346" s="8">
        <v>413</v>
      </c>
      <c r="L346" s="12" t="str">
        <f>IFERROR(IF(VLOOKUP(K346,Vocabulary!$A:$J,10,)=0,"",VLOOKUP(K346,Vocabulary!$A:$J,10,)),"")</f>
        <v>&lt;vl-adres:adreslocator&gt;</v>
      </c>
    </row>
    <row r="347" spans="1:12" ht="57.6" x14ac:dyDescent="0.3">
      <c r="A347" s="8">
        <v>414</v>
      </c>
      <c r="B347" s="12" t="str">
        <f>IFERROR(VLOOKUP(A347,Vocabulary!$A:$J,6,),"")</f>
        <v>VL</v>
      </c>
      <c r="C347" s="12" t="str">
        <f>IFERROR(VLOOKUP(A347,Vocabulary!$A:$J,4,),"")</f>
        <v>Location</v>
      </c>
      <c r="D347" s="12" t="str">
        <f>IFERROR(VLOOKUP(A347,Vocabulary!$A:$J,2,),"")</f>
        <v>busnummer</v>
      </c>
      <c r="E347" s="12" t="str">
        <f>IFERROR(IF(VLOOKUP(A347,Vocabulary!$A:$J,3,)=0,"",VLOOKUP(A347,Vocabulary!$A:$J,3,)),"")</f>
        <v>Officieel toegekende alfanumerieke code die wordt toegevoegd aan het huisnummer om meerdere gebouweenheden, standplaatsen, ligplaatsen of percelen te onderscheiden die eenzelfde huisnummer hebben.</v>
      </c>
      <c r="F347" s="12" t="str">
        <f>IFERROR(IF(VLOOKUP(A347,Vocabulary!$A:$J,7,)=0,"",VLOOKUP(A347,Vocabulary!$A:$J,7,)),"")</f>
        <v/>
      </c>
      <c r="G347" s="4">
        <v>3</v>
      </c>
      <c r="H347" s="12" t="str">
        <f>IFERROR(IF(VLOOKUP(G347,Vocabulary!$A:$J,10,)=0,"",VLOOKUP(G347,Vocabulary!$A:$J,10,)),"")</f>
        <v>&lt;eu:AddressPOBox&gt;</v>
      </c>
      <c r="I347" s="21">
        <v>298</v>
      </c>
      <c r="J347" s="12" t="str">
        <f>IFERROR(IF(VLOOKUP(I347,Vocabulary!$A:$J,10,)=0,"",VLOOKUP(I347,Vocabulary!$A:$J,10,)),"")</f>
        <v>&lt;locatorDesignator&gt;</v>
      </c>
      <c r="K347" s="8">
        <v>414</v>
      </c>
      <c r="L347" s="12" t="str">
        <f>IFERROR(IF(VLOOKUP(K347,Vocabulary!$A:$J,10,)=0,"",VLOOKUP(K347,Vocabulary!$A:$J,10,)),"")</f>
        <v>&lt;vl-adres:busnummer&gt;</v>
      </c>
    </row>
    <row r="348" spans="1:12" ht="115.2" x14ac:dyDescent="0.3">
      <c r="A348" s="8">
        <v>415</v>
      </c>
      <c r="B348" s="12" t="str">
        <f>IFERROR(VLOOKUP(A348,Vocabulary!$A:$J,6,),"")</f>
        <v>VL</v>
      </c>
      <c r="C348" s="12" t="str">
        <f>IFERROR(VLOOKUP(A348,Vocabulary!$A:$J,4,),"")</f>
        <v>Location</v>
      </c>
      <c r="D348" s="12" t="str">
        <f>IFERROR(VLOOKUP(A348,Vocabulary!$A:$J,2,),"")</f>
        <v>Adresvoorstelling.busnummer</v>
      </c>
      <c r="E348" s="12" t="str">
        <f>IFERROR(IF(VLOOKUP(A348,Vocabulary!$A:$J,3,)=0,"",VLOOKUP(A348,Vocabulary!$A:$J,3,)),"")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F348" s="12" t="str">
        <f>IFERROR(IF(VLOOKUP(A348,Vocabulary!$A:$J,7,)=0,"",VLOOKUP(A348,Vocabulary!$A:$J,7,)),"")</f>
        <v/>
      </c>
      <c r="H348" s="12" t="str">
        <f>IFERROR(IF(VLOOKUP(G348,Vocabulary!$A:$J,10,)=0,"",VLOOKUP(G348,Vocabulary!$A:$J,10,)),"")</f>
        <v/>
      </c>
      <c r="J348" s="12" t="str">
        <f>IFERROR(IF(VLOOKUP(I348,Vocabulary!$A:$J,10,)=0,"",VLOOKUP(I348,Vocabulary!$A:$J,10,)),"")</f>
        <v/>
      </c>
      <c r="K348" s="8">
        <v>415</v>
      </c>
      <c r="L348" s="12" t="str">
        <f>IFERROR(IF(VLOOKUP(K348,Vocabulary!$A:$J,10,)=0,"",VLOOKUP(K348,Vocabulary!$A:$J,10,)),"")</f>
        <v>&lt;vl-adres:Adresvoorstelling.busnummer&gt;</v>
      </c>
    </row>
    <row r="349" spans="1:12" x14ac:dyDescent="0.3">
      <c r="A349" s="8">
        <v>416</v>
      </c>
      <c r="B349" s="12" t="str">
        <f>IFERROR(VLOOKUP(A349,Vocabulary!$A:$J,6,),"")</f>
        <v>VL</v>
      </c>
      <c r="C349" s="12" t="str">
        <f>IFERROR(VLOOKUP(A349,Vocabulary!$A:$J,4,),"")</f>
        <v>Location</v>
      </c>
      <c r="D349" s="12" t="str">
        <f>IFERROR(VLOOKUP(A349,Vocabulary!$A:$J,2,),"")</f>
        <v>gemeentenaam</v>
      </c>
      <c r="E349" s="12" t="str">
        <f>IFERROR(IF(VLOOKUP(A349,Vocabulary!$A:$J,3,)=0,"",VLOOKUP(A349,Vocabulary!$A:$J,3,)),"")</f>
        <v>Gemeentenaam vh adres.</v>
      </c>
      <c r="F349" s="12" t="str">
        <f>IFERROR(IF(VLOOKUP(A349,Vocabulary!$A:$J,7,)=0,"",VLOOKUP(A349,Vocabulary!$A:$J,7,)),"")</f>
        <v/>
      </c>
      <c r="H349" s="12" t="str">
        <f>IFERROR(IF(VLOOKUP(G349,Vocabulary!$A:$J,10,)=0,"",VLOOKUP(G349,Vocabulary!$A:$J,10,)),"")</f>
        <v/>
      </c>
      <c r="I349" s="21">
        <v>289</v>
      </c>
      <c r="J349" s="12" t="str">
        <f>IFERROR(IF(VLOOKUP(I349,Vocabulary!$A:$J,10,)=0,"",VLOOKUP(I349,Vocabulary!$A:$J,10,)),"")</f>
        <v>&lt;fed-loc:municipalityName&gt;</v>
      </c>
      <c r="K349" s="8">
        <v>416</v>
      </c>
      <c r="L349" s="12" t="str">
        <f>IFERROR(IF(VLOOKUP(K349,Vocabulary!$A:$J,10,)=0,"",VLOOKUP(K349,Vocabulary!$A:$J,10,)),"")</f>
        <v>&lt;vl-adres:gemeentenaam&gt;</v>
      </c>
    </row>
    <row r="350" spans="1:12" x14ac:dyDescent="0.3">
      <c r="A350" s="8">
        <v>417</v>
      </c>
      <c r="B350" s="12" t="str">
        <f>IFERROR(VLOOKUP(A350,Vocabulary!$A:$J,6,),"")</f>
        <v>VL</v>
      </c>
      <c r="C350" s="12" t="str">
        <f>IFERROR(VLOOKUP(A350,Vocabulary!$A:$J,4,),"")</f>
        <v>Location</v>
      </c>
      <c r="D350" s="12" t="str">
        <f>IFERROR(VLOOKUP(A350,Vocabulary!$A:$J,2,),"")</f>
        <v>heeftGemeentenaam</v>
      </c>
      <c r="E350" s="12" t="str">
        <f>IFERROR(IF(VLOOKUP(A350,Vocabulary!$A:$J,3,)=0,"",VLOOKUP(A350,Vocabulary!$A:$J,3,)),"")</f>
        <v>Gemeentenaamcomponent van het adres.</v>
      </c>
      <c r="F350" s="12" t="str">
        <f>IFERROR(IF(VLOOKUP(A350,Vocabulary!$A:$J,7,)=0,"",VLOOKUP(A350,Vocabulary!$A:$J,7,)),"")</f>
        <v/>
      </c>
      <c r="H350" s="12" t="str">
        <f>IFERROR(IF(VLOOKUP(G350,Vocabulary!$A:$J,10,)=0,"",VLOOKUP(G350,Vocabulary!$A:$J,10,)),"")</f>
        <v/>
      </c>
      <c r="J350" s="12" t="str">
        <f>IFERROR(IF(VLOOKUP(I350,Vocabulary!$A:$J,10,)=0,"",VLOOKUP(I350,Vocabulary!$A:$J,10,)),"")</f>
        <v/>
      </c>
      <c r="K350" s="8">
        <v>417</v>
      </c>
      <c r="L350" s="12" t="str">
        <f>IFERROR(IF(VLOOKUP(K350,Vocabulary!$A:$J,10,)=0,"",VLOOKUP(K350,Vocabulary!$A:$J,10,)),"")</f>
        <v>&lt;vl-adres:heeftGemeentenaam&gt;</v>
      </c>
    </row>
    <row r="351" spans="1:12" x14ac:dyDescent="0.3">
      <c r="A351" s="8">
        <v>418</v>
      </c>
      <c r="B351" s="12" t="str">
        <f>IFERROR(VLOOKUP(A351,Vocabulary!$A:$J,6,),"")</f>
        <v>VL</v>
      </c>
      <c r="C351" s="12" t="str">
        <f>IFERROR(VLOOKUP(A351,Vocabulary!$A:$J,4,),"")</f>
        <v>Location</v>
      </c>
      <c r="D351" s="12" t="str">
        <f>IFERROR(VLOOKUP(A351,Vocabulary!$A:$J,2,),"")</f>
        <v>heeftPostinfo</v>
      </c>
      <c r="E351" s="12" t="str">
        <f>IFERROR(IF(VLOOKUP(A351,Vocabulary!$A:$J,3,)=0,"",VLOOKUP(A351,Vocabulary!$A:$J,3,)),"")</f>
        <v>Postinfocomponent van het adres.</v>
      </c>
      <c r="F351" s="12" t="str">
        <f>IFERROR(IF(VLOOKUP(A351,Vocabulary!$A:$J,7,)=0,"",VLOOKUP(A351,Vocabulary!$A:$J,7,)),"")</f>
        <v/>
      </c>
      <c r="H351" s="12" t="str">
        <f>IFERROR(IF(VLOOKUP(G351,Vocabulary!$A:$J,10,)=0,"",VLOOKUP(G351,Vocabulary!$A:$J,10,)),"")</f>
        <v/>
      </c>
      <c r="J351" s="12" t="str">
        <f>IFERROR(IF(VLOOKUP(I351,Vocabulary!$A:$J,10,)=0,"",VLOOKUP(I351,Vocabulary!$A:$J,10,)),"")</f>
        <v/>
      </c>
      <c r="K351" s="8">
        <v>418</v>
      </c>
      <c r="L351" s="12" t="str">
        <f>IFERROR(IF(VLOOKUP(K351,Vocabulary!$A:$J,10,)=0,"",VLOOKUP(K351,Vocabulary!$A:$J,10,)),"")</f>
        <v>&lt;vl-adres:heeftPostinfo&gt;</v>
      </c>
    </row>
    <row r="352" spans="1:12" x14ac:dyDescent="0.3">
      <c r="A352" s="8">
        <v>419</v>
      </c>
      <c r="B352" s="12" t="str">
        <f>IFERROR(VLOOKUP(A352,Vocabulary!$A:$J,6,),"")</f>
        <v>VL</v>
      </c>
      <c r="C352" s="12" t="str">
        <f>IFERROR(VLOOKUP(A352,Vocabulary!$A:$J,4,),"")</f>
        <v>Location</v>
      </c>
      <c r="D352" s="12" t="str">
        <f>IFERROR(VLOOKUP(A352,Vocabulary!$A:$J,2,),"")</f>
        <v>heeftStraatnaam</v>
      </c>
      <c r="E352" s="12" t="str">
        <f>IFERROR(IF(VLOOKUP(A352,Vocabulary!$A:$J,3,)=0,"",VLOOKUP(A352,Vocabulary!$A:$J,3,)),"")</f>
        <v>Straatnaamcomponent van het adres.</v>
      </c>
      <c r="F352" s="12" t="str">
        <f>IFERROR(IF(VLOOKUP(A352,Vocabulary!$A:$J,7,)=0,"",VLOOKUP(A352,Vocabulary!$A:$J,7,)),"")</f>
        <v/>
      </c>
      <c r="H352" s="12" t="str">
        <f>IFERROR(IF(VLOOKUP(G352,Vocabulary!$A:$J,10,)=0,"",VLOOKUP(G352,Vocabulary!$A:$J,10,)),"")</f>
        <v/>
      </c>
      <c r="J352" s="12" t="str">
        <f>IFERROR(IF(VLOOKUP(I352,Vocabulary!$A:$J,10,)=0,"",VLOOKUP(I352,Vocabulary!$A:$J,10,)),"")</f>
        <v/>
      </c>
      <c r="K352" s="8">
        <v>419</v>
      </c>
      <c r="L352" s="12" t="str">
        <f>IFERROR(IF(VLOOKUP(K352,Vocabulary!$A:$J,10,)=0,"",VLOOKUP(K352,Vocabulary!$A:$J,10,)),"")</f>
        <v>&lt;vl-adres:heeftStraatnaam&gt;</v>
      </c>
    </row>
    <row r="353" spans="1:12" ht="43.2" x14ac:dyDescent="0.3">
      <c r="A353" s="8">
        <v>420</v>
      </c>
      <c r="B353" s="12" t="str">
        <f>IFERROR(VLOOKUP(A353,Vocabulary!$A:$J,6,),"")</f>
        <v>VL</v>
      </c>
      <c r="C353" s="12" t="str">
        <f>IFERROR(VLOOKUP(A353,Vocabulary!$A:$J,4,),"")</f>
        <v>Location</v>
      </c>
      <c r="D353" s="12" t="str">
        <f>IFERROR(VLOOKUP(A353,Vocabulary!$A:$J,2,),"")</f>
        <v>homoniemToevoeging</v>
      </c>
      <c r="E353" s="12" t="str">
        <f>IFERROR(IF(VLOOKUP(A353,Vocabulary!$A:$J,3,)=0,"",VLOOKUP(A353,Vocabulary!$A:$J,3,)),"")</f>
        <v>Toevoeging om dubbele straatnamen (straatnamen met dezelfde naam maar andere ligging in de gemeente en eigen adressen) van elkaar te onderscheiden.</v>
      </c>
      <c r="F353" s="12" t="str">
        <f>IFERROR(IF(VLOOKUP(A353,Vocabulary!$A:$J,7,)=0,"",VLOOKUP(A353,Vocabulary!$A:$J,7,)),"")</f>
        <v/>
      </c>
      <c r="H353" s="12" t="str">
        <f>IFERROR(IF(VLOOKUP(G353,Vocabulary!$A:$J,10,)=0,"",VLOOKUP(G353,Vocabulary!$A:$J,10,)),"")</f>
        <v/>
      </c>
      <c r="J353" s="12" t="str">
        <f>IFERROR(IF(VLOOKUP(I353,Vocabulary!$A:$J,10,)=0,"",VLOOKUP(I353,Vocabulary!$A:$J,10,)),"")</f>
        <v/>
      </c>
      <c r="K353" s="8">
        <v>420</v>
      </c>
      <c r="L353" s="12" t="str">
        <f>IFERROR(IF(VLOOKUP(K353,Vocabulary!$A:$J,10,)=0,"",VLOOKUP(K353,Vocabulary!$A:$J,10,)),"")</f>
        <v>&lt;vl-adres:homoniemToevoeging&gt;</v>
      </c>
    </row>
    <row r="354" spans="1:12" ht="86.4" x14ac:dyDescent="0.3">
      <c r="A354" s="8">
        <v>421</v>
      </c>
      <c r="B354" s="12" t="str">
        <f>IFERROR(VLOOKUP(A354,Vocabulary!$A:$J,6,),"")</f>
        <v>VL</v>
      </c>
      <c r="C354" s="12" t="str">
        <f>IFERROR(VLOOKUP(A354,Vocabulary!$A:$J,4,),"")</f>
        <v>Location</v>
      </c>
      <c r="D354" s="12" t="str">
        <f>IFERROR(VLOOKUP(A354,Vocabulary!$A:$J,2,),"")</f>
        <v>Adresvoorstelling.huisnummer</v>
      </c>
      <c r="E354" s="12" t="str">
        <f>IFERROR(IF(VLOOKUP(A354,Vocabulary!$A:$J,3,)=0,"",VLOOKUP(A354,Vocabulary!$A:$J,3,)),"")</f>
        <v>Alfanumerieke code officieel toegekend aan gebouweenheden, ligplaatsen, standplaatsen of percelen.
Gebruik
Specialisatie van Adresvoorstelling:locatieaanduiding tbv Belgische adressen.</v>
      </c>
      <c r="F354" s="12" t="str">
        <f>IFERROR(IF(VLOOKUP(A354,Vocabulary!$A:$J,7,)=0,"",VLOOKUP(A354,Vocabulary!$A:$J,7,)),"")</f>
        <v/>
      </c>
      <c r="H354" s="12" t="str">
        <f>IFERROR(IF(VLOOKUP(G354,Vocabulary!$A:$J,10,)=0,"",VLOOKUP(G354,Vocabulary!$A:$J,10,)),"")</f>
        <v/>
      </c>
      <c r="J354" s="12" t="str">
        <f>IFERROR(IF(VLOOKUP(I354,Vocabulary!$A:$J,10,)=0,"",VLOOKUP(I354,Vocabulary!$A:$J,10,)),"")</f>
        <v/>
      </c>
      <c r="K354" s="8">
        <v>421</v>
      </c>
      <c r="L354" s="12" t="str">
        <f>IFERROR(IF(VLOOKUP(K354,Vocabulary!$A:$J,10,)=0,"",VLOOKUP(K354,Vocabulary!$A:$J,10,)),"")</f>
        <v>&lt;vl-adres:Adresvoorstelling.huisnummer&gt;</v>
      </c>
    </row>
    <row r="355" spans="1:12" ht="28.8" x14ac:dyDescent="0.3">
      <c r="A355" s="8">
        <v>422</v>
      </c>
      <c r="B355" s="12" t="str">
        <f>IFERROR(VLOOKUP(A355,Vocabulary!$A:$J,6,),"")</f>
        <v>VL</v>
      </c>
      <c r="C355" s="12" t="str">
        <f>IFERROR(VLOOKUP(A355,Vocabulary!$A:$J,4,),"")</f>
        <v>Location</v>
      </c>
      <c r="D355" s="12" t="str">
        <f>IFERROR(VLOOKUP(A355,Vocabulary!$A:$J,2,),"")</f>
        <v>huisnummer</v>
      </c>
      <c r="E355" s="12" t="str">
        <f>IFERROR(IF(VLOOKUP(A355,Vocabulary!$A:$J,3,)=0,"",VLOOKUP(A355,Vocabulary!$A:$J,3,)),"")</f>
        <v>Alfanumerieke code officieel toegekend aan gebouweenheden, ligplaatsen, standplaatsen of percelen.</v>
      </c>
      <c r="F355" s="12" t="str">
        <f>IFERROR(IF(VLOOKUP(A355,Vocabulary!$A:$J,7,)=0,"",VLOOKUP(A355,Vocabulary!$A:$J,7,)),"")</f>
        <v/>
      </c>
      <c r="G355" s="4">
        <v>5</v>
      </c>
      <c r="H355" s="12" t="str">
        <f>IFERROR(IF(VLOOKUP(G355,Vocabulary!$A:$J,10,)=0,"",VLOOKUP(G355,Vocabulary!$A:$J,10,)),"")</f>
        <v>&lt;eu:AddressLocatorDesignator&gt;</v>
      </c>
      <c r="I355" s="21">
        <v>663</v>
      </c>
      <c r="J355" s="12" t="str">
        <f>IFERROR(IF(VLOOKUP(I355,Vocabulary!$A:$J,10,)=0,"",VLOOKUP(I355,Vocabulary!$A:$J,10,)),"")</f>
        <v>&lt;locatorDesignator&gt;</v>
      </c>
      <c r="K355" s="8">
        <v>422</v>
      </c>
      <c r="L355" s="12" t="str">
        <f>IFERROR(IF(VLOOKUP(K355,Vocabulary!$A:$J,10,)=0,"",VLOOKUP(K355,Vocabulary!$A:$J,10,)),"")</f>
        <v>&lt;vl-adres:huisnummer&gt;</v>
      </c>
    </row>
    <row r="356" spans="1:12" x14ac:dyDescent="0.3">
      <c r="A356" s="8">
        <v>423</v>
      </c>
      <c r="B356" s="12" t="str">
        <f>IFERROR(VLOOKUP(A356,Vocabulary!$A:$J,6,),"")</f>
        <v>VL</v>
      </c>
      <c r="C356" s="12" t="str">
        <f>IFERROR(VLOOKUP(A356,Vocabulary!$A:$J,4,),"")</f>
        <v>Location</v>
      </c>
      <c r="D356" s="12" t="str">
        <f>IFERROR(VLOOKUP(A356,Vocabulary!$A:$J,2,),"")</f>
        <v>isToegekendAan</v>
      </c>
      <c r="E356" s="12" t="str">
        <f>IFERROR(IF(VLOOKUP(A356,Vocabulary!$A:$J,3,)=0,"",VLOOKUP(A356,Vocabulary!$A:$J,3,)),"")</f>
        <v>Adresseerbaar object waaraan het adres is toegekend.</v>
      </c>
      <c r="F356" s="12" t="str">
        <f>IFERROR(IF(VLOOKUP(A356,Vocabulary!$A:$J,7,)=0,"",VLOOKUP(A356,Vocabulary!$A:$J,7,)),"")</f>
        <v/>
      </c>
      <c r="H356" s="12" t="str">
        <f>IFERROR(IF(VLOOKUP(G356,Vocabulary!$A:$J,10,)=0,"",VLOOKUP(G356,Vocabulary!$A:$J,10,)),"")</f>
        <v/>
      </c>
      <c r="I356" s="21">
        <v>280</v>
      </c>
      <c r="J356" s="12" t="str">
        <f>IFERROR(IF(VLOOKUP(I356,Vocabulary!$A:$J,10,)=0,"",VLOOKUP(I356,Vocabulary!$A:$J,10,)),"")</f>
        <v>&lt;fed-loc:assignedTo&gt;</v>
      </c>
      <c r="K356" s="8">
        <v>423</v>
      </c>
      <c r="L356" s="12" t="str">
        <f>IFERROR(IF(VLOOKUP(K356,Vocabulary!$A:$J,10,)=0,"",VLOOKUP(K356,Vocabulary!$A:$J,10,)),"")</f>
        <v>&lt;vl-adres:isToegekendAan&gt;</v>
      </c>
    </row>
    <row r="357" spans="1:12" x14ac:dyDescent="0.3">
      <c r="A357" s="8">
        <v>424</v>
      </c>
      <c r="B357" s="12" t="str">
        <f>IFERROR(VLOOKUP(A357,Vocabulary!$A:$J,6,),"")</f>
        <v>VL</v>
      </c>
      <c r="C357" s="12" t="str">
        <f>IFERROR(VLOOKUP(A357,Vocabulary!$A:$J,4,),"")</f>
        <v>Location</v>
      </c>
      <c r="D357" s="12" t="str">
        <f>IFERROR(VLOOKUP(A357,Vocabulary!$A:$J,2,),"")</f>
        <v>isVerrijktMet</v>
      </c>
      <c r="E357" s="12" t="str">
        <f>IFERROR(IF(VLOOKUP(A357,Vocabulary!$A:$J,3,)=0,"",VLOOKUP(A357,Vocabulary!$A:$J,3,)),"")</f>
        <v>Verwijzing naar een adresuitbreiding.</v>
      </c>
      <c r="F357" s="12" t="str">
        <f>IFERROR(IF(VLOOKUP(A357,Vocabulary!$A:$J,7,)=0,"",VLOOKUP(A357,Vocabulary!$A:$J,7,)),"")</f>
        <v/>
      </c>
      <c r="H357" s="12" t="str">
        <f>IFERROR(IF(VLOOKUP(G357,Vocabulary!$A:$J,10,)=0,"",VLOOKUP(G357,Vocabulary!$A:$J,10,)),"")</f>
        <v/>
      </c>
      <c r="J357" s="12" t="str">
        <f>IFERROR(IF(VLOOKUP(I357,Vocabulary!$A:$J,10,)=0,"",VLOOKUP(I357,Vocabulary!$A:$J,10,)),"")</f>
        <v/>
      </c>
      <c r="K357" s="8">
        <v>424</v>
      </c>
      <c r="L357" s="12" t="str">
        <f>IFERROR(IF(VLOOKUP(K357,Vocabulary!$A:$J,10,)=0,"",VLOOKUP(K357,Vocabulary!$A:$J,10,)),"")</f>
        <v>&lt;vl-adres:isVerrijktMet&gt;</v>
      </c>
    </row>
    <row r="358" spans="1:12" x14ac:dyDescent="0.3">
      <c r="A358" s="8">
        <v>425</v>
      </c>
      <c r="B358" s="12" t="str">
        <f>IFERROR(VLOOKUP(A358,Vocabulary!$A:$J,6,),"")</f>
        <v>VL</v>
      </c>
      <c r="C358" s="12" t="str">
        <f>IFERROR(VLOOKUP(A358,Vocabulary!$A:$J,4,),"")</f>
        <v>Location</v>
      </c>
      <c r="D358" s="12" t="str">
        <f>IFERROR(VLOOKUP(A358,Vocabulary!$A:$J,2,),"")</f>
        <v>land</v>
      </c>
      <c r="E358" s="12" t="str">
        <f>IFERROR(IF(VLOOKUP(A358,Vocabulary!$A:$J,3,)=0,"",VLOOKUP(A358,Vocabulary!$A:$J,3,)),"")</f>
        <v>Land waarin het adres gelegen is.</v>
      </c>
      <c r="F358" s="12" t="str">
        <f>IFERROR(IF(VLOOKUP(A358,Vocabulary!$A:$J,7,)=0,"",VLOOKUP(A358,Vocabulary!$A:$J,7,)),"")</f>
        <v/>
      </c>
      <c r="G358" s="4">
        <v>10</v>
      </c>
      <c r="H358" s="12" t="str">
        <f>IFERROR(IF(VLOOKUP(G358,Vocabulary!$A:$J,10,)=0,"",VLOOKUP(G358,Vocabulary!$A:$J,10,)),"")</f>
        <v>&lt;eu:AddressAdminUnitL1&gt;</v>
      </c>
      <c r="J358" s="12" t="str">
        <f>IFERROR(IF(VLOOKUP(I358,Vocabulary!$A:$J,10,)=0,"",VLOOKUP(I358,Vocabulary!$A:$J,10,)),"")</f>
        <v/>
      </c>
      <c r="K358" s="8">
        <v>425</v>
      </c>
      <c r="L358" s="12" t="str">
        <f>IFERROR(IF(VLOOKUP(K358,Vocabulary!$A:$J,10,)=0,"",VLOOKUP(K358,Vocabulary!$A:$J,10,)),"")</f>
        <v>&lt;vl-adres:land&gt;</v>
      </c>
    </row>
    <row r="359" spans="1:12" ht="100.8" x14ac:dyDescent="0.3">
      <c r="A359" s="8">
        <v>426</v>
      </c>
      <c r="B359" s="12" t="str">
        <f>IFERROR(VLOOKUP(A359,Vocabulary!$A:$J,6,),"")</f>
        <v>VL</v>
      </c>
      <c r="C359" s="12" t="str">
        <f>IFERROR(VLOOKUP(A359,Vocabulary!$A:$J,4,),"")</f>
        <v>Location</v>
      </c>
      <c r="D359" s="12" t="str">
        <f>IFERROR(VLOOKUP(A359,Vocabulary!$A:$J,2,),"")</f>
        <v>niveau</v>
      </c>
      <c r="E359" s="12" t="str">
        <f>IFERROR(IF(VLOOKUP(A359,Vocabulary!$A:$J,3,)=0,"",VLOOKUP(A359,Vocabulary!$A:$J,3,)),"")</f>
        <v>Het niveau waarnaar de locator verwijst.
Gebruik
Waarbij het niveau staat voor de geografische granulariteit vd locator: zo verwijzen locators vh type huisnummer doorgaans naar het gebouw terwijl busnummers naar een deel vh gebouw verwijzen.</v>
      </c>
      <c r="F359" s="12" t="str">
        <f>IFERROR(IF(VLOOKUP(A359,Vocabulary!$A:$J,7,)=0,"",VLOOKUP(A359,Vocabulary!$A:$J,7,)),"")</f>
        <v/>
      </c>
      <c r="H359" s="12" t="str">
        <f>IFERROR(IF(VLOOKUP(G359,Vocabulary!$A:$J,10,)=0,"",VLOOKUP(G359,Vocabulary!$A:$J,10,)),"")</f>
        <v/>
      </c>
      <c r="J359" s="12" t="str">
        <f>IFERROR(IF(VLOOKUP(I359,Vocabulary!$A:$J,10,)=0,"",VLOOKUP(I359,Vocabulary!$A:$J,10,)),"")</f>
        <v/>
      </c>
      <c r="K359" s="8">
        <v>426</v>
      </c>
      <c r="L359" s="12" t="str">
        <f>IFERROR(IF(VLOOKUP(K359,Vocabulary!$A:$J,10,)=0,"",VLOOKUP(K359,Vocabulary!$A:$J,10,)),"")</f>
        <v>&lt;vl-adres:niveau&gt;</v>
      </c>
    </row>
    <row r="360" spans="1:12" ht="100.8" x14ac:dyDescent="0.3">
      <c r="A360" s="8">
        <v>427</v>
      </c>
      <c r="B360" s="12" t="str">
        <f>IFERROR(VLOOKUP(A360,Vocabulary!$A:$J,6,),"")</f>
        <v>VL</v>
      </c>
      <c r="C360" s="12" t="str">
        <f>IFERROR(VLOOKUP(A360,Vocabulary!$A:$J,4,),"")</f>
        <v>Location</v>
      </c>
      <c r="D360" s="12" t="str">
        <f>IFERROR(VLOOKUP(A360,Vocabulary!$A:$J,2,),"")</f>
        <v>officieelToegekend</v>
      </c>
      <c r="E360" s="12" t="str">
        <f>IFERROR(IF(VLOOKUP(A360,Vocabulary!$A:$J,3,)=0,"",VLOOKUP(A360,Vocabulary!$A:$J,3,)),"")</f>
        <v>Geeft aan of het adres officieel door de adresbeheerder is toegekend.
Gebruik
Een adres is niet-officieel wanneer het bestaan ervan niet gekend was vanuit de administratieve procedures, maar pas nadat nadat het feitelijk is vastgesteld op het terrein.</v>
      </c>
      <c r="F360" s="12" t="str">
        <f>IFERROR(IF(VLOOKUP(A360,Vocabulary!$A:$J,7,)=0,"",VLOOKUP(A360,Vocabulary!$A:$J,7,)),"")</f>
        <v/>
      </c>
      <c r="H360" s="12" t="str">
        <f>IFERROR(IF(VLOOKUP(G360,Vocabulary!$A:$J,10,)=0,"",VLOOKUP(G360,Vocabulary!$A:$J,10,)),"")</f>
        <v/>
      </c>
      <c r="I360" s="21">
        <v>283</v>
      </c>
      <c r="J360" s="12" t="str">
        <f>IFERROR(IF(VLOOKUP(I360,Vocabulary!$A:$J,10,)=0,"",VLOOKUP(I360,Vocabulary!$A:$J,10,)),"")</f>
        <v>&lt;fed-loc:isOfficiallyAssigned&gt;</v>
      </c>
      <c r="K360" s="8">
        <v>427</v>
      </c>
      <c r="L360" s="12" t="str">
        <f>IFERROR(IF(VLOOKUP(K360,Vocabulary!$A:$J,10,)=0,"",VLOOKUP(K360,Vocabulary!$A:$J,10,)),"")</f>
        <v>&lt;vl-adres:officieelToegekend&gt;</v>
      </c>
    </row>
    <row r="361" spans="1:12" ht="86.4" x14ac:dyDescent="0.3">
      <c r="A361" s="8">
        <v>428</v>
      </c>
      <c r="B361" s="12" t="str">
        <f>IFERROR(VLOOKUP(A361,Vocabulary!$A:$J,6,),"")</f>
        <v>VL</v>
      </c>
      <c r="C361" s="12" t="str">
        <f>IFERROR(VLOOKUP(A361,Vocabulary!$A:$J,4,),"")</f>
        <v>Location</v>
      </c>
      <c r="D361" s="12" t="str">
        <f>IFERROR(VLOOKUP(A361,Vocabulary!$A:$J,2,),"")</f>
        <v>positie</v>
      </c>
      <c r="E361" s="12" t="str">
        <f>IFERROR(IF(VLOOKUP(A361,Vocabulary!$A:$J,3,)=0,"",VLOOKUP(A361,Vocabulary!$A:$J,3,)),"")</f>
        <v>Positie van een karakeristiek punt dat de positie van het adres vertegenwoordigt volgens een bepaalde specificatie en inclusief informatie over de herkomst van de positie.
Gebruik
Moet een punt zijn.</v>
      </c>
      <c r="F361" s="12" t="str">
        <f>IFERROR(IF(VLOOKUP(A361,Vocabulary!$A:$J,7,)=0,"",VLOOKUP(A361,Vocabulary!$A:$J,7,)),"")</f>
        <v/>
      </c>
      <c r="H361" s="12" t="str">
        <f>IFERROR(IF(VLOOKUP(G361,Vocabulary!$A:$J,10,)=0,"",VLOOKUP(G361,Vocabulary!$A:$J,10,)),"")</f>
        <v/>
      </c>
      <c r="I361" s="21">
        <v>267</v>
      </c>
      <c r="J361" s="12" t="str">
        <f>IFERROR(IF(VLOOKUP(I361,Vocabulary!$A:$J,10,)=0,"",VLOOKUP(I361,Vocabulary!$A:$J,10,)),"")</f>
        <v>&lt;Address.position&gt;</v>
      </c>
      <c r="K361" s="8">
        <v>428</v>
      </c>
      <c r="L361" s="12" t="str">
        <f>IFERROR(IF(VLOOKUP(K361,Vocabulary!$A:$J,10,)=0,"",VLOOKUP(K361,Vocabulary!$A:$J,10,)),"")</f>
        <v>&lt;vl-adres:positie&gt;</v>
      </c>
    </row>
    <row r="362" spans="1:12" ht="28.8" x14ac:dyDescent="0.3">
      <c r="A362" s="8">
        <v>429</v>
      </c>
      <c r="B362" s="12" t="str">
        <f>IFERROR(VLOOKUP(A362,Vocabulary!$A:$J,6,),"")</f>
        <v>VL</v>
      </c>
      <c r="C362" s="12" t="str">
        <f>IFERROR(VLOOKUP(A362,Vocabulary!$A:$J,4,),"")</f>
        <v>Location</v>
      </c>
      <c r="D362" s="12" t="str">
        <f>IFERROR(VLOOKUP(A362,Vocabulary!$A:$J,2,),"")</f>
        <v>postcode</v>
      </c>
      <c r="E362" s="12" t="str">
        <f>IFERROR(IF(VLOOKUP(A362,Vocabulary!$A:$J,3,)=0,"",VLOOKUP(A362,Vocabulary!$A:$J,3,)),"")</f>
        <v>Code waarmee het geografisch gebied dat de adressen voor postale doeleinden groepeert aanduidt.</v>
      </c>
      <c r="F362" s="12" t="str">
        <f>IFERROR(IF(VLOOKUP(A362,Vocabulary!$A:$J,7,)=0,"",VLOOKUP(A362,Vocabulary!$A:$J,7,)),"")</f>
        <v>external terminology:
http://www.w3.org/ns/locn#postCode</v>
      </c>
      <c r="G362" s="4">
        <v>11</v>
      </c>
      <c r="H362" s="12" t="str">
        <f>IFERROR(IF(VLOOKUP(G362,Vocabulary!$A:$J,10,)=0,"",VLOOKUP(G362,Vocabulary!$A:$J,10,)),"")</f>
        <v>&lt;eu:AddressPostCode&gt;</v>
      </c>
      <c r="I362" s="21">
        <v>303</v>
      </c>
      <c r="J362" s="12" t="str">
        <f>IFERROR(IF(VLOOKUP(I362,Vocabulary!$A:$J,10,)=0,"",VLOOKUP(I362,Vocabulary!$A:$J,10,)),"")</f>
        <v>&lt;PostalDescriptor.postCode&gt;</v>
      </c>
      <c r="K362" s="8">
        <v>429</v>
      </c>
      <c r="L362" s="12" t="str">
        <f>IFERROR(IF(VLOOKUP(K362,Vocabulary!$A:$J,10,)=0,"",VLOOKUP(K362,Vocabulary!$A:$J,10,)),"")</f>
        <v>&lt;vl-adres:postcode&gt;</v>
      </c>
    </row>
    <row r="363" spans="1:12" ht="86.4" x14ac:dyDescent="0.3">
      <c r="A363" s="8">
        <v>430</v>
      </c>
      <c r="B363" s="12" t="str">
        <f>IFERROR(VLOOKUP(A363,Vocabulary!$A:$J,6,),"")</f>
        <v>VL</v>
      </c>
      <c r="C363" s="12" t="str">
        <f>IFERROR(VLOOKUP(A363,Vocabulary!$A:$J,4,),"")</f>
        <v>Location</v>
      </c>
      <c r="D363" s="12" t="str">
        <f>IFERROR(VLOOKUP(A363,Vocabulary!$A:$J,2,),"")</f>
        <v>postnaam</v>
      </c>
      <c r="E363" s="12" t="str">
        <f>IFERROR(IF(VLOOKUP(A363,Vocabulary!$A:$J,3,)=0,"",VLOOKUP(A363,Vocabulary!$A:$J,3,)),"")</f>
        <v>Naam waarmee het geografisch gebied dat de adressen voor postale doeleinden groepeert kan worden aangeduid.
Gebruik
Typisch de namen van vroegere gemeenten waarmee het gebied samenvalt.</v>
      </c>
      <c r="F363" s="12" t="str">
        <f>IFERROR(IF(VLOOKUP(A363,Vocabulary!$A:$J,7,)=0,"",VLOOKUP(A363,Vocabulary!$A:$J,7,)),"")</f>
        <v>external terminology:
http://www.w3.org/ns/locn#postName</v>
      </c>
      <c r="G363" s="4">
        <v>8</v>
      </c>
      <c r="H363" s="12" t="str">
        <f>IFERROR(IF(VLOOKUP(G363,Vocabulary!$A:$J,10,)=0,"",VLOOKUP(G363,Vocabulary!$A:$J,10,)),"")</f>
        <v>&lt;eu:AddressPostName&gt;</v>
      </c>
      <c r="I363" s="21">
        <v>649</v>
      </c>
      <c r="J363" s="12" t="str">
        <f>IFERROR(IF(VLOOKUP(I363,Vocabulary!$A:$J,10,)=0,"",VLOOKUP(I363,Vocabulary!$A:$J,10,)),"")</f>
        <v>&lt;PostalDescriptor.postName&gt;</v>
      </c>
      <c r="K363" s="8">
        <v>430</v>
      </c>
      <c r="L363" s="12" t="str">
        <f>IFERROR(IF(VLOOKUP(K363,Vocabulary!$A:$J,10,)=0,"",VLOOKUP(K363,Vocabulary!$A:$J,10,)),"")</f>
        <v>&lt;vl-adres:postnaam&gt;</v>
      </c>
    </row>
    <row r="364" spans="1:12" x14ac:dyDescent="0.3">
      <c r="A364" s="8">
        <v>431</v>
      </c>
      <c r="B364" s="12" t="str">
        <f>IFERROR(VLOOKUP(A364,Vocabulary!$A:$J,6,),"")</f>
        <v>VL</v>
      </c>
      <c r="C364" s="12" t="str">
        <f>IFERROR(VLOOKUP(A364,Vocabulary!$A:$J,4,),"")</f>
        <v>Location</v>
      </c>
      <c r="D364" s="12" t="str">
        <f>IFERROR(VLOOKUP(A364,Vocabulary!$A:$J,2,),"")</f>
        <v>Straatnaam.status</v>
      </c>
      <c r="E364" s="12" t="str">
        <f>IFERROR(IF(VLOOKUP(A364,Vocabulary!$A:$J,3,)=0,"",VLOOKUP(A364,Vocabulary!$A:$J,3,)),"")</f>
        <v>Actuele toestand van de straatnaam.</v>
      </c>
      <c r="F364" s="12" t="str">
        <f>IFERROR(IF(VLOOKUP(A364,Vocabulary!$A:$J,7,)=0,"",VLOOKUP(A364,Vocabulary!$A:$J,7,)),"")</f>
        <v/>
      </c>
      <c r="H364" s="12" t="str">
        <f>IFERROR(IF(VLOOKUP(G364,Vocabulary!$A:$J,10,)=0,"",VLOOKUP(G364,Vocabulary!$A:$J,10,)),"")</f>
        <v/>
      </c>
      <c r="I364" s="21">
        <v>666</v>
      </c>
      <c r="J364" s="12" t="str">
        <f>IFERROR(IF(VLOOKUP(I364,Vocabulary!$A:$J,10,)=0,"",VLOOKUP(I364,Vocabulary!$A:$J,10,)),"")</f>
        <v>&lt;fed-loc:streetNameStatus&gt;</v>
      </c>
      <c r="K364" s="8">
        <v>431</v>
      </c>
      <c r="L364" s="12" t="str">
        <f>IFERROR(IF(VLOOKUP(K364,Vocabulary!$A:$J,10,)=0,"",VLOOKUP(K364,Vocabulary!$A:$J,10,)),"")</f>
        <v>&lt;vl-adres:Straatnaam.status&gt;</v>
      </c>
    </row>
    <row r="365" spans="1:12" x14ac:dyDescent="0.3">
      <c r="A365" s="8">
        <v>432</v>
      </c>
      <c r="B365" s="12" t="str">
        <f>IFERROR(VLOOKUP(A365,Vocabulary!$A:$J,6,),"")</f>
        <v>VL</v>
      </c>
      <c r="C365" s="12" t="str">
        <f>IFERROR(VLOOKUP(A365,Vocabulary!$A:$J,4,),"")</f>
        <v>Location</v>
      </c>
      <c r="D365" s="12" t="str">
        <f>IFERROR(VLOOKUP(A365,Vocabulary!$A:$J,2,),"")</f>
        <v>Adres.status</v>
      </c>
      <c r="E365" s="12" t="str">
        <f>IFERROR(IF(VLOOKUP(A365,Vocabulary!$A:$J,3,)=0,"",VLOOKUP(A365,Vocabulary!$A:$J,3,)),"")</f>
        <v>Actuele toestand van het adres.</v>
      </c>
      <c r="F365" s="12" t="str">
        <f>IFERROR(IF(VLOOKUP(A365,Vocabulary!$A:$J,7,)=0,"",VLOOKUP(A365,Vocabulary!$A:$J,7,)),"")</f>
        <v/>
      </c>
      <c r="H365" s="12" t="str">
        <f>IFERROR(IF(VLOOKUP(G365,Vocabulary!$A:$J,10,)=0,"",VLOOKUP(G365,Vocabulary!$A:$J,10,)),"")</f>
        <v/>
      </c>
      <c r="I365" s="21">
        <v>269</v>
      </c>
      <c r="J365" s="12" t="str">
        <f>IFERROR(IF(VLOOKUP(I365,Vocabulary!$A:$J,10,)=0,"",VLOOKUP(I365,Vocabulary!$A:$J,10,)),"")</f>
        <v>&lt;Address.status&gt;</v>
      </c>
      <c r="K365" s="8">
        <v>432</v>
      </c>
      <c r="L365" s="12" t="str">
        <f>IFERROR(IF(VLOOKUP(K365,Vocabulary!$A:$J,10,)=0,"",VLOOKUP(K365,Vocabulary!$A:$J,10,)),"")</f>
        <v>&lt;vl-adres:Adres.status&gt;</v>
      </c>
    </row>
    <row r="366" spans="1:12" x14ac:dyDescent="0.3">
      <c r="A366" s="8">
        <v>433</v>
      </c>
      <c r="B366" s="12" t="str">
        <f>IFERROR(VLOOKUP(A366,Vocabulary!$A:$J,6,),"")</f>
        <v>VL</v>
      </c>
      <c r="C366" s="12" t="str">
        <f>IFERROR(VLOOKUP(A366,Vocabulary!$A:$J,4,),"")</f>
        <v>Location</v>
      </c>
      <c r="D366" s="12" t="str">
        <f>IFERROR(VLOOKUP(A366,Vocabulary!$A:$J,2,),"")</f>
        <v>Locatienaam.type</v>
      </c>
      <c r="E366" s="12" t="str">
        <f>IFERROR(IF(VLOOKUP(A366,Vocabulary!$A:$J,3,)=0,"",VLOOKUP(A366,Vocabulary!$A:$J,3,)),"")</f>
        <v>Aard vh geografisch object.</v>
      </c>
      <c r="F366" s="12" t="str">
        <f>IFERROR(IF(VLOOKUP(A366,Vocabulary!$A:$J,7,)=0,"",VLOOKUP(A366,Vocabulary!$A:$J,7,)),"")</f>
        <v/>
      </c>
      <c r="H366" s="12" t="str">
        <f>IFERROR(IF(VLOOKUP(G366,Vocabulary!$A:$J,10,)=0,"",VLOOKUP(G366,Vocabulary!$A:$J,10,)),"")</f>
        <v/>
      </c>
      <c r="J366" s="12" t="str">
        <f>IFERROR(IF(VLOOKUP(I366,Vocabulary!$A:$J,10,)=0,"",VLOOKUP(I366,Vocabulary!$A:$J,10,)),"")</f>
        <v/>
      </c>
      <c r="K366" s="8">
        <v>433</v>
      </c>
      <c r="L366" s="12" t="str">
        <f>IFERROR(IF(VLOOKUP(K366,Vocabulary!$A:$J,10,)=0,"",VLOOKUP(K366,Vocabulary!$A:$J,10,)),"")</f>
        <v>&lt;vl-adres:Locatienaam.type&gt;</v>
      </c>
    </row>
    <row r="367" spans="1:12" x14ac:dyDescent="0.3">
      <c r="A367" s="8">
        <v>434</v>
      </c>
      <c r="B367" s="12" t="str">
        <f>IFERROR(VLOOKUP(A367,Vocabulary!$A:$J,6,),"")</f>
        <v>VL</v>
      </c>
      <c r="C367" s="12" t="str">
        <f>IFERROR(VLOOKUP(A367,Vocabulary!$A:$J,4,),"")</f>
        <v>Location</v>
      </c>
      <c r="D367" s="12" t="str">
        <f>IFERROR(VLOOKUP(A367,Vocabulary!$A:$J,2,),"")</f>
        <v>Locatieaanduiding.type</v>
      </c>
      <c r="E367" s="12" t="str">
        <f>IFERROR(IF(VLOOKUP(A367,Vocabulary!$A:$J,3,)=0,"",VLOOKUP(A367,Vocabulary!$A:$J,3,)),"")</f>
        <v>Aard vd locatieaanduiding.</v>
      </c>
      <c r="F367" s="12" t="str">
        <f>IFERROR(IF(VLOOKUP(A367,Vocabulary!$A:$J,7,)=0,"",VLOOKUP(A367,Vocabulary!$A:$J,7,)),"")</f>
        <v/>
      </c>
      <c r="H367" s="12" t="str">
        <f>IFERROR(IF(VLOOKUP(G367,Vocabulary!$A:$J,10,)=0,"",VLOOKUP(G367,Vocabulary!$A:$J,10,)),"")</f>
        <v/>
      </c>
      <c r="J367" s="12" t="str">
        <f>IFERROR(IF(VLOOKUP(I367,Vocabulary!$A:$J,10,)=0,"",VLOOKUP(I367,Vocabulary!$A:$J,10,)),"")</f>
        <v/>
      </c>
      <c r="K367" s="8">
        <v>434</v>
      </c>
      <c r="L367" s="12" t="str">
        <f>IFERROR(IF(VLOOKUP(K367,Vocabulary!$A:$J,10,)=0,"",VLOOKUP(K367,Vocabulary!$A:$J,10,)),"")</f>
        <v>&lt;vl-adres:Locatieaanduiding.type&gt;</v>
      </c>
    </row>
    <row r="368" spans="1:12" ht="72" x14ac:dyDescent="0.3">
      <c r="A368" s="8">
        <v>435</v>
      </c>
      <c r="B368" s="12" t="str">
        <f>IFERROR(VLOOKUP(A368,Vocabulary!$A:$J,6,),"")</f>
        <v>VL</v>
      </c>
      <c r="C368" s="12" t="str">
        <f>IFERROR(VLOOKUP(A368,Vocabulary!$A:$J,4,),"")</f>
        <v>Location</v>
      </c>
      <c r="D368" s="12" t="str">
        <f>IFERROR(VLOOKUP(A368,Vocabulary!$A:$J,2,),"")</f>
        <v>verwijstNaar</v>
      </c>
      <c r="E368" s="12" t="str">
        <f>IFERROR(IF(VLOOKUP(A368,Vocabulary!$A:$J,3,)=0,"",VLOOKUP(A368,Vocabulary!$A:$J,3,)),"")</f>
        <v xml:space="preserve">Adres waarvan de adresvoorstelling is afgeleid. 
Gebruik
Dit kan enkel voor Belgische adressen aangezien onder adres een Belgisch adres wordt verstaan. </v>
      </c>
      <c r="F368" s="12" t="str">
        <f>IFERROR(IF(VLOOKUP(A368,Vocabulary!$A:$J,7,)=0,"",VLOOKUP(A368,Vocabulary!$A:$J,7,)),"")</f>
        <v/>
      </c>
      <c r="H368" s="12" t="str">
        <f>IFERROR(IF(VLOOKUP(G368,Vocabulary!$A:$J,10,)=0,"",VLOOKUP(G368,Vocabulary!$A:$J,10,)),"")</f>
        <v/>
      </c>
      <c r="J368" s="12" t="str">
        <f>IFERROR(IF(VLOOKUP(I368,Vocabulary!$A:$J,10,)=0,"",VLOOKUP(I368,Vocabulary!$A:$J,10,)),"")</f>
        <v/>
      </c>
      <c r="K368" s="8">
        <v>435</v>
      </c>
      <c r="L368" s="12" t="str">
        <f>IFERROR(IF(VLOOKUP(K368,Vocabulary!$A:$J,10,)=0,"",VLOOKUP(K368,Vocabulary!$A:$J,10,)),"")</f>
        <v>&lt;vl-adres:verwijstNaar&gt;</v>
      </c>
    </row>
    <row r="369" spans="1:12" ht="86.4" x14ac:dyDescent="0.3">
      <c r="A369" s="8">
        <v>436</v>
      </c>
      <c r="B369" s="12" t="str">
        <f>IFERROR(VLOOKUP(A369,Vocabulary!$A:$J,6,),"")</f>
        <v>VL</v>
      </c>
      <c r="C369" s="12" t="str">
        <f>IFERROR(VLOOKUP(A369,Vocabulary!$A:$J,4,),"")</f>
        <v>Location</v>
      </c>
      <c r="D369" s="12" t="str">
        <f>IFERROR(VLOOKUP(A369,Vocabulary!$A:$J,2,),"")</f>
        <v>volledigAdres</v>
      </c>
      <c r="E369" s="12" t="str">
        <f>IFERROR(IF(VLOOKUP(A369,Vocabulary!$A:$J,3,)=0,"",VLOOKUP(A369,Vocabulary!$A:$J,3,)),"")</f>
        <v xml:space="preserve">Het complete adres in één string, al dan niet geformatteerd. 
Gebruik
Vermijdt fouten tgv het opsplitsen ve adres in zijn onderdelen. Geeft de voorgeschreven volgorde vd verschillende onderdelen weer </v>
      </c>
      <c r="F369" s="12" t="str">
        <f>IFERROR(IF(VLOOKUP(A369,Vocabulary!$A:$J,7,)=0,"",VLOOKUP(A369,Vocabulary!$A:$J,7,)),"")</f>
        <v>external terminology:
http://www.w3.org/ns/locn#fullAddress</v>
      </c>
      <c r="G369" s="4">
        <v>2</v>
      </c>
      <c r="H369" s="12" t="str">
        <f>IFERROR(IF(VLOOKUP(G369,Vocabulary!$A:$J,10,)=0,"",VLOOKUP(G369,Vocabulary!$A:$J,10,)),"")</f>
        <v>&lt;eu:AddressFullAddress&gt;</v>
      </c>
      <c r="I369" s="21">
        <v>272</v>
      </c>
      <c r="J369" s="12" t="str">
        <f>IFERROR(IF(VLOOKUP(I369,Vocabulary!$A:$J,10,)=0,"",VLOOKUP(I369,Vocabulary!$A:$J,10,)),"")</f>
        <v>&lt;locn:fullAddress&gt;</v>
      </c>
      <c r="K369" s="8">
        <v>436</v>
      </c>
      <c r="L369" s="12" t="str">
        <f>IFERROR(IF(VLOOKUP(K369,Vocabulary!$A:$J,10,)=0,"",VLOOKUP(K369,Vocabulary!$A:$J,10,)),"")</f>
        <v>&lt;vl-adres:volledigAdres&gt;</v>
      </c>
    </row>
    <row r="370" spans="1:12" ht="100.8" x14ac:dyDescent="0.3">
      <c r="A370" s="8">
        <v>437</v>
      </c>
      <c r="B370" s="12" t="str">
        <f>IFERROR(VLOOKUP(A370,Vocabulary!$A:$J,6,),"")</f>
        <v>VL</v>
      </c>
      <c r="C370" s="12" t="str">
        <f>IFERROR(VLOOKUP(A370,Vocabulary!$A:$J,4,),"")</f>
        <v>Person</v>
      </c>
      <c r="D370" s="12" t="str">
        <f>IFERROR(VLOOKUP(A370,Vocabulary!$A:$J,2,),"")</f>
        <v>Afstamming</v>
      </c>
      <c r="E370" s="12" t="str">
        <f>IFERROR(IF(VLOOKUP(A370,Vocabulary!$A:$J,3,)=0,"",VLOOKUP(A370,Vocabulary!$A:$J,3,)),"")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F370" s="12" t="str">
        <f>IFERROR(IF(VLOOKUP(A370,Vocabulary!$A:$J,7,)=0,"",VLOOKUP(A370,Vocabulary!$A:$J,7,)),"")</f>
        <v/>
      </c>
      <c r="H370" s="12" t="str">
        <f>IFERROR(IF(VLOOKUP(G370,Vocabulary!$A:$J,10,)=0,"",VLOOKUP(G370,Vocabulary!$A:$J,10,)),"")</f>
        <v/>
      </c>
      <c r="I370" s="21">
        <v>315</v>
      </c>
      <c r="J370" s="12" t="str">
        <f>IFERROR(IF(VLOOKUP(I370,Vocabulary!$A:$J,10,)=0,"",VLOOKUP(I370,Vocabulary!$A:$J,10,)),"")</f>
        <v>&lt;fed-per:Descent&gt;</v>
      </c>
      <c r="K370" s="8">
        <v>437</v>
      </c>
      <c r="L370" s="12" t="str">
        <f>IFERROR(IF(VLOOKUP(K370,Vocabulary!$A:$J,10,)=0,"",VLOOKUP(K370,Vocabulary!$A:$J,10,)),"")</f>
        <v>&lt;vl-persoon:Afstamming&gt;</v>
      </c>
    </row>
    <row r="371" spans="1:12" ht="72" x14ac:dyDescent="0.3">
      <c r="A371" s="8">
        <v>438</v>
      </c>
      <c r="B371" s="12" t="str">
        <f>IFERROR(VLOOKUP(A371,Vocabulary!$A:$J,6,),"")</f>
        <v>VL</v>
      </c>
      <c r="C371" s="12" t="str">
        <f>IFERROR(VLOOKUP(A371,Vocabulary!$A:$J,4,),"")</f>
        <v>Person</v>
      </c>
      <c r="D371" s="12" t="str">
        <f>IFERROR(VLOOKUP(A371,Vocabulary!$A:$J,2,),"")</f>
        <v>BurgerlijkeStaat</v>
      </c>
      <c r="E371" s="12" t="str">
        <f>IFERROR(IF(VLOOKUP(A371,Vocabulary!$A:$J,3,)=0,"",VLOOKUP(A371,Vocabulary!$A:$J,3,)),"")</f>
        <v xml:space="preserve">Burgerrechtelijke toestand van een persoon. 
Gebruik
 Slaat op huwelijk, partnerregistratie, afstamming, voogdij etc. Is maw de toestand van bepaalde verhoudingen tussen personen. </v>
      </c>
      <c r="F371" s="12" t="str">
        <f>IFERROR(IF(VLOOKUP(A371,Vocabulary!$A:$J,7,)=0,"",VLOOKUP(A371,Vocabulary!$A:$J,7,)),"")</f>
        <v/>
      </c>
      <c r="H371" s="12" t="str">
        <f>IFERROR(IF(VLOOKUP(G371,Vocabulary!$A:$J,10,)=0,"",VLOOKUP(G371,Vocabulary!$A:$J,10,)),"")</f>
        <v/>
      </c>
      <c r="J371" s="12" t="str">
        <f>IFERROR(IF(VLOOKUP(I371,Vocabulary!$A:$J,10,)=0,"",VLOOKUP(I371,Vocabulary!$A:$J,10,)),"")</f>
        <v/>
      </c>
      <c r="K371" s="8">
        <v>438</v>
      </c>
      <c r="L371" s="12" t="str">
        <f>IFERROR(IF(VLOOKUP(K371,Vocabulary!$A:$J,10,)=0,"",VLOOKUP(K371,Vocabulary!$A:$J,10,)),"")</f>
        <v>&lt;vl-persoon:BurgerlijkeStaat&gt;</v>
      </c>
    </row>
    <row r="372" spans="1:12" ht="100.8" x14ac:dyDescent="0.3">
      <c r="A372" s="8">
        <v>439</v>
      </c>
      <c r="B372" s="12" t="str">
        <f>IFERROR(VLOOKUP(A372,Vocabulary!$A:$J,6,),"")</f>
        <v>VL</v>
      </c>
      <c r="C372" s="12" t="str">
        <f>IFERROR(VLOOKUP(A372,Vocabulary!$A:$J,4,),"")</f>
        <v>Person</v>
      </c>
      <c r="D372" s="12" t="str">
        <f>IFERROR(VLOOKUP(A372,Vocabulary!$A:$J,2,),"")</f>
        <v>Domicilie</v>
      </c>
      <c r="E372" s="12" t="str">
        <f>IFERROR(IF(VLOOKUP(A372,Vocabulary!$A:$J,3,)=0,"",VLOOKUP(A372,Vocabulary!$A:$J,3,)),"")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F372" s="12" t="str">
        <f>IFERROR(IF(VLOOKUP(A372,Vocabulary!$A:$J,7,)=0,"",VLOOKUP(A372,Vocabulary!$A:$J,7,)),"")</f>
        <v/>
      </c>
      <c r="H372" s="12" t="str">
        <f>IFERROR(IF(VLOOKUP(G372,Vocabulary!$A:$J,10,)=0,"",VLOOKUP(G372,Vocabulary!$A:$J,10,)),"")</f>
        <v/>
      </c>
      <c r="J372" s="12" t="str">
        <f>IFERROR(IF(VLOOKUP(I372,Vocabulary!$A:$J,10,)=0,"",VLOOKUP(I372,Vocabulary!$A:$J,10,)),"")</f>
        <v/>
      </c>
      <c r="K372" s="8">
        <v>439</v>
      </c>
      <c r="L372" s="12" t="str">
        <f>IFERROR(IF(VLOOKUP(K372,Vocabulary!$A:$J,10,)=0,"",VLOOKUP(K372,Vocabulary!$A:$J,10,)),"")</f>
        <v>&lt;vl-persoon:Domicilie&gt;</v>
      </c>
    </row>
    <row r="373" spans="1:12" x14ac:dyDescent="0.3">
      <c r="A373" s="8">
        <v>440</v>
      </c>
      <c r="B373" s="12" t="str">
        <f>IFERROR(VLOOKUP(A373,Vocabulary!$A:$J,6,),"")</f>
        <v>VL</v>
      </c>
      <c r="C373" s="12" t="str">
        <f>IFERROR(VLOOKUP(A373,Vocabulary!$A:$J,4,),"")</f>
        <v>Person</v>
      </c>
      <c r="D373" s="12" t="str">
        <f>IFERROR(VLOOKUP(A373,Vocabulary!$A:$J,2,),"")</f>
        <v>Geboorte</v>
      </c>
      <c r="E373" s="12" t="str">
        <f>IFERROR(IF(VLOOKUP(A373,Vocabulary!$A:$J,3,)=0,"",VLOOKUP(A373,Vocabulary!$A:$J,3,)),"")</f>
        <v>Het ter wereld komen vd persoon.</v>
      </c>
      <c r="F373" s="12" t="str">
        <f>IFERROR(IF(VLOOKUP(A373,Vocabulary!$A:$J,7,)=0,"",VLOOKUP(A373,Vocabulary!$A:$J,7,)),"")</f>
        <v/>
      </c>
      <c r="H373" s="12" t="str">
        <f>IFERROR(IF(VLOOKUP(G373,Vocabulary!$A:$J,10,)=0,"",VLOOKUP(G373,Vocabulary!$A:$J,10,)),"")</f>
        <v/>
      </c>
      <c r="J373" s="12" t="str">
        <f>IFERROR(IF(VLOOKUP(I373,Vocabulary!$A:$J,10,)=0,"",VLOOKUP(I373,Vocabulary!$A:$J,10,)),"")</f>
        <v/>
      </c>
      <c r="K373" s="8">
        <v>440</v>
      </c>
      <c r="L373" s="12" t="str">
        <f>IFERROR(IF(VLOOKUP(K373,Vocabulary!$A:$J,10,)=0,"",VLOOKUP(K373,Vocabulary!$A:$J,10,)),"")</f>
        <v>&lt;vl-persoon:Geboorte&gt;</v>
      </c>
    </row>
    <row r="374" spans="1:12" ht="72" x14ac:dyDescent="0.3">
      <c r="A374" s="8">
        <v>441</v>
      </c>
      <c r="B374" s="12" t="str">
        <f>IFERROR(VLOOKUP(A374,Vocabulary!$A:$J,6,),"")</f>
        <v>VL</v>
      </c>
      <c r="C374" s="12" t="str">
        <f>IFERROR(VLOOKUP(A374,Vocabulary!$A:$J,4,),"")</f>
        <v>Person</v>
      </c>
      <c r="D374" s="12" t="str">
        <f>IFERROR(VLOOKUP(A374,Vocabulary!$A:$J,2,),"")</f>
        <v>GeenInwoner</v>
      </c>
      <c r="E374" s="12" t="str">
        <f>IFERROR(IF(VLOOKUP(A374,Vocabulary!$A:$J,3,)=0,"",VLOOKUP(A374,Vocabulary!$A:$J,3,)),"")</f>
        <v xml:space="preserve">Persoon die niet in een bepaalde plaats of land woont. 
Gebruik
 Plaats of land wordt hier vertegenwoordigd door de entiteit jurisdictie. </v>
      </c>
      <c r="F374" s="12" t="str">
        <f>IFERROR(IF(VLOOKUP(A374,Vocabulary!$A:$J,7,)=0,"",VLOOKUP(A374,Vocabulary!$A:$J,7,)),"")</f>
        <v/>
      </c>
      <c r="H374" s="12" t="str">
        <f>IFERROR(IF(VLOOKUP(G374,Vocabulary!$A:$J,10,)=0,"",VLOOKUP(G374,Vocabulary!$A:$J,10,)),"")</f>
        <v/>
      </c>
      <c r="I374" s="21">
        <v>322</v>
      </c>
      <c r="J374" s="12" t="str">
        <f>IFERROR(IF(VLOOKUP(I374,Vocabulary!$A:$J,10,)=0,"",VLOOKUP(I374,Vocabulary!$A:$J,10,)),"")</f>
        <v/>
      </c>
      <c r="K374" s="8">
        <v>441</v>
      </c>
      <c r="L374" s="12" t="str">
        <f>IFERROR(IF(VLOOKUP(K374,Vocabulary!$A:$J,10,)=0,"",VLOOKUP(K374,Vocabulary!$A:$J,10,)),"")</f>
        <v>&lt;vl-persoon:GeenInwoner&gt;</v>
      </c>
    </row>
    <row r="375" spans="1:12" ht="158.4" x14ac:dyDescent="0.3">
      <c r="A375" s="8">
        <v>442</v>
      </c>
      <c r="B375" s="12" t="str">
        <f>IFERROR(VLOOKUP(A375,Vocabulary!$A:$J,6,),"")</f>
        <v>VL</v>
      </c>
      <c r="C375" s="12" t="str">
        <f>IFERROR(VLOOKUP(A375,Vocabulary!$A:$J,4,),"")</f>
        <v>Person</v>
      </c>
      <c r="D375" s="12" t="str">
        <f>IFERROR(VLOOKUP(A375,Vocabulary!$A:$J,2,),"")</f>
        <v>GeregistreerdPersoon</v>
      </c>
      <c r="E375" s="12" t="str">
        <f>IFERROR(IF(VLOOKUP(A375,Vocabulary!$A:$J,3,)=0,"",VLOOKUP(A375,Vocabulary!$A:$J,3,)),"")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F375" s="12" t="str">
        <f>IFERROR(IF(VLOOKUP(A375,Vocabulary!$A:$J,7,)=0,"",VLOOKUP(A375,Vocabulary!$A:$J,7,)),"")</f>
        <v/>
      </c>
      <c r="H375" s="12" t="str">
        <f>IFERROR(IF(VLOOKUP(G375,Vocabulary!$A:$J,10,)=0,"",VLOOKUP(G375,Vocabulary!$A:$J,10,)),"")</f>
        <v/>
      </c>
      <c r="J375" s="12" t="str">
        <f>IFERROR(IF(VLOOKUP(I375,Vocabulary!$A:$J,10,)=0,"",VLOOKUP(I375,Vocabulary!$A:$J,10,)),"")</f>
        <v/>
      </c>
      <c r="K375" s="8">
        <v>442</v>
      </c>
      <c r="L375" s="12" t="str">
        <f>IFERROR(IF(VLOOKUP(K375,Vocabulary!$A:$J,10,)=0,"",VLOOKUP(K375,Vocabulary!$A:$J,10,)),"")</f>
        <v>&lt;vl-persoon:GeregistreerdPersoon&gt;</v>
      </c>
    </row>
    <row r="376" spans="1:12" ht="115.2" x14ac:dyDescent="0.3">
      <c r="A376" s="8">
        <v>443</v>
      </c>
      <c r="B376" s="12" t="str">
        <f>IFERROR(VLOOKUP(A376,Vocabulary!$A:$J,6,),"")</f>
        <v>VL</v>
      </c>
      <c r="C376" s="12" t="str">
        <f>IFERROR(VLOOKUP(A376,Vocabulary!$A:$J,4,),"")</f>
        <v>Person</v>
      </c>
      <c r="D376" s="12" t="str">
        <f>IFERROR(VLOOKUP(A376,Vocabulary!$A:$J,2,),"")</f>
        <v>Gezin</v>
      </c>
      <c r="E376" s="12" t="str">
        <f>IFERROR(IF(VLOOKUP(A376,Vocabulary!$A:$J,3,)=0,"",VLOOKUP(A376,Vocabulary!$A:$J,3,)),"")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F376" s="12" t="str">
        <f>IFERROR(IF(VLOOKUP(A376,Vocabulary!$A:$J,7,)=0,"",VLOOKUP(A376,Vocabulary!$A:$J,7,)),"")</f>
        <v/>
      </c>
      <c r="H376" s="12" t="str">
        <f>IFERROR(IF(VLOOKUP(G376,Vocabulary!$A:$J,10,)=0,"",VLOOKUP(G376,Vocabulary!$A:$J,10,)),"")</f>
        <v/>
      </c>
      <c r="I376" s="21">
        <v>319</v>
      </c>
      <c r="J376" s="12" t="str">
        <f>IFERROR(IF(VLOOKUP(I376,Vocabulary!$A:$J,10,)=0,"",VLOOKUP(I376,Vocabulary!$A:$J,10,)),"")</f>
        <v>&lt;fed-per:Household&gt;</v>
      </c>
      <c r="K376" s="8">
        <v>443</v>
      </c>
      <c r="L376" s="12" t="str">
        <f>IFERROR(IF(VLOOKUP(K376,Vocabulary!$A:$J,10,)=0,"",VLOOKUP(K376,Vocabulary!$A:$J,10,)),"")</f>
        <v>&lt;vl-persoon:Gezin&gt;</v>
      </c>
    </row>
    <row r="377" spans="1:12" ht="57.6" x14ac:dyDescent="0.3">
      <c r="A377" s="8">
        <v>444</v>
      </c>
      <c r="B377" s="12" t="str">
        <f>IFERROR(VLOOKUP(A377,Vocabulary!$A:$J,6,),"")</f>
        <v>VL</v>
      </c>
      <c r="C377" s="12" t="str">
        <f>IFERROR(VLOOKUP(A377,Vocabulary!$A:$J,4,),"")</f>
        <v>Person</v>
      </c>
      <c r="D377" s="12" t="str">
        <f>IFERROR(VLOOKUP(A377,Vocabulary!$A:$J,2,),"")</f>
        <v>Gezinsrelatie</v>
      </c>
      <c r="E377" s="12" t="str">
        <f>IFERROR(IF(VLOOKUP(A377,Vocabulary!$A:$J,3,)=0,"",VLOOKUP(A377,Vocabulary!$A:$J,3,)),"")</f>
        <v xml:space="preserve">Relatie tussen leden van eenzelfde gezin. 
Gebruik
 Bv echtgenoot, zoon, schoonmoeder. </v>
      </c>
      <c r="F377" s="12" t="str">
        <f>IFERROR(IF(VLOOKUP(A377,Vocabulary!$A:$J,7,)=0,"",VLOOKUP(A377,Vocabulary!$A:$J,7,)),"")</f>
        <v/>
      </c>
      <c r="H377" s="12" t="str">
        <f>IFERROR(IF(VLOOKUP(G377,Vocabulary!$A:$J,10,)=0,"",VLOOKUP(G377,Vocabulary!$A:$J,10,)),"")</f>
        <v/>
      </c>
      <c r="I377" s="21">
        <v>320</v>
      </c>
      <c r="J377" s="12" t="str">
        <f>IFERROR(IF(VLOOKUP(I377,Vocabulary!$A:$J,10,)=0,"",VLOOKUP(I377,Vocabulary!$A:$J,10,)),"")</f>
        <v>&lt;fed-per:HouseholdRelation&gt;</v>
      </c>
      <c r="K377" s="8">
        <v>444</v>
      </c>
      <c r="L377" s="12" t="str">
        <f>IFERROR(IF(VLOOKUP(K377,Vocabulary!$A:$J,10,)=0,"",VLOOKUP(K377,Vocabulary!$A:$J,10,)),"")</f>
        <v>&lt;vl-persoon:Gezinsrelatie&gt;</v>
      </c>
    </row>
    <row r="378" spans="1:12" ht="72" x14ac:dyDescent="0.3">
      <c r="A378" s="8">
        <v>445</v>
      </c>
      <c r="B378" s="12" t="str">
        <f>IFERROR(VLOOKUP(A378,Vocabulary!$A:$J,6,),"")</f>
        <v>VL</v>
      </c>
      <c r="C378" s="12" t="str">
        <f>IFERROR(VLOOKUP(A378,Vocabulary!$A:$J,4,),"")</f>
        <v>Person</v>
      </c>
      <c r="D378" s="12" t="str">
        <f>IFERROR(VLOOKUP(A378,Vocabulary!$A:$J,2,),"")</f>
        <v>Huwelijk</v>
      </c>
      <c r="E378" s="12" t="str">
        <f>IFERROR(IF(VLOOKUP(A378,Vocabulary!$A:$J,3,)=0,"",VLOOKUP(A378,Vocabulary!$A:$J,3,)),"")</f>
        <v xml:space="preserve">Een door burgerlijk of religieus recht geregelde samenlevingsvorm van twee personen. 
Gebruik
 Kan, net als bv samenwonen, de basis vormen van een gezin. </v>
      </c>
      <c r="F378" s="12" t="str">
        <f>IFERROR(IF(VLOOKUP(A378,Vocabulary!$A:$J,7,)=0,"",VLOOKUP(A378,Vocabulary!$A:$J,7,)),"")</f>
        <v/>
      </c>
      <c r="H378" s="12" t="str">
        <f>IFERROR(IF(VLOOKUP(G378,Vocabulary!$A:$J,10,)=0,"",VLOOKUP(G378,Vocabulary!$A:$J,10,)),"")</f>
        <v/>
      </c>
      <c r="I378" s="21">
        <v>321</v>
      </c>
      <c r="J378" s="12" t="str">
        <f>IFERROR(IF(VLOOKUP(I378,Vocabulary!$A:$J,10,)=0,"",VLOOKUP(I378,Vocabulary!$A:$J,10,)),"")</f>
        <v>&lt;fed-per:Marriage&gt;</v>
      </c>
      <c r="K378" s="8">
        <v>445</v>
      </c>
      <c r="L378" s="12" t="str">
        <f>IFERROR(IF(VLOOKUP(K378,Vocabulary!$A:$J,10,)=0,"",VLOOKUP(K378,Vocabulary!$A:$J,10,)),"")</f>
        <v>&lt;vl-persoon:Huwelijk&gt;</v>
      </c>
    </row>
    <row r="379" spans="1:12" ht="72" x14ac:dyDescent="0.3">
      <c r="A379" s="8">
        <v>446</v>
      </c>
      <c r="B379" s="12" t="str">
        <f>IFERROR(VLOOKUP(A379,Vocabulary!$A:$J,6,),"")</f>
        <v>VL</v>
      </c>
      <c r="C379" s="12" t="str">
        <f>IFERROR(VLOOKUP(A379,Vocabulary!$A:$J,4,),"")</f>
        <v>Person</v>
      </c>
      <c r="D379" s="12" t="str">
        <f>IFERROR(VLOOKUP(A379,Vocabulary!$A:$J,2,),"")</f>
        <v>Inwoner</v>
      </c>
      <c r="E379" s="12" t="str">
        <f>IFERROR(IF(VLOOKUP(A379,Vocabulary!$A:$J,3,)=0,"",VLOOKUP(A379,Vocabulary!$A:$J,3,)),"")</f>
        <v xml:space="preserve">Persoon die in een bepaalde plaats of land woont. 
Gebruik
 Plaats of land wordt hier vertegenwoordigd door de entiteit jurisdictie. </v>
      </c>
      <c r="F379" s="12" t="str">
        <f>IFERROR(IF(VLOOKUP(A379,Vocabulary!$A:$J,7,)=0,"",VLOOKUP(A379,Vocabulary!$A:$J,7,)),"")</f>
        <v/>
      </c>
      <c r="H379" s="12" t="str">
        <f>IFERROR(IF(VLOOKUP(G379,Vocabulary!$A:$J,10,)=0,"",VLOOKUP(G379,Vocabulary!$A:$J,10,)),"")</f>
        <v/>
      </c>
      <c r="I379" s="21">
        <v>313.32600000000002</v>
      </c>
      <c r="J379" s="12" t="str">
        <f>IFERROR(IF(VLOOKUP(I379,Vocabulary!$A:$J,10,)=0,"",VLOOKUP(I379,Vocabulary!$A:$J,10,)),"")</f>
        <v/>
      </c>
      <c r="K379" s="8">
        <v>446</v>
      </c>
      <c r="L379" s="12" t="str">
        <f>IFERROR(IF(VLOOKUP(K379,Vocabulary!$A:$J,10,)=0,"",VLOOKUP(K379,Vocabulary!$A:$J,10,)),"")</f>
        <v>&lt;vl-persoon:Inwoner&gt;</v>
      </c>
    </row>
    <row r="380" spans="1:12" x14ac:dyDescent="0.3">
      <c r="A380" s="8">
        <v>447</v>
      </c>
      <c r="B380" s="12" t="str">
        <f>IFERROR(VLOOKUP(A380,Vocabulary!$A:$J,6,),"")</f>
        <v>VL</v>
      </c>
      <c r="C380" s="12" t="str">
        <f>IFERROR(VLOOKUP(A380,Vocabulary!$A:$J,4,),"")</f>
        <v>Person</v>
      </c>
      <c r="D380" s="12" t="str">
        <f>IFERROR(VLOOKUP(A380,Vocabulary!$A:$J,2,),"")</f>
        <v>Inwonerschap</v>
      </c>
      <c r="E380" s="12" t="str">
        <f>IFERROR(IF(VLOOKUP(A380,Vocabulary!$A:$J,3,)=0,"",VLOOKUP(A380,Vocabulary!$A:$J,3,)),"")</f>
        <v>Het feit dat een persoon verblijf houdt in een plaats of land.</v>
      </c>
      <c r="F380" s="12" t="str">
        <f>IFERROR(IF(VLOOKUP(A380,Vocabulary!$A:$J,7,)=0,"",VLOOKUP(A380,Vocabulary!$A:$J,7,)),"")</f>
        <v/>
      </c>
      <c r="G380" s="4">
        <v>147</v>
      </c>
      <c r="H380" s="12" t="str">
        <f>IFERROR(IF(VLOOKUP(G380,Vocabulary!$A:$J,10,)=0,"",VLOOKUP(G380,Vocabulary!$A:$J,10,)),"")</f>
        <v>&lt;eu:PersonResidency&gt;</v>
      </c>
      <c r="I380" s="21">
        <v>674</v>
      </c>
      <c r="J380" s="12" t="str">
        <f>IFERROR(IF(VLOOKUP(I380,Vocabulary!$A:$J,10,)=0,"",VLOOKUP(I380,Vocabulary!$A:$J,10,)),"")</f>
        <v>&lt;person:residency&gt;</v>
      </c>
      <c r="K380" s="8">
        <v>447</v>
      </c>
      <c r="L380" s="12" t="str">
        <f>IFERROR(IF(VLOOKUP(K380,Vocabulary!$A:$J,10,)=0,"",VLOOKUP(K380,Vocabulary!$A:$J,10,)),"")</f>
        <v>&lt;vl-persoon:Inwonerschap&gt;</v>
      </c>
    </row>
    <row r="381" spans="1:12" ht="172.8" x14ac:dyDescent="0.3">
      <c r="A381" s="8">
        <v>448</v>
      </c>
      <c r="B381" s="12" t="str">
        <f>IFERROR(VLOOKUP(A381,Vocabulary!$A:$J,6,),"")</f>
        <v>VL</v>
      </c>
      <c r="C381" s="12" t="str">
        <f>IFERROR(VLOOKUP(A381,Vocabulary!$A:$J,4,),"")</f>
        <v>Person</v>
      </c>
      <c r="D381" s="12" t="str">
        <f>IFERROR(VLOOKUP(A381,Vocabulary!$A:$J,2,),"")</f>
        <v>Nationaliteit</v>
      </c>
      <c r="E381" s="12" t="str">
        <f>IFERROR(IF(VLOOKUP(A381,Vocabulary!$A:$J,3,)=0,"",VLOOKUP(A381,Vocabulary!$A:$J,3,)),"")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F381" s="12" t="str">
        <f>IFERROR(IF(VLOOKUP(A381,Vocabulary!$A:$J,7,)=0,"",VLOOKUP(A381,Vocabulary!$A:$J,7,)),"")</f>
        <v/>
      </c>
      <c r="H381" s="12" t="str">
        <f>IFERROR(IF(VLOOKUP(G381,Vocabulary!$A:$J,10,)=0,"",VLOOKUP(G381,Vocabulary!$A:$J,10,)),"")</f>
        <v/>
      </c>
      <c r="I381" s="21">
        <v>259</v>
      </c>
      <c r="J381" s="12" t="str">
        <f>IFERROR(IF(VLOOKUP(I381,Vocabulary!$A:$J,10,)=0,"",VLOOKUP(I381,Vocabulary!$A:$J,10,)),"")</f>
        <v/>
      </c>
      <c r="K381" s="8">
        <v>448</v>
      </c>
      <c r="L381" s="12" t="str">
        <f>IFERROR(IF(VLOOKUP(K381,Vocabulary!$A:$J,10,)=0,"",VLOOKUP(K381,Vocabulary!$A:$J,10,)),"")</f>
        <v>&lt;vl-persoon:Nationaliteit&gt;</v>
      </c>
    </row>
    <row r="382" spans="1:12" x14ac:dyDescent="0.3">
      <c r="A382" s="8">
        <v>449</v>
      </c>
      <c r="B382" s="12" t="str">
        <f>IFERROR(VLOOKUP(A382,Vocabulary!$A:$J,6,),"")</f>
        <v>VL</v>
      </c>
      <c r="C382" s="12" t="str">
        <f>IFERROR(VLOOKUP(A382,Vocabulary!$A:$J,4,),"")</f>
        <v>Person</v>
      </c>
      <c r="D382" s="12" t="str">
        <f>IFERROR(VLOOKUP(A382,Vocabulary!$A:$J,2,),"")</f>
        <v>Overlijden</v>
      </c>
      <c r="E382" s="12" t="str">
        <f>IFERROR(IF(VLOOKUP(A382,Vocabulary!$A:$J,3,)=0,"",VLOOKUP(A382,Vocabulary!$A:$J,3,)),"")</f>
        <v>Het doodgaan vd Persoon.</v>
      </c>
      <c r="F382" s="12" t="str">
        <f>IFERROR(IF(VLOOKUP(A382,Vocabulary!$A:$J,7,)=0,"",VLOOKUP(A382,Vocabulary!$A:$J,7,)),"")</f>
        <v/>
      </c>
      <c r="H382" s="12" t="str">
        <f>IFERROR(IF(VLOOKUP(G382,Vocabulary!$A:$J,10,)=0,"",VLOOKUP(G382,Vocabulary!$A:$J,10,)),"")</f>
        <v/>
      </c>
      <c r="J382" s="12" t="str">
        <f>IFERROR(IF(VLOOKUP(I382,Vocabulary!$A:$J,10,)=0,"",VLOOKUP(I382,Vocabulary!$A:$J,10,)),"")</f>
        <v/>
      </c>
      <c r="K382" s="8">
        <v>449</v>
      </c>
      <c r="L382" s="12" t="str">
        <f>IFERROR(IF(VLOOKUP(K382,Vocabulary!$A:$J,10,)=0,"",VLOOKUP(K382,Vocabulary!$A:$J,10,)),"")</f>
        <v>&lt;vl-persoon:Overlijden&gt;</v>
      </c>
    </row>
    <row r="383" spans="1:12" ht="72" x14ac:dyDescent="0.3">
      <c r="A383" s="8">
        <v>450</v>
      </c>
      <c r="B383" s="12" t="str">
        <f>IFERROR(VLOOKUP(A383,Vocabulary!$A:$J,6,),"")</f>
        <v>VL</v>
      </c>
      <c r="C383" s="12" t="str">
        <f>IFERROR(VLOOKUP(A383,Vocabulary!$A:$J,4,),"")</f>
        <v>Person</v>
      </c>
      <c r="D383" s="12" t="str">
        <f>IFERROR(VLOOKUP(A383,Vocabulary!$A:$J,2,),"")</f>
        <v>PermanentInwoner</v>
      </c>
      <c r="E383" s="12" t="str">
        <f>IFERROR(IF(VLOOKUP(A383,Vocabulary!$A:$J,3,)=0,"",VLOOKUP(A383,Vocabulary!$A:$J,3,)),"")</f>
        <v xml:space="preserve">Persoon die permanent in een bepaalde plaats of land woont. 
Gebruik
 Is een verblijfsrecht dat in principe officieel moet worden toegekend als de persoon geen staatsburger is. </v>
      </c>
      <c r="F383" s="12" t="str">
        <f>IFERROR(IF(VLOOKUP(A383,Vocabulary!$A:$J,7,)=0,"",VLOOKUP(A383,Vocabulary!$A:$J,7,)),"")</f>
        <v/>
      </c>
      <c r="H383" s="12" t="str">
        <f>IFERROR(IF(VLOOKUP(G383,Vocabulary!$A:$J,10,)=0,"",VLOOKUP(G383,Vocabulary!$A:$J,10,)),"")</f>
        <v/>
      </c>
      <c r="J383" s="12" t="str">
        <f>IFERROR(IF(VLOOKUP(I383,Vocabulary!$A:$J,10,)=0,"",VLOOKUP(I383,Vocabulary!$A:$J,10,)),"")</f>
        <v/>
      </c>
      <c r="K383" s="8">
        <v>450</v>
      </c>
      <c r="L383" s="12" t="str">
        <f>IFERROR(IF(VLOOKUP(K383,Vocabulary!$A:$J,10,)=0,"",VLOOKUP(K383,Vocabulary!$A:$J,10,)),"")</f>
        <v>&lt;vl-persoon:PermanentInwoner&gt;</v>
      </c>
    </row>
    <row r="384" spans="1:12" x14ac:dyDescent="0.3">
      <c r="A384" s="8">
        <v>451</v>
      </c>
      <c r="B384" s="12" t="str">
        <f>IFERROR(VLOOKUP(A384,Vocabulary!$A:$J,6,),"")</f>
        <v>VL</v>
      </c>
      <c r="C384" s="12" t="str">
        <f>IFERROR(VLOOKUP(A384,Vocabulary!$A:$J,4,),"")</f>
        <v>Person</v>
      </c>
      <c r="D384" s="12" t="str">
        <f>IFERROR(VLOOKUP(A384,Vocabulary!$A:$J,2,),"")</f>
        <v>Persoonsgebeurtenis</v>
      </c>
      <c r="E384" s="12" t="str">
        <f>IFERROR(IF(VLOOKUP(A384,Vocabulary!$A:$J,3,)=0,"",VLOOKUP(A384,Vocabulary!$A:$J,3,)),"")</f>
        <v>Belangrijke gebeurtenis ih leven ve persoon.</v>
      </c>
      <c r="F384" s="12" t="str">
        <f>IFERROR(IF(VLOOKUP(A384,Vocabulary!$A:$J,7,)=0,"",VLOOKUP(A384,Vocabulary!$A:$J,7,)),"")</f>
        <v/>
      </c>
      <c r="G384" s="4">
        <v>112</v>
      </c>
      <c r="H384" s="12" t="str">
        <f>IFERROR(IF(VLOOKUP(G384,Vocabulary!$A:$J,10,)=0,"",VLOOKUP(G384,Vocabulary!$A:$J,10,)),"")</f>
        <v>&lt;eu:LifeEvent&gt;</v>
      </c>
      <c r="J384" s="12" t="str">
        <f>IFERROR(IF(VLOOKUP(I384,Vocabulary!$A:$J,10,)=0,"",VLOOKUP(I384,Vocabulary!$A:$J,10,)),"")</f>
        <v/>
      </c>
      <c r="K384" s="8">
        <v>451</v>
      </c>
      <c r="L384" s="12" t="str">
        <f>IFERROR(IF(VLOOKUP(K384,Vocabulary!$A:$J,10,)=0,"",VLOOKUP(K384,Vocabulary!$A:$J,10,)),"")</f>
        <v>&lt;vl-persoon:Persoonsgebeurtenis&gt;</v>
      </c>
    </row>
    <row r="385" spans="1:12" ht="72" x14ac:dyDescent="0.3">
      <c r="A385" s="8">
        <v>452</v>
      </c>
      <c r="B385" s="12" t="str">
        <f>IFERROR(VLOOKUP(A385,Vocabulary!$A:$J,6,),"")</f>
        <v>VL</v>
      </c>
      <c r="C385" s="12" t="str">
        <f>IFERROR(VLOOKUP(A385,Vocabulary!$A:$J,4,),"")</f>
        <v>Person</v>
      </c>
      <c r="D385" s="12" t="str">
        <f>IFERROR(VLOOKUP(A385,Vocabulary!$A:$J,2,),"")</f>
        <v>Persoonsrelatie</v>
      </c>
      <c r="E385" s="12" t="str">
        <f>IFERROR(IF(VLOOKUP(A385,Vocabulary!$A:$J,3,)=0,"",VLOOKUP(A385,Vocabulary!$A:$J,3,)),"")</f>
        <v xml:space="preserve">Relatie tussen twee of meer personen. 
Gebruik
 Typisch zijn dit burgerrechtelijke relaties (zie burgerlijke staat) maar niet noodzakelijk daartoe beperkt. </v>
      </c>
      <c r="F385" s="12" t="str">
        <f>IFERROR(IF(VLOOKUP(A385,Vocabulary!$A:$J,7,)=0,"",VLOOKUP(A385,Vocabulary!$A:$J,7,)),"")</f>
        <v/>
      </c>
      <c r="H385" s="12" t="str">
        <f>IFERROR(IF(VLOOKUP(G385,Vocabulary!$A:$J,10,)=0,"",VLOOKUP(G385,Vocabulary!$A:$J,10,)),"")</f>
        <v/>
      </c>
      <c r="I385" s="21">
        <v>324</v>
      </c>
      <c r="J385" s="12" t="str">
        <f>IFERROR(IF(VLOOKUP(I385,Vocabulary!$A:$J,10,)=0,"",VLOOKUP(I385,Vocabulary!$A:$J,10,)),"")</f>
        <v>&lt;fed-per:PersonRelation&gt;</v>
      </c>
      <c r="K385" s="8">
        <v>452</v>
      </c>
      <c r="L385" s="12" t="str">
        <f>IFERROR(IF(VLOOKUP(K385,Vocabulary!$A:$J,10,)=0,"",VLOOKUP(K385,Vocabulary!$A:$J,10,)),"")</f>
        <v>&lt;vl-persoon:Persoonsrelatie&gt;</v>
      </c>
    </row>
    <row r="386" spans="1:12" ht="57.6" x14ac:dyDescent="0.3">
      <c r="A386" s="8">
        <v>453</v>
      </c>
      <c r="B386" s="12" t="str">
        <f>IFERROR(VLOOKUP(A386,Vocabulary!$A:$J,6,),"")</f>
        <v>VL</v>
      </c>
      <c r="C386" s="12" t="str">
        <f>IFERROR(VLOOKUP(A386,Vocabulary!$A:$J,4,),"")</f>
        <v>Person</v>
      </c>
      <c r="D386" s="12" t="str">
        <f>IFERROR(VLOOKUP(A386,Vocabulary!$A:$J,2,),"")</f>
        <v>Samenwonen</v>
      </c>
      <c r="E386" s="12" t="str">
        <f>IFERROR(IF(VLOOKUP(A386,Vocabulary!$A:$J,3,)=0,"",VLOOKUP(A386,Vocabulary!$A:$J,3,)),"")</f>
        <v xml:space="preserve">Regeling waarbij twee personen die niet getrouwd zijn samenleven. 
Gebruik
 Kan, net als bv een huwelijk, de basis vormen van een gezin. </v>
      </c>
      <c r="F386" s="12" t="str">
        <f>IFERROR(IF(VLOOKUP(A386,Vocabulary!$A:$J,7,)=0,"",VLOOKUP(A386,Vocabulary!$A:$J,7,)),"")</f>
        <v/>
      </c>
      <c r="H386" s="12" t="str">
        <f>IFERROR(IF(VLOOKUP(G386,Vocabulary!$A:$J,10,)=0,"",VLOOKUP(G386,Vocabulary!$A:$J,10,)),"")</f>
        <v/>
      </c>
      <c r="I386" s="21">
        <v>314</v>
      </c>
      <c r="J386" s="12" t="str">
        <f>IFERROR(IF(VLOOKUP(I386,Vocabulary!$A:$J,10,)=0,"",VLOOKUP(I386,Vocabulary!$A:$J,10,)),"")</f>
        <v>&lt;fed-per:Cohabitation&gt;</v>
      </c>
      <c r="K386" s="8">
        <v>453</v>
      </c>
      <c r="L386" s="12" t="str">
        <f>IFERROR(IF(VLOOKUP(K386,Vocabulary!$A:$J,10,)=0,"",VLOOKUP(K386,Vocabulary!$A:$J,10,)),"")</f>
        <v>&lt;vl-persoon:Samenwonen&gt;</v>
      </c>
    </row>
    <row r="387" spans="1:12" ht="115.2" x14ac:dyDescent="0.3">
      <c r="A387" s="8">
        <v>454</v>
      </c>
      <c r="B387" s="12" t="str">
        <f>IFERROR(VLOOKUP(A387,Vocabulary!$A:$J,6,),"")</f>
        <v>VL</v>
      </c>
      <c r="C387" s="12" t="str">
        <f>IFERROR(VLOOKUP(A387,Vocabulary!$A:$J,4,),"")</f>
        <v>Person</v>
      </c>
      <c r="D387" s="12" t="str">
        <f>IFERROR(VLOOKUP(A387,Vocabulary!$A:$J,2,),"")</f>
        <v>Staatburgerschap</v>
      </c>
      <c r="E387" s="12" t="str">
        <f>IFERROR(IF(VLOOKUP(A387,Vocabulary!$A:$J,3,)=0,"",VLOOKUP(A387,Vocabulary!$A:$J,3,)),"")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F387" s="12" t="str">
        <f>IFERROR(IF(VLOOKUP(A387,Vocabulary!$A:$J,7,)=0,"",VLOOKUP(A387,Vocabulary!$A:$J,7,)),"")</f>
        <v/>
      </c>
      <c r="G387" s="4">
        <v>146</v>
      </c>
      <c r="H387" s="12" t="str">
        <f>IFERROR(IF(VLOOKUP(G387,Vocabulary!$A:$J,10,)=0,"",VLOOKUP(G387,Vocabulary!$A:$J,10,)),"")</f>
        <v>&lt;eu:PersonCitizenship&gt;</v>
      </c>
      <c r="I387" s="21">
        <v>675</v>
      </c>
      <c r="J387" s="12" t="str">
        <f>IFERROR(IF(VLOOKUP(I387,Vocabulary!$A:$J,10,)=0,"",VLOOKUP(I387,Vocabulary!$A:$J,10,)),"")</f>
        <v>&lt;person:citizenship&gt;</v>
      </c>
      <c r="K387" s="8">
        <v>454</v>
      </c>
      <c r="L387" s="12" t="str">
        <f>IFERROR(IF(VLOOKUP(K387,Vocabulary!$A:$J,10,)=0,"",VLOOKUP(K387,Vocabulary!$A:$J,10,)),"")</f>
        <v>&lt;vl-persoon:Staatburgerschap&gt;</v>
      </c>
    </row>
    <row r="388" spans="1:12" x14ac:dyDescent="0.3">
      <c r="A388" s="8">
        <v>455</v>
      </c>
      <c r="B388" s="12" t="str">
        <f>IFERROR(VLOOKUP(A388,Vocabulary!$A:$J,6,),"")</f>
        <v>VL</v>
      </c>
      <c r="C388" s="12" t="str">
        <f>IFERROR(VLOOKUP(A388,Vocabulary!$A:$J,4,),"")</f>
        <v>Person</v>
      </c>
      <c r="D388" s="12" t="str">
        <f>IFERROR(VLOOKUP(A388,Vocabulary!$A:$J,2,),"")</f>
        <v>Staatsburger</v>
      </c>
      <c r="E388" s="12" t="str">
        <f>IFERROR(IF(VLOOKUP(A388,Vocabulary!$A:$J,3,)=0,"",VLOOKUP(A388,Vocabulary!$A:$J,3,)),"")</f>
        <v>Persoon die juridisch verbonden is met een staat.</v>
      </c>
      <c r="F388" s="12" t="str">
        <f>IFERROR(IF(VLOOKUP(A388,Vocabulary!$A:$J,7,)=0,"",VLOOKUP(A388,Vocabulary!$A:$J,7,)),"")</f>
        <v/>
      </c>
      <c r="H388" s="12" t="str">
        <f>IFERROR(IF(VLOOKUP(G388,Vocabulary!$A:$J,10,)=0,"",VLOOKUP(G388,Vocabulary!$A:$J,10,)),"")</f>
        <v/>
      </c>
      <c r="J388" s="12" t="str">
        <f>IFERROR(IF(VLOOKUP(I388,Vocabulary!$A:$J,10,)=0,"",VLOOKUP(I388,Vocabulary!$A:$J,10,)),"")</f>
        <v/>
      </c>
      <c r="K388" s="8">
        <v>455</v>
      </c>
      <c r="L388" s="12" t="str">
        <f>IFERROR(IF(VLOOKUP(K388,Vocabulary!$A:$J,10,)=0,"",VLOOKUP(K388,Vocabulary!$A:$J,10,)),"")</f>
        <v>&lt;vl-persoon:Staatsburger&gt;</v>
      </c>
    </row>
    <row r="389" spans="1:12" ht="86.4" x14ac:dyDescent="0.3">
      <c r="A389" s="8">
        <v>456</v>
      </c>
      <c r="B389" s="12" t="str">
        <f>IFERROR(VLOOKUP(A389,Vocabulary!$A:$J,6,),"")</f>
        <v>VL</v>
      </c>
      <c r="C389" s="12" t="str">
        <f>IFERROR(VLOOKUP(A389,Vocabulary!$A:$J,4,),"")</f>
        <v>Person</v>
      </c>
      <c r="D389" s="12" t="str">
        <f>IFERROR(VLOOKUP(A389,Vocabulary!$A:$J,2,),"")</f>
        <v>TijdelijkInwoner</v>
      </c>
      <c r="E389" s="12" t="str">
        <f>IFERROR(IF(VLOOKUP(A389,Vocabulary!$A:$J,3,)=0,"",VLOOKUP(A389,Vocabulary!$A:$J,3,)),"")</f>
        <v xml:space="preserve">Persoon die tijdelijk in een plaats of land woont. 
Gebruik
 Is een verblijfsrecht dat in principe enkel wordt toegekend omwille ve zeer specifieke reden bv werken of studeren. Exclusief personen met kort verblijf, bv als toerist. </v>
      </c>
      <c r="F389" s="12" t="str">
        <f>IFERROR(IF(VLOOKUP(A389,Vocabulary!$A:$J,7,)=0,"",VLOOKUP(A389,Vocabulary!$A:$J,7,)),"")</f>
        <v/>
      </c>
      <c r="H389" s="12" t="str">
        <f>IFERROR(IF(VLOOKUP(G389,Vocabulary!$A:$J,10,)=0,"",VLOOKUP(G389,Vocabulary!$A:$J,10,)),"")</f>
        <v/>
      </c>
      <c r="J389" s="12" t="str">
        <f>IFERROR(IF(VLOOKUP(I389,Vocabulary!$A:$J,10,)=0,"",VLOOKUP(I389,Vocabulary!$A:$J,10,)),"")</f>
        <v/>
      </c>
      <c r="K389" s="8">
        <v>456</v>
      </c>
      <c r="L389" s="12" t="str">
        <f>IFERROR(IF(VLOOKUP(K389,Vocabulary!$A:$J,10,)=0,"",VLOOKUP(K389,Vocabulary!$A:$J,10,)),"")</f>
        <v>&lt;vl-persoon:TijdelijkInwoner&gt;</v>
      </c>
    </row>
    <row r="390" spans="1:12" x14ac:dyDescent="0.3">
      <c r="A390" s="8">
        <v>457</v>
      </c>
      <c r="B390" s="12" t="str">
        <f>IFERROR(VLOOKUP(A390,Vocabulary!$A:$J,6,),"")</f>
        <v>VL</v>
      </c>
      <c r="C390" s="12" t="str">
        <f>IFERROR(VLOOKUP(A390,Vocabulary!$A:$J,4,),"")</f>
        <v>Person</v>
      </c>
      <c r="D390" s="12" t="str">
        <f>IFERROR(VLOOKUP(A390,Vocabulary!$A:$J,2,),"")</f>
        <v>Verblijfplaats</v>
      </c>
      <c r="E390" s="12" t="str">
        <f>IFERROR(IF(VLOOKUP(A390,Vocabulary!$A:$J,3,)=0,"",VLOOKUP(A390,Vocabulary!$A:$J,3,)),"")</f>
        <v>Plaats waar een persoon al dan niet tijdelijk woont of logeert.</v>
      </c>
      <c r="F390" s="12" t="str">
        <f>IFERROR(IF(VLOOKUP(A390,Vocabulary!$A:$J,7,)=0,"",VLOOKUP(A390,Vocabulary!$A:$J,7,)),"")</f>
        <v/>
      </c>
      <c r="H390" s="12" t="str">
        <f>IFERROR(IF(VLOOKUP(G390,Vocabulary!$A:$J,10,)=0,"",VLOOKUP(G390,Vocabulary!$A:$J,10,)),"")</f>
        <v/>
      </c>
      <c r="J390" s="12" t="str">
        <f>IFERROR(IF(VLOOKUP(I390,Vocabulary!$A:$J,10,)=0,"",VLOOKUP(I390,Vocabulary!$A:$J,10,)),"")</f>
        <v/>
      </c>
      <c r="K390" s="8">
        <v>457</v>
      </c>
      <c r="L390" s="12" t="str">
        <f>IFERROR(IF(VLOOKUP(K390,Vocabulary!$A:$J,10,)=0,"",VLOOKUP(K390,Vocabulary!$A:$J,10,)),"")</f>
        <v>&lt;vl-persoon:Verblijfplaats&gt;</v>
      </c>
    </row>
    <row r="391" spans="1:12" ht="115.2" x14ac:dyDescent="0.3">
      <c r="A391" s="8">
        <v>458</v>
      </c>
      <c r="B391" s="12" t="str">
        <f>IFERROR(VLOOKUP(A391,Vocabulary!$A:$J,6,),"")</f>
        <v>VL</v>
      </c>
      <c r="C391" s="12" t="str">
        <f>IFERROR(VLOOKUP(A391,Vocabulary!$A:$J,4,),"")</f>
        <v>Person</v>
      </c>
      <c r="D391" s="12" t="str">
        <f>IFERROR(VLOOKUP(A391,Vocabulary!$A:$J,2,),"")</f>
        <v>Voogdij</v>
      </c>
      <c r="E391" s="12" t="str">
        <f>IFERROR(IF(VLOOKUP(A391,Vocabulary!$A:$J,3,)=0,"",VLOOKUP(A391,Vocabulary!$A:$J,3,)),"")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F391" s="12" t="str">
        <f>IFERROR(IF(VLOOKUP(A391,Vocabulary!$A:$J,7,)=0,"",VLOOKUP(A391,Vocabulary!$A:$J,7,)),"")</f>
        <v/>
      </c>
      <c r="H391" s="12" t="str">
        <f>IFERROR(IF(VLOOKUP(G391,Vocabulary!$A:$J,10,)=0,"",VLOOKUP(G391,Vocabulary!$A:$J,10,)),"")</f>
        <v/>
      </c>
      <c r="I391" s="21">
        <v>318</v>
      </c>
      <c r="J391" s="12" t="str">
        <f>IFERROR(IF(VLOOKUP(I391,Vocabulary!$A:$J,10,)=0,"",VLOOKUP(I391,Vocabulary!$A:$J,10,)),"")</f>
        <v>&lt;fed-per:Guardianship&gt;</v>
      </c>
      <c r="K391" s="8">
        <v>458</v>
      </c>
      <c r="L391" s="12" t="str">
        <f>IFERROR(IF(VLOOKUP(K391,Vocabulary!$A:$J,10,)=0,"",VLOOKUP(K391,Vocabulary!$A:$J,10,)),"")</f>
        <v>&lt;vl-persoon:Voogdij&gt;</v>
      </c>
    </row>
    <row r="392" spans="1:12" ht="100.8" x14ac:dyDescent="0.3">
      <c r="A392" s="8">
        <v>459</v>
      </c>
      <c r="B392" s="12" t="str">
        <f>IFERROR(VLOOKUP(A392,Vocabulary!$A:$J,6,),"")</f>
        <v>VL</v>
      </c>
      <c r="C392" s="12" t="str">
        <f>IFERROR(VLOOKUP(A392,Vocabulary!$A:$J,4,),"")</f>
        <v>Person</v>
      </c>
      <c r="D392" s="12" t="str">
        <f>IFERROR(VLOOKUP(A392,Vocabulary!$A:$J,2,),"")</f>
        <v>Vreemdeling</v>
      </c>
      <c r="E392" s="12" t="str">
        <f>IFERROR(IF(VLOOKUP(A392,Vocabulary!$A:$J,3,)=0,"",VLOOKUP(A392,Vocabulary!$A:$J,3,)),"")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F392" s="12" t="str">
        <f>IFERROR(IF(VLOOKUP(A392,Vocabulary!$A:$J,7,)=0,"",VLOOKUP(A392,Vocabulary!$A:$J,7,)),"")</f>
        <v/>
      </c>
      <c r="H392" s="12" t="str">
        <f>IFERROR(IF(VLOOKUP(G392,Vocabulary!$A:$J,10,)=0,"",VLOOKUP(G392,Vocabulary!$A:$J,10,)),"")</f>
        <v/>
      </c>
      <c r="J392" s="12" t="str">
        <f>IFERROR(IF(VLOOKUP(I392,Vocabulary!$A:$J,10,)=0,"",VLOOKUP(I392,Vocabulary!$A:$J,10,)),"")</f>
        <v/>
      </c>
      <c r="K392" s="8">
        <v>459</v>
      </c>
      <c r="L392" s="12" t="str">
        <f>IFERROR(IF(VLOOKUP(K392,Vocabulary!$A:$J,10,)=0,"",VLOOKUP(K392,Vocabulary!$A:$J,10,)),"")</f>
        <v>&lt;vl-persoon:Vreemdeling&gt;</v>
      </c>
    </row>
    <row r="393" spans="1:12" ht="57.6" x14ac:dyDescent="0.3">
      <c r="A393" s="8">
        <v>460</v>
      </c>
      <c r="B393" s="12" t="str">
        <f>IFERROR(VLOOKUP(A393,Vocabulary!$A:$J,6,),"")</f>
        <v>VL</v>
      </c>
      <c r="C393" s="12" t="str">
        <f>IFERROR(VLOOKUP(A393,Vocabulary!$A:$J,4,),"")</f>
        <v>Person</v>
      </c>
      <c r="D393" s="12" t="str">
        <f>IFERROR(VLOOKUP(A393,Vocabulary!$A:$J,2,),"")</f>
        <v>afstammingstype</v>
      </c>
      <c r="E393" s="12" t="str">
        <f>IFERROR(IF(VLOOKUP(A393,Vocabulary!$A:$J,3,)=0,"",VLOOKUP(A393,Vocabulary!$A:$J,3,)),"")</f>
        <v xml:space="preserve">Aard vd afstamming. 
Gebruik
Bv geadopteerd, kind uit huwelijk, erkend door de vader etc. </v>
      </c>
      <c r="F393" s="12" t="str">
        <f>IFERROR(IF(VLOOKUP(A393,Vocabulary!$A:$J,7,)=0,"",VLOOKUP(A393,Vocabulary!$A:$J,7,)),"")</f>
        <v/>
      </c>
      <c r="H393" s="12" t="str">
        <f>IFERROR(IF(VLOOKUP(G393,Vocabulary!$A:$J,10,)=0,"",VLOOKUP(G393,Vocabulary!$A:$J,10,)),"")</f>
        <v/>
      </c>
      <c r="J393" s="12" t="str">
        <f>IFERROR(IF(VLOOKUP(I393,Vocabulary!$A:$J,10,)=0,"",VLOOKUP(I393,Vocabulary!$A:$J,10,)),"")</f>
        <v/>
      </c>
      <c r="K393" s="8">
        <v>460</v>
      </c>
      <c r="L393" s="12" t="str">
        <f>IFERROR(IF(VLOOKUP(K393,Vocabulary!$A:$J,10,)=0,"",VLOOKUP(K393,Vocabulary!$A:$J,10,)),"")</f>
        <v>&lt;vl-persoon:afstammingstype&gt;</v>
      </c>
    </row>
    <row r="394" spans="1:12" ht="28.8" x14ac:dyDescent="0.3">
      <c r="A394" s="8">
        <v>461</v>
      </c>
      <c r="B394" s="12" t="str">
        <f>IFERROR(VLOOKUP(A394,Vocabulary!$A:$J,6,),"")</f>
        <v>VL</v>
      </c>
      <c r="C394" s="12" t="str">
        <f>IFERROR(VLOOKUP(A394,Vocabulary!$A:$J,4,),"")</f>
        <v>Person</v>
      </c>
      <c r="D394" s="12" t="str">
        <f>IFERROR(VLOOKUP(A394,Vocabulary!$A:$J,2,),"")</f>
        <v>Staatburgerschap.binnenJurisdictie</v>
      </c>
      <c r="E394" s="12" t="str">
        <f>IFERROR(IF(VLOOKUP(A394,Vocabulary!$A:$J,3,)=0,"",VLOOKUP(A394,Vocabulary!$A:$J,3,)),"")</f>
        <v>Jurisdictie waarbinnen het staatsburgerschap (ve persoon) is gedefineerd.</v>
      </c>
      <c r="F394" s="12" t="str">
        <f>IFERROR(IF(VLOOKUP(A394,Vocabulary!$A:$J,7,)=0,"",VLOOKUP(A394,Vocabulary!$A:$J,7,)),"")</f>
        <v/>
      </c>
      <c r="H394" s="12" t="str">
        <f>IFERROR(IF(VLOOKUP(G394,Vocabulary!$A:$J,10,)=0,"",VLOOKUP(G394,Vocabulary!$A:$J,10,)),"")</f>
        <v/>
      </c>
      <c r="J394" s="12" t="str">
        <f>IFERROR(IF(VLOOKUP(I394,Vocabulary!$A:$J,10,)=0,"",VLOOKUP(I394,Vocabulary!$A:$J,10,)),"")</f>
        <v/>
      </c>
      <c r="K394" s="8">
        <v>461</v>
      </c>
      <c r="L394" s="12" t="str">
        <f>IFERROR(IF(VLOOKUP(K394,Vocabulary!$A:$J,10,)=0,"",VLOOKUP(K394,Vocabulary!$A:$J,10,)),"")</f>
        <v>&lt;vl-persoon:Staatburgerschap.binnenJurisdictie&gt;</v>
      </c>
    </row>
    <row r="395" spans="1:12" ht="28.8" x14ac:dyDescent="0.3">
      <c r="A395" s="8">
        <v>462</v>
      </c>
      <c r="B395" s="12" t="str">
        <f>IFERROR(VLOOKUP(A395,Vocabulary!$A:$J,6,),"")</f>
        <v>VL</v>
      </c>
      <c r="C395" s="12" t="str">
        <f>IFERROR(VLOOKUP(A395,Vocabulary!$A:$J,4,),"")</f>
        <v>Person</v>
      </c>
      <c r="D395" s="12" t="str">
        <f>IFERROR(VLOOKUP(A395,Vocabulary!$A:$J,2,),"")</f>
        <v>Inwonerschap.binnenJurisdictie</v>
      </c>
      <c r="E395" s="12" t="str">
        <f>IFERROR(IF(VLOOKUP(A395,Vocabulary!$A:$J,3,)=0,"",VLOOKUP(A395,Vocabulary!$A:$J,3,)),"")</f>
        <v>Jurisdictie waarbinnen het inwonerschap (ve persoon) is gedefineerd.</v>
      </c>
      <c r="F395" s="12" t="str">
        <f>IFERROR(IF(VLOOKUP(A395,Vocabulary!$A:$J,7,)=0,"",VLOOKUP(A395,Vocabulary!$A:$J,7,)),"")</f>
        <v/>
      </c>
      <c r="H395" s="12" t="str">
        <f>IFERROR(IF(VLOOKUP(G395,Vocabulary!$A:$J,10,)=0,"",VLOOKUP(G395,Vocabulary!$A:$J,10,)),"")</f>
        <v/>
      </c>
      <c r="J395" s="12" t="str">
        <f>IFERROR(IF(VLOOKUP(I395,Vocabulary!$A:$J,10,)=0,"",VLOOKUP(I395,Vocabulary!$A:$J,10,)),"")</f>
        <v/>
      </c>
      <c r="K395" s="8">
        <v>462</v>
      </c>
      <c r="L395" s="12" t="str">
        <f>IFERROR(IF(VLOOKUP(K395,Vocabulary!$A:$J,10,)=0,"",VLOOKUP(K395,Vocabulary!$A:$J,10,)),"")</f>
        <v>&lt;vl-persoon:Inwonerschap.binnenJurisdictie&gt;</v>
      </c>
    </row>
    <row r="396" spans="1:12" x14ac:dyDescent="0.3">
      <c r="A396" s="8">
        <v>463</v>
      </c>
      <c r="B396" s="12" t="str">
        <f>IFERROR(VLOOKUP(A396,Vocabulary!$A:$J,6,),"")</f>
        <v>VL</v>
      </c>
      <c r="C396" s="12" t="str">
        <f>IFERROR(VLOOKUP(A396,Vocabulary!$A:$J,4,),"")</f>
        <v>Person</v>
      </c>
      <c r="D396" s="12" t="str">
        <f>IFERROR(VLOOKUP(A396,Vocabulary!$A:$J,2,),"")</f>
        <v>datum</v>
      </c>
      <c r="E396" s="12" t="str">
        <f>IFERROR(IF(VLOOKUP(A396,Vocabulary!$A:$J,3,)=0,"",VLOOKUP(A396,Vocabulary!$A:$J,3,)),"")</f>
        <v>Datum waarop de gebeurtenis plaatsvond.</v>
      </c>
      <c r="F396" s="12" t="str">
        <f>IFERROR(IF(VLOOKUP(A396,Vocabulary!$A:$J,7,)=0,"",VLOOKUP(A396,Vocabulary!$A:$J,7,)),"")</f>
        <v/>
      </c>
      <c r="G396" s="4">
        <v>140.14099999999999</v>
      </c>
      <c r="H396" s="12" t="str">
        <f>IFERROR(IF(VLOOKUP(G396,Vocabulary!$A:$J,10,)=0,"",VLOOKUP(G396,Vocabulary!$A:$J,10,)),"")</f>
        <v/>
      </c>
      <c r="I396" s="21">
        <v>330.33100000000002</v>
      </c>
      <c r="J396" s="12" t="str">
        <f>IFERROR(IF(VLOOKUP(I396,Vocabulary!$A:$J,10,)=0,"",VLOOKUP(I396,Vocabulary!$A:$J,10,)),"")</f>
        <v/>
      </c>
      <c r="K396" s="8">
        <v>463</v>
      </c>
      <c r="L396" s="12" t="str">
        <f>IFERROR(IF(VLOOKUP(K396,Vocabulary!$A:$J,10,)=0,"",VLOOKUP(K396,Vocabulary!$A:$J,10,)),"")</f>
        <v>&lt;vl-persoon:datum&gt;</v>
      </c>
    </row>
    <row r="397" spans="1:12" x14ac:dyDescent="0.3">
      <c r="A397" s="8">
        <v>464</v>
      </c>
      <c r="B397" s="12" t="str">
        <f>IFERROR(VLOOKUP(A397,Vocabulary!$A:$J,6,),"")</f>
        <v>VL</v>
      </c>
      <c r="C397" s="12" t="str">
        <f>IFERROR(VLOOKUP(A397,Vocabulary!$A:$J,4,),"")</f>
        <v>Person</v>
      </c>
      <c r="D397" s="12" t="str">
        <f>IFERROR(VLOOKUP(A397,Vocabulary!$A:$J,2,),"")</f>
        <v>datumVanAfstamming</v>
      </c>
      <c r="E397" s="12" t="str">
        <f>IFERROR(IF(VLOOKUP(A397,Vocabulary!$A:$J,3,)=0,"",VLOOKUP(A397,Vocabulary!$A:$J,3,)),"")</f>
        <v>De datum waarop de afstamming wordt vastgesteld.</v>
      </c>
      <c r="F397" s="12" t="str">
        <f>IFERROR(IF(VLOOKUP(A397,Vocabulary!$A:$J,7,)=0,"",VLOOKUP(A397,Vocabulary!$A:$J,7,)),"")</f>
        <v/>
      </c>
      <c r="H397" s="12" t="str">
        <f>IFERROR(IF(VLOOKUP(G397,Vocabulary!$A:$J,10,)=0,"",VLOOKUP(G397,Vocabulary!$A:$J,10,)),"")</f>
        <v/>
      </c>
      <c r="J397" s="12" t="str">
        <f>IFERROR(IF(VLOOKUP(I397,Vocabulary!$A:$J,10,)=0,"",VLOOKUP(I397,Vocabulary!$A:$J,10,)),"")</f>
        <v/>
      </c>
      <c r="K397" s="8">
        <v>464</v>
      </c>
      <c r="L397" s="12" t="str">
        <f>IFERROR(IF(VLOOKUP(K397,Vocabulary!$A:$J,10,)=0,"",VLOOKUP(K397,Vocabulary!$A:$J,10,)),"")</f>
        <v>&lt;vl-persoon:datumVanAfstamming&gt;</v>
      </c>
    </row>
    <row r="398" spans="1:12" x14ac:dyDescent="0.3">
      <c r="A398" s="8">
        <v>465</v>
      </c>
      <c r="B398" s="12" t="str">
        <f>IFERROR(VLOOKUP(A398,Vocabulary!$A:$J,6,),"")</f>
        <v>VL</v>
      </c>
      <c r="C398" s="12" t="str">
        <f>IFERROR(VLOOKUP(A398,Vocabulary!$A:$J,4,),"")</f>
        <v>Person</v>
      </c>
      <c r="D398" s="12" t="str">
        <f>IFERROR(VLOOKUP(A398,Vocabulary!$A:$J,2,),"")</f>
        <v>gebruikteVoornaam</v>
      </c>
      <c r="E398" s="12" t="str">
        <f>IFERROR(IF(VLOOKUP(A398,Vocabulary!$A:$J,3,)=0,"",VLOOKUP(A398,Vocabulary!$A:$J,3,)),"")</f>
        <v>Belangrijkste vd voornamen ve persoon.</v>
      </c>
      <c r="F398" s="12" t="str">
        <f>IFERROR(IF(VLOOKUP(A398,Vocabulary!$A:$J,7,)=0,"",VLOOKUP(A398,Vocabulary!$A:$J,7,)),"")</f>
        <v/>
      </c>
      <c r="H398" s="12" t="str">
        <f>IFERROR(IF(VLOOKUP(G398,Vocabulary!$A:$J,10,)=0,"",VLOOKUP(G398,Vocabulary!$A:$J,10,)),"")</f>
        <v/>
      </c>
      <c r="I398" s="21">
        <v>333</v>
      </c>
      <c r="J398" s="12" t="str">
        <f>IFERROR(IF(VLOOKUP(I398,Vocabulary!$A:$J,10,)=0,"",VLOOKUP(I398,Vocabulary!$A:$J,10,)),"")</f>
        <v>&lt;#term_givenname&gt;</v>
      </c>
      <c r="K398" s="8">
        <v>465</v>
      </c>
      <c r="L398" s="12" t="str">
        <f>IFERROR(IF(VLOOKUP(K398,Vocabulary!$A:$J,10,)=0,"",VLOOKUP(K398,Vocabulary!$A:$J,10,)),"")</f>
        <v>&lt;vl-persoon:gebruikteVoornaam&gt;</v>
      </c>
    </row>
    <row r="399" spans="1:12" x14ac:dyDescent="0.3">
      <c r="A399" s="8">
        <v>466</v>
      </c>
      <c r="B399" s="12" t="str">
        <f>IFERROR(VLOOKUP(A399,Vocabulary!$A:$J,6,),"")</f>
        <v>VL</v>
      </c>
      <c r="C399" s="12" t="str">
        <f>IFERROR(VLOOKUP(A399,Vocabulary!$A:$J,4,),"")</f>
        <v>Person</v>
      </c>
      <c r="D399" s="12" t="str">
        <f>IFERROR(VLOOKUP(A399,Vocabulary!$A:$J,2,),"")</f>
        <v>geslacht</v>
      </c>
      <c r="E399" s="12" t="str">
        <f>IFERROR(IF(VLOOKUP(A399,Vocabulary!$A:$J,3,)=0,"",VLOOKUP(A399,Vocabulary!$A:$J,3,)),"")</f>
        <v>Het feit of de persoon een man of een vrouw is.</v>
      </c>
      <c r="F399" s="12" t="str">
        <f>IFERROR(IF(VLOOKUP(A399,Vocabulary!$A:$J,7,)=0,"",VLOOKUP(A399,Vocabulary!$A:$J,7,)),"")</f>
        <v/>
      </c>
      <c r="G399" s="4">
        <v>138</v>
      </c>
      <c r="H399" s="12" t="str">
        <f>IFERROR(IF(VLOOKUP(G399,Vocabulary!$A:$J,10,)=0,"",VLOOKUP(G399,Vocabulary!$A:$J,10,)),"")</f>
        <v>&lt;eu:PersonGender&gt;</v>
      </c>
      <c r="I399" s="21">
        <v>335</v>
      </c>
      <c r="J399" s="12" t="str">
        <f>IFERROR(IF(VLOOKUP(I399,Vocabulary!$A:$J,10,)=0,"",VLOOKUP(I399,Vocabulary!$A:$J,10,)),"")</f>
        <v>&lt;eu-org:gender&gt;</v>
      </c>
      <c r="K399" s="8">
        <v>466</v>
      </c>
      <c r="L399" s="12" t="str">
        <f>IFERROR(IF(VLOOKUP(K399,Vocabulary!$A:$J,10,)=0,"",VLOOKUP(K399,Vocabulary!$A:$J,10,)),"")</f>
        <v>&lt;vl-persoon:geslacht&gt;</v>
      </c>
    </row>
    <row r="400" spans="1:12" ht="72" x14ac:dyDescent="0.3">
      <c r="A400" s="8">
        <v>467</v>
      </c>
      <c r="B400" s="12" t="str">
        <f>IFERROR(VLOOKUP(A400,Vocabulary!$A:$J,6,),"")</f>
        <v>VL</v>
      </c>
      <c r="C400" s="12" t="str">
        <f>IFERROR(VLOOKUP(A400,Vocabulary!$A:$J,4,),"")</f>
        <v>Person</v>
      </c>
      <c r="D400" s="12" t="str">
        <f>IFERROR(VLOOKUP(A400,Vocabulary!$A:$J,2,),"")</f>
        <v>gezinsadres</v>
      </c>
      <c r="E400" s="12" t="str">
        <f>IFERROR(IF(VLOOKUP(A400,Vocabulary!$A:$J,3,)=0,"",VLOOKUP(A400,Vocabulary!$A:$J,3,)),"")</f>
        <v xml:space="preserve">Verblijfplaats vh gezin. 
Gebruik
Dikwijls een criterium om te bepalen of personen deel uitmaken van eenzelfde gezin. </v>
      </c>
      <c r="F400" s="12" t="str">
        <f>IFERROR(IF(VLOOKUP(A400,Vocabulary!$A:$J,7,)=0,"",VLOOKUP(A400,Vocabulary!$A:$J,7,)),"")</f>
        <v/>
      </c>
      <c r="H400" s="12" t="str">
        <f>IFERROR(IF(VLOOKUP(G400,Vocabulary!$A:$J,10,)=0,"",VLOOKUP(G400,Vocabulary!$A:$J,10,)),"")</f>
        <v/>
      </c>
      <c r="J400" s="12" t="str">
        <f>IFERROR(IF(VLOOKUP(I400,Vocabulary!$A:$J,10,)=0,"",VLOOKUP(I400,Vocabulary!$A:$J,10,)),"")</f>
        <v/>
      </c>
      <c r="K400" s="8">
        <v>467</v>
      </c>
      <c r="L400" s="12" t="str">
        <f>IFERROR(IF(VLOOKUP(K400,Vocabulary!$A:$J,10,)=0,"",VLOOKUP(K400,Vocabulary!$A:$J,10,)),"")</f>
        <v>&lt;vl-persoon:gezinsadres&gt;</v>
      </c>
    </row>
    <row r="401" spans="1:12" ht="86.4" x14ac:dyDescent="0.3">
      <c r="A401" s="8">
        <v>468</v>
      </c>
      <c r="B401" s="12" t="str">
        <f>IFERROR(VLOOKUP(A401,Vocabulary!$A:$J,6,),"")</f>
        <v>VL</v>
      </c>
      <c r="C401" s="12" t="str">
        <f>IFERROR(VLOOKUP(A401,Vocabulary!$A:$J,4,),"")</f>
        <v>Person</v>
      </c>
      <c r="D401" s="12" t="str">
        <f>IFERROR(VLOOKUP(A401,Vocabulary!$A:$J,2,),"")</f>
        <v>gezinsrelatietype</v>
      </c>
      <c r="E401" s="12" t="str">
        <f>IFERROR(IF(VLOOKUP(A401,Vocabulary!$A:$J,3,)=0,"",VLOOKUP(A401,Vocabulary!$A:$J,3,)),"")</f>
        <v xml:space="preserve">Aard vd relatie. 
Gebruik
Wordt typisch bepaald tov het gezinshoofd. Bv als de vader gezinshoofd is en een gezinslid is zoon, dan zou als de grootvader gezinshoofd was datzelfde gezinslid kleinzoon zijn. </v>
      </c>
      <c r="F401" s="12" t="str">
        <f>IFERROR(IF(VLOOKUP(A401,Vocabulary!$A:$J,7,)=0,"",VLOOKUP(A401,Vocabulary!$A:$J,7,)),"")</f>
        <v/>
      </c>
      <c r="H401" s="12" t="str">
        <f>IFERROR(IF(VLOOKUP(G401,Vocabulary!$A:$J,10,)=0,"",VLOOKUP(G401,Vocabulary!$A:$J,10,)),"")</f>
        <v/>
      </c>
      <c r="I401" s="21">
        <v>338</v>
      </c>
      <c r="J401" s="12" t="str">
        <f>IFERROR(IF(VLOOKUP(I401,Vocabulary!$A:$J,10,)=0,"",VLOOKUP(I401,Vocabulary!$A:$J,10,)),"")</f>
        <v>&lt;fed-per:householdRelation&gt;</v>
      </c>
      <c r="K401" s="8">
        <v>468</v>
      </c>
      <c r="L401" s="12" t="str">
        <f>IFERROR(IF(VLOOKUP(K401,Vocabulary!$A:$J,10,)=0,"",VLOOKUP(K401,Vocabulary!$A:$J,10,)),"")</f>
        <v>&lt;vl-persoon:gezinsrelatietype&gt;</v>
      </c>
    </row>
    <row r="402" spans="1:12" x14ac:dyDescent="0.3">
      <c r="A402" s="8">
        <v>469</v>
      </c>
      <c r="B402" s="12" t="str">
        <f>IFERROR(VLOOKUP(A402,Vocabulary!$A:$J,6,),"")</f>
        <v>VL</v>
      </c>
      <c r="C402" s="12" t="str">
        <f>IFERROR(VLOOKUP(A402,Vocabulary!$A:$J,4,),"")</f>
        <v>Person</v>
      </c>
      <c r="D402" s="12" t="str">
        <f>IFERROR(VLOOKUP(A402,Vocabulary!$A:$J,2,),"")</f>
        <v>heeftBurgerlijkeStaat</v>
      </c>
      <c r="E402" s="12" t="str">
        <f>IFERROR(IF(VLOOKUP(A402,Vocabulary!$A:$J,3,)=0,"",VLOOKUP(A402,Vocabulary!$A:$J,3,)),"")</f>
        <v>Burgerlijke staat vd Persoon.</v>
      </c>
      <c r="F402" s="12" t="str">
        <f>IFERROR(IF(VLOOKUP(A402,Vocabulary!$A:$J,7,)=0,"",VLOOKUP(A402,Vocabulary!$A:$J,7,)),"")</f>
        <v/>
      </c>
      <c r="H402" s="12" t="str">
        <f>IFERROR(IF(VLOOKUP(G402,Vocabulary!$A:$J,10,)=0,"",VLOOKUP(G402,Vocabulary!$A:$J,10,)),"")</f>
        <v/>
      </c>
      <c r="I402" s="21">
        <v>329</v>
      </c>
      <c r="J402" s="12" t="str">
        <f>IFERROR(IF(VLOOKUP(I402,Vocabulary!$A:$J,10,)=0,"",VLOOKUP(I402,Vocabulary!$A:$J,10,)),"")</f>
        <v>&lt;fed-per:civilStatus&gt;</v>
      </c>
      <c r="K402" s="8">
        <v>469</v>
      </c>
      <c r="L402" s="12" t="str">
        <f>IFERROR(IF(VLOOKUP(K402,Vocabulary!$A:$J,10,)=0,"",VLOOKUP(K402,Vocabulary!$A:$J,10,)),"")</f>
        <v>&lt;vl-persoon:heeftBurgerlijkeStaat&gt;</v>
      </c>
    </row>
    <row r="403" spans="1:12" x14ac:dyDescent="0.3">
      <c r="A403" s="8">
        <v>470</v>
      </c>
      <c r="B403" s="12" t="str">
        <f>IFERROR(VLOOKUP(A403,Vocabulary!$A:$J,6,),"")</f>
        <v>VL</v>
      </c>
      <c r="C403" s="12" t="str">
        <f>IFERROR(VLOOKUP(A403,Vocabulary!$A:$J,4,),"")</f>
        <v>Person</v>
      </c>
      <c r="D403" s="12" t="str">
        <f>IFERROR(VLOOKUP(A403,Vocabulary!$A:$J,2,),"")</f>
        <v>heeftGeboorte</v>
      </c>
      <c r="E403" s="12" t="str">
        <f>IFERROR(IF(VLOOKUP(A403,Vocabulary!$A:$J,3,)=0,"",VLOOKUP(A403,Vocabulary!$A:$J,3,)),"")</f>
        <v>Verwijst naar de geboortegegevens vd persoon.</v>
      </c>
      <c r="F403" s="12" t="str">
        <f>IFERROR(IF(VLOOKUP(A403,Vocabulary!$A:$J,7,)=0,"",VLOOKUP(A403,Vocabulary!$A:$J,7,)),"")</f>
        <v/>
      </c>
      <c r="H403" s="12" t="str">
        <f>IFERROR(IF(VLOOKUP(G403,Vocabulary!$A:$J,10,)=0,"",VLOOKUP(G403,Vocabulary!$A:$J,10,)),"")</f>
        <v/>
      </c>
      <c r="J403" s="12" t="str">
        <f>IFERROR(IF(VLOOKUP(I403,Vocabulary!$A:$J,10,)=0,"",VLOOKUP(I403,Vocabulary!$A:$J,10,)),"")</f>
        <v/>
      </c>
      <c r="K403" s="8">
        <v>470</v>
      </c>
      <c r="L403" s="12" t="str">
        <f>IFERROR(IF(VLOOKUP(K403,Vocabulary!$A:$J,10,)=0,"",VLOOKUP(K403,Vocabulary!$A:$J,10,)),"")</f>
        <v>&lt;vl-persoon:heeftGeboorte&gt;</v>
      </c>
    </row>
    <row r="404" spans="1:12" ht="72" x14ac:dyDescent="0.3">
      <c r="A404" s="8">
        <v>471</v>
      </c>
      <c r="B404" s="12" t="str">
        <f>IFERROR(VLOOKUP(A404,Vocabulary!$A:$J,6,),"")</f>
        <v>VL</v>
      </c>
      <c r="C404" s="12" t="str">
        <f>IFERROR(VLOOKUP(A404,Vocabulary!$A:$J,4,),"")</f>
        <v>Person</v>
      </c>
      <c r="D404" s="12" t="str">
        <f>IFERROR(VLOOKUP(A404,Vocabulary!$A:$J,2,),"")</f>
        <v>heeftInwonerschap</v>
      </c>
      <c r="E404" s="12" t="str">
        <f>IFERROR(IF(VLOOKUP(A404,Vocabulary!$A:$J,3,)=0,"",VLOOKUP(A404,Vocabulary!$A:$J,3,)),"")</f>
        <v xml:space="preserve">Inwonerschap vd persoon. 
Gebruik
De entiteit inwonerschap beschrijft het inwonerschap in meer detail (oa de jurisdictie waarbinnen het gedefinieerd is). </v>
      </c>
      <c r="F404" s="12" t="str">
        <f>IFERROR(IF(VLOOKUP(A404,Vocabulary!$A:$J,7,)=0,"",VLOOKUP(A404,Vocabulary!$A:$J,7,)),"")</f>
        <v/>
      </c>
      <c r="H404" s="12" t="str">
        <f>IFERROR(IF(VLOOKUP(G404,Vocabulary!$A:$J,10,)=0,"",VLOOKUP(G404,Vocabulary!$A:$J,10,)),"")</f>
        <v/>
      </c>
      <c r="J404" s="12" t="str">
        <f>IFERROR(IF(VLOOKUP(I404,Vocabulary!$A:$J,10,)=0,"",VLOOKUP(I404,Vocabulary!$A:$J,10,)),"")</f>
        <v/>
      </c>
      <c r="K404" s="8">
        <v>471</v>
      </c>
      <c r="L404" s="12" t="str">
        <f>IFERROR(IF(VLOOKUP(K404,Vocabulary!$A:$J,10,)=0,"",VLOOKUP(K404,Vocabulary!$A:$J,10,)),"")</f>
        <v>&lt;vl-persoon:heeftInwonerschap&gt;</v>
      </c>
    </row>
    <row r="405" spans="1:12" x14ac:dyDescent="0.3">
      <c r="A405" s="8">
        <v>472</v>
      </c>
      <c r="B405" s="12" t="str">
        <f>IFERROR(VLOOKUP(A405,Vocabulary!$A:$J,6,),"")</f>
        <v>VL</v>
      </c>
      <c r="C405" s="12" t="str">
        <f>IFERROR(VLOOKUP(A405,Vocabulary!$A:$J,4,),"")</f>
        <v>Person</v>
      </c>
      <c r="D405" s="12" t="str">
        <f>IFERROR(VLOOKUP(A405,Vocabulary!$A:$J,2,),"")</f>
        <v>heeftNationaliteit</v>
      </c>
      <c r="E405" s="12" t="str">
        <f>IFERROR(IF(VLOOKUP(A405,Vocabulary!$A:$J,3,)=0,"",VLOOKUP(A405,Vocabulary!$A:$J,3,)),"")</f>
        <v>Nationaliteit vd persoon.</v>
      </c>
      <c r="F405" s="12" t="str">
        <f>IFERROR(IF(VLOOKUP(A405,Vocabulary!$A:$J,7,)=0,"",VLOOKUP(A405,Vocabulary!$A:$J,7,)),"")</f>
        <v/>
      </c>
      <c r="H405" s="12" t="str">
        <f>IFERROR(IF(VLOOKUP(G405,Vocabulary!$A:$J,10,)=0,"",VLOOKUP(G405,Vocabulary!$A:$J,10,)),"")</f>
        <v/>
      </c>
      <c r="J405" s="12" t="str">
        <f>IFERROR(IF(VLOOKUP(I405,Vocabulary!$A:$J,10,)=0,"",VLOOKUP(I405,Vocabulary!$A:$J,10,)),"")</f>
        <v/>
      </c>
      <c r="K405" s="8">
        <v>472</v>
      </c>
      <c r="L405" s="12" t="str">
        <f>IFERROR(IF(VLOOKUP(K405,Vocabulary!$A:$J,10,)=0,"",VLOOKUP(K405,Vocabulary!$A:$J,10,)),"")</f>
        <v>&lt;vl-persoon:heeftNationaliteit&gt;</v>
      </c>
    </row>
    <row r="406" spans="1:12" x14ac:dyDescent="0.3">
      <c r="A406" s="8">
        <v>473</v>
      </c>
      <c r="B406" s="12" t="str">
        <f>IFERROR(VLOOKUP(A406,Vocabulary!$A:$J,6,),"")</f>
        <v>VL</v>
      </c>
      <c r="C406" s="12" t="str">
        <f>IFERROR(VLOOKUP(A406,Vocabulary!$A:$J,4,),"")</f>
        <v>Person</v>
      </c>
      <c r="D406" s="12" t="str">
        <f>IFERROR(VLOOKUP(A406,Vocabulary!$A:$J,2,),"")</f>
        <v>heeftOverlijden</v>
      </c>
      <c r="E406" s="12" t="str">
        <f>IFERROR(IF(VLOOKUP(A406,Vocabulary!$A:$J,3,)=0,"",VLOOKUP(A406,Vocabulary!$A:$J,3,)),"")</f>
        <v>Verwijst naar de overlijdensgegevens vd persoon.</v>
      </c>
      <c r="F406" s="12" t="str">
        <f>IFERROR(IF(VLOOKUP(A406,Vocabulary!$A:$J,7,)=0,"",VLOOKUP(A406,Vocabulary!$A:$J,7,)),"")</f>
        <v/>
      </c>
      <c r="H406" s="12" t="str">
        <f>IFERROR(IF(VLOOKUP(G406,Vocabulary!$A:$J,10,)=0,"",VLOOKUP(G406,Vocabulary!$A:$J,10,)),"")</f>
        <v/>
      </c>
      <c r="J406" s="12" t="str">
        <f>IFERROR(IF(VLOOKUP(I406,Vocabulary!$A:$J,10,)=0,"",VLOOKUP(I406,Vocabulary!$A:$J,10,)),"")</f>
        <v/>
      </c>
      <c r="K406" s="8">
        <v>473</v>
      </c>
      <c r="L406" s="12" t="str">
        <f>IFERROR(IF(VLOOKUP(K406,Vocabulary!$A:$J,10,)=0,"",VLOOKUP(K406,Vocabulary!$A:$J,10,)),"")</f>
        <v>&lt;vl-persoon:heeftOverlijden&gt;</v>
      </c>
    </row>
    <row r="407" spans="1:12" x14ac:dyDescent="0.3">
      <c r="A407" s="8">
        <v>474</v>
      </c>
      <c r="B407" s="12" t="str">
        <f>IFERROR(VLOOKUP(A407,Vocabulary!$A:$J,6,),"")</f>
        <v>VL</v>
      </c>
      <c r="C407" s="12" t="str">
        <f>IFERROR(VLOOKUP(A407,Vocabulary!$A:$J,4,),"")</f>
        <v>Person</v>
      </c>
      <c r="D407" s="12" t="str">
        <f>IFERROR(VLOOKUP(A407,Vocabulary!$A:$J,2,),"")</f>
        <v>heeftPersoonsrelatie</v>
      </c>
      <c r="E407" s="12" t="str">
        <f>IFERROR(IF(VLOOKUP(A407,Vocabulary!$A:$J,3,)=0,"",VLOOKUP(A407,Vocabulary!$A:$J,3,)),"")</f>
        <v>Relatie van een persoon (met een ander persoon).</v>
      </c>
      <c r="F407" s="12" t="str">
        <f>IFERROR(IF(VLOOKUP(A407,Vocabulary!$A:$J,7,)=0,"",VLOOKUP(A407,Vocabulary!$A:$J,7,)),"")</f>
        <v/>
      </c>
      <c r="H407" s="12" t="str">
        <f>IFERROR(IF(VLOOKUP(G407,Vocabulary!$A:$J,10,)=0,"",VLOOKUP(G407,Vocabulary!$A:$J,10,)),"")</f>
        <v/>
      </c>
      <c r="J407" s="12" t="str">
        <f>IFERROR(IF(VLOOKUP(I407,Vocabulary!$A:$J,10,)=0,"",VLOOKUP(I407,Vocabulary!$A:$J,10,)),"")</f>
        <v/>
      </c>
      <c r="K407" s="8">
        <v>474</v>
      </c>
      <c r="L407" s="12" t="str">
        <f>IFERROR(IF(VLOOKUP(K407,Vocabulary!$A:$J,10,)=0,"",VLOOKUP(K407,Vocabulary!$A:$J,10,)),"")</f>
        <v>&lt;vl-persoon:heeftPersoonsrelatie&gt;</v>
      </c>
    </row>
    <row r="408" spans="1:12" ht="72" x14ac:dyDescent="0.3">
      <c r="A408" s="8">
        <v>475</v>
      </c>
      <c r="B408" s="12" t="str">
        <f>IFERROR(VLOOKUP(A408,Vocabulary!$A:$J,6,),"")</f>
        <v>VL</v>
      </c>
      <c r="C408" s="12" t="str">
        <f>IFERROR(VLOOKUP(A408,Vocabulary!$A:$J,4,),"")</f>
        <v>Person</v>
      </c>
      <c r="D408" s="12" t="str">
        <f>IFERROR(VLOOKUP(A408,Vocabulary!$A:$J,2,),"")</f>
        <v>heeftStaatsburgerschap</v>
      </c>
      <c r="E408" s="12" t="str">
        <f>IFERROR(IF(VLOOKUP(A408,Vocabulary!$A:$J,3,)=0,"",VLOOKUP(A408,Vocabulary!$A:$J,3,)),"")</f>
        <v xml:space="preserve">Staatsburgerschap vd persoon. 
Gebruik
De entiteit staatsburgerschap beschrijft het staatsburgerschap in meer detail (oa de jurisdictie waarbinnen het gedefinieerd is). </v>
      </c>
      <c r="F408" s="12" t="str">
        <f>IFERROR(IF(VLOOKUP(A408,Vocabulary!$A:$J,7,)=0,"",VLOOKUP(A408,Vocabulary!$A:$J,7,)),"")</f>
        <v/>
      </c>
      <c r="H408" s="12" t="str">
        <f>IFERROR(IF(VLOOKUP(G408,Vocabulary!$A:$J,10,)=0,"",VLOOKUP(G408,Vocabulary!$A:$J,10,)),"")</f>
        <v/>
      </c>
      <c r="J408" s="12" t="str">
        <f>IFERROR(IF(VLOOKUP(I408,Vocabulary!$A:$J,10,)=0,"",VLOOKUP(I408,Vocabulary!$A:$J,10,)),"")</f>
        <v/>
      </c>
      <c r="K408" s="8">
        <v>475</v>
      </c>
      <c r="L408" s="12" t="str">
        <f>IFERROR(IF(VLOOKUP(K408,Vocabulary!$A:$J,10,)=0,"",VLOOKUP(K408,Vocabulary!$A:$J,10,)),"")</f>
        <v>&lt;vl-persoon:heeftStaatsburgerschap&gt;</v>
      </c>
    </row>
    <row r="409" spans="1:12" x14ac:dyDescent="0.3">
      <c r="A409" s="8">
        <v>476</v>
      </c>
      <c r="B409" s="12" t="str">
        <f>IFERROR(VLOOKUP(A409,Vocabulary!$A:$J,6,),"")</f>
        <v>VL</v>
      </c>
      <c r="C409" s="12" t="str">
        <f>IFERROR(VLOOKUP(A409,Vocabulary!$A:$J,4,),"")</f>
        <v>Person</v>
      </c>
      <c r="D409" s="12" t="str">
        <f>IFERROR(VLOOKUP(A409,Vocabulary!$A:$J,2,),"")</f>
        <v>heeftVerblijfplaats</v>
      </c>
      <c r="E409" s="12" t="str">
        <f>IFERROR(IF(VLOOKUP(A409,Vocabulary!$A:$J,3,)=0,"",VLOOKUP(A409,Vocabulary!$A:$J,3,)),"")</f>
        <v>Plaats waar een persoon verblijft.</v>
      </c>
      <c r="F409" s="12" t="str">
        <f>IFERROR(IF(VLOOKUP(A409,Vocabulary!$A:$J,7,)=0,"",VLOOKUP(A409,Vocabulary!$A:$J,7,)),"")</f>
        <v/>
      </c>
      <c r="H409" s="12" t="str">
        <f>IFERROR(IF(VLOOKUP(G409,Vocabulary!$A:$J,10,)=0,"",VLOOKUP(G409,Vocabulary!$A:$J,10,)),"")</f>
        <v/>
      </c>
      <c r="J409" s="12" t="str">
        <f>IFERROR(IF(VLOOKUP(I409,Vocabulary!$A:$J,10,)=0,"",VLOOKUP(I409,Vocabulary!$A:$J,10,)),"")</f>
        <v/>
      </c>
      <c r="K409" s="8">
        <v>476</v>
      </c>
      <c r="L409" s="12" t="str">
        <f>IFERROR(IF(VLOOKUP(K409,Vocabulary!$A:$J,10,)=0,"",VLOOKUP(K409,Vocabulary!$A:$J,10,)),"")</f>
        <v>&lt;vl-persoon:heeftVerblijfplaats&gt;</v>
      </c>
    </row>
    <row r="410" spans="1:12" x14ac:dyDescent="0.3">
      <c r="A410" s="8">
        <v>477</v>
      </c>
      <c r="B410" s="12" t="str">
        <f>IFERROR(VLOOKUP(A410,Vocabulary!$A:$J,6,),"")</f>
        <v>VL</v>
      </c>
      <c r="C410" s="12" t="str">
        <f>IFERROR(VLOOKUP(A410,Vocabulary!$A:$J,4,),"")</f>
        <v>Person</v>
      </c>
      <c r="D410" s="12" t="str">
        <f>IFERROR(VLOOKUP(A410,Vocabulary!$A:$J,2,),"")</f>
        <v>isHoofdVan</v>
      </c>
      <c r="E410" s="12" t="str">
        <f>IFERROR(IF(VLOOKUP(A410,Vocabulary!$A:$J,3,)=0,"",VLOOKUP(A410,Vocabulary!$A:$J,3,)),"")</f>
        <v>Persoon die standaard het gezin vertegenwoordigt.</v>
      </c>
      <c r="F410" s="12" t="str">
        <f>IFERROR(IF(VLOOKUP(A410,Vocabulary!$A:$J,7,)=0,"",VLOOKUP(A410,Vocabulary!$A:$J,7,)),"")</f>
        <v/>
      </c>
      <c r="H410" s="12" t="str">
        <f>IFERROR(IF(VLOOKUP(G410,Vocabulary!$A:$J,10,)=0,"",VLOOKUP(G410,Vocabulary!$A:$J,10,)),"")</f>
        <v/>
      </c>
      <c r="I410" s="21">
        <v>337</v>
      </c>
      <c r="J410" s="12" t="str">
        <f>IFERROR(IF(VLOOKUP(I410,Vocabulary!$A:$J,10,)=0,"",VLOOKUP(I410,Vocabulary!$A:$J,10,)),"")</f>
        <v>&lt;fed-per:headOf&gt;</v>
      </c>
      <c r="K410" s="8">
        <v>477</v>
      </c>
      <c r="L410" s="12" t="str">
        <f>IFERROR(IF(VLOOKUP(K410,Vocabulary!$A:$J,10,)=0,"",VLOOKUP(K410,Vocabulary!$A:$J,10,)),"")</f>
        <v>&lt;vl-persoon:isHoofdVan&gt;</v>
      </c>
    </row>
    <row r="411" spans="1:12" x14ac:dyDescent="0.3">
      <c r="A411" s="8">
        <v>478</v>
      </c>
      <c r="B411" s="12" t="str">
        <f>IFERROR(VLOOKUP(A411,Vocabulary!$A:$J,6,),"")</f>
        <v>VL</v>
      </c>
      <c r="C411" s="12" t="str">
        <f>IFERROR(VLOOKUP(A411,Vocabulary!$A:$J,4,),"")</f>
        <v>Person</v>
      </c>
      <c r="D411" s="12" t="str">
        <f>IFERROR(VLOOKUP(A411,Vocabulary!$A:$J,2,),"")</f>
        <v>isLidVan</v>
      </c>
      <c r="E411" s="12" t="str">
        <f>IFERROR(IF(VLOOKUP(A411,Vocabulary!$A:$J,3,)=0,"",VLOOKUP(A411,Vocabulary!$A:$J,3,)),"")</f>
        <v>Persoon die tot een gezin behoort.</v>
      </c>
      <c r="F411" s="12" t="str">
        <f>IFERROR(IF(VLOOKUP(A411,Vocabulary!$A:$J,7,)=0,"",VLOOKUP(A411,Vocabulary!$A:$J,7,)),"")</f>
        <v/>
      </c>
      <c r="H411" s="12" t="str">
        <f>IFERROR(IF(VLOOKUP(G411,Vocabulary!$A:$J,10,)=0,"",VLOOKUP(G411,Vocabulary!$A:$J,10,)),"")</f>
        <v/>
      </c>
      <c r="I411" s="21">
        <v>341</v>
      </c>
      <c r="J411" s="12" t="str">
        <f>IFERROR(IF(VLOOKUP(I411,Vocabulary!$A:$J,10,)=0,"",VLOOKUP(I411,Vocabulary!$A:$J,10,)),"")</f>
        <v>&lt;fed-per:memberOf&gt;</v>
      </c>
      <c r="K411" s="8">
        <v>478</v>
      </c>
      <c r="L411" s="12" t="str">
        <f>IFERROR(IF(VLOOKUP(K411,Vocabulary!$A:$J,10,)=0,"",VLOOKUP(K411,Vocabulary!$A:$J,10,)),"")</f>
        <v>&lt;vl-persoon:isLidVan&gt;</v>
      </c>
    </row>
    <row r="412" spans="1:12" x14ac:dyDescent="0.3">
      <c r="A412" s="8">
        <v>479</v>
      </c>
      <c r="B412" s="12" t="str">
        <f>IFERROR(VLOOKUP(A412,Vocabulary!$A:$J,6,),"")</f>
        <v>VL</v>
      </c>
      <c r="C412" s="12" t="str">
        <f>IFERROR(VLOOKUP(A412,Vocabulary!$A:$J,4,),"")</f>
        <v>Person</v>
      </c>
      <c r="D412" s="12" t="str">
        <f>IFERROR(VLOOKUP(A412,Vocabulary!$A:$J,2,),"")</f>
        <v>isRelatieMet</v>
      </c>
      <c r="E412" s="12" t="str">
        <f>IFERROR(IF(VLOOKUP(A412,Vocabulary!$A:$J,3,)=0,"",VLOOKUP(A412,Vocabulary!$A:$J,3,)),"")</f>
        <v>Persoon waarmee de persoon gerelateerd is.</v>
      </c>
      <c r="F412" s="12" t="str">
        <f>IFERROR(IF(VLOOKUP(A412,Vocabulary!$A:$J,7,)=0,"",VLOOKUP(A412,Vocabulary!$A:$J,7,)),"")</f>
        <v/>
      </c>
      <c r="H412" s="12" t="str">
        <f>IFERROR(IF(VLOOKUP(G412,Vocabulary!$A:$J,10,)=0,"",VLOOKUP(G412,Vocabulary!$A:$J,10,)),"")</f>
        <v/>
      </c>
      <c r="J412" s="12" t="str">
        <f>IFERROR(IF(VLOOKUP(I412,Vocabulary!$A:$J,10,)=0,"",VLOOKUP(I412,Vocabulary!$A:$J,10,)),"")</f>
        <v/>
      </c>
      <c r="K412" s="8">
        <v>479</v>
      </c>
      <c r="L412" s="12" t="str">
        <f>IFERROR(IF(VLOOKUP(K412,Vocabulary!$A:$J,10,)=0,"",VLOOKUP(K412,Vocabulary!$A:$J,10,)),"")</f>
        <v>&lt;vl-persoon:isRelatieMet&gt;</v>
      </c>
    </row>
    <row r="413" spans="1:12" x14ac:dyDescent="0.3">
      <c r="A413" s="8">
        <v>480</v>
      </c>
      <c r="B413" s="12" t="str">
        <f>IFERROR(VLOOKUP(A413,Vocabulary!$A:$J,6,),"")</f>
        <v>VL</v>
      </c>
      <c r="C413" s="12" t="str">
        <f>IFERROR(VLOOKUP(A413,Vocabulary!$A:$J,4,),"")</f>
        <v>Person</v>
      </c>
      <c r="D413" s="12" t="str">
        <f>IFERROR(VLOOKUP(A413,Vocabulary!$A:$J,2,),"")</f>
        <v>nationaliteit</v>
      </c>
      <c r="E413" s="12" t="str">
        <f>IFERROR(IF(VLOOKUP(A413,Vocabulary!$A:$J,3,)=0,"",VLOOKUP(A413,Vocabulary!$A:$J,3,)),"")</f>
        <v>De nationaliteit vd persoon.</v>
      </c>
      <c r="F413" s="12" t="str">
        <f>IFERROR(IF(VLOOKUP(A413,Vocabulary!$A:$J,7,)=0,"",VLOOKUP(A413,Vocabulary!$A:$J,7,)),"")</f>
        <v/>
      </c>
      <c r="H413" s="12" t="str">
        <f>IFERROR(IF(VLOOKUP(G413,Vocabulary!$A:$J,10,)=0,"",VLOOKUP(G413,Vocabulary!$A:$J,10,)),"")</f>
        <v/>
      </c>
      <c r="I413" s="21">
        <v>343</v>
      </c>
      <c r="J413" s="12" t="str">
        <f>IFERROR(IF(VLOOKUP(I413,Vocabulary!$A:$J,10,)=0,"",VLOOKUP(I413,Vocabulary!$A:$J,10,)),"")</f>
        <v>&lt;fed-per:nationality&gt;</v>
      </c>
      <c r="K413" s="8">
        <v>480</v>
      </c>
      <c r="L413" s="12" t="str">
        <f>IFERROR(IF(VLOOKUP(K413,Vocabulary!$A:$J,10,)=0,"",VLOOKUP(K413,Vocabulary!$A:$J,10,)),"")</f>
        <v>&lt;vl-persoon:nationaliteit&gt;</v>
      </c>
    </row>
    <row r="414" spans="1:12" x14ac:dyDescent="0.3">
      <c r="A414" s="8">
        <v>481</v>
      </c>
      <c r="B414" s="12" t="str">
        <f>IFERROR(VLOOKUP(A414,Vocabulary!$A:$J,6,),"")</f>
        <v>VL</v>
      </c>
      <c r="C414" s="12" t="str">
        <f>IFERROR(VLOOKUP(A414,Vocabulary!$A:$J,4,),"")</f>
        <v>Person</v>
      </c>
      <c r="D414" s="12" t="str">
        <f>IFERROR(VLOOKUP(A414,Vocabulary!$A:$J,2,),"")</f>
        <v>plaats</v>
      </c>
      <c r="E414" s="12" t="str">
        <f>IFERROR(IF(VLOOKUP(A414,Vocabulary!$A:$J,3,)=0,"",VLOOKUP(A414,Vocabulary!$A:$J,3,)),"")</f>
        <v>Plaats waar de gebeurtenis plaatsvond.</v>
      </c>
      <c r="F414" s="12" t="str">
        <f>IFERROR(IF(VLOOKUP(A414,Vocabulary!$A:$J,7,)=0,"",VLOOKUP(A414,Vocabulary!$A:$J,7,)),"")</f>
        <v/>
      </c>
      <c r="G414" s="4">
        <v>144.14500000000001</v>
      </c>
      <c r="H414" s="12" t="str">
        <f>IFERROR(IF(VLOOKUP(G414,Vocabulary!$A:$J,10,)=0,"",VLOOKUP(G414,Vocabulary!$A:$J,10,)),"")</f>
        <v/>
      </c>
      <c r="I414" s="21">
        <v>345.346</v>
      </c>
      <c r="J414" s="12" t="str">
        <f>IFERROR(IF(VLOOKUP(I414,Vocabulary!$A:$J,10,)=0,"",VLOOKUP(I414,Vocabulary!$A:$J,10,)),"")</f>
        <v/>
      </c>
      <c r="K414" s="8">
        <v>481</v>
      </c>
      <c r="L414" s="12" t="str">
        <f>IFERROR(IF(VLOOKUP(K414,Vocabulary!$A:$J,10,)=0,"",VLOOKUP(K414,Vocabulary!$A:$J,10,)),"")</f>
        <v>&lt;vl-persoon:plaats&gt;</v>
      </c>
    </row>
    <row r="415" spans="1:12" x14ac:dyDescent="0.3">
      <c r="A415" s="8">
        <v>482</v>
      </c>
      <c r="B415" s="12" t="str">
        <f>IFERROR(VLOOKUP(A415,Vocabulary!$A:$J,6,),"")</f>
        <v>VL</v>
      </c>
      <c r="C415" s="12" t="str">
        <f>IFERROR(VLOOKUP(A415,Vocabulary!$A:$J,4,),"")</f>
        <v>Person</v>
      </c>
      <c r="D415" s="12" t="str">
        <f>IFERROR(VLOOKUP(A415,Vocabulary!$A:$J,2,),"")</f>
        <v>registratie</v>
      </c>
      <c r="E415" s="12" t="str">
        <f>IFERROR(IF(VLOOKUP(A415,Vocabulary!$A:$J,3,)=0,"",VLOOKUP(A415,Vocabulary!$A:$J,3,)),"")</f>
        <v>Identificatiecode vd persoon ih register.</v>
      </c>
      <c r="F415" s="12" t="str">
        <f>IFERROR(IF(VLOOKUP(A415,Vocabulary!$A:$J,7,)=0,"",VLOOKUP(A415,Vocabulary!$A:$J,7,)),"")</f>
        <v/>
      </c>
      <c r="H415" s="12" t="str">
        <f>IFERROR(IF(VLOOKUP(G415,Vocabulary!$A:$J,10,)=0,"",VLOOKUP(G415,Vocabulary!$A:$J,10,)),"")</f>
        <v/>
      </c>
      <c r="I415" s="21">
        <v>344</v>
      </c>
      <c r="J415" s="12" t="str">
        <f>IFERROR(IF(VLOOKUP(I415,Vocabulary!$A:$J,10,)=0,"",VLOOKUP(I415,Vocabulary!$A:$J,10,)),"")</f>
        <v>&lt;identifier&gt;</v>
      </c>
      <c r="K415" s="8">
        <v>482</v>
      </c>
      <c r="L415" s="12" t="str">
        <f>IFERROR(IF(VLOOKUP(K415,Vocabulary!$A:$J,10,)=0,"",VLOOKUP(K415,Vocabulary!$A:$J,10,)),"")</f>
        <v>&lt;vl-persoon:registratie&gt;</v>
      </c>
    </row>
    <row r="416" spans="1:12" x14ac:dyDescent="0.3">
      <c r="A416" s="8">
        <v>483</v>
      </c>
      <c r="B416" s="12" t="str">
        <f>IFERROR(VLOOKUP(A416,Vocabulary!$A:$J,6,),"")</f>
        <v>VL</v>
      </c>
      <c r="C416" s="12" t="str">
        <f>IFERROR(VLOOKUP(A416,Vocabulary!$A:$J,4,),"")</f>
        <v>Person</v>
      </c>
      <c r="D416" s="12" t="str">
        <f>IFERROR(VLOOKUP(A416,Vocabulary!$A:$J,2,),"")</f>
        <v>type</v>
      </c>
      <c r="E416" s="12" t="str">
        <f>IFERROR(IF(VLOOKUP(A416,Vocabulary!$A:$J,3,)=0,"",VLOOKUP(A416,Vocabulary!$A:$J,3,)),"")</f>
        <v>Aard vd burgerlijke staat.</v>
      </c>
      <c r="F416" s="12" t="str">
        <f>IFERROR(IF(VLOOKUP(A416,Vocabulary!$A:$J,7,)=0,"",VLOOKUP(A416,Vocabulary!$A:$J,7,)),"")</f>
        <v/>
      </c>
      <c r="H416" s="12" t="str">
        <f>IFERROR(IF(VLOOKUP(G416,Vocabulary!$A:$J,10,)=0,"",VLOOKUP(G416,Vocabulary!$A:$J,10,)),"")</f>
        <v/>
      </c>
      <c r="J416" s="12" t="str">
        <f>IFERROR(IF(VLOOKUP(I416,Vocabulary!$A:$J,10,)=0,"",VLOOKUP(I416,Vocabulary!$A:$J,10,)),"")</f>
        <v/>
      </c>
      <c r="K416" s="8">
        <v>483</v>
      </c>
      <c r="L416" s="12" t="str">
        <f>IFERROR(IF(VLOOKUP(K416,Vocabulary!$A:$J,10,)=0,"",VLOOKUP(K416,Vocabulary!$A:$J,10,)),"")</f>
        <v>&lt;vl-persoon:type&gt;</v>
      </c>
    </row>
    <row r="417" spans="1:12" x14ac:dyDescent="0.3">
      <c r="A417" s="8">
        <v>484</v>
      </c>
      <c r="B417" s="12" t="str">
        <f>IFERROR(VLOOKUP(A417,Vocabulary!$A:$J,6,),"")</f>
        <v>VL</v>
      </c>
      <c r="C417" s="12" t="str">
        <f>IFERROR(VLOOKUP(A417,Vocabulary!$A:$J,4,),"")</f>
        <v>Person</v>
      </c>
      <c r="D417" s="12" t="str">
        <f>IFERROR(VLOOKUP(A417,Vocabulary!$A:$J,2,),"")</f>
        <v>verblijfsadres</v>
      </c>
      <c r="E417" s="12" t="str">
        <f>IFERROR(IF(VLOOKUP(A417,Vocabulary!$A:$J,3,)=0,"",VLOOKUP(A417,Vocabulary!$A:$J,3,)),"")</f>
        <v>Plaats waar een persoon al dan niet tijdelijk woont of logeert.</v>
      </c>
      <c r="F417" s="12" t="str">
        <f>IFERROR(IF(VLOOKUP(A417,Vocabulary!$A:$J,7,)=0,"",VLOOKUP(A417,Vocabulary!$A:$J,7,)),"")</f>
        <v/>
      </c>
      <c r="H417" s="12" t="str">
        <f>IFERROR(IF(VLOOKUP(G417,Vocabulary!$A:$J,10,)=0,"",VLOOKUP(G417,Vocabulary!$A:$J,10,)),"")</f>
        <v/>
      </c>
      <c r="I417" s="21">
        <v>348</v>
      </c>
      <c r="J417" s="12" t="str">
        <f>IFERROR(IF(VLOOKUP(I417,Vocabulary!$A:$J,10,)=0,"",VLOOKUP(I417,Vocabulary!$A:$J,10,)),"")</f>
        <v>&lt;fed-per:residenceAddress&gt;</v>
      </c>
      <c r="K417" s="8">
        <v>484</v>
      </c>
      <c r="L417" s="12" t="str">
        <f>IFERROR(IF(VLOOKUP(K417,Vocabulary!$A:$J,10,)=0,"",VLOOKUP(K417,Vocabulary!$A:$J,10,)),"")</f>
        <v>&lt;vl-persoon:verblijfsadres&gt;</v>
      </c>
    </row>
    <row r="418" spans="1:12" ht="28.8" x14ac:dyDescent="0.3">
      <c r="A418" s="8">
        <v>485</v>
      </c>
      <c r="B418" s="12" t="str">
        <f>IFERROR(VLOOKUP(A418,Vocabulary!$A:$J,6,),"")</f>
        <v>VL</v>
      </c>
      <c r="C418" s="12" t="str">
        <f>IFERROR(VLOOKUP(A418,Vocabulary!$A:$J,4,),"")</f>
        <v>Person</v>
      </c>
      <c r="D418" s="12" t="str">
        <f>IFERROR(VLOOKUP(A418,Vocabulary!$A:$J,2,),"")</f>
        <v>volledigeNaam</v>
      </c>
      <c r="E418" s="12" t="str">
        <f>IFERROR(IF(VLOOKUP(A418,Vocabulary!$A:$J,3,)=0,"",VLOOKUP(A418,Vocabulary!$A:$J,3,)),"")</f>
        <v>De volledige naam vd persoon, doorgaans de combinatie van voornamen en achternaam.</v>
      </c>
      <c r="F418" s="12" t="str">
        <f>IFERROR(IF(VLOOKUP(A418,Vocabulary!$A:$J,7,)=0,"",VLOOKUP(A418,Vocabulary!$A:$J,7,)),"")</f>
        <v/>
      </c>
      <c r="H418" s="12" t="str">
        <f>IFERROR(IF(VLOOKUP(G418,Vocabulary!$A:$J,10,)=0,"",VLOOKUP(G418,Vocabulary!$A:$J,10,)),"")</f>
        <v/>
      </c>
      <c r="I418" s="21">
        <v>334</v>
      </c>
      <c r="J418" s="12" t="str">
        <f>IFERROR(IF(VLOOKUP(I418,Vocabulary!$A:$J,10,)=0,"",VLOOKUP(I418,Vocabulary!$A:$J,10,)),"")</f>
        <v>&lt;fed-per:fullName&gt;</v>
      </c>
      <c r="K418" s="8">
        <v>485</v>
      </c>
      <c r="L418" s="12" t="str">
        <f>IFERROR(IF(VLOOKUP(K418,Vocabulary!$A:$J,10,)=0,"",VLOOKUP(K418,Vocabulary!$A:$J,10,)),"")</f>
        <v>&lt;vl-persoon:volledigeNaam&gt;</v>
      </c>
    </row>
    <row r="419" spans="1:12" ht="28.8" x14ac:dyDescent="0.3">
      <c r="A419" s="8">
        <v>486</v>
      </c>
      <c r="B419" s="12" t="str">
        <f>IFERROR(VLOOKUP(A419,Vocabulary!$A:$J,6,),"")</f>
        <v>VL</v>
      </c>
      <c r="C419" s="12" t="str">
        <f>IFERROR(VLOOKUP(A419,Vocabulary!$A:$J,4,),"")</f>
        <v>Organization</v>
      </c>
      <c r="D419" s="12" t="str">
        <f>IFERROR(VLOOKUP(A419,Vocabulary!$A:$J,2,),"")</f>
        <v>Fusie</v>
      </c>
      <c r="E419" s="12" t="str">
        <f>IFERROR(IF(VLOOKUP(A419,Vocabulary!$A:$J,3,)=0,"",VLOOKUP(A419,Vocabulary!$A:$J,3,)),"")</f>
        <v>Gebeurtenis waarbij twee organisaties samen een nieuwe organisatie vormen.</v>
      </c>
      <c r="F419" s="12" t="str">
        <f>IFERROR(IF(VLOOKUP(A419,Vocabulary!$A:$J,7,)=0,"",VLOOKUP(A419,Vocabulary!$A:$J,7,)),"")</f>
        <v/>
      </c>
      <c r="H419" s="12" t="str">
        <f>IFERROR(IF(VLOOKUP(G419,Vocabulary!$A:$J,10,)=0,"",VLOOKUP(G419,Vocabulary!$A:$J,10,)),"")</f>
        <v/>
      </c>
      <c r="J419" s="12" t="str">
        <f>IFERROR(IF(VLOOKUP(I419,Vocabulary!$A:$J,10,)=0,"",VLOOKUP(I419,Vocabulary!$A:$J,10,)),"")</f>
        <v/>
      </c>
      <c r="K419" s="8">
        <v>486</v>
      </c>
      <c r="L419" s="12" t="str">
        <f>IFERROR(IF(VLOOKUP(K419,Vocabulary!$A:$J,10,)=0,"",VLOOKUP(K419,Vocabulary!$A:$J,10,)),"")</f>
        <v>&lt;vl-organisatie:Fusie&gt;</v>
      </c>
    </row>
    <row r="420" spans="1:12" ht="72" x14ac:dyDescent="0.3">
      <c r="A420" s="8">
        <v>487</v>
      </c>
      <c r="B420" s="12" t="str">
        <f>IFERROR(VLOOKUP(A420,Vocabulary!$A:$J,6,),"")</f>
        <v>VL</v>
      </c>
      <c r="C420" s="12" t="str">
        <f>IFERROR(VLOOKUP(A420,Vocabulary!$A:$J,4,),"")</f>
        <v>Organization</v>
      </c>
      <c r="D420" s="12" t="str">
        <f>IFERROR(VLOOKUP(A420,Vocabulary!$A:$J,2,),"")</f>
        <v>Hoedanigheid</v>
      </c>
      <c r="E420" s="12" t="str">
        <f>IFERROR(IF(VLOOKUP(A420,Vocabulary!$A:$J,3,)=0,"",VLOOKUP(A420,Vocabulary!$A:$J,3,)),"")</f>
        <v xml:space="preserve">Agent met een positie. 
Gebruik
 Laat een functie toe om te handelen,bv ihkv een dienstverlening (bv diversiteitsplan wordt opgemaakt door diversiteitsambtenaar). </v>
      </c>
      <c r="F420" s="12" t="str">
        <f>IFERROR(IF(VLOOKUP(A420,Vocabulary!$A:$J,7,)=0,"",VLOOKUP(A420,Vocabulary!$A:$J,7,)),"")</f>
        <v/>
      </c>
      <c r="H420" s="12" t="str">
        <f>IFERROR(IF(VLOOKUP(G420,Vocabulary!$A:$J,10,)=0,"",VLOOKUP(G420,Vocabulary!$A:$J,10,)),"")</f>
        <v/>
      </c>
      <c r="J420" s="12" t="str">
        <f>IFERROR(IF(VLOOKUP(I420,Vocabulary!$A:$J,10,)=0,"",VLOOKUP(I420,Vocabulary!$A:$J,10,)),"")</f>
        <v/>
      </c>
      <c r="K420" s="8">
        <v>487</v>
      </c>
      <c r="L420" s="12" t="str">
        <f>IFERROR(IF(VLOOKUP(K420,Vocabulary!$A:$J,10,)=0,"",VLOOKUP(K420,Vocabulary!$A:$J,10,)),"")</f>
        <v>&lt;vl-organisatie:Hoedanigheid&gt;</v>
      </c>
    </row>
    <row r="421" spans="1:12" ht="28.8" x14ac:dyDescent="0.3">
      <c r="A421" s="8">
        <v>488</v>
      </c>
      <c r="B421" s="12" t="str">
        <f>IFERROR(VLOOKUP(A421,Vocabulary!$A:$J,6,),"")</f>
        <v>VL</v>
      </c>
      <c r="C421" s="12" t="str">
        <f>IFERROR(VLOOKUP(A421,Vocabulary!$A:$J,4,),"")</f>
        <v>Organization</v>
      </c>
      <c r="D421" s="12" t="str">
        <f>IFERROR(VLOOKUP(A421,Vocabulary!$A:$J,2,),"")</f>
        <v>Splitsing</v>
      </c>
      <c r="E421" s="12" t="str">
        <f>IFERROR(IF(VLOOKUP(A421,Vocabulary!$A:$J,3,)=0,"",VLOOKUP(A421,Vocabulary!$A:$J,3,)),"")</f>
        <v>Gebeurtenis waarbij uit één organisatie twee organisaties worden gevormd.</v>
      </c>
      <c r="F421" s="12" t="str">
        <f>IFERROR(IF(VLOOKUP(A421,Vocabulary!$A:$J,7,)=0,"",VLOOKUP(A421,Vocabulary!$A:$J,7,)),"")</f>
        <v/>
      </c>
      <c r="H421" s="12" t="str">
        <f>IFERROR(IF(VLOOKUP(G421,Vocabulary!$A:$J,10,)=0,"",VLOOKUP(G421,Vocabulary!$A:$J,10,)),"")</f>
        <v/>
      </c>
      <c r="J421" s="12" t="str">
        <f>IFERROR(IF(VLOOKUP(I421,Vocabulary!$A:$J,10,)=0,"",VLOOKUP(I421,Vocabulary!$A:$J,10,)),"")</f>
        <v/>
      </c>
      <c r="K421" s="8">
        <v>488</v>
      </c>
      <c r="L421" s="12" t="str">
        <f>IFERROR(IF(VLOOKUP(K421,Vocabulary!$A:$J,10,)=0,"",VLOOKUP(K421,Vocabulary!$A:$J,10,)),"")</f>
        <v>&lt;vl-organisatie:Splitsing&gt;</v>
      </c>
    </row>
    <row r="422" spans="1:12" x14ac:dyDescent="0.3">
      <c r="A422" s="8">
        <v>489</v>
      </c>
      <c r="B422" s="12" t="str">
        <f>IFERROR(VLOOKUP(A422,Vocabulary!$A:$J,6,),"")</f>
        <v>VL</v>
      </c>
      <c r="C422" s="12" t="str">
        <f>IFERROR(VLOOKUP(A422,Vocabulary!$A:$J,4,),"")</f>
        <v>Organization</v>
      </c>
      <c r="D422" s="12" t="str">
        <f>IFERROR(VLOOKUP(A422,Vocabulary!$A:$J,2,),"")</f>
        <v>Stopzetting</v>
      </c>
      <c r="E422" s="12" t="str">
        <f>IFERROR(IF(VLOOKUP(A422,Vocabulary!$A:$J,3,)=0,"",VLOOKUP(A422,Vocabulary!$A:$J,3,)),"")</f>
        <v>Gebeurtenis waarbij een organisatie is stopgezet.</v>
      </c>
      <c r="F422" s="12" t="str">
        <f>IFERROR(IF(VLOOKUP(A422,Vocabulary!$A:$J,7,)=0,"",VLOOKUP(A422,Vocabulary!$A:$J,7,)),"")</f>
        <v/>
      </c>
      <c r="H422" s="12" t="str">
        <f>IFERROR(IF(VLOOKUP(G422,Vocabulary!$A:$J,10,)=0,"",VLOOKUP(G422,Vocabulary!$A:$J,10,)),"")</f>
        <v/>
      </c>
      <c r="J422" s="12" t="str">
        <f>IFERROR(IF(VLOOKUP(I422,Vocabulary!$A:$J,10,)=0,"",VLOOKUP(I422,Vocabulary!$A:$J,10,)),"")</f>
        <v/>
      </c>
      <c r="K422" s="8">
        <v>489</v>
      </c>
      <c r="L422" s="12" t="str">
        <f>IFERROR(IF(VLOOKUP(K422,Vocabulary!$A:$J,10,)=0,"",VLOOKUP(K422,Vocabulary!$A:$J,10,)),"")</f>
        <v>&lt;vl-organisatie:Stopzetting&gt;</v>
      </c>
    </row>
    <row r="423" spans="1:12" ht="72" x14ac:dyDescent="0.3">
      <c r="A423" s="8">
        <v>490</v>
      </c>
      <c r="B423" s="12" t="str">
        <f>IFERROR(VLOOKUP(A423,Vocabulary!$A:$J,6,),"")</f>
        <v>VL</v>
      </c>
      <c r="C423" s="12" t="str">
        <f>IFERROR(VLOOKUP(A423,Vocabulary!$A:$J,4,),"")</f>
        <v>Organization</v>
      </c>
      <c r="D423" s="12" t="str">
        <f>IFERROR(VLOOKUP(A423,Vocabulary!$A:$J,2,),"")</f>
        <v>Vervanging</v>
      </c>
      <c r="E423" s="12" t="str">
        <f>IFERROR(IF(VLOOKUP(A423,Vocabulary!$A:$J,3,)=0,"",VLOOKUP(A423,Vocabulary!$A:$J,3,)),"")</f>
        <v xml:space="preserve">Gebeurtenis waarbij een organisatie wordt vervangen door een andere. 
Gebruik
 Bvb doorstart ve bedrijf na technisch faillissement. </v>
      </c>
      <c r="F423" s="12" t="str">
        <f>IFERROR(IF(VLOOKUP(A423,Vocabulary!$A:$J,7,)=0,"",VLOOKUP(A423,Vocabulary!$A:$J,7,)),"")</f>
        <v/>
      </c>
      <c r="H423" s="12" t="str">
        <f>IFERROR(IF(VLOOKUP(G423,Vocabulary!$A:$J,10,)=0,"",VLOOKUP(G423,Vocabulary!$A:$J,10,)),"")</f>
        <v/>
      </c>
      <c r="J423" s="12" t="str">
        <f>IFERROR(IF(VLOOKUP(I423,Vocabulary!$A:$J,10,)=0,"",VLOOKUP(I423,Vocabulary!$A:$J,10,)),"")</f>
        <v/>
      </c>
      <c r="K423" s="8">
        <v>490</v>
      </c>
      <c r="L423" s="12" t="str">
        <f>IFERROR(IF(VLOOKUP(K423,Vocabulary!$A:$J,10,)=0,"",VLOOKUP(K423,Vocabulary!$A:$J,10,)),"")</f>
        <v>&lt;vl-organisatie:Vervanging&gt;</v>
      </c>
    </row>
    <row r="424" spans="1:12" x14ac:dyDescent="0.3">
      <c r="A424" s="8">
        <v>491</v>
      </c>
      <c r="B424" s="12" t="str">
        <f>IFERROR(VLOOKUP(A424,Vocabulary!$A:$J,6,),"")</f>
        <v>VL</v>
      </c>
      <c r="C424" s="12" t="str">
        <f>IFERROR(VLOOKUP(A424,Vocabulary!$A:$J,4,),"")</f>
        <v>Organization</v>
      </c>
      <c r="D424" s="12" t="str">
        <f>IFERROR(VLOOKUP(A424,Vocabulary!$A:$J,2,),"")</f>
        <v>bestaatUit</v>
      </c>
      <c r="E424" s="12" t="str">
        <f>IFERROR(IF(VLOOKUP(A424,Vocabulary!$A:$J,3,)=0,"",VLOOKUP(A424,Vocabulary!$A:$J,3,)),"")</f>
        <v>Adresseerbaar object dat met de vestiging overeenstemt.</v>
      </c>
      <c r="F424" s="12" t="str">
        <f>IFERROR(IF(VLOOKUP(A424,Vocabulary!$A:$J,7,)=0,"",VLOOKUP(A424,Vocabulary!$A:$J,7,)),"")</f>
        <v/>
      </c>
      <c r="H424" s="12" t="str">
        <f>IFERROR(IF(VLOOKUP(G424,Vocabulary!$A:$J,10,)=0,"",VLOOKUP(G424,Vocabulary!$A:$J,10,)),"")</f>
        <v/>
      </c>
      <c r="J424" s="12" t="str">
        <f>IFERROR(IF(VLOOKUP(I424,Vocabulary!$A:$J,10,)=0,"",VLOOKUP(I424,Vocabulary!$A:$J,10,)),"")</f>
        <v/>
      </c>
      <c r="K424" s="8">
        <v>491</v>
      </c>
      <c r="L424" s="12" t="str">
        <f>IFERROR(IF(VLOOKUP(K424,Vocabulary!$A:$J,10,)=0,"",VLOOKUP(K424,Vocabulary!$A:$J,10,)),"")</f>
        <v>&lt;vl-organisatie:bestaatUit&gt;</v>
      </c>
    </row>
    <row r="425" spans="1:12" ht="28.8" x14ac:dyDescent="0.3">
      <c r="A425" s="8">
        <v>492</v>
      </c>
      <c r="B425" s="12" t="str">
        <f>IFERROR(VLOOKUP(A425,Vocabulary!$A:$J,6,),"")</f>
        <v>VL</v>
      </c>
      <c r="C425" s="12" t="str">
        <f>IFERROR(VLOOKUP(A425,Vocabulary!$A:$J,4,),"")</f>
        <v>Organization</v>
      </c>
      <c r="D425" s="12" t="str">
        <f>IFERROR(VLOOKUP(A425,Vocabulary!$A:$J,2,),"")</f>
        <v>contactinfo</v>
      </c>
      <c r="E425" s="12" t="str">
        <f>IFERROR(IF(VLOOKUP(A425,Vocabulary!$A:$J,3,)=0,"",VLOOKUP(A425,Vocabulary!$A:$J,3,)),"")</f>
        <v>Informatie zoals email, telefoon die toelaat de hoedanigheid te contacteren.</v>
      </c>
      <c r="F425" s="12" t="str">
        <f>IFERROR(IF(VLOOKUP(A425,Vocabulary!$A:$J,7,)=0,"",VLOOKUP(A425,Vocabulary!$A:$J,7,)),"")</f>
        <v/>
      </c>
      <c r="H425" s="12" t="str">
        <f>IFERROR(IF(VLOOKUP(G425,Vocabulary!$A:$J,10,)=0,"",VLOOKUP(G425,Vocabulary!$A:$J,10,)),"")</f>
        <v/>
      </c>
      <c r="J425" s="12" t="str">
        <f>IFERROR(IF(VLOOKUP(I425,Vocabulary!$A:$J,10,)=0,"",VLOOKUP(I425,Vocabulary!$A:$J,10,)),"")</f>
        <v/>
      </c>
      <c r="K425" s="8">
        <v>492</v>
      </c>
      <c r="L425" s="12" t="str">
        <f>IFERROR(IF(VLOOKUP(K425,Vocabulary!$A:$J,10,)=0,"",VLOOKUP(K425,Vocabulary!$A:$J,10,)),"")</f>
        <v>&lt;vl-organisatie:contactinfo&gt;</v>
      </c>
    </row>
    <row r="426" spans="1:12" ht="187.2" x14ac:dyDescent="0.3">
      <c r="A426" s="8">
        <v>493</v>
      </c>
      <c r="B426" s="12" t="str">
        <f>IFERROR(VLOOKUP(A426,Vocabulary!$A:$J,6,),"")</f>
        <v>VL</v>
      </c>
      <c r="C426" s="12" t="str">
        <f>IFERROR(VLOOKUP(A426,Vocabulary!$A:$J,4,),"")</f>
        <v>Organization</v>
      </c>
      <c r="D426" s="12" t="str">
        <f>IFERROR(VLOOKUP(A426,Vocabulary!$A:$J,2,),"")</f>
        <v>rechtspersoonlijkheid</v>
      </c>
      <c r="E426" s="12" t="str">
        <f>IFERROR(IF(VLOOKUP(A426,Vocabulary!$A:$J,3,)=0,"",VLOOKUP(A426,Vocabulary!$A:$J,3,)),"")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F426" s="12" t="str">
        <f>IFERROR(IF(VLOOKUP(A426,Vocabulary!$A:$J,7,)=0,"",VLOOKUP(A426,Vocabulary!$A:$J,7,)),"")</f>
        <v/>
      </c>
      <c r="H426" s="12" t="str">
        <f>IFERROR(IF(VLOOKUP(G426,Vocabulary!$A:$J,10,)=0,"",VLOOKUP(G426,Vocabulary!$A:$J,10,)),"")</f>
        <v/>
      </c>
      <c r="I426" s="21">
        <v>242</v>
      </c>
      <c r="J426" s="12" t="str">
        <f>IFERROR(IF(VLOOKUP(I426,Vocabulary!$A:$J,10,)=0,"",VLOOKUP(I426,Vocabulary!$A:$J,10,)),"")</f>
        <v>&lt;fed-org:organizationType&gt;</v>
      </c>
      <c r="K426" s="8">
        <v>493</v>
      </c>
      <c r="L426" s="12" t="str">
        <f>IFERROR(IF(VLOOKUP(K426,Vocabulary!$A:$J,10,)=0,"",VLOOKUP(K426,Vocabulary!$A:$J,10,)),"")</f>
        <v>&lt;vl-organisatie:rechtspersoonlijkheid&gt;</v>
      </c>
    </row>
    <row r="427" spans="1:12" ht="72" x14ac:dyDescent="0.3">
      <c r="A427" s="8">
        <v>494</v>
      </c>
      <c r="B427" s="12" t="str">
        <f>IFERROR(VLOOKUP(A427,Vocabulary!$A:$J,6,),"")</f>
        <v>VL</v>
      </c>
      <c r="C427" s="12" t="str">
        <f>IFERROR(VLOOKUP(A427,Vocabulary!$A:$J,4,),"")</f>
        <v>Organization</v>
      </c>
      <c r="D427" s="12" t="str">
        <f>IFERROR(VLOOKUP(A427,Vocabulary!$A:$J,2,),"")</f>
        <v>rechtstoestand</v>
      </c>
      <c r="E427" s="12" t="str">
        <f>IFERROR(IF(VLOOKUP(A427,Vocabulary!$A:$J,3,)=0,"",VLOOKUP(A427,Vocabulary!$A:$J,3,)),"")</f>
        <v xml:space="preserve">Status van de geregistreerde organisatie. 
Gebruik
Stemt in de KBO overeen met rechtstoestand, bvb normale toestand, gerechtelijk akkoord, opening faillissement etc. </v>
      </c>
      <c r="F427" s="12" t="str">
        <f>IFERROR(IF(VLOOKUP(A427,Vocabulary!$A:$J,7,)=0,"",VLOOKUP(A427,Vocabulary!$A:$J,7,)),"")</f>
        <v/>
      </c>
      <c r="G427" s="4">
        <v>107</v>
      </c>
      <c r="H427" s="12" t="str">
        <f>IFERROR(IF(VLOOKUP(G427,Vocabulary!$A:$J,10,)=0,"",VLOOKUP(G427,Vocabulary!$A:$J,10,)),"")</f>
        <v>&lt;eu:LegalEntityCompanyStatus&gt;</v>
      </c>
      <c r="I427" s="21">
        <v>239</v>
      </c>
      <c r="J427" s="12" t="str">
        <f>IFERROR(IF(VLOOKUP(I427,Vocabulary!$A:$J,10,)=0,"",VLOOKUP(I427,Vocabulary!$A:$J,10,)),"")</f>
        <v>&lt;fed-org:legalStatus&gt;</v>
      </c>
      <c r="K427" s="8">
        <v>494</v>
      </c>
      <c r="L427" s="12" t="str">
        <f>IFERROR(IF(VLOOKUP(K427,Vocabulary!$A:$J,10,)=0,"",VLOOKUP(K427,Vocabulary!$A:$J,10,)),"")</f>
        <v>&lt;vl-organisatie:rechtstoestand&gt;</v>
      </c>
    </row>
    <row r="428" spans="1:12" ht="72" x14ac:dyDescent="0.3">
      <c r="A428" s="8">
        <v>495</v>
      </c>
      <c r="B428" s="12" t="str">
        <f>IFERROR(VLOOKUP(A428,Vocabulary!$A:$J,6,),"")</f>
        <v>VL</v>
      </c>
      <c r="C428" s="12" t="str">
        <f>IFERROR(VLOOKUP(A428,Vocabulary!$A:$J,4,),"")</f>
        <v>Organization</v>
      </c>
      <c r="D428" s="12" t="str">
        <f>IFERROR(VLOOKUP(A428,Vocabulary!$A:$J,2,),"")</f>
        <v>rechtsvorm</v>
      </c>
      <c r="E428" s="12" t="str">
        <f>IFERROR(IF(VLOOKUP(A428,Vocabulary!$A:$J,3,)=0,"",VLOOKUP(A428,Vocabulary!$A:$J,3,)),"")</f>
        <v xml:space="preserve">Juridisch statuut van de geregistreerde organisatie. 
Gebruik
Stemt in de KBO overeen met rechtsvorm, bvb NV, VZW, Stad/Gemeente, OCMW etc. </v>
      </c>
      <c r="F428" s="12" t="str">
        <f>IFERROR(IF(VLOOKUP(A428,Vocabulary!$A:$J,7,)=0,"",VLOOKUP(A428,Vocabulary!$A:$J,7,)),"")</f>
        <v/>
      </c>
      <c r="G428" s="4">
        <v>106</v>
      </c>
      <c r="H428" s="12" t="str">
        <f>IFERROR(IF(VLOOKUP(G428,Vocabulary!$A:$J,10,)=0,"",VLOOKUP(G428,Vocabulary!$A:$J,10,)),"")</f>
        <v>&lt;eu:LegalEntityCompanyType&gt;</v>
      </c>
      <c r="I428" s="21">
        <v>237</v>
      </c>
      <c r="J428" s="12" t="str">
        <f>IFERROR(IF(VLOOKUP(I428,Vocabulary!$A:$J,10,)=0,"",VLOOKUP(I428,Vocabulary!$A:$J,10,)),"")</f>
        <v>&lt;rov:legalForm&gt;</v>
      </c>
      <c r="K428" s="8">
        <v>495</v>
      </c>
      <c r="L428" s="12" t="str">
        <f>IFERROR(IF(VLOOKUP(K428,Vocabulary!$A:$J,10,)=0,"",VLOOKUP(K428,Vocabulary!$A:$J,10,)),"")</f>
        <v>&lt;vl-organisatie:rechtsvorm&gt;</v>
      </c>
    </row>
    <row r="429" spans="1:12" ht="57.6" x14ac:dyDescent="0.3">
      <c r="A429" s="8">
        <v>496</v>
      </c>
      <c r="B429" s="12" t="str">
        <f>IFERROR(VLOOKUP(A429,Vocabulary!$A:$J,6,),"")</f>
        <v>VL</v>
      </c>
      <c r="C429" s="12" t="str">
        <f>IFERROR(VLOOKUP(A429,Vocabulary!$A:$J,4,),"")</f>
        <v>Organization</v>
      </c>
      <c r="D429" s="12" t="str">
        <f>IFERROR(VLOOKUP(A429,Vocabulary!$A:$J,2,),"")</f>
        <v>redenStopzetting</v>
      </c>
      <c r="E429" s="12" t="str">
        <f>IFERROR(IF(VLOOKUP(A429,Vocabulary!$A:$J,3,)=0,"",VLOOKUP(A429,Vocabulary!$A:$J,3,)),"")</f>
        <v xml:space="preserve">Reden waarom de organisatie is stopgezet. 
Gebruik
Bvb pensionering, faillissement </v>
      </c>
      <c r="F429" s="12" t="str">
        <f>IFERROR(IF(VLOOKUP(A429,Vocabulary!$A:$J,7,)=0,"",VLOOKUP(A429,Vocabulary!$A:$J,7,)),"")</f>
        <v/>
      </c>
      <c r="H429" s="12" t="str">
        <f>IFERROR(IF(VLOOKUP(G429,Vocabulary!$A:$J,10,)=0,"",VLOOKUP(G429,Vocabulary!$A:$J,10,)),"")</f>
        <v/>
      </c>
      <c r="I429" s="21">
        <v>230</v>
      </c>
      <c r="J429" s="12" t="str">
        <f>IFERROR(IF(VLOOKUP(I429,Vocabulary!$A:$J,10,)=0,"",VLOOKUP(I429,Vocabulary!$A:$J,10,)),"")</f>
        <v>&lt;fed-org:endReason&gt;</v>
      </c>
      <c r="K429" s="8">
        <v>496</v>
      </c>
      <c r="L429" s="12" t="str">
        <f>IFERROR(IF(VLOOKUP(K429,Vocabulary!$A:$J,10,)=0,"",VLOOKUP(K429,Vocabulary!$A:$J,10,)),"")</f>
        <v>&lt;vl-organisatie:redenStopzetting&gt;</v>
      </c>
    </row>
    <row r="430" spans="1:12" ht="28.8" x14ac:dyDescent="0.3">
      <c r="A430" s="8">
        <v>497</v>
      </c>
      <c r="B430" s="12" t="str">
        <f>IFERROR(VLOOKUP(A430,Vocabulary!$A:$J,6,),"")</f>
        <v>VL</v>
      </c>
      <c r="C430" s="12" t="str">
        <f>IFERROR(VLOOKUP(A430,Vocabulary!$A:$J,4,),"")</f>
        <v>Generic</v>
      </c>
      <c r="D430" s="12" t="str">
        <f>IFERROR(VLOOKUP(A430,Vocabulary!$A:$J,2,),"")</f>
        <v>aanschrijfprefix</v>
      </c>
      <c r="E430" s="12" t="str">
        <f>IFERROR(IF(VLOOKUP(A430,Vocabulary!$A:$J,3,)=0,"",VLOOKUP(A430,Vocabulary!$A:$J,3,)),"")</f>
        <v/>
      </c>
      <c r="F430" s="12" t="str">
        <f>IFERROR(IF(VLOOKUP(A430,Vocabulary!$A:$J,7,)=0,"",VLOOKUP(A430,Vocabulary!$A:$J,7,)),"")</f>
        <v>external terminology:
http://ww.w3.org/2006/vcard/ns#honorific-prefix</v>
      </c>
      <c r="H430" s="12" t="str">
        <f>IFERROR(IF(VLOOKUP(G430,Vocabulary!$A:$J,10,)=0,"",VLOOKUP(G430,Vocabulary!$A:$J,10,)),"")</f>
        <v/>
      </c>
      <c r="J430" s="12" t="str">
        <f>IFERROR(IF(VLOOKUP(I430,Vocabulary!$A:$J,10,)=0,"",VLOOKUP(I430,Vocabulary!$A:$J,10,)),"")</f>
        <v/>
      </c>
      <c r="K430" s="8">
        <v>497</v>
      </c>
      <c r="L430" s="12" t="str">
        <f>IFERROR(IF(VLOOKUP(K430,Vocabulary!$A:$J,10,)=0,"",VLOOKUP(K430,Vocabulary!$A:$J,10,)),"")</f>
        <v>&lt;vl-generiek-ext:aanschrijfprefix&gt;</v>
      </c>
    </row>
    <row r="431" spans="1:12" ht="28.8" x14ac:dyDescent="0.3">
      <c r="A431" s="8">
        <v>498</v>
      </c>
      <c r="B431" s="12" t="str">
        <f>IFERROR(VLOOKUP(A431,Vocabulary!$A:$J,6,),"")</f>
        <v>VL</v>
      </c>
      <c r="C431" s="12" t="str">
        <f>IFERROR(VLOOKUP(A431,Vocabulary!$A:$J,4,),"")</f>
        <v>Generic</v>
      </c>
      <c r="D431" s="12" t="str">
        <f>IFERROR(VLOOKUP(A431,Vocabulary!$A:$J,2,),"")</f>
        <v>Activiteit</v>
      </c>
      <c r="E431" s="12" t="str">
        <f>IFERROR(IF(VLOOKUP(A431,Vocabulary!$A:$J,3,)=0,"",VLOOKUP(A431,Vocabulary!$A:$J,3,)),"")</f>
        <v/>
      </c>
      <c r="F431" s="12" t="str">
        <f>IFERROR(IF(VLOOKUP(A431,Vocabulary!$A:$J,7,)=0,"",VLOOKUP(A431,Vocabulary!$A:$J,7,)),"")</f>
        <v>external terminology:
http://www.w3.org/ns/prov#Activity</v>
      </c>
      <c r="H431" s="12" t="str">
        <f>IFERROR(IF(VLOOKUP(G431,Vocabulary!$A:$J,10,)=0,"",VLOOKUP(G431,Vocabulary!$A:$J,10,)),"")</f>
        <v/>
      </c>
      <c r="J431" s="12" t="str">
        <f>IFERROR(IF(VLOOKUP(I431,Vocabulary!$A:$J,10,)=0,"",VLOOKUP(I431,Vocabulary!$A:$J,10,)),"")</f>
        <v/>
      </c>
      <c r="K431" s="8">
        <v>498</v>
      </c>
      <c r="L431" s="12" t="str">
        <f>IFERROR(IF(VLOOKUP(K431,Vocabulary!$A:$J,10,)=0,"",VLOOKUP(K431,Vocabulary!$A:$J,10,)),"")</f>
        <v>&lt;vl-generiek-ext:Activiteit&gt;</v>
      </c>
    </row>
    <row r="432" spans="1:12" ht="28.8" x14ac:dyDescent="0.3">
      <c r="A432" s="8">
        <v>499</v>
      </c>
      <c r="B432" s="12" t="str">
        <f>IFERROR(VLOOKUP(A432,Vocabulary!$A:$J,6,),"")</f>
        <v>VL</v>
      </c>
      <c r="C432" s="12" t="str">
        <f>IFERROR(VLOOKUP(A432,Vocabulary!$A:$J,4,),"")</f>
        <v>Generic</v>
      </c>
      <c r="D432" s="12" t="str">
        <f>IFERROR(VLOOKUP(A432,Vocabulary!$A:$J,2,),"")</f>
        <v>activiteit</v>
      </c>
      <c r="E432" s="12" t="str">
        <f>IFERROR(IF(VLOOKUP(A432,Vocabulary!$A:$J,3,)=0,"",VLOOKUP(A432,Vocabulary!$A:$J,3,)),"")</f>
        <v/>
      </c>
      <c r="F432" s="12" t="str">
        <f>IFERROR(IF(VLOOKUP(A432,Vocabulary!$A:$J,7,)=0,"",VLOOKUP(A432,Vocabulary!$A:$J,7,)),"")</f>
        <v>external terminology:
http://www.w3.org/ns/prov#activity</v>
      </c>
      <c r="H432" s="12" t="str">
        <f>IFERROR(IF(VLOOKUP(G432,Vocabulary!$A:$J,10,)=0,"",VLOOKUP(G432,Vocabulary!$A:$J,10,)),"")</f>
        <v/>
      </c>
      <c r="J432" s="12" t="str">
        <f>IFERROR(IF(VLOOKUP(I432,Vocabulary!$A:$J,10,)=0,"",VLOOKUP(I432,Vocabulary!$A:$J,10,)),"")</f>
        <v/>
      </c>
      <c r="K432" s="8">
        <v>499</v>
      </c>
      <c r="L432" s="12" t="str">
        <f>IFERROR(IF(VLOOKUP(K432,Vocabulary!$A:$J,10,)=0,"",VLOOKUP(K432,Vocabulary!$A:$J,10,)),"")</f>
        <v>&lt;vl-generiek-ext:activiteit&gt;</v>
      </c>
    </row>
    <row r="433" spans="1:12" ht="28.8" x14ac:dyDescent="0.3">
      <c r="A433" s="8">
        <v>500</v>
      </c>
      <c r="B433" s="12" t="str">
        <f>IFERROR(VLOOKUP(A433,Vocabulary!$A:$J,6,),"")</f>
        <v>VL</v>
      </c>
      <c r="C433" s="12" t="str">
        <f>IFERROR(VLOOKUP(A433,Vocabulary!$A:$J,4,),"")</f>
        <v>Generic</v>
      </c>
      <c r="D433" s="12" t="str">
        <f>IFERROR(VLOOKUP(A433,Vocabulary!$A:$J,2,),"")</f>
        <v>adres</v>
      </c>
      <c r="E433" s="12" t="str">
        <f>IFERROR(IF(VLOOKUP(A433,Vocabulary!$A:$J,3,)=0,"",VLOOKUP(A433,Vocabulary!$A:$J,3,)),"")</f>
        <v/>
      </c>
      <c r="F433" s="12" t="str">
        <f>IFERROR(IF(VLOOKUP(A433,Vocabulary!$A:$J,7,)=0,"",VLOOKUP(A433,Vocabulary!$A:$J,7,)),"")</f>
        <v>external terminology:
http://www.w3.org/ns/locn#address</v>
      </c>
      <c r="H433" s="12" t="str">
        <f>IFERROR(IF(VLOOKUP(G433,Vocabulary!$A:$J,10,)=0,"",VLOOKUP(G433,Vocabulary!$A:$J,10,)),"")</f>
        <v/>
      </c>
      <c r="I433" s="21">
        <v>224</v>
      </c>
      <c r="J433" s="12" t="str">
        <f>IFERROR(IF(VLOOKUP(I433,Vocabulary!$A:$J,10,)=0,"",VLOOKUP(I433,Vocabulary!$A:$J,10,)),"")</f>
        <v>&lt;locn:address&gt;</v>
      </c>
      <c r="K433" s="8">
        <v>500</v>
      </c>
      <c r="L433" s="12" t="str">
        <f>IFERROR(IF(VLOOKUP(K433,Vocabulary!$A:$J,10,)=0,"",VLOOKUP(K433,Vocabulary!$A:$J,10,)),"")</f>
        <v>&lt;vl-generiek-ext:adres&gt;</v>
      </c>
    </row>
    <row r="434" spans="1:12" ht="43.2" x14ac:dyDescent="0.3">
      <c r="A434" s="8">
        <v>501</v>
      </c>
      <c r="B434" s="12" t="str">
        <f>IFERROR(VLOOKUP(A434,Vocabulary!$A:$J,6,),"")</f>
        <v>VL</v>
      </c>
      <c r="C434" s="12" t="str">
        <f>IFERROR(VLOOKUP(A434,Vocabulary!$A:$J,4,),"")</f>
        <v>Generic</v>
      </c>
      <c r="D434" s="12" t="str">
        <f>IFERROR(VLOOKUP(A434,Vocabulary!$A:$J,2,),"")</f>
        <v>Agent</v>
      </c>
      <c r="E434" s="12" t="str">
        <f>IFERROR(IF(VLOOKUP(A434,Vocabulary!$A:$J,3,)=0,"",VLOOKUP(A434,Vocabulary!$A:$J,3,)),"")</f>
        <v>Examples of Agent include person, organization, and software agent.
A resource that acts or has the power to act.</v>
      </c>
      <c r="F434" s="12" t="str">
        <f>IFERROR(IF(VLOOKUP(A434,Vocabulary!$A:$J,7,)=0,"",VLOOKUP(A434,Vocabulary!$A:$J,7,)),"")</f>
        <v>external terminology:
http://purl.org/dc/terms/Agent</v>
      </c>
      <c r="G434" s="4">
        <v>13</v>
      </c>
      <c r="H434" s="12" t="str">
        <f>IFERROR(IF(VLOOKUP(G434,Vocabulary!$A:$J,10,)=0,"",VLOOKUP(G434,Vocabulary!$A:$J,10,)),"")</f>
        <v>&lt;eu:Agent&gt;</v>
      </c>
      <c r="I434" s="21">
        <v>670</v>
      </c>
      <c r="J434" s="12" t="str">
        <f>IFERROR(IF(VLOOKUP(I434,Vocabulary!$A:$J,10,)=0,"",VLOOKUP(I434,Vocabulary!$A:$J,10,)),"")</f>
        <v>&lt;dcterms:Agent&gt;</v>
      </c>
      <c r="K434" s="8">
        <v>501</v>
      </c>
      <c r="L434" s="12" t="str">
        <f>IFERROR(IF(VLOOKUP(K434,Vocabulary!$A:$J,10,)=0,"",VLOOKUP(K434,Vocabulary!$A:$J,10,)),"")</f>
        <v>&lt;vl-generiek-ext:Agent&gt;</v>
      </c>
    </row>
    <row r="435" spans="1:12" ht="43.2" x14ac:dyDescent="0.3">
      <c r="A435" s="8">
        <v>502</v>
      </c>
      <c r="B435" s="12" t="str">
        <f>IFERROR(VLOOKUP(A435,Vocabulary!$A:$J,6,),"")</f>
        <v>VL</v>
      </c>
      <c r="C435" s="12" t="str">
        <f>IFERROR(VLOOKUP(A435,Vocabulary!$A:$J,4,),"")</f>
        <v>Generic</v>
      </c>
      <c r="D435" s="12" t="str">
        <f>IFERROR(VLOOKUP(A435,Vocabulary!$A:$J,2,),"")</f>
        <v>Agent</v>
      </c>
      <c r="E435" s="12" t="str">
        <f>IFERROR(IF(VLOOKUP(A435,Vocabulary!$A:$J,3,)=0,"",VLOOKUP(A435,Vocabulary!$A:$J,3,)),"")</f>
        <v>An agent is something that bears some form of responsibility for an activity taking place, for the existence of an entity, or for another agent's activity.</v>
      </c>
      <c r="F435" s="12" t="str">
        <f>IFERROR(IF(VLOOKUP(A435,Vocabulary!$A:$J,7,)=0,"",VLOOKUP(A435,Vocabulary!$A:$J,7,)),"")</f>
        <v>external terminology:
http://www.w3.org/ns/prov#Agent</v>
      </c>
      <c r="H435" s="12" t="str">
        <f>IFERROR(IF(VLOOKUP(G435,Vocabulary!$A:$J,10,)=0,"",VLOOKUP(G435,Vocabulary!$A:$J,10,)),"")</f>
        <v/>
      </c>
      <c r="J435" s="12" t="str">
        <f>IFERROR(IF(VLOOKUP(I435,Vocabulary!$A:$J,10,)=0,"",VLOOKUP(I435,Vocabulary!$A:$J,10,)),"")</f>
        <v/>
      </c>
      <c r="K435" s="8">
        <v>502</v>
      </c>
      <c r="L435" s="12" t="str">
        <f>IFERROR(IF(VLOOKUP(K435,Vocabulary!$A:$J,10,)=0,"",VLOOKUP(K435,Vocabulary!$A:$J,10,)),"")</f>
        <v>&lt;vl-generiek-ext:Agent&gt;</v>
      </c>
    </row>
    <row r="436" spans="1:12" ht="28.8" x14ac:dyDescent="0.3">
      <c r="A436" s="8">
        <v>503</v>
      </c>
      <c r="B436" s="12" t="str">
        <f>IFERROR(VLOOKUP(A436,Vocabulary!$A:$J,6,),"")</f>
        <v>VL</v>
      </c>
      <c r="C436" s="12" t="str">
        <f>IFERROR(VLOOKUP(A436,Vocabulary!$A:$J,4,),"")</f>
        <v>Generic</v>
      </c>
      <c r="D436" s="12" t="str">
        <f>IFERROR(VLOOKUP(A436,Vocabulary!$A:$J,2,),"")</f>
        <v>alsGML</v>
      </c>
      <c r="E436" s="12" t="str">
        <f>IFERROR(IF(VLOOKUP(A436,Vocabulary!$A:$J,3,)=0,"",VLOOKUP(A436,Vocabulary!$A:$J,3,)),"")</f>
        <v/>
      </c>
      <c r="F436" s="12" t="str">
        <f>IFERROR(IF(VLOOKUP(A436,Vocabulary!$A:$J,7,)=0,"",VLOOKUP(A436,Vocabulary!$A:$J,7,)),"")</f>
        <v>external terminology:
http://www.opengis.net/ont/geosparql#asGML</v>
      </c>
      <c r="H436" s="12" t="str">
        <f>IFERROR(IF(VLOOKUP(G436,Vocabulary!$A:$J,10,)=0,"",VLOOKUP(G436,Vocabulary!$A:$J,10,)),"")</f>
        <v/>
      </c>
      <c r="J436" s="12" t="str">
        <f>IFERROR(IF(VLOOKUP(I436,Vocabulary!$A:$J,10,)=0,"",VLOOKUP(I436,Vocabulary!$A:$J,10,)),"")</f>
        <v/>
      </c>
      <c r="K436" s="8">
        <v>503</v>
      </c>
      <c r="L436" s="12" t="str">
        <f>IFERROR(IF(VLOOKUP(K436,Vocabulary!$A:$J,10,)=0,"",VLOOKUP(K436,Vocabulary!$A:$J,10,)),"")</f>
        <v>&lt;vl-generiek-ext:alsGML&gt;</v>
      </c>
    </row>
    <row r="437" spans="1:12" ht="28.8" x14ac:dyDescent="0.3">
      <c r="A437" s="8">
        <v>504</v>
      </c>
      <c r="B437" s="12" t="str">
        <f>IFERROR(VLOOKUP(A437,Vocabulary!$A:$J,6,),"")</f>
        <v>VL</v>
      </c>
      <c r="C437" s="12" t="str">
        <f>IFERROR(VLOOKUP(A437,Vocabulary!$A:$J,4,),"")</f>
        <v>Generic</v>
      </c>
      <c r="D437" s="12" t="str">
        <f>IFERROR(VLOOKUP(A437,Vocabulary!$A:$J,2,),"")</f>
        <v>alsWKT</v>
      </c>
      <c r="E437" s="12" t="str">
        <f>IFERROR(IF(VLOOKUP(A437,Vocabulary!$A:$J,3,)=0,"",VLOOKUP(A437,Vocabulary!$A:$J,3,)),"")</f>
        <v/>
      </c>
      <c r="F437" s="12" t="str">
        <f>IFERROR(IF(VLOOKUP(A437,Vocabulary!$A:$J,7,)=0,"",VLOOKUP(A437,Vocabulary!$A:$J,7,)),"")</f>
        <v>external terminology:
http://www.opengis.net/ont/geosparql#asWKT</v>
      </c>
      <c r="H437" s="12" t="str">
        <f>IFERROR(IF(VLOOKUP(G437,Vocabulary!$A:$J,10,)=0,"",VLOOKUP(G437,Vocabulary!$A:$J,10,)),"")</f>
        <v/>
      </c>
      <c r="J437" s="12" t="str">
        <f>IFERROR(IF(VLOOKUP(I437,Vocabulary!$A:$J,10,)=0,"",VLOOKUP(I437,Vocabulary!$A:$J,10,)),"")</f>
        <v/>
      </c>
      <c r="K437" s="8">
        <v>504</v>
      </c>
      <c r="L437" s="12" t="str">
        <f>IFERROR(IF(VLOOKUP(K437,Vocabulary!$A:$J,10,)=0,"",VLOOKUP(K437,Vocabulary!$A:$J,10,)),"")</f>
        <v>&lt;vl-generiek-ext:alsWKT&gt;</v>
      </c>
    </row>
    <row r="438" spans="1:12" ht="28.8" x14ac:dyDescent="0.3">
      <c r="A438" s="8">
        <v>505</v>
      </c>
      <c r="B438" s="12" t="str">
        <f>IFERROR(VLOOKUP(A438,Vocabulary!$A:$J,6,),"")</f>
        <v>VL</v>
      </c>
      <c r="C438" s="12" t="str">
        <f>IFERROR(VLOOKUP(A438,Vocabulary!$A:$J,4,),"")</f>
        <v>Generic</v>
      </c>
      <c r="D438" s="12" t="str">
        <f>IFERROR(VLOOKUP(A438,Vocabulary!$A:$J,2,),"")</f>
        <v>beschrijving</v>
      </c>
      <c r="E438" s="12" t="str">
        <f>IFERROR(IF(VLOOKUP(A438,Vocabulary!$A:$J,3,)=0,"",VLOOKUP(A438,Vocabulary!$A:$J,3,)),"")</f>
        <v/>
      </c>
      <c r="F438" s="12" t="str">
        <f>IFERROR(IF(VLOOKUP(A438,Vocabulary!$A:$J,7,)=0,"",VLOOKUP(A438,Vocabulary!$A:$J,7,)),"")</f>
        <v>external terminology:
http://purl.org/dc/terms/description</v>
      </c>
      <c r="H438" s="12" t="str">
        <f>IFERROR(IF(VLOOKUP(G438,Vocabulary!$A:$J,10,)=0,"",VLOOKUP(G438,Vocabulary!$A:$J,10,)),"")</f>
        <v/>
      </c>
      <c r="J438" s="12" t="str">
        <f>IFERROR(IF(VLOOKUP(I438,Vocabulary!$A:$J,10,)=0,"",VLOOKUP(I438,Vocabulary!$A:$J,10,)),"")</f>
        <v/>
      </c>
      <c r="K438" s="8">
        <v>505</v>
      </c>
      <c r="L438" s="12" t="str">
        <f>IFERROR(IF(VLOOKUP(K438,Vocabulary!$A:$J,10,)=0,"",VLOOKUP(K438,Vocabulary!$A:$J,10,)),"")</f>
        <v>&lt;vl-generiek-ext:beschrijving&gt;</v>
      </c>
    </row>
    <row r="439" spans="1:12" ht="28.8" x14ac:dyDescent="0.3">
      <c r="A439" s="8">
        <v>506</v>
      </c>
      <c r="B439" s="12" t="str">
        <f>IFERROR(VLOOKUP(A439,Vocabulary!$A:$J,6,),"")</f>
        <v>VL</v>
      </c>
      <c r="C439" s="12" t="str">
        <f>IFERROR(VLOOKUP(A439,Vocabulary!$A:$J,4,),"")</f>
        <v>Generic</v>
      </c>
      <c r="D439" s="12" t="str">
        <f>IFERROR(VLOOKUP(A439,Vocabulary!$A:$J,2,),"")</f>
        <v>Contactpunt</v>
      </c>
      <c r="E439" s="12" t="str">
        <f>IFERROR(IF(VLOOKUP(A439,Vocabulary!$A:$J,3,)=0,"",VLOOKUP(A439,Vocabulary!$A:$J,3,)),"")</f>
        <v>A contact point for a person or organization.</v>
      </c>
      <c r="F439" s="12" t="str">
        <f>IFERROR(IF(VLOOKUP(A439,Vocabulary!$A:$J,7,)=0,"",VLOOKUP(A439,Vocabulary!$A:$J,7,)),"")</f>
        <v>external terminology:
http://schema.org/ContactPoint</v>
      </c>
      <c r="H439" s="12" t="str">
        <f>IFERROR(IF(VLOOKUP(G439,Vocabulary!$A:$J,10,)=0,"",VLOOKUP(G439,Vocabulary!$A:$J,10,)),"")</f>
        <v/>
      </c>
      <c r="J439" s="12" t="str">
        <f>IFERROR(IF(VLOOKUP(I439,Vocabulary!$A:$J,10,)=0,"",VLOOKUP(I439,Vocabulary!$A:$J,10,)),"")</f>
        <v/>
      </c>
      <c r="K439" s="8">
        <v>506</v>
      </c>
      <c r="L439" s="12" t="str">
        <f>IFERROR(IF(VLOOKUP(K439,Vocabulary!$A:$J,10,)=0,"",VLOOKUP(K439,Vocabulary!$A:$J,10,)),"")</f>
        <v>&lt;vl-generiek-ext:Contactpunt&gt;</v>
      </c>
    </row>
    <row r="440" spans="1:12" ht="28.8" x14ac:dyDescent="0.3">
      <c r="A440" s="8">
        <v>507</v>
      </c>
      <c r="B440" s="12" t="str">
        <f>IFERROR(VLOOKUP(A440,Vocabulary!$A:$J,6,),"")</f>
        <v>VL</v>
      </c>
      <c r="C440" s="12" t="str">
        <f>IFERROR(VLOOKUP(A440,Vocabulary!$A:$J,4,),"")</f>
        <v>Generic</v>
      </c>
      <c r="D440" s="12" t="str">
        <f>IFERROR(VLOOKUP(A440,Vocabulary!$A:$J,2,),"")</f>
        <v>Document</v>
      </c>
      <c r="E440" s="12" t="str">
        <f>IFERROR(IF(VLOOKUP(A440,Vocabulary!$A:$J,3,)=0,"",VLOOKUP(A440,Vocabulary!$A:$J,3,)),"")</f>
        <v/>
      </c>
      <c r="F440" s="12" t="str">
        <f>IFERROR(IF(VLOOKUP(A440,Vocabulary!$A:$J,7,)=0,"",VLOOKUP(A440,Vocabulary!$A:$J,7,)),"")</f>
        <v>external terminology:
http://xmlns.com/foaf/0.1/Document</v>
      </c>
      <c r="H440" s="12" t="str">
        <f>IFERROR(IF(VLOOKUP(G440,Vocabulary!$A:$J,10,)=0,"",VLOOKUP(G440,Vocabulary!$A:$J,10,)),"")</f>
        <v/>
      </c>
      <c r="J440" s="12" t="str">
        <f>IFERROR(IF(VLOOKUP(I440,Vocabulary!$A:$J,10,)=0,"",VLOOKUP(I440,Vocabulary!$A:$J,10,)),"")</f>
        <v/>
      </c>
      <c r="K440" s="8">
        <v>507</v>
      </c>
      <c r="L440" s="12" t="str">
        <f>IFERROR(IF(VLOOKUP(K440,Vocabulary!$A:$J,10,)=0,"",VLOOKUP(K440,Vocabulary!$A:$J,10,)),"")</f>
        <v>&lt;vl-generiek-ext:Document&gt;</v>
      </c>
    </row>
    <row r="441" spans="1:12" ht="28.8" x14ac:dyDescent="0.3">
      <c r="A441" s="8">
        <v>508</v>
      </c>
      <c r="B441" s="12" t="str">
        <f>IFERROR(VLOOKUP(A441,Vocabulary!$A:$J,6,),"")</f>
        <v>VL</v>
      </c>
      <c r="C441" s="12" t="str">
        <f>IFERROR(VLOOKUP(A441,Vocabulary!$A:$J,4,),"")</f>
        <v>Generic</v>
      </c>
      <c r="D441" s="12" t="str">
        <f>IFERROR(VLOOKUP(A441,Vocabulary!$A:$J,2,),"")</f>
        <v>email</v>
      </c>
      <c r="E441" s="12" t="str">
        <f>IFERROR(IF(VLOOKUP(A441,Vocabulary!$A:$J,3,)=0,"",VLOOKUP(A441,Vocabulary!$A:$J,3,)),"")</f>
        <v/>
      </c>
      <c r="F441" s="12" t="str">
        <f>IFERROR(IF(VLOOKUP(A441,Vocabulary!$A:$J,7,)=0,"",VLOOKUP(A441,Vocabulary!$A:$J,7,)),"")</f>
        <v>external terminology:
http://schema.org/email</v>
      </c>
      <c r="H441" s="12" t="str">
        <f>IFERROR(IF(VLOOKUP(G441,Vocabulary!$A:$J,10,)=0,"",VLOOKUP(G441,Vocabulary!$A:$J,10,)),"")</f>
        <v/>
      </c>
      <c r="I441" s="21">
        <v>228</v>
      </c>
      <c r="J441" s="12" t="str">
        <f>IFERROR(IF(VLOOKUP(I441,Vocabulary!$A:$J,10,)=0,"",VLOOKUP(I441,Vocabulary!$A:$J,10,)),"")</f>
        <v>&lt;schema:email&gt;</v>
      </c>
      <c r="K441" s="8">
        <v>508</v>
      </c>
      <c r="L441" s="12" t="str">
        <f>IFERROR(IF(VLOOKUP(K441,Vocabulary!$A:$J,10,)=0,"",VLOOKUP(K441,Vocabulary!$A:$J,10,)),"")</f>
        <v>&lt;vl-generiek-ext:email&gt;</v>
      </c>
    </row>
    <row r="442" spans="1:12" ht="28.8" x14ac:dyDescent="0.3">
      <c r="A442" s="8">
        <v>509</v>
      </c>
      <c r="B442" s="12" t="str">
        <f>IFERROR(VLOOKUP(A442,Vocabulary!$A:$J,6,),"")</f>
        <v>VL</v>
      </c>
      <c r="C442" s="12" t="str">
        <f>IFERROR(VLOOKUP(A442,Vocabulary!$A:$J,4,),"")</f>
        <v>Generic</v>
      </c>
      <c r="D442" s="12" t="str">
        <f>IFERROR(VLOOKUP(A442,Vocabulary!$A:$J,2,),"")</f>
        <v>Entiteit</v>
      </c>
      <c r="E442" s="12" t="str">
        <f>IFERROR(IF(VLOOKUP(A442,Vocabulary!$A:$J,3,)=0,"",VLOOKUP(A442,Vocabulary!$A:$J,3,)),"")</f>
        <v/>
      </c>
      <c r="F442" s="12" t="str">
        <f>IFERROR(IF(VLOOKUP(A442,Vocabulary!$A:$J,7,)=0,"",VLOOKUP(A442,Vocabulary!$A:$J,7,)),"")</f>
        <v>external terminology:
http://www.w3.org/ns/prov#Entity</v>
      </c>
      <c r="H442" s="12" t="str">
        <f>IFERROR(IF(VLOOKUP(G442,Vocabulary!$A:$J,10,)=0,"",VLOOKUP(G442,Vocabulary!$A:$J,10,)),"")</f>
        <v/>
      </c>
      <c r="J442" s="12" t="str">
        <f>IFERROR(IF(VLOOKUP(I442,Vocabulary!$A:$J,10,)=0,"",VLOOKUP(I442,Vocabulary!$A:$J,10,)),"")</f>
        <v/>
      </c>
      <c r="K442" s="8">
        <v>509</v>
      </c>
      <c r="L442" s="12" t="str">
        <f>IFERROR(IF(VLOOKUP(K442,Vocabulary!$A:$J,10,)=0,"",VLOOKUP(K442,Vocabulary!$A:$J,10,)),"")</f>
        <v>&lt;vl-generiek-ext:Entiteit&gt;</v>
      </c>
    </row>
    <row r="443" spans="1:12" ht="28.8" x14ac:dyDescent="0.3">
      <c r="A443" s="8">
        <v>510</v>
      </c>
      <c r="B443" s="12" t="str">
        <f>IFERROR(VLOOKUP(A443,Vocabulary!$A:$J,6,),"")</f>
        <v>VL</v>
      </c>
      <c r="C443" s="12" t="str">
        <f>IFERROR(VLOOKUP(A443,Vocabulary!$A:$J,4,),"")</f>
        <v>Generic</v>
      </c>
      <c r="D443" s="12" t="str">
        <f>IFERROR(VLOOKUP(A443,Vocabulary!$A:$J,2,),"")</f>
        <v>faxnummer</v>
      </c>
      <c r="E443" s="12" t="str">
        <f>IFERROR(IF(VLOOKUP(A443,Vocabulary!$A:$J,3,)=0,"",VLOOKUP(A443,Vocabulary!$A:$J,3,)),"")</f>
        <v/>
      </c>
      <c r="F443" s="12" t="str">
        <f>IFERROR(IF(VLOOKUP(A443,Vocabulary!$A:$J,7,)=0,"",VLOOKUP(A443,Vocabulary!$A:$J,7,)),"")</f>
        <v>external terminology:
http://schema.org/faxNumber</v>
      </c>
      <c r="H443" s="12" t="str">
        <f>IFERROR(IF(VLOOKUP(G443,Vocabulary!$A:$J,10,)=0,"",VLOOKUP(G443,Vocabulary!$A:$J,10,)),"")</f>
        <v/>
      </c>
      <c r="I443" s="21">
        <v>233</v>
      </c>
      <c r="J443" s="12" t="str">
        <f>IFERROR(IF(VLOOKUP(I443,Vocabulary!$A:$J,10,)=0,"",VLOOKUP(I443,Vocabulary!$A:$J,10,)),"")</f>
        <v>&lt;schema:faxNumber&gt;</v>
      </c>
      <c r="K443" s="8">
        <v>510</v>
      </c>
      <c r="L443" s="12" t="str">
        <f>IFERROR(IF(VLOOKUP(K443,Vocabulary!$A:$J,10,)=0,"",VLOOKUP(K443,Vocabulary!$A:$J,10,)),"")</f>
        <v>&lt;vl-generiek-ext:faxnummer&gt;</v>
      </c>
    </row>
    <row r="444" spans="1:12" ht="72" x14ac:dyDescent="0.3">
      <c r="A444" s="8">
        <v>511</v>
      </c>
      <c r="B444" s="12" t="str">
        <f>IFERROR(VLOOKUP(A444,Vocabulary!$A:$J,6,),"")</f>
        <v>VL</v>
      </c>
      <c r="C444" s="12" t="str">
        <f>IFERROR(VLOOKUP(A444,Vocabulary!$A:$J,4,),"")</f>
        <v>Generic</v>
      </c>
      <c r="D444" s="12" t="str">
        <f>IFERROR(VLOOKUP(A444,Vocabulary!$A:$J,2,),"")</f>
        <v>FormeelKader</v>
      </c>
      <c r="E444" s="12" t="str">
        <f>IFERROR(IF(VLOOKUP(A444,Vocabulary!$A:$J,3,)=0,"",VLOOKUP(A444,Vocabulary!$A:$J,3,)),"")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F444" s="12" t="str">
        <f>IFERROR(IF(VLOOKUP(A444,Vocabulary!$A:$J,7,)=0,"",VLOOKUP(A444,Vocabulary!$A:$J,7,)),"")</f>
        <v>external terminology:
http://purl.org/vocab/cpsv#FormalFramework</v>
      </c>
      <c r="H444" s="12" t="str">
        <f>IFERROR(IF(VLOOKUP(G444,Vocabulary!$A:$J,10,)=0,"",VLOOKUP(G444,Vocabulary!$A:$J,10,)),"")</f>
        <v/>
      </c>
      <c r="J444" s="12" t="str">
        <f>IFERROR(IF(VLOOKUP(I444,Vocabulary!$A:$J,10,)=0,"",VLOOKUP(I444,Vocabulary!$A:$J,10,)),"")</f>
        <v/>
      </c>
      <c r="K444" s="8">
        <v>511</v>
      </c>
      <c r="L444" s="12" t="str">
        <f>IFERROR(IF(VLOOKUP(K444,Vocabulary!$A:$J,10,)=0,"",VLOOKUP(K444,Vocabulary!$A:$J,10,)),"")</f>
        <v>&lt;vl-generiek-ext:FormeelKader&gt;</v>
      </c>
    </row>
    <row r="445" spans="1:12" ht="28.8" x14ac:dyDescent="0.3">
      <c r="A445" s="8">
        <v>512</v>
      </c>
      <c r="B445" s="12" t="str">
        <f>IFERROR(VLOOKUP(A445,Vocabulary!$A:$J,6,),"")</f>
        <v>VL</v>
      </c>
      <c r="C445" s="12" t="str">
        <f>IFERROR(VLOOKUP(A445,Vocabulary!$A:$J,4,),"")</f>
        <v>Generic</v>
      </c>
      <c r="D445" s="12" t="str">
        <f>IFERROR(VLOOKUP(A445,Vocabulary!$A:$J,2,),"")</f>
        <v>gebruikt</v>
      </c>
      <c r="E445" s="12" t="str">
        <f>IFERROR(IF(VLOOKUP(A445,Vocabulary!$A:$J,3,)=0,"",VLOOKUP(A445,Vocabulary!$A:$J,3,)),"")</f>
        <v/>
      </c>
      <c r="F445" s="12" t="str">
        <f>IFERROR(IF(VLOOKUP(A445,Vocabulary!$A:$J,7,)=0,"",VLOOKUP(A445,Vocabulary!$A:$J,7,)),"")</f>
        <v>external terminology:
http://www.w3.org/ns/prov#used</v>
      </c>
      <c r="H445" s="12" t="str">
        <f>IFERROR(IF(VLOOKUP(G445,Vocabulary!$A:$J,10,)=0,"",VLOOKUP(G445,Vocabulary!$A:$J,10,)),"")</f>
        <v/>
      </c>
      <c r="J445" s="12" t="str">
        <f>IFERROR(IF(VLOOKUP(I445,Vocabulary!$A:$J,10,)=0,"",VLOOKUP(I445,Vocabulary!$A:$J,10,)),"")</f>
        <v/>
      </c>
      <c r="K445" s="8">
        <v>512</v>
      </c>
      <c r="L445" s="12" t="str">
        <f>IFERROR(IF(VLOOKUP(K445,Vocabulary!$A:$J,10,)=0,"",VLOOKUP(K445,Vocabulary!$A:$J,10,)),"")</f>
        <v>&lt;vl-generiek-ext:gebruikt&gt;</v>
      </c>
    </row>
    <row r="446" spans="1:12" ht="28.8" x14ac:dyDescent="0.3">
      <c r="A446" s="8">
        <v>513</v>
      </c>
      <c r="B446" s="12" t="str">
        <f>IFERROR(VLOOKUP(A446,Vocabulary!$A:$J,6,),"")</f>
        <v>VL</v>
      </c>
      <c r="C446" s="12" t="str">
        <f>IFERROR(VLOOKUP(A446,Vocabulary!$A:$J,4,),"")</f>
        <v>Generic</v>
      </c>
      <c r="D446" s="12" t="str">
        <f>IFERROR(VLOOKUP(A446,Vocabulary!$A:$J,2,),"")</f>
        <v>gekwalificeerdeGeneratie</v>
      </c>
      <c r="E446" s="12" t="str">
        <f>IFERROR(IF(VLOOKUP(A446,Vocabulary!$A:$J,3,)=0,"",VLOOKUP(A446,Vocabulary!$A:$J,3,)),"")</f>
        <v/>
      </c>
      <c r="F446" s="12" t="str">
        <f>IFERROR(IF(VLOOKUP(A446,Vocabulary!$A:$J,7,)=0,"",VLOOKUP(A446,Vocabulary!$A:$J,7,)),"")</f>
        <v>external terminology:
http://www.w3.org/ns/prov#qualifiedGeneration</v>
      </c>
      <c r="H446" s="12" t="str">
        <f>IFERROR(IF(VLOOKUP(G446,Vocabulary!$A:$J,10,)=0,"",VLOOKUP(G446,Vocabulary!$A:$J,10,)),"")</f>
        <v/>
      </c>
      <c r="J446" s="12" t="str">
        <f>IFERROR(IF(VLOOKUP(I446,Vocabulary!$A:$J,10,)=0,"",VLOOKUP(I446,Vocabulary!$A:$J,10,)),"")</f>
        <v/>
      </c>
      <c r="K446" s="8">
        <v>513</v>
      </c>
      <c r="L446" s="12" t="str">
        <f>IFERROR(IF(VLOOKUP(K446,Vocabulary!$A:$J,10,)=0,"",VLOOKUP(K446,Vocabulary!$A:$J,10,)),"")</f>
        <v>&lt;vl-generiek-ext:gekwalificeerdeGeneratie&gt;</v>
      </c>
    </row>
    <row r="447" spans="1:12" ht="28.8" x14ac:dyDescent="0.3">
      <c r="A447" s="8">
        <v>514</v>
      </c>
      <c r="B447" s="12" t="str">
        <f>IFERROR(VLOOKUP(A447,Vocabulary!$A:$J,6,),"")</f>
        <v>VL</v>
      </c>
      <c r="C447" s="12" t="str">
        <f>IFERROR(VLOOKUP(A447,Vocabulary!$A:$J,4,),"")</f>
        <v>Generic</v>
      </c>
      <c r="D447" s="12" t="str">
        <f>IFERROR(VLOOKUP(A447,Vocabulary!$A:$J,2,),"")</f>
        <v>gekwalificeerdeInvalidatie</v>
      </c>
      <c r="E447" s="12" t="str">
        <f>IFERROR(IF(VLOOKUP(A447,Vocabulary!$A:$J,3,)=0,"",VLOOKUP(A447,Vocabulary!$A:$J,3,)),"")</f>
        <v/>
      </c>
      <c r="F447" s="12" t="str">
        <f>IFERROR(IF(VLOOKUP(A447,Vocabulary!$A:$J,7,)=0,"",VLOOKUP(A447,Vocabulary!$A:$J,7,)),"")</f>
        <v>external terminology:
http://www.w3.org/ns/prov#qualifiedInvalidation</v>
      </c>
      <c r="H447" s="12" t="str">
        <f>IFERROR(IF(VLOOKUP(G447,Vocabulary!$A:$J,10,)=0,"",VLOOKUP(G447,Vocabulary!$A:$J,10,)),"")</f>
        <v/>
      </c>
      <c r="J447" s="12" t="str">
        <f>IFERROR(IF(VLOOKUP(I447,Vocabulary!$A:$J,10,)=0,"",VLOOKUP(I447,Vocabulary!$A:$J,10,)),"")</f>
        <v/>
      </c>
      <c r="K447" s="8">
        <v>514</v>
      </c>
      <c r="L447" s="12" t="str">
        <f>IFERROR(IF(VLOOKUP(K447,Vocabulary!$A:$J,10,)=0,"",VLOOKUP(K447,Vocabulary!$A:$J,10,)),"")</f>
        <v>&lt;vl-generiek-ext:gekwalificeerdeInvalidatie&gt;</v>
      </c>
    </row>
    <row r="448" spans="1:12" ht="28.8" x14ac:dyDescent="0.3">
      <c r="A448" s="8">
        <v>515</v>
      </c>
      <c r="B448" s="12" t="str">
        <f>IFERROR(VLOOKUP(A448,Vocabulary!$A:$J,6,),"")</f>
        <v>VL</v>
      </c>
      <c r="C448" s="12" t="str">
        <f>IFERROR(VLOOKUP(A448,Vocabulary!$A:$J,4,),"")</f>
        <v>Generic</v>
      </c>
      <c r="D448" s="12" t="str">
        <f>IFERROR(VLOOKUP(A448,Vocabulary!$A:$J,2,),"")</f>
        <v>Generatie</v>
      </c>
      <c r="E448" s="12" t="str">
        <f>IFERROR(IF(VLOOKUP(A448,Vocabulary!$A:$J,3,)=0,"",VLOOKUP(A448,Vocabulary!$A:$J,3,)),"")</f>
        <v/>
      </c>
      <c r="F448" s="12" t="str">
        <f>IFERROR(IF(VLOOKUP(A448,Vocabulary!$A:$J,7,)=0,"",VLOOKUP(A448,Vocabulary!$A:$J,7,)),"")</f>
        <v>external terminology:
http://www.w3.org/ns/prov#Generation</v>
      </c>
      <c r="H448" s="12" t="str">
        <f>IFERROR(IF(VLOOKUP(G448,Vocabulary!$A:$J,10,)=0,"",VLOOKUP(G448,Vocabulary!$A:$J,10,)),"")</f>
        <v/>
      </c>
      <c r="J448" s="12" t="str">
        <f>IFERROR(IF(VLOOKUP(I448,Vocabulary!$A:$J,10,)=0,"",VLOOKUP(I448,Vocabulary!$A:$J,10,)),"")</f>
        <v/>
      </c>
      <c r="K448" s="8">
        <v>515</v>
      </c>
      <c r="L448" s="12" t="str">
        <f>IFERROR(IF(VLOOKUP(K448,Vocabulary!$A:$J,10,)=0,"",VLOOKUP(K448,Vocabulary!$A:$J,10,)),"")</f>
        <v>&lt;vl-generiek-ext:Generatie&gt;</v>
      </c>
    </row>
    <row r="449" spans="1:12" ht="43.2" x14ac:dyDescent="0.3">
      <c r="A449" s="8">
        <v>516</v>
      </c>
      <c r="B449" s="12" t="str">
        <f>IFERROR(VLOOKUP(A449,Vocabulary!$A:$J,6,),"")</f>
        <v>VL</v>
      </c>
      <c r="C449" s="12" t="str">
        <f>IFERROR(VLOOKUP(A449,Vocabulary!$A:$J,4,),"")</f>
        <v>Generic</v>
      </c>
      <c r="D449" s="12" t="str">
        <f>IFERROR(VLOOKUP(A449,Vocabulary!$A:$J,2,),"")</f>
        <v>Geometrie</v>
      </c>
      <c r="E449" s="12" t="str">
        <f>IFERROR(IF(VLOOKUP(A449,Vocabulary!$A:$J,3,)=0,"",VLOOKUP(A449,Vocabulary!$A:$J,3,)),"")</f>
        <v>The locn:Geometry class provides the means to identify a location as a point, line, polygon, etc. expressed using coordinates in some coordinate reference system.</v>
      </c>
      <c r="F449" s="12" t="str">
        <f>IFERROR(IF(VLOOKUP(A449,Vocabulary!$A:$J,7,)=0,"",VLOOKUP(A449,Vocabulary!$A:$J,7,)),"")</f>
        <v>external terminology:
http://www.w3.org/ns/locn#Geometry</v>
      </c>
      <c r="H449" s="12" t="str">
        <f>IFERROR(IF(VLOOKUP(G449,Vocabulary!$A:$J,10,)=0,"",VLOOKUP(G449,Vocabulary!$A:$J,10,)),"")</f>
        <v/>
      </c>
      <c r="J449" s="12" t="str">
        <f>IFERROR(IF(VLOOKUP(I449,Vocabulary!$A:$J,10,)=0,"",VLOOKUP(I449,Vocabulary!$A:$J,10,)),"")</f>
        <v/>
      </c>
      <c r="K449" s="8">
        <v>516</v>
      </c>
      <c r="L449" s="12" t="str">
        <f>IFERROR(IF(VLOOKUP(K449,Vocabulary!$A:$J,10,)=0,"",VLOOKUP(K449,Vocabulary!$A:$J,10,)),"")</f>
        <v>&lt;vl-generiek-ext:Geometrie&gt;</v>
      </c>
    </row>
    <row r="450" spans="1:12" ht="28.8" x14ac:dyDescent="0.3">
      <c r="A450" s="8">
        <v>517</v>
      </c>
      <c r="B450" s="12" t="str">
        <f>IFERROR(VLOOKUP(A450,Vocabulary!$A:$J,6,),"")</f>
        <v>VL</v>
      </c>
      <c r="C450" s="12" t="str">
        <f>IFERROR(VLOOKUP(A450,Vocabulary!$A:$J,4,),"")</f>
        <v>Generic</v>
      </c>
      <c r="D450" s="12" t="str">
        <f>IFERROR(VLOOKUP(A450,Vocabulary!$A:$J,2,),"")</f>
        <v>geometrie</v>
      </c>
      <c r="E450" s="12" t="str">
        <f>IFERROR(IF(VLOOKUP(A450,Vocabulary!$A:$J,3,)=0,"",VLOOKUP(A450,Vocabulary!$A:$J,3,)),"")</f>
        <v/>
      </c>
      <c r="F450" s="12" t="str">
        <f>IFERROR(IF(VLOOKUP(A450,Vocabulary!$A:$J,7,)=0,"",VLOOKUP(A450,Vocabulary!$A:$J,7,)),"")</f>
        <v>external terminology:
http://www.w3.org/ns/locn#geometry</v>
      </c>
      <c r="H450" s="12" t="str">
        <f>IFERROR(IF(VLOOKUP(G450,Vocabulary!$A:$J,10,)=0,"",VLOOKUP(G450,Vocabulary!$A:$J,10,)),"")</f>
        <v/>
      </c>
      <c r="J450" s="12" t="str">
        <f>IFERROR(IF(VLOOKUP(I450,Vocabulary!$A:$J,10,)=0,"",VLOOKUP(I450,Vocabulary!$A:$J,10,)),"")</f>
        <v/>
      </c>
      <c r="K450" s="8">
        <v>517</v>
      </c>
      <c r="L450" s="12" t="str">
        <f>IFERROR(IF(VLOOKUP(K450,Vocabulary!$A:$J,10,)=0,"",VLOOKUP(K450,Vocabulary!$A:$J,10,)),"")</f>
        <v>&lt;vl-generiek-ext:geometrie&gt;</v>
      </c>
    </row>
    <row r="451" spans="1:12" ht="28.8" x14ac:dyDescent="0.3">
      <c r="A451" s="8">
        <v>518</v>
      </c>
      <c r="B451" s="12" t="str">
        <f>IFERROR(VLOOKUP(A451,Vocabulary!$A:$J,6,),"")</f>
        <v>VL</v>
      </c>
      <c r="C451" s="12" t="str">
        <f>IFERROR(VLOOKUP(A451,Vocabulary!$A:$J,4,),"")</f>
        <v>Generic</v>
      </c>
      <c r="D451" s="12" t="str">
        <f>IFERROR(VLOOKUP(A451,Vocabulary!$A:$J,2,),"")</f>
        <v>Identificator</v>
      </c>
      <c r="E451" s="12" t="str">
        <f>IFERROR(IF(VLOOKUP(A451,Vocabulary!$A:$J,3,)=0,"",VLOOKUP(A451,Vocabulary!$A:$J,3,)),"")</f>
        <v/>
      </c>
      <c r="F451" s="12" t="str">
        <f>IFERROR(IF(VLOOKUP(A451,Vocabulary!$A:$J,7,)=0,"",VLOOKUP(A451,Vocabulary!$A:$J,7,)),"")</f>
        <v>external terminology:
http://www.w3.org/ns/adms#Identifier</v>
      </c>
      <c r="G451" s="4" t="s">
        <v>1379</v>
      </c>
      <c r="H451" s="12" t="str">
        <f>IFERROR(IF(VLOOKUP(G451,Vocabulary!$A:$J,10,)=0,"",VLOOKUP(G451,Vocabulary!$A:$J,10,)),"")</f>
        <v/>
      </c>
      <c r="J451" s="12" t="str">
        <f>IFERROR(IF(VLOOKUP(I451,Vocabulary!$A:$J,10,)=0,"",VLOOKUP(I451,Vocabulary!$A:$J,10,)),"")</f>
        <v/>
      </c>
      <c r="K451" s="8">
        <v>518</v>
      </c>
      <c r="L451" s="12" t="str">
        <f>IFERROR(IF(VLOOKUP(K451,Vocabulary!$A:$J,10,)=0,"",VLOOKUP(K451,Vocabulary!$A:$J,10,)),"")</f>
        <v>&lt;vl-generiek-ext:Identificator&gt;</v>
      </c>
    </row>
    <row r="452" spans="1:12" ht="28.8" x14ac:dyDescent="0.3">
      <c r="A452" s="8">
        <v>519</v>
      </c>
      <c r="B452" s="12" t="str">
        <f>IFERROR(VLOOKUP(A452,Vocabulary!$A:$J,6,),"")</f>
        <v>VL</v>
      </c>
      <c r="C452" s="12" t="str">
        <f>IFERROR(VLOOKUP(A452,Vocabulary!$A:$J,4,),"")</f>
        <v>Generic</v>
      </c>
      <c r="D452" s="12" t="str">
        <f>IFERROR(VLOOKUP(A452,Vocabulary!$A:$J,2,),"")</f>
        <v>identificator</v>
      </c>
      <c r="E452" s="12" t="str">
        <f>IFERROR(IF(VLOOKUP(A452,Vocabulary!$A:$J,3,)=0,"",VLOOKUP(A452,Vocabulary!$A:$J,3,)),"")</f>
        <v/>
      </c>
      <c r="F452" s="12" t="str">
        <f>IFERROR(IF(VLOOKUP(A452,Vocabulary!$A:$J,7,)=0,"",VLOOKUP(A452,Vocabulary!$A:$J,7,)),"")</f>
        <v>external terminology:
http://www.w3.org/ns/adms#identifier</v>
      </c>
      <c r="H452" s="12" t="str">
        <f>IFERROR(IF(VLOOKUP(G452,Vocabulary!$A:$J,10,)=0,"",VLOOKUP(G452,Vocabulary!$A:$J,10,)),"")</f>
        <v/>
      </c>
      <c r="J452" s="12" t="str">
        <f>IFERROR(IF(VLOOKUP(I452,Vocabulary!$A:$J,10,)=0,"",VLOOKUP(I452,Vocabulary!$A:$J,10,)),"")</f>
        <v/>
      </c>
      <c r="K452" s="8">
        <v>519</v>
      </c>
      <c r="L452" s="12" t="str">
        <f>IFERROR(IF(VLOOKUP(K452,Vocabulary!$A:$J,10,)=0,"",VLOOKUP(K452,Vocabulary!$A:$J,10,)),"")</f>
        <v>&lt;vl-generiek-ext:identificator&gt;</v>
      </c>
    </row>
    <row r="453" spans="1:12" ht="28.8" x14ac:dyDescent="0.3">
      <c r="A453" s="8">
        <v>520</v>
      </c>
      <c r="B453" s="12" t="str">
        <f>IFERROR(VLOOKUP(A453,Vocabulary!$A:$J,6,),"")</f>
        <v>VL</v>
      </c>
      <c r="C453" s="12" t="str">
        <f>IFERROR(VLOOKUP(A453,Vocabulary!$A:$J,4,),"")</f>
        <v>Generic</v>
      </c>
      <c r="D453" s="12" t="str">
        <f>IFERROR(VLOOKUP(A453,Vocabulary!$A:$J,2,),"")</f>
        <v>Invalidatie</v>
      </c>
      <c r="E453" s="12" t="str">
        <f>IFERROR(IF(VLOOKUP(A453,Vocabulary!$A:$J,3,)=0,"",VLOOKUP(A453,Vocabulary!$A:$J,3,)),"")</f>
        <v/>
      </c>
      <c r="F453" s="12" t="str">
        <f>IFERROR(IF(VLOOKUP(A453,Vocabulary!$A:$J,7,)=0,"",VLOOKUP(A453,Vocabulary!$A:$J,7,)),"")</f>
        <v>external terminology:
http://www.w3.org/ns/prov#Invalidation</v>
      </c>
      <c r="H453" s="12" t="str">
        <f>IFERROR(IF(VLOOKUP(G453,Vocabulary!$A:$J,10,)=0,"",VLOOKUP(G453,Vocabulary!$A:$J,10,)),"")</f>
        <v/>
      </c>
      <c r="J453" s="12" t="str">
        <f>IFERROR(IF(VLOOKUP(I453,Vocabulary!$A:$J,10,)=0,"",VLOOKUP(I453,Vocabulary!$A:$J,10,)),"")</f>
        <v/>
      </c>
      <c r="K453" s="8">
        <v>520</v>
      </c>
      <c r="L453" s="12" t="str">
        <f>IFERROR(IF(VLOOKUP(K453,Vocabulary!$A:$J,10,)=0,"",VLOOKUP(K453,Vocabulary!$A:$J,10,)),"")</f>
        <v>&lt;vl-generiek-ext:Invalidatie&gt;</v>
      </c>
    </row>
    <row r="454" spans="1:12" ht="28.8" x14ac:dyDescent="0.3">
      <c r="A454" s="8">
        <v>521</v>
      </c>
      <c r="B454" s="12" t="str">
        <f>IFERROR(VLOOKUP(A454,Vocabulary!$A:$J,6,),"")</f>
        <v>VL</v>
      </c>
      <c r="C454" s="12" t="str">
        <f>IFERROR(VLOOKUP(A454,Vocabulary!$A:$J,4,),"")</f>
        <v>Generic</v>
      </c>
      <c r="D454" s="12" t="str">
        <f>IFERROR(VLOOKUP(A454,Vocabulary!$A:$J,2,),"")</f>
        <v>isPrimairOnderwerpVan</v>
      </c>
      <c r="E454" s="12" t="str">
        <f>IFERROR(IF(VLOOKUP(A454,Vocabulary!$A:$J,3,)=0,"",VLOOKUP(A454,Vocabulary!$A:$J,3,)),"")</f>
        <v/>
      </c>
      <c r="F454" s="12" t="str">
        <f>IFERROR(IF(VLOOKUP(A454,Vocabulary!$A:$J,7,)=0,"",VLOOKUP(A454,Vocabulary!$A:$J,7,)),"")</f>
        <v>external terminology:
http://xmlns.com/foaf/0.1/isPrimaryTopicOf</v>
      </c>
      <c r="H454" s="12" t="str">
        <f>IFERROR(IF(VLOOKUP(G454,Vocabulary!$A:$J,10,)=0,"",VLOOKUP(G454,Vocabulary!$A:$J,10,)),"")</f>
        <v/>
      </c>
      <c r="J454" s="12" t="str">
        <f>IFERROR(IF(VLOOKUP(I454,Vocabulary!$A:$J,10,)=0,"",VLOOKUP(I454,Vocabulary!$A:$J,10,)),"")</f>
        <v/>
      </c>
      <c r="K454" s="8">
        <v>521</v>
      </c>
      <c r="L454" s="12" t="str">
        <f>IFERROR(IF(VLOOKUP(K454,Vocabulary!$A:$J,10,)=0,"",VLOOKUP(K454,Vocabulary!$A:$J,10,)),"")</f>
        <v>&lt;vl-generiek-ext:isPrimairOnderwerpVan&gt;</v>
      </c>
    </row>
    <row r="455" spans="1:12" ht="28.8" x14ac:dyDescent="0.3">
      <c r="A455" s="8">
        <v>522</v>
      </c>
      <c r="B455" s="12" t="str">
        <f>IFERROR(VLOOKUP(A455,Vocabulary!$A:$J,6,),"")</f>
        <v>VL</v>
      </c>
      <c r="C455" s="12" t="str">
        <f>IFERROR(VLOOKUP(A455,Vocabulary!$A:$J,4,),"")</f>
        <v>Generic</v>
      </c>
      <c r="D455" s="12" t="str">
        <f>IFERROR(VLOOKUP(A455,Vocabulary!$A:$J,2,),"")</f>
        <v>Jurisdictie</v>
      </c>
      <c r="E455" s="12" t="str">
        <f>IFERROR(IF(VLOOKUP(A455,Vocabulary!$A:$J,3,)=0,"",VLOOKUP(A455,Vocabulary!$A:$J,3,)),"")</f>
        <v/>
      </c>
      <c r="F455" s="12" t="str">
        <f>IFERROR(IF(VLOOKUP(A455,Vocabulary!$A:$J,7,)=0,"",VLOOKUP(A455,Vocabulary!$A:$J,7,)),"")</f>
        <v>external terminology:
http://purl.org/dc/terms/Jurisdiction</v>
      </c>
      <c r="G455" s="4">
        <v>98</v>
      </c>
      <c r="H455" s="12" t="str">
        <f>IFERROR(IF(VLOOKUP(G455,Vocabulary!$A:$J,10,)=0,"",VLOOKUP(G455,Vocabulary!$A:$J,10,)),"")</f>
        <v>&lt;eu:Jurisdiction&gt;</v>
      </c>
      <c r="I455" s="21">
        <v>676</v>
      </c>
      <c r="J455" s="12" t="str">
        <f>IFERROR(IF(VLOOKUP(I455,Vocabulary!$A:$J,10,)=0,"",VLOOKUP(I455,Vocabulary!$A:$J,10,)),"")</f>
        <v>&lt;dcterms:Jurisdiction&gt;</v>
      </c>
      <c r="K455" s="8">
        <v>522</v>
      </c>
      <c r="L455" s="12" t="str">
        <f>IFERROR(IF(VLOOKUP(K455,Vocabulary!$A:$J,10,)=0,"",VLOOKUP(K455,Vocabulary!$A:$J,10,)),"")</f>
        <v>&lt;vl-generiek-ext:Jurisdictie&gt;</v>
      </c>
    </row>
    <row r="456" spans="1:12" ht="28.8" x14ac:dyDescent="0.3">
      <c r="A456" s="8">
        <v>523</v>
      </c>
      <c r="B456" s="12" t="str">
        <f>IFERROR(VLOOKUP(A456,Vocabulary!$A:$J,6,),"")</f>
        <v>VL</v>
      </c>
      <c r="C456" s="12" t="str">
        <f>IFERROR(VLOOKUP(A456,Vocabulary!$A:$J,4,),"")</f>
        <v>Generic</v>
      </c>
      <c r="D456" s="12" t="str">
        <f>IFERROR(VLOOKUP(A456,Vocabulary!$A:$J,2,),"")</f>
        <v>label</v>
      </c>
      <c r="E456" s="12" t="str">
        <f>IFERROR(IF(VLOOKUP(A456,Vocabulary!$A:$J,3,)=0,"",VLOOKUP(A456,Vocabulary!$A:$J,3,)),"")</f>
        <v/>
      </c>
      <c r="F456" s="12" t="str">
        <f>IFERROR(IF(VLOOKUP(A456,Vocabulary!$A:$J,7,)=0,"",VLOOKUP(A456,Vocabulary!$A:$J,7,)),"")</f>
        <v>external terminology:
http://www.w3.org/2000/01/rdf-schema#label</v>
      </c>
      <c r="H456" s="12" t="str">
        <f>IFERROR(IF(VLOOKUP(G456,Vocabulary!$A:$J,10,)=0,"",VLOOKUP(G456,Vocabulary!$A:$J,10,)),"")</f>
        <v/>
      </c>
      <c r="J456" s="12" t="str">
        <f>IFERROR(IF(VLOOKUP(I456,Vocabulary!$A:$J,10,)=0,"",VLOOKUP(I456,Vocabulary!$A:$J,10,)),"")</f>
        <v/>
      </c>
      <c r="K456" s="8">
        <v>523</v>
      </c>
      <c r="L456" s="12" t="str">
        <f>IFERROR(IF(VLOOKUP(K456,Vocabulary!$A:$J,10,)=0,"",VLOOKUP(K456,Vocabulary!$A:$J,10,)),"")</f>
        <v>&lt;vl-generiek-ext:label&gt;</v>
      </c>
    </row>
    <row r="457" spans="1:12" ht="28.8" x14ac:dyDescent="0.3">
      <c r="A457" s="8">
        <v>524</v>
      </c>
      <c r="B457" s="12" t="str">
        <f>IFERROR(VLOOKUP(A457,Vocabulary!$A:$J,6,),"")</f>
        <v>VL</v>
      </c>
      <c r="C457" s="12" t="str">
        <f>IFERROR(VLOOKUP(A457,Vocabulary!$A:$J,4,),"")</f>
        <v>Generic</v>
      </c>
      <c r="D457" s="12" t="str">
        <f>IFERROR(VLOOKUP(A457,Vocabulary!$A:$J,2,),"")</f>
        <v>Lijnstring</v>
      </c>
      <c r="E457" s="12" t="str">
        <f>IFERROR(IF(VLOOKUP(A457,Vocabulary!$A:$J,3,)=0,"",VLOOKUP(A457,Vocabulary!$A:$J,3,)),"")</f>
        <v/>
      </c>
      <c r="F457" s="12" t="str">
        <f>IFERROR(IF(VLOOKUP(A457,Vocabulary!$A:$J,7,)=0,"",VLOOKUP(A457,Vocabulary!$A:$J,7,)),"")</f>
        <v>external terminology:
http://www.opengis.net/ont/sf#LineString</v>
      </c>
      <c r="H457" s="12" t="str">
        <f>IFERROR(IF(VLOOKUP(G457,Vocabulary!$A:$J,10,)=0,"",VLOOKUP(G457,Vocabulary!$A:$J,10,)),"")</f>
        <v/>
      </c>
      <c r="J457" s="12" t="str">
        <f>IFERROR(IF(VLOOKUP(I457,Vocabulary!$A:$J,10,)=0,"",VLOOKUP(I457,Vocabulary!$A:$J,10,)),"")</f>
        <v/>
      </c>
      <c r="K457" s="8">
        <v>524</v>
      </c>
      <c r="L457" s="12" t="str">
        <f>IFERROR(IF(VLOOKUP(K457,Vocabulary!$A:$J,10,)=0,"",VLOOKUP(K457,Vocabulary!$A:$J,10,)),"")</f>
        <v>&lt;vl-generiek-ext:Lijnstring&gt;</v>
      </c>
    </row>
    <row r="458" spans="1:12" ht="28.8" x14ac:dyDescent="0.3">
      <c r="A458" s="8">
        <v>525</v>
      </c>
      <c r="B458" s="12" t="str">
        <f>IFERROR(VLOOKUP(A458,Vocabulary!$A:$J,6,),"")</f>
        <v>VL</v>
      </c>
      <c r="C458" s="12" t="str">
        <f>IFERROR(VLOOKUP(A458,Vocabulary!$A:$J,4,),"")</f>
        <v>Generic</v>
      </c>
      <c r="D458" s="12" t="str">
        <f>IFERROR(VLOOKUP(A458,Vocabulary!$A:$J,2,),"")</f>
        <v>maker</v>
      </c>
      <c r="E458" s="12" t="str">
        <f>IFERROR(IF(VLOOKUP(A458,Vocabulary!$A:$J,3,)=0,"",VLOOKUP(A458,Vocabulary!$A:$J,3,)),"")</f>
        <v/>
      </c>
      <c r="F458" s="12" t="str">
        <f>IFERROR(IF(VLOOKUP(A458,Vocabulary!$A:$J,7,)=0,"",VLOOKUP(A458,Vocabulary!$A:$J,7,)),"")</f>
        <v>external terminology:
http://purl.org/dc/terms/creator</v>
      </c>
      <c r="H458" s="12" t="str">
        <f>IFERROR(IF(VLOOKUP(G458,Vocabulary!$A:$J,10,)=0,"",VLOOKUP(G458,Vocabulary!$A:$J,10,)),"")</f>
        <v/>
      </c>
      <c r="J458" s="12" t="str">
        <f>IFERROR(IF(VLOOKUP(I458,Vocabulary!$A:$J,10,)=0,"",VLOOKUP(I458,Vocabulary!$A:$J,10,)),"")</f>
        <v/>
      </c>
      <c r="K458" s="8">
        <v>525</v>
      </c>
      <c r="L458" s="12" t="str">
        <f>IFERROR(IF(VLOOKUP(K458,Vocabulary!$A:$J,10,)=0,"",VLOOKUP(K458,Vocabulary!$A:$J,10,)),"")</f>
        <v>&lt;vl-generiek-ext:maker&gt;</v>
      </c>
    </row>
    <row r="459" spans="1:12" ht="28.8" x14ac:dyDescent="0.3">
      <c r="A459" s="8">
        <v>526</v>
      </c>
      <c r="B459" s="12" t="str">
        <f>IFERROR(VLOOKUP(A459,Vocabulary!$A:$J,6,),"")</f>
        <v>VL</v>
      </c>
      <c r="C459" s="12" t="str">
        <f>IFERROR(VLOOKUP(A459,Vocabulary!$A:$J,4,),"")</f>
        <v>Generic</v>
      </c>
      <c r="D459" s="12" t="str">
        <f>IFERROR(VLOOKUP(A459,Vocabulary!$A:$J,2,),"")</f>
        <v>naam</v>
      </c>
      <c r="E459" s="12" t="str">
        <f>IFERROR(IF(VLOOKUP(A459,Vocabulary!$A:$J,3,)=0,"",VLOOKUP(A459,Vocabulary!$A:$J,3,)),"")</f>
        <v/>
      </c>
      <c r="F459" s="12" t="str">
        <f>IFERROR(IF(VLOOKUP(A459,Vocabulary!$A:$J,7,)=0,"",VLOOKUP(A459,Vocabulary!$A:$J,7,)),"")</f>
        <v>external terminology:
http://xmlns.com/foaf/0.1/name</v>
      </c>
      <c r="H459" s="12" t="str">
        <f>IFERROR(IF(VLOOKUP(G459,Vocabulary!$A:$J,10,)=0,"",VLOOKUP(G459,Vocabulary!$A:$J,10,)),"")</f>
        <v/>
      </c>
      <c r="J459" s="12" t="str">
        <f>IFERROR(IF(VLOOKUP(I459,Vocabulary!$A:$J,10,)=0,"",VLOOKUP(I459,Vocabulary!$A:$J,10,)),"")</f>
        <v/>
      </c>
      <c r="K459" s="8">
        <v>526</v>
      </c>
      <c r="L459" s="12" t="str">
        <f>IFERROR(IF(VLOOKUP(K459,Vocabulary!$A:$J,10,)=0,"",VLOOKUP(K459,Vocabulary!$A:$J,10,)),"")</f>
        <v>&lt;vl-generiek-ext:naam&gt;</v>
      </c>
    </row>
    <row r="460" spans="1:12" ht="28.8" x14ac:dyDescent="0.3">
      <c r="A460" s="8">
        <v>527</v>
      </c>
      <c r="B460" s="12" t="str">
        <f>IFERROR(VLOOKUP(A460,Vocabulary!$A:$J,6,),"")</f>
        <v>VL</v>
      </c>
      <c r="C460" s="12" t="str">
        <f>IFERROR(VLOOKUP(A460,Vocabulary!$A:$J,4,),"")</f>
        <v>Generic</v>
      </c>
      <c r="D460" s="12" t="str">
        <f>IFERROR(VLOOKUP(A460,Vocabulary!$A:$J,2,),"")</f>
        <v>notatie</v>
      </c>
      <c r="E460" s="12" t="str">
        <f>IFERROR(IF(VLOOKUP(A460,Vocabulary!$A:$J,3,)=0,"",VLOOKUP(A460,Vocabulary!$A:$J,3,)),"")</f>
        <v/>
      </c>
      <c r="F460" s="12" t="str">
        <f>IFERROR(IF(VLOOKUP(A460,Vocabulary!$A:$J,7,)=0,"",VLOOKUP(A460,Vocabulary!$A:$J,7,)),"")</f>
        <v>external terminology:
http://www.w3.org/2004/02/skos/core#notation</v>
      </c>
      <c r="H460" s="12" t="str">
        <f>IFERROR(IF(VLOOKUP(G460,Vocabulary!$A:$J,10,)=0,"",VLOOKUP(G460,Vocabulary!$A:$J,10,)),"")</f>
        <v/>
      </c>
      <c r="J460" s="12" t="str">
        <f>IFERROR(IF(VLOOKUP(I460,Vocabulary!$A:$J,10,)=0,"",VLOOKUP(I460,Vocabulary!$A:$J,10,)),"")</f>
        <v/>
      </c>
      <c r="K460" s="8">
        <v>527</v>
      </c>
      <c r="L460" s="12" t="str">
        <f>IFERROR(IF(VLOOKUP(K460,Vocabulary!$A:$J,10,)=0,"",VLOOKUP(K460,Vocabulary!$A:$J,10,)),"")</f>
        <v>&lt;vl-generiek-ext:notatie&gt;</v>
      </c>
    </row>
    <row r="461" spans="1:12" ht="28.8" x14ac:dyDescent="0.3">
      <c r="A461" s="8">
        <v>528</v>
      </c>
      <c r="B461" s="12" t="str">
        <f>IFERROR(VLOOKUP(A461,Vocabulary!$A:$J,6,),"")</f>
        <v>VL</v>
      </c>
      <c r="C461" s="12" t="str">
        <f>IFERROR(VLOOKUP(A461,Vocabulary!$A:$J,4,),"")</f>
        <v>Generic</v>
      </c>
      <c r="D461" s="12" t="str">
        <f>IFERROR(VLOOKUP(A461,Vocabulary!$A:$J,2,),"")</f>
        <v>onderwerp</v>
      </c>
      <c r="E461" s="12" t="str">
        <f>IFERROR(IF(VLOOKUP(A461,Vocabulary!$A:$J,3,)=0,"",VLOOKUP(A461,Vocabulary!$A:$J,3,)),"")</f>
        <v/>
      </c>
      <c r="F461" s="12" t="str">
        <f>IFERROR(IF(VLOOKUP(A461,Vocabulary!$A:$J,7,)=0,"",VLOOKUP(A461,Vocabulary!$A:$J,7,)),"")</f>
        <v>external terminology:
http://data.europa.eu/m8g/subject</v>
      </c>
      <c r="H461" s="12" t="str">
        <f>IFERROR(IF(VLOOKUP(G461,Vocabulary!$A:$J,10,)=0,"",VLOOKUP(G461,Vocabulary!$A:$J,10,)),"")</f>
        <v/>
      </c>
      <c r="J461" s="12" t="str">
        <f>IFERROR(IF(VLOOKUP(I461,Vocabulary!$A:$J,10,)=0,"",VLOOKUP(I461,Vocabulary!$A:$J,10,)),"")</f>
        <v/>
      </c>
      <c r="K461" s="8">
        <v>528</v>
      </c>
      <c r="L461" s="12" t="str">
        <f>IFERROR(IF(VLOOKUP(K461,Vocabulary!$A:$J,10,)=0,"",VLOOKUP(K461,Vocabulary!$A:$J,10,)),"")</f>
        <v>&lt;vl-generiek-ext:onderwerp&gt;</v>
      </c>
    </row>
    <row r="462" spans="1:12" ht="28.8" x14ac:dyDescent="0.3">
      <c r="A462" s="8">
        <v>529</v>
      </c>
      <c r="B462" s="12" t="str">
        <f>IFERROR(VLOOKUP(A462,Vocabulary!$A:$J,6,),"")</f>
        <v>VL</v>
      </c>
      <c r="C462" s="12" t="str">
        <f>IFERROR(VLOOKUP(A462,Vocabulary!$A:$J,4,),"")</f>
        <v>Generic</v>
      </c>
      <c r="D462" s="12" t="str">
        <f>IFERROR(VLOOKUP(A462,Vocabulary!$A:$J,2,),"")</f>
        <v>opTijdstip</v>
      </c>
      <c r="E462" s="12" t="str">
        <f>IFERROR(IF(VLOOKUP(A462,Vocabulary!$A:$J,3,)=0,"",VLOOKUP(A462,Vocabulary!$A:$J,3,)),"")</f>
        <v/>
      </c>
      <c r="F462" s="12" t="str">
        <f>IFERROR(IF(VLOOKUP(A462,Vocabulary!$A:$J,7,)=0,"",VLOOKUP(A462,Vocabulary!$A:$J,7,)),"")</f>
        <v>external terminology:
http://www.w3.org/ns/prov#atTime</v>
      </c>
      <c r="H462" s="12" t="str">
        <f>IFERROR(IF(VLOOKUP(G462,Vocabulary!$A:$J,10,)=0,"",VLOOKUP(G462,Vocabulary!$A:$J,10,)),"")</f>
        <v/>
      </c>
      <c r="J462" s="12" t="str">
        <f>IFERROR(IF(VLOOKUP(I462,Vocabulary!$A:$J,10,)=0,"",VLOOKUP(I462,Vocabulary!$A:$J,10,)),"")</f>
        <v/>
      </c>
      <c r="K462" s="8">
        <v>529</v>
      </c>
      <c r="L462" s="12" t="str">
        <f>IFERROR(IF(VLOOKUP(K462,Vocabulary!$A:$J,10,)=0,"",VLOOKUP(K462,Vocabulary!$A:$J,10,)),"")</f>
        <v>&lt;vl-generiek-ext:opTijdstip&gt;</v>
      </c>
    </row>
    <row r="463" spans="1:12" ht="28.8" x14ac:dyDescent="0.3">
      <c r="A463" s="8">
        <v>530</v>
      </c>
      <c r="B463" s="12" t="str">
        <f>IFERROR(VLOOKUP(A463,Vocabulary!$A:$J,6,),"")</f>
        <v>VL</v>
      </c>
      <c r="C463" s="12" t="str">
        <f>IFERROR(VLOOKUP(A463,Vocabulary!$A:$J,4,),"")</f>
        <v>Generic</v>
      </c>
      <c r="D463" s="12" t="str">
        <f>IFERROR(VLOOKUP(A463,Vocabulary!$A:$J,2,),"")</f>
        <v>openingsuren</v>
      </c>
      <c r="E463" s="12" t="str">
        <f>IFERROR(IF(VLOOKUP(A463,Vocabulary!$A:$J,3,)=0,"",VLOOKUP(A463,Vocabulary!$A:$J,3,)),"")</f>
        <v/>
      </c>
      <c r="F463" s="12" t="str">
        <f>IFERROR(IF(VLOOKUP(A463,Vocabulary!$A:$J,7,)=0,"",VLOOKUP(A463,Vocabulary!$A:$J,7,)),"")</f>
        <v>external terminology:
http://schema.org/openingHours</v>
      </c>
      <c r="H463" s="12" t="str">
        <f>IFERROR(IF(VLOOKUP(G463,Vocabulary!$A:$J,10,)=0,"",VLOOKUP(G463,Vocabulary!$A:$J,10,)),"")</f>
        <v/>
      </c>
      <c r="J463" s="12" t="str">
        <f>IFERROR(IF(VLOOKUP(I463,Vocabulary!$A:$J,10,)=0,"",VLOOKUP(I463,Vocabulary!$A:$J,10,)),"")</f>
        <v/>
      </c>
      <c r="K463" s="8">
        <v>530</v>
      </c>
      <c r="L463" s="12" t="str">
        <f>IFERROR(IF(VLOOKUP(K463,Vocabulary!$A:$J,10,)=0,"",VLOOKUP(K463,Vocabulary!$A:$J,10,)),"")</f>
        <v>&lt;vl-generiek-ext:openingsuren&gt;</v>
      </c>
    </row>
    <row r="464" spans="1:12" ht="28.8" x14ac:dyDescent="0.3">
      <c r="A464" s="8">
        <v>531</v>
      </c>
      <c r="B464" s="12" t="str">
        <f>IFERROR(VLOOKUP(A464,Vocabulary!$A:$J,6,),"")</f>
        <v>VL</v>
      </c>
      <c r="C464" s="12" t="str">
        <f>IFERROR(VLOOKUP(A464,Vocabulary!$A:$J,4,),"")</f>
        <v>Generic</v>
      </c>
      <c r="D464" s="12" t="str">
        <f>IFERROR(VLOOKUP(A464,Vocabulary!$A:$J,2,),"")</f>
        <v>pagina</v>
      </c>
      <c r="E464" s="12" t="str">
        <f>IFERROR(IF(VLOOKUP(A464,Vocabulary!$A:$J,3,)=0,"",VLOOKUP(A464,Vocabulary!$A:$J,3,)),"")</f>
        <v/>
      </c>
      <c r="F464" s="12" t="str">
        <f>IFERROR(IF(VLOOKUP(A464,Vocabulary!$A:$J,7,)=0,"",VLOOKUP(A464,Vocabulary!$A:$J,7,)),"")</f>
        <v>external terminology:
http://xmlns.com/foaf/0.1/page</v>
      </c>
      <c r="H464" s="12" t="str">
        <f>IFERROR(IF(VLOOKUP(G464,Vocabulary!$A:$J,10,)=0,"",VLOOKUP(G464,Vocabulary!$A:$J,10,)),"")</f>
        <v/>
      </c>
      <c r="J464" s="12" t="str">
        <f>IFERROR(IF(VLOOKUP(I464,Vocabulary!$A:$J,10,)=0,"",VLOOKUP(I464,Vocabulary!$A:$J,10,)),"")</f>
        <v/>
      </c>
      <c r="K464" s="8">
        <v>531</v>
      </c>
      <c r="L464" s="12" t="str">
        <f>IFERROR(IF(VLOOKUP(K464,Vocabulary!$A:$J,10,)=0,"",VLOOKUP(K464,Vocabulary!$A:$J,10,)),"")</f>
        <v>&lt;vl-generiek-ext:pagina&gt;</v>
      </c>
    </row>
    <row r="465" spans="1:12" ht="28.8" x14ac:dyDescent="0.3">
      <c r="A465" s="8">
        <v>532</v>
      </c>
      <c r="B465" s="12" t="str">
        <f>IFERROR(VLOOKUP(A465,Vocabulary!$A:$J,6,),"")</f>
        <v>VL</v>
      </c>
      <c r="C465" s="12" t="str">
        <f>IFERROR(VLOOKUP(A465,Vocabulary!$A:$J,4,),"")</f>
        <v>Generic</v>
      </c>
      <c r="D465" s="12" t="str">
        <f>IFERROR(VLOOKUP(A465,Vocabulary!$A:$J,2,),"")</f>
        <v>Polygoon</v>
      </c>
      <c r="E465" s="12" t="str">
        <f>IFERROR(IF(VLOOKUP(A465,Vocabulary!$A:$J,3,)=0,"",VLOOKUP(A465,Vocabulary!$A:$J,3,)),"")</f>
        <v/>
      </c>
      <c r="F465" s="12" t="str">
        <f>IFERROR(IF(VLOOKUP(A465,Vocabulary!$A:$J,7,)=0,"",VLOOKUP(A465,Vocabulary!$A:$J,7,)),"")</f>
        <v>external terminology:
http://www.opengis.net/ont/sf#Polygon</v>
      </c>
      <c r="H465" s="12" t="str">
        <f>IFERROR(IF(VLOOKUP(G465,Vocabulary!$A:$J,10,)=0,"",VLOOKUP(G465,Vocabulary!$A:$J,10,)),"")</f>
        <v/>
      </c>
      <c r="J465" s="12" t="str">
        <f>IFERROR(IF(VLOOKUP(I465,Vocabulary!$A:$J,10,)=0,"",VLOOKUP(I465,Vocabulary!$A:$J,10,)),"")</f>
        <v/>
      </c>
      <c r="K465" s="8">
        <v>532</v>
      </c>
      <c r="L465" s="12" t="str">
        <f>IFERROR(IF(VLOOKUP(K465,Vocabulary!$A:$J,10,)=0,"",VLOOKUP(K465,Vocabulary!$A:$J,10,)),"")</f>
        <v>&lt;vl-generiek-ext:Polygoon&gt;</v>
      </c>
    </row>
    <row r="466" spans="1:12" ht="28.8" x14ac:dyDescent="0.3">
      <c r="A466" s="8">
        <v>533</v>
      </c>
      <c r="B466" s="12" t="str">
        <f>IFERROR(VLOOKUP(A466,Vocabulary!$A:$J,6,),"")</f>
        <v>VL</v>
      </c>
      <c r="C466" s="12" t="str">
        <f>IFERROR(VLOOKUP(A466,Vocabulary!$A:$J,4,),"")</f>
        <v>Generic</v>
      </c>
      <c r="D466" s="12" t="str">
        <f>IFERROR(VLOOKUP(A466,Vocabulary!$A:$J,2,),"")</f>
        <v>Punt</v>
      </c>
      <c r="E466" s="12" t="str">
        <f>IFERROR(IF(VLOOKUP(A466,Vocabulary!$A:$J,3,)=0,"",VLOOKUP(A466,Vocabulary!$A:$J,3,)),"")</f>
        <v/>
      </c>
      <c r="F466" s="12" t="str">
        <f>IFERROR(IF(VLOOKUP(A466,Vocabulary!$A:$J,7,)=0,"",VLOOKUP(A466,Vocabulary!$A:$J,7,)),"")</f>
        <v>external terminology:
http://www.opengis.net/ont/sf#Point</v>
      </c>
      <c r="H466" s="12" t="str">
        <f>IFERROR(IF(VLOOKUP(G466,Vocabulary!$A:$J,10,)=0,"",VLOOKUP(G466,Vocabulary!$A:$J,10,)),"")</f>
        <v/>
      </c>
      <c r="J466" s="12" t="str">
        <f>IFERROR(IF(VLOOKUP(I466,Vocabulary!$A:$J,10,)=0,"",VLOOKUP(I466,Vocabulary!$A:$J,10,)),"")</f>
        <v/>
      </c>
      <c r="K466" s="8">
        <v>533</v>
      </c>
      <c r="L466" s="12" t="str">
        <f>IFERROR(IF(VLOOKUP(K466,Vocabulary!$A:$J,10,)=0,"",VLOOKUP(K466,Vocabulary!$A:$J,10,)),"")</f>
        <v>&lt;vl-generiek-ext:Punt&gt;</v>
      </c>
    </row>
    <row r="467" spans="1:12" ht="28.8" x14ac:dyDescent="0.3">
      <c r="A467" s="8">
        <v>534</v>
      </c>
      <c r="B467" s="12" t="str">
        <f>IFERROR(VLOOKUP(A467,Vocabulary!$A:$J,6,),"")</f>
        <v>VL</v>
      </c>
      <c r="C467" s="12" t="str">
        <f>IFERROR(VLOOKUP(A467,Vocabulary!$A:$J,4,),"")</f>
        <v>Generic</v>
      </c>
      <c r="D467" s="12" t="str">
        <f>IFERROR(VLOOKUP(A467,Vocabulary!$A:$J,2,),"")</f>
        <v>relatie</v>
      </c>
      <c r="E467" s="12" t="str">
        <f>IFERROR(IF(VLOOKUP(A467,Vocabulary!$A:$J,3,)=0,"",VLOOKUP(A467,Vocabulary!$A:$J,3,)),"")</f>
        <v/>
      </c>
      <c r="F467" s="12" t="str">
        <f>IFERROR(IF(VLOOKUP(A467,Vocabulary!$A:$J,7,)=0,"",VLOOKUP(A467,Vocabulary!$A:$J,7,)),"")</f>
        <v>external terminology:
http://purl.org/dc/terms/relation</v>
      </c>
      <c r="H467" s="12" t="str">
        <f>IFERROR(IF(VLOOKUP(G467,Vocabulary!$A:$J,10,)=0,"",VLOOKUP(G467,Vocabulary!$A:$J,10,)),"")</f>
        <v/>
      </c>
      <c r="J467" s="12" t="str">
        <f>IFERROR(IF(VLOOKUP(I467,Vocabulary!$A:$J,10,)=0,"",VLOOKUP(I467,Vocabulary!$A:$J,10,)),"")</f>
        <v/>
      </c>
      <c r="K467" s="8">
        <v>534</v>
      </c>
      <c r="L467" s="12" t="str">
        <f>IFERROR(IF(VLOOKUP(K467,Vocabulary!$A:$J,10,)=0,"",VLOOKUP(K467,Vocabulary!$A:$J,10,)),"")</f>
        <v>&lt;vl-generiek-ext:relatie&gt;</v>
      </c>
    </row>
    <row r="468" spans="1:12" ht="28.8" x14ac:dyDescent="0.3">
      <c r="A468" s="8">
        <v>535</v>
      </c>
      <c r="B468" s="12" t="str">
        <f>IFERROR(VLOOKUP(A468,Vocabulary!$A:$J,6,),"")</f>
        <v>VL</v>
      </c>
      <c r="C468" s="12" t="str">
        <f>IFERROR(VLOOKUP(A468,Vocabulary!$A:$J,4,),"")</f>
        <v>Generic</v>
      </c>
      <c r="D468" s="12" t="str">
        <f>IFERROR(VLOOKUP(A468,Vocabulary!$A:$J,2,),"")</f>
        <v>Resource</v>
      </c>
      <c r="E468" s="12" t="str">
        <f>IFERROR(IF(VLOOKUP(A468,Vocabulary!$A:$J,3,)=0,"",VLOOKUP(A468,Vocabulary!$A:$J,3,)),"")</f>
        <v/>
      </c>
      <c r="F468" s="12" t="str">
        <f>IFERROR(IF(VLOOKUP(A468,Vocabulary!$A:$J,7,)=0,"",VLOOKUP(A468,Vocabulary!$A:$J,7,)),"")</f>
        <v>external terminology:
http://www.w3.org/2000/01/rdf-schema#Resource</v>
      </c>
      <c r="H468" s="12" t="str">
        <f>IFERROR(IF(VLOOKUP(G468,Vocabulary!$A:$J,10,)=0,"",VLOOKUP(G468,Vocabulary!$A:$J,10,)),"")</f>
        <v/>
      </c>
      <c r="J468" s="12" t="str">
        <f>IFERROR(IF(VLOOKUP(I468,Vocabulary!$A:$J,10,)=0,"",VLOOKUP(I468,Vocabulary!$A:$J,10,)),"")</f>
        <v/>
      </c>
      <c r="K468" s="8">
        <v>535</v>
      </c>
      <c r="L468" s="12" t="str">
        <f>IFERROR(IF(VLOOKUP(K468,Vocabulary!$A:$J,10,)=0,"",VLOOKUP(K468,Vocabulary!$A:$J,10,)),"")</f>
        <v>&lt;vl-generiek-ext:Resource&gt;</v>
      </c>
    </row>
    <row r="469" spans="1:12" ht="28.8" x14ac:dyDescent="0.3">
      <c r="A469" s="8">
        <v>536</v>
      </c>
      <c r="B469" s="12" t="str">
        <f>IFERROR(VLOOKUP(A469,Vocabulary!$A:$J,6,),"")</f>
        <v>VL</v>
      </c>
      <c r="C469" s="12" t="str">
        <f>IFERROR(VLOOKUP(A469,Vocabulary!$A:$J,4,),"")</f>
        <v>Generic</v>
      </c>
      <c r="D469" s="12" t="str">
        <f>IFERROR(VLOOKUP(A469,Vocabulary!$A:$J,2,),"")</f>
        <v>schemaAgentschap</v>
      </c>
      <c r="E469" s="12" t="str">
        <f>IFERROR(IF(VLOOKUP(A469,Vocabulary!$A:$J,3,)=0,"",VLOOKUP(A469,Vocabulary!$A:$J,3,)),"")</f>
        <v/>
      </c>
      <c r="F469" s="12" t="str">
        <f>IFERROR(IF(VLOOKUP(A469,Vocabulary!$A:$J,7,)=0,"",VLOOKUP(A469,Vocabulary!$A:$J,7,)),"")</f>
        <v>external terminology:
http://www.w3.org/ns/adms#schemaAgency</v>
      </c>
      <c r="H469" s="12" t="str">
        <f>IFERROR(IF(VLOOKUP(G469,Vocabulary!$A:$J,10,)=0,"",VLOOKUP(G469,Vocabulary!$A:$J,10,)),"")</f>
        <v/>
      </c>
      <c r="J469" s="12" t="str">
        <f>IFERROR(IF(VLOOKUP(I469,Vocabulary!$A:$J,10,)=0,"",VLOOKUP(I469,Vocabulary!$A:$J,10,)),"")</f>
        <v/>
      </c>
      <c r="K469" s="8">
        <v>536</v>
      </c>
      <c r="L469" s="12" t="str">
        <f>IFERROR(IF(VLOOKUP(K469,Vocabulary!$A:$J,10,)=0,"",VLOOKUP(K469,Vocabulary!$A:$J,10,)),"")</f>
        <v>&lt;vl-generiek-ext:schemaAgentschap&gt;</v>
      </c>
    </row>
    <row r="470" spans="1:12" ht="28.8" x14ac:dyDescent="0.3">
      <c r="A470" s="8">
        <v>537</v>
      </c>
      <c r="B470" s="12" t="str">
        <f>IFERROR(VLOOKUP(A470,Vocabulary!$A:$J,6,),"")</f>
        <v>VL</v>
      </c>
      <c r="C470" s="12" t="str">
        <f>IFERROR(VLOOKUP(A470,Vocabulary!$A:$J,4,),"")</f>
        <v>Generic</v>
      </c>
      <c r="D470" s="12" t="str">
        <f>IFERROR(VLOOKUP(A470,Vocabulary!$A:$J,2,),"")</f>
        <v>status</v>
      </c>
      <c r="E470" s="12" t="str">
        <f>IFERROR(IF(VLOOKUP(A470,Vocabulary!$A:$J,3,)=0,"",VLOOKUP(A470,Vocabulary!$A:$J,3,)),"")</f>
        <v/>
      </c>
      <c r="F470" s="12" t="str">
        <f>IFERROR(IF(VLOOKUP(A470,Vocabulary!$A:$J,7,)=0,"",VLOOKUP(A470,Vocabulary!$A:$J,7,)),"")</f>
        <v>external terminology:
http://www.w3.org/ns/adms#status</v>
      </c>
      <c r="H470" s="12" t="str">
        <f>IFERROR(IF(VLOOKUP(G470,Vocabulary!$A:$J,10,)=0,"",VLOOKUP(G470,Vocabulary!$A:$J,10,)),"")</f>
        <v/>
      </c>
      <c r="J470" s="12" t="str">
        <f>IFERROR(IF(VLOOKUP(I470,Vocabulary!$A:$J,10,)=0,"",VLOOKUP(I470,Vocabulary!$A:$J,10,)),"")</f>
        <v/>
      </c>
      <c r="K470" s="8">
        <v>537</v>
      </c>
      <c r="L470" s="12" t="str">
        <f>IFERROR(IF(VLOOKUP(K470,Vocabulary!$A:$J,10,)=0,"",VLOOKUP(K470,Vocabulary!$A:$J,10,)),"")</f>
        <v>&lt;vl-generiek-ext:status&gt;</v>
      </c>
    </row>
    <row r="471" spans="1:12" ht="28.8" x14ac:dyDescent="0.3">
      <c r="A471" s="8">
        <v>538</v>
      </c>
      <c r="B471" s="12" t="str">
        <f>IFERROR(VLOOKUP(A471,Vocabulary!$A:$J,6,),"")</f>
        <v>VL</v>
      </c>
      <c r="C471" s="12" t="str">
        <f>IFERROR(VLOOKUP(A471,Vocabulary!$A:$J,4,),"")</f>
        <v>Generic</v>
      </c>
      <c r="D471" s="12" t="str">
        <f>IFERROR(VLOOKUP(A471,Vocabulary!$A:$J,2,),"")</f>
        <v>taal</v>
      </c>
      <c r="E471" s="12" t="str">
        <f>IFERROR(IF(VLOOKUP(A471,Vocabulary!$A:$J,3,)=0,"",VLOOKUP(A471,Vocabulary!$A:$J,3,)),"")</f>
        <v/>
      </c>
      <c r="F471" s="12" t="str">
        <f>IFERROR(IF(VLOOKUP(A471,Vocabulary!$A:$J,7,)=0,"",VLOOKUP(A471,Vocabulary!$A:$J,7,)),"")</f>
        <v>external terminology:
http://data.europa.eu/eli/ontology#language</v>
      </c>
      <c r="H471" s="12" t="str">
        <f>IFERROR(IF(VLOOKUP(G471,Vocabulary!$A:$J,10,)=0,"",VLOOKUP(G471,Vocabulary!$A:$J,10,)),"")</f>
        <v/>
      </c>
      <c r="J471" s="12" t="str">
        <f>IFERROR(IF(VLOOKUP(I471,Vocabulary!$A:$J,10,)=0,"",VLOOKUP(I471,Vocabulary!$A:$J,10,)),"")</f>
        <v/>
      </c>
      <c r="K471" s="8">
        <v>538</v>
      </c>
      <c r="L471" s="12" t="str">
        <f>IFERROR(IF(VLOOKUP(K471,Vocabulary!$A:$J,10,)=0,"",VLOOKUP(K471,Vocabulary!$A:$J,10,)),"")</f>
        <v>&lt;vl-generiek-ext:taal&gt;</v>
      </c>
    </row>
    <row r="472" spans="1:12" ht="28.8" x14ac:dyDescent="0.3">
      <c r="A472" s="8">
        <v>539</v>
      </c>
      <c r="B472" s="12" t="str">
        <f>IFERROR(VLOOKUP(A472,Vocabulary!$A:$J,6,),"")</f>
        <v>VL</v>
      </c>
      <c r="C472" s="12" t="str">
        <f>IFERROR(VLOOKUP(A472,Vocabulary!$A:$J,4,),"")</f>
        <v>Generic</v>
      </c>
      <c r="D472" s="12" t="str">
        <f>IFERROR(VLOOKUP(A472,Vocabulary!$A:$J,2,),"")</f>
        <v>telefoon</v>
      </c>
      <c r="E472" s="12" t="str">
        <f>IFERROR(IF(VLOOKUP(A472,Vocabulary!$A:$J,3,)=0,"",VLOOKUP(A472,Vocabulary!$A:$J,3,)),"")</f>
        <v/>
      </c>
      <c r="F472" s="12" t="str">
        <f>IFERROR(IF(VLOOKUP(A472,Vocabulary!$A:$J,7,)=0,"",VLOOKUP(A472,Vocabulary!$A:$J,7,)),"")</f>
        <v>external terminology:
http://schema.org/telephone</v>
      </c>
      <c r="H472" s="12" t="str">
        <f>IFERROR(IF(VLOOKUP(G472,Vocabulary!$A:$J,10,)=0,"",VLOOKUP(G472,Vocabulary!$A:$J,10,)),"")</f>
        <v/>
      </c>
      <c r="I472" s="21">
        <v>245</v>
      </c>
      <c r="J472" s="12" t="str">
        <f>IFERROR(IF(VLOOKUP(I472,Vocabulary!$A:$J,10,)=0,"",VLOOKUP(I472,Vocabulary!$A:$J,10,)),"")</f>
        <v>&lt;schema:telephone&gt;</v>
      </c>
      <c r="K472" s="8">
        <v>539</v>
      </c>
      <c r="L472" s="12" t="str">
        <f>IFERROR(IF(VLOOKUP(K472,Vocabulary!$A:$J,10,)=0,"",VLOOKUP(K472,Vocabulary!$A:$J,10,)),"")</f>
        <v>&lt;vl-generiek-ext:telefoon&gt;</v>
      </c>
    </row>
    <row r="473" spans="1:12" ht="28.8" x14ac:dyDescent="0.3">
      <c r="A473" s="8">
        <v>540</v>
      </c>
      <c r="B473" s="12" t="str">
        <f>IFERROR(VLOOKUP(A473,Vocabulary!$A:$J,6,),"")</f>
        <v>VL</v>
      </c>
      <c r="C473" s="12" t="str">
        <f>IFERROR(VLOOKUP(A473,Vocabulary!$A:$J,4,),"")</f>
        <v>Generic</v>
      </c>
      <c r="D473" s="12" t="str">
        <f>IFERROR(VLOOKUP(A473,Vocabulary!$A:$J,2,),"")</f>
        <v>territorialeToepassing</v>
      </c>
      <c r="E473" s="12" t="str">
        <f>IFERROR(IF(VLOOKUP(A473,Vocabulary!$A:$J,3,)=0,"",VLOOKUP(A473,Vocabulary!$A:$J,3,)),"")</f>
        <v/>
      </c>
      <c r="F473" s="12" t="str">
        <f>IFERROR(IF(VLOOKUP(A473,Vocabulary!$A:$J,7,)=0,"",VLOOKUP(A473,Vocabulary!$A:$J,7,)),"")</f>
        <v>external terminology:
http://data.europa.eu/m8g/territorialApplication</v>
      </c>
      <c r="H473" s="12" t="str">
        <f>IFERROR(IF(VLOOKUP(G473,Vocabulary!$A:$J,10,)=0,"",VLOOKUP(G473,Vocabulary!$A:$J,10,)),"")</f>
        <v/>
      </c>
      <c r="J473" s="12" t="str">
        <f>IFERROR(IF(VLOOKUP(I473,Vocabulary!$A:$J,10,)=0,"",VLOOKUP(I473,Vocabulary!$A:$J,10,)),"")</f>
        <v/>
      </c>
      <c r="K473" s="8">
        <v>540</v>
      </c>
      <c r="L473" s="12" t="str">
        <f>IFERROR(IF(VLOOKUP(K473,Vocabulary!$A:$J,10,)=0,"",VLOOKUP(K473,Vocabulary!$A:$J,10,)),"")</f>
        <v>&lt;vl-generiek-ext:territorialeToepassing&gt;</v>
      </c>
    </row>
    <row r="474" spans="1:12" ht="28.8" x14ac:dyDescent="0.3">
      <c r="A474" s="8">
        <v>541</v>
      </c>
      <c r="B474" s="12" t="str">
        <f>IFERROR(VLOOKUP(A474,Vocabulary!$A:$J,6,),"")</f>
        <v>VL</v>
      </c>
      <c r="C474" s="12" t="str">
        <f>IFERROR(VLOOKUP(A474,Vocabulary!$A:$J,4,),"")</f>
        <v>Generic</v>
      </c>
      <c r="D474" s="12" t="str">
        <f>IFERROR(VLOOKUP(A474,Vocabulary!$A:$J,2,),"")</f>
        <v>TijdsInterval</v>
      </c>
      <c r="E474" s="12" t="str">
        <f>IFERROR(IF(VLOOKUP(A474,Vocabulary!$A:$J,3,)=0,"",VLOOKUP(A474,Vocabulary!$A:$J,3,)),"")</f>
        <v/>
      </c>
      <c r="F474" s="12" t="str">
        <f>IFERROR(IF(VLOOKUP(A474,Vocabulary!$A:$J,7,)=0,"",VLOOKUP(A474,Vocabulary!$A:$J,7,)),"")</f>
        <v>external terminology:
http://purl.org/dc/terms/PeriodOfTime</v>
      </c>
      <c r="H474" s="12" t="str">
        <f>IFERROR(IF(VLOOKUP(G474,Vocabulary!$A:$J,10,)=0,"",VLOOKUP(G474,Vocabulary!$A:$J,10,)),"")</f>
        <v/>
      </c>
      <c r="I474" s="21">
        <v>350</v>
      </c>
      <c r="J474" s="12" t="str">
        <f>IFERROR(IF(VLOOKUP(I474,Vocabulary!$A:$J,10,)=0,"",VLOOKUP(I474,Vocabulary!$A:$J,10,)),"")</f>
        <v>&lt;fed-temp:Period&gt;</v>
      </c>
      <c r="K474" s="8">
        <v>541</v>
      </c>
      <c r="L474" s="12" t="str">
        <f>IFERROR(IF(VLOOKUP(K474,Vocabulary!$A:$J,10,)=0,"",VLOOKUP(K474,Vocabulary!$A:$J,10,)),"")</f>
        <v>&lt;vl-generiek-ext:TijdsInterval&gt;</v>
      </c>
    </row>
    <row r="475" spans="1:12" ht="28.8" x14ac:dyDescent="0.3">
      <c r="A475" s="8">
        <v>542</v>
      </c>
      <c r="B475" s="12" t="str">
        <f>IFERROR(VLOOKUP(A475,Vocabulary!$A:$J,6,),"")</f>
        <v>VL</v>
      </c>
      <c r="C475" s="12" t="str">
        <f>IFERROR(VLOOKUP(A475,Vocabulary!$A:$J,4,),"")</f>
        <v>Generic</v>
      </c>
      <c r="D475" s="12" t="str">
        <f>IFERROR(VLOOKUP(A475,Vocabulary!$A:$J,2,),"")</f>
        <v>titel</v>
      </c>
      <c r="E475" s="12" t="str">
        <f>IFERROR(IF(VLOOKUP(A475,Vocabulary!$A:$J,3,)=0,"",VLOOKUP(A475,Vocabulary!$A:$J,3,)),"")</f>
        <v/>
      </c>
      <c r="F475" s="12" t="str">
        <f>IFERROR(IF(VLOOKUP(A475,Vocabulary!$A:$J,7,)=0,"",VLOOKUP(A475,Vocabulary!$A:$J,7,)),"")</f>
        <v>external terminology:
http://purl.org/dc/terms/title</v>
      </c>
      <c r="H475" s="12" t="str">
        <f>IFERROR(IF(VLOOKUP(G475,Vocabulary!$A:$J,10,)=0,"",VLOOKUP(G475,Vocabulary!$A:$J,10,)),"")</f>
        <v/>
      </c>
      <c r="J475" s="12" t="str">
        <f>IFERROR(IF(VLOOKUP(I475,Vocabulary!$A:$J,10,)=0,"",VLOOKUP(I475,Vocabulary!$A:$J,10,)),"")</f>
        <v/>
      </c>
      <c r="K475" s="8">
        <v>542</v>
      </c>
      <c r="L475" s="12" t="str">
        <f>IFERROR(IF(VLOOKUP(K475,Vocabulary!$A:$J,10,)=0,"",VLOOKUP(K475,Vocabulary!$A:$J,10,)),"")</f>
        <v>&lt;vl-generiek-ext:titel&gt;</v>
      </c>
    </row>
    <row r="476" spans="1:12" ht="28.8" x14ac:dyDescent="0.3">
      <c r="A476" s="8">
        <v>543</v>
      </c>
      <c r="B476" s="12" t="str">
        <f>IFERROR(VLOOKUP(A476,Vocabulary!$A:$J,6,),"")</f>
        <v>VL</v>
      </c>
      <c r="C476" s="12" t="str">
        <f>IFERROR(VLOOKUP(A476,Vocabulary!$A:$J,4,),"")</f>
        <v>Generic</v>
      </c>
      <c r="D476" s="12" t="str">
        <f>IFERROR(VLOOKUP(A476,Vocabulary!$A:$J,2,),"")</f>
        <v>type</v>
      </c>
      <c r="E476" s="12" t="str">
        <f>IFERROR(IF(VLOOKUP(A476,Vocabulary!$A:$J,3,)=0,"",VLOOKUP(A476,Vocabulary!$A:$J,3,)),"")</f>
        <v/>
      </c>
      <c r="F476" s="12" t="str">
        <f>IFERROR(IF(VLOOKUP(A476,Vocabulary!$A:$J,7,)=0,"",VLOOKUP(A476,Vocabulary!$A:$J,7,)),"")</f>
        <v>external terminology:
http://purl.org/dc/terms/type</v>
      </c>
      <c r="H476" s="12" t="str">
        <f>IFERROR(IF(VLOOKUP(G476,Vocabulary!$A:$J,10,)=0,"",VLOOKUP(G476,Vocabulary!$A:$J,10,)),"")</f>
        <v/>
      </c>
      <c r="J476" s="12" t="str">
        <f>IFERROR(IF(VLOOKUP(I476,Vocabulary!$A:$J,10,)=0,"",VLOOKUP(I476,Vocabulary!$A:$J,10,)),"")</f>
        <v/>
      </c>
      <c r="K476" s="8">
        <v>543</v>
      </c>
      <c r="L476" s="12" t="str">
        <f>IFERROR(IF(VLOOKUP(K476,Vocabulary!$A:$J,10,)=0,"",VLOOKUP(K476,Vocabulary!$A:$J,10,)),"")</f>
        <v>&lt;vl-generiek-ext:type&gt;</v>
      </c>
    </row>
    <row r="477" spans="1:12" ht="28.8" x14ac:dyDescent="0.3">
      <c r="A477" s="8">
        <v>544</v>
      </c>
      <c r="B477" s="12" t="str">
        <f>IFERROR(VLOOKUP(A477,Vocabulary!$A:$J,6,),"")</f>
        <v>VL</v>
      </c>
      <c r="C477" s="12" t="str">
        <f>IFERROR(VLOOKUP(A477,Vocabulary!$A:$J,4,),"")</f>
        <v>Generic</v>
      </c>
      <c r="D477" s="12" t="str">
        <f>IFERROR(VLOOKUP(A477,Vocabulary!$A:$J,2,),"")</f>
        <v>uitgegeven</v>
      </c>
      <c r="E477" s="12" t="str">
        <f>IFERROR(IF(VLOOKUP(A477,Vocabulary!$A:$J,3,)=0,"",VLOOKUP(A477,Vocabulary!$A:$J,3,)),"")</f>
        <v/>
      </c>
      <c r="F477" s="12" t="str">
        <f>IFERROR(IF(VLOOKUP(A477,Vocabulary!$A:$J,7,)=0,"",VLOOKUP(A477,Vocabulary!$A:$J,7,)),"")</f>
        <v>external terminology:
http://purl.org/dc/terms/issued</v>
      </c>
      <c r="H477" s="12" t="str">
        <f>IFERROR(IF(VLOOKUP(G477,Vocabulary!$A:$J,10,)=0,"",VLOOKUP(G477,Vocabulary!$A:$J,10,)),"")</f>
        <v/>
      </c>
      <c r="J477" s="12" t="str">
        <f>IFERROR(IF(VLOOKUP(I477,Vocabulary!$A:$J,10,)=0,"",VLOOKUP(I477,Vocabulary!$A:$J,10,)),"")</f>
        <v/>
      </c>
      <c r="K477" s="8">
        <v>544</v>
      </c>
      <c r="L477" s="12" t="str">
        <f>IFERROR(IF(VLOOKUP(K477,Vocabulary!$A:$J,10,)=0,"",VLOOKUP(K477,Vocabulary!$A:$J,10,)),"")</f>
        <v>&lt;vl-generiek-ext:uitgegeven&gt;</v>
      </c>
    </row>
    <row r="478" spans="1:12" ht="28.8" x14ac:dyDescent="0.3">
      <c r="A478" s="8">
        <v>545</v>
      </c>
      <c r="B478" s="12" t="str">
        <f>IFERROR(VLOOKUP(A478,Vocabulary!$A:$J,6,),"")</f>
        <v>VL</v>
      </c>
      <c r="C478" s="12" t="str">
        <f>IFERROR(VLOOKUP(A478,Vocabulary!$A:$J,4,),"")</f>
        <v>Generic</v>
      </c>
      <c r="D478" s="12" t="str">
        <f>IFERROR(VLOOKUP(A478,Vocabulary!$A:$J,2,),"")</f>
        <v>urenBeschikbaarheid</v>
      </c>
      <c r="E478" s="12" t="str">
        <f>IFERROR(IF(VLOOKUP(A478,Vocabulary!$A:$J,3,)=0,"",VLOOKUP(A478,Vocabulary!$A:$J,3,)),"")</f>
        <v/>
      </c>
      <c r="F478" s="12" t="str">
        <f>IFERROR(IF(VLOOKUP(A478,Vocabulary!$A:$J,7,)=0,"",VLOOKUP(A478,Vocabulary!$A:$J,7,)),"")</f>
        <v>external terminology:
http://schema.org/hoursAvailable</v>
      </c>
      <c r="H478" s="12" t="str">
        <f>IFERROR(IF(VLOOKUP(G478,Vocabulary!$A:$J,10,)=0,"",VLOOKUP(G478,Vocabulary!$A:$J,10,)),"")</f>
        <v/>
      </c>
      <c r="J478" s="12" t="str">
        <f>IFERROR(IF(VLOOKUP(I478,Vocabulary!$A:$J,10,)=0,"",VLOOKUP(I478,Vocabulary!$A:$J,10,)),"")</f>
        <v/>
      </c>
      <c r="K478" s="8">
        <v>545</v>
      </c>
      <c r="L478" s="12" t="str">
        <f>IFERROR(IF(VLOOKUP(K478,Vocabulary!$A:$J,10,)=0,"",VLOOKUP(K478,Vocabulary!$A:$J,10,)),"")</f>
        <v>&lt;vl-generiek-ext:urenBeschikbaarheid&gt;</v>
      </c>
    </row>
    <row r="479" spans="1:12" ht="28.8" x14ac:dyDescent="0.3">
      <c r="A479" s="8">
        <v>546</v>
      </c>
      <c r="B479" s="12" t="str">
        <f>IFERROR(VLOOKUP(A479,Vocabulary!$A:$J,6,),"")</f>
        <v>VL</v>
      </c>
      <c r="C479" s="12" t="str">
        <f>IFERROR(VLOOKUP(A479,Vocabulary!$A:$J,4,),"")</f>
        <v>Generic</v>
      </c>
      <c r="D479" s="12" t="str">
        <f>IFERROR(VLOOKUP(A479,Vocabulary!$A:$J,2,),"")</f>
        <v>wasGeassocieerdMet</v>
      </c>
      <c r="E479" s="12" t="str">
        <f>IFERROR(IF(VLOOKUP(A479,Vocabulary!$A:$J,3,)=0,"",VLOOKUP(A479,Vocabulary!$A:$J,3,)),"")</f>
        <v/>
      </c>
      <c r="F479" s="12" t="str">
        <f>IFERROR(IF(VLOOKUP(A479,Vocabulary!$A:$J,7,)=0,"",VLOOKUP(A479,Vocabulary!$A:$J,7,)),"")</f>
        <v>external terminology:
http://www.w3.org/ns/prov#wasAssociatedWith</v>
      </c>
      <c r="H479" s="12" t="str">
        <f>IFERROR(IF(VLOOKUP(G479,Vocabulary!$A:$J,10,)=0,"",VLOOKUP(G479,Vocabulary!$A:$J,10,)),"")</f>
        <v/>
      </c>
      <c r="J479" s="12" t="str">
        <f>IFERROR(IF(VLOOKUP(I479,Vocabulary!$A:$J,10,)=0,"",VLOOKUP(I479,Vocabulary!$A:$J,10,)),"")</f>
        <v/>
      </c>
      <c r="K479" s="8">
        <v>546</v>
      </c>
      <c r="L479" s="12" t="str">
        <f>IFERROR(IF(VLOOKUP(K479,Vocabulary!$A:$J,10,)=0,"",VLOOKUP(K479,Vocabulary!$A:$J,10,)),"")</f>
        <v>&lt;vl-generiek-ext:wasGeassocieerdMet&gt;</v>
      </c>
    </row>
    <row r="480" spans="1:12" ht="28.8" x14ac:dyDescent="0.3">
      <c r="A480" s="8">
        <v>547</v>
      </c>
      <c r="B480" s="12" t="str">
        <f>IFERROR(VLOOKUP(A480,Vocabulary!$A:$J,6,),"")</f>
        <v>VL</v>
      </c>
      <c r="C480" s="12" t="str">
        <f>IFERROR(VLOOKUP(A480,Vocabulary!$A:$J,4,),"")</f>
        <v>Location</v>
      </c>
      <c r="D480" s="12" t="str">
        <f>IFERROR(VLOOKUP(A480,Vocabulary!$A:$J,2,),"")</f>
        <v>administratieveEenheidNiveau1</v>
      </c>
      <c r="E480" s="12" t="str">
        <f>IFERROR(IF(VLOOKUP(A480,Vocabulary!$A:$J,3,)=0,"",VLOOKUP(A480,Vocabulary!$A:$J,3,)),"")</f>
        <v>The uppermost administrative unit for the address, almost always a country.</v>
      </c>
      <c r="F480" s="12" t="str">
        <f>IFERROR(IF(VLOOKUP(A480,Vocabulary!$A:$J,7,)=0,"",VLOOKUP(A480,Vocabulary!$A:$J,7,)),"")</f>
        <v>external terminology:
http://www.w3.org/ns/locn#adminUnitL1</v>
      </c>
      <c r="G480" s="4">
        <v>10</v>
      </c>
      <c r="H480" s="12" t="str">
        <f>IFERROR(IF(VLOOKUP(G480,Vocabulary!$A:$J,10,)=0,"",VLOOKUP(G480,Vocabulary!$A:$J,10,)),"")</f>
        <v>&lt;eu:AddressAdminUnitL1&gt;</v>
      </c>
      <c r="I480" s="21">
        <v>651</v>
      </c>
      <c r="J480" s="12" t="str">
        <f>IFERROR(IF(VLOOKUP(I480,Vocabulary!$A:$J,10,)=0,"",VLOOKUP(I480,Vocabulary!$A:$J,10,)),"")</f>
        <v>&lt;locn:adminUnitL1&gt;</v>
      </c>
      <c r="K480" s="8">
        <v>547</v>
      </c>
      <c r="L480" s="12" t="str">
        <f>IFERROR(IF(VLOOKUP(K480,Vocabulary!$A:$J,10,)=0,"",VLOOKUP(K480,Vocabulary!$A:$J,10,)),"")</f>
        <v>&lt;vl-adres-ext:administratieveEenheidNiveau1&gt;</v>
      </c>
    </row>
    <row r="481" spans="1:12" ht="28.8" x14ac:dyDescent="0.3">
      <c r="A481" s="8">
        <v>548</v>
      </c>
      <c r="B481" s="12" t="str">
        <f>IFERROR(VLOOKUP(A481,Vocabulary!$A:$J,6,),"")</f>
        <v>VL</v>
      </c>
      <c r="C481" s="12" t="str">
        <f>IFERROR(VLOOKUP(A481,Vocabulary!$A:$J,4,),"")</f>
        <v>Location</v>
      </c>
      <c r="D481" s="12" t="str">
        <f>IFERROR(VLOOKUP(A481,Vocabulary!$A:$J,2,),"")</f>
        <v>administratieveEenheidNiveau2</v>
      </c>
      <c r="E481" s="12" t="str">
        <f>IFERROR(IF(VLOOKUP(A481,Vocabulary!$A:$J,3,)=0,"",VLOOKUP(A481,Vocabulary!$A:$J,3,)),"")</f>
        <v>The region of the address, usually a county, state or other such area that typically encompasses several localities.</v>
      </c>
      <c r="F481" s="12" t="str">
        <f>IFERROR(IF(VLOOKUP(A481,Vocabulary!$A:$J,7,)=0,"",VLOOKUP(A481,Vocabulary!$A:$J,7,)),"")</f>
        <v>external terminology:
http://www.w3.org/ns/locn#adminUnitL2</v>
      </c>
      <c r="G481" s="4">
        <v>9</v>
      </c>
      <c r="H481" s="12" t="str">
        <f>IFERROR(IF(VLOOKUP(G481,Vocabulary!$A:$J,10,)=0,"",VLOOKUP(G481,Vocabulary!$A:$J,10,)),"")</f>
        <v>&lt;eu:AddressAdminUnitL2&gt;</v>
      </c>
      <c r="I481" s="21">
        <v>652</v>
      </c>
      <c r="J481" s="12" t="str">
        <f>IFERROR(IF(VLOOKUP(I481,Vocabulary!$A:$J,10,)=0,"",VLOOKUP(I481,Vocabulary!$A:$J,10,)),"")</f>
        <v>&lt;locn:adminUnitL2&gt;</v>
      </c>
      <c r="K481" s="8">
        <v>548</v>
      </c>
      <c r="L481" s="12" t="str">
        <f>IFERROR(IF(VLOOKUP(K481,Vocabulary!$A:$J,10,)=0,"",VLOOKUP(K481,Vocabulary!$A:$J,10,)),"")</f>
        <v>&lt;vl-adres-ext:administratieveEenheidNiveau2&gt;</v>
      </c>
    </row>
    <row r="482" spans="1:12" ht="28.8" x14ac:dyDescent="0.3">
      <c r="A482" s="8">
        <v>549</v>
      </c>
      <c r="B482" s="12" t="str">
        <f>IFERROR(VLOOKUP(A482,Vocabulary!$A:$J,6,),"")</f>
        <v>VL</v>
      </c>
      <c r="C482" s="12" t="str">
        <f>IFERROR(VLOOKUP(A482,Vocabulary!$A:$J,4,),"")</f>
        <v>Location</v>
      </c>
      <c r="D482" s="12" t="str">
        <f>IFERROR(VLOOKUP(A482,Vocabulary!$A:$J,2,),"")</f>
        <v>adresgebied</v>
      </c>
      <c r="E482" s="12" t="str">
        <f>IFERROR(IF(VLOOKUP(A482,Vocabulary!$A:$J,3,)=0,"",VLOOKUP(A482,Vocabulary!$A:$J,3,)),"")</f>
        <v/>
      </c>
      <c r="F482" s="12" t="str">
        <f>IFERROR(IF(VLOOKUP(A482,Vocabulary!$A:$J,7,)=0,"",VLOOKUP(A482,Vocabulary!$A:$J,7,)),"")</f>
        <v>external terminology:
http://www.w3.org/ns/locn#addressArea</v>
      </c>
      <c r="G482" s="4">
        <v>7</v>
      </c>
      <c r="H482" s="12" t="str">
        <f>IFERROR(IF(VLOOKUP(G482,Vocabulary!$A:$J,10,)=0,"",VLOOKUP(G482,Vocabulary!$A:$J,10,)),"")</f>
        <v>&lt;eu:AddressAddressArea&gt;</v>
      </c>
      <c r="I482" s="21">
        <v>653</v>
      </c>
      <c r="J482" s="12" t="str">
        <f>IFERROR(IF(VLOOKUP(I482,Vocabulary!$A:$J,10,)=0,"",VLOOKUP(I482,Vocabulary!$A:$J,10,)),"")</f>
        <v>&lt;locn:addressArea&gt;</v>
      </c>
      <c r="K482" s="8">
        <v>549</v>
      </c>
      <c r="L482" s="12" t="str">
        <f>IFERROR(IF(VLOOKUP(K482,Vocabulary!$A:$J,10,)=0,"",VLOOKUP(K482,Vocabulary!$A:$J,10,)),"")</f>
        <v>&lt;vl-adres-ext:adresgebied&gt;</v>
      </c>
    </row>
    <row r="483" spans="1:12" ht="28.8" x14ac:dyDescent="0.3">
      <c r="A483" s="8">
        <v>550</v>
      </c>
      <c r="B483" s="12" t="str">
        <f>IFERROR(VLOOKUP(A483,Vocabulary!$A:$J,6,),"")</f>
        <v>VL</v>
      </c>
      <c r="C483" s="12" t="str">
        <f>IFERROR(VLOOKUP(A483,Vocabulary!$A:$J,4,),"")</f>
        <v>Location</v>
      </c>
      <c r="D483" s="12" t="str">
        <f>IFERROR(VLOOKUP(A483,Vocabulary!$A:$J,2,),"")</f>
        <v>Adresvoorstelling</v>
      </c>
      <c r="E483" s="12" t="str">
        <f>IFERROR(IF(VLOOKUP(A483,Vocabulary!$A:$J,3,)=0,"",VLOOKUP(A483,Vocabulary!$A:$J,3,)),"")</f>
        <v/>
      </c>
      <c r="F483" s="12" t="str">
        <f>IFERROR(IF(VLOOKUP(A483,Vocabulary!$A:$J,7,)=0,"",VLOOKUP(A483,Vocabulary!$A:$J,7,)),"")</f>
        <v>external terminology:
http://www.w3.org/ns/locn#Address</v>
      </c>
      <c r="H483" s="12" t="str">
        <f>IFERROR(IF(VLOOKUP(G483,Vocabulary!$A:$J,10,)=0,"",VLOOKUP(G483,Vocabulary!$A:$J,10,)),"")</f>
        <v/>
      </c>
      <c r="J483" s="12" t="str">
        <f>IFERROR(IF(VLOOKUP(I483,Vocabulary!$A:$J,10,)=0,"",VLOOKUP(I483,Vocabulary!$A:$J,10,)),"")</f>
        <v/>
      </c>
      <c r="K483" s="8">
        <v>550</v>
      </c>
      <c r="L483" s="12" t="str">
        <f>IFERROR(IF(VLOOKUP(K483,Vocabulary!$A:$J,10,)=0,"",VLOOKUP(K483,Vocabulary!$A:$J,10,)),"")</f>
        <v>&lt;vl-adres-ext:Adresvoorstelling&gt;</v>
      </c>
    </row>
    <row r="484" spans="1:12" ht="28.8" x14ac:dyDescent="0.3">
      <c r="A484" s="8">
        <v>551</v>
      </c>
      <c r="B484" s="12" t="str">
        <f>IFERROR(VLOOKUP(A484,Vocabulary!$A:$J,6,),"")</f>
        <v>VL</v>
      </c>
      <c r="C484" s="12" t="str">
        <f>IFERROR(VLOOKUP(A484,Vocabulary!$A:$J,4,),"")</f>
        <v>Location</v>
      </c>
      <c r="D484" s="12" t="str">
        <f>IFERROR(VLOOKUP(A484,Vocabulary!$A:$J,2,),"")</f>
        <v>label</v>
      </c>
      <c r="E484" s="12" t="str">
        <f>IFERROR(IF(VLOOKUP(A484,Vocabulary!$A:$J,3,)=0,"",VLOOKUP(A484,Vocabulary!$A:$J,3,)),"")</f>
        <v/>
      </c>
      <c r="F484" s="12" t="str">
        <f>IFERROR(IF(VLOOKUP(A484,Vocabulary!$A:$J,7,)=0,"",VLOOKUP(A484,Vocabulary!$A:$J,7,)),"")</f>
        <v>external terminology:
http://www.w3.org/2000/01/rdf-schema#label</v>
      </c>
      <c r="H484" s="12" t="str">
        <f>IFERROR(IF(VLOOKUP(G484,Vocabulary!$A:$J,10,)=0,"",VLOOKUP(G484,Vocabulary!$A:$J,10,)),"")</f>
        <v/>
      </c>
      <c r="J484" s="12" t="str">
        <f>IFERROR(IF(VLOOKUP(I484,Vocabulary!$A:$J,10,)=0,"",VLOOKUP(I484,Vocabulary!$A:$J,10,)),"")</f>
        <v/>
      </c>
      <c r="K484" s="8">
        <v>551</v>
      </c>
      <c r="L484" s="12" t="str">
        <f>IFERROR(IF(VLOOKUP(K484,Vocabulary!$A:$J,10,)=0,"",VLOOKUP(K484,Vocabulary!$A:$J,10,)),"")</f>
        <v>&lt;vl-adres-ext:label&gt;</v>
      </c>
    </row>
    <row r="485" spans="1:12" ht="28.8" x14ac:dyDescent="0.3">
      <c r="A485" s="8">
        <v>552</v>
      </c>
      <c r="B485" s="12" t="str">
        <f>IFERROR(VLOOKUP(A485,Vocabulary!$A:$J,6,),"")</f>
        <v>VL</v>
      </c>
      <c r="C485" s="12" t="str">
        <f>IFERROR(VLOOKUP(A485,Vocabulary!$A:$J,4,),"")</f>
        <v>Location</v>
      </c>
      <c r="D485" s="12" t="str">
        <f>IFERROR(VLOOKUP(A485,Vocabulary!$A:$J,2,),"")</f>
        <v>locatieaanduiding</v>
      </c>
      <c r="E485" s="12" t="str">
        <f>IFERROR(IF(VLOOKUP(A485,Vocabulary!$A:$J,3,)=0,"",VLOOKUP(A485,Vocabulary!$A:$J,3,)),"")</f>
        <v/>
      </c>
      <c r="F485" s="12" t="str">
        <f>IFERROR(IF(VLOOKUP(A485,Vocabulary!$A:$J,7,)=0,"",VLOOKUP(A485,Vocabulary!$A:$J,7,)),"")</f>
        <v>external terminology:
http://www.w3.org/ns/locn#locatorDesignator</v>
      </c>
      <c r="H485" s="12" t="str">
        <f>IFERROR(IF(VLOOKUP(G485,Vocabulary!$A:$J,10,)=0,"",VLOOKUP(G485,Vocabulary!$A:$J,10,)),"")</f>
        <v/>
      </c>
      <c r="J485" s="12" t="str">
        <f>IFERROR(IF(VLOOKUP(I485,Vocabulary!$A:$J,10,)=0,"",VLOOKUP(I485,Vocabulary!$A:$J,10,)),"")</f>
        <v/>
      </c>
      <c r="K485" s="8">
        <v>552</v>
      </c>
      <c r="L485" s="12" t="str">
        <f>IFERROR(IF(VLOOKUP(K485,Vocabulary!$A:$J,10,)=0,"",VLOOKUP(K485,Vocabulary!$A:$J,10,)),"")</f>
        <v>&lt;vl-adres-ext:locatieaanduiding&gt;</v>
      </c>
    </row>
    <row r="486" spans="1:12" ht="57.6" x14ac:dyDescent="0.3">
      <c r="A486" s="8">
        <v>553</v>
      </c>
      <c r="B486" s="12" t="str">
        <f>IFERROR(VLOOKUP(A486,Vocabulary!$A:$J,6,),"")</f>
        <v>VL</v>
      </c>
      <c r="C486" s="12" t="str">
        <f>IFERROR(VLOOKUP(A486,Vocabulary!$A:$J,4,),"")</f>
        <v>Location</v>
      </c>
      <c r="D486" s="12" t="str">
        <f>IFERROR(VLOOKUP(A486,Vocabulary!$A:$J,2,),"")</f>
        <v>locatienaam</v>
      </c>
      <c r="E486" s="12" t="str">
        <f>IFERROR(IF(VLOOKUP(A486,Vocabulary!$A:$J,3,)=0,"",VLOOKUP(A486,Vocabulary!$A:$J,3,)),"")</f>
        <v>Proper noun(s) applied to the real world entity identified by the locator. The locator name could be the name of the property or complex, of the building or part of the building, or it could be the name of a room inside a building.</v>
      </c>
      <c r="F486" s="12" t="str">
        <f>IFERROR(IF(VLOOKUP(A486,Vocabulary!$A:$J,7,)=0,"",VLOOKUP(A486,Vocabulary!$A:$J,7,)),"")</f>
        <v>external terminology:
http://www.w3.org/ns/locn#locatorName</v>
      </c>
      <c r="G486" s="4">
        <v>6</v>
      </c>
      <c r="H486" s="12" t="str">
        <f>IFERROR(IF(VLOOKUP(G486,Vocabulary!$A:$J,10,)=0,"",VLOOKUP(G486,Vocabulary!$A:$J,10,)),"")</f>
        <v>&lt;eu:AddressLocatorName&gt;</v>
      </c>
      <c r="I486" s="21">
        <v>654</v>
      </c>
      <c r="J486" s="12" t="str">
        <f>IFERROR(IF(VLOOKUP(I486,Vocabulary!$A:$J,10,)=0,"",VLOOKUP(I486,Vocabulary!$A:$J,10,)),"")</f>
        <v>&lt;locn:locatorName&gt;</v>
      </c>
      <c r="K486" s="8">
        <v>553</v>
      </c>
      <c r="L486" s="12" t="str">
        <f>IFERROR(IF(VLOOKUP(K486,Vocabulary!$A:$J,10,)=0,"",VLOOKUP(K486,Vocabulary!$A:$J,10,)),"")</f>
        <v>&lt;vl-adres-ext:locatienaam&gt;</v>
      </c>
    </row>
    <row r="487" spans="1:12" ht="28.8" x14ac:dyDescent="0.3">
      <c r="A487" s="8">
        <v>554</v>
      </c>
      <c r="B487" s="12" t="str">
        <f>IFERROR(VLOOKUP(A487,Vocabulary!$A:$J,6,),"")</f>
        <v>VL</v>
      </c>
      <c r="C487" s="12" t="str">
        <f>IFERROR(VLOOKUP(A487,Vocabulary!$A:$J,4,),"")</f>
        <v>Location</v>
      </c>
      <c r="D487" s="12" t="str">
        <f>IFERROR(VLOOKUP(A487,Vocabulary!$A:$J,2,),"")</f>
        <v>postbus</v>
      </c>
      <c r="E487" s="12" t="str">
        <f>IFERROR(IF(VLOOKUP(A487,Vocabulary!$A:$J,3,)=0,"",VLOOKUP(A487,Vocabulary!$A:$J,3,)),"")</f>
        <v/>
      </c>
      <c r="F487" s="12" t="str">
        <f>IFERROR(IF(VLOOKUP(A487,Vocabulary!$A:$J,7,)=0,"",VLOOKUP(A487,Vocabulary!$A:$J,7,)),"")</f>
        <v>external terminology:
http://www.w3.org/ns/locn#poBox</v>
      </c>
      <c r="H487" s="12" t="str">
        <f>IFERROR(IF(VLOOKUP(G487,Vocabulary!$A:$J,10,)=0,"",VLOOKUP(G487,Vocabulary!$A:$J,10,)),"")</f>
        <v/>
      </c>
      <c r="J487" s="12" t="str">
        <f>IFERROR(IF(VLOOKUP(I487,Vocabulary!$A:$J,10,)=0,"",VLOOKUP(I487,Vocabulary!$A:$J,10,)),"")</f>
        <v/>
      </c>
      <c r="K487" s="8">
        <v>554</v>
      </c>
      <c r="L487" s="12" t="str">
        <f>IFERROR(IF(VLOOKUP(K487,Vocabulary!$A:$J,10,)=0,"",VLOOKUP(K487,Vocabulary!$A:$J,10,)),"")</f>
        <v>&lt;vl-adres-ext:postbus&gt;</v>
      </c>
    </row>
    <row r="488" spans="1:12" ht="28.8" x14ac:dyDescent="0.3">
      <c r="A488" s="8">
        <v>557</v>
      </c>
      <c r="B488" s="12" t="str">
        <f>IFERROR(VLOOKUP(A488,Vocabulary!$A:$J,6,),"")</f>
        <v>VL</v>
      </c>
      <c r="C488" s="12" t="str">
        <f>IFERROR(VLOOKUP(A488,Vocabulary!$A:$J,4,),"")</f>
        <v>Location</v>
      </c>
      <c r="D488" s="12" t="str">
        <f>IFERROR(VLOOKUP(A488,Vocabulary!$A:$J,2,),"")</f>
        <v>straatnaam</v>
      </c>
      <c r="E488" s="12" t="str">
        <f>IFERROR(IF(VLOOKUP(A488,Vocabulary!$A:$J,3,)=0,"",VLOOKUP(A488,Vocabulary!$A:$J,3,)),"")</f>
        <v/>
      </c>
      <c r="F488" s="12" t="str">
        <f>IFERROR(IF(VLOOKUP(A488,Vocabulary!$A:$J,7,)=0,"",VLOOKUP(A488,Vocabulary!$A:$J,7,)),"")</f>
        <v>external terminology:
http://www.w3.org/ns/locn#thoroughfare</v>
      </c>
      <c r="H488" s="12" t="str">
        <f>IFERROR(IF(VLOOKUP(G488,Vocabulary!$A:$J,10,)=0,"",VLOOKUP(G488,Vocabulary!$A:$J,10,)),"")</f>
        <v/>
      </c>
      <c r="I488" s="21">
        <v>664</v>
      </c>
      <c r="J488" s="12" t="str">
        <f>IFERROR(IF(VLOOKUP(I488,Vocabulary!$A:$J,10,)=0,"",VLOOKUP(I488,Vocabulary!$A:$J,10,)),"")</f>
        <v>&lt;ThoroughfareName.name&gt;</v>
      </c>
      <c r="K488" s="8">
        <v>557</v>
      </c>
      <c r="L488" s="12" t="str">
        <f>IFERROR(IF(VLOOKUP(K488,Vocabulary!$A:$J,10,)=0,"",VLOOKUP(K488,Vocabulary!$A:$J,10,)),"")</f>
        <v>&lt;vl-adres-ext:straatnaam&gt;</v>
      </c>
    </row>
    <row r="489" spans="1:12" ht="28.8" x14ac:dyDescent="0.3">
      <c r="A489" s="8">
        <v>559</v>
      </c>
      <c r="B489" s="12" t="str">
        <f>IFERROR(VLOOKUP(A489,Vocabulary!$A:$J,6,),"")</f>
        <v>VL</v>
      </c>
      <c r="C489" s="12" t="str">
        <f>IFERROR(VLOOKUP(A489,Vocabulary!$A:$J,4,),"")</f>
        <v>Person</v>
      </c>
      <c r="D489" s="12" t="str">
        <f>IFERROR(VLOOKUP(A489,Vocabulary!$A:$J,2,),"")</f>
        <v>contactpunt</v>
      </c>
      <c r="E489" s="12" t="str">
        <f>IFERROR(IF(VLOOKUP(A489,Vocabulary!$A:$J,3,)=0,"",VLOOKUP(A489,Vocabulary!$A:$J,3,)),"")</f>
        <v>A contact point for a person or organization.</v>
      </c>
      <c r="F489" s="12" t="str">
        <f>IFERROR(IF(VLOOKUP(A489,Vocabulary!$A:$J,7,)=0,"",VLOOKUP(A489,Vocabulary!$A:$J,7,)),"")</f>
        <v>external terminology:
http://schema.org/contactPoint</v>
      </c>
      <c r="H489" s="12" t="str">
        <f>IFERROR(IF(VLOOKUP(G489,Vocabulary!$A:$J,10,)=0,"",VLOOKUP(G489,Vocabulary!$A:$J,10,)),"")</f>
        <v/>
      </c>
      <c r="J489" s="12" t="str">
        <f>IFERROR(IF(VLOOKUP(I489,Vocabulary!$A:$J,10,)=0,"",VLOOKUP(I489,Vocabulary!$A:$J,10,)),"")</f>
        <v/>
      </c>
      <c r="K489" s="8">
        <v>559</v>
      </c>
      <c r="L489" s="12" t="str">
        <f>IFERROR(IF(VLOOKUP(K489,Vocabulary!$A:$J,10,)=0,"",VLOOKUP(K489,Vocabulary!$A:$J,10,)),"")</f>
        <v>&lt;vl-persoon-ext:contactpunt&gt;</v>
      </c>
    </row>
    <row r="490" spans="1:12" ht="72" x14ac:dyDescent="0.3">
      <c r="A490" s="8">
        <v>560</v>
      </c>
      <c r="B490" s="12" t="str">
        <f>IFERROR(VLOOKUP(A490,Vocabulary!$A:$J,6,),"")</f>
        <v>VL</v>
      </c>
      <c r="C490" s="12" t="str">
        <f>IFERROR(VLOOKUP(A490,Vocabulary!$A:$J,4,),"")</f>
        <v>Person</v>
      </c>
      <c r="D490" s="12" t="str">
        <f>IFERROR(VLOOKUP(A490,Vocabulary!$A:$J,2,),"")</f>
        <v>familienaam</v>
      </c>
      <c r="E490" s="12" t="str">
        <f>IFERROR(IF(VLOOKUP(A490,Vocabulary!$A:$J,3,)=0,"",VLOOKUP(A490,Vocabulary!$A:$J,3,)),"")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F490" s="12" t="str">
        <f>IFERROR(IF(VLOOKUP(A490,Vocabulary!$A:$J,7,)=0,"",VLOOKUP(A490,Vocabulary!$A:$J,7,)),"")</f>
        <v>external terminology:
http://xmlns.com/foaf/0.1/familyName</v>
      </c>
      <c r="G490" s="4">
        <v>135</v>
      </c>
      <c r="H490" s="12" t="str">
        <f>IFERROR(IF(VLOOKUP(G490,Vocabulary!$A:$J,10,)=0,"",VLOOKUP(G490,Vocabulary!$A:$J,10,)),"")</f>
        <v>&lt;eu:PersonFamilyName&gt;</v>
      </c>
      <c r="I490" s="21">
        <v>332</v>
      </c>
      <c r="J490" s="12" t="str">
        <f>IFERROR(IF(VLOOKUP(I490,Vocabulary!$A:$J,10,)=0,"",VLOOKUP(I490,Vocabulary!$A:$J,10,)),"")</f>
        <v>&lt;#term_family_name&gt;</v>
      </c>
      <c r="K490" s="8">
        <v>560</v>
      </c>
      <c r="L490" s="12" t="str">
        <f>IFERROR(IF(VLOOKUP(K490,Vocabulary!$A:$J,10,)=0,"",VLOOKUP(K490,Vocabulary!$A:$J,10,)),"")</f>
        <v>&lt;vl-persoon-ext:familienaam&gt;</v>
      </c>
    </row>
    <row r="491" spans="1:12" ht="129.6" x14ac:dyDescent="0.3">
      <c r="A491" s="8">
        <v>561</v>
      </c>
      <c r="B491" s="12" t="str">
        <f>IFERROR(VLOOKUP(A491,Vocabulary!$A:$J,6,),"")</f>
        <v>VL</v>
      </c>
      <c r="C491" s="12" t="str">
        <f>IFERROR(VLOOKUP(A491,Vocabulary!$A:$J,4,),"")</f>
        <v>Person</v>
      </c>
      <c r="D491" s="12" t="str">
        <f>IFERROR(VLOOKUP(A491,Vocabulary!$A:$J,2,),"")</f>
        <v>geboortenaam</v>
      </c>
      <c r="E491" s="12" t="str">
        <f>IFERROR(IF(VLOOKUP(A491,Vocabulary!$A:$J,3,)=0,"",VLOOKUP(A491,Vocabulary!$A:$J,3,)),"")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F491" s="12" t="str">
        <f>IFERROR(IF(VLOOKUP(A491,Vocabulary!$A:$J,7,)=0,"",VLOOKUP(A491,Vocabulary!$A:$J,7,)),"")</f>
        <v>external terminology:
http://www.w3.org/ns/person#birthName</v>
      </c>
      <c r="G491" s="4">
        <v>139</v>
      </c>
      <c r="H491" s="12" t="str">
        <f>IFERROR(IF(VLOOKUP(G491,Vocabulary!$A:$J,10,)=0,"",VLOOKUP(G491,Vocabulary!$A:$J,10,)),"")</f>
        <v>&lt;eu:PersonBirthName&gt;</v>
      </c>
      <c r="J491" s="12" t="str">
        <f>IFERROR(IF(VLOOKUP(I491,Vocabulary!$A:$J,10,)=0,"",VLOOKUP(I491,Vocabulary!$A:$J,10,)),"")</f>
        <v/>
      </c>
      <c r="K491" s="8">
        <v>561</v>
      </c>
      <c r="L491" s="12" t="str">
        <f>IFERROR(IF(VLOOKUP(K491,Vocabulary!$A:$J,10,)=0,"",VLOOKUP(K491,Vocabulary!$A:$J,10,)),"")</f>
        <v>&lt;vl-persoon-ext:geboortenaam&gt;</v>
      </c>
    </row>
    <row r="492" spans="1:12" ht="72" x14ac:dyDescent="0.3">
      <c r="A492" s="8">
        <v>562</v>
      </c>
      <c r="B492" s="12" t="str">
        <f>IFERROR(VLOOKUP(A492,Vocabulary!$A:$J,6,),"")</f>
        <v>VL</v>
      </c>
      <c r="C492" s="12" t="str">
        <f>IFERROR(VLOOKUP(A492,Vocabulary!$A:$J,4,),"")</f>
        <v>Person</v>
      </c>
      <c r="D492" s="12" t="str">
        <f>IFERROR(VLOOKUP(A492,Vocabulary!$A:$J,2,),"")</f>
        <v>gegevenNaam</v>
      </c>
      <c r="E492" s="12" t="str">
        <f>IFERROR(IF(VLOOKUP(A492,Vocabulary!$A:$J,3,)=0,"",VLOOKUP(A492,Vocabulary!$A:$J,3,)),"")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F492" s="12" t="str">
        <f>IFERROR(IF(VLOOKUP(A492,Vocabulary!$A:$J,7,)=0,"",VLOOKUP(A492,Vocabulary!$A:$J,7,)),"")</f>
        <v>external terminology:
http://xmlns.com/foaf/0.1/givenName</v>
      </c>
      <c r="H492" s="12" t="str">
        <f>IFERROR(IF(VLOOKUP(G492,Vocabulary!$A:$J,10,)=0,"",VLOOKUP(G492,Vocabulary!$A:$J,10,)),"")</f>
        <v/>
      </c>
      <c r="J492" s="12" t="str">
        <f>IFERROR(IF(VLOOKUP(I492,Vocabulary!$A:$J,10,)=0,"",VLOOKUP(I492,Vocabulary!$A:$J,10,)),"")</f>
        <v/>
      </c>
      <c r="K492" s="8">
        <v>562</v>
      </c>
      <c r="L492" s="12" t="str">
        <f>IFERROR(IF(VLOOKUP(K492,Vocabulary!$A:$J,10,)=0,"",VLOOKUP(K492,Vocabulary!$A:$J,10,)),"")</f>
        <v>&lt;vl-persoon-ext:gegevenNaam&gt;</v>
      </c>
    </row>
    <row r="493" spans="1:12" ht="28.8" x14ac:dyDescent="0.3">
      <c r="A493" s="8">
        <v>563</v>
      </c>
      <c r="B493" s="12" t="str">
        <f>IFERROR(VLOOKUP(A493,Vocabulary!$A:$J,6,),"")</f>
        <v>VL</v>
      </c>
      <c r="C493" s="12" t="str">
        <f>IFERROR(VLOOKUP(A493,Vocabulary!$A:$J,4,),"")</f>
        <v>Person</v>
      </c>
      <c r="D493" s="12" t="str">
        <f>IFERROR(VLOOKUP(A493,Vocabulary!$A:$J,2,),"")</f>
        <v>inwonerschap</v>
      </c>
      <c r="E493" s="12" t="str">
        <f>IFERROR(IF(VLOOKUP(A493,Vocabulary!$A:$J,3,)=0,"",VLOOKUP(A493,Vocabulary!$A:$J,3,)),"")</f>
        <v/>
      </c>
      <c r="F493" s="12" t="str">
        <f>IFERROR(IF(VLOOKUP(A493,Vocabulary!$A:$J,7,)=0,"",VLOOKUP(A493,Vocabulary!$A:$J,7,)),"")</f>
        <v>external terminology:
http://www.w3.org/ns/person#residency</v>
      </c>
      <c r="H493" s="12" t="str">
        <f>IFERROR(IF(VLOOKUP(G493,Vocabulary!$A:$J,10,)=0,"",VLOOKUP(G493,Vocabulary!$A:$J,10,)),"")</f>
        <v/>
      </c>
      <c r="J493" s="12" t="str">
        <f>IFERROR(IF(VLOOKUP(I493,Vocabulary!$A:$J,10,)=0,"",VLOOKUP(I493,Vocabulary!$A:$J,10,)),"")</f>
        <v/>
      </c>
      <c r="K493" s="8">
        <v>563</v>
      </c>
      <c r="L493" s="12" t="str">
        <f>IFERROR(IF(VLOOKUP(K493,Vocabulary!$A:$J,10,)=0,"",VLOOKUP(K493,Vocabulary!$A:$J,10,)),"")</f>
        <v>&lt;vl-persoon-ext:inwonerschap&gt;</v>
      </c>
    </row>
    <row r="494" spans="1:12" ht="28.8" x14ac:dyDescent="0.3">
      <c r="A494" s="8">
        <v>564</v>
      </c>
      <c r="B494" s="12" t="str">
        <f>IFERROR(VLOOKUP(A494,Vocabulary!$A:$J,6,),"")</f>
        <v>VL</v>
      </c>
      <c r="C494" s="12" t="str">
        <f>IFERROR(VLOOKUP(A494,Vocabulary!$A:$J,4,),"")</f>
        <v>Person</v>
      </c>
      <c r="D494" s="12" t="str">
        <f>IFERROR(VLOOKUP(A494,Vocabulary!$A:$J,2,),"")</f>
        <v>naam</v>
      </c>
      <c r="E494" s="12" t="str">
        <f>IFERROR(IF(VLOOKUP(A494,Vocabulary!$A:$J,3,)=0,"",VLOOKUP(A494,Vocabulary!$A:$J,3,)),"")</f>
        <v/>
      </c>
      <c r="F494" s="12" t="str">
        <f>IFERROR(IF(VLOOKUP(A494,Vocabulary!$A:$J,7,)=0,"",VLOOKUP(A494,Vocabulary!$A:$J,7,)),"")</f>
        <v>external terminology:
http://xmlns.com/foaf/0.1/name</v>
      </c>
      <c r="H494" s="12" t="str">
        <f>IFERROR(IF(VLOOKUP(G494,Vocabulary!$A:$J,10,)=0,"",VLOOKUP(G494,Vocabulary!$A:$J,10,)),"")</f>
        <v/>
      </c>
      <c r="J494" s="12" t="str">
        <f>IFERROR(IF(VLOOKUP(I494,Vocabulary!$A:$J,10,)=0,"",VLOOKUP(I494,Vocabulary!$A:$J,10,)),"")</f>
        <v/>
      </c>
      <c r="K494" s="8">
        <v>564</v>
      </c>
      <c r="L494" s="12" t="str">
        <f>IFERROR(IF(VLOOKUP(K494,Vocabulary!$A:$J,10,)=0,"",VLOOKUP(K494,Vocabulary!$A:$J,10,)),"")</f>
        <v>&lt;vl-persoon-ext:naam&gt;</v>
      </c>
    </row>
    <row r="495" spans="1:12" ht="86.4" x14ac:dyDescent="0.3">
      <c r="A495" s="8">
        <v>565</v>
      </c>
      <c r="B495" s="12" t="str">
        <f>IFERROR(VLOOKUP(A495,Vocabulary!$A:$J,6,),"")</f>
        <v>VL</v>
      </c>
      <c r="C495" s="12" t="str">
        <f>IFERROR(VLOOKUP(A495,Vocabulary!$A:$J,4,),"")</f>
        <v>Person</v>
      </c>
      <c r="D495" s="12" t="str">
        <f>IFERROR(VLOOKUP(A495,Vocabulary!$A:$J,2,),"")</f>
        <v>patroniem</v>
      </c>
      <c r="E495" s="12" t="str">
        <f>IFERROR(IF(VLOOKUP(A495,Vocabulary!$A:$J,3,)=0,"",VLOOKUP(A495,Vocabulary!$A:$J,3,)),"")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F495" s="12" t="str">
        <f>IFERROR(IF(VLOOKUP(A495,Vocabulary!$A:$J,7,)=0,"",VLOOKUP(A495,Vocabulary!$A:$J,7,)),"")</f>
        <v>external terminology:
http://www.w3.org/ns/person#patronymicName</v>
      </c>
      <c r="G495" s="4">
        <v>136</v>
      </c>
      <c r="H495" s="12" t="str">
        <f>IFERROR(IF(VLOOKUP(G495,Vocabulary!$A:$J,10,)=0,"",VLOOKUP(G495,Vocabulary!$A:$J,10,)),"")</f>
        <v>&lt;eu:PersonPatronymicName&gt;</v>
      </c>
      <c r="J495" s="12" t="str">
        <f>IFERROR(IF(VLOOKUP(I495,Vocabulary!$A:$J,10,)=0,"",VLOOKUP(I495,Vocabulary!$A:$J,10,)),"")</f>
        <v/>
      </c>
      <c r="K495" s="8">
        <v>565</v>
      </c>
      <c r="L495" s="12" t="str">
        <f>IFERROR(IF(VLOOKUP(K495,Vocabulary!$A:$J,10,)=0,"",VLOOKUP(K495,Vocabulary!$A:$J,10,)),"")</f>
        <v>&lt;vl-persoon-ext:patroniem&gt;</v>
      </c>
    </row>
    <row r="496" spans="1:12" ht="57.6" x14ac:dyDescent="0.3">
      <c r="A496" s="8">
        <v>566</v>
      </c>
      <c r="B496" s="12" t="str">
        <f>IFERROR(VLOOKUP(A496,Vocabulary!$A:$J,6,),"")</f>
        <v>VL</v>
      </c>
      <c r="C496" s="12" t="str">
        <f>IFERROR(VLOOKUP(A496,Vocabulary!$A:$J,4,),"")</f>
        <v>Person</v>
      </c>
      <c r="D496" s="12" t="str">
        <f>IFERROR(VLOOKUP(A496,Vocabulary!$A:$J,2,),"")</f>
        <v>Persoon</v>
      </c>
      <c r="E496" s="12" t="str">
        <f>IFERROR(IF(VLOOKUP(A496,Vocabulary!$A:$J,3,)=0,"",VLOOKUP(A496,Vocabulary!$A:$J,3,)),"")</f>
        <v>An individual person who may be dead or alive, but not imaginary. It is that restriction that makes person:Person a sub class of both foaf:Person and schema:Person which both cover imaginary characters as well as real people.</v>
      </c>
      <c r="F496" s="12" t="str">
        <f>IFERROR(IF(VLOOKUP(A496,Vocabulary!$A:$J,7,)=0,"",VLOOKUP(A496,Vocabulary!$A:$J,7,)),"")</f>
        <v>external terminology:
http://www.w3.org/ns/person#Person</v>
      </c>
      <c r="H496" s="12" t="str">
        <f>IFERROR(IF(VLOOKUP(G496,Vocabulary!$A:$J,10,)=0,"",VLOOKUP(G496,Vocabulary!$A:$J,10,)),"")</f>
        <v/>
      </c>
      <c r="I496" s="21">
        <v>323</v>
      </c>
      <c r="J496" s="12" t="str">
        <f>IFERROR(IF(VLOOKUP(I496,Vocabulary!$A:$J,10,)=0,"",VLOOKUP(I496,Vocabulary!$A:$J,10,)),"")</f>
        <v>&lt;person:Person&gt;</v>
      </c>
      <c r="K496" s="8">
        <v>566</v>
      </c>
      <c r="L496" s="12" t="str">
        <f>IFERROR(IF(VLOOKUP(K496,Vocabulary!$A:$J,10,)=0,"",VLOOKUP(K496,Vocabulary!$A:$J,10,)),"")</f>
        <v>&lt;vl-persoon-ext:Persoon&gt;</v>
      </c>
    </row>
    <row r="497" spans="1:12" ht="28.8" x14ac:dyDescent="0.3">
      <c r="A497" s="8">
        <v>567</v>
      </c>
      <c r="B497" s="12" t="str">
        <f>IFERROR(VLOOKUP(A497,Vocabulary!$A:$J,6,),"")</f>
        <v>VL</v>
      </c>
      <c r="C497" s="12" t="str">
        <f>IFERROR(VLOOKUP(A497,Vocabulary!$A:$J,4,),"")</f>
        <v>Person</v>
      </c>
      <c r="D497" s="12" t="str">
        <f>IFERROR(VLOOKUP(A497,Vocabulary!$A:$J,2,),"")</f>
        <v>staatsburgerschap</v>
      </c>
      <c r="E497" s="12" t="str">
        <f>IFERROR(IF(VLOOKUP(A497,Vocabulary!$A:$J,3,)=0,"",VLOOKUP(A497,Vocabulary!$A:$J,3,)),"")</f>
        <v/>
      </c>
      <c r="F497" s="12" t="str">
        <f>IFERROR(IF(VLOOKUP(A497,Vocabulary!$A:$J,7,)=0,"",VLOOKUP(A497,Vocabulary!$A:$J,7,)),"")</f>
        <v>external terminology:
http://www.w3.org/ns/person#citizenship</v>
      </c>
      <c r="H497" s="12" t="str">
        <f>IFERROR(IF(VLOOKUP(G497,Vocabulary!$A:$J,10,)=0,"",VLOOKUP(G497,Vocabulary!$A:$J,10,)),"")</f>
        <v/>
      </c>
      <c r="J497" s="12" t="str">
        <f>IFERROR(IF(VLOOKUP(I497,Vocabulary!$A:$J,10,)=0,"",VLOOKUP(I497,Vocabulary!$A:$J,10,)),"")</f>
        <v/>
      </c>
      <c r="K497" s="8">
        <v>567</v>
      </c>
      <c r="L497" s="12" t="str">
        <f>IFERROR(IF(VLOOKUP(K497,Vocabulary!$A:$J,10,)=0,"",VLOOKUP(K497,Vocabulary!$A:$J,10,)),"")</f>
        <v>&lt;vl-persoon-ext:staatsburgerschap&gt;</v>
      </c>
    </row>
    <row r="498" spans="1:12" ht="28.8" x14ac:dyDescent="0.3">
      <c r="A498" s="8">
        <v>568</v>
      </c>
      <c r="B498" s="12" t="str">
        <f>IFERROR(VLOOKUP(A498,Vocabulary!$A:$J,6,),"")</f>
        <v>VL</v>
      </c>
      <c r="C498" s="12" t="str">
        <f>IFERROR(VLOOKUP(A498,Vocabulary!$A:$J,4,),"")</f>
        <v>Organization</v>
      </c>
      <c r="D498" s="12" t="str">
        <f>IFERROR(VLOOKUP(A498,Vocabulary!$A:$J,2,),"")</f>
        <v>alternatieveLabel</v>
      </c>
      <c r="E498" s="12" t="str">
        <f>IFERROR(IF(VLOOKUP(A498,Vocabulary!$A:$J,3,)=0,"",VLOOKUP(A498,Vocabulary!$A:$J,3,)),"")</f>
        <v/>
      </c>
      <c r="F498" s="12" t="str">
        <f>IFERROR(IF(VLOOKUP(A498,Vocabulary!$A:$J,7,)=0,"",VLOOKUP(A498,Vocabulary!$A:$J,7,)),"")</f>
        <v>external terminology:
http://www.w3.org/2004/02/skos/core#altLabel</v>
      </c>
      <c r="H498" s="12" t="str">
        <f>IFERROR(IF(VLOOKUP(G498,Vocabulary!$A:$J,10,)=0,"",VLOOKUP(G498,Vocabulary!$A:$J,10,)),"")</f>
        <v/>
      </c>
      <c r="J498" s="12" t="str">
        <f>IFERROR(IF(VLOOKUP(I498,Vocabulary!$A:$J,10,)=0,"",VLOOKUP(I498,Vocabulary!$A:$J,10,)),"")</f>
        <v/>
      </c>
      <c r="K498" s="8">
        <v>568</v>
      </c>
      <c r="L498" s="12" t="str">
        <f>IFERROR(IF(VLOOKUP(K498,Vocabulary!$A:$J,10,)=0,"",VLOOKUP(K498,Vocabulary!$A:$J,10,)),"")</f>
        <v>&lt;vl-organisatie-ext:alternatieveLabel&gt;</v>
      </c>
    </row>
    <row r="499" spans="1:12" ht="28.8" x14ac:dyDescent="0.3">
      <c r="A499" s="8">
        <v>569</v>
      </c>
      <c r="B499" s="12" t="str">
        <f>IFERROR(VLOOKUP(A499,Vocabulary!$A:$J,6,),"")</f>
        <v>VL</v>
      </c>
      <c r="C499" s="12" t="str">
        <f>IFERROR(VLOOKUP(A499,Vocabulary!$A:$J,4,),"")</f>
        <v>Organization</v>
      </c>
      <c r="D499" s="12" t="str">
        <f>IFERROR(VLOOKUP(A499,Vocabulary!$A:$J,2,),"")</f>
        <v>beschrijving</v>
      </c>
      <c r="E499" s="12" t="str">
        <f>IFERROR(IF(VLOOKUP(A499,Vocabulary!$A:$J,3,)=0,"",VLOOKUP(A499,Vocabulary!$A:$J,3,)),"")</f>
        <v/>
      </c>
      <c r="F499" s="12" t="str">
        <f>IFERROR(IF(VLOOKUP(A499,Vocabulary!$A:$J,7,)=0,"",VLOOKUP(A499,Vocabulary!$A:$J,7,)),"")</f>
        <v>external terminology:
http://purl.org/dc/terms/description</v>
      </c>
      <c r="H499" s="12" t="str">
        <f>IFERROR(IF(VLOOKUP(G499,Vocabulary!$A:$J,10,)=0,"",VLOOKUP(G499,Vocabulary!$A:$J,10,)),"")</f>
        <v/>
      </c>
      <c r="J499" s="12" t="str">
        <f>IFERROR(IF(VLOOKUP(I499,Vocabulary!$A:$J,10,)=0,"",VLOOKUP(I499,Vocabulary!$A:$J,10,)),"")</f>
        <v/>
      </c>
      <c r="K499" s="8">
        <v>569</v>
      </c>
      <c r="L499" s="12" t="str">
        <f>IFERROR(IF(VLOOKUP(K499,Vocabulary!$A:$J,10,)=0,"",VLOOKUP(K499,Vocabulary!$A:$J,10,)),"")</f>
        <v>&lt;vl-organisatie-ext:beschrijving&gt;</v>
      </c>
    </row>
    <row r="500" spans="1:12" ht="28.8" x14ac:dyDescent="0.3">
      <c r="A500" s="8">
        <v>570</v>
      </c>
      <c r="B500" s="12" t="str">
        <f>IFERROR(VLOOKUP(A500,Vocabulary!$A:$J,6,),"")</f>
        <v>VL</v>
      </c>
      <c r="C500" s="12" t="str">
        <f>IFERROR(VLOOKUP(A500,Vocabulary!$A:$J,4,),"")</f>
        <v>Organization</v>
      </c>
      <c r="D500" s="12" t="str">
        <f>IFERROR(VLOOKUP(A500,Vocabulary!$A:$J,2,),"")</f>
        <v>classificatie</v>
      </c>
      <c r="E500" s="12" t="str">
        <f>IFERROR(IF(VLOOKUP(A500,Vocabulary!$A:$J,3,)=0,"",VLOOKUP(A500,Vocabulary!$A:$J,3,)),"")</f>
        <v/>
      </c>
      <c r="F500" s="12" t="str">
        <f>IFERROR(IF(VLOOKUP(A500,Vocabulary!$A:$J,7,)=0,"",VLOOKUP(A500,Vocabulary!$A:$J,7,)),"")</f>
        <v>external terminology:
http://www.w3.org/ns/org#classification</v>
      </c>
      <c r="H500" s="12" t="str">
        <f>IFERROR(IF(VLOOKUP(G500,Vocabulary!$A:$J,10,)=0,"",VLOOKUP(G500,Vocabulary!$A:$J,10,)),"")</f>
        <v/>
      </c>
      <c r="J500" s="12" t="str">
        <f>IFERROR(IF(VLOOKUP(I500,Vocabulary!$A:$J,10,)=0,"",VLOOKUP(I500,Vocabulary!$A:$J,10,)),"")</f>
        <v/>
      </c>
      <c r="K500" s="8">
        <v>570</v>
      </c>
      <c r="L500" s="12" t="str">
        <f>IFERROR(IF(VLOOKUP(K500,Vocabulary!$A:$J,10,)=0,"",VLOOKUP(K500,Vocabulary!$A:$J,10,)),"")</f>
        <v>&lt;vl-organisatie-ext:classificatie&gt;</v>
      </c>
    </row>
    <row r="501" spans="1:12" ht="28.8" x14ac:dyDescent="0.3">
      <c r="A501" s="8">
        <v>571</v>
      </c>
      <c r="B501" s="12" t="str">
        <f>IFERROR(VLOOKUP(A501,Vocabulary!$A:$J,6,),"")</f>
        <v>VL</v>
      </c>
      <c r="C501" s="12" t="str">
        <f>IFERROR(VLOOKUP(A501,Vocabulary!$A:$J,4,),"")</f>
        <v>Organization</v>
      </c>
      <c r="D501" s="12" t="str">
        <f>IFERROR(VLOOKUP(A501,Vocabulary!$A:$J,2,),"")</f>
        <v>contactpunt</v>
      </c>
      <c r="E501" s="12" t="str">
        <f>IFERROR(IF(VLOOKUP(A501,Vocabulary!$A:$J,3,)=0,"",VLOOKUP(A501,Vocabulary!$A:$J,3,)),"")</f>
        <v>A contact point for a person or organization.</v>
      </c>
      <c r="F501" s="12" t="str">
        <f>IFERROR(IF(VLOOKUP(A501,Vocabulary!$A:$J,7,)=0,"",VLOOKUP(A501,Vocabulary!$A:$J,7,)),"")</f>
        <v>external terminology:
http://schema.org/contactPoint</v>
      </c>
      <c r="H501" s="12" t="str">
        <f>IFERROR(IF(VLOOKUP(G501,Vocabulary!$A:$J,10,)=0,"",VLOOKUP(G501,Vocabulary!$A:$J,10,)),"")</f>
        <v/>
      </c>
      <c r="J501" s="12" t="str">
        <f>IFERROR(IF(VLOOKUP(I501,Vocabulary!$A:$J,10,)=0,"",VLOOKUP(I501,Vocabulary!$A:$J,10,)),"")</f>
        <v/>
      </c>
      <c r="K501" s="8">
        <v>571</v>
      </c>
      <c r="L501" s="12" t="str">
        <f>IFERROR(IF(VLOOKUP(K501,Vocabulary!$A:$J,10,)=0,"",VLOOKUP(K501,Vocabulary!$A:$J,10,)),"")</f>
        <v>&lt;vl-organisatie-ext:contactpunt&gt;</v>
      </c>
    </row>
    <row r="502" spans="1:12" ht="28.8" x14ac:dyDescent="0.3">
      <c r="A502" s="8">
        <v>572</v>
      </c>
      <c r="B502" s="12" t="str">
        <f>IFERROR(VLOOKUP(A502,Vocabulary!$A:$J,6,),"")</f>
        <v>VL</v>
      </c>
      <c r="C502" s="12" t="str">
        <f>IFERROR(VLOOKUP(A502,Vocabulary!$A:$J,4,),"")</f>
        <v>Organization</v>
      </c>
      <c r="D502" s="12" t="str">
        <f>IFERROR(VLOOKUP(A502,Vocabulary!$A:$J,2,),"")</f>
        <v>datum</v>
      </c>
      <c r="E502" s="12" t="str">
        <f>IFERROR(IF(VLOOKUP(A502,Vocabulary!$A:$J,3,)=0,"",VLOOKUP(A502,Vocabulary!$A:$J,3,)),"")</f>
        <v/>
      </c>
      <c r="F502" s="12" t="str">
        <f>IFERROR(IF(VLOOKUP(A502,Vocabulary!$A:$J,7,)=0,"",VLOOKUP(A502,Vocabulary!$A:$J,7,)),"")</f>
        <v>external terminology:
http://purl.org/dc/terms/date</v>
      </c>
      <c r="H502" s="12" t="str">
        <f>IFERROR(IF(VLOOKUP(G502,Vocabulary!$A:$J,10,)=0,"",VLOOKUP(G502,Vocabulary!$A:$J,10,)),"")</f>
        <v/>
      </c>
      <c r="J502" s="12" t="str">
        <f>IFERROR(IF(VLOOKUP(I502,Vocabulary!$A:$J,10,)=0,"",VLOOKUP(I502,Vocabulary!$A:$J,10,)),"")</f>
        <v/>
      </c>
      <c r="K502" s="8">
        <v>572</v>
      </c>
      <c r="L502" s="12" t="str">
        <f>IFERROR(IF(VLOOKUP(K502,Vocabulary!$A:$J,10,)=0,"",VLOOKUP(K502,Vocabulary!$A:$J,10,)),"")</f>
        <v>&lt;vl-organisatie-ext:datum&gt;</v>
      </c>
    </row>
    <row r="503" spans="1:12" ht="28.8" x14ac:dyDescent="0.3">
      <c r="A503" s="8">
        <v>573</v>
      </c>
      <c r="B503" s="12" t="str">
        <f>IFERROR(VLOOKUP(A503,Vocabulary!$A:$J,6,),"")</f>
        <v>VL</v>
      </c>
      <c r="C503" s="12" t="str">
        <f>IFERROR(VLOOKUP(A503,Vocabulary!$A:$J,4,),"")</f>
        <v>Organization</v>
      </c>
      <c r="D503" s="12" t="str">
        <f>IFERROR(VLOOKUP(A503,Vocabulary!$A:$J,2,),"")</f>
        <v>doel</v>
      </c>
      <c r="E503" s="12" t="str">
        <f>IFERROR(IF(VLOOKUP(A503,Vocabulary!$A:$J,3,)=0,"",VLOOKUP(A503,Vocabulary!$A:$J,3,)),"")</f>
        <v/>
      </c>
      <c r="F503" s="12" t="str">
        <f>IFERROR(IF(VLOOKUP(A503,Vocabulary!$A:$J,7,)=0,"",VLOOKUP(A503,Vocabulary!$A:$J,7,)),"")</f>
        <v>external terminology:
http://www.w3.org/ns/org#purpose</v>
      </c>
      <c r="H503" s="12" t="str">
        <f>IFERROR(IF(VLOOKUP(G503,Vocabulary!$A:$J,10,)=0,"",VLOOKUP(G503,Vocabulary!$A:$J,10,)),"")</f>
        <v/>
      </c>
      <c r="J503" s="12" t="str">
        <f>IFERROR(IF(VLOOKUP(I503,Vocabulary!$A:$J,10,)=0,"",VLOOKUP(I503,Vocabulary!$A:$J,10,)),"")</f>
        <v/>
      </c>
      <c r="K503" s="8">
        <v>573</v>
      </c>
      <c r="L503" s="12" t="str">
        <f>IFERROR(IF(VLOOKUP(K503,Vocabulary!$A:$J,10,)=0,"",VLOOKUP(K503,Vocabulary!$A:$J,10,)),"")</f>
        <v>&lt;vl-organisatie-ext:doel&gt;</v>
      </c>
    </row>
    <row r="504" spans="1:12" ht="28.8" x14ac:dyDescent="0.3">
      <c r="A504" s="8">
        <v>574</v>
      </c>
      <c r="B504" s="12" t="str">
        <f>IFERROR(VLOOKUP(A504,Vocabulary!$A:$J,6,),"")</f>
        <v>VL</v>
      </c>
      <c r="C504" s="12" t="str">
        <f>IFERROR(VLOOKUP(A504,Vocabulary!$A:$J,4,),"")</f>
        <v>Organization</v>
      </c>
      <c r="D504" s="12" t="str">
        <f>IFERROR(VLOOKUP(A504,Vocabulary!$A:$J,2,),"")</f>
        <v>eenheidVan</v>
      </c>
      <c r="E504" s="12" t="str">
        <f>IFERROR(IF(VLOOKUP(A504,Vocabulary!$A:$J,3,)=0,"",VLOOKUP(A504,Vocabulary!$A:$J,3,)),"")</f>
        <v/>
      </c>
      <c r="F504" s="12" t="str">
        <f>IFERROR(IF(VLOOKUP(A504,Vocabulary!$A:$J,7,)=0,"",VLOOKUP(A504,Vocabulary!$A:$J,7,)),"")</f>
        <v>external terminology:
http://www.w3.org/ns/org#unitOf</v>
      </c>
      <c r="G504" s="4">
        <v>167</v>
      </c>
      <c r="H504" s="12" t="str">
        <f>IFERROR(IF(VLOOKUP(G504,Vocabulary!$A:$J,10,)=0,"",VLOOKUP(G504,Vocabulary!$A:$J,10,)),"")</f>
        <v>&lt;eu:PublicOrganizationUnitOf&gt;</v>
      </c>
      <c r="I504" s="21">
        <v>661</v>
      </c>
      <c r="J504" s="12" t="str">
        <f>IFERROR(IF(VLOOKUP(I504,Vocabulary!$A:$J,10,)=0,"",VLOOKUP(I504,Vocabulary!$A:$J,10,)),"")</f>
        <v>&lt;org:unitOf&gt;</v>
      </c>
      <c r="K504" s="8">
        <v>574</v>
      </c>
      <c r="L504" s="12" t="str">
        <f>IFERROR(IF(VLOOKUP(K504,Vocabulary!$A:$J,10,)=0,"",VLOOKUP(K504,Vocabulary!$A:$J,10,)),"")</f>
        <v>&lt;vl-organisatie-ext:eenheidVan&gt;</v>
      </c>
    </row>
    <row r="505" spans="1:12" ht="100.8" x14ac:dyDescent="0.3">
      <c r="A505" s="8">
        <v>575</v>
      </c>
      <c r="B505" s="12" t="str">
        <f>IFERROR(VLOOKUP(A505,Vocabulary!$A:$J,6,),"")</f>
        <v>VL</v>
      </c>
      <c r="C505" s="12" t="str">
        <f>IFERROR(VLOOKUP(A505,Vocabulary!$A:$J,4,),"")</f>
        <v>Organization</v>
      </c>
      <c r="D505" s="12" t="str">
        <f>IFERROR(VLOOKUP(A505,Vocabulary!$A:$J,2,),"")</f>
        <v>FormeleOrganisatie</v>
      </c>
      <c r="E505" s="12" t="str">
        <f>IFERROR(IF(VLOOKUP(A505,Vocabulary!$A:$J,3,)=0,"",VLOOKUP(A505,Vocabulary!$A:$J,3,)),"")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F505" s="12" t="str">
        <f>IFERROR(IF(VLOOKUP(A505,Vocabulary!$A:$J,7,)=0,"",VLOOKUP(A505,Vocabulary!$A:$J,7,)),"")</f>
        <v>external terminology:
http://www.w3.org/ns/org#FormalOrganization</v>
      </c>
      <c r="H505" s="12" t="str">
        <f>IFERROR(IF(VLOOKUP(G505,Vocabulary!$A:$J,10,)=0,"",VLOOKUP(G505,Vocabulary!$A:$J,10,)),"")</f>
        <v/>
      </c>
      <c r="I505" s="21">
        <v>658</v>
      </c>
      <c r="J505" s="12" t="str">
        <f>IFERROR(IF(VLOOKUP(I505,Vocabulary!$A:$J,10,)=0,"",VLOOKUP(I505,Vocabulary!$A:$J,10,)),"")</f>
        <v>&lt;org:FormalOrganization&gt;</v>
      </c>
      <c r="K505" s="8">
        <v>575</v>
      </c>
      <c r="L505" s="12" t="str">
        <f>IFERROR(IF(VLOOKUP(K505,Vocabulary!$A:$J,10,)=0,"",VLOOKUP(K505,Vocabulary!$A:$J,10,)),"")</f>
        <v>&lt;vl-organisatie-ext:FormeleOrganisatie&gt;</v>
      </c>
    </row>
    <row r="506" spans="1:12" ht="28.8" x14ac:dyDescent="0.3">
      <c r="A506" s="8">
        <v>576</v>
      </c>
      <c r="B506" s="12" t="str">
        <f>IFERROR(VLOOKUP(A506,Vocabulary!$A:$J,6,),"")</f>
        <v>VL</v>
      </c>
      <c r="C506" s="12" t="str">
        <f>IFERROR(VLOOKUP(A506,Vocabulary!$A:$J,4,),"")</f>
        <v>Organization</v>
      </c>
      <c r="D506" s="12" t="str">
        <f>IFERROR(VLOOKUP(A506,Vocabulary!$A:$J,2,),"")</f>
        <v>gelinktMet</v>
      </c>
      <c r="E506" s="12" t="str">
        <f>IFERROR(IF(VLOOKUP(A506,Vocabulary!$A:$J,3,)=0,"",VLOOKUP(A506,Vocabulary!$A:$J,3,)),"")</f>
        <v/>
      </c>
      <c r="F506" s="12" t="str">
        <f>IFERROR(IF(VLOOKUP(A506,Vocabulary!$A:$J,7,)=0,"",VLOOKUP(A506,Vocabulary!$A:$J,7,)),"")</f>
        <v>external terminology:
http://www.w3.org/ns/org#linkedTo</v>
      </c>
      <c r="H506" s="12" t="str">
        <f>IFERROR(IF(VLOOKUP(G506,Vocabulary!$A:$J,10,)=0,"",VLOOKUP(G506,Vocabulary!$A:$J,10,)),"")</f>
        <v/>
      </c>
      <c r="J506" s="12" t="str">
        <f>IFERROR(IF(VLOOKUP(I506,Vocabulary!$A:$J,10,)=0,"",VLOOKUP(I506,Vocabulary!$A:$J,10,)),"")</f>
        <v/>
      </c>
      <c r="K506" s="8">
        <v>576</v>
      </c>
      <c r="L506" s="12" t="str">
        <f>IFERROR(IF(VLOOKUP(K506,Vocabulary!$A:$J,10,)=0,"",VLOOKUP(K506,Vocabulary!$A:$J,10,)),"")</f>
        <v>&lt;vl-organisatie-ext:gelinktMet&gt;</v>
      </c>
    </row>
    <row r="507" spans="1:12" ht="288" x14ac:dyDescent="0.3">
      <c r="A507" s="8">
        <v>577</v>
      </c>
      <c r="B507" s="12" t="str">
        <f>IFERROR(VLOOKUP(A507,Vocabulary!$A:$J,6,),"")</f>
        <v>VL</v>
      </c>
      <c r="C507" s="12" t="str">
        <f>IFERROR(VLOOKUP(A507,Vocabulary!$A:$J,4,),"")</f>
        <v>Organization</v>
      </c>
      <c r="D507" s="12" t="str">
        <f>IFERROR(VLOOKUP(A507,Vocabulary!$A:$J,2,),"")</f>
        <v>GeregistreerdeOrganisatie</v>
      </c>
      <c r="E507" s="12" t="str">
        <f>IFERROR(IF(VLOOKUP(A507,Vocabulary!$A:$J,3,)=0,"",VLOOKUP(A507,Vocabulary!$A:$J,3,)),"")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F507" s="12" t="str">
        <f>IFERROR(IF(VLOOKUP(A507,Vocabulary!$A:$J,7,)=0,"",VLOOKUP(A507,Vocabulary!$A:$J,7,)),"")</f>
        <v>external terminology:
http://www.w3.org/ns/regorg#RegisteredOrganization</v>
      </c>
      <c r="H507" s="12" t="str">
        <f>IFERROR(IF(VLOOKUP(G507,Vocabulary!$A:$J,10,)=0,"",VLOOKUP(G507,Vocabulary!$A:$J,10,)),"")</f>
        <v/>
      </c>
      <c r="I507" s="21">
        <v>659</v>
      </c>
      <c r="J507" s="12" t="str">
        <f>IFERROR(IF(VLOOKUP(I507,Vocabulary!$A:$J,10,)=0,"",VLOOKUP(I507,Vocabulary!$A:$J,10,)),"")</f>
        <v/>
      </c>
      <c r="K507" s="8">
        <v>577</v>
      </c>
      <c r="L507" s="12" t="str">
        <f>IFERROR(IF(VLOOKUP(K507,Vocabulary!$A:$J,10,)=0,"",VLOOKUP(K507,Vocabulary!$A:$J,10,)),"")</f>
        <v>&lt;vl-organisatie-ext:GeregistreerdeOrganisatie&gt;</v>
      </c>
    </row>
    <row r="508" spans="1:12" ht="28.8" x14ac:dyDescent="0.3">
      <c r="A508" s="8">
        <v>578</v>
      </c>
      <c r="B508" s="12" t="str">
        <f>IFERROR(VLOOKUP(A508,Vocabulary!$A:$J,6,),"")</f>
        <v>VL</v>
      </c>
      <c r="C508" s="12" t="str">
        <f>IFERROR(VLOOKUP(A508,Vocabulary!$A:$J,4,),"")</f>
        <v>Organization</v>
      </c>
      <c r="D508" s="12" t="str">
        <f>IFERROR(VLOOKUP(A508,Vocabulary!$A:$J,2,),"")</f>
        <v>gevolgVan</v>
      </c>
      <c r="E508" s="12" t="str">
        <f>IFERROR(IF(VLOOKUP(A508,Vocabulary!$A:$J,3,)=0,"",VLOOKUP(A508,Vocabulary!$A:$J,3,)),"")</f>
        <v/>
      </c>
      <c r="F508" s="12" t="str">
        <f>IFERROR(IF(VLOOKUP(A508,Vocabulary!$A:$J,7,)=0,"",VLOOKUP(A508,Vocabulary!$A:$J,7,)),"")</f>
        <v>external terminology:
http://www.w3.org/ns/org#resultedFrom</v>
      </c>
      <c r="H508" s="12" t="str">
        <f>IFERROR(IF(VLOOKUP(G508,Vocabulary!$A:$J,10,)=0,"",VLOOKUP(G508,Vocabulary!$A:$J,10,)),"")</f>
        <v/>
      </c>
      <c r="J508" s="12" t="str">
        <f>IFERROR(IF(VLOOKUP(I508,Vocabulary!$A:$J,10,)=0,"",VLOOKUP(I508,Vocabulary!$A:$J,10,)),"")</f>
        <v/>
      </c>
      <c r="K508" s="8">
        <v>578</v>
      </c>
      <c r="L508" s="12" t="str">
        <f>IFERROR(IF(VLOOKUP(K508,Vocabulary!$A:$J,10,)=0,"",VLOOKUP(K508,Vocabulary!$A:$J,10,)),"")</f>
        <v>&lt;vl-organisatie-ext:gevolgVan&gt;</v>
      </c>
    </row>
    <row r="509" spans="1:12" ht="28.8" x14ac:dyDescent="0.3">
      <c r="A509" s="8">
        <v>579</v>
      </c>
      <c r="B509" s="12" t="str">
        <f>IFERROR(VLOOKUP(A509,Vocabulary!$A:$J,6,),"")</f>
        <v>VL</v>
      </c>
      <c r="C509" s="12" t="str">
        <f>IFERROR(VLOOKUP(A509,Vocabulary!$A:$J,4,),"")</f>
        <v>Organization</v>
      </c>
      <c r="D509" s="12" t="str">
        <f>IFERROR(VLOOKUP(A509,Vocabulary!$A:$J,2,),"")</f>
        <v>heeft</v>
      </c>
      <c r="E509" s="12" t="str">
        <f>IFERROR(IF(VLOOKUP(A509,Vocabulary!$A:$J,3,)=0,"",VLOOKUP(A509,Vocabulary!$A:$J,3,)),"")</f>
        <v/>
      </c>
      <c r="F509" s="12" t="str">
        <f>IFERROR(IF(VLOOKUP(A509,Vocabulary!$A:$J,7,)=0,"",VLOOKUP(A509,Vocabulary!$A:$J,7,)),"")</f>
        <v>external terminology:
http://www.w3.org/ns/org#hasMembership</v>
      </c>
      <c r="H509" s="12" t="str">
        <f>IFERROR(IF(VLOOKUP(G509,Vocabulary!$A:$J,10,)=0,"",VLOOKUP(G509,Vocabulary!$A:$J,10,)),"")</f>
        <v/>
      </c>
      <c r="J509" s="12" t="str">
        <f>IFERROR(IF(VLOOKUP(I509,Vocabulary!$A:$J,10,)=0,"",VLOOKUP(I509,Vocabulary!$A:$J,10,)),"")</f>
        <v/>
      </c>
      <c r="K509" s="8">
        <v>579</v>
      </c>
      <c r="L509" s="12" t="str">
        <f>IFERROR(IF(VLOOKUP(K509,Vocabulary!$A:$J,10,)=0,"",VLOOKUP(K509,Vocabulary!$A:$J,10,)),"")</f>
        <v>&lt;vl-organisatie-ext:heeft&gt;</v>
      </c>
    </row>
    <row r="510" spans="1:12" ht="28.8" x14ac:dyDescent="0.3">
      <c r="A510" s="8">
        <v>580</v>
      </c>
      <c r="B510" s="12" t="str">
        <f>IFERROR(VLOOKUP(A510,Vocabulary!$A:$J,6,),"")</f>
        <v>VL</v>
      </c>
      <c r="C510" s="12" t="str">
        <f>IFERROR(VLOOKUP(A510,Vocabulary!$A:$J,4,),"")</f>
        <v>Organization</v>
      </c>
      <c r="D510" s="12" t="str">
        <f>IFERROR(VLOOKUP(A510,Vocabulary!$A:$J,2,),"")</f>
        <v>heeftEenheid</v>
      </c>
      <c r="E510" s="12" t="str">
        <f>IFERROR(IF(VLOOKUP(A510,Vocabulary!$A:$J,3,)=0,"",VLOOKUP(A510,Vocabulary!$A:$J,3,)),"")</f>
        <v/>
      </c>
      <c r="F510" s="12" t="str">
        <f>IFERROR(IF(VLOOKUP(A510,Vocabulary!$A:$J,7,)=0,"",VLOOKUP(A510,Vocabulary!$A:$J,7,)),"")</f>
        <v>external terminology:
http://www.w3.org/ns/org#hasUnit</v>
      </c>
      <c r="G510" s="4">
        <v>166</v>
      </c>
      <c r="H510" s="12" t="str">
        <f>IFERROR(IF(VLOOKUP(G510,Vocabulary!$A:$J,10,)=0,"",VLOOKUP(G510,Vocabulary!$A:$J,10,)),"")</f>
        <v>&lt;eu:PublicOrganizationHasUnit&gt;</v>
      </c>
      <c r="I510" s="21">
        <v>660</v>
      </c>
      <c r="J510" s="12" t="str">
        <f>IFERROR(IF(VLOOKUP(I510,Vocabulary!$A:$J,10,)=0,"",VLOOKUP(I510,Vocabulary!$A:$J,10,)),"")</f>
        <v>&lt;org:hasUnit&gt;</v>
      </c>
      <c r="K510" s="8">
        <v>580</v>
      </c>
      <c r="L510" s="12" t="str">
        <f>IFERROR(IF(VLOOKUP(K510,Vocabulary!$A:$J,10,)=0,"",VLOOKUP(K510,Vocabulary!$A:$J,10,)),"")</f>
        <v>&lt;vl-organisatie-ext:heeftEenheid&gt;</v>
      </c>
    </row>
    <row r="511" spans="1:12" ht="28.8" x14ac:dyDescent="0.3">
      <c r="A511" s="8">
        <v>581</v>
      </c>
      <c r="B511" s="12" t="str">
        <f>IFERROR(VLOOKUP(A511,Vocabulary!$A:$J,6,),"")</f>
        <v>VL</v>
      </c>
      <c r="C511" s="12" t="str">
        <f>IFERROR(VLOOKUP(A511,Vocabulary!$A:$J,4,),"")</f>
        <v>Organization</v>
      </c>
      <c r="D511" s="12" t="str">
        <f>IFERROR(VLOOKUP(A511,Vocabulary!$A:$J,2,),"")</f>
        <v>heeftFormeelKader</v>
      </c>
      <c r="E511" s="12" t="str">
        <f>IFERROR(IF(VLOOKUP(A511,Vocabulary!$A:$J,3,)=0,"",VLOOKUP(A511,Vocabulary!$A:$J,3,)),"")</f>
        <v/>
      </c>
      <c r="F511" s="12" t="str">
        <f>IFERROR(IF(VLOOKUP(A511,Vocabulary!$A:$J,7,)=0,"",VLOOKUP(A511,Vocabulary!$A:$J,7,)),"")</f>
        <v>external terminology:
http://data.europa.eu/m8g/hasFormalFramework</v>
      </c>
      <c r="H511" s="12" t="str">
        <f>IFERROR(IF(VLOOKUP(G511,Vocabulary!$A:$J,10,)=0,"",VLOOKUP(G511,Vocabulary!$A:$J,10,)),"")</f>
        <v/>
      </c>
      <c r="J511" s="12" t="str">
        <f>IFERROR(IF(VLOOKUP(I511,Vocabulary!$A:$J,10,)=0,"",VLOOKUP(I511,Vocabulary!$A:$J,10,)),"")</f>
        <v/>
      </c>
      <c r="K511" s="8">
        <v>581</v>
      </c>
      <c r="L511" s="12" t="str">
        <f>IFERROR(IF(VLOOKUP(K511,Vocabulary!$A:$J,10,)=0,"",VLOOKUP(K511,Vocabulary!$A:$J,10,)),"")</f>
        <v>&lt;vl-organisatie-ext:heeftFormeelKader&gt;</v>
      </c>
    </row>
    <row r="512" spans="1:12" ht="28.8" x14ac:dyDescent="0.3">
      <c r="A512" s="8">
        <v>582</v>
      </c>
      <c r="B512" s="12" t="str">
        <f>IFERROR(VLOOKUP(A512,Vocabulary!$A:$J,6,),"")</f>
        <v>VL</v>
      </c>
      <c r="C512" s="12" t="str">
        <f>IFERROR(VLOOKUP(A512,Vocabulary!$A:$J,4,),"")</f>
        <v>Organization</v>
      </c>
      <c r="D512" s="12" t="str">
        <f>IFERROR(VLOOKUP(A512,Vocabulary!$A:$J,2,),"")</f>
        <v>heeftGeregistreerdeOrganisatie</v>
      </c>
      <c r="E512" s="12" t="str">
        <f>IFERROR(IF(VLOOKUP(A512,Vocabulary!$A:$J,3,)=0,"",VLOOKUP(A512,Vocabulary!$A:$J,3,)),"")</f>
        <v/>
      </c>
      <c r="F512" s="12" t="str">
        <f>IFERROR(IF(VLOOKUP(A512,Vocabulary!$A:$J,7,)=0,"",VLOOKUP(A512,Vocabulary!$A:$J,7,)),"")</f>
        <v>external terminology:
http://www.w3.org/ns/regorg#hasRegisteredOrganization</v>
      </c>
      <c r="H512" s="12" t="str">
        <f>IFERROR(IF(VLOOKUP(G512,Vocabulary!$A:$J,10,)=0,"",VLOOKUP(G512,Vocabulary!$A:$J,10,)),"")</f>
        <v/>
      </c>
      <c r="J512" s="12" t="str">
        <f>IFERROR(IF(VLOOKUP(I512,Vocabulary!$A:$J,10,)=0,"",VLOOKUP(I512,Vocabulary!$A:$J,10,)),"")</f>
        <v/>
      </c>
      <c r="K512" s="8">
        <v>582</v>
      </c>
      <c r="L512" s="12" t="str">
        <f>IFERROR(IF(VLOOKUP(K512,Vocabulary!$A:$J,10,)=0,"",VLOOKUP(K512,Vocabulary!$A:$J,10,)),"")</f>
        <v>&lt;vl-organisatie-ext:heeftGeregistreerdeOrganisatie&gt;</v>
      </c>
    </row>
    <row r="513" spans="1:12" ht="28.8" x14ac:dyDescent="0.3">
      <c r="A513" s="8">
        <v>583</v>
      </c>
      <c r="B513" s="12" t="str">
        <f>IFERROR(VLOOKUP(A513,Vocabulary!$A:$J,6,),"")</f>
        <v>VL</v>
      </c>
      <c r="C513" s="12" t="str">
        <f>IFERROR(VLOOKUP(A513,Vocabulary!$A:$J,4,),"")</f>
        <v>Organization</v>
      </c>
      <c r="D513" s="12" t="str">
        <f>IFERROR(VLOOKUP(A513,Vocabulary!$A:$J,2,),"")</f>
        <v>heeftGeregistreerdeVestiging</v>
      </c>
      <c r="E513" s="12" t="str">
        <f>IFERROR(IF(VLOOKUP(A513,Vocabulary!$A:$J,3,)=0,"",VLOOKUP(A513,Vocabulary!$A:$J,3,)),"")</f>
        <v/>
      </c>
      <c r="F513" s="12" t="str">
        <f>IFERROR(IF(VLOOKUP(A513,Vocabulary!$A:$J,7,)=0,"",VLOOKUP(A513,Vocabulary!$A:$J,7,)),"")</f>
        <v>external terminology:
http://www.w3.org/ns/org#hasRegisteredSite</v>
      </c>
      <c r="H513" s="12" t="str">
        <f>IFERROR(IF(VLOOKUP(G513,Vocabulary!$A:$J,10,)=0,"",VLOOKUP(G513,Vocabulary!$A:$J,10,)),"")</f>
        <v/>
      </c>
      <c r="J513" s="12" t="str">
        <f>IFERROR(IF(VLOOKUP(I513,Vocabulary!$A:$J,10,)=0,"",VLOOKUP(I513,Vocabulary!$A:$J,10,)),"")</f>
        <v/>
      </c>
      <c r="K513" s="8">
        <v>583</v>
      </c>
      <c r="L513" s="12" t="str">
        <f>IFERROR(IF(VLOOKUP(K513,Vocabulary!$A:$J,10,)=0,"",VLOOKUP(K513,Vocabulary!$A:$J,10,)),"")</f>
        <v>&lt;vl-organisatie-ext:heeftGeregistreerdeVestiging&gt;</v>
      </c>
    </row>
    <row r="514" spans="1:12" ht="28.8" x14ac:dyDescent="0.3">
      <c r="A514" s="8">
        <v>584</v>
      </c>
      <c r="B514" s="12" t="str">
        <f>IFERROR(VLOOKUP(A514,Vocabulary!$A:$J,6,),"")</f>
        <v>VL</v>
      </c>
      <c r="C514" s="12" t="str">
        <f>IFERROR(VLOOKUP(A514,Vocabulary!$A:$J,4,),"")</f>
        <v>Organization</v>
      </c>
      <c r="D514" s="12" t="str">
        <f>IFERROR(VLOOKUP(A514,Vocabulary!$A:$J,2,),"")</f>
        <v>heeftPositie</v>
      </c>
      <c r="E514" s="12" t="str">
        <f>IFERROR(IF(VLOOKUP(A514,Vocabulary!$A:$J,3,)=0,"",VLOOKUP(A514,Vocabulary!$A:$J,3,)),"")</f>
        <v/>
      </c>
      <c r="F514" s="12" t="str">
        <f>IFERROR(IF(VLOOKUP(A514,Vocabulary!$A:$J,7,)=0,"",VLOOKUP(A514,Vocabulary!$A:$J,7,)),"")</f>
        <v>external terminology:
http://www.w3.org/ns/org#hasPost</v>
      </c>
      <c r="H514" s="12" t="str">
        <f>IFERROR(IF(VLOOKUP(G514,Vocabulary!$A:$J,10,)=0,"",VLOOKUP(G514,Vocabulary!$A:$J,10,)),"")</f>
        <v/>
      </c>
      <c r="J514" s="12" t="str">
        <f>IFERROR(IF(VLOOKUP(I514,Vocabulary!$A:$J,10,)=0,"",VLOOKUP(I514,Vocabulary!$A:$J,10,)),"")</f>
        <v/>
      </c>
      <c r="K514" s="8">
        <v>584</v>
      </c>
      <c r="L514" s="12" t="str">
        <f>IFERROR(IF(VLOOKUP(K514,Vocabulary!$A:$J,10,)=0,"",VLOOKUP(K514,Vocabulary!$A:$J,10,)),"")</f>
        <v>&lt;vl-organisatie-ext:heeftPositie&gt;</v>
      </c>
    </row>
    <row r="515" spans="1:12" ht="28.8" x14ac:dyDescent="0.3">
      <c r="A515" s="8">
        <v>585</v>
      </c>
      <c r="B515" s="12" t="str">
        <f>IFERROR(VLOOKUP(A515,Vocabulary!$A:$J,6,),"")</f>
        <v>VL</v>
      </c>
      <c r="C515" s="12" t="str">
        <f>IFERROR(VLOOKUP(A515,Vocabulary!$A:$J,4,),"")</f>
        <v>Organization</v>
      </c>
      <c r="D515" s="12" t="str">
        <f>IFERROR(VLOOKUP(A515,Vocabulary!$A:$J,2,),"")</f>
        <v>heeftPrimaireVestiging</v>
      </c>
      <c r="E515" s="12" t="str">
        <f>IFERROR(IF(VLOOKUP(A515,Vocabulary!$A:$J,3,)=0,"",VLOOKUP(A515,Vocabulary!$A:$J,3,)),"")</f>
        <v/>
      </c>
      <c r="F515" s="12" t="str">
        <f>IFERROR(IF(VLOOKUP(A515,Vocabulary!$A:$J,7,)=0,"",VLOOKUP(A515,Vocabulary!$A:$J,7,)),"")</f>
        <v>external terminology:
http://www.w3.org/ns/org#hasPrimarySite</v>
      </c>
      <c r="H515" s="12" t="str">
        <f>IFERROR(IF(VLOOKUP(G515,Vocabulary!$A:$J,10,)=0,"",VLOOKUP(G515,Vocabulary!$A:$J,10,)),"")</f>
        <v/>
      </c>
      <c r="J515" s="12" t="str">
        <f>IFERROR(IF(VLOOKUP(I515,Vocabulary!$A:$J,10,)=0,"",VLOOKUP(I515,Vocabulary!$A:$J,10,)),"")</f>
        <v/>
      </c>
      <c r="K515" s="8">
        <v>585</v>
      </c>
      <c r="L515" s="12" t="str">
        <f>IFERROR(IF(VLOOKUP(K515,Vocabulary!$A:$J,10,)=0,"",VLOOKUP(K515,Vocabulary!$A:$J,10,)),"")</f>
        <v>&lt;vl-organisatie-ext:heeftPrimaireVestiging&gt;</v>
      </c>
    </row>
    <row r="516" spans="1:12" ht="28.8" x14ac:dyDescent="0.3">
      <c r="A516" s="8">
        <v>586</v>
      </c>
      <c r="B516" s="12" t="str">
        <f>IFERROR(VLOOKUP(A516,Vocabulary!$A:$J,6,),"")</f>
        <v>VL</v>
      </c>
      <c r="C516" s="12" t="str">
        <f>IFERROR(VLOOKUP(A516,Vocabulary!$A:$J,4,),"")</f>
        <v>Organization</v>
      </c>
      <c r="D516" s="12" t="str">
        <f>IFERROR(VLOOKUP(A516,Vocabulary!$A:$J,2,),"")</f>
        <v>heeftStandplaats</v>
      </c>
      <c r="E516" s="12" t="str">
        <f>IFERROR(IF(VLOOKUP(A516,Vocabulary!$A:$J,3,)=0,"",VLOOKUP(A516,Vocabulary!$A:$J,3,)),"")</f>
        <v/>
      </c>
      <c r="F516" s="12" t="str">
        <f>IFERROR(IF(VLOOKUP(A516,Vocabulary!$A:$J,7,)=0,"",VLOOKUP(A516,Vocabulary!$A:$J,7,)),"")</f>
        <v>external terminology:
http://www.w3.org/ns/org#basedAt</v>
      </c>
      <c r="H516" s="12" t="str">
        <f>IFERROR(IF(VLOOKUP(G516,Vocabulary!$A:$J,10,)=0,"",VLOOKUP(G516,Vocabulary!$A:$J,10,)),"")</f>
        <v/>
      </c>
      <c r="J516" s="12" t="str">
        <f>IFERROR(IF(VLOOKUP(I516,Vocabulary!$A:$J,10,)=0,"",VLOOKUP(I516,Vocabulary!$A:$J,10,)),"")</f>
        <v/>
      </c>
      <c r="K516" s="8">
        <v>586</v>
      </c>
      <c r="L516" s="12" t="str">
        <f>IFERROR(IF(VLOOKUP(K516,Vocabulary!$A:$J,10,)=0,"",VLOOKUP(K516,Vocabulary!$A:$J,10,)),"")</f>
        <v>&lt;vl-organisatie-ext:heeftStandplaats&gt;</v>
      </c>
    </row>
    <row r="517" spans="1:12" ht="28.8" x14ac:dyDescent="0.3">
      <c r="A517" s="8">
        <v>587</v>
      </c>
      <c r="B517" s="12" t="str">
        <f>IFERROR(VLOOKUP(A517,Vocabulary!$A:$J,6,),"")</f>
        <v>VL</v>
      </c>
      <c r="C517" s="12" t="str">
        <f>IFERROR(VLOOKUP(A517,Vocabulary!$A:$J,4,),"")</f>
        <v>Organization</v>
      </c>
      <c r="D517" s="12" t="str">
        <f>IFERROR(VLOOKUP(A517,Vocabulary!$A:$J,2,),"")</f>
        <v>heeftSuborganisatie</v>
      </c>
      <c r="E517" s="12" t="str">
        <f>IFERROR(IF(VLOOKUP(A517,Vocabulary!$A:$J,3,)=0,"",VLOOKUP(A517,Vocabulary!$A:$J,3,)),"")</f>
        <v/>
      </c>
      <c r="F517" s="12" t="str">
        <f>IFERROR(IF(VLOOKUP(A517,Vocabulary!$A:$J,7,)=0,"",VLOOKUP(A517,Vocabulary!$A:$J,7,)),"")</f>
        <v>external terminology:
http://www.w3.org/ns/org#hasSubOrganization</v>
      </c>
      <c r="G517" s="4">
        <v>164</v>
      </c>
      <c r="H517" s="12" t="str">
        <f>IFERROR(IF(VLOOKUP(G517,Vocabulary!$A:$J,10,)=0,"",VLOOKUP(G517,Vocabulary!$A:$J,10,)),"")</f>
        <v>&lt;eu:PublicOrganizationSubOrganisation&gt;</v>
      </c>
      <c r="I517" s="21">
        <v>657</v>
      </c>
      <c r="J517" s="12" t="str">
        <f>IFERROR(IF(VLOOKUP(I517,Vocabulary!$A:$J,10,)=0,"",VLOOKUP(I517,Vocabulary!$A:$J,10,)),"")</f>
        <v>&lt;org:hasSubOrganization&gt;</v>
      </c>
      <c r="K517" s="8">
        <v>587</v>
      </c>
      <c r="L517" s="12" t="str">
        <f>IFERROR(IF(VLOOKUP(K517,Vocabulary!$A:$J,10,)=0,"",VLOOKUP(K517,Vocabulary!$A:$J,10,)),"")</f>
        <v>&lt;vl-organisatie-ext:heeftSuborganisatie&gt;</v>
      </c>
    </row>
    <row r="518" spans="1:12" ht="28.8" x14ac:dyDescent="0.3">
      <c r="A518" s="8">
        <v>588</v>
      </c>
      <c r="B518" s="12" t="str">
        <f>IFERROR(VLOOKUP(A518,Vocabulary!$A:$J,6,),"")</f>
        <v>VL</v>
      </c>
      <c r="C518" s="12" t="str">
        <f>IFERROR(VLOOKUP(A518,Vocabulary!$A:$J,4,),"")</f>
        <v>Organization</v>
      </c>
      <c r="D518" s="12" t="str">
        <f>IFERROR(VLOOKUP(A518,Vocabulary!$A:$J,2,),"")</f>
        <v>heeftVestiging</v>
      </c>
      <c r="E518" s="12" t="str">
        <f>IFERROR(IF(VLOOKUP(A518,Vocabulary!$A:$J,3,)=0,"",VLOOKUP(A518,Vocabulary!$A:$J,3,)),"")</f>
        <v/>
      </c>
      <c r="F518" s="12" t="str">
        <f>IFERROR(IF(VLOOKUP(A518,Vocabulary!$A:$J,7,)=0,"",VLOOKUP(A518,Vocabulary!$A:$J,7,)),"")</f>
        <v>external terminology:
http://www.w3.org/ns/org#hasSite</v>
      </c>
      <c r="G518" s="4">
        <v>166</v>
      </c>
      <c r="H518" s="12" t="str">
        <f>IFERROR(IF(VLOOKUP(G518,Vocabulary!$A:$J,10,)=0,"",VLOOKUP(G518,Vocabulary!$A:$J,10,)),"")</f>
        <v>&lt;eu:PublicOrganizationHasUnit&gt;</v>
      </c>
      <c r="I518" s="21">
        <v>236</v>
      </c>
      <c r="J518" s="12" t="str">
        <f>IFERROR(IF(VLOOKUP(I518,Vocabulary!$A:$J,10,)=0,"",VLOOKUP(I518,Vocabulary!$A:$J,10,)),"")</f>
        <v>&lt;org:hasEstablishmentUnit&gt;</v>
      </c>
      <c r="K518" s="8">
        <v>588</v>
      </c>
      <c r="L518" s="12" t="str">
        <f>IFERROR(IF(VLOOKUP(K518,Vocabulary!$A:$J,10,)=0,"",VLOOKUP(K518,Vocabulary!$A:$J,10,)),"")</f>
        <v>&lt;vl-organisatie-ext:heeftVestiging&gt;</v>
      </c>
    </row>
    <row r="519" spans="1:12" ht="28.8" x14ac:dyDescent="0.3">
      <c r="A519" s="8">
        <v>589</v>
      </c>
      <c r="B519" s="12" t="str">
        <f>IFERROR(VLOOKUP(A519,Vocabulary!$A:$J,6,),"")</f>
        <v>VL</v>
      </c>
      <c r="C519" s="12" t="str">
        <f>IFERROR(VLOOKUP(A519,Vocabulary!$A:$J,4,),"")</f>
        <v>Organization</v>
      </c>
      <c r="D519" s="12" t="str">
        <f>IFERROR(VLOOKUP(A519,Vocabulary!$A:$J,2,),"")</f>
        <v>homepage</v>
      </c>
      <c r="E519" s="12" t="str">
        <f>IFERROR(IF(VLOOKUP(A519,Vocabulary!$A:$J,3,)=0,"",VLOOKUP(A519,Vocabulary!$A:$J,3,)),"")</f>
        <v/>
      </c>
      <c r="F519" s="12" t="str">
        <f>IFERROR(IF(VLOOKUP(A519,Vocabulary!$A:$J,7,)=0,"",VLOOKUP(A519,Vocabulary!$A:$J,7,)),"")</f>
        <v>external terminology:
http://xmlns.com/foaf/0.1/homepage</v>
      </c>
      <c r="H519" s="12" t="str">
        <f>IFERROR(IF(VLOOKUP(G519,Vocabulary!$A:$J,10,)=0,"",VLOOKUP(G519,Vocabulary!$A:$J,10,)),"")</f>
        <v/>
      </c>
      <c r="J519" s="12" t="str">
        <f>IFERROR(IF(VLOOKUP(I519,Vocabulary!$A:$J,10,)=0,"",VLOOKUP(I519,Vocabulary!$A:$J,10,)),"")</f>
        <v/>
      </c>
      <c r="K519" s="8">
        <v>589</v>
      </c>
      <c r="L519" s="12" t="str">
        <f>IFERROR(IF(VLOOKUP(K519,Vocabulary!$A:$J,10,)=0,"",VLOOKUP(K519,Vocabulary!$A:$J,10,)),"")</f>
        <v>&lt;vl-organisatie-ext:homepage&gt;</v>
      </c>
    </row>
    <row r="520" spans="1:12" ht="28.8" x14ac:dyDescent="0.3">
      <c r="A520" s="8">
        <v>590</v>
      </c>
      <c r="B520" s="12" t="str">
        <f>IFERROR(VLOOKUP(A520,Vocabulary!$A:$J,6,),"")</f>
        <v>VL</v>
      </c>
      <c r="C520" s="12" t="str">
        <f>IFERROR(VLOOKUP(A520,Vocabulary!$A:$J,4,),"")</f>
        <v>Organization</v>
      </c>
      <c r="D520" s="12" t="str">
        <f>IFERROR(VLOOKUP(A520,Vocabulary!$A:$J,2,),"")</f>
        <v>hoofdVan</v>
      </c>
      <c r="E520" s="12" t="str">
        <f>IFERROR(IF(VLOOKUP(A520,Vocabulary!$A:$J,3,)=0,"",VLOOKUP(A520,Vocabulary!$A:$J,3,)),"")</f>
        <v/>
      </c>
      <c r="F520" s="12" t="str">
        <f>IFERROR(IF(VLOOKUP(A520,Vocabulary!$A:$J,7,)=0,"",VLOOKUP(A520,Vocabulary!$A:$J,7,)),"")</f>
        <v>external terminology:
http://www.w3.org/ns/org#headOf</v>
      </c>
      <c r="H520" s="12" t="str">
        <f>IFERROR(IF(VLOOKUP(G520,Vocabulary!$A:$J,10,)=0,"",VLOOKUP(G520,Vocabulary!$A:$J,10,)),"")</f>
        <v/>
      </c>
      <c r="J520" s="12" t="str">
        <f>IFERROR(IF(VLOOKUP(I520,Vocabulary!$A:$J,10,)=0,"",VLOOKUP(I520,Vocabulary!$A:$J,10,)),"")</f>
        <v/>
      </c>
      <c r="K520" s="8">
        <v>590</v>
      </c>
      <c r="L520" s="12" t="str">
        <f>IFERROR(IF(VLOOKUP(K520,Vocabulary!$A:$J,10,)=0,"",VLOOKUP(K520,Vocabulary!$A:$J,10,)),"")</f>
        <v>&lt;vl-organisatie-ext:hoofdVan&gt;</v>
      </c>
    </row>
    <row r="521" spans="1:12" ht="28.8" x14ac:dyDescent="0.3">
      <c r="A521" s="8">
        <v>591</v>
      </c>
      <c r="B521" s="12" t="str">
        <f>IFERROR(VLOOKUP(A521,Vocabulary!$A:$J,6,),"")</f>
        <v>VL</v>
      </c>
      <c r="C521" s="12" t="str">
        <f>IFERROR(VLOOKUP(A521,Vocabulary!$A:$J,4,),"")</f>
        <v>Organization</v>
      </c>
      <c r="D521" s="12" t="str">
        <f>IFERROR(VLOOKUP(A521,Vocabulary!$A:$J,2,),"")</f>
        <v>houdt</v>
      </c>
      <c r="E521" s="12" t="str">
        <f>IFERROR(IF(VLOOKUP(A521,Vocabulary!$A:$J,3,)=0,"",VLOOKUP(A521,Vocabulary!$A:$J,3,)),"")</f>
        <v/>
      </c>
      <c r="F521" s="12" t="str">
        <f>IFERROR(IF(VLOOKUP(A521,Vocabulary!$A:$J,7,)=0,"",VLOOKUP(A521,Vocabulary!$A:$J,7,)),"")</f>
        <v>external terminology:
http://www.w3.org/ns/org#holds</v>
      </c>
      <c r="H521" s="12" t="str">
        <f>IFERROR(IF(VLOOKUP(G521,Vocabulary!$A:$J,10,)=0,"",VLOOKUP(G521,Vocabulary!$A:$J,10,)),"")</f>
        <v/>
      </c>
      <c r="I521" s="21">
        <v>235</v>
      </c>
      <c r="J521" s="12" t="str">
        <f>IFERROR(IF(VLOOKUP(I521,Vocabulary!$A:$J,10,)=0,"",VLOOKUP(I521,Vocabulary!$A:$J,10,)),"")</f>
        <v>&lt;org:role&gt;</v>
      </c>
      <c r="K521" s="8">
        <v>591</v>
      </c>
      <c r="L521" s="12" t="str">
        <f>IFERROR(IF(VLOOKUP(K521,Vocabulary!$A:$J,10,)=0,"",VLOOKUP(K521,Vocabulary!$A:$J,10,)),"")</f>
        <v>&lt;vl-organisatie-ext:houdt&gt;</v>
      </c>
    </row>
    <row r="522" spans="1:12" ht="28.8" x14ac:dyDescent="0.3">
      <c r="A522" s="8">
        <v>592</v>
      </c>
      <c r="B522" s="12" t="str">
        <f>IFERROR(VLOOKUP(A522,Vocabulary!$A:$J,6,),"")</f>
        <v>VL</v>
      </c>
      <c r="C522" s="12" t="str">
        <f>IFERROR(VLOOKUP(A522,Vocabulary!$A:$J,4,),"")</f>
        <v>Organization</v>
      </c>
      <c r="D522" s="12" t="str">
        <f>IFERROR(VLOOKUP(A522,Vocabulary!$A:$J,2,),"")</f>
        <v>ingevuldDoor</v>
      </c>
      <c r="E522" s="12" t="str">
        <f>IFERROR(IF(VLOOKUP(A522,Vocabulary!$A:$J,3,)=0,"",VLOOKUP(A522,Vocabulary!$A:$J,3,)),"")</f>
        <v/>
      </c>
      <c r="F522" s="12" t="str">
        <f>IFERROR(IF(VLOOKUP(A522,Vocabulary!$A:$J,7,)=0,"",VLOOKUP(A522,Vocabulary!$A:$J,7,)),"")</f>
        <v>external terminology:
http://www.w3.org/ns/org#heldBy</v>
      </c>
      <c r="H522" s="12" t="str">
        <f>IFERROR(IF(VLOOKUP(G522,Vocabulary!$A:$J,10,)=0,"",VLOOKUP(G522,Vocabulary!$A:$J,10,)),"")</f>
        <v/>
      </c>
      <c r="J522" s="12" t="str">
        <f>IFERROR(IF(VLOOKUP(I522,Vocabulary!$A:$J,10,)=0,"",VLOOKUP(I522,Vocabulary!$A:$J,10,)),"")</f>
        <v/>
      </c>
      <c r="K522" s="8">
        <v>592</v>
      </c>
      <c r="L522" s="12" t="str">
        <f>IFERROR(IF(VLOOKUP(K522,Vocabulary!$A:$J,10,)=0,"",VLOOKUP(K522,Vocabulary!$A:$J,10,)),"")</f>
        <v>&lt;vl-organisatie-ext:ingevuldDoor&gt;</v>
      </c>
    </row>
    <row r="523" spans="1:12" ht="28.8" x14ac:dyDescent="0.3">
      <c r="A523" s="8">
        <v>593</v>
      </c>
      <c r="B523" s="12" t="str">
        <f>IFERROR(VLOOKUP(A523,Vocabulary!$A:$J,6,),"")</f>
        <v>VL</v>
      </c>
      <c r="C523" s="12" t="str">
        <f>IFERROR(VLOOKUP(A523,Vocabulary!$A:$J,4,),"")</f>
        <v>Organization</v>
      </c>
      <c r="D523" s="12" t="str">
        <f>IFERROR(VLOOKUP(A523,Vocabulary!$A:$J,2,),"")</f>
        <v>isLidmaatschapBij</v>
      </c>
      <c r="E523" s="12" t="str">
        <f>IFERROR(IF(VLOOKUP(A523,Vocabulary!$A:$J,3,)=0,"",VLOOKUP(A523,Vocabulary!$A:$J,3,)),"")</f>
        <v/>
      </c>
      <c r="F523" s="12" t="str">
        <f>IFERROR(IF(VLOOKUP(A523,Vocabulary!$A:$J,7,)=0,"",VLOOKUP(A523,Vocabulary!$A:$J,7,)),"")</f>
        <v>external terminology:
http://www.w3.org/ns/org#organization</v>
      </c>
      <c r="H523" s="12" t="str">
        <f>IFERROR(IF(VLOOKUP(G523,Vocabulary!$A:$J,10,)=0,"",VLOOKUP(G523,Vocabulary!$A:$J,10,)),"")</f>
        <v/>
      </c>
      <c r="J523" s="12" t="str">
        <f>IFERROR(IF(VLOOKUP(I523,Vocabulary!$A:$J,10,)=0,"",VLOOKUP(I523,Vocabulary!$A:$J,10,)),"")</f>
        <v/>
      </c>
      <c r="K523" s="8">
        <v>593</v>
      </c>
      <c r="L523" s="12" t="str">
        <f>IFERROR(IF(VLOOKUP(K523,Vocabulary!$A:$J,10,)=0,"",VLOOKUP(K523,Vocabulary!$A:$J,10,)),"")</f>
        <v>&lt;vl-organisatie-ext:isLidmaatschapBij&gt;</v>
      </c>
    </row>
    <row r="524" spans="1:12" ht="28.8" x14ac:dyDescent="0.3">
      <c r="A524" s="8">
        <v>594</v>
      </c>
      <c r="B524" s="12" t="str">
        <f>IFERROR(VLOOKUP(A524,Vocabulary!$A:$J,6,),"")</f>
        <v>VL</v>
      </c>
      <c r="C524" s="12" t="str">
        <f>IFERROR(VLOOKUP(A524,Vocabulary!$A:$J,4,),"")</f>
        <v>Organization</v>
      </c>
      <c r="D524" s="12" t="str">
        <f>IFERROR(VLOOKUP(A524,Vocabulary!$A:$J,2,),"")</f>
        <v>lid</v>
      </c>
      <c r="E524" s="12" t="str">
        <f>IFERROR(IF(VLOOKUP(A524,Vocabulary!$A:$J,3,)=0,"",VLOOKUP(A524,Vocabulary!$A:$J,3,)),"")</f>
        <v/>
      </c>
      <c r="F524" s="12" t="str">
        <f>IFERROR(IF(VLOOKUP(A524,Vocabulary!$A:$J,7,)=0,"",VLOOKUP(A524,Vocabulary!$A:$J,7,)),"")</f>
        <v>external terminology:
http://www.w3.org/ns/org#member</v>
      </c>
      <c r="H524" s="12" t="str">
        <f>IFERROR(IF(VLOOKUP(G524,Vocabulary!$A:$J,10,)=0,"",VLOOKUP(G524,Vocabulary!$A:$J,10,)),"")</f>
        <v/>
      </c>
      <c r="J524" s="12" t="str">
        <f>IFERROR(IF(VLOOKUP(I524,Vocabulary!$A:$J,10,)=0,"",VLOOKUP(I524,Vocabulary!$A:$J,10,)),"")</f>
        <v/>
      </c>
      <c r="K524" s="8">
        <v>594</v>
      </c>
      <c r="L524" s="12" t="str">
        <f>IFERROR(IF(VLOOKUP(K524,Vocabulary!$A:$J,10,)=0,"",VLOOKUP(K524,Vocabulary!$A:$J,10,)),"")</f>
        <v>&lt;vl-organisatie-ext:lid&gt;</v>
      </c>
    </row>
    <row r="525" spans="1:12" ht="28.8" x14ac:dyDescent="0.3">
      <c r="A525" s="8">
        <v>595</v>
      </c>
      <c r="B525" s="12" t="str">
        <f>IFERROR(VLOOKUP(A525,Vocabulary!$A:$J,6,),"")</f>
        <v>VL</v>
      </c>
      <c r="C525" s="12" t="str">
        <f>IFERROR(VLOOKUP(A525,Vocabulary!$A:$J,4,),"")</f>
        <v>Organization</v>
      </c>
      <c r="D525" s="12" t="str">
        <f>IFERROR(VLOOKUP(A525,Vocabulary!$A:$J,2,),"")</f>
        <v>lidGedurende</v>
      </c>
      <c r="E525" s="12" t="str">
        <f>IFERROR(IF(VLOOKUP(A525,Vocabulary!$A:$J,3,)=0,"",VLOOKUP(A525,Vocabulary!$A:$J,3,)),"")</f>
        <v/>
      </c>
      <c r="F525" s="12" t="str">
        <f>IFERROR(IF(VLOOKUP(A525,Vocabulary!$A:$J,7,)=0,"",VLOOKUP(A525,Vocabulary!$A:$J,7,)),"")</f>
        <v>external terminology:
http://www.w3.org/ns/org#memberDuring</v>
      </c>
      <c r="H525" s="12" t="str">
        <f>IFERROR(IF(VLOOKUP(G525,Vocabulary!$A:$J,10,)=0,"",VLOOKUP(G525,Vocabulary!$A:$J,10,)),"")</f>
        <v/>
      </c>
      <c r="J525" s="12" t="str">
        <f>IFERROR(IF(VLOOKUP(I525,Vocabulary!$A:$J,10,)=0,"",VLOOKUP(I525,Vocabulary!$A:$J,10,)),"")</f>
        <v/>
      </c>
      <c r="K525" s="8">
        <v>595</v>
      </c>
      <c r="L525" s="12" t="str">
        <f>IFERROR(IF(VLOOKUP(K525,Vocabulary!$A:$J,10,)=0,"",VLOOKUP(K525,Vocabulary!$A:$J,10,)),"")</f>
        <v>&lt;vl-organisatie-ext:lidGedurende&gt;</v>
      </c>
    </row>
    <row r="526" spans="1:12" ht="28.8" x14ac:dyDescent="0.3">
      <c r="A526" s="8">
        <v>596</v>
      </c>
      <c r="B526" s="12" t="str">
        <f>IFERROR(VLOOKUP(A526,Vocabulary!$A:$J,6,),"")</f>
        <v>VL</v>
      </c>
      <c r="C526" s="12" t="str">
        <f>IFERROR(VLOOKUP(A526,Vocabulary!$A:$J,4,),"")</f>
        <v>Organization</v>
      </c>
      <c r="D526" s="12" t="str">
        <f>IFERROR(VLOOKUP(A526,Vocabulary!$A:$J,2,),"")</f>
        <v>lidVan</v>
      </c>
      <c r="E526" s="12" t="str">
        <f>IFERROR(IF(VLOOKUP(A526,Vocabulary!$A:$J,3,)=0,"",VLOOKUP(A526,Vocabulary!$A:$J,3,)),"")</f>
        <v/>
      </c>
      <c r="F526" s="12" t="str">
        <f>IFERROR(IF(VLOOKUP(A526,Vocabulary!$A:$J,7,)=0,"",VLOOKUP(A526,Vocabulary!$A:$J,7,)),"")</f>
        <v>external terminology:
http://www.w3.org/ns/org#memberOf</v>
      </c>
      <c r="H526" s="12" t="str">
        <f>IFERROR(IF(VLOOKUP(G526,Vocabulary!$A:$J,10,)=0,"",VLOOKUP(G526,Vocabulary!$A:$J,10,)),"")</f>
        <v/>
      </c>
      <c r="J526" s="12" t="str">
        <f>IFERROR(IF(VLOOKUP(I526,Vocabulary!$A:$J,10,)=0,"",VLOOKUP(I526,Vocabulary!$A:$J,10,)),"")</f>
        <v/>
      </c>
      <c r="K526" s="8">
        <v>596</v>
      </c>
      <c r="L526" s="12" t="str">
        <f>IFERROR(IF(VLOOKUP(K526,Vocabulary!$A:$J,10,)=0,"",VLOOKUP(K526,Vocabulary!$A:$J,10,)),"")</f>
        <v>&lt;vl-organisatie-ext:lidVan&gt;</v>
      </c>
    </row>
    <row r="527" spans="1:12" ht="28.8" x14ac:dyDescent="0.3">
      <c r="A527" s="8">
        <v>597</v>
      </c>
      <c r="B527" s="12" t="str">
        <f>IFERROR(VLOOKUP(A527,Vocabulary!$A:$J,6,),"")</f>
        <v>VL</v>
      </c>
      <c r="C527" s="12" t="str">
        <f>IFERROR(VLOOKUP(A527,Vocabulary!$A:$J,4,),"")</f>
        <v>Organization</v>
      </c>
      <c r="D527" s="12" t="str">
        <f>IFERROR(VLOOKUP(A527,Vocabulary!$A:$J,2,),"")</f>
        <v>Lidmaatschap</v>
      </c>
      <c r="E527" s="12" t="str">
        <f>IFERROR(IF(VLOOKUP(A527,Vocabulary!$A:$J,3,)=0,"",VLOOKUP(A527,Vocabulary!$A:$J,3,)),"")</f>
        <v/>
      </c>
      <c r="F527" s="12" t="str">
        <f>IFERROR(IF(VLOOKUP(A527,Vocabulary!$A:$J,7,)=0,"",VLOOKUP(A527,Vocabulary!$A:$J,7,)),"")</f>
        <v>external terminology:
http://www.w3.org/ns/org#Membership</v>
      </c>
      <c r="H527" s="12" t="str">
        <f>IFERROR(IF(VLOOKUP(G527,Vocabulary!$A:$J,10,)=0,"",VLOOKUP(G527,Vocabulary!$A:$J,10,)),"")</f>
        <v/>
      </c>
      <c r="J527" s="12" t="str">
        <f>IFERROR(IF(VLOOKUP(I527,Vocabulary!$A:$J,10,)=0,"",VLOOKUP(I527,Vocabulary!$A:$J,10,)),"")</f>
        <v/>
      </c>
      <c r="K527" s="8">
        <v>597</v>
      </c>
      <c r="L527" s="12" t="str">
        <f>IFERROR(IF(VLOOKUP(K527,Vocabulary!$A:$J,10,)=0,"",VLOOKUP(K527,Vocabulary!$A:$J,10,)),"")</f>
        <v>&lt;vl-organisatie-ext:Lidmaatschap&gt;</v>
      </c>
    </row>
    <row r="528" spans="1:12" ht="28.8" x14ac:dyDescent="0.3">
      <c r="A528" s="8">
        <v>598</v>
      </c>
      <c r="B528" s="12" t="str">
        <f>IFERROR(VLOOKUP(A528,Vocabulary!$A:$J,6,),"")</f>
        <v>VL</v>
      </c>
      <c r="C528" s="12" t="str">
        <f>IFERROR(VLOOKUP(A528,Vocabulary!$A:$J,4,),"")</f>
        <v>Organization</v>
      </c>
      <c r="D528" s="12" t="str">
        <f>IFERROR(VLOOKUP(A528,Vocabulary!$A:$J,2,),"")</f>
        <v>logo</v>
      </c>
      <c r="E528" s="12" t="str">
        <f>IFERROR(IF(VLOOKUP(A528,Vocabulary!$A:$J,3,)=0,"",VLOOKUP(A528,Vocabulary!$A:$J,3,)),"")</f>
        <v/>
      </c>
      <c r="F528" s="12" t="str">
        <f>IFERROR(IF(VLOOKUP(A528,Vocabulary!$A:$J,7,)=0,"",VLOOKUP(A528,Vocabulary!$A:$J,7,)),"")</f>
        <v>external terminology:
http://schema.org/logo</v>
      </c>
      <c r="H528" s="12" t="str">
        <f>IFERROR(IF(VLOOKUP(G528,Vocabulary!$A:$J,10,)=0,"",VLOOKUP(G528,Vocabulary!$A:$J,10,)),"")</f>
        <v/>
      </c>
      <c r="J528" s="12" t="str">
        <f>IFERROR(IF(VLOOKUP(I528,Vocabulary!$A:$J,10,)=0,"",VLOOKUP(I528,Vocabulary!$A:$J,10,)),"")</f>
        <v/>
      </c>
      <c r="K528" s="8">
        <v>598</v>
      </c>
      <c r="L528" s="12" t="str">
        <f>IFERROR(IF(VLOOKUP(K528,Vocabulary!$A:$J,10,)=0,"",VLOOKUP(K528,Vocabulary!$A:$J,10,)),"")</f>
        <v>&lt;vl-organisatie-ext:logo&gt;</v>
      </c>
    </row>
    <row r="529" spans="1:12" ht="28.8" x14ac:dyDescent="0.3">
      <c r="A529" s="8">
        <v>599</v>
      </c>
      <c r="B529" s="12" t="str">
        <f>IFERROR(VLOOKUP(A529,Vocabulary!$A:$J,6,),"")</f>
        <v>VL</v>
      </c>
      <c r="C529" s="12" t="str">
        <f>IFERROR(VLOOKUP(A529,Vocabulary!$A:$J,4,),"")</f>
        <v>Organization</v>
      </c>
      <c r="D529" s="12" t="str">
        <f>IFERROR(VLOOKUP(A529,Vocabulary!$A:$J,2,),"")</f>
        <v>Oprichtingsgebeurtenis</v>
      </c>
      <c r="E529" s="12" t="str">
        <f>IFERROR(IF(VLOOKUP(A529,Vocabulary!$A:$J,3,)=0,"",VLOOKUP(A529,Vocabulary!$A:$J,3,)),"")</f>
        <v/>
      </c>
      <c r="F529" s="12" t="str">
        <f>IFERROR(IF(VLOOKUP(A529,Vocabulary!$A:$J,7,)=0,"",VLOOKUP(A529,Vocabulary!$A:$J,7,)),"")</f>
        <v>external terminology:
http://data.europa.eu/m8g/FoundationEvent</v>
      </c>
      <c r="H529" s="12" t="str">
        <f>IFERROR(IF(VLOOKUP(G529,Vocabulary!$A:$J,10,)=0,"",VLOOKUP(G529,Vocabulary!$A:$J,10,)),"")</f>
        <v/>
      </c>
      <c r="J529" s="12" t="str">
        <f>IFERROR(IF(VLOOKUP(I529,Vocabulary!$A:$J,10,)=0,"",VLOOKUP(I529,Vocabulary!$A:$J,10,)),"")</f>
        <v/>
      </c>
      <c r="K529" s="8">
        <v>599</v>
      </c>
      <c r="L529" s="12" t="str">
        <f>IFERROR(IF(VLOOKUP(K529,Vocabulary!$A:$J,10,)=0,"",VLOOKUP(K529,Vocabulary!$A:$J,10,)),"")</f>
        <v>&lt;vl-organisatie-ext:Oprichtingsgebeurtenis&gt;</v>
      </c>
    </row>
    <row r="530" spans="1:12" ht="86.4" x14ac:dyDescent="0.3">
      <c r="A530" s="8">
        <v>600</v>
      </c>
      <c r="B530" s="12" t="str">
        <f>IFERROR(VLOOKUP(A530,Vocabulary!$A:$J,6,),"")</f>
        <v>VL</v>
      </c>
      <c r="C530" s="12" t="str">
        <f>IFERROR(VLOOKUP(A530,Vocabulary!$A:$J,4,),"")</f>
        <v>Organization</v>
      </c>
      <c r="D530" s="12" t="str">
        <f>IFERROR(VLOOKUP(A530,Vocabulary!$A:$J,2,),"")</f>
        <v>Organisatie</v>
      </c>
      <c r="E530" s="12" t="str">
        <f>IFERROR(IF(VLOOKUP(A530,Vocabulary!$A:$J,3,)=0,"",VLOOKUP(A530,Vocabulary!$A:$J,3,)),"")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F530" s="12" t="str">
        <f>IFERROR(IF(VLOOKUP(A530,Vocabulary!$A:$J,7,)=0,"",VLOOKUP(A530,Vocabulary!$A:$J,7,)),"")</f>
        <v>external terminology:
http://www.w3.org/ns/org#Organization</v>
      </c>
      <c r="G530" s="4">
        <v>101</v>
      </c>
      <c r="H530" s="12" t="str">
        <f>IFERROR(IF(VLOOKUP(G530,Vocabulary!$A:$J,10,)=0,"",VLOOKUP(G530,Vocabulary!$A:$J,10,)),"")</f>
        <v>&lt;eu:LegalEntity&gt;</v>
      </c>
      <c r="I530" s="21">
        <v>221</v>
      </c>
      <c r="J530" s="12" t="str">
        <f>IFERROR(IF(VLOOKUP(I530,Vocabulary!$A:$J,10,)=0,"",VLOOKUP(I530,Vocabulary!$A:$J,10,)),"")</f>
        <v>&lt;org:Organization&gt;</v>
      </c>
      <c r="K530" s="8">
        <v>600</v>
      </c>
      <c r="L530" s="12" t="str">
        <f>IFERROR(IF(VLOOKUP(K530,Vocabulary!$A:$J,10,)=0,"",VLOOKUP(K530,Vocabulary!$A:$J,10,)),"")</f>
        <v>&lt;vl-organisatie-ext:Organisatie&gt;</v>
      </c>
    </row>
    <row r="531" spans="1:12" ht="28.8" x14ac:dyDescent="0.3">
      <c r="A531" s="8">
        <v>601</v>
      </c>
      <c r="B531" s="12" t="str">
        <f>IFERROR(VLOOKUP(A531,Vocabulary!$A:$J,6,),"")</f>
        <v>VL</v>
      </c>
      <c r="C531" s="12" t="str">
        <f>IFERROR(VLOOKUP(A531,Vocabulary!$A:$J,4,),"")</f>
        <v>Organization</v>
      </c>
      <c r="D531" s="12" t="str">
        <f>IFERROR(VLOOKUP(A531,Vocabulary!$A:$J,2,),"")</f>
        <v>organisatieactiviteit</v>
      </c>
      <c r="E531" s="12" t="str">
        <f>IFERROR(IF(VLOOKUP(A531,Vocabulary!$A:$J,3,)=0,"",VLOOKUP(A531,Vocabulary!$A:$J,3,)),"")</f>
        <v/>
      </c>
      <c r="F531" s="12" t="str">
        <f>IFERROR(IF(VLOOKUP(A531,Vocabulary!$A:$J,7,)=0,"",VLOOKUP(A531,Vocabulary!$A:$J,7,)),"")</f>
        <v>external terminology:
http://www.w3.org/ns/regorg#orgActivity</v>
      </c>
      <c r="G531" s="4">
        <v>108</v>
      </c>
      <c r="H531" s="12" t="str">
        <f>IFERROR(IF(VLOOKUP(G531,Vocabulary!$A:$J,10,)=0,"",VLOOKUP(G531,Vocabulary!$A:$J,10,)),"")</f>
        <v>&lt;eu:LegalEntityCompanyActivity&gt;</v>
      </c>
      <c r="I531" s="21">
        <v>673</v>
      </c>
      <c r="J531" s="12" t="str">
        <f>IFERROR(IF(VLOOKUP(I531,Vocabulary!$A:$J,10,)=0,"",VLOOKUP(I531,Vocabulary!$A:$J,10,)),"")</f>
        <v/>
      </c>
      <c r="K531" s="8">
        <v>601</v>
      </c>
      <c r="L531" s="12" t="str">
        <f>IFERROR(IF(VLOOKUP(K531,Vocabulary!$A:$J,10,)=0,"",VLOOKUP(K531,Vocabulary!$A:$J,10,)),"")</f>
        <v>&lt;vl-organisatie-ext:organisatieactiviteit&gt;</v>
      </c>
    </row>
    <row r="532" spans="1:12" ht="72" x14ac:dyDescent="0.3">
      <c r="A532" s="8">
        <v>602</v>
      </c>
      <c r="B532" s="12" t="str">
        <f>IFERROR(VLOOKUP(A532,Vocabulary!$A:$J,6,),"")</f>
        <v>VL</v>
      </c>
      <c r="C532" s="12" t="str">
        <f>IFERROR(VLOOKUP(A532,Vocabulary!$A:$J,4,),"")</f>
        <v>Organization</v>
      </c>
      <c r="D532" s="12" t="str">
        <f>IFERROR(VLOOKUP(A532,Vocabulary!$A:$J,2,),"")</f>
        <v>Organisatie-eenheid</v>
      </c>
      <c r="E532" s="12" t="str">
        <f>IFERROR(IF(VLOOKUP(A532,Vocabulary!$A:$J,3,)=0,"",VLOOKUP(A532,Vocabulary!$A:$J,3,)),"")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F532" s="12" t="str">
        <f>IFERROR(IF(VLOOKUP(A532,Vocabulary!$A:$J,7,)=0,"",VLOOKUP(A532,Vocabulary!$A:$J,7,)),"")</f>
        <v>external terminology:
http://www.w3.org/ns/org#OrganizationalUnit</v>
      </c>
      <c r="H532" s="12" t="str">
        <f>IFERROR(IF(VLOOKUP(G532,Vocabulary!$A:$J,10,)=0,"",VLOOKUP(G532,Vocabulary!$A:$J,10,)),"")</f>
        <v/>
      </c>
      <c r="J532" s="12" t="str">
        <f>IFERROR(IF(VLOOKUP(I532,Vocabulary!$A:$J,10,)=0,"",VLOOKUP(I532,Vocabulary!$A:$J,10,)),"")</f>
        <v/>
      </c>
      <c r="K532" s="8">
        <v>602</v>
      </c>
      <c r="L532" s="12" t="str">
        <f>IFERROR(IF(VLOOKUP(K532,Vocabulary!$A:$J,10,)=0,"",VLOOKUP(K532,Vocabulary!$A:$J,10,)),"")</f>
        <v>&lt;vl-organisatie-ext:Organisatie-eenheid&gt;</v>
      </c>
    </row>
    <row r="533" spans="1:12" ht="28.8" x14ac:dyDescent="0.3">
      <c r="A533" s="8">
        <v>603</v>
      </c>
      <c r="B533" s="12" t="str">
        <f>IFERROR(VLOOKUP(A533,Vocabulary!$A:$J,6,),"")</f>
        <v>VL</v>
      </c>
      <c r="C533" s="12" t="str">
        <f>IFERROR(VLOOKUP(A533,Vocabulary!$A:$J,4,),"")</f>
        <v>Organization</v>
      </c>
      <c r="D533" s="12" t="str">
        <f>IFERROR(VLOOKUP(A533,Vocabulary!$A:$J,2,),"")</f>
        <v>organisatiestatus</v>
      </c>
      <c r="E533" s="12" t="str">
        <f>IFERROR(IF(VLOOKUP(A533,Vocabulary!$A:$J,3,)=0,"",VLOOKUP(A533,Vocabulary!$A:$J,3,)),"")</f>
        <v/>
      </c>
      <c r="F533" s="12" t="str">
        <f>IFERROR(IF(VLOOKUP(A533,Vocabulary!$A:$J,7,)=0,"",VLOOKUP(A533,Vocabulary!$A:$J,7,)),"")</f>
        <v>external terminology:
http://www.w3.org/ns/regorg#orgStatus</v>
      </c>
      <c r="H533" s="12" t="str">
        <f>IFERROR(IF(VLOOKUP(G533,Vocabulary!$A:$J,10,)=0,"",VLOOKUP(G533,Vocabulary!$A:$J,10,)),"")</f>
        <v/>
      </c>
      <c r="J533" s="12" t="str">
        <f>IFERROR(IF(VLOOKUP(I533,Vocabulary!$A:$J,10,)=0,"",VLOOKUP(I533,Vocabulary!$A:$J,10,)),"")</f>
        <v/>
      </c>
      <c r="K533" s="8">
        <v>603</v>
      </c>
      <c r="L533" s="12" t="str">
        <f>IFERROR(IF(VLOOKUP(K533,Vocabulary!$A:$J,10,)=0,"",VLOOKUP(K533,Vocabulary!$A:$J,10,)),"")</f>
        <v>&lt;vl-organisatie-ext:organisatiestatus&gt;</v>
      </c>
    </row>
    <row r="534" spans="1:12" ht="28.8" x14ac:dyDescent="0.3">
      <c r="A534" s="8">
        <v>604</v>
      </c>
      <c r="B534" s="12" t="str">
        <f>IFERROR(VLOOKUP(A534,Vocabulary!$A:$J,6,),"")</f>
        <v>VL</v>
      </c>
      <c r="C534" s="12" t="str">
        <f>IFERROR(VLOOKUP(A534,Vocabulary!$A:$J,4,),"")</f>
        <v>Organization</v>
      </c>
      <c r="D534" s="12" t="str">
        <f>IFERROR(VLOOKUP(A534,Vocabulary!$A:$J,2,),"")</f>
        <v>organisatietype</v>
      </c>
      <c r="E534" s="12" t="str">
        <f>IFERROR(IF(VLOOKUP(A534,Vocabulary!$A:$J,3,)=0,"",VLOOKUP(A534,Vocabulary!$A:$J,3,)),"")</f>
        <v/>
      </c>
      <c r="F534" s="12" t="str">
        <f>IFERROR(IF(VLOOKUP(A534,Vocabulary!$A:$J,7,)=0,"",VLOOKUP(A534,Vocabulary!$A:$J,7,)),"")</f>
        <v>external terminology:
http://www.w3.org/ns/regorg#orgType</v>
      </c>
      <c r="H534" s="12" t="str">
        <f>IFERROR(IF(VLOOKUP(G534,Vocabulary!$A:$J,10,)=0,"",VLOOKUP(G534,Vocabulary!$A:$J,10,)),"")</f>
        <v/>
      </c>
      <c r="J534" s="12" t="str">
        <f>IFERROR(IF(VLOOKUP(I534,Vocabulary!$A:$J,10,)=0,"",VLOOKUP(I534,Vocabulary!$A:$J,10,)),"")</f>
        <v/>
      </c>
      <c r="K534" s="8">
        <v>604</v>
      </c>
      <c r="L534" s="12" t="str">
        <f>IFERROR(IF(VLOOKUP(K534,Vocabulary!$A:$J,10,)=0,"",VLOOKUP(K534,Vocabulary!$A:$J,10,)),"")</f>
        <v>&lt;vl-organisatie-ext:organisatietype&gt;</v>
      </c>
    </row>
    <row r="535" spans="1:12" ht="28.8" x14ac:dyDescent="0.3">
      <c r="A535" s="8">
        <v>605</v>
      </c>
      <c r="B535" s="12" t="str">
        <f>IFERROR(VLOOKUP(A535,Vocabulary!$A:$J,6,),"")</f>
        <v>VL</v>
      </c>
      <c r="C535" s="12" t="str">
        <f>IFERROR(VLOOKUP(A535,Vocabulary!$A:$J,4,),"")</f>
        <v>Organization</v>
      </c>
      <c r="D535" s="12" t="str">
        <f>IFERROR(VLOOKUP(A535,Vocabulary!$A:$J,2,),"")</f>
        <v>origineleOrganisatie</v>
      </c>
      <c r="E535" s="12" t="str">
        <f>IFERROR(IF(VLOOKUP(A535,Vocabulary!$A:$J,3,)=0,"",VLOOKUP(A535,Vocabulary!$A:$J,3,)),"")</f>
        <v/>
      </c>
      <c r="F535" s="12" t="str">
        <f>IFERROR(IF(VLOOKUP(A535,Vocabulary!$A:$J,7,)=0,"",VLOOKUP(A535,Vocabulary!$A:$J,7,)),"")</f>
        <v>external terminology:
http://www.w3.org/ns/org#originalOrganization</v>
      </c>
      <c r="H535" s="12" t="str">
        <f>IFERROR(IF(VLOOKUP(G535,Vocabulary!$A:$J,10,)=0,"",VLOOKUP(G535,Vocabulary!$A:$J,10,)),"")</f>
        <v/>
      </c>
      <c r="J535" s="12" t="str">
        <f>IFERROR(IF(VLOOKUP(I535,Vocabulary!$A:$J,10,)=0,"",VLOOKUP(I535,Vocabulary!$A:$J,10,)),"")</f>
        <v/>
      </c>
      <c r="K535" s="8">
        <v>605</v>
      </c>
      <c r="L535" s="12" t="str">
        <f>IFERROR(IF(VLOOKUP(K535,Vocabulary!$A:$J,10,)=0,"",VLOOKUP(K535,Vocabulary!$A:$J,10,)),"")</f>
        <v>&lt;vl-organisatie-ext:origineleOrganisatie&gt;</v>
      </c>
    </row>
    <row r="536" spans="1:12" ht="28.8" x14ac:dyDescent="0.3">
      <c r="A536" s="8">
        <v>606</v>
      </c>
      <c r="B536" s="12" t="str">
        <f>IFERROR(VLOOKUP(A536,Vocabulary!$A:$J,6,),"")</f>
        <v>VL</v>
      </c>
      <c r="C536" s="12" t="str">
        <f>IFERROR(VLOOKUP(A536,Vocabulary!$A:$J,4,),"")</f>
        <v>Organization</v>
      </c>
      <c r="D536" s="12" t="str">
        <f>IFERROR(VLOOKUP(A536,Vocabulary!$A:$J,2,),"")</f>
        <v>Positie</v>
      </c>
      <c r="E536" s="12" t="str">
        <f>IFERROR(IF(VLOOKUP(A536,Vocabulary!$A:$J,3,)=0,"",VLOOKUP(A536,Vocabulary!$A:$J,3,)),"")</f>
        <v/>
      </c>
      <c r="F536" s="12" t="str">
        <f>IFERROR(IF(VLOOKUP(A536,Vocabulary!$A:$J,7,)=0,"",VLOOKUP(A536,Vocabulary!$A:$J,7,)),"")</f>
        <v>external terminology:
http://www.w3.org/ns/org#Post</v>
      </c>
      <c r="H536" s="12" t="str">
        <f>IFERROR(IF(VLOOKUP(G536,Vocabulary!$A:$J,10,)=0,"",VLOOKUP(G536,Vocabulary!$A:$J,10,)),"")</f>
        <v/>
      </c>
      <c r="I536" s="21">
        <v>367</v>
      </c>
      <c r="J536" s="12" t="str">
        <f>IFERROR(IF(VLOOKUP(I536,Vocabulary!$A:$J,10,)=0,"",VLOOKUP(I536,Vocabulary!$A:$J,10,)),"")</f>
        <v>&lt;fed-thesaurus:function&gt;</v>
      </c>
      <c r="K536" s="8">
        <v>606</v>
      </c>
      <c r="L536" s="12" t="str">
        <f>IFERROR(IF(VLOOKUP(K536,Vocabulary!$A:$J,10,)=0,"",VLOOKUP(K536,Vocabulary!$A:$J,10,)),"")</f>
        <v>&lt;vl-organisatie-ext:Positie&gt;</v>
      </c>
    </row>
    <row r="537" spans="1:12" ht="28.8" x14ac:dyDescent="0.3">
      <c r="A537" s="8">
        <v>607</v>
      </c>
      <c r="B537" s="12" t="str">
        <f>IFERROR(VLOOKUP(A537,Vocabulary!$A:$J,6,),"")</f>
        <v>VL</v>
      </c>
      <c r="C537" s="12" t="str">
        <f>IFERROR(VLOOKUP(A537,Vocabulary!$A:$J,4,),"")</f>
        <v>Organization</v>
      </c>
      <c r="D537" s="12" t="str">
        <f>IFERROR(VLOOKUP(A537,Vocabulary!$A:$J,2,),"")</f>
        <v>positieBij</v>
      </c>
      <c r="E537" s="12" t="str">
        <f>IFERROR(IF(VLOOKUP(A537,Vocabulary!$A:$J,3,)=0,"",VLOOKUP(A537,Vocabulary!$A:$J,3,)),"")</f>
        <v/>
      </c>
      <c r="F537" s="12" t="str">
        <f>IFERROR(IF(VLOOKUP(A537,Vocabulary!$A:$J,7,)=0,"",VLOOKUP(A537,Vocabulary!$A:$J,7,)),"")</f>
        <v>external terminology:
http://www.w3.org/ns/org#postIn</v>
      </c>
      <c r="H537" s="12" t="str">
        <f>IFERROR(IF(VLOOKUP(G537,Vocabulary!$A:$J,10,)=0,"",VLOOKUP(G537,Vocabulary!$A:$J,10,)),"")</f>
        <v/>
      </c>
      <c r="J537" s="12" t="str">
        <f>IFERROR(IF(VLOOKUP(I537,Vocabulary!$A:$J,10,)=0,"",VLOOKUP(I537,Vocabulary!$A:$J,10,)),"")</f>
        <v/>
      </c>
      <c r="K537" s="8">
        <v>607</v>
      </c>
      <c r="L537" s="12" t="str">
        <f>IFERROR(IF(VLOOKUP(K537,Vocabulary!$A:$J,10,)=0,"",VLOOKUP(K537,Vocabulary!$A:$J,10,)),"")</f>
        <v>&lt;vl-organisatie-ext:positieBij&gt;</v>
      </c>
    </row>
    <row r="538" spans="1:12" ht="28.8" x14ac:dyDescent="0.3">
      <c r="A538" s="8">
        <v>608</v>
      </c>
      <c r="B538" s="12" t="str">
        <f>IFERROR(VLOOKUP(A538,Vocabulary!$A:$J,6,),"")</f>
        <v>VL</v>
      </c>
      <c r="C538" s="12" t="str">
        <f>IFERROR(VLOOKUP(A538,Vocabulary!$A:$J,4,),"")</f>
        <v>Organization</v>
      </c>
      <c r="D538" s="12" t="str">
        <f>IFERROR(VLOOKUP(A538,Vocabulary!$A:$J,2,),"")</f>
        <v>PubliekeOrganisatie</v>
      </c>
      <c r="E538" s="12" t="str">
        <f>IFERROR(IF(VLOOKUP(A538,Vocabulary!$A:$J,3,)=0,"",VLOOKUP(A538,Vocabulary!$A:$J,3,)),"")</f>
        <v/>
      </c>
      <c r="F538" s="12" t="str">
        <f>IFERROR(IF(VLOOKUP(A538,Vocabulary!$A:$J,7,)=0,"",VLOOKUP(A538,Vocabulary!$A:$J,7,)),"")</f>
        <v>external terminology:
http://data.europa.eu/m8g/PublicOrganisation</v>
      </c>
      <c r="G538" s="4">
        <v>154</v>
      </c>
      <c r="H538" s="12" t="str">
        <f>IFERROR(IF(VLOOKUP(G538,Vocabulary!$A:$J,10,)=0,"",VLOOKUP(G538,Vocabulary!$A:$J,10,)),"")</f>
        <v>&lt;eu-org:PublicOrganization&gt;</v>
      </c>
      <c r="I538" s="21">
        <v>222</v>
      </c>
      <c r="J538" s="12" t="str">
        <f>IFERROR(IF(VLOOKUP(I538,Vocabulary!$A:$J,10,)=0,"",VLOOKUP(I538,Vocabulary!$A:$J,10,)),"")</f>
        <v>&lt;eu-org:PublicOrganization&gt;</v>
      </c>
      <c r="K538" s="8">
        <v>608</v>
      </c>
      <c r="L538" s="12" t="str">
        <f>IFERROR(IF(VLOOKUP(K538,Vocabulary!$A:$J,10,)=0,"",VLOOKUP(K538,Vocabulary!$A:$J,10,)),"")</f>
        <v>&lt;vl-organisatie-ext:PubliekeOrganisatie&gt;</v>
      </c>
    </row>
    <row r="539" spans="1:12" ht="28.8" x14ac:dyDescent="0.3">
      <c r="A539" s="8">
        <v>609</v>
      </c>
      <c r="B539" s="12" t="str">
        <f>IFERROR(VLOOKUP(A539,Vocabulary!$A:$J,6,),"")</f>
        <v>VL</v>
      </c>
      <c r="C539" s="12" t="str">
        <f>IFERROR(VLOOKUP(A539,Vocabulary!$A:$J,4,),"")</f>
        <v>Organization</v>
      </c>
      <c r="D539" s="12" t="str">
        <f>IFERROR(VLOOKUP(A539,Vocabulary!$A:$J,2,),"")</f>
        <v>rapporteertAan</v>
      </c>
      <c r="E539" s="12" t="str">
        <f>IFERROR(IF(VLOOKUP(A539,Vocabulary!$A:$J,3,)=0,"",VLOOKUP(A539,Vocabulary!$A:$J,3,)),"")</f>
        <v/>
      </c>
      <c r="F539" s="12" t="str">
        <f>IFERROR(IF(VLOOKUP(A539,Vocabulary!$A:$J,7,)=0,"",VLOOKUP(A539,Vocabulary!$A:$J,7,)),"")</f>
        <v>external terminology:
http://www.w3.org/ns/org#reportsTo</v>
      </c>
      <c r="H539" s="12" t="str">
        <f>IFERROR(IF(VLOOKUP(G539,Vocabulary!$A:$J,10,)=0,"",VLOOKUP(G539,Vocabulary!$A:$J,10,)),"")</f>
        <v/>
      </c>
      <c r="J539" s="12" t="str">
        <f>IFERROR(IF(VLOOKUP(I539,Vocabulary!$A:$J,10,)=0,"",VLOOKUP(I539,Vocabulary!$A:$J,10,)),"")</f>
        <v/>
      </c>
      <c r="K539" s="8">
        <v>609</v>
      </c>
      <c r="L539" s="12" t="str">
        <f>IFERROR(IF(VLOOKUP(K539,Vocabulary!$A:$J,10,)=0,"",VLOOKUP(K539,Vocabulary!$A:$J,10,)),"")</f>
        <v>&lt;vl-organisatie-ext:rapporteertAan&gt;</v>
      </c>
    </row>
    <row r="540" spans="1:12" ht="28.8" x14ac:dyDescent="0.3">
      <c r="A540" s="8">
        <v>610</v>
      </c>
      <c r="B540" s="12" t="str">
        <f>IFERROR(VLOOKUP(A540,Vocabulary!$A:$J,6,),"")</f>
        <v>VL</v>
      </c>
      <c r="C540" s="12" t="str">
        <f>IFERROR(VLOOKUP(A540,Vocabulary!$A:$J,4,),"")</f>
        <v>Organization</v>
      </c>
      <c r="D540" s="12" t="str">
        <f>IFERROR(VLOOKUP(A540,Vocabulary!$A:$J,2,),"")</f>
        <v>registratie</v>
      </c>
      <c r="E540" s="12" t="str">
        <f>IFERROR(IF(VLOOKUP(A540,Vocabulary!$A:$J,3,)=0,"",VLOOKUP(A540,Vocabulary!$A:$J,3,)),"")</f>
        <v/>
      </c>
      <c r="F540" s="12" t="str">
        <f>IFERROR(IF(VLOOKUP(A540,Vocabulary!$A:$J,7,)=0,"",VLOOKUP(A540,Vocabulary!$A:$J,7,)),"")</f>
        <v>external terminology:
http://www.w3.org/ns/regorg#registration</v>
      </c>
      <c r="H540" s="12" t="str">
        <f>IFERROR(IF(VLOOKUP(G540,Vocabulary!$A:$J,10,)=0,"",VLOOKUP(G540,Vocabulary!$A:$J,10,)),"")</f>
        <v/>
      </c>
      <c r="J540" s="12" t="str">
        <f>IFERROR(IF(VLOOKUP(I540,Vocabulary!$A:$J,10,)=0,"",VLOOKUP(I540,Vocabulary!$A:$J,10,)),"")</f>
        <v/>
      </c>
      <c r="K540" s="8">
        <v>610</v>
      </c>
      <c r="L540" s="12" t="str">
        <f>IFERROR(IF(VLOOKUP(K540,Vocabulary!$A:$J,10,)=0,"",VLOOKUP(K540,Vocabulary!$A:$J,10,)),"")</f>
        <v>&lt;vl-organisatie-ext:registratie&gt;</v>
      </c>
    </row>
    <row r="541" spans="1:12" ht="28.8" x14ac:dyDescent="0.3">
      <c r="A541" s="8">
        <v>611</v>
      </c>
      <c r="B541" s="12" t="str">
        <f>IFERROR(VLOOKUP(A541,Vocabulary!$A:$J,6,),"")</f>
        <v>VL</v>
      </c>
      <c r="C541" s="12" t="str">
        <f>IFERROR(VLOOKUP(A541,Vocabulary!$A:$J,4,),"")</f>
        <v>Organization</v>
      </c>
      <c r="D541" s="12" t="str">
        <f>IFERROR(VLOOKUP(A541,Vocabulary!$A:$J,2,),"")</f>
        <v>resulterendeOrganisatie</v>
      </c>
      <c r="E541" s="12" t="str">
        <f>IFERROR(IF(VLOOKUP(A541,Vocabulary!$A:$J,3,)=0,"",VLOOKUP(A541,Vocabulary!$A:$J,3,)),"")</f>
        <v/>
      </c>
      <c r="F541" s="12" t="str">
        <f>IFERROR(IF(VLOOKUP(A541,Vocabulary!$A:$J,7,)=0,"",VLOOKUP(A541,Vocabulary!$A:$J,7,)),"")</f>
        <v>external terminology:
http://www.w3.org/ns/org#resultingOrganization</v>
      </c>
      <c r="H541" s="12" t="str">
        <f>IFERROR(IF(VLOOKUP(G541,Vocabulary!$A:$J,10,)=0,"",VLOOKUP(G541,Vocabulary!$A:$J,10,)),"")</f>
        <v/>
      </c>
      <c r="J541" s="12" t="str">
        <f>IFERROR(IF(VLOOKUP(I541,Vocabulary!$A:$J,10,)=0,"",VLOOKUP(I541,Vocabulary!$A:$J,10,)),"")</f>
        <v/>
      </c>
      <c r="K541" s="8">
        <v>611</v>
      </c>
      <c r="L541" s="12" t="str">
        <f>IFERROR(IF(VLOOKUP(K541,Vocabulary!$A:$J,10,)=0,"",VLOOKUP(K541,Vocabulary!$A:$J,10,)),"")</f>
        <v>&lt;vl-organisatie-ext:resulterendeOrganisatie&gt;</v>
      </c>
    </row>
    <row r="542" spans="1:12" ht="28.8" x14ac:dyDescent="0.3">
      <c r="A542" s="8">
        <v>612</v>
      </c>
      <c r="B542" s="12" t="str">
        <f>IFERROR(VLOOKUP(A542,Vocabulary!$A:$J,6,),"")</f>
        <v>VL</v>
      </c>
      <c r="C542" s="12" t="str">
        <f>IFERROR(VLOOKUP(A542,Vocabulary!$A:$J,4,),"")</f>
        <v>Organization</v>
      </c>
      <c r="D542" s="12" t="str">
        <f>IFERROR(VLOOKUP(A542,Vocabulary!$A:$J,2,),"")</f>
        <v>Rol</v>
      </c>
      <c r="E542" s="12" t="str">
        <f>IFERROR(IF(VLOOKUP(A542,Vocabulary!$A:$J,3,)=0,"",VLOOKUP(A542,Vocabulary!$A:$J,3,)),"")</f>
        <v/>
      </c>
      <c r="F542" s="12" t="str">
        <f>IFERROR(IF(VLOOKUP(A542,Vocabulary!$A:$J,7,)=0,"",VLOOKUP(A542,Vocabulary!$A:$J,7,)),"")</f>
        <v>external terminology:
http://www.w3.org/ns/org#Role</v>
      </c>
      <c r="H542" s="12" t="str">
        <f>IFERROR(IF(VLOOKUP(G542,Vocabulary!$A:$J,10,)=0,"",VLOOKUP(G542,Vocabulary!$A:$J,10,)),"")</f>
        <v/>
      </c>
      <c r="J542" s="12" t="str">
        <f>IFERROR(IF(VLOOKUP(I542,Vocabulary!$A:$J,10,)=0,"",VLOOKUP(I542,Vocabulary!$A:$J,10,)),"")</f>
        <v/>
      </c>
      <c r="K542" s="8">
        <v>612</v>
      </c>
      <c r="L542" s="12" t="str">
        <f>IFERROR(IF(VLOOKUP(K542,Vocabulary!$A:$J,10,)=0,"",VLOOKUP(K542,Vocabulary!$A:$J,10,)),"")</f>
        <v>&lt;vl-organisatie-ext:Rol&gt;</v>
      </c>
    </row>
    <row r="543" spans="1:12" ht="28.8" x14ac:dyDescent="0.3">
      <c r="A543" s="8">
        <v>613</v>
      </c>
      <c r="B543" s="12" t="str">
        <f>IFERROR(VLOOKUP(A543,Vocabulary!$A:$J,6,),"")</f>
        <v>VL</v>
      </c>
      <c r="C543" s="12" t="str">
        <f>IFERROR(VLOOKUP(A543,Vocabulary!$A:$J,4,),"")</f>
        <v>Organization</v>
      </c>
      <c r="D543" s="12" t="str">
        <f>IFERROR(VLOOKUP(A543,Vocabulary!$A:$J,2,),"")</f>
        <v>rol</v>
      </c>
      <c r="E543" s="12" t="str">
        <f>IFERROR(IF(VLOOKUP(A543,Vocabulary!$A:$J,3,)=0,"",VLOOKUP(A543,Vocabulary!$A:$J,3,)),"")</f>
        <v/>
      </c>
      <c r="F543" s="12" t="str">
        <f>IFERROR(IF(VLOOKUP(A543,Vocabulary!$A:$J,7,)=0,"",VLOOKUP(A543,Vocabulary!$A:$J,7,)),"")</f>
        <v>external terminology:
http://www.w3.org/ns/org#role</v>
      </c>
      <c r="H543" s="12" t="str">
        <f>IFERROR(IF(VLOOKUP(G543,Vocabulary!$A:$J,10,)=0,"",VLOOKUP(G543,Vocabulary!$A:$J,10,)),"")</f>
        <v/>
      </c>
      <c r="J543" s="12" t="str">
        <f>IFERROR(IF(VLOOKUP(I543,Vocabulary!$A:$J,10,)=0,"",VLOOKUP(I543,Vocabulary!$A:$J,10,)),"")</f>
        <v/>
      </c>
      <c r="K543" s="8">
        <v>613</v>
      </c>
      <c r="L543" s="12" t="str">
        <f>IFERROR(IF(VLOOKUP(K543,Vocabulary!$A:$J,10,)=0,"",VLOOKUP(K543,Vocabulary!$A:$J,10,)),"")</f>
        <v>&lt;vl-organisatie-ext:rol&gt;</v>
      </c>
    </row>
    <row r="544" spans="1:12" ht="28.8" x14ac:dyDescent="0.3">
      <c r="A544" s="8">
        <v>614</v>
      </c>
      <c r="B544" s="12" t="str">
        <f>IFERROR(VLOOKUP(A544,Vocabulary!$A:$J,6,),"")</f>
        <v>VL</v>
      </c>
      <c r="C544" s="12" t="str">
        <f>IFERROR(VLOOKUP(A544,Vocabulary!$A:$J,4,),"")</f>
        <v>Organization</v>
      </c>
      <c r="D544" s="12" t="str">
        <f>IFERROR(VLOOKUP(A544,Vocabulary!$A:$J,2,),"")</f>
        <v>ruimtelijk</v>
      </c>
      <c r="E544" s="12" t="str">
        <f>IFERROR(IF(VLOOKUP(A544,Vocabulary!$A:$J,3,)=0,"",VLOOKUP(A544,Vocabulary!$A:$J,3,)),"")</f>
        <v/>
      </c>
      <c r="F544" s="12" t="str">
        <f>IFERROR(IF(VLOOKUP(A544,Vocabulary!$A:$J,7,)=0,"",VLOOKUP(A544,Vocabulary!$A:$J,7,)),"")</f>
        <v>external terminology:
http://purl.org/dc/terms/spatial</v>
      </c>
      <c r="H544" s="12" t="str">
        <f>IFERROR(IF(VLOOKUP(G544,Vocabulary!$A:$J,10,)=0,"",VLOOKUP(G544,Vocabulary!$A:$J,10,)),"")</f>
        <v/>
      </c>
      <c r="J544" s="12" t="str">
        <f>IFERROR(IF(VLOOKUP(I544,Vocabulary!$A:$J,10,)=0,"",VLOOKUP(I544,Vocabulary!$A:$J,10,)),"")</f>
        <v/>
      </c>
      <c r="K544" s="8">
        <v>614</v>
      </c>
      <c r="L544" s="12" t="str">
        <f>IFERROR(IF(VLOOKUP(K544,Vocabulary!$A:$J,10,)=0,"",VLOOKUP(K544,Vocabulary!$A:$J,10,)),"")</f>
        <v>&lt;vl-organisatie-ext:ruimtelijk&gt;</v>
      </c>
    </row>
    <row r="545" spans="1:12" ht="115.2" x14ac:dyDescent="0.3">
      <c r="A545" s="8">
        <v>615</v>
      </c>
      <c r="B545" s="12" t="str">
        <f>IFERROR(VLOOKUP(A545,Vocabulary!$A:$J,6,),"")</f>
        <v>VL</v>
      </c>
      <c r="C545" s="12" t="str">
        <f>IFERROR(VLOOKUP(A545,Vocabulary!$A:$J,4,),"")</f>
        <v>Organization</v>
      </c>
      <c r="D545" s="12" t="str">
        <f>IFERROR(VLOOKUP(A545,Vocabulary!$A:$J,2,),"")</f>
        <v>SamenwerkingVanOrganisaties</v>
      </c>
      <c r="E545" s="12" t="str">
        <f>IFERROR(IF(VLOOKUP(A545,Vocabulary!$A:$J,3,)=0,"",VLOOKUP(A545,Vocabulary!$A:$J,3,)),"")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F545" s="12" t="str">
        <f>IFERROR(IF(VLOOKUP(A545,Vocabulary!$A:$J,7,)=0,"",VLOOKUP(A545,Vocabulary!$A:$J,7,)),"")</f>
        <v>external terminology:
http://www.w3.org/ns/org#OrganizationalCollaboration</v>
      </c>
      <c r="H545" s="12" t="str">
        <f>IFERROR(IF(VLOOKUP(G545,Vocabulary!$A:$J,10,)=0,"",VLOOKUP(G545,Vocabulary!$A:$J,10,)),"")</f>
        <v/>
      </c>
      <c r="J545" s="12" t="str">
        <f>IFERROR(IF(VLOOKUP(I545,Vocabulary!$A:$J,10,)=0,"",VLOOKUP(I545,Vocabulary!$A:$J,10,)),"")</f>
        <v/>
      </c>
      <c r="K545" s="8">
        <v>615</v>
      </c>
      <c r="L545" s="12" t="str">
        <f>IFERROR(IF(VLOOKUP(K545,Vocabulary!$A:$J,10,)=0,"",VLOOKUP(K545,Vocabulary!$A:$J,10,)),"")</f>
        <v>&lt;vl-organisatie-ext:SamenwerkingVanOrganisaties&gt;</v>
      </c>
    </row>
    <row r="546" spans="1:12" ht="28.8" x14ac:dyDescent="0.3">
      <c r="A546" s="8">
        <v>616</v>
      </c>
      <c r="B546" s="12" t="str">
        <f>IFERROR(VLOOKUP(A546,Vocabulary!$A:$J,6,),"")</f>
        <v>VL</v>
      </c>
      <c r="C546" s="12" t="str">
        <f>IFERROR(VLOOKUP(A546,Vocabulary!$A:$J,4,),"")</f>
        <v>Organization</v>
      </c>
      <c r="D546" s="12" t="str">
        <f>IFERROR(VLOOKUP(A546,Vocabulary!$A:$J,2,),"")</f>
        <v>suborganisatieVan</v>
      </c>
      <c r="E546" s="12" t="str">
        <f>IFERROR(IF(VLOOKUP(A546,Vocabulary!$A:$J,3,)=0,"",VLOOKUP(A546,Vocabulary!$A:$J,3,)),"")</f>
        <v/>
      </c>
      <c r="F546" s="12" t="str">
        <f>IFERROR(IF(VLOOKUP(A546,Vocabulary!$A:$J,7,)=0,"",VLOOKUP(A546,Vocabulary!$A:$J,7,)),"")</f>
        <v>external terminology:
http://www.w3.org/ns/org#subOrganizationOf</v>
      </c>
      <c r="G546" s="4">
        <v>165</v>
      </c>
      <c r="H546" s="12" t="str">
        <f>IFERROR(IF(VLOOKUP(G546,Vocabulary!$A:$J,10,)=0,"",VLOOKUP(G546,Vocabulary!$A:$J,10,)),"")</f>
        <v>&lt;eu:PublicOrganizationSubOrganisationOf&gt;</v>
      </c>
      <c r="I546" s="21">
        <v>656</v>
      </c>
      <c r="J546" s="12" t="str">
        <f>IFERROR(IF(VLOOKUP(I546,Vocabulary!$A:$J,10,)=0,"",VLOOKUP(I546,Vocabulary!$A:$J,10,)),"")</f>
        <v>&lt;org:subOrganizationOf&gt;</v>
      </c>
      <c r="K546" s="8">
        <v>616</v>
      </c>
      <c r="L546" s="12" t="str">
        <f>IFERROR(IF(VLOOKUP(K546,Vocabulary!$A:$J,10,)=0,"",VLOOKUP(K546,Vocabulary!$A:$J,10,)),"")</f>
        <v>&lt;vl-organisatie-ext:suborganisatieVan&gt;</v>
      </c>
    </row>
    <row r="547" spans="1:12" ht="28.8" x14ac:dyDescent="0.3">
      <c r="A547" s="8">
        <v>617</v>
      </c>
      <c r="B547" s="12" t="str">
        <f>IFERROR(VLOOKUP(A547,Vocabulary!$A:$J,6,),"")</f>
        <v>VL</v>
      </c>
      <c r="C547" s="12" t="str">
        <f>IFERROR(VLOOKUP(A547,Vocabulary!$A:$J,4,),"")</f>
        <v>Organization</v>
      </c>
      <c r="D547" s="12" t="str">
        <f>IFERROR(VLOOKUP(A547,Vocabulary!$A:$J,2,),"")</f>
        <v>veranderdDoor</v>
      </c>
      <c r="E547" s="12" t="str">
        <f>IFERROR(IF(VLOOKUP(A547,Vocabulary!$A:$J,3,)=0,"",VLOOKUP(A547,Vocabulary!$A:$J,3,)),"")</f>
        <v/>
      </c>
      <c r="F547" s="12" t="str">
        <f>IFERROR(IF(VLOOKUP(A547,Vocabulary!$A:$J,7,)=0,"",VLOOKUP(A547,Vocabulary!$A:$J,7,)),"")</f>
        <v>external terminology:
http://www.w3.org/ns/org#changedBy</v>
      </c>
      <c r="G547" s="4">
        <v>174</v>
      </c>
      <c r="H547" s="12" t="str">
        <f>IFERROR(IF(VLOOKUP(G547,Vocabulary!$A:$J,10,)=0,"",VLOOKUP(G547,Vocabulary!$A:$J,10,)),"")</f>
        <v>&lt;eu:PublicOrganisationChangedBy&gt;</v>
      </c>
      <c r="J547" s="12" t="str">
        <f>IFERROR(IF(VLOOKUP(I547,Vocabulary!$A:$J,10,)=0,"",VLOOKUP(I547,Vocabulary!$A:$J,10,)),"")</f>
        <v/>
      </c>
      <c r="K547" s="8">
        <v>617</v>
      </c>
      <c r="L547" s="12" t="str">
        <f>IFERROR(IF(VLOOKUP(K547,Vocabulary!$A:$J,10,)=0,"",VLOOKUP(K547,Vocabulary!$A:$J,10,)),"")</f>
        <v>&lt;vl-organisatie-ext:veranderdDoor&gt;</v>
      </c>
    </row>
    <row r="548" spans="1:12" ht="28.8" x14ac:dyDescent="0.3">
      <c r="A548" s="8">
        <v>618</v>
      </c>
      <c r="B548" s="12" t="str">
        <f>IFERROR(VLOOKUP(A548,Vocabulary!$A:$J,6,),"")</f>
        <v>VL</v>
      </c>
      <c r="C548" s="12" t="str">
        <f>IFERROR(VLOOKUP(A548,Vocabulary!$A:$J,4,),"")</f>
        <v>Organization</v>
      </c>
      <c r="D548" s="12" t="str">
        <f>IFERROR(VLOOKUP(A548,Vocabulary!$A:$J,2,),"")</f>
        <v>Veranderingsgebeurtenis</v>
      </c>
      <c r="E548" s="12" t="str">
        <f>IFERROR(IF(VLOOKUP(A548,Vocabulary!$A:$J,3,)=0,"",VLOOKUP(A548,Vocabulary!$A:$J,3,)),"")</f>
        <v/>
      </c>
      <c r="F548" s="12" t="str">
        <f>IFERROR(IF(VLOOKUP(A548,Vocabulary!$A:$J,7,)=0,"",VLOOKUP(A548,Vocabulary!$A:$J,7,)),"")</f>
        <v>external terminology:
http://www.w3.org/ns/org#ChangeEvent</v>
      </c>
      <c r="G548" s="4">
        <v>22</v>
      </c>
      <c r="H548" s="12" t="str">
        <f>IFERROR(IF(VLOOKUP(G548,Vocabulary!$A:$J,10,)=0,"",VLOOKUP(G548,Vocabulary!$A:$J,10,)),"")</f>
        <v>&lt;eu:BusinessEvent&gt;</v>
      </c>
      <c r="J548" s="12" t="str">
        <f>IFERROR(IF(VLOOKUP(I548,Vocabulary!$A:$J,10,)=0,"",VLOOKUP(I548,Vocabulary!$A:$J,10,)),"")</f>
        <v/>
      </c>
      <c r="K548" s="8">
        <v>618</v>
      </c>
      <c r="L548" s="12" t="str">
        <f>IFERROR(IF(VLOOKUP(K548,Vocabulary!$A:$J,10,)=0,"",VLOOKUP(K548,Vocabulary!$A:$J,10,)),"")</f>
        <v>&lt;vl-organisatie-ext:Veranderingsgebeurtenis&gt;</v>
      </c>
    </row>
    <row r="549" spans="1:12" ht="100.8" x14ac:dyDescent="0.3">
      <c r="A549" s="8">
        <v>619</v>
      </c>
      <c r="B549" s="12" t="str">
        <f>IFERROR(VLOOKUP(A549,Vocabulary!$A:$J,6,),"")</f>
        <v>VL</v>
      </c>
      <c r="C549" s="12" t="str">
        <f>IFERROR(VLOOKUP(A549,Vocabulary!$A:$J,4,),"")</f>
        <v>Organization</v>
      </c>
      <c r="D549" s="12" t="str">
        <f>IFERROR(VLOOKUP(A549,Vocabulary!$A:$J,2,),"")</f>
        <v>Vestiging</v>
      </c>
      <c r="E549" s="12" t="str">
        <f>IFERROR(IF(VLOOKUP(A549,Vocabulary!$A:$J,3,)=0,"",VLOOKUP(A549,Vocabulary!$A:$J,3,)),"")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F549" s="12" t="str">
        <f>IFERROR(IF(VLOOKUP(A549,Vocabulary!$A:$J,7,)=0,"",VLOOKUP(A549,Vocabulary!$A:$J,7,)),"")</f>
        <v>external terminology:
http://www.w3.org/ns/org#Site</v>
      </c>
      <c r="H549" s="12" t="str">
        <f>IFERROR(IF(VLOOKUP(G549,Vocabulary!$A:$J,10,)=0,"",VLOOKUP(G549,Vocabulary!$A:$J,10,)),"")</f>
        <v/>
      </c>
      <c r="I549" s="21">
        <v>648</v>
      </c>
      <c r="J549" s="12" t="str">
        <f>IFERROR(IF(VLOOKUP(I549,Vocabulary!$A:$J,10,)=0,"",VLOOKUP(I549,Vocabulary!$A:$J,10,)),"")</f>
        <v/>
      </c>
      <c r="K549" s="8">
        <v>619</v>
      </c>
      <c r="L549" s="12" t="str">
        <f>IFERROR(IF(VLOOKUP(K549,Vocabulary!$A:$J,10,)=0,"",VLOOKUP(K549,Vocabulary!$A:$J,10,)),"")</f>
        <v>&lt;vl-organisatie-ext:Vestiging&gt;</v>
      </c>
    </row>
    <row r="550" spans="1:12" ht="28.8" x14ac:dyDescent="0.3">
      <c r="A550" s="8">
        <v>620</v>
      </c>
      <c r="B550" s="12" t="str">
        <f>IFERROR(VLOOKUP(A550,Vocabulary!$A:$J,6,),"")</f>
        <v>VL</v>
      </c>
      <c r="C550" s="12" t="str">
        <f>IFERROR(VLOOKUP(A550,Vocabulary!$A:$J,4,),"")</f>
        <v>Organization</v>
      </c>
      <c r="D550" s="12" t="str">
        <f>IFERROR(VLOOKUP(A550,Vocabulary!$A:$J,2,),"")</f>
        <v>vestigingsadres</v>
      </c>
      <c r="E550" s="12" t="str">
        <f>IFERROR(IF(VLOOKUP(A550,Vocabulary!$A:$J,3,)=0,"",VLOOKUP(A550,Vocabulary!$A:$J,3,)),"")</f>
        <v/>
      </c>
      <c r="F550" s="12" t="str">
        <f>IFERROR(IF(VLOOKUP(A550,Vocabulary!$A:$J,7,)=0,"",VLOOKUP(A550,Vocabulary!$A:$J,7,)),"")</f>
        <v>external terminology:
http://www.w3.org/ns/org#siteAddress</v>
      </c>
      <c r="H550" s="12" t="str">
        <f>IFERROR(IF(VLOOKUP(G550,Vocabulary!$A:$J,10,)=0,"",VLOOKUP(G550,Vocabulary!$A:$J,10,)),"")</f>
        <v/>
      </c>
      <c r="J550" s="12" t="str">
        <f>IFERROR(IF(VLOOKUP(I550,Vocabulary!$A:$J,10,)=0,"",VLOOKUP(I550,Vocabulary!$A:$J,10,)),"")</f>
        <v/>
      </c>
      <c r="K550" s="8">
        <v>620</v>
      </c>
      <c r="L550" s="12" t="str">
        <f>IFERROR(IF(VLOOKUP(K550,Vocabulary!$A:$J,10,)=0,"",VLOOKUP(K550,Vocabulary!$A:$J,10,)),"")</f>
        <v>&lt;vl-organisatie-ext:vestigingsadres&gt;</v>
      </c>
    </row>
    <row r="551" spans="1:12" ht="28.8" x14ac:dyDescent="0.3">
      <c r="A551" s="8">
        <v>621</v>
      </c>
      <c r="B551" s="12" t="str">
        <f>IFERROR(VLOOKUP(A551,Vocabulary!$A:$J,6,),"")</f>
        <v>VL</v>
      </c>
      <c r="C551" s="12" t="str">
        <f>IFERROR(VLOOKUP(A551,Vocabulary!$A:$J,4,),"")</f>
        <v>Organization</v>
      </c>
      <c r="D551" s="12" t="str">
        <f>IFERROR(VLOOKUP(A551,Vocabulary!$A:$J,2,),"")</f>
        <v>voorkeurslabel</v>
      </c>
      <c r="E551" s="12" t="str">
        <f>IFERROR(IF(VLOOKUP(A551,Vocabulary!$A:$J,3,)=0,"",VLOOKUP(A551,Vocabulary!$A:$J,3,)),"")</f>
        <v/>
      </c>
      <c r="F551" s="12" t="str">
        <f>IFERROR(IF(VLOOKUP(A551,Vocabulary!$A:$J,7,)=0,"",VLOOKUP(A551,Vocabulary!$A:$J,7,)),"")</f>
        <v>external terminology:
http://www.w3.org/2004/02/skos/core#prefLabel</v>
      </c>
      <c r="H551" s="12" t="str">
        <f>IFERROR(IF(VLOOKUP(G551,Vocabulary!$A:$J,10,)=0,"",VLOOKUP(G551,Vocabulary!$A:$J,10,)),"")</f>
        <v/>
      </c>
      <c r="J551" s="12" t="str">
        <f>IFERROR(IF(VLOOKUP(I551,Vocabulary!$A:$J,10,)=0,"",VLOOKUP(I551,Vocabulary!$A:$J,10,)),"")</f>
        <v/>
      </c>
      <c r="K551" s="8">
        <v>621</v>
      </c>
      <c r="L551" s="12" t="str">
        <f>IFERROR(IF(VLOOKUP(K551,Vocabulary!$A:$J,10,)=0,"",VLOOKUP(K551,Vocabulary!$A:$J,10,)),"")</f>
        <v>&lt;vl-organisatie-ext:voorkeurslabel&gt;</v>
      </c>
    </row>
    <row r="552" spans="1:12" ht="28.8" x14ac:dyDescent="0.3">
      <c r="A552" s="8">
        <v>622</v>
      </c>
      <c r="B552" s="12" t="str">
        <f>IFERROR(VLOOKUP(A552,Vocabulary!$A:$J,6,),"")</f>
        <v>VL</v>
      </c>
      <c r="C552" s="12" t="str">
        <f>IFERROR(VLOOKUP(A552,Vocabulary!$A:$J,4,),"")</f>
        <v>Organization</v>
      </c>
      <c r="D552" s="12" t="str">
        <f>IFERROR(VLOOKUP(A552,Vocabulary!$A:$J,2,),"")</f>
        <v>wettelijkeNaam</v>
      </c>
      <c r="E552" s="12" t="str">
        <f>IFERROR(IF(VLOOKUP(A552,Vocabulary!$A:$J,3,)=0,"",VLOOKUP(A552,Vocabulary!$A:$J,3,)),"")</f>
        <v/>
      </c>
      <c r="F552" s="12" t="str">
        <f>IFERROR(IF(VLOOKUP(A552,Vocabulary!$A:$J,7,)=0,"",VLOOKUP(A552,Vocabulary!$A:$J,7,)),"")</f>
        <v>external terminology:
http://www.w3.org/ns/regorg#legalName</v>
      </c>
      <c r="G552" s="4">
        <v>104</v>
      </c>
      <c r="H552" s="12" t="str">
        <f>IFERROR(IF(VLOOKUP(G552,Vocabulary!$A:$J,10,)=0,"",VLOOKUP(G552,Vocabulary!$A:$J,10,)),"")</f>
        <v>&lt;eu:LegalEntityLegalName&gt;</v>
      </c>
      <c r="I552" s="21">
        <v>238</v>
      </c>
      <c r="J552" s="12" t="str">
        <f>IFERROR(IF(VLOOKUP(I552,Vocabulary!$A:$J,10,)=0,"",VLOOKUP(I552,Vocabulary!$A:$J,10,)),"")</f>
        <v>&lt;rov:legalName&gt;</v>
      </c>
      <c r="K552" s="8">
        <v>622</v>
      </c>
      <c r="L552" s="12" t="str">
        <f>IFERROR(IF(VLOOKUP(K552,Vocabulary!$A:$J,10,)=0,"",VLOOKUP(K552,Vocabulary!$A:$J,10,)),"")</f>
        <v>&lt;vl-organisatie-ext:wettelijkeNaam&gt;</v>
      </c>
    </row>
    <row r="553" spans="1:12" x14ac:dyDescent="0.3">
      <c r="A553" s="8">
        <v>623</v>
      </c>
      <c r="B553" s="12" t="str">
        <f>IFERROR(VLOOKUP(A553,Vocabulary!$A:$J,6,),"")</f>
        <v>VL</v>
      </c>
      <c r="C553" s="12" t="str">
        <f>IFERROR(VLOOKUP(A553,Vocabulary!$A:$J,4,),"")</f>
        <v>Generic</v>
      </c>
      <c r="D553" s="12" t="str">
        <f>IFERROR(VLOOKUP(A553,Vocabulary!$A:$J,2,),"")</f>
        <v>Object</v>
      </c>
      <c r="E553" s="12" t="str">
        <f>IFERROR(IF(VLOOKUP(A553,Vocabulary!$A:$J,3,)=0,"",VLOOKUP(A553,Vocabulary!$A:$J,3,)),"")</f>
        <v/>
      </c>
      <c r="F553" s="12" t="str">
        <f>IFERROR(IF(VLOOKUP(A553,Vocabulary!$A:$J,7,)=0,"",VLOOKUP(A553,Vocabulary!$A:$J,7,)),"")</f>
        <v/>
      </c>
      <c r="H553" s="12" t="str">
        <f>IFERROR(IF(VLOOKUP(G553,Vocabulary!$A:$J,10,)=0,"",VLOOKUP(G553,Vocabulary!$A:$J,10,)),"")</f>
        <v/>
      </c>
      <c r="J553" s="12" t="str">
        <f>IFERROR(IF(VLOOKUP(I553,Vocabulary!$A:$J,10,)=0,"",VLOOKUP(I553,Vocabulary!$A:$J,10,)),"")</f>
        <v/>
      </c>
      <c r="K553" s="8">
        <v>623</v>
      </c>
      <c r="L553" s="12" t="str">
        <f>IFERROR(IF(VLOOKUP(K553,Vocabulary!$A:$J,10,)=0,"",VLOOKUP(K553,Vocabulary!$A:$J,10,)),"")</f>
        <v>&lt;vl-generiek:Object&gt;</v>
      </c>
    </row>
    <row r="554" spans="1:12" x14ac:dyDescent="0.3">
      <c r="A554" s="8">
        <v>624</v>
      </c>
      <c r="B554" s="12" t="str">
        <f>IFERROR(VLOOKUP(A554,Vocabulary!$A:$J,6,),"")</f>
        <v>VL</v>
      </c>
      <c r="C554" s="12" t="str">
        <f>IFERROR(VLOOKUP(A554,Vocabulary!$A:$J,4,),"")</f>
        <v>Generic</v>
      </c>
      <c r="D554" s="12" t="str">
        <f>IFERROR(VLOOKUP(A554,Vocabulary!$A:$J,2,),"")</f>
        <v>ContactInfo</v>
      </c>
      <c r="E554" s="12" t="str">
        <f>IFERROR(IF(VLOOKUP(A554,Vocabulary!$A:$J,3,)=0,"",VLOOKUP(A554,Vocabulary!$A:$J,3,)),"")</f>
        <v/>
      </c>
      <c r="F554" s="12" t="str">
        <f>IFERROR(IF(VLOOKUP(A554,Vocabulary!$A:$J,7,)=0,"",VLOOKUP(A554,Vocabulary!$A:$J,7,)),"")</f>
        <v/>
      </c>
      <c r="H554" s="12" t="str">
        <f>IFERROR(IF(VLOOKUP(G554,Vocabulary!$A:$J,10,)=0,"",VLOOKUP(G554,Vocabulary!$A:$J,10,)),"")</f>
        <v/>
      </c>
      <c r="J554" s="12" t="str">
        <f>IFERROR(IF(VLOOKUP(I554,Vocabulary!$A:$J,10,)=0,"",VLOOKUP(I554,Vocabulary!$A:$J,10,)),"")</f>
        <v/>
      </c>
      <c r="K554" s="8">
        <v>624</v>
      </c>
      <c r="L554" s="12" t="str">
        <f>IFERROR(IF(VLOOKUP(K554,Vocabulary!$A:$J,10,)=0,"",VLOOKUP(K554,Vocabulary!$A:$J,10,)),"")</f>
        <v>&lt;vl-generiek:ContactInfo&gt;</v>
      </c>
    </row>
    <row r="555" spans="1:12" x14ac:dyDescent="0.3">
      <c r="A555" s="8">
        <v>625</v>
      </c>
      <c r="B555" s="12" t="str">
        <f>IFERROR(VLOOKUP(A555,Vocabulary!$A:$J,6,),"")</f>
        <v>VL</v>
      </c>
      <c r="C555" s="12" t="str">
        <f>IFERROR(VLOOKUP(A555,Vocabulary!$A:$J,4,),"")</f>
        <v>Location</v>
      </c>
      <c r="D555" s="12" t="str">
        <f>IFERROR(VLOOKUP(A555,Vocabulary!$A:$J,2,),"")</f>
        <v>Perceel</v>
      </c>
      <c r="E555" s="12" t="str">
        <f>IFERROR(IF(VLOOKUP(A555,Vocabulary!$A:$J,3,)=0,"",VLOOKUP(A555,Vocabulary!$A:$J,3,)),"")</f>
        <v/>
      </c>
      <c r="F555" s="12" t="str">
        <f>IFERROR(IF(VLOOKUP(A555,Vocabulary!$A:$J,7,)=0,"",VLOOKUP(A555,Vocabulary!$A:$J,7,)),"")</f>
        <v/>
      </c>
      <c r="H555" s="12" t="str">
        <f>IFERROR(IF(VLOOKUP(G555,Vocabulary!$A:$J,10,)=0,"",VLOOKUP(G555,Vocabulary!$A:$J,10,)),"")</f>
        <v/>
      </c>
      <c r="I555" s="21">
        <v>260</v>
      </c>
      <c r="J555" s="12" t="str">
        <f>IFERROR(IF(VLOOKUP(I555,Vocabulary!$A:$J,10,)=0,"",VLOOKUP(I555,Vocabulary!$A:$J,10,)),"")</f>
        <v>&lt;fed-loc:Parcel&gt;</v>
      </c>
      <c r="K555" s="8">
        <v>625</v>
      </c>
      <c r="L555" s="12" t="str">
        <f>IFERROR(IF(VLOOKUP(K555,Vocabulary!$A:$J,10,)=0,"",VLOOKUP(K555,Vocabulary!$A:$J,10,)),"")</f>
        <v>&lt;vl-adres:Perceel&gt;</v>
      </c>
    </row>
    <row r="556" spans="1:12" x14ac:dyDescent="0.3">
      <c r="A556" s="8">
        <v>626</v>
      </c>
      <c r="B556" s="12" t="str">
        <f>IFERROR(VLOOKUP(A556,Vocabulary!$A:$J,6,),"")</f>
        <v>VL</v>
      </c>
      <c r="C556" s="12" t="str">
        <f>IFERROR(VLOOKUP(A556,Vocabulary!$A:$J,4,),"")</f>
        <v>Location</v>
      </c>
      <c r="D556" s="12" t="str">
        <f>IFERROR(VLOOKUP(A556,Vocabulary!$A:$J,2,),"")</f>
        <v>Gebouw</v>
      </c>
      <c r="E556" s="12" t="str">
        <f>IFERROR(IF(VLOOKUP(A556,Vocabulary!$A:$J,3,)=0,"",VLOOKUP(A556,Vocabulary!$A:$J,3,)),"")</f>
        <v/>
      </c>
      <c r="F556" s="12" t="str">
        <f>IFERROR(IF(VLOOKUP(A556,Vocabulary!$A:$J,7,)=0,"",VLOOKUP(A556,Vocabulary!$A:$J,7,)),"")</f>
        <v/>
      </c>
      <c r="H556" s="12" t="str">
        <f>IFERROR(IF(VLOOKUP(G556,Vocabulary!$A:$J,10,)=0,"",VLOOKUP(G556,Vocabulary!$A:$J,10,)),"")</f>
        <v/>
      </c>
      <c r="J556" s="12" t="str">
        <f>IFERROR(IF(VLOOKUP(I556,Vocabulary!$A:$J,10,)=0,"",VLOOKUP(I556,Vocabulary!$A:$J,10,)),"")</f>
        <v/>
      </c>
      <c r="K556" s="8">
        <v>626</v>
      </c>
      <c r="L556" s="12" t="str">
        <f>IFERROR(IF(VLOOKUP(K556,Vocabulary!$A:$J,10,)=0,"",VLOOKUP(K556,Vocabulary!$A:$J,10,)),"")</f>
        <v>&lt;vl-adres:Gebouw&gt;</v>
      </c>
    </row>
    <row r="557" spans="1:12" x14ac:dyDescent="0.3">
      <c r="A557" s="8">
        <v>627</v>
      </c>
      <c r="B557" s="12" t="str">
        <f>IFERROR(VLOOKUP(A557,Vocabulary!$A:$J,6,),"")</f>
        <v>VL</v>
      </c>
      <c r="C557" s="12" t="str">
        <f>IFERROR(VLOOKUP(A557,Vocabulary!$A:$J,4,),"")</f>
        <v>Location</v>
      </c>
      <c r="D557" s="12" t="str">
        <f>IFERROR(VLOOKUP(A557,Vocabulary!$A:$J,2,),"")</f>
        <v>Gebouweenheid</v>
      </c>
      <c r="E557" s="12" t="str">
        <f>IFERROR(IF(VLOOKUP(A557,Vocabulary!$A:$J,3,)=0,"",VLOOKUP(A557,Vocabulary!$A:$J,3,)),"")</f>
        <v/>
      </c>
      <c r="F557" s="12" t="str">
        <f>IFERROR(IF(VLOOKUP(A557,Vocabulary!$A:$J,7,)=0,"",VLOOKUP(A557,Vocabulary!$A:$J,7,)),"")</f>
        <v/>
      </c>
      <c r="H557" s="12" t="str">
        <f>IFERROR(IF(VLOOKUP(G557,Vocabulary!$A:$J,10,)=0,"",VLOOKUP(G557,Vocabulary!$A:$J,10,)),"")</f>
        <v/>
      </c>
      <c r="I557" s="21">
        <v>252</v>
      </c>
      <c r="J557" s="12" t="str">
        <f>IFERROR(IF(VLOOKUP(I557,Vocabulary!$A:$J,10,)=0,"",VLOOKUP(I557,Vocabulary!$A:$J,10,)),"")</f>
        <v>&lt;fed-loc:BuildingUnit&gt;</v>
      </c>
      <c r="K557" s="8">
        <v>627</v>
      </c>
      <c r="L557" s="12" t="str">
        <f>IFERROR(IF(VLOOKUP(K557,Vocabulary!$A:$J,10,)=0,"",VLOOKUP(K557,Vocabulary!$A:$J,10,)),"")</f>
        <v>&lt;vl-adres:Gebouweenheid&gt;</v>
      </c>
    </row>
    <row r="558" spans="1:12" x14ac:dyDescent="0.3">
      <c r="A558" s="8">
        <v>628</v>
      </c>
      <c r="B558" s="12" t="str">
        <f>IFERROR(VLOOKUP(A558,Vocabulary!$A:$J,6,),"")</f>
        <v>VL</v>
      </c>
      <c r="C558" s="12" t="str">
        <f>IFERROR(VLOOKUP(A558,Vocabulary!$A:$J,4,),"")</f>
        <v>Location</v>
      </c>
      <c r="D558" s="12" t="str">
        <f>IFERROR(VLOOKUP(A558,Vocabulary!$A:$J,2,),"")</f>
        <v>Standplaats</v>
      </c>
      <c r="E558" s="12" t="str">
        <f>IFERROR(IF(VLOOKUP(A558,Vocabulary!$A:$J,3,)=0,"",VLOOKUP(A558,Vocabulary!$A:$J,3,)),"")</f>
        <v/>
      </c>
      <c r="F558" s="12" t="str">
        <f>IFERROR(IF(VLOOKUP(A558,Vocabulary!$A:$J,7,)=0,"",VLOOKUP(A558,Vocabulary!$A:$J,7,)),"")</f>
        <v/>
      </c>
      <c r="H558" s="12" t="str">
        <f>IFERROR(IF(VLOOKUP(G558,Vocabulary!$A:$J,10,)=0,"",VLOOKUP(G558,Vocabulary!$A:$J,10,)),"")</f>
        <v/>
      </c>
      <c r="I558" s="21">
        <v>263</v>
      </c>
      <c r="J558" s="12" t="str">
        <f>IFERROR(IF(VLOOKUP(I558,Vocabulary!$A:$J,10,)=0,"",VLOOKUP(I558,Vocabulary!$A:$J,10,)),"")</f>
        <v>&lt;fed-loc:Stand&gt;</v>
      </c>
      <c r="K558" s="8">
        <v>628</v>
      </c>
      <c r="L558" s="12" t="str">
        <f>IFERROR(IF(VLOOKUP(K558,Vocabulary!$A:$J,10,)=0,"",VLOOKUP(K558,Vocabulary!$A:$J,10,)),"")</f>
        <v>&lt;vl-adres:Standplaats&gt;</v>
      </c>
    </row>
    <row r="559" spans="1:12" x14ac:dyDescent="0.3">
      <c r="A559" s="8">
        <v>629</v>
      </c>
      <c r="B559" s="12" t="str">
        <f>IFERROR(VLOOKUP(A559,Vocabulary!$A:$J,6,),"")</f>
        <v>VL</v>
      </c>
      <c r="C559" s="12" t="str">
        <f>IFERROR(VLOOKUP(A559,Vocabulary!$A:$J,4,),"")</f>
        <v>Location</v>
      </c>
      <c r="D559" s="12" t="str">
        <f>IFERROR(VLOOKUP(A559,Vocabulary!$A:$J,2,),"")</f>
        <v>Ligplaats</v>
      </c>
      <c r="E559" s="12" t="str">
        <f>IFERROR(IF(VLOOKUP(A559,Vocabulary!$A:$J,3,)=0,"",VLOOKUP(A559,Vocabulary!$A:$J,3,)),"")</f>
        <v/>
      </c>
      <c r="F559" s="12" t="str">
        <f>IFERROR(IF(VLOOKUP(A559,Vocabulary!$A:$J,7,)=0,"",VLOOKUP(A559,Vocabulary!$A:$J,7,)),"")</f>
        <v/>
      </c>
      <c r="H559" s="12" t="str">
        <f>IFERROR(IF(VLOOKUP(G559,Vocabulary!$A:$J,10,)=0,"",VLOOKUP(G559,Vocabulary!$A:$J,10,)),"")</f>
        <v/>
      </c>
      <c r="I559" s="21">
        <v>257</v>
      </c>
      <c r="J559" s="12" t="str">
        <f>IFERROR(IF(VLOOKUP(I559,Vocabulary!$A:$J,10,)=0,"",VLOOKUP(I559,Vocabulary!$A:$J,10,)),"")</f>
        <v>&lt;fed-loc:MooringPlace&gt;</v>
      </c>
      <c r="K559" s="8">
        <v>629</v>
      </c>
      <c r="L559" s="12" t="str">
        <f>IFERROR(IF(VLOOKUP(K559,Vocabulary!$A:$J,10,)=0,"",VLOOKUP(K559,Vocabulary!$A:$J,10,)),"")</f>
        <v>&lt;vl-adres:Ligplaats&gt;</v>
      </c>
    </row>
    <row r="560" spans="1:12" x14ac:dyDescent="0.3">
      <c r="A560" s="8">
        <v>630</v>
      </c>
      <c r="B560" s="12" t="str">
        <f>IFERROR(VLOOKUP(A560,Vocabulary!$A:$J,6,),"")</f>
        <v>VL</v>
      </c>
      <c r="C560" s="12" t="str">
        <f>IFERROR(VLOOKUP(A560,Vocabulary!$A:$J,4,),"")</f>
        <v>Person</v>
      </c>
      <c r="D560" s="12" t="str">
        <f>IFERROR(VLOOKUP(A560,Vocabulary!$A:$J,2,),"")</f>
        <v>heeftRelatieMet</v>
      </c>
      <c r="E560" s="12" t="str">
        <f>IFERROR(IF(VLOOKUP(A560,Vocabulary!$A:$J,3,)=0,"",VLOOKUP(A560,Vocabulary!$A:$J,3,)),"")</f>
        <v/>
      </c>
      <c r="F560" s="12" t="str">
        <f>IFERROR(IF(VLOOKUP(A560,Vocabulary!$A:$J,7,)=0,"",VLOOKUP(A560,Vocabulary!$A:$J,7,)),"")</f>
        <v/>
      </c>
      <c r="H560" s="12" t="str">
        <f>IFERROR(IF(VLOOKUP(G560,Vocabulary!$A:$J,10,)=0,"",VLOOKUP(G560,Vocabulary!$A:$J,10,)),"")</f>
        <v/>
      </c>
      <c r="I560" s="21">
        <v>339</v>
      </c>
      <c r="J560" s="12" t="str">
        <f>IFERROR(IF(VLOOKUP(I560,Vocabulary!$A:$J,10,)=0,"",VLOOKUP(I560,Vocabulary!$A:$J,10,)),"")</f>
        <v>&lt;fed-per:person1&gt;</v>
      </c>
      <c r="K560" s="8">
        <v>630</v>
      </c>
      <c r="L560" s="12" t="str">
        <f>IFERROR(IF(VLOOKUP(K560,Vocabulary!$A:$J,10,)=0,"",VLOOKUP(K560,Vocabulary!$A:$J,10,)),"")</f>
        <v>&lt;vl-persoon:heeftRelatieMet&gt;</v>
      </c>
    </row>
    <row r="561" spans="1:12" x14ac:dyDescent="0.3">
      <c r="A561" s="8">
        <v>631</v>
      </c>
      <c r="B561" s="12" t="str">
        <f>IFERROR(VLOOKUP(A561,Vocabulary!$A:$J,6,),"")</f>
        <v>VL</v>
      </c>
      <c r="C561" s="12" t="str">
        <f>IFERROR(VLOOKUP(A561,Vocabulary!$A:$J,4,),"")</f>
        <v>Organization</v>
      </c>
      <c r="D561" s="12" t="str">
        <f>IFERROR(VLOOKUP(A561,Vocabulary!$A:$J,2,),"")</f>
        <v>alternatieveNaam</v>
      </c>
      <c r="E561" s="12" t="str">
        <f>IFERROR(IF(VLOOKUP(A561,Vocabulary!$A:$J,3,)=0,"",VLOOKUP(A561,Vocabulary!$A:$J,3,)),"")</f>
        <v>alternative label</v>
      </c>
      <c r="F561" s="12" t="str">
        <f>IFERROR(IF(VLOOKUP(A561,Vocabulary!$A:$J,7,)=0,"",VLOOKUP(A561,Vocabulary!$A:$J,7,)),"")</f>
        <v>&lt;skos:altLabel&gt;</v>
      </c>
      <c r="G561" s="4">
        <v>105</v>
      </c>
      <c r="H561" s="12" t="str">
        <f>IFERROR(IF(VLOOKUP(G561,Vocabulary!$A:$J,10,)=0,"",VLOOKUP(G561,Vocabulary!$A:$J,10,)),"")</f>
        <v>&lt;eu:LegalEntityAlternativeName&gt;</v>
      </c>
      <c r="I561" s="21">
        <v>226</v>
      </c>
      <c r="J561" s="12" t="str">
        <f>IFERROR(IF(VLOOKUP(I561,Vocabulary!$A:$J,10,)=0,"",VLOOKUP(I561,Vocabulary!$A:$J,10,)),"")</f>
        <v>&lt;altLabel&gt;</v>
      </c>
      <c r="K561" s="8">
        <v>631</v>
      </c>
      <c r="L561" s="12" t="str">
        <f>IFERROR(IF(VLOOKUP(K561,Vocabulary!$A:$J,10,)=0,"",VLOOKUP(K561,Vocabulary!$A:$J,10,)),"")</f>
        <v>&lt;vl-organisatie-ext:alternatieveNaam&gt;</v>
      </c>
    </row>
    <row r="562" spans="1:12" x14ac:dyDescent="0.3">
      <c r="A562" s="8">
        <v>632</v>
      </c>
      <c r="B562" s="12" t="str">
        <f>IFERROR(VLOOKUP(A562,Vocabulary!$A:$J,6,),"")</f>
        <v>VL</v>
      </c>
      <c r="C562" s="12" t="str">
        <f>IFERROR(VLOOKUP(A562,Vocabulary!$A:$J,4,),"")</f>
        <v>Generic</v>
      </c>
      <c r="D562" s="12" t="str">
        <f>IFERROR(VLOOKUP(A562,Vocabulary!$A:$J,2,),"")</f>
        <v>website</v>
      </c>
      <c r="E562" s="12" t="str">
        <f>IFERROR(IF(VLOOKUP(A562,Vocabulary!$A:$J,3,)=0,"",VLOOKUP(A562,Vocabulary!$A:$J,3,)),"")</f>
        <v/>
      </c>
      <c r="F562" s="12" t="str">
        <f>IFERROR(IF(VLOOKUP(A562,Vocabulary!$A:$J,7,)=0,"",VLOOKUP(A562,Vocabulary!$A:$J,7,)),"")</f>
        <v/>
      </c>
      <c r="H562" s="12" t="str">
        <f>IFERROR(IF(VLOOKUP(G562,Vocabulary!$A:$J,10,)=0,"",VLOOKUP(G562,Vocabulary!$A:$J,10,)),"")</f>
        <v/>
      </c>
      <c r="I562" s="21">
        <v>248</v>
      </c>
      <c r="J562" s="12" t="str">
        <f>IFERROR(IF(VLOOKUP(I562,Vocabulary!$A:$J,10,)=0,"",VLOOKUP(I562,Vocabulary!$A:$J,10,)),"")</f>
        <v>&lt;foaf:homepage&gt;</v>
      </c>
      <c r="K562" s="8">
        <v>632</v>
      </c>
      <c r="L562" s="12" t="str">
        <f>IFERROR(IF(VLOOKUP(K562,Vocabulary!$A:$J,10,)=0,"",VLOOKUP(K562,Vocabulary!$A:$J,10,)),"")</f>
        <v>&lt;vl-generiek-ext:website&gt;</v>
      </c>
    </row>
    <row r="563" spans="1:12" x14ac:dyDescent="0.3">
      <c r="A563" s="8">
        <v>633</v>
      </c>
      <c r="B563" s="12" t="str">
        <f>IFERROR(VLOOKUP(A563,Vocabulary!$A:$J,6,),"")</f>
        <v>VL</v>
      </c>
      <c r="C563" s="12" t="str">
        <f>IFERROR(VLOOKUP(A563,Vocabulary!$A:$J,4,),"")</f>
        <v>Organization</v>
      </c>
      <c r="D563" s="12" t="str">
        <f>IFERROR(VLOOKUP(A563,Vocabulary!$A:$J,2,),"")</f>
        <v>Rechtsvormtype</v>
      </c>
      <c r="E563" s="12" t="str">
        <f>IFERROR(IF(VLOOKUP(A563,Vocabulary!$A:$J,3,)=0,"",VLOOKUP(A563,Vocabulary!$A:$J,3,)),"")</f>
        <v/>
      </c>
      <c r="F563" s="12" t="str">
        <f>IFERROR(IF(VLOOKUP(A563,Vocabulary!$A:$J,7,)=0,"",VLOOKUP(A563,Vocabulary!$A:$J,7,)),"")</f>
        <v/>
      </c>
      <c r="H563" s="12" t="str">
        <f>IFERROR(IF(VLOOKUP(G563,Vocabulary!$A:$J,10,)=0,"",VLOOKUP(G563,Vocabulary!$A:$J,10,)),"")</f>
        <v/>
      </c>
      <c r="I563" s="21">
        <v>372</v>
      </c>
      <c r="J563" s="12" t="str">
        <f>IFERROR(IF(VLOOKUP(I563,Vocabulary!$A:$J,10,)=0,"",VLOOKUP(I563,Vocabulary!$A:$J,10,)),"")</f>
        <v>&lt;fed-thesaurus:legalform&gt;</v>
      </c>
      <c r="K563" s="8">
        <v>633</v>
      </c>
      <c r="L563" s="12" t="str">
        <f>IFERROR(IF(VLOOKUP(K563,Vocabulary!$A:$J,10,)=0,"",VLOOKUP(K563,Vocabulary!$A:$J,10,)),"")</f>
        <v>&lt;vl-organisatie:Rechtsvormtype&gt;</v>
      </c>
    </row>
    <row r="564" spans="1:12" x14ac:dyDescent="0.3">
      <c r="A564" s="8">
        <v>634</v>
      </c>
      <c r="B564" s="12" t="str">
        <f>IFERROR(VLOOKUP(A564,Vocabulary!$A:$J,6,),"")</f>
        <v>VL</v>
      </c>
      <c r="C564" s="12" t="str">
        <f>IFERROR(VLOOKUP(A564,Vocabulary!$A:$J,4,),"")</f>
        <v>Organization</v>
      </c>
      <c r="D564" s="12" t="str">
        <f>IFERROR(VLOOKUP(A564,Vocabulary!$A:$J,2,),"")</f>
        <v>Rechtstoestandtype</v>
      </c>
      <c r="E564" s="12" t="str">
        <f>IFERROR(IF(VLOOKUP(A564,Vocabulary!$A:$J,3,)=0,"",VLOOKUP(A564,Vocabulary!$A:$J,3,)),"")</f>
        <v/>
      </c>
      <c r="F564" s="12" t="str">
        <f>IFERROR(IF(VLOOKUP(A564,Vocabulary!$A:$J,7,)=0,"",VLOOKUP(A564,Vocabulary!$A:$J,7,)),"")</f>
        <v/>
      </c>
      <c r="H564" s="12" t="str">
        <f>IFERROR(IF(VLOOKUP(G564,Vocabulary!$A:$J,10,)=0,"",VLOOKUP(G564,Vocabulary!$A:$J,10,)),"")</f>
        <v/>
      </c>
      <c r="I564" s="21">
        <v>373</v>
      </c>
      <c r="J564" s="12" t="str">
        <f>IFERROR(IF(VLOOKUP(I564,Vocabulary!$A:$J,10,)=0,"",VLOOKUP(I564,Vocabulary!$A:$J,10,)),"")</f>
        <v>&lt;fed-thesaurus:legalstatus&gt;</v>
      </c>
      <c r="K564" s="8">
        <v>634</v>
      </c>
      <c r="L564" s="12" t="str">
        <f>IFERROR(IF(VLOOKUP(K564,Vocabulary!$A:$J,10,)=0,"",VLOOKUP(K564,Vocabulary!$A:$J,10,)),"")</f>
        <v>&lt;vl-organisatie:Rechtstoestandtype&gt;</v>
      </c>
    </row>
    <row r="565" spans="1:12" ht="158.4" x14ac:dyDescent="0.3">
      <c r="A565" s="8">
        <v>635</v>
      </c>
      <c r="B565" s="12" t="str">
        <f>IFERROR(VLOOKUP(A565,Vocabulary!$A:$J,6,),"")</f>
        <v>VL</v>
      </c>
      <c r="C565" s="12" t="str">
        <f>IFERROR(VLOOKUP(A565,Vocabulary!$A:$J,4,),"")</f>
        <v>Organization</v>
      </c>
      <c r="D565" s="12" t="str">
        <f>IFERROR(VLOOKUP(A565,Vocabulary!$A:$J,2,),"")</f>
        <v>Rechtspersoonlijkheidtype</v>
      </c>
      <c r="E565" s="12" t="str">
        <f>IFERROR(IF(VLOOKUP(A565,Vocabulary!$A:$J,3,)=0,"",VLOOKUP(A565,Vocabulary!$A:$J,3,)),"")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F565" s="12" t="str">
        <f>IFERROR(IF(VLOOKUP(A565,Vocabulary!$A:$J,7,)=0,"",VLOOKUP(A565,Vocabulary!$A:$J,7,)),"")</f>
        <v/>
      </c>
      <c r="H565" s="12" t="str">
        <f>IFERROR(IF(VLOOKUP(G565,Vocabulary!$A:$J,10,)=0,"",VLOOKUP(G565,Vocabulary!$A:$J,10,)),"")</f>
        <v/>
      </c>
      <c r="I565" s="21">
        <v>376</v>
      </c>
      <c r="J565" s="12" t="str">
        <f>IFERROR(IF(VLOOKUP(I565,Vocabulary!$A:$J,10,)=0,"",VLOOKUP(I565,Vocabulary!$A:$J,10,)),"")</f>
        <v>&lt;fed-thesaurus:organizationtype&gt;</v>
      </c>
      <c r="K565" s="8">
        <v>635</v>
      </c>
      <c r="L565" s="12" t="str">
        <f>IFERROR(IF(VLOOKUP(K565,Vocabulary!$A:$J,10,)=0,"",VLOOKUP(K565,Vocabulary!$A:$J,10,)),"")</f>
        <v>&lt;vl-organisatie:Rechtspersoonlijkheidtype&gt;</v>
      </c>
    </row>
    <row r="566" spans="1:12" x14ac:dyDescent="0.3">
      <c r="A566" s="8">
        <v>636</v>
      </c>
      <c r="B566" s="12" t="str">
        <f>IFERROR(VLOOKUP(A566,Vocabulary!$A:$J,6,),"")</f>
        <v>VL</v>
      </c>
      <c r="C566" s="12" t="str">
        <f>IFERROR(VLOOKUP(A566,Vocabulary!$A:$J,4,),"")</f>
        <v>Location</v>
      </c>
      <c r="D566" s="12" t="str">
        <f>IFERROR(VLOOKUP(A566,Vocabulary!$A:$J,2,),"")</f>
        <v>Statuswaarde</v>
      </c>
      <c r="E566" s="12" t="str">
        <f>IFERROR(IF(VLOOKUP(A566,Vocabulary!$A:$J,3,)=0,"",VLOOKUP(A566,Vocabulary!$A:$J,3,)),"")</f>
        <v/>
      </c>
      <c r="F566" s="12" t="str">
        <f>IFERROR(IF(VLOOKUP(A566,Vocabulary!$A:$J,7,)=0,"",VLOOKUP(A566,Vocabulary!$A:$J,7,)),"")</f>
        <v/>
      </c>
      <c r="H566" s="12" t="str">
        <f>IFERROR(IF(VLOOKUP(G566,Vocabulary!$A:$J,10,)=0,"",VLOOKUP(G566,Vocabulary!$A:$J,10,)),"")</f>
        <v/>
      </c>
      <c r="I566" s="21">
        <v>360.66800000000001</v>
      </c>
      <c r="J566" s="12" t="str">
        <f>IFERROR(IF(VLOOKUP(I566,Vocabulary!$A:$J,10,)=0,"",VLOOKUP(I566,Vocabulary!$A:$J,10,)),"")</f>
        <v/>
      </c>
      <c r="K566" s="8">
        <v>636</v>
      </c>
      <c r="L566" s="12" t="str">
        <f>IFERROR(IF(VLOOKUP(K566,Vocabulary!$A:$J,10,)=0,"",VLOOKUP(K566,Vocabulary!$A:$J,10,)),"")</f>
        <v>&lt;vl-adres:Statuswaarde&gt;</v>
      </c>
    </row>
    <row r="567" spans="1:12" x14ac:dyDescent="0.3">
      <c r="A567" s="8">
        <v>637</v>
      </c>
      <c r="B567" s="12" t="str">
        <f>IFERROR(VLOOKUP(A567,Vocabulary!$A:$J,6,),"")</f>
        <v>VL</v>
      </c>
      <c r="C567" s="12" t="str">
        <f>IFERROR(VLOOKUP(A567,Vocabulary!$A:$J,4,),"")</f>
        <v>Person</v>
      </c>
      <c r="D567" s="12" t="str">
        <f>IFERROR(VLOOKUP(A567,Vocabulary!$A:$J,2,),"")</f>
        <v>achternaam</v>
      </c>
      <c r="E567" s="12" t="str">
        <f>IFERROR(IF(VLOOKUP(A567,Vocabulary!$A:$J,3,)=0,"",VLOOKUP(A567,Vocabulary!$A:$J,3,)),"")</f>
        <v/>
      </c>
      <c r="F567" s="12" t="str">
        <f>IFERROR(IF(VLOOKUP(A567,Vocabulary!$A:$J,7,)=0,"",VLOOKUP(A567,Vocabulary!$A:$J,7,)),"")</f>
        <v/>
      </c>
      <c r="G567" s="4">
        <v>135</v>
      </c>
      <c r="H567" s="12" t="str">
        <f>IFERROR(IF(VLOOKUP(G567,Vocabulary!$A:$J,10,)=0,"",VLOOKUP(G567,Vocabulary!$A:$J,10,)),"")</f>
        <v>&lt;eu:PersonFamilyName&gt;</v>
      </c>
      <c r="I567" s="21">
        <v>332</v>
      </c>
      <c r="J567" s="12" t="str">
        <f>IFERROR(IF(VLOOKUP(I567,Vocabulary!$A:$J,10,)=0,"",VLOOKUP(I567,Vocabulary!$A:$J,10,)),"")</f>
        <v>&lt;#term_family_name&gt;</v>
      </c>
      <c r="K567" s="8">
        <v>637</v>
      </c>
      <c r="L567" s="12" t="str">
        <f>IFERROR(IF(VLOOKUP(K567,Vocabulary!$A:$J,10,)=0,"",VLOOKUP(K567,Vocabulary!$A:$J,10,)),"")</f>
        <v>&lt;vl-persoon-ext:achternaam&gt;</v>
      </c>
    </row>
    <row r="568" spans="1:12" x14ac:dyDescent="0.3">
      <c r="A568" s="8">
        <v>638</v>
      </c>
      <c r="B568" s="12" t="str">
        <f>IFERROR(VLOOKUP(A568,Vocabulary!$A:$J,6,),"")</f>
        <v>VL</v>
      </c>
      <c r="C568" s="12" t="str">
        <f>IFERROR(VLOOKUP(A568,Vocabulary!$A:$J,4,),"")</f>
        <v>Person</v>
      </c>
      <c r="D568" s="12" t="str">
        <f>IFERROR(VLOOKUP(A568,Vocabulary!$A:$J,2,),"")</f>
        <v>voornaam</v>
      </c>
      <c r="E568" s="12" t="str">
        <f>IFERROR(IF(VLOOKUP(A568,Vocabulary!$A:$J,3,)=0,"",VLOOKUP(A568,Vocabulary!$A:$J,3,)),"")</f>
        <v/>
      </c>
      <c r="F568" s="12" t="str">
        <f>IFERROR(IF(VLOOKUP(A568,Vocabulary!$A:$J,7,)=0,"",VLOOKUP(A568,Vocabulary!$A:$J,7,)),"")</f>
        <v/>
      </c>
      <c r="H568" s="12" t="str">
        <f>IFERROR(IF(VLOOKUP(G568,Vocabulary!$A:$J,10,)=0,"",VLOOKUP(G568,Vocabulary!$A:$J,10,)),"")</f>
        <v/>
      </c>
      <c r="I568" s="21">
        <v>333</v>
      </c>
      <c r="J568" s="12" t="str">
        <f>IFERROR(IF(VLOOKUP(I568,Vocabulary!$A:$J,10,)=0,"",VLOOKUP(I568,Vocabulary!$A:$J,10,)),"")</f>
        <v>&lt;#term_givenname&gt;</v>
      </c>
      <c r="K568" s="8">
        <v>638</v>
      </c>
      <c r="L568" s="12" t="str">
        <f>IFERROR(IF(VLOOKUP(K568,Vocabulary!$A:$J,10,)=0,"",VLOOKUP(K568,Vocabulary!$A:$J,10,)),"")</f>
        <v>&lt;vl-persoon-ext:voornaam&gt;</v>
      </c>
    </row>
    <row r="569" spans="1:12" x14ac:dyDescent="0.3">
      <c r="A569" s="8">
        <v>639</v>
      </c>
      <c r="B569" s="12" t="str">
        <f>IFERROR(VLOOKUP(A569,Vocabulary!$A:$J,6,),"")</f>
        <v>VL</v>
      </c>
      <c r="C569" s="12" t="str">
        <f>IFERROR(VLOOKUP(A569,Vocabulary!$A:$J,4,),"")</f>
        <v>Person</v>
      </c>
      <c r="D569" s="12" t="str">
        <f>IFERROR(VLOOKUP(A569,Vocabulary!$A:$J,2,),"")</f>
        <v>Geslacht</v>
      </c>
      <c r="E569" s="12" t="str">
        <f>IFERROR(IF(VLOOKUP(A569,Vocabulary!$A:$J,3,)=0,"",VLOOKUP(A569,Vocabulary!$A:$J,3,)),"")</f>
        <v/>
      </c>
      <c r="F569" s="12" t="str">
        <f>IFERROR(IF(VLOOKUP(A569,Vocabulary!$A:$J,7,)=0,"",VLOOKUP(A569,Vocabulary!$A:$J,7,)),"")</f>
        <v/>
      </c>
      <c r="H569" s="12" t="str">
        <f>IFERROR(IF(VLOOKUP(G569,Vocabulary!$A:$J,10,)=0,"",VLOOKUP(G569,Vocabulary!$A:$J,10,)),"")</f>
        <v/>
      </c>
      <c r="I569" s="21">
        <v>368</v>
      </c>
      <c r="J569" s="12" t="str">
        <f>IFERROR(IF(VLOOKUP(I569,Vocabulary!$A:$J,10,)=0,"",VLOOKUP(I569,Vocabulary!$A:$J,10,)),"")</f>
        <v>&lt;fed-thesaurus:gendercode&gt;</v>
      </c>
      <c r="K569" s="8">
        <v>639</v>
      </c>
      <c r="L569" s="12" t="str">
        <f>IFERROR(IF(VLOOKUP(K569,Vocabulary!$A:$J,10,)=0,"",VLOOKUP(K569,Vocabulary!$A:$J,10,)),"")</f>
        <v>&lt;vl-persoon:Geslacht&gt;</v>
      </c>
    </row>
    <row r="570" spans="1:12" x14ac:dyDescent="0.3">
      <c r="A570" s="8">
        <v>640</v>
      </c>
      <c r="B570" s="12" t="str">
        <f>IFERROR(VLOOKUP(A570,Vocabulary!$A:$J,6,),"")</f>
        <v>VL</v>
      </c>
      <c r="C570" s="12" t="str">
        <f>IFERROR(VLOOKUP(A570,Vocabulary!$A:$J,4,),"")</f>
        <v>Person</v>
      </c>
      <c r="D570" s="12" t="str">
        <f>IFERROR(VLOOKUP(A570,Vocabulary!$A:$J,2,),"")</f>
        <v>BurgerlijkeStaatType</v>
      </c>
      <c r="E570" s="12" t="str">
        <f>IFERROR(IF(VLOOKUP(A570,Vocabulary!$A:$J,3,)=0,"",VLOOKUP(A570,Vocabulary!$A:$J,3,)),"")</f>
        <v/>
      </c>
      <c r="F570" s="12" t="str">
        <f>IFERROR(IF(VLOOKUP(A570,Vocabulary!$A:$J,7,)=0,"",VLOOKUP(A570,Vocabulary!$A:$J,7,)),"")</f>
        <v/>
      </c>
      <c r="H570" s="12" t="str">
        <f>IFERROR(IF(VLOOKUP(G570,Vocabulary!$A:$J,10,)=0,"",VLOOKUP(G570,Vocabulary!$A:$J,10,)),"")</f>
        <v/>
      </c>
      <c r="I570" s="21">
        <v>362</v>
      </c>
      <c r="J570" s="12" t="str">
        <f>IFERROR(IF(VLOOKUP(I570,Vocabulary!$A:$J,10,)=0,"",VLOOKUP(I570,Vocabulary!$A:$J,10,)),"")</f>
        <v>&lt;fed-thesaurus:civilstatustype&gt;</v>
      </c>
      <c r="K570" s="8">
        <v>640</v>
      </c>
      <c r="L570" s="12" t="str">
        <f>IFERROR(IF(VLOOKUP(K570,Vocabulary!$A:$J,10,)=0,"",VLOOKUP(K570,Vocabulary!$A:$J,10,)),"")</f>
        <v>&lt;vl-persoon:BurgerlijkeStaatType&gt;</v>
      </c>
    </row>
    <row r="571" spans="1:12" x14ac:dyDescent="0.3">
      <c r="A571" s="8">
        <v>641</v>
      </c>
      <c r="B571" s="12" t="str">
        <f>IFERROR(VLOOKUP(A571,Vocabulary!$A:$J,6,),"")</f>
        <v>VL</v>
      </c>
      <c r="C571" s="12" t="str">
        <f>IFERROR(VLOOKUP(A571,Vocabulary!$A:$J,4,),"")</f>
        <v>Person</v>
      </c>
      <c r="D571" s="12" t="str">
        <f>IFERROR(VLOOKUP(A571,Vocabulary!$A:$J,2,),"")</f>
        <v>Afstammingstype</v>
      </c>
      <c r="E571" s="12" t="str">
        <f>IFERROR(IF(VLOOKUP(A571,Vocabulary!$A:$J,3,)=0,"",VLOOKUP(A571,Vocabulary!$A:$J,3,)),"")</f>
        <v/>
      </c>
      <c r="F571" s="12" t="str">
        <f>IFERROR(IF(VLOOKUP(A571,Vocabulary!$A:$J,7,)=0,"",VLOOKUP(A571,Vocabulary!$A:$J,7,)),"")</f>
        <v/>
      </c>
      <c r="H571" s="12" t="str">
        <f>IFERROR(IF(VLOOKUP(G571,Vocabulary!$A:$J,10,)=0,"",VLOOKUP(G571,Vocabulary!$A:$J,10,)),"")</f>
        <v/>
      </c>
      <c r="I571" s="21">
        <v>363</v>
      </c>
      <c r="J571" s="12" t="str">
        <f>IFERROR(IF(VLOOKUP(I571,Vocabulary!$A:$J,10,)=0,"",VLOOKUP(I571,Vocabulary!$A:$J,10,)),"")</f>
        <v>&lt;fed-thesaurus:descent&gt;</v>
      </c>
      <c r="K571" s="8">
        <v>641</v>
      </c>
      <c r="L571" s="12" t="str">
        <f>IFERROR(IF(VLOOKUP(K571,Vocabulary!$A:$J,10,)=0,"",VLOOKUP(K571,Vocabulary!$A:$J,10,)),"")</f>
        <v>&lt;vl-persoon:Afstammingstype&gt;</v>
      </c>
    </row>
    <row r="572" spans="1:12" x14ac:dyDescent="0.3">
      <c r="A572" s="8">
        <v>642</v>
      </c>
      <c r="B572" s="12" t="str">
        <f>IFERROR(VLOOKUP(A572,Vocabulary!$A:$J,6,),"")</f>
        <v>VL</v>
      </c>
      <c r="C572" s="12" t="str">
        <f>IFERROR(VLOOKUP(A572,Vocabulary!$A:$J,4,),"")</f>
        <v>Person</v>
      </c>
      <c r="D572" s="12" t="str">
        <f>IFERROR(VLOOKUP(A572,Vocabulary!$A:$J,2,),"")</f>
        <v>Gezinsrelatietype</v>
      </c>
      <c r="E572" s="12" t="str">
        <f>IFERROR(IF(VLOOKUP(A572,Vocabulary!$A:$J,3,)=0,"",VLOOKUP(A572,Vocabulary!$A:$J,3,)),"")</f>
        <v/>
      </c>
      <c r="F572" s="12" t="str">
        <f>IFERROR(IF(VLOOKUP(A572,Vocabulary!$A:$J,7,)=0,"",VLOOKUP(A572,Vocabulary!$A:$J,7,)),"")</f>
        <v/>
      </c>
      <c r="H572" s="12" t="str">
        <f>IFERROR(IF(VLOOKUP(G572,Vocabulary!$A:$J,10,)=0,"",VLOOKUP(G572,Vocabulary!$A:$J,10,)),"")</f>
        <v/>
      </c>
      <c r="I572" s="21">
        <v>366</v>
      </c>
      <c r="J572" s="12" t="str">
        <f>IFERROR(IF(VLOOKUP(I572,Vocabulary!$A:$J,10,)=0,"",VLOOKUP(I572,Vocabulary!$A:$J,10,)),"")</f>
        <v>&lt;fed-thesaurus:householdrelationtype&gt;</v>
      </c>
      <c r="K572" s="8">
        <v>642</v>
      </c>
      <c r="L572" s="12" t="str">
        <f>IFERROR(IF(VLOOKUP(K572,Vocabulary!$A:$J,10,)=0,"",VLOOKUP(K572,Vocabulary!$A:$J,10,)),"")</f>
        <v>&lt;vl-persoon:Gezinsrelatietype&gt;</v>
      </c>
    </row>
    <row r="573" spans="1:12" x14ac:dyDescent="0.3">
      <c r="A573" s="8">
        <v>643</v>
      </c>
      <c r="B573" s="12" t="str">
        <f>IFERROR(VLOOKUP(A573,Vocabulary!$A:$J,6,),"")</f>
        <v>VL</v>
      </c>
      <c r="C573" s="12" t="str">
        <f>IFERROR(VLOOKUP(A573,Vocabulary!$A:$J,4,),"")</f>
        <v>Organization</v>
      </c>
      <c r="D573" s="12" t="str">
        <f>IFERROR(VLOOKUP(A573,Vocabulary!$A:$J,2,),"")</f>
        <v>isHetResultaatVan</v>
      </c>
      <c r="E573" s="12" t="str">
        <f>IFERROR(IF(VLOOKUP(A573,Vocabulary!$A:$J,3,)=0,"",VLOOKUP(A573,Vocabulary!$A:$J,3,)),"")</f>
        <v/>
      </c>
      <c r="F573" s="12" t="str">
        <f>IFERROR(IF(VLOOKUP(A573,Vocabulary!$A:$J,7,)=0,"",VLOOKUP(A573,Vocabulary!$A:$J,7,)),"")</f>
        <v/>
      </c>
      <c r="G573" s="4">
        <v>175</v>
      </c>
      <c r="H573" s="12" t="str">
        <f>IFERROR(IF(VLOOKUP(G573,Vocabulary!$A:$J,10,)=0,"",VLOOKUP(G573,Vocabulary!$A:$J,10,)),"")</f>
        <v>&lt;eu:PublicOrganisationResultedFrom&gt;</v>
      </c>
      <c r="J573" s="12" t="str">
        <f>IFERROR(IF(VLOOKUP(I573,Vocabulary!$A:$J,10,)=0,"",VLOOKUP(I573,Vocabulary!$A:$J,10,)),"")</f>
        <v/>
      </c>
      <c r="K573" s="8">
        <v>643</v>
      </c>
      <c r="L573" s="12" t="str">
        <f>IFERROR(IF(VLOOKUP(K573,Vocabulary!$A:$J,10,)=0,"",VLOOKUP(K573,Vocabulary!$A:$J,10,)),"")</f>
        <v>&lt;vl-organisatie:isHetResultaatVan&gt;</v>
      </c>
    </row>
    <row r="574" spans="1:12" x14ac:dyDescent="0.3">
      <c r="A574" s="8">
        <v>644</v>
      </c>
      <c r="B574" s="12" t="str">
        <f>IFERROR(VLOOKUP(A574,Vocabulary!$A:$J,6,),"")</f>
        <v>FED</v>
      </c>
      <c r="C574" s="12" t="str">
        <f>IFERROR(VLOOKUP(A574,Vocabulary!$A:$J,4,),"")</f>
        <v>Person</v>
      </c>
      <c r="D574" s="12" t="str">
        <f>IFERROR(VLOOKUP(A574,Vocabulary!$A:$J,2,),"")</f>
        <v>person2</v>
      </c>
      <c r="E574" s="12" t="str">
        <f>IFERROR(IF(VLOOKUP(A574,Vocabulary!$A:$J,3,)=0,"",VLOOKUP(A574,Vocabulary!$A:$J,3,)),"")</f>
        <v>Second person in a relation of 2 persons.</v>
      </c>
      <c r="F574" s="12" t="str">
        <f>IFERROR(IF(VLOOKUP(A574,Vocabulary!$A:$J,7,)=0,"",VLOOKUP(A574,Vocabulary!$A:$J,7,)),"")</f>
        <v/>
      </c>
      <c r="H574" s="12" t="str">
        <f>IFERROR(IF(VLOOKUP(G574,Vocabulary!$A:$J,10,)=0,"",VLOOKUP(G574,Vocabulary!$A:$J,10,)),"")</f>
        <v/>
      </c>
      <c r="I574" s="21">
        <v>644</v>
      </c>
      <c r="J574" s="12" t="str">
        <f>IFERROR(IF(VLOOKUP(I574,Vocabulary!$A:$J,10,)=0,"",VLOOKUP(I574,Vocabulary!$A:$J,10,)),"")</f>
        <v>&lt;fed-per:person2&gt;</v>
      </c>
      <c r="K574" s="8">
        <v>630</v>
      </c>
      <c r="L574" s="12" t="str">
        <f>IFERROR(IF(VLOOKUP(K574,Vocabulary!$A:$J,10,)=0,"",VLOOKUP(K574,Vocabulary!$A:$J,10,)),"")</f>
        <v>&lt;vl-persoon:heeftRelatieMet&gt;</v>
      </c>
    </row>
    <row r="575" spans="1:12" x14ac:dyDescent="0.3">
      <c r="A575" s="8">
        <v>645</v>
      </c>
      <c r="B575" s="12" t="str">
        <f>IFERROR(VLOOKUP(A575,Vocabulary!$A:$J,6,),"")</f>
        <v>FED</v>
      </c>
      <c r="C575" s="12" t="str">
        <f>IFERROR(VLOOKUP(A575,Vocabulary!$A:$J,4,),"")</f>
        <v>Location</v>
      </c>
      <c r="D575" s="12" t="str">
        <f>IFERROR(VLOOKUP(A575,Vocabulary!$A:$J,2,),"")</f>
        <v>Location</v>
      </c>
      <c r="E575" s="12" t="str">
        <f>IFERROR(IF(VLOOKUP(A575,Vocabulary!$A:$J,3,)=0,"",VLOOKUP(A575,Vocabulary!$A:$J,3,)),"")</f>
        <v>An identifiable geographic place.</v>
      </c>
      <c r="F575" s="12" t="str">
        <f>IFERROR(IF(VLOOKUP(A575,Vocabulary!$A:$J,7,)=0,"",VLOOKUP(A575,Vocabulary!$A:$J,7,)),"")</f>
        <v/>
      </c>
      <c r="G575" s="4">
        <v>113</v>
      </c>
      <c r="H575" s="12" t="str">
        <f>IFERROR(IF(VLOOKUP(G575,Vocabulary!$A:$J,10,)=0,"",VLOOKUP(G575,Vocabulary!$A:$J,10,)),"")</f>
        <v>&lt;eu:Location&gt;</v>
      </c>
      <c r="I575" s="8">
        <v>645</v>
      </c>
      <c r="J575" s="12" t="str">
        <f>IFERROR(IF(VLOOKUP(I575,Vocabulary!$A:$J,10,)=0,"",VLOOKUP(I575,Vocabulary!$A:$J,10,)),"")</f>
        <v>&lt;dcterms:Location&gt;</v>
      </c>
      <c r="L575" s="12" t="str">
        <f>IFERROR(IF(VLOOKUP(K575,Vocabulary!$A:$J,10,)=0,"",VLOOKUP(K575,Vocabulary!$A:$J,10,)),"")</f>
        <v/>
      </c>
    </row>
    <row r="576" spans="1:12" ht="216" x14ac:dyDescent="0.3">
      <c r="A576" s="8">
        <v>649</v>
      </c>
      <c r="B576" s="12" t="str">
        <f>IFERROR(VLOOKUP(A576,Vocabulary!$A:$J,6,),"")</f>
        <v>FED</v>
      </c>
      <c r="C576" s="12" t="str">
        <f>IFERROR(VLOOKUP(A576,Vocabulary!$A:$J,4,),"")</f>
        <v>Location</v>
      </c>
      <c r="D576" s="12" t="str">
        <f>IFERROR(VLOOKUP(A576,Vocabulary!$A:$J,2,),"")</f>
        <v>postName</v>
      </c>
      <c r="E576" s="12" t="str">
        <f>IFERROR(IF(VLOOKUP(A576,Vocabulary!$A:$J,3,)=0,"",VLOOKUP(A576,Vocabulary!$A:$J,3,)),"")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F576" s="12" t="str">
        <f>IFERROR(IF(VLOOKUP(A576,Vocabulary!$A:$J,7,)=0,"",VLOOKUP(A576,Vocabulary!$A:$J,7,)),"")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G576" s="4">
        <v>8</v>
      </c>
      <c r="H576" s="12" t="str">
        <f>IFERROR(IF(VLOOKUP(G576,Vocabulary!$A:$J,10,)=0,"",VLOOKUP(G576,Vocabulary!$A:$J,10,)),"")</f>
        <v>&lt;eu:AddressPostName&gt;</v>
      </c>
      <c r="I576" s="21">
        <v>649</v>
      </c>
      <c r="J576" s="12" t="str">
        <f>IFERROR(IF(VLOOKUP(I576,Vocabulary!$A:$J,10,)=0,"",VLOOKUP(I576,Vocabulary!$A:$J,10,)),"")</f>
        <v>&lt;PostalDescriptor.postName&gt;</v>
      </c>
      <c r="K576" s="8">
        <v>430</v>
      </c>
      <c r="L576" s="12" t="str">
        <f>IFERROR(IF(VLOOKUP(K576,Vocabulary!$A:$J,10,)=0,"",VLOOKUP(K576,Vocabulary!$A:$J,10,)),"")</f>
        <v>&lt;vl-adres:postnaam&gt;</v>
      </c>
    </row>
    <row r="577" spans="1:12" x14ac:dyDescent="0.3">
      <c r="A577" s="8">
        <v>650</v>
      </c>
      <c r="B577" s="12" t="str">
        <f>IFERROR(VLOOKUP(A577,Vocabulary!$A:$J,6,),"")</f>
        <v>FED</v>
      </c>
      <c r="C577" s="12" t="str">
        <f>IFERROR(VLOOKUP(A577,Vocabulary!$A:$J,4,),"")</f>
        <v>Location</v>
      </c>
      <c r="D577" s="12" t="str">
        <f>IFERROR(VLOOKUP(A577,Vocabulary!$A:$J,2,),"")</f>
        <v>geographicName</v>
      </c>
      <c r="E577" s="12" t="str">
        <f>IFERROR(IF(VLOOKUP(A577,Vocabulary!$A:$J,3,)=0,"",VLOOKUP(A577,Vocabulary!$A:$J,3,)),"")</f>
        <v>A proper noun applied to a spatial object.</v>
      </c>
      <c r="F577" s="12" t="str">
        <f>IFERROR(IF(VLOOKUP(A577,Vocabulary!$A:$J,7,)=0,"",VLOOKUP(A577,Vocabulary!$A:$J,7,)),"")</f>
        <v/>
      </c>
      <c r="G577" s="4">
        <v>114</v>
      </c>
      <c r="H577" s="12" t="str">
        <f>IFERROR(IF(VLOOKUP(G577,Vocabulary!$A:$J,10,)=0,"",VLOOKUP(G577,Vocabulary!$A:$J,10,)),"")</f>
        <v>&lt;eu:LocationGeographicName&gt;</v>
      </c>
      <c r="I577" s="21">
        <v>650</v>
      </c>
      <c r="J577" s="12" t="str">
        <f>IFERROR(IF(VLOOKUP(I577,Vocabulary!$A:$J,10,)=0,"",VLOOKUP(I577,Vocabulary!$A:$J,10,)),"")</f>
        <v>&lt;locn:geographicName&gt;</v>
      </c>
      <c r="L577" s="12" t="str">
        <f>IFERROR(IF(VLOOKUP(K577,Vocabulary!$A:$J,10,)=0,"",VLOOKUP(K577,Vocabulary!$A:$J,10,)),"")</f>
        <v/>
      </c>
    </row>
    <row r="578" spans="1:12" ht="28.8" x14ac:dyDescent="0.3">
      <c r="A578" s="8">
        <v>651</v>
      </c>
      <c r="B578" s="12" t="str">
        <f>IFERROR(VLOOKUP(A578,Vocabulary!$A:$J,6,),"")</f>
        <v>FED</v>
      </c>
      <c r="C578" s="12" t="str">
        <f>IFERROR(VLOOKUP(A578,Vocabulary!$A:$J,4,),"")</f>
        <v>Location</v>
      </c>
      <c r="D578" s="12" t="str">
        <f>IFERROR(VLOOKUP(A578,Vocabulary!$A:$J,2,),"")</f>
        <v>adminUnitL1</v>
      </c>
      <c r="E578" s="12" t="str">
        <f>IFERROR(IF(VLOOKUP(A578,Vocabulary!$A:$J,3,)=0,"",VLOOKUP(A578,Vocabulary!$A:$J,3,)),"")</f>
        <v>The uppermost administrative unit for the address, almost always a country.</v>
      </c>
      <c r="F578" s="12" t="str">
        <f>IFERROR(IF(VLOOKUP(A578,Vocabulary!$A:$J,7,)=0,"",VLOOKUP(A578,Vocabulary!$A:$J,7,)),"")</f>
        <v/>
      </c>
      <c r="G578" s="4">
        <v>10</v>
      </c>
      <c r="H578" s="12" t="str">
        <f>IFERROR(IF(VLOOKUP(G578,Vocabulary!$A:$J,10,)=0,"",VLOOKUP(G578,Vocabulary!$A:$J,10,)),"")</f>
        <v>&lt;eu:AddressAdminUnitL1&gt;</v>
      </c>
      <c r="I578" s="21">
        <v>651</v>
      </c>
      <c r="J578" s="12" t="str">
        <f>IFERROR(IF(VLOOKUP(I578,Vocabulary!$A:$J,10,)=0,"",VLOOKUP(I578,Vocabulary!$A:$J,10,)),"")</f>
        <v>&lt;locn:adminUnitL1&gt;</v>
      </c>
      <c r="K578" s="8">
        <v>547</v>
      </c>
      <c r="L578" s="12" t="str">
        <f>IFERROR(IF(VLOOKUP(K578,Vocabulary!$A:$J,10,)=0,"",VLOOKUP(K578,Vocabulary!$A:$J,10,)),"")</f>
        <v>&lt;vl-adres-ext:administratieveEenheidNiveau1&gt;</v>
      </c>
    </row>
    <row r="579" spans="1:12" ht="28.8" x14ac:dyDescent="0.3">
      <c r="A579" s="8">
        <v>652</v>
      </c>
      <c r="B579" s="12" t="str">
        <f>IFERROR(VLOOKUP(A579,Vocabulary!$A:$J,6,),"")</f>
        <v>FED</v>
      </c>
      <c r="C579" s="12" t="str">
        <f>IFERROR(VLOOKUP(A579,Vocabulary!$A:$J,4,),"")</f>
        <v>Location</v>
      </c>
      <c r="D579" s="12" t="str">
        <f>IFERROR(VLOOKUP(A579,Vocabulary!$A:$J,2,),"")</f>
        <v>adminUnitL2</v>
      </c>
      <c r="E579" s="12" t="str">
        <f>IFERROR(IF(VLOOKUP(A579,Vocabulary!$A:$J,3,)=0,"",VLOOKUP(A579,Vocabulary!$A:$J,3,)),"")</f>
        <v>The region of the address, usually a county, state or other such area that typically encompasses several localities.</v>
      </c>
      <c r="F579" s="12" t="str">
        <f>IFERROR(IF(VLOOKUP(A579,Vocabulary!$A:$J,7,)=0,"",VLOOKUP(A579,Vocabulary!$A:$J,7,)),"")</f>
        <v/>
      </c>
      <c r="G579" s="4">
        <v>9</v>
      </c>
      <c r="H579" s="12" t="str">
        <f>IFERROR(IF(VLOOKUP(G579,Vocabulary!$A:$J,10,)=0,"",VLOOKUP(G579,Vocabulary!$A:$J,10,)),"")</f>
        <v>&lt;eu:AddressAdminUnitL2&gt;</v>
      </c>
      <c r="I579" s="21">
        <v>652</v>
      </c>
      <c r="J579" s="12" t="str">
        <f>IFERROR(IF(VLOOKUP(I579,Vocabulary!$A:$J,10,)=0,"",VLOOKUP(I579,Vocabulary!$A:$J,10,)),"")</f>
        <v>&lt;locn:adminUnitL2&gt;</v>
      </c>
      <c r="K579" s="8">
        <v>548</v>
      </c>
      <c r="L579" s="12" t="str">
        <f>IFERROR(IF(VLOOKUP(K579,Vocabulary!$A:$J,10,)=0,"",VLOOKUP(K579,Vocabulary!$A:$J,10,)),"")</f>
        <v>&lt;vl-adres-ext:administratieveEenheidNiveau2&gt;</v>
      </c>
    </row>
    <row r="580" spans="1:12" ht="57.6" x14ac:dyDescent="0.3">
      <c r="A580" s="8">
        <v>653</v>
      </c>
      <c r="B580" s="12" t="str">
        <f>IFERROR(VLOOKUP(A580,Vocabulary!$A:$J,6,),"")</f>
        <v>FED</v>
      </c>
      <c r="C580" s="12" t="str">
        <f>IFERROR(VLOOKUP(A580,Vocabulary!$A:$J,4,),"")</f>
        <v>Location</v>
      </c>
      <c r="D580" s="12" t="str">
        <f>IFERROR(VLOOKUP(A580,Vocabulary!$A:$J,2,),"")</f>
        <v>addressArea</v>
      </c>
      <c r="E580" s="12" t="str">
        <f>IFERROR(IF(VLOOKUP(A580,Vocabulary!$A:$J,3,)=0,"",VLOOKUP(A580,Vocabulary!$A:$J,3,)),"")</f>
        <v xml:space="preserve">The name or names of a geographic area or locality that groups a number of addressable objects for addressing purposes, without being an administrative unit. This would typically be part of a city, a neighbourhood or village. </v>
      </c>
      <c r="F580" s="12" t="str">
        <f>IFERROR(IF(VLOOKUP(A580,Vocabulary!$A:$J,7,)=0,"",VLOOKUP(A580,Vocabulary!$A:$J,7,)),"")</f>
        <v/>
      </c>
      <c r="G580" s="4">
        <v>7</v>
      </c>
      <c r="H580" s="12" t="str">
        <f>IFERROR(IF(VLOOKUP(G580,Vocabulary!$A:$J,10,)=0,"",VLOOKUP(G580,Vocabulary!$A:$J,10,)),"")</f>
        <v>&lt;eu:AddressAddressArea&gt;</v>
      </c>
      <c r="I580" s="21">
        <v>653</v>
      </c>
      <c r="J580" s="12" t="str">
        <f>IFERROR(IF(VLOOKUP(I580,Vocabulary!$A:$J,10,)=0,"",VLOOKUP(I580,Vocabulary!$A:$J,10,)),"")</f>
        <v>&lt;locn:addressArea&gt;</v>
      </c>
      <c r="K580" s="8">
        <v>549</v>
      </c>
      <c r="L580" s="12" t="str">
        <f>IFERROR(IF(VLOOKUP(K580,Vocabulary!$A:$J,10,)=0,"",VLOOKUP(K580,Vocabulary!$A:$J,10,)),"")</f>
        <v>&lt;vl-adres-ext:adresgebied&gt;</v>
      </c>
    </row>
    <row r="581" spans="1:12" ht="57.6" x14ac:dyDescent="0.3">
      <c r="A581" s="8">
        <v>654</v>
      </c>
      <c r="B581" s="12" t="str">
        <f>IFERROR(VLOOKUP(A581,Vocabulary!$A:$J,6,),"")</f>
        <v>FED</v>
      </c>
      <c r="C581" s="12" t="str">
        <f>IFERROR(VLOOKUP(A581,Vocabulary!$A:$J,4,),"")</f>
        <v>Location</v>
      </c>
      <c r="D581" s="12" t="str">
        <f>IFERROR(VLOOKUP(A581,Vocabulary!$A:$J,2,),"")</f>
        <v>locatorName</v>
      </c>
      <c r="E581" s="12" t="str">
        <f>IFERROR(IF(VLOOKUP(A581,Vocabulary!$A:$J,3,)=0,"",VLOOKUP(A581,Vocabulary!$A:$J,3,)),"")</f>
        <v>Proper noun(s) applied to the real world entity identified by the locator. The locator name could be the name of the property or complex, of the building or part of the building, or it could be the name of a room inside a building.</v>
      </c>
      <c r="F581" s="12" t="str">
        <f>IFERROR(IF(VLOOKUP(A581,Vocabulary!$A:$J,7,)=0,"",VLOOKUP(A581,Vocabulary!$A:$J,7,)),"")</f>
        <v/>
      </c>
      <c r="G581" s="4">
        <v>6</v>
      </c>
      <c r="H581" s="12" t="str">
        <f>IFERROR(IF(VLOOKUP(G581,Vocabulary!$A:$J,10,)=0,"",VLOOKUP(G581,Vocabulary!$A:$J,10,)),"")</f>
        <v>&lt;eu:AddressLocatorName&gt;</v>
      </c>
      <c r="I581" s="21">
        <v>654</v>
      </c>
      <c r="J581" s="12" t="str">
        <f>IFERROR(IF(VLOOKUP(I581,Vocabulary!$A:$J,10,)=0,"",VLOOKUP(I581,Vocabulary!$A:$J,10,)),"")</f>
        <v>&lt;locn:locatorName&gt;</v>
      </c>
      <c r="K581" s="8">
        <v>553</v>
      </c>
      <c r="L581" s="12" t="str">
        <f>IFERROR(IF(VLOOKUP(K581,Vocabulary!$A:$J,10,)=0,"",VLOOKUP(K581,Vocabulary!$A:$J,10,)),"")</f>
        <v>&lt;vl-adres-ext:locatienaam&gt;</v>
      </c>
    </row>
    <row r="582" spans="1:12" ht="28.8" x14ac:dyDescent="0.3">
      <c r="A582" s="8">
        <v>655</v>
      </c>
      <c r="B582" s="12" t="str">
        <f>IFERROR(VLOOKUP(A582,Vocabulary!$A:$J,6,),"")</f>
        <v>FED</v>
      </c>
      <c r="C582" s="12" t="str">
        <f>IFERROR(VLOOKUP(A582,Vocabulary!$A:$J,4,),"")</f>
        <v>Organization</v>
      </c>
      <c r="D582" s="12" t="str">
        <f>IFERROR(VLOOKUP(A582,Vocabulary!$A:$J,2,),"")</f>
        <v>establishmentUnitOf</v>
      </c>
      <c r="E582" s="12" t="str">
        <f>IFERROR(IF(VLOOKUP(A582,Vocabulary!$A:$J,3,)=0,"",VLOOKUP(A582,Vocabulary!$A:$J,3,)),"")</f>
        <v>Indicates an Organization which has some presence at the given site. This is the inverse of `org:hasEstablishmentUnit`.</v>
      </c>
      <c r="F582" s="12" t="str">
        <f>IFERROR(IF(VLOOKUP(A582,Vocabulary!$A:$J,7,)=0,"",VLOOKUP(A582,Vocabulary!$A:$J,7,)),"")</f>
        <v/>
      </c>
      <c r="G582" s="4">
        <v>167</v>
      </c>
      <c r="H582" s="12" t="str">
        <f>IFERROR(IF(VLOOKUP(G582,Vocabulary!$A:$J,10,)=0,"",VLOOKUP(G582,Vocabulary!$A:$J,10,)),"")</f>
        <v>&lt;eu:PublicOrganizationUnitOf&gt;</v>
      </c>
      <c r="I582" s="21">
        <v>655</v>
      </c>
      <c r="J582" s="12" t="str">
        <f>IFERROR(IF(VLOOKUP(I582,Vocabulary!$A:$J,10,)=0,"",VLOOKUP(I582,Vocabulary!$A:$J,10,)),"")</f>
        <v>&lt;org:establishmentUnitOf&gt;</v>
      </c>
      <c r="L582" s="12" t="str">
        <f>IFERROR(IF(VLOOKUP(K582,Vocabulary!$A:$J,10,)=0,"",VLOOKUP(K582,Vocabulary!$A:$J,10,)),"")</f>
        <v/>
      </c>
    </row>
    <row r="583" spans="1:12" ht="57.6" x14ac:dyDescent="0.3">
      <c r="A583" s="4">
        <v>656</v>
      </c>
      <c r="B583" s="12" t="str">
        <f>IFERROR(VLOOKUP(A583,Vocabulary!$A:$J,6,),"")</f>
        <v>FED</v>
      </c>
      <c r="C583" s="12" t="str">
        <f>IFERROR(VLOOKUP(A583,Vocabulary!$A:$J,4,),"")</f>
        <v>Organization</v>
      </c>
      <c r="D583" s="12" t="str">
        <f>IFERROR(VLOOKUP(A583,Vocabulary!$A:$J,2,),"")</f>
        <v>subOrganizationOf</v>
      </c>
      <c r="E583" s="12" t="str">
        <f>IFERROR(IF(VLOOKUP(A583,Vocabulary!$A:$J,3,)=0,"",VLOOKUP(A583,Vocabulary!$A:$J,3,)),"")</f>
        <v>Represents hierarchical containment of Organizations or OrganizationalUnits; indicates an Organization which contains this Organization. Inverse of `org:hasSubOrganization`.
(context: relation between mother and daughter companies)</v>
      </c>
      <c r="F583" s="12" t="str">
        <f>IFERROR(IF(VLOOKUP(A583,Vocabulary!$A:$J,7,)=0,"",VLOOKUP(A583,Vocabulary!$A:$J,7,)),"")</f>
        <v/>
      </c>
      <c r="G583" s="4">
        <v>165</v>
      </c>
      <c r="H583" s="12" t="str">
        <f>IFERROR(IF(VLOOKUP(G583,Vocabulary!$A:$J,10,)=0,"",VLOOKUP(G583,Vocabulary!$A:$J,10,)),"")</f>
        <v>&lt;eu:PublicOrganizationSubOrganisationOf&gt;</v>
      </c>
      <c r="I583" s="21">
        <v>656</v>
      </c>
      <c r="J583" s="12" t="str">
        <f>IFERROR(IF(VLOOKUP(I583,Vocabulary!$A:$J,10,)=0,"",VLOOKUP(I583,Vocabulary!$A:$J,10,)),"")</f>
        <v>&lt;org:subOrganizationOf&gt;</v>
      </c>
      <c r="K583" s="8">
        <v>616</v>
      </c>
      <c r="L583" s="12" t="str">
        <f>IFERROR(IF(VLOOKUP(K583,Vocabulary!$A:$J,10,)=0,"",VLOOKUP(K583,Vocabulary!$A:$J,10,)),"")</f>
        <v>&lt;vl-organisatie-ext:suborganisatieVan&gt;</v>
      </c>
    </row>
    <row r="584" spans="1:12" ht="57.6" x14ac:dyDescent="0.3">
      <c r="A584" s="4">
        <v>657</v>
      </c>
      <c r="B584" s="12" t="str">
        <f>IFERROR(VLOOKUP(A584,Vocabulary!$A:$J,6,),"")</f>
        <v>FED</v>
      </c>
      <c r="C584" s="12" t="str">
        <f>IFERROR(VLOOKUP(A584,Vocabulary!$A:$J,4,),"")</f>
        <v>Organization</v>
      </c>
      <c r="D584" s="12" t="str">
        <f>IFERROR(VLOOKUP(A584,Vocabulary!$A:$J,2,),"")</f>
        <v>hasSubOrganization</v>
      </c>
      <c r="E584" s="12" t="str">
        <f>IFERROR(IF(VLOOKUP(A584,Vocabulary!$A:$J,3,)=0,"",VLOOKUP(A584,Vocabulary!$A:$J,3,)),"")</f>
        <v>Represents hierarchical containment of Organizations or Organizational Units; indicates an organization which is a sub-part or child of this organization.  Inverse of `org:subOrganizationOf`.
(context: relation between mother and daughter companies)</v>
      </c>
      <c r="F584" s="12" t="str">
        <f>IFERROR(IF(VLOOKUP(A584,Vocabulary!$A:$J,7,)=0,"",VLOOKUP(A584,Vocabulary!$A:$J,7,)),"")</f>
        <v/>
      </c>
      <c r="G584" s="4">
        <v>164</v>
      </c>
      <c r="H584" s="12" t="str">
        <f>IFERROR(IF(VLOOKUP(G584,Vocabulary!$A:$J,10,)=0,"",VLOOKUP(G584,Vocabulary!$A:$J,10,)),"")</f>
        <v>&lt;eu:PublicOrganizationSubOrganisation&gt;</v>
      </c>
      <c r="I584" s="21">
        <v>657</v>
      </c>
      <c r="J584" s="12" t="str">
        <f>IFERROR(IF(VLOOKUP(I584,Vocabulary!$A:$J,10,)=0,"",VLOOKUP(I584,Vocabulary!$A:$J,10,)),"")</f>
        <v>&lt;org:hasSubOrganization&gt;</v>
      </c>
      <c r="K584" s="8">
        <v>587</v>
      </c>
      <c r="L584" s="12" t="str">
        <f>IFERROR(IF(VLOOKUP(K584,Vocabulary!$A:$J,10,)=0,"",VLOOKUP(K584,Vocabulary!$A:$J,10,)),"")</f>
        <v>&lt;vl-organisatie-ext:heeftSuborganisatie&gt;</v>
      </c>
    </row>
    <row r="585" spans="1:12" ht="57.6" x14ac:dyDescent="0.3">
      <c r="A585" s="8">
        <v>658</v>
      </c>
      <c r="B585" s="12" t="str">
        <f>IFERROR(VLOOKUP(A585,Vocabulary!$A:$J,6,),"")</f>
        <v>FED</v>
      </c>
      <c r="C585" s="12" t="str">
        <f>IFERROR(VLOOKUP(A585,Vocabulary!$A:$J,4,),"")</f>
        <v>Organization</v>
      </c>
      <c r="D585" s="12" t="str">
        <f>IFERROR(VLOOKUP(A585,Vocabulary!$A:$J,2,),"")</f>
        <v>FormalOrganization</v>
      </c>
      <c r="E585" s="12" t="str">
        <f>IFERROR(IF(VLOOKUP(A585,Vocabulary!$A:$J,3,)=0,"",VLOOKUP(A585,Vocabulary!$A:$J,3,)),"")</f>
        <v xml:space="preserve">An Organization which is recognized in the world at large, in particular in legal jurisdictions, with associated rights and responsibilities. Examples include a Corporation, Charity, Government or Church. </v>
      </c>
      <c r="F585" s="12" t="str">
        <f>IFERROR(IF(VLOOKUP(A585,Vocabulary!$A:$J,7,)=0,"",VLOOKUP(A585,Vocabulary!$A:$J,7,)),"")</f>
        <v/>
      </c>
      <c r="H585" s="12" t="str">
        <f>IFERROR(IF(VLOOKUP(G585,Vocabulary!$A:$J,10,)=0,"",VLOOKUP(G585,Vocabulary!$A:$J,10,)),"")</f>
        <v/>
      </c>
      <c r="I585" s="21">
        <v>658</v>
      </c>
      <c r="J585" s="12" t="str">
        <f>IFERROR(IF(VLOOKUP(I585,Vocabulary!$A:$J,10,)=0,"",VLOOKUP(I585,Vocabulary!$A:$J,10,)),"")</f>
        <v>&lt;org:FormalOrganization&gt;</v>
      </c>
      <c r="K585" s="8">
        <v>575</v>
      </c>
      <c r="L585" s="12" t="str">
        <f>IFERROR(IF(VLOOKUP(K585,Vocabulary!$A:$J,10,)=0,"",VLOOKUP(K585,Vocabulary!$A:$J,10,)),"")</f>
        <v>&lt;vl-organisatie-ext:FormeleOrganisatie&gt;</v>
      </c>
    </row>
    <row r="586" spans="1:12" ht="43.2" x14ac:dyDescent="0.3">
      <c r="A586" s="8">
        <v>660</v>
      </c>
      <c r="B586" s="12" t="str">
        <f>IFERROR(VLOOKUP(A586,Vocabulary!$A:$J,6,),"")</f>
        <v>FED</v>
      </c>
      <c r="C586" s="12" t="str">
        <f>IFERROR(VLOOKUP(A586,Vocabulary!$A:$J,4,),"")</f>
        <v>Organization</v>
      </c>
      <c r="D586" s="12" t="str">
        <f>IFERROR(VLOOKUP(A586,Vocabulary!$A:$J,2,),"")</f>
        <v>hasUnit</v>
      </c>
      <c r="E586" s="12" t="str">
        <f>IFERROR(IF(VLOOKUP(A586,Vocabulary!$A:$J,3,)=0,"",VLOOKUP(A586,Vocabulary!$A:$J,3,)),"")</f>
        <v>Indicates a unit which is part of this Organization, e.g. a Department within a larger FormalOrganization. 
Inverse of `org:unitOf`.</v>
      </c>
      <c r="F586" s="12" t="str">
        <f>IFERROR(IF(VLOOKUP(A586,Vocabulary!$A:$J,7,)=0,"",VLOOKUP(A586,Vocabulary!$A:$J,7,)),"")</f>
        <v/>
      </c>
      <c r="G586" s="4">
        <v>166</v>
      </c>
      <c r="H586" s="12" t="str">
        <f>IFERROR(IF(VLOOKUP(G586,Vocabulary!$A:$J,10,)=0,"",VLOOKUP(G586,Vocabulary!$A:$J,10,)),"")</f>
        <v>&lt;eu:PublicOrganizationHasUnit&gt;</v>
      </c>
      <c r="I586" s="21">
        <v>660</v>
      </c>
      <c r="J586" s="12" t="str">
        <f>IFERROR(IF(VLOOKUP(I586,Vocabulary!$A:$J,10,)=0,"",VLOOKUP(I586,Vocabulary!$A:$J,10,)),"")</f>
        <v>&lt;org:hasUnit&gt;</v>
      </c>
      <c r="K586" s="8">
        <v>580</v>
      </c>
      <c r="L586" s="12" t="str">
        <f>IFERROR(IF(VLOOKUP(K586,Vocabulary!$A:$J,10,)=0,"",VLOOKUP(K586,Vocabulary!$A:$J,10,)),"")</f>
        <v>&lt;vl-organisatie-ext:heeftEenheid&gt;</v>
      </c>
    </row>
    <row r="587" spans="1:12" ht="43.2" x14ac:dyDescent="0.3">
      <c r="A587" s="8">
        <v>661</v>
      </c>
      <c r="B587" s="12" t="str">
        <f>IFERROR(VLOOKUP(A587,Vocabulary!$A:$J,6,),"")</f>
        <v>FED</v>
      </c>
      <c r="C587" s="12" t="str">
        <f>IFERROR(VLOOKUP(A587,Vocabulary!$A:$J,4,),"")</f>
        <v>Organization</v>
      </c>
      <c r="D587" s="12" t="str">
        <f>IFERROR(VLOOKUP(A587,Vocabulary!$A:$J,2,),"")</f>
        <v>unitOf</v>
      </c>
      <c r="E587" s="12" t="str">
        <f>IFERROR(IF(VLOOKUP(A587,Vocabulary!$A:$J,3,)=0,"",VLOOKUP(A587,Vocabulary!$A:$J,3,)),"")</f>
        <v>Indicates an Organization of which this Unit is a part, e.g. a Department within a larger FormalOrganization. This is the inverse of `org:hasUnit`.</v>
      </c>
      <c r="F587" s="12" t="str">
        <f>IFERROR(IF(VLOOKUP(A587,Vocabulary!$A:$J,7,)=0,"",VLOOKUP(A587,Vocabulary!$A:$J,7,)),"")</f>
        <v/>
      </c>
      <c r="G587" s="4">
        <v>167</v>
      </c>
      <c r="H587" s="12" t="str">
        <f>IFERROR(IF(VLOOKUP(G587,Vocabulary!$A:$J,10,)=0,"",VLOOKUP(G587,Vocabulary!$A:$J,10,)),"")</f>
        <v>&lt;eu:PublicOrganizationUnitOf&gt;</v>
      </c>
      <c r="I587" s="21">
        <v>661</v>
      </c>
      <c r="J587" s="12" t="str">
        <f>IFERROR(IF(VLOOKUP(I587,Vocabulary!$A:$J,10,)=0,"",VLOOKUP(I587,Vocabulary!$A:$J,10,)),"")</f>
        <v>&lt;org:unitOf&gt;</v>
      </c>
      <c r="K587" s="8">
        <v>574</v>
      </c>
      <c r="L587" s="12" t="str">
        <f>IFERROR(IF(VLOOKUP(K587,Vocabulary!$A:$J,10,)=0,"",VLOOKUP(K587,Vocabulary!$A:$J,10,)),"")</f>
        <v>&lt;vl-organisatie-ext:eenheidVan&gt;</v>
      </c>
    </row>
    <row r="588" spans="1:12" ht="72" x14ac:dyDescent="0.3">
      <c r="A588" s="8">
        <v>662</v>
      </c>
      <c r="B588" s="12" t="str">
        <f>IFERROR(VLOOKUP(A588,Vocabulary!$A:$J,6,),"")</f>
        <v>FED</v>
      </c>
      <c r="C588" s="12" t="str">
        <f>IFERROR(VLOOKUP(A588,Vocabulary!$A:$J,4,),"")</f>
        <v>Location</v>
      </c>
      <c r="D588" s="12" t="str">
        <f>IFERROR(VLOOKUP(A588,Vocabulary!$A:$J,2,),"")</f>
        <v>StreetName</v>
      </c>
      <c r="E588" s="12" t="str">
        <f>IFERROR(IF(VLOOKUP(A588,Vocabulary!$A:$J,3,)=0,"",VLOOKUP(A588,Vocabulary!$A:$J,3,)),"")</f>
        <v xml:space="preserve">An address component that represents the name of a passage or way through from one location to another. A thoroughfare is not necessarily a road, it might be a waterway or some other feature. </v>
      </c>
      <c r="F588" s="12" t="str">
        <f>IFERROR(IF(VLOOKUP(A588,Vocabulary!$A:$J,7,)=0,"",VLOOKUP(A588,Vocabulary!$A:$J,7,)),"")</f>
        <v>BEST: Address component with the name officially assigned to a street (runway, passage, square) or to a hamlet and to which addresses can be linked.
BEST = Belgian standard for adresses.
(also see &lt;locn:Thoroughfare&gt;)</v>
      </c>
      <c r="H588" s="12" t="str">
        <f>IFERROR(IF(VLOOKUP(G588,Vocabulary!$A:$J,10,)=0,"",VLOOKUP(G588,Vocabulary!$A:$J,10,)),"")</f>
        <v/>
      </c>
      <c r="I588" s="21">
        <v>662</v>
      </c>
      <c r="J588" s="12" t="str">
        <f>IFERROR(IF(VLOOKUP(I588,Vocabulary!$A:$J,10,)=0,"",VLOOKUP(I588,Vocabulary!$A:$J,10,)),"")</f>
        <v>&lt;ThoroughfareName&gt;</v>
      </c>
      <c r="K588" s="8">
        <v>410</v>
      </c>
      <c r="L588" s="12" t="str">
        <f>IFERROR(IF(VLOOKUP(K588,Vocabulary!$A:$J,10,)=0,"",VLOOKUP(K588,Vocabulary!$A:$J,10,)),"")</f>
        <v>&lt;vl-adres:Straatnaam&gt;</v>
      </c>
    </row>
    <row r="589" spans="1:12" ht="72" x14ac:dyDescent="0.3">
      <c r="A589" s="8">
        <v>663</v>
      </c>
      <c r="B589" s="12" t="str">
        <f>IFERROR(VLOOKUP(A589,Vocabulary!$A:$J,6,),"")</f>
        <v>FED</v>
      </c>
      <c r="C589" s="12" t="str">
        <f>IFERROR(VLOOKUP(A589,Vocabulary!$A:$J,4,),"")</f>
        <v>Location</v>
      </c>
      <c r="D589" s="12" t="str">
        <f>IFERROR(VLOOKUP(A589,Vocabulary!$A:$J,2,),"")</f>
        <v>houseNumber</v>
      </c>
      <c r="E589" s="12" t="str">
        <f>IFERROR(IF(VLOOKUP(A589,Vocabulary!$A:$J,3,)=0,"",VLOOKUP(A589,Vocabulary!$A:$J,3,)),"")</f>
        <v>A number or a sequence of characters that uniquely identifies the locator within the relevant scope(s). The full identification of the locator could include one or more locator designators.</v>
      </c>
      <c r="F589" s="12" t="str">
        <f>IFERROR(IF(VLOOKUP(A589,Vocabulary!$A:$J,7,)=0,"",VLOOKUP(A589,Vocabulary!$A:$J,7,)),"")</f>
        <v xml:space="preserve">
Alphanumeric code officially assigned to building units (house number), mooring places, stands or parcels.
See https://github.com/belgif/fedvoc/wiki/Mapping-of-a-Belgian-(BEST)-address-on-an-international-address</v>
      </c>
      <c r="G589" s="4">
        <v>5</v>
      </c>
      <c r="H589" s="12" t="str">
        <f>IFERROR(IF(VLOOKUP(G589,Vocabulary!$A:$J,10,)=0,"",VLOOKUP(G589,Vocabulary!$A:$J,10,)),"")</f>
        <v>&lt;eu:AddressLocatorDesignator&gt;</v>
      </c>
      <c r="I589" s="21">
        <v>663</v>
      </c>
      <c r="J589" s="12" t="str">
        <f>IFERROR(IF(VLOOKUP(I589,Vocabulary!$A:$J,10,)=0,"",VLOOKUP(I589,Vocabulary!$A:$J,10,)),"")</f>
        <v>&lt;locatorDesignator&gt;</v>
      </c>
      <c r="K589" s="8">
        <v>422</v>
      </c>
      <c r="L589" s="12" t="str">
        <f>IFERROR(IF(VLOOKUP(K589,Vocabulary!$A:$J,10,)=0,"",VLOOKUP(K589,Vocabulary!$A:$J,10,)),"")</f>
        <v>&lt;vl-adres:huisnummer&gt;</v>
      </c>
    </row>
    <row r="590" spans="1:12" ht="72" x14ac:dyDescent="0.3">
      <c r="A590" s="8">
        <v>664</v>
      </c>
      <c r="B590" s="12" t="str">
        <f>IFERROR(VLOOKUP(A590,Vocabulary!$A:$J,6,),"")</f>
        <v>FED</v>
      </c>
      <c r="C590" s="12" t="str">
        <f>IFERROR(VLOOKUP(A590,Vocabulary!$A:$J,4,),"")</f>
        <v>Location</v>
      </c>
      <c r="D590" s="12" t="str">
        <f>IFERROR(VLOOKUP(A590,Vocabulary!$A:$J,2,),"")</f>
        <v>streetName</v>
      </c>
      <c r="E590" s="12" t="str">
        <f>IFERROR(IF(VLOOKUP(A590,Vocabulary!$A:$J,3,)=0,"",VLOOKUP(A590,Vocabulary!$A:$J,3,)),"")</f>
        <v>The name of a passage or way through from one location to another. A thoroughfare is not necessarily a road, it might be a waterway or some other feature. 
Name of the street  (in the sense of spelling, possibly in several languages).</v>
      </c>
      <c r="F590" s="12" t="str">
        <f>IFERROR(IF(VLOOKUP(A590,Vocabulary!$A:$J,7,)=0,"",VLOOKUP(A590,Vocabulary!$A:$J,7,)),"")</f>
        <v>Name of the street  (in the sense of spelling, possibly in several languages).
See https://github.com/belgif/fedvoc/wiki/Mapping-of-a-Belgian-(BEST)-address-on-an-international-address</v>
      </c>
      <c r="H590" s="12" t="str">
        <f>IFERROR(IF(VLOOKUP(G590,Vocabulary!$A:$J,10,)=0,"",VLOOKUP(G590,Vocabulary!$A:$J,10,)),"")</f>
        <v/>
      </c>
      <c r="I590" s="8">
        <v>664</v>
      </c>
      <c r="J590" s="12" t="str">
        <f>IFERROR(IF(VLOOKUP(I590,Vocabulary!$A:$J,10,)=0,"",VLOOKUP(I590,Vocabulary!$A:$J,10,)),"")</f>
        <v>&lt;ThoroughfareName.name&gt;</v>
      </c>
      <c r="K590" s="8">
        <v>557</v>
      </c>
      <c r="L590" s="12" t="str">
        <f>IFERROR(IF(VLOOKUP(K590,Vocabulary!$A:$J,10,)=0,"",VLOOKUP(K590,Vocabulary!$A:$J,10,)),"")</f>
        <v>&lt;vl-adres-ext:straatnaam&gt;</v>
      </c>
    </row>
    <row r="591" spans="1:12" x14ac:dyDescent="0.3">
      <c r="A591" s="8">
        <v>666</v>
      </c>
      <c r="B591" s="12" t="str">
        <f>IFERROR(VLOOKUP(A591,Vocabulary!$A:$J,6,),"")</f>
        <v>FED</v>
      </c>
      <c r="C591" s="12" t="str">
        <f>IFERROR(VLOOKUP(A591,Vocabulary!$A:$J,4,),"")</f>
        <v>Location</v>
      </c>
      <c r="D591" s="12" t="str">
        <f>IFERROR(VLOOKUP(A591,Vocabulary!$A:$J,2,),"")</f>
        <v>streetNameStatus</v>
      </c>
      <c r="E591" s="12" t="str">
        <f>IFERROR(IF(VLOOKUP(A591,Vocabulary!$A:$J,3,)=0,"",VLOOKUP(A591,Vocabulary!$A:$J,3,)),"")</f>
        <v>Current state of the streetname.</v>
      </c>
      <c r="F591" s="12" t="str">
        <f>IFERROR(IF(VLOOKUP(A591,Vocabulary!$A:$J,7,)=0,"",VLOOKUP(A591,Vocabulary!$A:$J,7,)),"")</f>
        <v/>
      </c>
      <c r="H591" s="12" t="str">
        <f>IFERROR(IF(VLOOKUP(G591,Vocabulary!$A:$J,10,)=0,"",VLOOKUP(G591,Vocabulary!$A:$J,10,)),"")</f>
        <v/>
      </c>
      <c r="I591" s="8">
        <v>666</v>
      </c>
      <c r="J591" s="12" t="str">
        <f>IFERROR(IF(VLOOKUP(I591,Vocabulary!$A:$J,10,)=0,"",VLOOKUP(I591,Vocabulary!$A:$J,10,)),"")</f>
        <v>&lt;fed-loc:streetNameStatus&gt;</v>
      </c>
      <c r="K591" s="8">
        <v>431</v>
      </c>
      <c r="L591" s="12" t="str">
        <f>IFERROR(IF(VLOOKUP(K591,Vocabulary!$A:$J,10,)=0,"",VLOOKUP(K591,Vocabulary!$A:$J,10,)),"")</f>
        <v>&lt;vl-adres:Straatnaam.status&gt;</v>
      </c>
    </row>
    <row r="592" spans="1:12" x14ac:dyDescent="0.3">
      <c r="A592" s="8">
        <v>667</v>
      </c>
      <c r="B592" s="12" t="str">
        <f>IFERROR(VLOOKUP(A592,Vocabulary!$A:$J,6,),"")</f>
        <v>FED</v>
      </c>
      <c r="C592" s="12" t="str">
        <f>IFERROR(VLOOKUP(A592,Vocabulary!$A:$J,4,),"")</f>
        <v>Location</v>
      </c>
      <c r="D592" s="12" t="str">
        <f>IFERROR(VLOOKUP(A592,Vocabulary!$A:$J,2,),"")</f>
        <v>streetNameType</v>
      </c>
      <c r="E592" s="12" t="str">
        <f>IFERROR(IF(VLOOKUP(A592,Vocabulary!$A:$J,3,)=0,"",VLOOKUP(A592,Vocabulary!$A:$J,3,)),"")</f>
        <v>Nature of the streetname (see code list).</v>
      </c>
      <c r="F592" s="12" t="str">
        <f>IFERROR(IF(VLOOKUP(A592,Vocabulary!$A:$J,7,)=0,"",VLOOKUP(A592,Vocabulary!$A:$J,7,)),"")</f>
        <v/>
      </c>
      <c r="H592" s="12" t="str">
        <f>IFERROR(IF(VLOOKUP(G592,Vocabulary!$A:$J,10,)=0,"",VLOOKUP(G592,Vocabulary!$A:$J,10,)),"")</f>
        <v/>
      </c>
      <c r="I592" s="8">
        <v>667</v>
      </c>
      <c r="J592" s="12" t="str">
        <f>IFERROR(IF(VLOOKUP(I592,Vocabulary!$A:$J,10,)=0,"",VLOOKUP(I592,Vocabulary!$A:$J,10,)),"")</f>
        <v>&lt;fed-loc:streetNameType&gt;</v>
      </c>
      <c r="L592" s="12" t="str">
        <f>IFERROR(IF(VLOOKUP(K592,Vocabulary!$A:$J,10,)=0,"",VLOOKUP(K592,Vocabulary!$A:$J,10,)),"")</f>
        <v/>
      </c>
    </row>
    <row r="593" spans="1:12" ht="28.8" x14ac:dyDescent="0.3">
      <c r="A593" s="8">
        <v>668</v>
      </c>
      <c r="B593" s="12" t="str">
        <f>IFERROR(VLOOKUP(A593,Vocabulary!$A:$J,6,),"")</f>
        <v>FED</v>
      </c>
      <c r="C593" s="12" t="str">
        <f>IFERROR(VLOOKUP(A593,Vocabulary!$A:$J,4,),"")</f>
        <v>Location</v>
      </c>
      <c r="D593" s="12" t="str">
        <f>IFERROR(VLOOKUP(A593,Vocabulary!$A:$J,2,),"")</f>
        <v>StreetNameStatus</v>
      </c>
      <c r="E593" s="12" t="str">
        <f>IFERROR(IF(VLOOKUP(A593,Vocabulary!$A:$J,3,)=0,"",VLOOKUP(A593,Vocabulary!$A:$J,3,)),"")</f>
        <v>Current state of the streetname.</v>
      </c>
      <c r="F593" s="12" t="str">
        <f>IFERROR(IF(VLOOKUP(A593,Vocabulary!$A:$J,7,)=0,"",VLOOKUP(A593,Vocabulary!$A:$J,7,)),"")</f>
        <v/>
      </c>
      <c r="H593" s="12" t="str">
        <f>IFERROR(IF(VLOOKUP(G593,Vocabulary!$A:$J,10,)=0,"",VLOOKUP(G593,Vocabulary!$A:$J,10,)),"")</f>
        <v/>
      </c>
      <c r="I593" s="8">
        <v>668</v>
      </c>
      <c r="J593" s="12" t="str">
        <f>IFERROR(IF(VLOOKUP(I593,Vocabulary!$A:$J,10,)=0,"",VLOOKUP(I593,Vocabulary!$A:$J,10,)),"")</f>
        <v>&lt;http://inspire.ec.europa.eu/codelist/StatusValue&gt;</v>
      </c>
      <c r="L593" s="12" t="str">
        <f>IFERROR(IF(VLOOKUP(K593,Vocabulary!$A:$J,10,)=0,"",VLOOKUP(K593,Vocabulary!$A:$J,10,)),"")</f>
        <v/>
      </c>
    </row>
    <row r="594" spans="1:12" x14ac:dyDescent="0.3">
      <c r="A594" s="8">
        <v>669</v>
      </c>
      <c r="B594" s="12" t="str">
        <f>IFERROR(VLOOKUP(A594,Vocabulary!$A:$J,6,),"")</f>
        <v>FED</v>
      </c>
      <c r="C594" s="12" t="str">
        <f>IFERROR(VLOOKUP(A594,Vocabulary!$A:$J,4,),"")</f>
        <v>Location</v>
      </c>
      <c r="D594" s="12" t="str">
        <f>IFERROR(VLOOKUP(A594,Vocabulary!$A:$J,2,),"")</f>
        <v>StreetNameType</v>
      </c>
      <c r="E594" s="12" t="str">
        <f>IFERROR(IF(VLOOKUP(A594,Vocabulary!$A:$J,3,)=0,"",VLOOKUP(A594,Vocabulary!$A:$J,3,)),"")</f>
        <v>Nature of the streetname (see code list).</v>
      </c>
      <c r="F594" s="12" t="str">
        <f>IFERROR(IF(VLOOKUP(A594,Vocabulary!$A:$J,7,)=0,"",VLOOKUP(A594,Vocabulary!$A:$J,7,)),"")</f>
        <v/>
      </c>
      <c r="H594" s="12" t="str">
        <f>IFERROR(IF(VLOOKUP(G594,Vocabulary!$A:$J,10,)=0,"",VLOOKUP(G594,Vocabulary!$A:$J,10,)),"")</f>
        <v/>
      </c>
      <c r="I594" s="8">
        <v>669</v>
      </c>
      <c r="J594" s="12" t="str">
        <f>IFERROR(IF(VLOOKUP(I594,Vocabulary!$A:$J,10,)=0,"",VLOOKUP(I594,Vocabulary!$A:$J,10,)),"")</f>
        <v>&lt;fed-thesaurus:streetnametype&gt;</v>
      </c>
      <c r="L594" s="12" t="str">
        <f>IFERROR(IF(VLOOKUP(K594,Vocabulary!$A:$J,10,)=0,"",VLOOKUP(K594,Vocabulary!$A:$J,10,)),"")</f>
        <v/>
      </c>
    </row>
    <row r="595" spans="1:12" ht="28.8" x14ac:dyDescent="0.3">
      <c r="A595" s="8">
        <v>670</v>
      </c>
      <c r="B595" s="12" t="str">
        <f>IFERROR(VLOOKUP(A595,Vocabulary!$A:$J,6,),"")</f>
        <v>FED</v>
      </c>
      <c r="C595" s="12" t="str">
        <f>IFERROR(VLOOKUP(A595,Vocabulary!$A:$J,4,),"")</f>
        <v>Other</v>
      </c>
      <c r="D595" s="12" t="str">
        <f>IFERROR(VLOOKUP(A595,Vocabulary!$A:$J,2,),"")</f>
        <v>Agent</v>
      </c>
      <c r="E595" s="12" t="str">
        <f>IFERROR(IF(VLOOKUP(A595,Vocabulary!$A:$J,3,)=0,"",VLOOKUP(A595,Vocabulary!$A:$J,3,)),"")</f>
        <v>An entity that is able to carry out actions.
Typically either a natural person or an organization.</v>
      </c>
      <c r="F595" s="12" t="str">
        <f>IFERROR(IF(VLOOKUP(A595,Vocabulary!$A:$J,7,)=0,"",VLOOKUP(A595,Vocabulary!$A:$J,7,)),"")</f>
        <v/>
      </c>
      <c r="G595" s="4">
        <v>13</v>
      </c>
      <c r="H595" s="12" t="str">
        <f>IFERROR(IF(VLOOKUP(G595,Vocabulary!$A:$J,10,)=0,"",VLOOKUP(G595,Vocabulary!$A:$J,10,)),"")</f>
        <v>&lt;eu:Agent&gt;</v>
      </c>
      <c r="I595" s="21">
        <v>670</v>
      </c>
      <c r="J595" s="12" t="str">
        <f>IFERROR(IF(VLOOKUP(I595,Vocabulary!$A:$J,10,)=0,"",VLOOKUP(I595,Vocabulary!$A:$J,10,)),"")</f>
        <v>&lt;dcterms:Agent&gt;</v>
      </c>
      <c r="K595" s="8">
        <v>501</v>
      </c>
      <c r="L595" s="12" t="str">
        <f>IFERROR(IF(VLOOKUP(K595,Vocabulary!$A:$J,10,)=0,"",VLOOKUP(K595,Vocabulary!$A:$J,10,)),"")</f>
        <v>&lt;vl-generiek-ext:Agent&gt;</v>
      </c>
    </row>
    <row r="596" spans="1:12" ht="28.8" x14ac:dyDescent="0.3">
      <c r="A596" s="8">
        <v>674</v>
      </c>
      <c r="B596" s="12" t="str">
        <f>IFERROR(VLOOKUP(A596,Vocabulary!$A:$J,6,),"")</f>
        <v>FED</v>
      </c>
      <c r="C596" s="12" t="str">
        <f>IFERROR(VLOOKUP(A596,Vocabulary!$A:$J,4,),"")</f>
        <v>Person</v>
      </c>
      <c r="D596" s="12" t="str">
        <f>IFERROR(VLOOKUP(A596,Vocabulary!$A:$J,2,),"")</f>
        <v>residency</v>
      </c>
      <c r="E596" s="12" t="str">
        <f>IFERROR(IF(VLOOKUP(A596,Vocabulary!$A:$J,3,)=0,"",VLOOKUP(A596,Vocabulary!$A:$J,3,)),"")</f>
        <v>Residency typically provides an individual with a subset of the rights of a citizen.</v>
      </c>
      <c r="F596" s="12" t="str">
        <f>IFERROR(IF(VLOOKUP(A596,Vocabulary!$A:$J,7,)=0,"",VLOOKUP(A596,Vocabulary!$A:$J,7,)),"")</f>
        <v/>
      </c>
      <c r="G596" s="4">
        <v>147</v>
      </c>
      <c r="H596" s="12" t="str">
        <f>IFERROR(IF(VLOOKUP(G596,Vocabulary!$A:$J,10,)=0,"",VLOOKUP(G596,Vocabulary!$A:$J,10,)),"")</f>
        <v>&lt;eu:PersonResidency&gt;</v>
      </c>
      <c r="I596" s="21">
        <v>674</v>
      </c>
      <c r="J596" s="12" t="str">
        <f>IFERROR(IF(VLOOKUP(I596,Vocabulary!$A:$J,10,)=0,"",VLOOKUP(I596,Vocabulary!$A:$J,10,)),"")</f>
        <v>&lt;person:residency&gt;</v>
      </c>
      <c r="K596" s="8">
        <v>447</v>
      </c>
      <c r="L596" s="12" t="str">
        <f>IFERROR(IF(VLOOKUP(K596,Vocabulary!$A:$J,10,)=0,"",VLOOKUP(K596,Vocabulary!$A:$J,10,)),"")</f>
        <v>&lt;vl-persoon:Inwonerschap&gt;</v>
      </c>
    </row>
    <row r="597" spans="1:12" ht="72" x14ac:dyDescent="0.3">
      <c r="A597" s="8">
        <v>675</v>
      </c>
      <c r="B597" s="12" t="str">
        <f>IFERROR(VLOOKUP(A597,Vocabulary!$A:$J,6,),"")</f>
        <v>FED</v>
      </c>
      <c r="C597" s="12" t="str">
        <f>IFERROR(VLOOKUP(A597,Vocabulary!$A:$J,4,),"")</f>
        <v>Person</v>
      </c>
      <c r="D597" s="12" t="str">
        <f>IFERROR(VLOOKUP(A597,Vocabulary!$A:$J,2,),"")</f>
        <v>citizenship</v>
      </c>
      <c r="E597" s="12" t="str">
        <f>IFERROR(IF(VLOOKUP(A597,Vocabulary!$A:$J,3,)=0,"",VLOOKUP(A597,Vocabulary!$A:$J,3,)),"")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F597" s="12" t="str">
        <f>IFERROR(IF(VLOOKUP(A597,Vocabulary!$A:$J,7,)=0,"",VLOOKUP(A597,Vocabulary!$A:$J,7,)),"")</f>
        <v/>
      </c>
      <c r="G597" s="4">
        <v>146</v>
      </c>
      <c r="H597" s="12" t="str">
        <f>IFERROR(IF(VLOOKUP(G597,Vocabulary!$A:$J,10,)=0,"",VLOOKUP(G597,Vocabulary!$A:$J,10,)),"")</f>
        <v>&lt;eu:PersonCitizenship&gt;</v>
      </c>
      <c r="I597" s="21">
        <v>675</v>
      </c>
      <c r="J597" s="12" t="str">
        <f>IFERROR(IF(VLOOKUP(I597,Vocabulary!$A:$J,10,)=0,"",VLOOKUP(I597,Vocabulary!$A:$J,10,)),"")</f>
        <v>&lt;person:citizenship&gt;</v>
      </c>
      <c r="K597" s="8">
        <v>454</v>
      </c>
      <c r="L597" s="12" t="str">
        <f>IFERROR(IF(VLOOKUP(K597,Vocabulary!$A:$J,10,)=0,"",VLOOKUP(K597,Vocabulary!$A:$J,10,)),"")</f>
        <v>&lt;vl-persoon:Staatburgerschap&gt;</v>
      </c>
    </row>
    <row r="598" spans="1:12" ht="28.8" x14ac:dyDescent="0.3">
      <c r="A598" s="8">
        <v>676</v>
      </c>
      <c r="B598" s="12" t="str">
        <f>IFERROR(VLOOKUP(A598,Vocabulary!$A:$J,6,),"")</f>
        <v>FED</v>
      </c>
      <c r="C598" s="12" t="str">
        <f>IFERROR(VLOOKUP(A598,Vocabulary!$A:$J,4,),"")</f>
        <v>Person</v>
      </c>
      <c r="D598" s="12" t="str">
        <f>IFERROR(VLOOKUP(A598,Vocabulary!$A:$J,2,),"")</f>
        <v>Jurisdiction</v>
      </c>
      <c r="E598" s="12" t="str">
        <f>IFERROR(IF(VLOOKUP(A598,Vocabulary!$A:$J,3,)=0,"",VLOOKUP(A598,Vocabulary!$A:$J,3,)),"")</f>
        <v>The extent or range of judicial, law enforcement, or other authority.</v>
      </c>
      <c r="F598" s="12" t="str">
        <f>IFERROR(IF(VLOOKUP(A598,Vocabulary!$A:$J,7,)=0,"",VLOOKUP(A598,Vocabulary!$A:$J,7,)),"")</f>
        <v/>
      </c>
      <c r="G598" s="4">
        <v>98</v>
      </c>
      <c r="H598" s="12" t="str">
        <f>IFERROR(IF(VLOOKUP(G598,Vocabulary!$A:$J,10,)=0,"",VLOOKUP(G598,Vocabulary!$A:$J,10,)),"")</f>
        <v>&lt;eu:Jurisdiction&gt;</v>
      </c>
      <c r="I598" s="21">
        <v>676</v>
      </c>
      <c r="J598" s="12" t="str">
        <f>IFERROR(IF(VLOOKUP(I598,Vocabulary!$A:$J,10,)=0,"",VLOOKUP(I598,Vocabulary!$A:$J,10,)),"")</f>
        <v>&lt;dcterms:Jurisdiction&gt;</v>
      </c>
      <c r="K598" s="8">
        <v>522</v>
      </c>
      <c r="L598" s="12" t="str">
        <f>IFERROR(IF(VLOOKUP(K598,Vocabulary!$A:$J,10,)=0,"",VLOOKUP(K598,Vocabulary!$A:$J,10,)),"")</f>
        <v>&lt;vl-generiek-ext:Jurisdictie&gt;</v>
      </c>
    </row>
    <row r="599" spans="1:12" ht="28.8" x14ac:dyDescent="0.3">
      <c r="A599" s="8">
        <v>677</v>
      </c>
      <c r="B599" s="12" t="str">
        <f>IFERROR(VLOOKUP(A599,Vocabulary!$A:$J,6,),"")</f>
        <v>FED</v>
      </c>
      <c r="C599" s="12" t="str">
        <f>IFERROR(VLOOKUP(A599,Vocabulary!$A:$J,4,),"")</f>
        <v>Person</v>
      </c>
      <c r="D599" s="12" t="str">
        <f>IFERROR(VLOOKUP(A599,Vocabulary!$A:$J,2,),"")</f>
        <v>countryOfBirth</v>
      </c>
      <c r="E599" s="12" t="str">
        <f>IFERROR(IF(VLOOKUP(A599,Vocabulary!$A:$J,3,)=0,"",VLOOKUP(A599,Vocabulary!$A:$J,3,)),"")</f>
        <v>The country in which a Person was born.</v>
      </c>
      <c r="F599" s="12" t="str">
        <f>IFERROR(IF(VLOOKUP(A599,Vocabulary!$A:$J,7,)=0,"",VLOOKUP(A599,Vocabulary!$A:$J,7,)),"")</f>
        <v>CBSS: country (NIS code) + municipality (string)
NR: NIS code municipality/country</v>
      </c>
      <c r="G599" s="4">
        <v>142</v>
      </c>
      <c r="H599" s="12" t="str">
        <f>IFERROR(IF(VLOOKUP(G599,Vocabulary!$A:$J,10,)=0,"",VLOOKUP(G599,Vocabulary!$A:$J,10,)),"")</f>
        <v>&lt;eu:PersonCountryOfBirth&gt;</v>
      </c>
      <c r="I599" s="21">
        <v>677</v>
      </c>
      <c r="J599" s="12" t="str">
        <f>IFERROR(IF(VLOOKUP(I599,Vocabulary!$A:$J,10,)=0,"",VLOOKUP(I599,Vocabulary!$A:$J,10,)),"")</f>
        <v>&lt;person:countryOfBirth&gt;</v>
      </c>
      <c r="L599" s="12" t="str">
        <f>IFERROR(IF(VLOOKUP(K599,Vocabulary!$A:$J,10,)=0,"",VLOOKUP(K599,Vocabulary!$A:$J,10,)),"")</f>
        <v/>
      </c>
    </row>
    <row r="600" spans="1:12" ht="28.8" x14ac:dyDescent="0.3">
      <c r="A600" s="8">
        <v>678</v>
      </c>
      <c r="B600" s="12" t="str">
        <f>IFERROR(VLOOKUP(A600,Vocabulary!$A:$J,6,),"")</f>
        <v>FED</v>
      </c>
      <c r="C600" s="12" t="str">
        <f>IFERROR(VLOOKUP(A600,Vocabulary!$A:$J,4,),"")</f>
        <v>Person</v>
      </c>
      <c r="D600" s="12" t="str">
        <f>IFERROR(VLOOKUP(A600,Vocabulary!$A:$J,2,),"")</f>
        <v>countryOfDeath</v>
      </c>
      <c r="E600" s="12" t="str">
        <f>IFERROR(IF(VLOOKUP(A600,Vocabulary!$A:$J,3,)=0,"",VLOOKUP(A600,Vocabulary!$A:$J,3,)),"")</f>
        <v>The country in which a Person died.</v>
      </c>
      <c r="F600" s="12" t="str">
        <f>IFERROR(IF(VLOOKUP(A600,Vocabulary!$A:$J,7,)=0,"",VLOOKUP(A600,Vocabulary!$A:$J,7,)),"")</f>
        <v>CBSS: country (NIS code) + municipality (string)
NR: NIS code municipality/country</v>
      </c>
      <c r="G600" s="4">
        <v>143</v>
      </c>
      <c r="H600" s="12" t="str">
        <f>IFERROR(IF(VLOOKUP(G600,Vocabulary!$A:$J,10,)=0,"",VLOOKUP(G600,Vocabulary!$A:$J,10,)),"")</f>
        <v>&lt;eu:PersonCountryOfDeath&gt;</v>
      </c>
      <c r="I600" s="21">
        <v>678</v>
      </c>
      <c r="J600" s="12" t="str">
        <f>IFERROR(IF(VLOOKUP(I600,Vocabulary!$A:$J,10,)=0,"",VLOOKUP(I600,Vocabulary!$A:$J,10,)),"")</f>
        <v>&lt;person:countryOfDeath&gt;</v>
      </c>
      <c r="L600" s="12" t="str">
        <f>IFERROR(IF(VLOOKUP(K600,Vocabulary!$A:$J,10,)=0,"",VLOOKUP(K600,Vocabulary!$A:$J,10,)),"")</f>
        <v/>
      </c>
    </row>
    <row r="601" spans="1:12" ht="72" x14ac:dyDescent="0.3">
      <c r="A601" s="8">
        <v>679</v>
      </c>
      <c r="B601" s="12" t="str">
        <f>IFERROR(VLOOKUP(A601,Vocabulary!$A:$J,6,),"")</f>
        <v>FED</v>
      </c>
      <c r="C601" s="12" t="str">
        <f>IFERROR(VLOOKUP(A601,Vocabulary!$A:$J,4,),"")</f>
        <v>Generic</v>
      </c>
      <c r="D601" s="12" t="str">
        <f>IFERROR(VLOOKUP(A601,Vocabulary!$A:$J,2,),"")</f>
        <v>identifier</v>
      </c>
      <c r="E601" s="12" t="str">
        <f>IFERROR(IF(VLOOKUP(A601,Vocabulary!$A:$J,3,)=0,"",VLOOKUP(A601,Vocabulary!$A:$J,3,)),"")</f>
        <v>adms:identifier is used to link any resource to an instance of adms:Identifier which is its range. 
N.B. it is not appropriate to use dcterms:identifer to link to the Identifier class as its range is rdfs:Literal. ADMS uses this to provide any identifier for the Asset.</v>
      </c>
      <c r="F601" s="12" t="str">
        <f>IFERROR(IF(VLOOKUP(A601,Vocabulary!$A:$J,7,)=0,"",VLOOKUP(A601,Vocabulary!$A:$J,7,)),"")</f>
        <v/>
      </c>
      <c r="H601" s="12" t="str">
        <f>IFERROR(IF(VLOOKUP(G601,Vocabulary!$A:$J,10,)=0,"",VLOOKUP(G601,Vocabulary!$A:$J,10,)),"")</f>
        <v/>
      </c>
      <c r="I601" s="8">
        <v>679</v>
      </c>
      <c r="J601" s="12" t="str">
        <f>IFERROR(IF(VLOOKUP(I601,Vocabulary!$A:$J,10,)=0,"",VLOOKUP(I601,Vocabulary!$A:$J,10,)),"")</f>
        <v>&lt;adms:identifier&gt;</v>
      </c>
      <c r="K601" s="8">
        <v>393</v>
      </c>
      <c r="L601" s="12" t="str">
        <f>IFERROR(IF(VLOOKUP(K601,Vocabulary!$A:$J,10,)=0,"",VLOOKUP(K601,Vocabulary!$A:$J,10,)),"")</f>
        <v>&lt;vl-generiek:gestructureerdeIdentificator&gt;</v>
      </c>
    </row>
    <row r="602" spans="1:12" ht="43.2" x14ac:dyDescent="0.3">
      <c r="A602" s="8">
        <v>680</v>
      </c>
      <c r="B602" s="12" t="str">
        <f>IFERROR(VLOOKUP(A602,Vocabulary!$A:$J,6,),"")</f>
        <v>FED</v>
      </c>
      <c r="C602" s="12" t="str">
        <f>IFERROR(VLOOKUP(A602,Vocabulary!$A:$J,4,),"")</f>
        <v>Generic</v>
      </c>
      <c r="D602" s="12" t="str">
        <f>IFERROR(VLOOKUP(A602,Vocabulary!$A:$J,2,),"")</f>
        <v>identifier</v>
      </c>
      <c r="E602" s="12" t="str">
        <f>IFERROR(IF(VLOOKUP(A602,Vocabulary!$A:$J,3,)=0,"",VLOOKUP(A602,Vocabulary!$A:$J,3,)),"")</f>
        <v>Recommended best practice is to identify the resource by means of a string conforming to a formal identification system. 
An unambiguous reference to the resource within a given context.</v>
      </c>
      <c r="F602" s="12" t="str">
        <f>IFERROR(IF(VLOOKUP(A602,Vocabulary!$A:$J,7,)=0,"",VLOOKUP(A602,Vocabulary!$A:$J,7,)),"")</f>
        <v/>
      </c>
      <c r="H602" s="12" t="str">
        <f>IFERROR(IF(VLOOKUP(G602,Vocabulary!$A:$J,10,)=0,"",VLOOKUP(G602,Vocabulary!$A:$J,10,)),"")</f>
        <v/>
      </c>
      <c r="I602" s="8">
        <v>680</v>
      </c>
      <c r="J602" s="12" t="str">
        <f>IFERROR(IF(VLOOKUP(I602,Vocabulary!$A:$J,10,)=0,"",VLOOKUP(I602,Vocabulary!$A:$J,10,)),"")</f>
        <v>&lt;dcterms:identifier&gt;</v>
      </c>
      <c r="K602" s="8">
        <v>395</v>
      </c>
      <c r="L602" s="12" t="str">
        <f>IFERROR(IF(VLOOKUP(K602,Vocabulary!$A:$J,10,)=0,"",VLOOKUP(K602,Vocabulary!$A:$J,10,)),"")</f>
        <v>&lt;vl-generiek:lokaleIdentificator&gt;</v>
      </c>
    </row>
    <row r="603" spans="1:12" ht="86.4" x14ac:dyDescent="0.3">
      <c r="A603" s="27">
        <v>681</v>
      </c>
      <c r="B603" s="31" t="str">
        <f>IFERROR(VLOOKUP(A603,Vocabulary!$A:$J,6,),"")</f>
        <v>FED</v>
      </c>
      <c r="C603" s="31" t="str">
        <f>IFERROR(VLOOKUP(A603,Vocabulary!$A:$J,4,),"")</f>
        <v>Organization</v>
      </c>
      <c r="D603" s="31" t="str">
        <f>IFERROR(VLOOKUP(A603,Vocabulary!$A:$J,2,),"")</f>
        <v>Quality</v>
      </c>
      <c r="E603" s="31" t="str">
        <f>IFERROR(IF(VLOOKUP(A603,Vocabulary!$A:$J,3,)=0,"",VLOOKUP(A603,Vocabulary!$A:$J,3,)),"")</f>
        <v>The conceptscheme "Quality" contains the different qualities allowed by the administration to an organization.
These are qualities that the organization is known to, such as VAT-liable, "Employer".
The quality can be in different stages: 'in application', 'refused', 'awarded', ...</v>
      </c>
      <c r="F603" s="31" t="str">
        <f>IFERROR(IF(VLOOKUP(A603,Vocabulary!$A:$J,7,)=0,"",VLOOKUP(A603,Vocabulary!$A:$J,7,)),"")</f>
        <v>see https://economie.fgov.be/en/themes/enterprises/crossroads-bank-enterprises/services-administrations/tables-codes (KBO-codes-quality-aut-activities.xls, tab 'Quality' )</v>
      </c>
      <c r="G603" s="28"/>
      <c r="H603" s="31" t="str">
        <f>IFERROR(IF(VLOOKUP(G603,Vocabulary!$A:$J,10,)=0,"",VLOOKUP(G603,Vocabulary!$A:$J,10,)),"")</f>
        <v/>
      </c>
      <c r="I603" s="8">
        <v>681</v>
      </c>
      <c r="J603" s="31" t="str">
        <f>IFERROR(IF(VLOOKUP(I603,Vocabulary!$A:$J,10,)=0,"",VLOOKUP(I603,Vocabulary!$A:$J,10,)),"")</f>
        <v>&lt;fed-thesaurus:quality&gt;</v>
      </c>
      <c r="K603" s="27"/>
      <c r="L603" s="31" t="str">
        <f>IFERROR(IF(VLOOKUP(K603,Vocabulary!$A:$J,10,)=0,"",VLOOKUP(K603,Vocabulary!$A:$J,10,)),"")</f>
        <v/>
      </c>
    </row>
    <row r="604" spans="1:12" ht="72" x14ac:dyDescent="0.3">
      <c r="A604" s="27">
        <v>682</v>
      </c>
      <c r="B604" s="31" t="str">
        <f>IFERROR(VLOOKUP(A604,Vocabulary!$A:$J,6,),"")</f>
        <v>FED</v>
      </c>
      <c r="C604" s="31" t="str">
        <f>IFERROR(VLOOKUP(A604,Vocabulary!$A:$J,4,),"")</f>
        <v>Organization</v>
      </c>
      <c r="D604" s="31" t="str">
        <f>IFERROR(VLOOKUP(A604,Vocabulary!$A:$J,2,),"")</f>
        <v>quality</v>
      </c>
      <c r="E604" s="31" t="str">
        <f>IFERROR(IF(VLOOKUP(A604,Vocabulary!$A:$J,3,)=0,"",VLOOKUP(A604,Vocabulary!$A:$J,3,)),"")</f>
        <v>A qualities is allowed by the administration to a company.
A quality that the company is known to, can be VAT-liable, "Employer"...
The quality can be in different stages: 'in application', 'refused', 'awarded', ...</v>
      </c>
      <c r="F604" s="31" t="str">
        <f>IFERROR(IF(VLOOKUP(A604,Vocabulary!$A:$J,7,)=0,"",VLOOKUP(A604,Vocabulary!$A:$J,7,)),"")</f>
        <v/>
      </c>
      <c r="G604" s="28"/>
      <c r="H604" s="31" t="str">
        <f>IFERROR(IF(VLOOKUP(G604,Vocabulary!$A:$J,10,)=0,"",VLOOKUP(G604,Vocabulary!$A:$J,10,)),"")</f>
        <v/>
      </c>
      <c r="I604" s="8">
        <v>682</v>
      </c>
      <c r="J604" s="31" t="str">
        <f>IFERROR(IF(VLOOKUP(I604,Vocabulary!$A:$J,10,)=0,"",VLOOKUP(I604,Vocabulary!$A:$J,10,)),"")</f>
        <v>&lt;fed-thesaurus:quality&gt;</v>
      </c>
      <c r="K604" s="27"/>
      <c r="L604" s="31" t="str">
        <f>IFERROR(IF(VLOOKUP(K604,Vocabulary!$A:$J,10,)=0,"",VLOOKUP(K604,Vocabulary!$A:$J,10,)),"")</f>
        <v/>
      </c>
    </row>
    <row r="605" spans="1:12" x14ac:dyDescent="0.3">
      <c r="A605" s="27">
        <v>683</v>
      </c>
      <c r="B605" s="31" t="str">
        <f>IFERROR(VLOOKUP(A605,Vocabulary!$A:$J,6,),"")</f>
        <v>FED</v>
      </c>
      <c r="C605" s="31" t="str">
        <f>IFERROR(VLOOKUP(A605,Vocabulary!$A:$J,4,),"")</f>
        <v>Person</v>
      </c>
      <c r="D605" s="31" t="str">
        <f>IFERROR(VLOOKUP(A605,Vocabulary!$A:$J,2,),"")</f>
        <v>administrativeStatus</v>
      </c>
      <c r="E605" s="31" t="str">
        <f>IFERROR(IF(VLOOKUP(A605,Vocabulary!$A:$J,3,)=0,"",VLOOKUP(A605,Vocabulary!$A:$J,3,)),"")</f>
        <v>Administrative status.</v>
      </c>
      <c r="F605" s="31" t="str">
        <f>IFERROR(IF(VLOOKUP(A605,Vocabulary!$A:$J,7,)=0,"",VLOOKUP(A605,Vocabulary!$A:$J,7,)),"")</f>
        <v/>
      </c>
      <c r="G605" s="28"/>
      <c r="H605" s="31" t="str">
        <f>IFERROR(IF(VLOOKUP(G605,Vocabulary!$A:$J,10,)=0,"",VLOOKUP(G605,Vocabulary!$A:$J,10,)),"")</f>
        <v/>
      </c>
      <c r="I605" s="45">
        <v>683</v>
      </c>
      <c r="J605" s="31" t="str">
        <f>IFERROR(IF(VLOOKUP(I605,Vocabulary!$A:$J,10,)=0,"",VLOOKUP(I605,Vocabulary!$A:$J,10,)),"")</f>
        <v>&lt;fed-per:administrativeStatus&gt;</v>
      </c>
      <c r="K605" s="27"/>
      <c r="L605" s="31" t="str">
        <f>IFERROR(IF(VLOOKUP(K605,Vocabulary!$A:$J,10,)=0,"",VLOOKUP(K605,Vocabulary!$A:$J,10,)),"")</f>
        <v/>
      </c>
    </row>
    <row r="606" spans="1:12" ht="244.8" x14ac:dyDescent="0.3">
      <c r="A606" s="27">
        <v>684</v>
      </c>
      <c r="B606" s="31" t="str">
        <f>IFERROR(VLOOKUP(A606,Vocabulary!$A:$J,6,),"")</f>
        <v>FED</v>
      </c>
      <c r="C606" s="31" t="str">
        <f>IFERROR(VLOOKUP(A606,Vocabulary!$A:$J,4,),"")</f>
        <v>Location</v>
      </c>
      <c r="D606" s="31" t="str">
        <f>IFERROR(VLOOKUP(A606,Vocabulary!$A:$J,2,),"")</f>
        <v>AddressComponent</v>
      </c>
      <c r="E606" s="31" t="str">
        <f>IFERROR(IF(VLOOKUP(A606,Vocabulary!$A:$J,3,)=0,"",VLOOKUP(A606,Vocabulary!$A:$J,3,)),"")</f>
        <v>Identifier or geographic name of a specific geographic area, location, or other spatial object which defines the scope of an address.</v>
      </c>
      <c r="F606" s="31" t="str">
        <f>IFERROR(IF(VLOOKUP(A606,Vocabulary!$A:$J,7,)=0,"",VLOOKUP(A606,Vocabulary!$A:$J,7,)),"")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G606" s="28"/>
      <c r="H606" s="31" t="str">
        <f>IFERROR(IF(VLOOKUP(G606,Vocabulary!$A:$J,10,)=0,"",VLOOKUP(G606,Vocabulary!$A:$J,10,)),"")</f>
        <v/>
      </c>
      <c r="I606" s="45">
        <v>684</v>
      </c>
      <c r="J606" s="31" t="str">
        <f>IFERROR(IF(VLOOKUP(I606,Vocabulary!$A:$J,10,)=0,"",VLOOKUP(I606,Vocabulary!$A:$J,10,)),"")</f>
        <v>&lt;AddressComponent&gt;</v>
      </c>
      <c r="K606" s="27"/>
      <c r="L606" s="31" t="str">
        <f>IFERROR(IF(VLOOKUP(K606,Vocabulary!$A:$J,10,)=0,"",VLOOKUP(K606,Vocabulary!$A:$J,10,)),"")</f>
        <v/>
      </c>
    </row>
    <row r="607" spans="1:12" ht="187.2" x14ac:dyDescent="0.3">
      <c r="A607" s="27">
        <v>685</v>
      </c>
      <c r="B607" s="31" t="str">
        <f>IFERROR(VLOOKUP(A607,Vocabulary!$A:$J,6,),"")</f>
        <v>FED</v>
      </c>
      <c r="C607" s="31" t="str">
        <f>IFERROR(VLOOKUP(A607,Vocabulary!$A:$J,4,),"")</f>
        <v>Generic</v>
      </c>
      <c r="D607" s="31" t="str">
        <f>IFERROR(VLOOKUP(A607,Vocabulary!$A:$J,2,),"")</f>
        <v>iban</v>
      </c>
      <c r="E607" s="31" t="str">
        <f>IFERROR(IF(VLOOKUP(A607,Vocabulary!$A:$J,3,)=0,"",VLOOKUP(A607,Vocabulary!$A:$J,3,)),"")</f>
        <v>International Bank Account Number, as defined in ISO 13616:2007</v>
      </c>
      <c r="F607" s="31" t="str">
        <f>IFERROR(IF(VLOOKUP(A607,Vocabulary!$A:$J,7,)=0,"",VLOOKUP(A607,Vocabulary!$A:$J,7,)),"")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G607" s="28"/>
      <c r="H607" s="31" t="str">
        <f>IFERROR(IF(VLOOKUP(G607,Vocabulary!$A:$J,10,)=0,"",VLOOKUP(G607,Vocabulary!$A:$J,10,)),"")</f>
        <v/>
      </c>
      <c r="I607" s="45">
        <v>685</v>
      </c>
      <c r="J607" s="31" t="str">
        <f>IFERROR(IF(VLOOKUP(I607,Vocabulary!$A:$J,10,)=0,"",VLOOKUP(I607,Vocabulary!$A:$J,10,)),"")</f>
        <v>&lt;identifier&gt;</v>
      </c>
      <c r="K607" s="27"/>
      <c r="L607" s="31" t="str">
        <f>IFERROR(IF(VLOOKUP(K607,Vocabulary!$A:$J,10,)=0,"",VLOOKUP(K607,Vocabulary!$A:$J,10,)),"")</f>
        <v/>
      </c>
    </row>
    <row r="608" spans="1:12" ht="43.2" x14ac:dyDescent="0.3">
      <c r="A608" s="27">
        <v>686</v>
      </c>
      <c r="B608" s="31" t="str">
        <f>IFERROR(VLOOKUP(A608,Vocabulary!$A:$J,6,),"")</f>
        <v>FED</v>
      </c>
      <c r="C608" s="31" t="str">
        <f>IFERROR(VLOOKUP(A608,Vocabulary!$A:$J,4,),"")</f>
        <v>Location</v>
      </c>
      <c r="D608" s="31" t="str">
        <f>IFERROR(VLOOKUP(A608,Vocabulary!$A:$J,2,),"")</f>
        <v>municipalityCode</v>
      </c>
      <c r="E608" s="31" t="str">
        <f>IFERROR(IF(VLOOKUP(A608,Vocabulary!$A:$J,3,)=0,"",VLOOKUP(A608,Vocabulary!$A:$J,3,)),"")</f>
        <v>Numeric code to identify a Belgian municipality.</v>
      </c>
      <c r="F608" s="31" t="str">
        <f>IFERROR(IF(VLOOKUP(A608,Vocabulary!$A:$J,7,)=0,"",VLOOKUP(A608,Vocabulary!$A:$J,7,)),"")</f>
        <v>This code is part of the BEST identifier for a Belgian municipality.
Same value as the NIS municipality code from statbel.
5 digits long</v>
      </c>
      <c r="G608" s="28"/>
      <c r="H608" s="31" t="str">
        <f>IFERROR(IF(VLOOKUP(G608,Vocabulary!$A:$J,10,)=0,"",VLOOKUP(G608,Vocabulary!$A:$J,10,)),"")</f>
        <v/>
      </c>
      <c r="I608" s="45">
        <v>686</v>
      </c>
      <c r="J608" s="31" t="str">
        <f>IFERROR(IF(VLOOKUP(I608,Vocabulary!$A:$J,10,)=0,"",VLOOKUP(I608,Vocabulary!$A:$J,10,)),"")</f>
        <v>&lt;identifier&gt;</v>
      </c>
      <c r="K608" s="27"/>
      <c r="L608" s="31" t="str">
        <f>IFERROR(IF(VLOOKUP(K608,Vocabulary!$A:$J,10,)=0,"",VLOOKUP(K608,Vocabulary!$A:$J,10,)),"")</f>
        <v/>
      </c>
    </row>
    <row r="609" spans="1:12" ht="244.8" x14ac:dyDescent="0.3">
      <c r="A609" s="27">
        <v>687</v>
      </c>
      <c r="B609" s="12" t="str">
        <f>IFERROR(VLOOKUP(A609,Vocabulary!$A:$J,6,),"")</f>
        <v>FED</v>
      </c>
      <c r="C609" s="12" t="str">
        <f>IFERROR(VLOOKUP(A609,Vocabulary!$A:$J,4,),"")</f>
        <v>Generic</v>
      </c>
      <c r="D609" s="12" t="str">
        <f>IFERROR(VLOOKUP(A609,Vocabulary!$A:$J,2,),"")</f>
        <v>bic</v>
      </c>
      <c r="E609" s="12" t="str">
        <f>IFERROR(IF(VLOOKUP(A609,Vocabulary!$A:$J,3,)=0,"",VLOOKUP(A609,Vocabulary!$A:$J,3,)),"")</f>
        <v>Business Identifier Code, also known as Swift Code. International identifier for financial and non-financial institutions, commonly used for international bank transfers.</v>
      </c>
      <c r="F609" s="12" t="str">
        <f>IFERROR(IF(VLOOKUP(A609,Vocabulary!$A:$J,7,)=0,"",VLOOKUP(A609,Vocabulary!$A:$J,7,)),"")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H609" s="12" t="str">
        <f>IFERROR(IF(VLOOKUP(G609,Vocabulary!$A:$J,10,)=0,"",VLOOKUP(G609,Vocabulary!$A:$J,10,)),"")</f>
        <v/>
      </c>
      <c r="I609" s="45">
        <v>687</v>
      </c>
      <c r="J609" s="12" t="str">
        <f>IFERROR(IF(VLOOKUP(I609,Vocabulary!$A:$J,10,)=0,"",VLOOKUP(I609,Vocabulary!$A:$J,10,)),"")</f>
        <v>&lt;identifier&gt;</v>
      </c>
      <c r="L609" s="12" t="str">
        <f>IFERROR(IF(VLOOKUP(K609,Vocabulary!$A:$J,10,)=0,"",VLOOKUP(K609,Vocabulary!$A:$J,10,)),"")</f>
        <v/>
      </c>
    </row>
    <row r="610" spans="1:12" ht="28.8" x14ac:dyDescent="0.3">
      <c r="A610" s="4">
        <v>691</v>
      </c>
      <c r="B610" s="12" t="str">
        <f>IFERROR(VLOOKUP(A610,Vocabulary!$A:$J,6,),"")</f>
        <v>FED</v>
      </c>
      <c r="C610" s="12" t="str">
        <f>IFERROR(VLOOKUP(A610,Vocabulary!$A:$J,4,),"")</f>
        <v>Organization</v>
      </c>
      <c r="D610" s="12" t="str">
        <f>IFERROR(VLOOKUP(A610,Vocabulary!$A:$J,2,),"")</f>
        <v>employerId</v>
      </c>
      <c r="E610" s="12" t="str">
        <f>IFERROR(IF(VLOOKUP(A610,Vocabulary!$A:$J,3,)=0,"",VLOOKUP(A610,Vocabulary!$A:$J,3,)),"")</f>
        <v>Definitive or provisional NSSO number, assigned to each registered employer or local or provincial administration.</v>
      </c>
      <c r="F610" s="12" t="str">
        <f>IFERROR(IF(VLOOKUP(A610,Vocabulary!$A:$J,7,)=0,"",VLOOKUP(A610,Vocabulary!$A:$J,7,)),"")</f>
        <v>It includes the nssoNumber, the pplNumber and the provisionalNssoNumber</v>
      </c>
      <c r="H610" s="12" t="str">
        <f>IFERROR(IF(VLOOKUP(G610,Vocabulary!$A:$J,10,)=0,"",VLOOKUP(G610,Vocabulary!$A:$J,10,)),"")</f>
        <v/>
      </c>
      <c r="I610" s="4">
        <v>691</v>
      </c>
      <c r="J610" s="12" t="str">
        <f>IFERROR(IF(VLOOKUP(I610,Vocabulary!$A:$J,10,)=0,"",VLOOKUP(I610,Vocabulary!$A:$J,10,)),"")</f>
        <v>&lt;identifier&gt;</v>
      </c>
      <c r="L610" s="12" t="str">
        <f>IFERROR(IF(VLOOKUP(K610,Vocabulary!$A:$J,10,)=0,"",VLOOKUP(K610,Vocabulary!$A:$J,10,)),"")</f>
        <v/>
      </c>
    </row>
    <row r="611" spans="1:12" ht="86.4" x14ac:dyDescent="0.3">
      <c r="A611" s="4">
        <v>692</v>
      </c>
      <c r="B611" s="12" t="str">
        <f>IFERROR(VLOOKUP(A611,Vocabulary!$A:$J,6,),"")</f>
        <v>FED</v>
      </c>
      <c r="C611" s="12" t="str">
        <f>IFERROR(VLOOKUP(A611,Vocabulary!$A:$J,4,),"")</f>
        <v>Organization</v>
      </c>
      <c r="D611" s="12" t="str">
        <f>IFERROR(VLOOKUP(A611,Vocabulary!$A:$J,2,),"")</f>
        <v>nssoNumber</v>
      </c>
      <c r="E611" s="12" t="str">
        <f>IFERROR(IF(VLOOKUP(A611,Vocabulary!$A:$J,3,)=0,"",VLOOKUP(A611,Vocabulary!$A:$J,3,)),"")</f>
        <v>Recommended best practice is to identify the resource by means of a string conforming to a formal identification system. 
An unambiguous reference to the resource within a given context.</v>
      </c>
      <c r="F611" s="12" t="str">
        <f>IFERROR(IF(VLOOKUP(A611,Vocabulary!$A:$J,7,)=0,"",VLOOKUP(A611,Vocabulary!$A:$J,7,)),"")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H611" s="12" t="str">
        <f>IFERROR(IF(VLOOKUP(G611,Vocabulary!$A:$J,10,)=0,"",VLOOKUP(G611,Vocabulary!$A:$J,10,)),"")</f>
        <v/>
      </c>
      <c r="I611" s="4">
        <v>692</v>
      </c>
      <c r="J611" s="12" t="str">
        <f>IFERROR(IF(VLOOKUP(I611,Vocabulary!$A:$J,10,)=0,"",VLOOKUP(I611,Vocabulary!$A:$J,10,)),"")</f>
        <v>&lt;identifier&gt;</v>
      </c>
      <c r="L611" s="12" t="str">
        <f>IFERROR(IF(VLOOKUP(K611,Vocabulary!$A:$J,10,)=0,"",VLOOKUP(K611,Vocabulary!$A:$J,10,)),"")</f>
        <v/>
      </c>
    </row>
    <row r="612" spans="1:12" ht="86.4" x14ac:dyDescent="0.3">
      <c r="A612" s="28">
        <v>694</v>
      </c>
      <c r="B612" s="31" t="str">
        <f>IFERROR(VLOOKUP(A612,Vocabulary!$A:$J,6,),"")</f>
        <v>FED</v>
      </c>
      <c r="C612" s="31" t="str">
        <f>IFERROR(VLOOKUP(A612,Vocabulary!$A:$J,4,),"")</f>
        <v>Organization</v>
      </c>
      <c r="D612" s="31" t="str">
        <f>IFERROR(VLOOKUP(A612,Vocabulary!$A:$J,2,),"")</f>
        <v>provisionalNssoNumber</v>
      </c>
      <c r="E612" s="31" t="str">
        <f>IFERROR(IF(VLOOKUP(A612,Vocabulary!$A:$J,3,)=0,"",VLOOKUP(A612,Vocabulary!$A:$J,3,)),"")</f>
        <v>Recommended best practice is to identify the resource by means of a string conforming to a formal identification system. 
An unambiguous reference to the resource within a given context.</v>
      </c>
      <c r="F612" s="31" t="str">
        <f>IFERROR(IF(VLOOKUP(A612,Vocabulary!$A:$J,7,)=0,"",VLOOKUP(A612,Vocabulary!$A:$J,7,)),"")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G612" s="28"/>
      <c r="H612" s="31" t="str">
        <f>IFERROR(IF(VLOOKUP(G612,Vocabulary!$A:$J,10,)=0,"",VLOOKUP(G612,Vocabulary!$A:$J,10,)),"")</f>
        <v/>
      </c>
      <c r="I612" s="28">
        <v>694</v>
      </c>
      <c r="J612" s="31" t="str">
        <f>IFERROR(IF(VLOOKUP(I612,Vocabulary!$A:$J,10,)=0,"",VLOOKUP(I612,Vocabulary!$A:$J,10,)),"")</f>
        <v>&lt;identifier&gt;</v>
      </c>
      <c r="K612" s="27"/>
      <c r="L612" s="31" t="str">
        <f>IFERROR(IF(VLOOKUP(K612,Vocabulary!$A:$J,10,)=0,"",VLOOKUP(K612,Vocabulary!$A:$J,10,)),"")</f>
        <v/>
      </c>
    </row>
    <row r="613" spans="1:12" ht="316.8" x14ac:dyDescent="0.3">
      <c r="A613" s="27">
        <v>695</v>
      </c>
      <c r="B613" s="31" t="str">
        <f>IFERROR(VLOOKUP(A613,Vocabulary!$A:$J,6,),"")</f>
        <v>FED</v>
      </c>
      <c r="C613" s="31" t="str">
        <f>IFERROR(VLOOKUP(A613,Vocabulary!$A:$J,4,),"")</f>
        <v>Organization</v>
      </c>
      <c r="D613" s="31" t="str">
        <f>IFERROR(VLOOKUP(A613,Vocabulary!$A:$J,2,),"")</f>
        <v>vatNumber</v>
      </c>
      <c r="E613" s="31" t="str">
        <f>IFERROR(IF(VLOOKUP(A613,Vocabulary!$A:$J,3,)=0,"",VLOOKUP(A613,Vocabulary!$A:$J,3,)),"")</f>
        <v>Recommended best practice is to identify the resource by means of a string conforming to a formal identification system. 
An unambiguous reference to the resource within a given context.</v>
      </c>
      <c r="F613" s="31" t="str">
        <f>IFERROR(IF(VLOOKUP(A613,Vocabulary!$A:$J,7,)=0,"",VLOOKUP(A613,Vocabulary!$A:$J,7,)),"")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G613" s="28"/>
      <c r="H613" s="31" t="str">
        <f>IFERROR(IF(VLOOKUP(G613,Vocabulary!$A:$J,10,)=0,"",VLOOKUP(G613,Vocabulary!$A:$J,10,)),"")</f>
        <v/>
      </c>
      <c r="I613" s="45">
        <v>695</v>
      </c>
      <c r="J613" s="31" t="str">
        <f>IFERROR(IF(VLOOKUP(I613,Vocabulary!$A:$J,10,)=0,"",VLOOKUP(I613,Vocabulary!$A:$J,10,)),"")</f>
        <v>&lt;identifier&gt;</v>
      </c>
      <c r="K613" s="27"/>
      <c r="L613" s="31" t="str">
        <f>IFERROR(IF(VLOOKUP(K613,Vocabulary!$A:$J,10,)=0,"",VLOOKUP(K613,Vocabulary!$A:$J,10,)),"")</f>
        <v/>
      </c>
    </row>
    <row r="614" spans="1:12" ht="43.2" x14ac:dyDescent="0.3">
      <c r="A614" s="27">
        <v>696</v>
      </c>
      <c r="B614" s="31" t="str">
        <f>IFERROR(VLOOKUP(A614,Vocabulary!$A:$J,6,),"")</f>
        <v>FED</v>
      </c>
      <c r="C614" s="31" t="str">
        <f>IFERROR(VLOOKUP(A614,Vocabulary!$A:$J,4,),"")</f>
        <v>Other</v>
      </c>
      <c r="D614" s="31" t="str">
        <f>IFERROR(VLOOKUP(A614,Vocabulary!$A:$J,2,),"")</f>
        <v>plateNumber</v>
      </c>
      <c r="E614" s="31" t="str">
        <f>IFERROR(IF(VLOOKUP(A614,Vocabulary!$A:$J,3,)=0,"",VLOOKUP(A614,Vocabulary!$A:$J,3,)),"")</f>
        <v>Recommended best practice is to identify the resource by means of a string conforming to a formal identification system. 
An unambiguous reference to the resource within a given context.</v>
      </c>
      <c r="F614" s="31" t="str">
        <f>IFERROR(IF(VLOOKUP(A614,Vocabulary!$A:$J,7,)=0,"",VLOOKUP(A614,Vocabulary!$A:$J,7,)),"")</f>
        <v>The official set of numbers and letters shown on the front and back of a road vehicle</v>
      </c>
      <c r="G614" s="28"/>
      <c r="H614" s="31" t="str">
        <f>IFERROR(IF(VLOOKUP(G614,Vocabulary!$A:$J,10,)=0,"",VLOOKUP(G614,Vocabulary!$A:$J,10,)),"")</f>
        <v/>
      </c>
      <c r="I614" s="45">
        <v>696</v>
      </c>
      <c r="J614" s="31" t="str">
        <f>IFERROR(IF(VLOOKUP(I614,Vocabulary!$A:$J,10,)=0,"",VLOOKUP(I614,Vocabulary!$A:$J,10,)),"")</f>
        <v>&lt;identifier&gt;</v>
      </c>
      <c r="K614" s="27"/>
      <c r="L614" s="31" t="str">
        <f>IFERROR(IF(VLOOKUP(K614,Vocabulary!$A:$J,10,)=0,"",VLOOKUP(K614,Vocabulary!$A:$J,10,)),"")</f>
        <v/>
      </c>
    </row>
    <row r="615" spans="1:12" ht="43.2" x14ac:dyDescent="0.3">
      <c r="A615" s="27">
        <v>697</v>
      </c>
      <c r="B615" s="12" t="str">
        <f>IFERROR(VLOOKUP(A615,Vocabulary!$A:$J,6,),"")</f>
        <v>FED</v>
      </c>
      <c r="C615" s="12" t="str">
        <f>IFERROR(VLOOKUP(A615,Vocabulary!$A:$J,4,),"")</f>
        <v>Other</v>
      </c>
      <c r="D615" s="12" t="str">
        <f>IFERROR(VLOOKUP(A615,Vocabulary!$A:$J,2,),"")</f>
        <v>ipAddress</v>
      </c>
      <c r="E615" s="12" t="str">
        <f>IFERROR(IF(VLOOKUP(A615,Vocabulary!$A:$J,3,)=0,"",VLOOKUP(A615,Vocabulary!$A:$J,3,)),"")</f>
        <v>Recommended best practice is to identify the resource by means of a string conforming to a formal identification system. 
An unambiguous reference to the resource within a given context.</v>
      </c>
      <c r="F615" s="12" t="str">
        <f>IFERROR(IF(VLOOKUP(A615,Vocabulary!$A:$J,7,)=0,"",VLOOKUP(A615,Vocabulary!$A:$J,7,)),"")</f>
        <v>An Internet Protocol address (IP address) is a numerical label assigned to each device connected to a computer network that uses the Internet Protocol for communication.</v>
      </c>
      <c r="H615" s="12" t="str">
        <f>IFERROR(IF(VLOOKUP(G615,Vocabulary!$A:$J,10,)=0,"",VLOOKUP(G615,Vocabulary!$A:$J,10,)),"")</f>
        <v/>
      </c>
      <c r="I615" s="21">
        <v>697</v>
      </c>
      <c r="J615" s="12" t="str">
        <f>IFERROR(IF(VLOOKUP(I615,Vocabulary!$A:$J,10,)=0,"",VLOOKUP(I615,Vocabulary!$A:$J,10,)),"")</f>
        <v>&lt;identifier&gt;</v>
      </c>
      <c r="L615" s="12" t="str">
        <f>IFERROR(IF(VLOOKUP(K615,Vocabulary!$A:$J,10,)=0,"",VLOOKUP(K615,Vocabulary!$A:$J,10,)),"")</f>
        <v/>
      </c>
    </row>
    <row r="616" spans="1:12" ht="28.8" x14ac:dyDescent="0.3">
      <c r="A616" s="27">
        <v>698</v>
      </c>
      <c r="B616" s="31" t="str">
        <f>IFERROR(VLOOKUP(A616,Vocabulary!$A:$J,6,),"")</f>
        <v>FED</v>
      </c>
      <c r="C616" s="31" t="str">
        <f>IFERROR(VLOOKUP(A616,Vocabulary!$A:$J,4,),"")</f>
        <v>Location</v>
      </c>
      <c r="D616" s="31" t="str">
        <f>IFERROR(VLOOKUP(A616,Vocabulary!$A:$J,2,),"")</f>
        <v>region</v>
      </c>
      <c r="E616" s="31" t="str">
        <f>IFERROR(IF(VLOOKUP(A616,Vocabulary!$A:$J,3,)=0,"",VLOOKUP(A616,Vocabulary!$A:$J,3,)),"")</f>
        <v>Concept corresponding to a region code in a country.</v>
      </c>
      <c r="F616" s="31" t="str">
        <f>IFERROR(IF(VLOOKUP(A616,Vocabulary!$A:$J,7,)=0,"",VLOOKUP(A616,Vocabulary!$A:$J,7,)),"")</f>
        <v>See https://en.wikipedia.org/wiki/ISO_3166-2:BE
(BE-BRU, BE-VLG, BE-WAL)</v>
      </c>
      <c r="G616" s="28"/>
      <c r="H616" s="31" t="str">
        <f>IFERROR(IF(VLOOKUP(G616,Vocabulary!$A:$J,10,)=0,"",VLOOKUP(G616,Vocabulary!$A:$J,10,)),"")</f>
        <v/>
      </c>
      <c r="I616" s="45">
        <v>698</v>
      </c>
      <c r="J616" s="31" t="str">
        <f>IFERROR(IF(VLOOKUP(I616,Vocabulary!$A:$J,10,)=0,"",VLOOKUP(I616,Vocabulary!$A:$J,10,)),"")</f>
        <v>&lt;fed-thesaurus:region&gt;</v>
      </c>
      <c r="K616" s="27"/>
      <c r="L616" s="31" t="str">
        <f>IFERROR(IF(VLOOKUP(K616,Vocabulary!$A:$J,10,)=0,"",VLOOKUP(K616,Vocabulary!$A:$J,10,)),"")</f>
        <v/>
      </c>
    </row>
    <row r="617" spans="1:12" ht="28.8" x14ac:dyDescent="0.3">
      <c r="A617" s="27">
        <v>699</v>
      </c>
      <c r="B617" s="31" t="str">
        <f>IFERROR(VLOOKUP(A617,Vocabulary!$A:$J,6,),"")</f>
        <v>FED</v>
      </c>
      <c r="C617" s="31" t="str">
        <f>IFERROR(VLOOKUP(A617,Vocabulary!$A:$J,4,),"")</f>
        <v>Location</v>
      </c>
      <c r="D617" s="31" t="str">
        <f>IFERROR(VLOOKUP(A617,Vocabulary!$A:$J,2,),"")</f>
        <v>RegionCode</v>
      </c>
      <c r="E617" s="31" t="str">
        <f>IFERROR(IF(VLOOKUP(A617,Vocabulary!$A:$J,3,)=0,"",VLOOKUP(A617,Vocabulary!$A:$J,3,)),"")</f>
        <v>Conceptscheme for region codes in a country.</v>
      </c>
      <c r="F617" s="31" t="str">
        <f>IFERROR(IF(VLOOKUP(A617,Vocabulary!$A:$J,7,)=0,"",VLOOKUP(A617,Vocabulary!$A:$J,7,)),"")</f>
        <v>See https://en.wikipedia.org/wiki/ISO_3166-2:BE
(BE-BRU, BE-VLG, BE-WAL)</v>
      </c>
      <c r="G617" s="28"/>
      <c r="H617" s="31" t="str">
        <f>IFERROR(IF(VLOOKUP(G617,Vocabulary!$A:$J,10,)=0,"",VLOOKUP(G617,Vocabulary!$A:$J,10,)),"")</f>
        <v/>
      </c>
      <c r="I617" s="21">
        <v>699</v>
      </c>
      <c r="J617" s="31" t="str">
        <f>IFERROR(IF(VLOOKUP(I617,Vocabulary!$A:$J,10,)=0,"",VLOOKUP(I617,Vocabulary!$A:$J,10,)),"")</f>
        <v>&lt;fed-thesaurus:regioncode&gt;</v>
      </c>
      <c r="K617" s="27"/>
      <c r="L617" s="31" t="str">
        <f>IFERROR(IF(VLOOKUP(K617,Vocabulary!$A:$J,10,)=0,"",VLOOKUP(K617,Vocabulary!$A:$J,10,)),"")</f>
        <v/>
      </c>
    </row>
    <row r="618" spans="1:12" x14ac:dyDescent="0.3">
      <c r="A618" s="27">
        <v>701</v>
      </c>
      <c r="B618" s="31" t="str">
        <f>IFERROR(VLOOKUP(A618,Vocabulary!$A:$J,6,),"")</f>
        <v>FED</v>
      </c>
      <c r="C618" s="31" t="str">
        <f>IFERROR(VLOOKUP(A618,Vocabulary!$A:$J,4,),"")</f>
        <v>Location</v>
      </c>
      <c r="D618" s="31" t="str">
        <f>IFERROR(VLOOKUP(A618,Vocabulary!$A:$J,2,),"")</f>
        <v>CountryNisCode</v>
      </c>
      <c r="E618" s="31" t="str">
        <f>IFERROR(IF(VLOOKUP(A618,Vocabulary!$A:$J,3,)=0,"",VLOOKUP(A618,Vocabulary!$A:$J,3,)),"")</f>
        <v>NIS code representing a country as defined by statbel.fgov.be</v>
      </c>
      <c r="F618" s="31" t="str">
        <f>IFERROR(IF(VLOOKUP(A618,Vocabulary!$A:$J,7,)=0,"",VLOOKUP(A618,Vocabulary!$A:$J,7,)),"")</f>
        <v>Possible values are in range from 100 to 999</v>
      </c>
      <c r="G618" s="28"/>
      <c r="H618" s="31" t="str">
        <f>IFERROR(IF(VLOOKUP(G618,Vocabulary!$A:$J,10,)=0,"",VLOOKUP(G618,Vocabulary!$A:$J,10,)),"")</f>
        <v/>
      </c>
      <c r="I618" s="45">
        <v>701</v>
      </c>
      <c r="J618" s="31" t="str">
        <f>IFERROR(IF(VLOOKUP(I618,Vocabulary!$A:$J,10,)=0,"",VLOOKUP(I618,Vocabulary!$A:$J,10,)),"")</f>
        <v>&lt;fed-thesaurus:CountryNisCode&gt;</v>
      </c>
      <c r="K618" s="27"/>
      <c r="L618" s="31" t="str">
        <f>IFERROR(IF(VLOOKUP(K618,Vocabulary!$A:$J,10,)=0,"",VLOOKUP(K618,Vocabulary!$A:$J,10,)),"")</f>
        <v/>
      </c>
    </row>
    <row r="619" spans="1:12" ht="72" x14ac:dyDescent="0.3">
      <c r="A619" s="27">
        <v>702</v>
      </c>
      <c r="B619" s="31" t="str">
        <f>IFERROR(VLOOKUP(A619,Vocabulary!$A:$J,6,),"")</f>
        <v>FED</v>
      </c>
      <c r="C619" s="31" t="str">
        <f>IFERROR(VLOOKUP(A619,Vocabulary!$A:$J,4,),"")</f>
        <v>Location</v>
      </c>
      <c r="D619" s="31" t="str">
        <f>IFERROR(VLOOKUP(A619,Vocabulary!$A:$J,2,),"")</f>
        <v>StreetRrnCode</v>
      </c>
      <c r="E619" s="31" t="str">
        <f>IFERROR(IF(VLOOKUP(A619,Vocabulary!$A:$J,3,)=0,"",VLOOKUP(A619,Vocabulary!$A:$J,3,)),"")</f>
        <v>Street code assigned by National Registry</v>
      </c>
      <c r="F619" s="31" t="str">
        <f>IFERROR(IF(VLOOKUP(A619,Vocabulary!$A:$J,7,)=0,"",VLOOKUP(A619,Vocabulary!$A:$J,7,)),"")</f>
        <v>4 digits long. Unique within a municipality.
(more info: https://www.ibz.rrn.fgov.be/fileadmin/user_upload/nl/rr/instructies/IST_Codificatie_straten.pdf)
Will be replaced by the BEST street identifier.</v>
      </c>
      <c r="G619" s="28"/>
      <c r="H619" s="31" t="str">
        <f>IFERROR(IF(VLOOKUP(G619,Vocabulary!$A:$J,10,)=0,"",VLOOKUP(G619,Vocabulary!$A:$J,10,)),"")</f>
        <v/>
      </c>
      <c r="I619" s="45">
        <v>702</v>
      </c>
      <c r="J619" s="31" t="str">
        <f>IFERROR(IF(VLOOKUP(I619,Vocabulary!$A:$J,10,)=0,"",VLOOKUP(I619,Vocabulary!$A:$J,10,)),"")</f>
        <v>&lt;fed-thesaurus:StreetRrnCode&gt;</v>
      </c>
      <c r="K619" s="27"/>
      <c r="L619" s="31" t="str">
        <f>IFERROR(IF(VLOOKUP(K619,Vocabulary!$A:$J,10,)=0,"",VLOOKUP(K619,Vocabulary!$A:$J,10,)),"")</f>
        <v/>
      </c>
    </row>
    <row r="620" spans="1:12" ht="129.6" x14ac:dyDescent="0.3">
      <c r="A620" s="8">
        <v>703</v>
      </c>
      <c r="B620" s="12" t="str">
        <f>IFERROR(VLOOKUP(A620,Vocabulary!$A:$J,6,),"")</f>
        <v>FED</v>
      </c>
      <c r="C620" s="12" t="str">
        <f>IFERROR(VLOOKUP(A620,Vocabulary!$A:$J,4,),"")</f>
        <v>Generic</v>
      </c>
      <c r="D620" s="12" t="str">
        <f>IFERROR(VLOOKUP(A620,Vocabulary!$A:$J,2,),"")</f>
        <v>Mandate</v>
      </c>
      <c r="E620" s="12" t="str">
        <f>IFERROR(IF(VLOOKUP(A620,Vocabulary!$A:$J,3,)=0,"",VLOOKUP(A620,Vocabulary!$A:$J,3,)),"")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F620" s="12" t="str">
        <f>IFERROR(IF(VLOOKUP(A620,Vocabulary!$A:$J,7,)=0,"",VLOOKUP(A620,Vocabulary!$A:$J,7,)),"")</f>
        <v>see Class Agent</v>
      </c>
      <c r="H620" s="12" t="str">
        <f>IFERROR(IF(VLOOKUP(G620,Vocabulary!$A:$J,10,)=0,"",VLOOKUP(G620,Vocabulary!$A:$J,10,)),"")</f>
        <v/>
      </c>
      <c r="I620" s="45">
        <v>703</v>
      </c>
      <c r="J620" s="12" t="str">
        <f>IFERROR(IF(VLOOKUP(I620,Vocabulary!$A:$J,10,)=0,"",VLOOKUP(I620,Vocabulary!$A:$J,10,)),"")</f>
        <v>&lt;org:Mandate&gt;</v>
      </c>
      <c r="L620" s="12" t="str">
        <f>IFERROR(IF(VLOOKUP(K620,Vocabulary!$A:$J,10,)=0,"",VLOOKUP(K620,Vocabulary!$A:$J,10,)),"")</f>
        <v/>
      </c>
    </row>
    <row r="621" spans="1:12" ht="43.2" x14ac:dyDescent="0.3">
      <c r="A621" s="8">
        <v>705</v>
      </c>
      <c r="B621" s="12" t="str">
        <f>IFERROR(VLOOKUP(A621,Vocabulary!$A:$J,6,),"")</f>
        <v>FED</v>
      </c>
      <c r="C621" s="12" t="str">
        <f>IFERROR(VLOOKUP(A621,Vocabulary!$A:$J,4,),"")</f>
        <v>Generic</v>
      </c>
      <c r="D621" s="12" t="str">
        <f>IFERROR(VLOOKUP(A621,Vocabulary!$A:$J,2,),"")</f>
        <v>mandatary</v>
      </c>
      <c r="E621" s="12" t="str">
        <f>IFERROR(IF(VLOOKUP(A621,Vocabulary!$A:$J,3,)=0,"",VLOOKUP(A621,Vocabulary!$A:$J,3,)),"")</f>
        <v>The Agent that receives a mandate from another Agent. 
The mandatary must be unambiguously identified in an authentic source.</v>
      </c>
      <c r="F621" s="12" t="str">
        <f>IFERROR(IF(VLOOKUP(A621,Vocabulary!$A:$J,7,)=0,"",VLOOKUP(A621,Vocabulary!$A:$J,7,)),"")</f>
        <v>see Class Agent</v>
      </c>
      <c r="H621" s="12" t="str">
        <f>IFERROR(IF(VLOOKUP(G621,Vocabulary!$A:$J,10,)=0,"",VLOOKUP(G621,Vocabulary!$A:$J,10,)),"")</f>
        <v/>
      </c>
      <c r="I621" s="45">
        <v>705</v>
      </c>
      <c r="J621" s="12" t="str">
        <f>IFERROR(IF(VLOOKUP(I621,Vocabulary!$A:$J,10,)=0,"",VLOOKUP(I621,Vocabulary!$A:$J,10,)),"")</f>
        <v>&lt;org:mandatary&gt;</v>
      </c>
      <c r="L621" s="12" t="str">
        <f>IFERROR(IF(VLOOKUP(K621,Vocabulary!$A:$J,10,)=0,"",VLOOKUP(K621,Vocabulary!$A:$J,10,)),"")</f>
        <v/>
      </c>
    </row>
    <row r="622" spans="1:12" ht="28.8" x14ac:dyDescent="0.3">
      <c r="A622" s="27">
        <v>706</v>
      </c>
      <c r="B622" s="31" t="str">
        <f>IFERROR(VLOOKUP(A622,Vocabulary!$A:$J,6,),"")</f>
        <v>FED</v>
      </c>
      <c r="C622" s="31" t="str">
        <f>IFERROR(VLOOKUP(A622,Vocabulary!$A:$J,4,),"")</f>
        <v>Generic</v>
      </c>
      <c r="D622" s="31" t="str">
        <f>IFERROR(VLOOKUP(A622,Vocabulary!$A:$J,2,),"")</f>
        <v>mandator</v>
      </c>
      <c r="E622" s="31" t="str">
        <f>IFERROR(IF(VLOOKUP(A622,Vocabulary!$A:$J,3,)=0,"",VLOOKUP(A622,Vocabulary!$A:$J,3,)),"")</f>
        <v>The Agent that gives a mandate to another Agent. 
The mandator must be uniquely identified in an authentic source</v>
      </c>
      <c r="F622" s="31" t="str">
        <f>IFERROR(IF(VLOOKUP(A622,Vocabulary!$A:$J,7,)=0,"",VLOOKUP(A622,Vocabulary!$A:$J,7,)),"")</f>
        <v>see Class Agent</v>
      </c>
      <c r="G622" s="28"/>
      <c r="H622" s="31" t="str">
        <f>IFERROR(IF(VLOOKUP(G622,Vocabulary!$A:$J,10,)=0,"",VLOOKUP(G622,Vocabulary!$A:$J,10,)),"")</f>
        <v/>
      </c>
      <c r="I622" s="45">
        <v>706</v>
      </c>
      <c r="J622" s="31" t="str">
        <f>IFERROR(IF(VLOOKUP(I622,Vocabulary!$A:$J,10,)=0,"",VLOOKUP(I622,Vocabulary!$A:$J,10,)),"")</f>
        <v>&lt;org:mandator&gt;</v>
      </c>
      <c r="K622" s="27"/>
      <c r="L622" s="31" t="str">
        <f>IFERROR(IF(VLOOKUP(K622,Vocabulary!$A:$J,10,)=0,"",VLOOKUP(K622,Vocabulary!$A:$J,10,)),"")</f>
        <v/>
      </c>
    </row>
    <row r="623" spans="1:12" x14ac:dyDescent="0.3">
      <c r="A623" s="8">
        <v>707</v>
      </c>
      <c r="B623" s="12" t="str">
        <f>IFERROR(VLOOKUP(A623,Vocabulary!$A:$J,6,),"")</f>
        <v>FED</v>
      </c>
      <c r="C623" s="12" t="str">
        <f>IFERROR(VLOOKUP(A623,Vocabulary!$A:$J,4,),"")</f>
        <v>Location</v>
      </c>
      <c r="D623" s="12" t="str">
        <f>IFERROR(VLOOKUP(A623,Vocabulary!$A:$J,2,),"")</f>
        <v>CountryIsoCode</v>
      </c>
      <c r="E623" s="12" t="str">
        <f>IFERROR(IF(VLOOKUP(A623,Vocabulary!$A:$J,3,)=0,"",VLOOKUP(A623,Vocabulary!$A:$J,3,)),"")</f>
        <v>Representation of a country by an ISO 3166-1 alpha-2 code.</v>
      </c>
      <c r="F623" s="12" t="str">
        <f>IFERROR(IF(VLOOKUP(A623,Vocabulary!$A:$J,7,)=0,"",VLOOKUP(A623,Vocabulary!$A:$J,7,)),"")</f>
        <v>pattern: "^[A-Z]{2}$"</v>
      </c>
      <c r="H623" s="12" t="str">
        <f>IFERROR(IF(VLOOKUP(G623,Vocabulary!$A:$J,10,)=0,"",VLOOKUP(G623,Vocabulary!$A:$J,10,)),"")</f>
        <v/>
      </c>
      <c r="I623" s="8">
        <v>707</v>
      </c>
      <c r="J623" s="12" t="str">
        <f>IFERROR(IF(VLOOKUP(I623,Vocabulary!$A:$J,10,)=0,"",VLOOKUP(I623,Vocabulary!$A:$J,10,)),"")</f>
        <v>&lt;fed-thesaurus:CountryIsoCode&gt;</v>
      </c>
      <c r="L623" s="12" t="str">
        <f>IFERROR(IF(VLOOKUP(K623,Vocabulary!$A:$J,10,)=0,"",VLOOKUP(K623,Vocabulary!$A:$J,10,)),"")</f>
        <v/>
      </c>
    </row>
    <row r="624" spans="1:12" ht="28.8" x14ac:dyDescent="0.3">
      <c r="A624" s="27">
        <v>708</v>
      </c>
      <c r="B624" s="12" t="str">
        <f>IFERROR(VLOOKUP(A624,Vocabulary!$A:$J,6,),"")</f>
        <v>FED</v>
      </c>
      <c r="C624" s="12" t="str">
        <f>IFERROR(VLOOKUP(A624,Vocabulary!$A:$J,4,),"")</f>
        <v>Location</v>
      </c>
      <c r="D624" s="12" t="str">
        <f>IFERROR(VLOOKUP(A624,Vocabulary!$A:$J,2,),"")</f>
        <v>CountryWithHistoricIsoCode</v>
      </c>
      <c r="E624" s="12" t="str">
        <f>IFERROR(IF(VLOOKUP(A624,Vocabulary!$A:$J,3,)=0,"",VLOOKUP(A624,Vocabulary!$A:$J,3,)),"")</f>
        <v>Representation of a country by an ISO 3166-1 alpha-2 (current country) or ISO 3166-3 alpha-4 (former country) code.</v>
      </c>
      <c r="F624" s="12" t="str">
        <f>IFERROR(IF(VLOOKUP(A624,Vocabulary!$A:$J,7,)=0,"",VLOOKUP(A624,Vocabulary!$A:$J,7,)),"")</f>
        <v>pattern: "^[A-Z]{2}([A-Z]{2})?$"</v>
      </c>
      <c r="H624" s="12" t="str">
        <f>IFERROR(IF(VLOOKUP(G624,Vocabulary!$A:$J,10,)=0,"",VLOOKUP(G624,Vocabulary!$A:$J,10,)),"")</f>
        <v/>
      </c>
      <c r="I624" s="27">
        <v>708</v>
      </c>
      <c r="J624" s="12" t="str">
        <f>IFERROR(IF(VLOOKUP(I624,Vocabulary!$A:$J,10,)=0,"",VLOOKUP(I624,Vocabulary!$A:$J,10,)),"")</f>
        <v>&lt;fed-thesaurus:CountryWithHistoricIsoCode&gt;</v>
      </c>
      <c r="L624" s="12" t="str">
        <f>IFERROR(IF(VLOOKUP(K624,Vocabulary!$A:$J,10,)=0,"",VLOOKUP(K624,Vocabulary!$A:$J,10,)),"")</f>
        <v/>
      </c>
    </row>
    <row r="625" spans="1:12" ht="43.2" x14ac:dyDescent="0.3">
      <c r="A625" s="27">
        <v>710</v>
      </c>
      <c r="B625" s="12" t="str">
        <f>IFERROR(VLOOKUP(A625,Vocabulary!$A:$J,6,),"")</f>
        <v>FED</v>
      </c>
      <c r="C625" s="12" t="str">
        <f>IFERROR(VLOOKUP(A625,Vocabulary!$A:$J,4,),"")</f>
        <v>Location</v>
      </c>
      <c r="D625" s="12" t="str">
        <f>IFERROR(VLOOKUP(A625,Vocabulary!$A:$J,2,),"")</f>
        <v>Country</v>
      </c>
      <c r="E625" s="12" t="str">
        <f>IFERROR(IF(VLOOKUP(A625,Vocabulary!$A:$J,3,)=0,"",VLOOKUP(A625,Vocabulary!$A:$J,3,)),"")</f>
        <v>A country is a political state, nation, or territory which is controlled. It is often referred to as the land of an individual's birth, residence, or citizenship.</v>
      </c>
      <c r="F625" s="12" t="str">
        <f>IFERROR(IF(VLOOKUP(A625,Vocabulary!$A:$J,7,)=0,"",VLOOKUP(A625,Vocabulary!$A:$J,7,)),"")</f>
        <v/>
      </c>
      <c r="H625" s="12" t="str">
        <f>IFERROR(IF(VLOOKUP(G625,Vocabulary!$A:$J,10,)=0,"",VLOOKUP(G625,Vocabulary!$A:$J,10,)),"")</f>
        <v/>
      </c>
      <c r="I625" s="27">
        <v>710</v>
      </c>
      <c r="J625" s="12" t="str">
        <f>IFERROR(IF(VLOOKUP(I625,Vocabulary!$A:$J,10,)=0,"",VLOOKUP(I625,Vocabulary!$A:$J,10,)),"")</f>
        <v>&lt;fed-loc:Country&gt;</v>
      </c>
      <c r="L625" s="12" t="str">
        <f>IFERROR(IF(VLOOKUP(K625,Vocabulary!$A:$J,10,)=0,"",VLOOKUP(K625,Vocabulary!$A:$J,10,)),"")</f>
        <v/>
      </c>
    </row>
    <row r="626" spans="1:12" ht="28.8" x14ac:dyDescent="0.3">
      <c r="A626" s="8">
        <v>713</v>
      </c>
      <c r="B626" s="12" t="str">
        <f>IFERROR(VLOOKUP(A626,Vocabulary!$A:$J,6,),"")</f>
        <v>FED</v>
      </c>
      <c r="C626" s="12" t="str">
        <f>IFERROR(VLOOKUP(A626,Vocabulary!$A:$J,4,),"")</f>
        <v>Location</v>
      </c>
      <c r="D626" s="12" t="str">
        <f>IFERROR(VLOOKUP(A626,Vocabulary!$A:$J,2,),"")</f>
        <v>MunicipalityCode</v>
      </c>
      <c r="E626" s="12" t="str">
        <f>IFERROR(IF(VLOOKUP(A626,Vocabulary!$A:$J,3,)=0,"",VLOOKUP(A626,Vocabulary!$A:$J,3,)),"")</f>
        <v>The conceptscheme "MunicipalityCode" contains municipalities represented by a NIS code.</v>
      </c>
      <c r="F626" s="12" t="str">
        <f>IFERROR(IF(VLOOKUP(A626,Vocabulary!$A:$J,7,)=0,"",VLOOKUP(A626,Vocabulary!$A:$J,7,)),"")</f>
        <v/>
      </c>
      <c r="H626" s="12" t="str">
        <f>IFERROR(IF(VLOOKUP(G626,Vocabulary!$A:$J,10,)=0,"",VLOOKUP(G626,Vocabulary!$A:$J,10,)),"")</f>
        <v/>
      </c>
      <c r="I626" s="8">
        <v>713</v>
      </c>
      <c r="J626" s="12" t="str">
        <f>IFERROR(IF(VLOOKUP(I626,Vocabulary!$A:$J,10,)=0,"",VLOOKUP(I626,Vocabulary!$A:$J,10,)),"")</f>
        <v>&lt;fed-thesaurus:municipalitycode&gt;</v>
      </c>
      <c r="L626" s="12" t="str">
        <f>IFERROR(IF(VLOOKUP(K626,Vocabulary!$A:$J,10,)=0,"",VLOOKUP(K626,Vocabulary!$A:$J,10,)),"")</f>
        <v/>
      </c>
    </row>
    <row r="627" spans="1:12" x14ac:dyDescent="0.3">
      <c r="A627" s="8">
        <v>716</v>
      </c>
      <c r="B627" s="12" t="str">
        <f>IFERROR(VLOOKUP(A627,Vocabulary!$A:$J,6,),"")</f>
        <v>FED</v>
      </c>
      <c r="C627" s="12" t="str">
        <f>IFERROR(VLOOKUP(A627,Vocabulary!$A:$J,4,),"")</f>
        <v>Location</v>
      </c>
      <c r="D627" s="12" t="str">
        <f>IFERROR(VLOOKUP(A627,Vocabulary!$A:$J,2,),"")</f>
        <v>CountryIsoAlpha3Code</v>
      </c>
      <c r="E627" s="12" t="str">
        <f>IFERROR(IF(VLOOKUP(A627,Vocabulary!$A:$J,3,)=0,"",VLOOKUP(A627,Vocabulary!$A:$J,3,)),"")</f>
        <v>Representation of a country by an ISO 3166-1 alpha-3 code.</v>
      </c>
      <c r="F627" s="12" t="str">
        <f>IFERROR(IF(VLOOKUP(A627,Vocabulary!$A:$J,7,)=0,"",VLOOKUP(A627,Vocabulary!$A:$J,7,)),"")</f>
        <v>pattern: "^[A-Z]{3}$"</v>
      </c>
      <c r="H627" s="12" t="str">
        <f>IFERROR(IF(VLOOKUP(G627,Vocabulary!$A:$J,10,)=0,"",VLOOKUP(G627,Vocabulary!$A:$J,10,)),"")</f>
        <v/>
      </c>
      <c r="I627" s="8">
        <v>716</v>
      </c>
      <c r="J627" s="12" t="str">
        <f>IFERROR(IF(VLOOKUP(I627,Vocabulary!$A:$J,10,)=0,"",VLOOKUP(I627,Vocabulary!$A:$J,10,)),"")</f>
        <v>&lt;fed-thesaurus:CountryIsoAlpha3Code&gt;</v>
      </c>
      <c r="L627" s="12" t="str">
        <f>IFERROR(IF(VLOOKUP(K627,Vocabulary!$A:$J,10,)=0,"",VLOOKUP(K627,Vocabulary!$A:$J,10,)),"")</f>
        <v/>
      </c>
    </row>
    <row r="628" spans="1:12" x14ac:dyDescent="0.3">
      <c r="A628" s="8">
        <v>718</v>
      </c>
      <c r="B628" s="12" t="str">
        <f>IFERROR(VLOOKUP(A628,Vocabulary!$A:$J,6,),"")</f>
        <v>FED</v>
      </c>
      <c r="C628" s="12" t="str">
        <f>IFERROR(VLOOKUP(A628,Vocabulary!$A:$J,4,),"")</f>
        <v>Location</v>
      </c>
      <c r="D628" s="12" t="str">
        <f>IFERROR(VLOOKUP(A628,Vocabulary!$A:$J,2,),"")</f>
        <v>CountryIsoNum3Code</v>
      </c>
      <c r="E628" s="12" t="str">
        <f>IFERROR(IF(VLOOKUP(A628,Vocabulary!$A:$J,3,)=0,"",VLOOKUP(A628,Vocabulary!$A:$J,3,)),"")</f>
        <v>Representation of a country by an ISO 3166-1 num-3 code.</v>
      </c>
      <c r="F628" s="12" t="str">
        <f>IFERROR(IF(VLOOKUP(A628,Vocabulary!$A:$J,7,)=0,"",VLOOKUP(A628,Vocabulary!$A:$J,7,)),"")</f>
        <v>pattern: "^[0-9]{3}$"</v>
      </c>
      <c r="H628" s="12" t="str">
        <f>IFERROR(IF(VLOOKUP(G628,Vocabulary!$A:$J,10,)=0,"",VLOOKUP(G628,Vocabulary!$A:$J,10,)),"")</f>
        <v/>
      </c>
      <c r="I628" s="8">
        <v>718</v>
      </c>
      <c r="J628" s="12" t="str">
        <f>IFERROR(IF(VLOOKUP(I628,Vocabulary!$A:$J,10,)=0,"",VLOOKUP(I628,Vocabulary!$A:$J,10,)),"")</f>
        <v>&lt;fed-thesaurus:CountryIsoNum3Code&gt;</v>
      </c>
      <c r="L628" s="12" t="str">
        <f>IFERROR(IF(VLOOKUP(K628,Vocabulary!$A:$J,10,)=0,"",VLOOKUP(K628,Vocabulary!$A:$J,10,)),"")</f>
        <v/>
      </c>
    </row>
    <row r="629" spans="1:12" ht="115.2" x14ac:dyDescent="0.3">
      <c r="A629" s="8">
        <v>721</v>
      </c>
      <c r="B629" s="12" t="str">
        <f>IFERROR(VLOOKUP(A629,Vocabulary!$A:$J,6,),"")</f>
        <v>FED</v>
      </c>
      <c r="C629" s="12" t="str">
        <f>IFERROR(VLOOKUP(A629,Vocabulary!$A:$J,4,),"")</f>
        <v>Organization</v>
      </c>
      <c r="D629" s="12" t="str">
        <f>IFERROR(VLOOKUP(A629,Vocabulary!$A:$J,2,),"")</f>
        <v>EstablishmentUnit</v>
      </c>
      <c r="E629" s="12" t="str">
        <f>IFERROR(IF(VLOOKUP(A629,Vocabulary!$A:$J,3,)=0,"",VLOOKUP(A629,Vocabulary!$A:$J,3,)),"")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F629" s="12" t="str">
        <f>IFERROR(IF(VLOOKUP(A629,Vocabulary!$A:$J,7,)=0,"",VLOOKUP(A629,Vocabulary!$A:$J,7,)),"")</f>
        <v>EstablishmentUnit is a specialization of class Site.</v>
      </c>
      <c r="H629" s="12" t="str">
        <f>IFERROR(IF(VLOOKUP(G629,Vocabulary!$A:$J,10,)=0,"",VLOOKUP(G629,Vocabulary!$A:$J,10,)),"")</f>
        <v/>
      </c>
      <c r="I629" s="8">
        <v>721</v>
      </c>
      <c r="J629" s="12" t="str">
        <f>IFERROR(IF(VLOOKUP(I629,Vocabulary!$A:$J,10,)=0,"",VLOOKUP(I629,Vocabulary!$A:$J,10,)),"")</f>
        <v>&lt;org:Site&gt;</v>
      </c>
      <c r="L629" s="12" t="str">
        <f>IFERROR(IF(VLOOKUP(K629,Vocabulary!$A:$J,10,)=0,"",VLOOKUP(K629,Vocabulary!$A:$J,10,)),"")</f>
        <v/>
      </c>
    </row>
    <row r="630" spans="1:12" ht="158.4" x14ac:dyDescent="0.3">
      <c r="A630" s="8">
        <v>722</v>
      </c>
      <c r="B630" s="12" t="str">
        <f>IFERROR(VLOOKUP(A630,Vocabulary!$A:$J,6,),"")</f>
        <v>FED</v>
      </c>
      <c r="C630" s="12" t="str">
        <f>IFERROR(VLOOKUP(A630,Vocabulary!$A:$J,4,),"")</f>
        <v>Generic</v>
      </c>
      <c r="D630" s="12" t="str">
        <f>IFERROR(VLOOKUP(A630,Vocabulary!$A:$J,2,),"")</f>
        <v>Currency</v>
      </c>
      <c r="E630" s="12" t="str">
        <f>IFERROR(IF(VLOOKUP(A630,Vocabulary!$A:$J,3,)=0,"",VLOOKUP(A630,Vocabulary!$A:$J,3,)),"")</f>
        <v>A currency represented by its ISO 4217 alpha code.</v>
      </c>
      <c r="F630" s="12" t="str">
        <f>IFERROR(IF(VLOOKUP(A630,Vocabulary!$A:$J,7,)=0,"",VLOOKUP(A630,Vocabulary!$A:$J,7,)),"")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H630" s="12" t="str">
        <f>IFERROR(IF(VLOOKUP(G630,Vocabulary!$A:$J,10,)=0,"",VLOOKUP(G630,Vocabulary!$A:$J,10,)),"")</f>
        <v/>
      </c>
      <c r="I630" s="8">
        <v>722</v>
      </c>
      <c r="J630" s="12" t="str">
        <f>IFERROR(IF(VLOOKUP(I630,Vocabulary!$A:$J,10,)=0,"",VLOOKUP(I630,Vocabulary!$A:$J,10,)),"")</f>
        <v>&lt;publications.europa.eu/resource/authority/currency&gt;</v>
      </c>
      <c r="L630" s="12" t="str">
        <f>IFERROR(IF(VLOOKUP(K630,Vocabulary!$A:$J,10,)=0,"",VLOOKUP(K630,Vocabulary!$A:$J,10,)),"")</f>
        <v/>
      </c>
    </row>
    <row r="631" spans="1:12" ht="28.8" x14ac:dyDescent="0.3">
      <c r="A631" s="8">
        <v>723</v>
      </c>
      <c r="B631" s="12" t="str">
        <f>IFERROR(VLOOKUP(A631,Vocabulary!$A:$J,6,),"")</f>
        <v>FED</v>
      </c>
      <c r="C631" s="12" t="str">
        <f>IFERROR(VLOOKUP(A631,Vocabulary!$A:$J,4,),"")</f>
        <v>Generic</v>
      </c>
      <c r="D631" s="12" t="str">
        <f>IFERROR(VLOOKUP(A631,Vocabulary!$A:$J,2,),"")</f>
        <v>currency</v>
      </c>
      <c r="E631" s="12" t="str">
        <f>IFERROR(IF(VLOOKUP(A631,Vocabulary!$A:$J,3,)=0,"",VLOOKUP(A631,Vocabulary!$A:$J,3,)),"")</f>
        <v>The currency in which the monetary amount is expressed.</v>
      </c>
      <c r="F631" s="12" t="str">
        <f>IFERROR(IF(VLOOKUP(A631,Vocabulary!$A:$J,7,)=0,"",VLOOKUP(A631,Vocabulary!$A:$J,7,)),"")</f>
        <v>Use of Currency ConceptScheme is recommended (ISO 4217 currency format).</v>
      </c>
      <c r="H631" s="12" t="str">
        <f>IFERROR(IF(VLOOKUP(G631,Vocabulary!$A:$J,10,)=0,"",VLOOKUP(G631,Vocabulary!$A:$J,10,)),"")</f>
        <v/>
      </c>
      <c r="I631" s="8">
        <v>723</v>
      </c>
      <c r="J631" s="12" t="str">
        <f>IFERROR(IF(VLOOKUP(I631,Vocabulary!$A:$J,10,)=0,"",VLOOKUP(I631,Vocabulary!$A:$J,10,)),"")</f>
        <v>&lt;eupub:currency&gt;</v>
      </c>
      <c r="L631" s="12" t="str">
        <f>IFERROR(IF(VLOOKUP(K631,Vocabulary!$A:$J,10,)=0,"",VLOOKUP(K631,Vocabulary!$A:$J,10,)),"")</f>
        <v/>
      </c>
    </row>
    <row r="632" spans="1:12" ht="115.2" x14ac:dyDescent="0.3">
      <c r="A632" s="8">
        <v>724</v>
      </c>
      <c r="B632" s="12" t="str">
        <f>IFERROR(VLOOKUP(A632,Vocabulary!$A:$J,6,),"")</f>
        <v>FED</v>
      </c>
      <c r="C632" s="12" t="str">
        <f>IFERROR(VLOOKUP(A632,Vocabulary!$A:$J,4,),"")</f>
        <v>Generic</v>
      </c>
      <c r="D632" s="12" t="str">
        <f>IFERROR(VLOOKUP(A632,Vocabulary!$A:$J,2,),"")</f>
        <v>MonetaryAmount</v>
      </c>
      <c r="E632" s="12" t="str">
        <f>IFERROR(IF(VLOOKUP(A632,Vocabulary!$A:$J,3,)=0,"",VLOOKUP(A632,Vocabulary!$A:$J,3,)),"")</f>
        <v>A monetary value in a specified currency.</v>
      </c>
      <c r="F632" s="12" t="str">
        <f>IFERROR(IF(VLOOKUP(A632,Vocabulary!$A:$J,7,)=0,"",VLOOKUP(A632,Vocabulary!$A:$J,7,)),"")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H632" s="12" t="str">
        <f>IFERROR(IF(VLOOKUP(G632,Vocabulary!$A:$J,10,)=0,"",VLOOKUP(G632,Vocabulary!$A:$J,10,)),"")</f>
        <v/>
      </c>
      <c r="I632" s="8">
        <v>724</v>
      </c>
      <c r="J632" s="12" t="str">
        <f>IFERROR(IF(VLOOKUP(I632,Vocabulary!$A:$J,10,)=0,"",VLOOKUP(I632,Vocabulary!$A:$J,10,)),"")</f>
        <v>&lt;schema:MonetaryAmount&gt;</v>
      </c>
      <c r="L632" s="12" t="str">
        <f>IFERROR(IF(VLOOKUP(K632,Vocabulary!$A:$J,10,)=0,"",VLOOKUP(K632,Vocabulary!$A:$J,10,)),"")</f>
        <v/>
      </c>
    </row>
    <row r="633" spans="1:12" x14ac:dyDescent="0.3">
      <c r="A633" s="8">
        <v>725</v>
      </c>
      <c r="B633" s="12" t="str">
        <f>IFERROR(VLOOKUP(A633,Vocabulary!$A:$J,6,),"")</f>
        <v>FED</v>
      </c>
      <c r="C633" s="12" t="str">
        <f>IFERROR(VLOOKUP(A633,Vocabulary!$A:$J,4,),"")</f>
        <v>Generic</v>
      </c>
      <c r="D633" s="12" t="str">
        <f>IFERROR(VLOOKUP(A633,Vocabulary!$A:$J,2,),"")</f>
        <v>amount</v>
      </c>
      <c r="E633" s="12" t="str">
        <f>IFERROR(IF(VLOOKUP(A633,Vocabulary!$A:$J,3,)=0,"",VLOOKUP(A633,Vocabulary!$A:$J,3,)),"")</f>
        <v>The amount of money.</v>
      </c>
      <c r="F633" s="12" t="str">
        <f>IFERROR(IF(VLOOKUP(A633,Vocabulary!$A:$J,7,)=0,"",VLOOKUP(A633,Vocabulary!$A:$J,7,)),"")</f>
        <v>Recommended to express as MonetaryAmount.</v>
      </c>
      <c r="H633" s="12" t="str">
        <f>IFERROR(IF(VLOOKUP(G633,Vocabulary!$A:$J,10,)=0,"",VLOOKUP(G633,Vocabulary!$A:$J,10,)),"")</f>
        <v/>
      </c>
      <c r="I633" s="8">
        <v>725</v>
      </c>
      <c r="J633" s="12" t="str">
        <f>IFERROR(IF(VLOOKUP(I633,Vocabulary!$A:$J,10,)=0,"",VLOOKUP(I633,Vocabulary!$A:$J,10,)),"")</f>
        <v>&lt;schema:amount&gt;</v>
      </c>
      <c r="L633" s="12" t="str">
        <f>IFERROR(IF(VLOOKUP(K633,Vocabulary!$A:$J,10,)=0,"",VLOOKUP(K633,Vocabulary!$A:$J,10,)),"")</f>
        <v/>
      </c>
    </row>
    <row r="634" spans="1:12" ht="100.8" x14ac:dyDescent="0.3">
      <c r="A634" s="27">
        <v>726</v>
      </c>
      <c r="B634" s="31" t="str">
        <f>IFERROR(VLOOKUP(A634,Vocabulary!$A:$J,6,),"")</f>
        <v>FED</v>
      </c>
      <c r="C634" s="31" t="str">
        <f>IFERROR(VLOOKUP(A634,Vocabulary!$A:$J,4,),"")</f>
        <v>Organization</v>
      </c>
      <c r="D634" s="31" t="str">
        <f>IFERROR(VLOOKUP(A634,Vocabulary!$A:$J,2,),"")</f>
        <v>Employer</v>
      </c>
      <c r="E634" s="31" t="str">
        <f>IFERROR(IF(VLOOKUP(A634,Vocabulary!$A:$J,3,)=0,"",VLOOKUP(A634,Vocabulary!$A:$J,3,)),"")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F634" s="31" t="str">
        <f>IFERROR(IF(VLOOKUP(A634,Vocabulary!$A:$J,7,)=0,"",VLOOKUP(A634,Vocabulary!$A:$J,7,)),"")</f>
        <v>Belgian employers can be identified by an nssoNumber, a pplNumber or a provisionalNssoNumber.</v>
      </c>
      <c r="G634" s="28"/>
      <c r="H634" s="31" t="str">
        <f>IFERROR(IF(VLOOKUP(G634,Vocabulary!$A:$J,10,)=0,"",VLOOKUP(G634,Vocabulary!$A:$J,10,)),"")</f>
        <v/>
      </c>
      <c r="I634" s="27">
        <v>726</v>
      </c>
      <c r="J634" s="31" t="str">
        <f>IFERROR(IF(VLOOKUP(I634,Vocabulary!$A:$J,10,)=0,"",VLOOKUP(I634,Vocabulary!$A:$J,10,)),"")</f>
        <v>&lt;fed-org:Employer&gt;</v>
      </c>
      <c r="K634" s="27"/>
      <c r="L634" s="31" t="str">
        <f>IFERROR(IF(VLOOKUP(K634,Vocabulary!$A:$J,10,)=0,"",VLOOKUP(K634,Vocabulary!$A:$J,10,)),"")</f>
        <v/>
      </c>
    </row>
    <row r="635" spans="1:12" ht="172.8" x14ac:dyDescent="0.3">
      <c r="A635" s="27">
        <v>727</v>
      </c>
      <c r="B635" s="31" t="str">
        <f>IFERROR(VLOOKUP(A635,Vocabulary!$A:$J,6,),"")</f>
        <v>FED</v>
      </c>
      <c r="C635" s="31" t="str">
        <f>IFERROR(VLOOKUP(A635,Vocabulary!$A:$J,4,),"")</f>
        <v>Generic</v>
      </c>
      <c r="D635" s="31" t="str">
        <f>IFERROR(VLOOKUP(A635,Vocabulary!$A:$J,2,),"")</f>
        <v>value</v>
      </c>
      <c r="E635" s="31" t="str">
        <f>IFERROR(IF(VLOOKUP(A635,Vocabulary!$A:$J,3,)=0,"",VLOOKUP(A635,Vocabulary!$A:$J,3,)),"")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F635" s="31" t="str">
        <f>IFERROR(IF(VLOOKUP(A635,Vocabulary!$A:$J,7,)=0,"",VLOOKUP(A635,Vocabulary!$A:$J,7,)),"")</f>
        <v>When used in MonetaryAmount, do not use any readability separators (spaces, commas).</v>
      </c>
      <c r="G635" s="28"/>
      <c r="H635" s="31" t="str">
        <f>IFERROR(IF(VLOOKUP(G635,Vocabulary!$A:$J,10,)=0,"",VLOOKUP(G635,Vocabulary!$A:$J,10,)),"")</f>
        <v/>
      </c>
      <c r="I635" s="8">
        <v>727</v>
      </c>
      <c r="J635" s="31" t="str">
        <f>IFERROR(IF(VLOOKUP(I635,Vocabulary!$A:$J,10,)=0,"",VLOOKUP(I635,Vocabulary!$A:$J,10,)),"")</f>
        <v>&lt;schema:value&gt;</v>
      </c>
      <c r="K635" s="27"/>
      <c r="L635" s="31" t="str">
        <f>IFERROR(IF(VLOOKUP(K635,Vocabulary!$A:$J,10,)=0,"",VLOOKUP(K635,Vocabulary!$A:$J,10,)),"")</f>
        <v/>
      </c>
    </row>
    <row r="636" spans="1:12" x14ac:dyDescent="0.3">
      <c r="A636" s="27">
        <v>729</v>
      </c>
      <c r="B636" s="31" t="str">
        <f>IFERROR(VLOOKUP(A636,Vocabulary!$A:$J,6,),"")</f>
        <v>FED</v>
      </c>
      <c r="C636" s="31" t="str">
        <f>IFERROR(VLOOKUP(A636,Vocabulary!$A:$J,4,),"")</f>
        <v>Location</v>
      </c>
      <c r="D636" s="31" t="str">
        <f>IFERROR(VLOOKUP(A636,Vocabulary!$A:$J,2,),"")</f>
        <v>country</v>
      </c>
      <c r="E636" s="31" t="str">
        <f>IFERROR(IF(VLOOKUP(A636,Vocabulary!$A:$J,3,)=0,"",VLOOKUP(A636,Vocabulary!$A:$J,3,)),"")</f>
        <v>Country represented by a country code.</v>
      </c>
      <c r="F636" s="31" t="str">
        <f>IFERROR(IF(VLOOKUP(A636,Vocabulary!$A:$J,7,)=0,"",VLOOKUP(A636,Vocabulary!$A:$J,7,)),"")</f>
        <v>See ConceptScheme Country.</v>
      </c>
      <c r="G636" s="28"/>
      <c r="H636" s="31" t="str">
        <f>IFERROR(IF(VLOOKUP(G636,Vocabulary!$A:$J,10,)=0,"",VLOOKUP(G636,Vocabulary!$A:$J,10,)),"")</f>
        <v/>
      </c>
      <c r="I636" s="8">
        <v>729</v>
      </c>
      <c r="J636" s="31" t="str">
        <f>IFERROR(IF(VLOOKUP(I636,Vocabulary!$A:$J,10,)=0,"",VLOOKUP(I636,Vocabulary!$A:$J,10,)),"")</f>
        <v>&lt;fed-loc:country&gt;</v>
      </c>
      <c r="K636" s="27"/>
      <c r="L636" s="31" t="str">
        <f>IFERROR(IF(VLOOKUP(K636,Vocabulary!$A:$J,10,)=0,"",VLOOKUP(K636,Vocabulary!$A:$J,10,)),"")</f>
        <v/>
      </c>
    </row>
    <row r="637" spans="1:12" ht="172.8" x14ac:dyDescent="0.3">
      <c r="A637" s="27">
        <v>730</v>
      </c>
      <c r="B637" s="31" t="str">
        <f>IFERROR(VLOOKUP(A637,Vocabulary!$A:$J,6,),"")</f>
        <v>International</v>
      </c>
      <c r="C637" s="31" t="str">
        <f>IFERROR(VLOOKUP(A637,Vocabulary!$A:$J,4,),"")</f>
        <v>Generic</v>
      </c>
      <c r="D637" s="31" t="str">
        <f>IFERROR(VLOOKUP(A637,Vocabulary!$A:$J,2,),"")</f>
        <v>Language</v>
      </c>
      <c r="E637" s="31" t="str">
        <f>IFERROR(IF(VLOOKUP(A637,Vocabulary!$A:$J,3,)=0,"",VLOOKUP(A637,Vocabulary!$A:$J,3,)),"")</f>
        <v>Language listed in ISO 639-1</v>
      </c>
      <c r="F637" s="31" t="str">
        <f>IFERROR(IF(VLOOKUP(A637,Vocabulary!$A:$J,7,)=0,"",VLOOKUP(A637,Vocabulary!$A:$J,7,)),"")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G637" s="28"/>
      <c r="H637" s="31" t="str">
        <f>IFERROR(IF(VLOOKUP(G637,Vocabulary!$A:$J,10,)=0,"",VLOOKUP(G637,Vocabulary!$A:$J,10,)),"")</f>
        <v/>
      </c>
      <c r="I637" s="45"/>
      <c r="J637" s="31" t="str">
        <f>IFERROR(IF(VLOOKUP(I637,Vocabulary!$A:$J,10,)=0,"",VLOOKUP(I637,Vocabulary!$A:$J,10,)),"")</f>
        <v/>
      </c>
      <c r="K637" s="27"/>
      <c r="L637" s="31" t="str">
        <f>IFERROR(IF(VLOOKUP(K637,Vocabulary!$A:$J,10,)=0,"",VLOOKUP(K637,Vocabulary!$A:$J,10,)),"")</f>
        <v/>
      </c>
    </row>
    <row r="638" spans="1:12" ht="57.6" x14ac:dyDescent="0.3">
      <c r="A638" s="27">
        <v>731</v>
      </c>
      <c r="B638" s="31" t="str">
        <f>IFERROR(VLOOKUP(A638,Vocabulary!$A:$J,6,),"")</f>
        <v>FED</v>
      </c>
      <c r="C638" s="31" t="str">
        <f>IFERROR(VLOOKUP(A638,Vocabulary!$A:$J,4,),"")</f>
        <v>Generic</v>
      </c>
      <c r="D638" s="31" t="str">
        <f>IFERROR(VLOOKUP(A638,Vocabulary!$A:$J,2,),"")</f>
        <v>remittanceInformation</v>
      </c>
      <c r="E638" s="31" t="str">
        <f>IFERROR(IF(VLOOKUP(A638,Vocabulary!$A:$J,3,)=0,"",VLOOKUP(A638,Vocabulary!$A:$J,3,)),"")</f>
        <v>Information provided with a bank transfer meant for its beneficiary.</v>
      </c>
      <c r="F638" s="31" t="str">
        <f>IFERROR(IF(VLOOKUP(A638,Vocabulary!$A:$J,7,)=0,"",VLOOKUP(A638,Vocabulary!$A:$J,7,)),"")</f>
        <v>For Belgian remittances, either an unstructured remittance information of 140 characters, or a structured one of 12 digits is used. The latter one is commonly represented as +++ 3 digits / 4 digits / 5 digits +++ (example: +++010/8068/17183+++)</v>
      </c>
      <c r="G638" s="28"/>
      <c r="H638" s="31" t="str">
        <f>IFERROR(IF(VLOOKUP(G638,Vocabulary!$A:$J,10,)=0,"",VLOOKUP(G638,Vocabulary!$A:$J,10,)),"")</f>
        <v/>
      </c>
      <c r="I638" s="45"/>
      <c r="J638" s="31" t="str">
        <f>IFERROR(IF(VLOOKUP(I638,Vocabulary!$A:$J,10,)=0,"",VLOOKUP(I638,Vocabulary!$A:$J,10,)),"")</f>
        <v/>
      </c>
      <c r="K638" s="27"/>
      <c r="L638" s="31" t="str">
        <f>IFERROR(IF(VLOOKUP(K638,Vocabulary!$A:$J,10,)=0,"",VLOOKUP(K638,Vocabulary!$A:$J,10,)),"")</f>
        <v/>
      </c>
    </row>
    <row r="639" spans="1:12" ht="72" x14ac:dyDescent="0.3">
      <c r="A639" s="27">
        <v>732</v>
      </c>
      <c r="B639" s="31" t="str">
        <f>IFERROR(VLOOKUP(A639,Vocabulary!$A:$J,6,),"")</f>
        <v>FED</v>
      </c>
      <c r="C639" s="31" t="str">
        <f>IFERROR(VLOOKUP(A639,Vocabulary!$A:$J,4,),"")</f>
        <v>Location</v>
      </c>
      <c r="D639" s="31" t="str">
        <f>IFERROR(VLOOKUP(A639,Vocabulary!$A:$J,2,),"")</f>
        <v>Nationality</v>
      </c>
      <c r="E639" s="31" t="str">
        <f>IFERROR(IF(VLOOKUP(A639,Vocabulary!$A:$J,3,)=0,"",VLOOKUP(A639,Vocabulary!$A:$J,3,)),"")</f>
        <v>Former or current nationalities  recognized by Belgium</v>
      </c>
      <c r="F639" s="31" t="str">
        <f>IFERROR(IF(VLOOKUP(A639,Vocabulary!$A:$J,7,)=0,"",VLOOKUP(A639,Vocabulary!$A:$J,7,)),"")</f>
        <v>Reference: https://statbel.fgov.be/nl/over-statbel/methodologie/classificaties/landencodes (Nationalities). 
A nationality can be represented by multiple data types (see Tab "Datamodels"), of which CountryIsoCode and CountryWithHistoricIsoCode are recommended.</v>
      </c>
      <c r="G639" s="28"/>
      <c r="H639" s="31" t="str">
        <f>IFERROR(IF(VLOOKUP(G639,Vocabulary!$A:$J,10,)=0,"",VLOOKUP(G639,Vocabulary!$A:$J,10,)),"")</f>
        <v/>
      </c>
      <c r="I639" s="45">
        <v>732</v>
      </c>
      <c r="J639" s="31" t="str">
        <f>IFERROR(IF(VLOOKUP(I639,Vocabulary!$A:$J,10,)=0,"",VLOOKUP(I639,Vocabulary!$A:$J,10,)),"")</f>
        <v>&lt;fed-thesaurus:nationality&gt;</v>
      </c>
      <c r="K639" s="27"/>
      <c r="L639" s="31" t="str">
        <f>IFERROR(IF(VLOOKUP(K639,Vocabulary!$A:$J,10,)=0,"",VLOOKUP(K639,Vocabulary!$A:$J,10,)),"")</f>
        <v/>
      </c>
    </row>
    <row r="640" spans="1:12" ht="43.2" x14ac:dyDescent="0.3">
      <c r="A640" s="8">
        <v>734</v>
      </c>
      <c r="B640" s="12" t="str">
        <f>IFERROR(VLOOKUP(A640,Vocabulary!$A:$J,6,),"")</f>
        <v>FED</v>
      </c>
      <c r="C640" s="12" t="str">
        <f>IFERROR(VLOOKUP(A640,Vocabulary!$A:$J,4,),"")</f>
        <v>Organization</v>
      </c>
      <c r="D640" s="12" t="str">
        <f>IFERROR(VLOOKUP(A640,Vocabulary!$A:$J,2,),"")</f>
        <v>NaceEuRev2</v>
      </c>
      <c r="E640" s="12" t="str">
        <f>IFERROR(IF(VLOOKUP(A640,Vocabulary!$A:$J,3,)=0,"",VLOOKUP(A640,Vocabulary!$A:$J,3,)),"")</f>
        <v>ConceptScheme describing the statistical nomenclature of economic activities in the European Union (revision 2)</v>
      </c>
      <c r="F640" s="12" t="str">
        <f>IFERROR(IF(VLOOKUP(A640,Vocabulary!$A:$J,7,)=0,"",VLOOKUP(A640,Vocabulary!$A:$J,7,)),"")</f>
        <v>See https://ec.europa.eu/eurostat/documents/3859598/5902521/KS-RA-07-015-EN.PDF</v>
      </c>
      <c r="H640" s="12" t="str">
        <f>IFERROR(IF(VLOOKUP(G640,Vocabulary!$A:$J,10,)=0,"",VLOOKUP(G640,Vocabulary!$A:$J,10,)),"")</f>
        <v/>
      </c>
      <c r="J640" s="12" t="str">
        <f>IFERROR(IF(VLOOKUP(I640,Vocabulary!$A:$J,10,)=0,"",VLOOKUP(I640,Vocabulary!$A:$J,10,)),"")</f>
        <v/>
      </c>
      <c r="L640" s="12" t="str">
        <f>IFERROR(IF(VLOOKUP(K640,Vocabulary!$A:$J,10,)=0,"",VLOOKUP(K640,Vocabulary!$A:$J,10,)),"")</f>
        <v/>
      </c>
    </row>
    <row r="641" spans="1:12" ht="28.8" x14ac:dyDescent="0.3">
      <c r="A641" s="8">
        <v>735</v>
      </c>
      <c r="B641" s="12" t="str">
        <f>IFERROR(VLOOKUP(A641,Vocabulary!$A:$J,6,),"")</f>
        <v>FED</v>
      </c>
      <c r="C641" s="12" t="str">
        <f>IFERROR(VLOOKUP(A641,Vocabulary!$A:$J,4,),"")</f>
        <v>Organization</v>
      </c>
      <c r="D641" s="12" t="str">
        <f>IFERROR(VLOOKUP(A641,Vocabulary!$A:$J,2,),"")</f>
        <v>NaceEuRev2_1</v>
      </c>
      <c r="E641" s="12" t="str">
        <f>IFERROR(IF(VLOOKUP(A641,Vocabulary!$A:$J,3,)=0,"",VLOOKUP(A641,Vocabulary!$A:$J,3,)),"")</f>
        <v>ConceptScheme describing the statistical nomenclature of economic activities in the European Union (revision 2.1)</v>
      </c>
      <c r="F641" s="12" t="str">
        <f>IFERROR(IF(VLOOKUP(A641,Vocabulary!$A:$J,7,)=0,"",VLOOKUP(A641,Vocabulary!$A:$J,7,)),"")</f>
        <v>See https://ec.europa.eu/eurostat/web/products-eurostat-news/w/wdn-20230210-1</v>
      </c>
      <c r="H641" s="12" t="str">
        <f>IFERROR(IF(VLOOKUP(G641,Vocabulary!$A:$J,10,)=0,"",VLOOKUP(G641,Vocabulary!$A:$J,10,)),"")</f>
        <v/>
      </c>
      <c r="J641" s="12" t="str">
        <f>IFERROR(IF(VLOOKUP(I641,Vocabulary!$A:$J,10,)=0,"",VLOOKUP(I641,Vocabulary!$A:$J,10,)),"")</f>
        <v/>
      </c>
      <c r="L641" s="12" t="str">
        <f>IFERROR(IF(VLOOKUP(K641,Vocabulary!$A:$J,10,)=0,"",VLOOKUP(K641,Vocabulary!$A:$J,10,)),"")</f>
        <v/>
      </c>
    </row>
    <row r="642" spans="1:12" ht="43.2" x14ac:dyDescent="0.3">
      <c r="A642" s="8">
        <v>736</v>
      </c>
      <c r="B642" s="12" t="str">
        <f>IFERROR(VLOOKUP(A642,Vocabulary!$A:$J,6,),"")</f>
        <v>FED</v>
      </c>
      <c r="C642" s="12" t="str">
        <f>IFERROR(VLOOKUP(A642,Vocabulary!$A:$J,4,),"")</f>
        <v>Organization</v>
      </c>
      <c r="D642" s="12" t="str">
        <f>IFERROR(VLOOKUP(A642,Vocabulary!$A:$J,2,),"")</f>
        <v>NaceBel2008</v>
      </c>
      <c r="E642" s="12" t="str">
        <f>IFERROR(IF(VLOOKUP(A642,Vocabulary!$A:$J,3,)=0,"",VLOOKUP(A642,Vocabulary!$A:$J,3,)),"")</f>
        <v>ConceptScheme describing the statistical nomenclature of economic activities in the European Union (NaceEuRev2 extended with codes specific to Belgium)</v>
      </c>
      <c r="F642" s="12" t="str">
        <f>IFERROR(IF(VLOOKUP(A642,Vocabulary!$A:$J,7,)=0,"",VLOOKUP(A642,Vocabulary!$A:$J,7,)),"")</f>
        <v>See https://statbel.fgov.be/nl/over-statbel/methodologie/classificaties/nace-bel-2008</v>
      </c>
      <c r="H642" s="12" t="str">
        <f>IFERROR(IF(VLOOKUP(G642,Vocabulary!$A:$J,10,)=0,"",VLOOKUP(G642,Vocabulary!$A:$J,10,)),"")</f>
        <v/>
      </c>
      <c r="J642" s="12" t="str">
        <f>IFERROR(IF(VLOOKUP(I642,Vocabulary!$A:$J,10,)=0,"",VLOOKUP(I642,Vocabulary!$A:$J,10,)),"")</f>
        <v/>
      </c>
      <c r="L642" s="12" t="str">
        <f>IFERROR(IF(VLOOKUP(K642,Vocabulary!$A:$J,10,)=0,"",VLOOKUP(K642,Vocabulary!$A:$J,10,)),"")</f>
        <v/>
      </c>
    </row>
    <row r="643" spans="1:12" ht="172.8" x14ac:dyDescent="0.3">
      <c r="A643" s="8">
        <v>737</v>
      </c>
      <c r="B643" s="12" t="str">
        <f>IFERROR(VLOOKUP(A643,Vocabulary!$A:$J,6,),"")</f>
        <v>FED</v>
      </c>
      <c r="C643" s="12" t="str">
        <f>IFERROR(VLOOKUP(A643,Vocabulary!$A:$J,4,),"")</f>
        <v>Organization</v>
      </c>
      <c r="D643" s="12" t="str">
        <f>IFERROR(VLOOKUP(A643,Vocabulary!$A:$J,2,),"")</f>
        <v>NaceRev2Code</v>
      </c>
      <c r="E643" s="12" t="str">
        <f>IFERROR(IF(VLOOKUP(A643,Vocabulary!$A:$J,3,)=0,"",VLOOKUP(A643,Vocabulary!$A:$J,3,)),"")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F643" s="12" t="str">
        <f>IFERROR(IF(VLOOKUP(A643,Vocabulary!$A:$J,7,)=0,"",VLOOKUP(A643,Vocabulary!$A:$J,7,)),"")</f>
        <v>type: string
pattern: '^([A-Z]{1}|\d{2}\d*)$'</v>
      </c>
      <c r="H643" s="12" t="str">
        <f>IFERROR(IF(VLOOKUP(G643,Vocabulary!$A:$J,10,)=0,"",VLOOKUP(G643,Vocabulary!$A:$J,10,)),"")</f>
        <v/>
      </c>
      <c r="J643" s="12" t="str">
        <f>IFERROR(IF(VLOOKUP(I643,Vocabulary!$A:$J,10,)=0,"",VLOOKUP(I643,Vocabulary!$A:$J,10,)),"")</f>
        <v/>
      </c>
      <c r="L643" s="12" t="str">
        <f>IFERROR(IF(VLOOKUP(K643,Vocabulary!$A:$J,10,)=0,"",VLOOKUP(K643,Vocabulary!$A:$J,10,)),"")</f>
        <v/>
      </c>
    </row>
    <row r="644" spans="1:12" ht="100.8" x14ac:dyDescent="0.3">
      <c r="A644" s="8">
        <v>738</v>
      </c>
      <c r="B644" s="12" t="str">
        <f>IFERROR(VLOOKUP(A644,Vocabulary!$A:$J,6,),"")</f>
        <v>FED</v>
      </c>
      <c r="C644" s="12" t="str">
        <f>IFERROR(VLOOKUP(A644,Vocabulary!$A:$J,4,),"")</f>
        <v>Organization</v>
      </c>
      <c r="D644" s="12" t="str">
        <f>IFERROR(VLOOKUP(A644,Vocabulary!$A:$J,2,),"")</f>
        <v>NaceBel2008Code</v>
      </c>
      <c r="E644" s="12" t="str">
        <f>IFERROR(IF(VLOOKUP(A644,Vocabulary!$A:$J,3,)=0,"",VLOOKUP(A644,Vocabulary!$A:$J,3,)),"")</f>
        <v>Belgian NACE activity code (version 2008). Either a single capital letter, or numerical of 2 up to 7 digits long.
The meaning of the first four digits is standard across all countries, defined by NACE Revision 2.
The last 3 digits are defined in the Belgian NACE 2008 list.</v>
      </c>
      <c r="F644" s="12" t="str">
        <f>IFERROR(IF(VLOOKUP(A644,Vocabulary!$A:$J,7,)=0,"",VLOOKUP(A644,Vocabulary!$A:$J,7,)),"")</f>
        <v>this is an extended version of the international Nace2Code data type
type: string
pattern: '^([A-Z]{1}|\d{2}\d{0,5})$'</v>
      </c>
      <c r="H644" s="12" t="str">
        <f>IFERROR(IF(VLOOKUP(G644,Vocabulary!$A:$J,10,)=0,"",VLOOKUP(G644,Vocabulary!$A:$J,10,)),"")</f>
        <v/>
      </c>
      <c r="J644" s="12" t="str">
        <f>IFERROR(IF(VLOOKUP(I644,Vocabulary!$A:$J,10,)=0,"",VLOOKUP(I644,Vocabulary!$A:$J,10,)),"")</f>
        <v/>
      </c>
      <c r="L644" s="12" t="str">
        <f>IFERROR(IF(VLOOKUP(K644,Vocabulary!$A:$J,10,)=0,"",VLOOKUP(K644,Vocabulary!$A:$J,10,)),"")</f>
        <v/>
      </c>
    </row>
    <row r="645" spans="1:12" ht="100.8" x14ac:dyDescent="0.3">
      <c r="A645" s="27">
        <v>739</v>
      </c>
      <c r="B645" s="31" t="str">
        <f>IFERROR(VLOOKUP(A645,Vocabulary!$A:$J,6,),"")</f>
        <v>FED</v>
      </c>
      <c r="C645" s="31" t="str">
        <f>IFERROR(VLOOKUP(A645,Vocabulary!$A:$J,4,),"")</f>
        <v>Organization</v>
      </c>
      <c r="D645" s="31" t="str">
        <f>IFERROR(VLOOKUP(A645,Vocabulary!$A:$J,2,),"")</f>
        <v>NaceBel2008Length5Code</v>
      </c>
      <c r="E645" s="31" t="str">
        <f>IFERROR(IF(VLOOKUP(A645,Vocabulary!$A:$J,3,)=0,"",VLOOKUP(A645,Vocabulary!$A:$J,3,)),"")</f>
        <v>Belgian NACE activity code of 5 digits, as used for NSSO and for VAT purposes (version 2008). 
The meaning of the first four digits are standard across all countries, defined by NACE Revision 2. The last digit is defined in the Belgian NACE 2008 list.</v>
      </c>
      <c r="F645" s="31" t="str">
        <f>IFERROR(IF(VLOOKUP(A645,Vocabulary!$A:$J,7,)=0,"",VLOOKUP(A645,Vocabulary!$A:$J,7,)),"")</f>
        <v>this is a more constrained version of the variable-length NaceBel2008Code data type
type: string
pattern: '^\d{5}$'</v>
      </c>
      <c r="G645" s="28"/>
      <c r="H645" s="31" t="str">
        <f>IFERROR(IF(VLOOKUP(G645,Vocabulary!$A:$J,10,)=0,"",VLOOKUP(G645,Vocabulary!$A:$J,10,)),"")</f>
        <v/>
      </c>
      <c r="I645" s="45"/>
      <c r="J645" s="31" t="str">
        <f>IFERROR(IF(VLOOKUP(I645,Vocabulary!$A:$J,10,)=0,"",VLOOKUP(I645,Vocabulary!$A:$J,10,)),"")</f>
        <v/>
      </c>
      <c r="K645" s="27"/>
      <c r="L645" s="31" t="str">
        <f>IFERROR(IF(VLOOKUP(K645,Vocabulary!$A:$J,10,)=0,"",VLOOKUP(K645,Vocabulary!$A:$J,10,)),"")</f>
        <v/>
      </c>
    </row>
    <row r="646" spans="1:12" ht="86.4" x14ac:dyDescent="0.3">
      <c r="A646" s="27">
        <v>740</v>
      </c>
      <c r="B646" s="31" t="str">
        <f>IFERROR(VLOOKUP(A646,Vocabulary!$A:$J,6,),"")</f>
        <v>FED</v>
      </c>
      <c r="C646" s="31" t="str">
        <f>IFERROR(VLOOKUP(A646,Vocabulary!$A:$J,4,),"")</f>
        <v>Healthcare</v>
      </c>
      <c r="D646" s="31" t="str">
        <f>IFERROR(VLOOKUP(A646,Vocabulary!$A:$J,2,),"")</f>
        <v>nihdiNumber</v>
      </c>
      <c r="E646" s="31" t="str">
        <f>IFERROR(IF(VLOOKUP(A646,Vocabulary!$A:$J,3,)=0,"",VLOOKUP(A646,Vocabulary!$A:$J,3,)),"")</f>
        <v>Recommended best practice is to identify the resource by means of a string conforming to a formal identification system. 
An unambiguous reference to the resource within a given context.</v>
      </c>
      <c r="F646" s="31" t="str">
        <f>IFERROR(IF(VLOOKUP(A646,Vocabulary!$A:$J,7,)=0,"",VLOOKUP(A646,Vocabulary!$A:$J,7,)),"")</f>
        <v>Identification number granted to healthcare providers (natural person or organization) in Belgium within the framework of compulsory health insurance for a.o. the reimbursement of care provided to patients.
pattern: '^\d{8}$'</v>
      </c>
      <c r="G646" s="28"/>
      <c r="H646" s="31" t="str">
        <f>IFERROR(IF(VLOOKUP(G646,Vocabulary!$A:$J,10,)=0,"",VLOOKUP(G646,Vocabulary!$A:$J,10,)),"")</f>
        <v/>
      </c>
      <c r="I646" s="45"/>
      <c r="J646" s="31" t="str">
        <f>IFERROR(IF(VLOOKUP(I646,Vocabulary!$A:$J,10,)=0,"",VLOOKUP(I646,Vocabulary!$A:$J,10,)),"")</f>
        <v/>
      </c>
      <c r="K646" s="27"/>
      <c r="L646" s="31" t="str">
        <f>IFERROR(IF(VLOOKUP(K646,Vocabulary!$A:$J,10,)=0,"",VLOOKUP(K646,Vocabulary!$A:$J,10,)),"")</f>
        <v/>
      </c>
    </row>
    <row r="647" spans="1:12" ht="86.4" x14ac:dyDescent="0.3">
      <c r="A647" s="27">
        <v>741</v>
      </c>
      <c r="B647" s="31" t="str">
        <f>IFERROR(VLOOKUP(A647,Vocabulary!$A:$J,6,),"")</f>
        <v>FED</v>
      </c>
      <c r="C647" s="31" t="str">
        <f>IFERROR(VLOOKUP(A647,Vocabulary!$A:$J,4,),"")</f>
        <v>Location</v>
      </c>
      <c r="D647" s="31" t="str">
        <f>IFERROR(VLOOKUP(A647,Vocabulary!$A:$J,2,),"")</f>
        <v>bestIdentifier</v>
      </c>
      <c r="E647" s="31" t="str">
        <f>IFERROR(IF(VLOOKUP(A647,Vocabulary!$A:$J,3,)=0,"",VLOOKUP(A647,Vocabulary!$A:$J,3,)),"")</f>
        <v>Identifier of a BEST address or a BEST address component.</v>
      </c>
      <c r="F647" s="31" t="str">
        <f>IFERROR(IF(VLOOKUP(A647,Vocabulary!$A:$J,7,)=0,"",VLOOKUP(A647,Vocabulary!$A:$J,7,)),"")</f>
        <v>BEST = Belgian Streets and Addresses, a standard for Belgian addresses and address components.
Address component = Municipality, PostalInfo, PartOfMunicipality, Streetname
A BEST identifier consists of a namespace, an object identifier and a version.</v>
      </c>
      <c r="G647" s="28"/>
      <c r="H647" s="31" t="str">
        <f>IFERROR(IF(VLOOKUP(G647,Vocabulary!$A:$J,10,)=0,"",VLOOKUP(G647,Vocabulary!$A:$J,10,)),"")</f>
        <v/>
      </c>
      <c r="I647" s="45"/>
      <c r="J647" s="31" t="str">
        <f>IFERROR(IF(VLOOKUP(I647,Vocabulary!$A:$J,10,)=0,"",VLOOKUP(I647,Vocabulary!$A:$J,10,)),"")</f>
        <v/>
      </c>
      <c r="K647" s="27"/>
      <c r="L647" s="31" t="str">
        <f>IFERROR(IF(VLOOKUP(K647,Vocabulary!$A:$J,10,)=0,"",VLOOKUP(K647,Vocabulary!$A:$J,10,)),"")</f>
        <v/>
      </c>
    </row>
    <row r="648" spans="1:12" ht="72" x14ac:dyDescent="0.3">
      <c r="A648" s="27">
        <v>742</v>
      </c>
      <c r="B648" s="31" t="str">
        <f>IFERROR(VLOOKUP(A648,Vocabulary!$A:$J,6,),"")</f>
        <v>FED</v>
      </c>
      <c r="C648" s="31" t="str">
        <f>IFERROR(VLOOKUP(A648,Vocabulary!$A:$J,4,),"")</f>
        <v>Location</v>
      </c>
      <c r="D648" s="31" t="str">
        <f>IFERROR(VLOOKUP(A648,Vocabulary!$A:$J,2,),"")</f>
        <v>BelgianPostCode</v>
      </c>
      <c r="E648" s="31" t="str">
        <f>IFERROR(IF(VLOOKUP(A648,Vocabulary!$A:$J,3,)=0,"",VLOOKUP(A648,Vocabulary!$A:$J,3,)),"")</f>
        <v>Post code (aka postal code, zip code etc.) of a location in Belgium.</v>
      </c>
      <c r="F648" s="31" t="str">
        <f>IFERROR(IF(VLOOKUP(A648,Vocabulary!$A:$J,7,)=0,"",VLOOKUP(A648,Vocabulary!$A:$J,7,)),"")</f>
        <v>Belgian post codes consist of four digits.
A list of Belgian postcodes is published by BPOST and is also available as open dataset.
See https://github.com/belgif/fedvoc/wiki/Mapping-of-a-Belgian-(BEST)-address-on-an-international-address</v>
      </c>
      <c r="G648" s="28"/>
      <c r="H648" s="31" t="str">
        <f>IFERROR(IF(VLOOKUP(G648,Vocabulary!$A:$J,10,)=0,"",VLOOKUP(G648,Vocabulary!$A:$J,10,)),"")</f>
        <v/>
      </c>
      <c r="I648" s="45"/>
      <c r="J648" s="31" t="str">
        <f>IFERROR(IF(VLOOKUP(I648,Vocabulary!$A:$J,10,)=0,"",VLOOKUP(I648,Vocabulary!$A:$J,10,)),"")</f>
        <v/>
      </c>
      <c r="K648" s="27"/>
      <c r="L648" s="31" t="str">
        <f>IFERROR(IF(VLOOKUP(K648,Vocabulary!$A:$J,10,)=0,"",VLOOKUP(K648,Vocabulary!$A:$J,10,)),"")</f>
        <v/>
      </c>
    </row>
    <row r="649" spans="1:12" ht="28.8" x14ac:dyDescent="0.3">
      <c r="A649" s="27">
        <v>743</v>
      </c>
      <c r="B649" s="31" t="str">
        <f>IFERROR(VLOOKUP(A649,Vocabulary!$A:$J,6,),"")</f>
        <v>FED</v>
      </c>
      <c r="C649" s="31" t="str">
        <f>IFERROR(VLOOKUP(A649,Vocabulary!$A:$J,4,),"")</f>
        <v>Organization</v>
      </c>
      <c r="D649" s="31" t="str">
        <f>IFERROR(VLOOKUP(A649,Vocabulary!$A:$J,2,),"")</f>
        <v xml:space="preserve">legalRepresentative </v>
      </c>
      <c r="E649" s="31" t="str">
        <f>IFERROR(IF(VLOOKUP(A649,Vocabulary!$A:$J,3,)=0,"",VLOOKUP(A649,Vocabulary!$A:$J,3,)),"")</f>
        <v>The legal representative is a natural person who represents a company and is authorised to act on its behalf.</v>
      </c>
      <c r="F649" s="31" t="str">
        <f>IFERROR(IF(VLOOKUP(A649,Vocabulary!$A:$J,7,)=0,"",VLOOKUP(A649,Vocabulary!$A:$J,7,)),"")</f>
        <v/>
      </c>
      <c r="G649" s="28"/>
      <c r="H649" s="31" t="str">
        <f>IFERROR(IF(VLOOKUP(G649,Vocabulary!$A:$J,10,)=0,"",VLOOKUP(G649,Vocabulary!$A:$J,10,)),"")</f>
        <v/>
      </c>
      <c r="I649" s="45"/>
      <c r="J649" s="31" t="str">
        <f>IFERROR(IF(VLOOKUP(I649,Vocabulary!$A:$J,10,)=0,"",VLOOKUP(I649,Vocabulary!$A:$J,10,)),"")</f>
        <v/>
      </c>
      <c r="K649" s="27"/>
      <c r="L649" s="31" t="str">
        <f>IFERROR(IF(VLOOKUP(K649,Vocabulary!$A:$J,10,)=0,"",VLOOKUP(K649,Vocabulary!$A:$J,10,)),"")</f>
        <v/>
      </c>
    </row>
    <row r="650" spans="1:12" ht="28.8" x14ac:dyDescent="0.3">
      <c r="A650" s="27">
        <v>744</v>
      </c>
      <c r="B650" s="12" t="str">
        <f>IFERROR(VLOOKUP(A650,Vocabulary!$A:$J,6,),"")</f>
        <v>FED</v>
      </c>
      <c r="C650" s="12" t="str">
        <f>IFERROR(VLOOKUP(A650,Vocabulary!$A:$J,4,),"")</f>
        <v>Other</v>
      </c>
      <c r="D650" s="12" t="str">
        <f>IFERROR(VLOOKUP(A650,Vocabulary!$A:$J,2,),"")</f>
        <v>linguisticRegime</v>
      </c>
      <c r="E650" s="12" t="str">
        <f>IFERROR(IF(VLOOKUP(A650,Vocabulary!$A:$J,3,)=0,"",VLOOKUP(A650,Vocabulary!$A:$J,3,)),"")</f>
        <v>Set of legal provisions that regulate language use within an entity (such as a country/region/city, institution, company, etc.).</v>
      </c>
      <c r="F650" s="12" t="str">
        <f>IFERROR(IF(VLOOKUP(A650,Vocabulary!$A:$J,7,)=0,"",VLOOKUP(A650,Vocabulary!$A:$J,7,)),"")</f>
        <v/>
      </c>
      <c r="H650" s="12" t="str">
        <f>IFERROR(IF(VLOOKUP(G650,Vocabulary!$A:$J,10,)=0,"",VLOOKUP(G650,Vocabulary!$A:$J,10,)),"")</f>
        <v/>
      </c>
      <c r="J650" s="12" t="str">
        <f>IFERROR(IF(VLOOKUP(I650,Vocabulary!$A:$J,10,)=0,"",VLOOKUP(I650,Vocabulary!$A:$J,10,)),"")</f>
        <v/>
      </c>
      <c r="L650" s="12" t="str">
        <f>IFERROR(IF(VLOOKUP(K650,Vocabulary!$A:$J,10,)=0,"",VLOOKUP(K650,Vocabulary!$A:$J,10,)),"")</f>
        <v/>
      </c>
    </row>
    <row r="651" spans="1:12" ht="28.8" x14ac:dyDescent="0.3">
      <c r="A651" s="27">
        <v>745</v>
      </c>
      <c r="B651" s="12" t="str">
        <f>IFERROR(VLOOKUP(A651,Vocabulary!$A:$J,6,),"")</f>
        <v>FED</v>
      </c>
      <c r="C651" s="12" t="str">
        <f>IFERROR(VLOOKUP(A651,Vocabulary!$A:$J,4,),"")</f>
        <v>Other</v>
      </c>
      <c r="D651" s="12" t="str">
        <f>IFERROR(VLOOKUP(A651,Vocabulary!$A:$J,2,),"")</f>
        <v>preferredLanguage</v>
      </c>
      <c r="E651" s="12" t="str">
        <f>IFERROR(IF(VLOOKUP(A651,Vocabulary!$A:$J,3,)=0,"",VLOOKUP(A651,Vocabulary!$A:$J,3,)),"")</f>
        <v>Language that an agent wants to use preferrably in his contacts with another agent.</v>
      </c>
      <c r="F651" s="12" t="str">
        <f>IFERROR(IF(VLOOKUP(A651,Vocabulary!$A:$J,7,)=0,"",VLOOKUP(A651,Vocabulary!$A:$J,7,)),"")</f>
        <v/>
      </c>
      <c r="H651" s="12" t="str">
        <f>IFERROR(IF(VLOOKUP(G651,Vocabulary!$A:$J,10,)=0,"",VLOOKUP(G651,Vocabulary!$A:$J,10,)),"")</f>
        <v/>
      </c>
      <c r="J651" s="12" t="str">
        <f>IFERROR(IF(VLOOKUP(I651,Vocabulary!$A:$J,10,)=0,"",VLOOKUP(I651,Vocabulary!$A:$J,10,)),"")</f>
        <v/>
      </c>
      <c r="L651" s="12" t="str">
        <f>IFERROR(IF(VLOOKUP(K651,Vocabulary!$A:$J,10,)=0,"",VLOOKUP(K651,Vocabulary!$A:$J,10,)),"")</f>
        <v/>
      </c>
    </row>
    <row r="652" spans="1:12" ht="72" x14ac:dyDescent="0.3">
      <c r="A652" s="27">
        <v>746</v>
      </c>
      <c r="B652" s="31" t="str">
        <f>IFERROR(VLOOKUP(A652,Vocabulary!$A:$J,6,),"")</f>
        <v>FED</v>
      </c>
      <c r="C652" s="31" t="str">
        <f>IFERROR(VLOOKUP(A652,Vocabulary!$A:$J,4,),"")</f>
        <v>Healthcare</v>
      </c>
      <c r="D652" s="31" t="str">
        <f>IFERROR(VLOOKUP(A652,Vocabulary!$A:$J,2,),"")</f>
        <v>NihdiCompetenceCode</v>
      </c>
      <c r="E652" s="31" t="str">
        <f>IFERROR(IF(VLOOKUP(A652,Vocabulary!$A:$J,3,)=0,"",VLOOKUP(A652,Vocabulary!$A:$J,3,)),"")</f>
        <v>3-digit code assigned by NIHDI to identify the recognized profession of a healthcare provider.</v>
      </c>
      <c r="F652" s="31" t="str">
        <f>IFERROR(IF(VLOOKUP(A652,Vocabulary!$A:$J,7,)=0,"",VLOOKUP(A652,Vocabulary!$A:$J,7,)),"")</f>
        <v xml:space="preserve">FR: https://www.inami.fgov.be/fr/professionnels/info-pour-tous/codes-de-competence 
NL: https://www.riziv.fgov.be/nl/professionals/info-voor-allen/bevoegdheidscodes </v>
      </c>
      <c r="G652" s="28"/>
      <c r="H652" s="31" t="str">
        <f>IFERROR(IF(VLOOKUP(G652,Vocabulary!$A:$J,10,)=0,"",VLOOKUP(G652,Vocabulary!$A:$J,10,)),"")</f>
        <v/>
      </c>
      <c r="I652" s="45"/>
      <c r="J652" s="31" t="str">
        <f>IFERROR(IF(VLOOKUP(I652,Vocabulary!$A:$J,10,)=0,"",VLOOKUP(I652,Vocabulary!$A:$J,10,)),"")</f>
        <v/>
      </c>
      <c r="K652" s="27"/>
      <c r="L652" s="31" t="str">
        <f>IFERROR(IF(VLOOKUP(K652,Vocabulary!$A:$J,10,)=0,"",VLOOKUP(K652,Vocabulary!$A:$J,10,)),"")</f>
        <v/>
      </c>
    </row>
    <row r="653" spans="1:12" ht="43.2" x14ac:dyDescent="0.3">
      <c r="A653" s="27">
        <v>747</v>
      </c>
      <c r="B653" s="31" t="str">
        <f>IFERROR(VLOOKUP(A653,Vocabulary!$A:$J,6,),"")</f>
        <v>FED</v>
      </c>
      <c r="C653" s="31" t="str">
        <f>IFERROR(VLOOKUP(A653,Vocabulary!$A:$J,4,),"")</f>
        <v>Person</v>
      </c>
      <c r="D653" s="31" t="str">
        <f>IFERROR(VLOOKUP(A653,Vocabulary!$A:$J,2,),"")</f>
        <v>CommunityCode</v>
      </c>
      <c r="E653" s="31" t="str">
        <f>IFERROR(IF(VLOOKUP(A653,Vocabulary!$A:$J,3,)=0,"",VLOOKUP(A653,Vocabulary!$A:$J,3,)),"")</f>
        <v>Conceptscheme for community codes in Belgium.
Source:  http://publications.europa.eu/resource/authority/atu
atu = Administrative territorial unit</v>
      </c>
      <c r="F653" s="31" t="str">
        <f>IFERROR(IF(VLOOKUP(A653,Vocabulary!$A:$J,7,)=0,"",VLOOKUP(A653,Vocabulary!$A:$J,7,)),"")</f>
        <v>BEL_CGG_DEU = German-speaking Community
BEL_CGG_VLA = Flemish Community
BEL_CGG_FRA = French Community</v>
      </c>
      <c r="G653" s="28"/>
      <c r="H653" s="31" t="str">
        <f>IFERROR(IF(VLOOKUP(G653,Vocabulary!$A:$J,10,)=0,"",VLOOKUP(G653,Vocabulary!$A:$J,10,)),"")</f>
        <v/>
      </c>
      <c r="I653" s="45"/>
      <c r="J653" s="31" t="str">
        <f>IFERROR(IF(VLOOKUP(I653,Vocabulary!$A:$J,10,)=0,"",VLOOKUP(I653,Vocabulary!$A:$J,10,)),"")</f>
        <v/>
      </c>
      <c r="K653" s="27"/>
      <c r="L653" s="31" t="str">
        <f>IFERROR(IF(VLOOKUP(K653,Vocabulary!$A:$J,10,)=0,"",VLOOKUP(K653,Vocabulary!$A:$J,10,)),"")</f>
        <v/>
      </c>
    </row>
    <row r="654" spans="1:12" x14ac:dyDescent="0.3">
      <c r="A654" s="27">
        <v>748</v>
      </c>
      <c r="B654" s="31" t="str">
        <f>IFERROR(VLOOKUP(A654,Vocabulary!$A:$J,6,),"")</f>
        <v>FED</v>
      </c>
      <c r="C654" s="31" t="str">
        <f>IFERROR(VLOOKUP(A654,Vocabulary!$A:$J,4,),"")</f>
        <v>Person</v>
      </c>
      <c r="D654" s="31" t="str">
        <f>IFERROR(VLOOKUP(A654,Vocabulary!$A:$J,2,),"")</f>
        <v>community</v>
      </c>
      <c r="E654" s="31" t="str">
        <f>IFERROR(IF(VLOOKUP(A654,Vocabulary!$A:$J,3,)=0,"",VLOOKUP(A654,Vocabulary!$A:$J,3,)),"")</f>
        <v>Concept corresponding to a community code in Belgium.</v>
      </c>
      <c r="F654" s="31" t="str">
        <f>IFERROR(IF(VLOOKUP(A654,Vocabulary!$A:$J,7,)=0,"",VLOOKUP(A654,Vocabulary!$A:$J,7,)),"")</f>
        <v>See CommunityCode</v>
      </c>
      <c r="G654" s="28"/>
      <c r="H654" s="31" t="str">
        <f>IFERROR(IF(VLOOKUP(G654,Vocabulary!$A:$J,10,)=0,"",VLOOKUP(G654,Vocabulary!$A:$J,10,)),"")</f>
        <v/>
      </c>
      <c r="I654" s="45"/>
      <c r="J654" s="31" t="str">
        <f>IFERROR(IF(VLOOKUP(I654,Vocabulary!$A:$J,10,)=0,"",VLOOKUP(I654,Vocabulary!$A:$J,10,)),"")</f>
        <v/>
      </c>
      <c r="K654" s="27"/>
      <c r="L654" s="31" t="str">
        <f>IFERROR(IF(VLOOKUP(K654,Vocabulary!$A:$J,10,)=0,"",VLOOKUP(K654,Vocabulary!$A:$J,10,)),"")</f>
        <v/>
      </c>
    </row>
    <row r="655" spans="1:12" ht="43.2" x14ac:dyDescent="0.3">
      <c r="A655" s="8">
        <v>749</v>
      </c>
      <c r="B655" s="12" t="str">
        <f>IFERROR(VLOOKUP(A655,Vocabulary!$A:$J,6,),"")</f>
        <v>FED</v>
      </c>
      <c r="C655" s="12" t="str">
        <f>IFERROR(VLOOKUP(A655,Vocabulary!$A:$J,4,),"")</f>
        <v>Generic</v>
      </c>
      <c r="D655" s="12" t="str">
        <f>IFERROR(VLOOKUP(A655,Vocabulary!$A:$J,2,),"")</f>
        <v>isCanceled</v>
      </c>
      <c r="E655" s="12" t="str">
        <f>IFERROR(IF(VLOOKUP(A655,Vocabulary!$A:$J,3,)=0,"",VLOOKUP(A655,Vocabulary!$A:$J,3,)),"")</f>
        <v xml:space="preserve">A mistake was made during identification.
The identifier shouldn't have been created at the registration authority, and the identifier shouldn't be used anymore. </v>
      </c>
      <c r="F655" s="12" t="str">
        <f>IFERROR(IF(VLOOKUP(A655,Vocabulary!$A:$J,7,)=0,"",VLOOKUP(A655,Vocabulary!$A:$J,7,)),"")</f>
        <v>Context: Replaced and canceled identifiers</v>
      </c>
      <c r="H655" s="12" t="str">
        <f>IFERROR(IF(VLOOKUP(G655,Vocabulary!$A:$J,10,)=0,"",VLOOKUP(G655,Vocabulary!$A:$J,10,)),"")</f>
        <v/>
      </c>
      <c r="J655" s="12" t="str">
        <f>IFERROR(IF(VLOOKUP(I655,Vocabulary!$A:$J,10,)=0,"",VLOOKUP(I655,Vocabulary!$A:$J,10,)),"")</f>
        <v/>
      </c>
      <c r="L655" s="12" t="str">
        <f>IFERROR(IF(VLOOKUP(K655,Vocabulary!$A:$J,10,)=0,"",VLOOKUP(K655,Vocabulary!$A:$J,10,)),"")</f>
        <v/>
      </c>
    </row>
    <row r="656" spans="1:12" ht="28.8" x14ac:dyDescent="0.3">
      <c r="A656" s="8">
        <v>750</v>
      </c>
      <c r="B656" s="12" t="str">
        <f>IFERROR(VLOOKUP(A656,Vocabulary!$A:$J,6,),"")</f>
        <v>FED</v>
      </c>
      <c r="C656" s="12" t="str">
        <f>IFERROR(VLOOKUP(A656,Vocabulary!$A:$J,4,),"")</f>
        <v>Generic</v>
      </c>
      <c r="D656" s="12" t="str">
        <f>IFERROR(VLOOKUP(A656,Vocabulary!$A:$J,2,),"")</f>
        <v>replacedBy</v>
      </c>
      <c r="E656" s="12" t="str">
        <f>IFERROR(IF(VLOOKUP(A656,Vocabulary!$A:$J,3,)=0,"",VLOOKUP(A656,Vocabulary!$A:$J,3,)),"")</f>
        <v xml:space="preserve">An identifier A shouldn't be used anymore and is replaced by identifier B. </v>
      </c>
      <c r="F656" s="12" t="str">
        <f>IFERROR(IF(VLOOKUP(A656,Vocabulary!$A:$J,7,)=0,"",VLOOKUP(A656,Vocabulary!$A:$J,7,)),"")</f>
        <v>Context: Replaced and canceled identifiers</v>
      </c>
      <c r="H656" s="12" t="str">
        <f>IFERROR(IF(VLOOKUP(G656,Vocabulary!$A:$J,10,)=0,"",VLOOKUP(G656,Vocabulary!$A:$J,10,)),"")</f>
        <v/>
      </c>
      <c r="J656" s="12" t="str">
        <f>IFERROR(IF(VLOOKUP(I656,Vocabulary!$A:$J,10,)=0,"",VLOOKUP(I656,Vocabulary!$A:$J,10,)),"")</f>
        <v/>
      </c>
      <c r="L656" s="12" t="str">
        <f>IFERROR(IF(VLOOKUP(K656,Vocabulary!$A:$J,10,)=0,"",VLOOKUP(K656,Vocabulary!$A:$J,10,)),"")</f>
        <v/>
      </c>
    </row>
    <row r="657" spans="1:13" x14ac:dyDescent="0.3">
      <c r="A657" s="27">
        <v>751</v>
      </c>
      <c r="B657" s="31" t="str">
        <f>IFERROR(VLOOKUP(A657,Vocabulary!$A:$J,6,),"")</f>
        <v>FED</v>
      </c>
      <c r="C657" s="31" t="str">
        <f>IFERROR(VLOOKUP(A657,Vocabulary!$A:$J,4,),"")</f>
        <v>Generic</v>
      </c>
      <c r="D657" s="31" t="str">
        <f>IFERROR(VLOOKUP(A657,Vocabulary!$A:$J,2,),"")</f>
        <v>replaces</v>
      </c>
      <c r="E657" s="31" t="str">
        <f>IFERROR(IF(VLOOKUP(A657,Vocabulary!$A:$J,3,)=0,"",VLOOKUP(A657,Vocabulary!$A:$J,3,)),"")</f>
        <v xml:space="preserve">An identifier A replaces an identifier B. </v>
      </c>
      <c r="F657" s="31" t="str">
        <f>IFERROR(IF(VLOOKUP(A657,Vocabulary!$A:$J,7,)=0,"",VLOOKUP(A657,Vocabulary!$A:$J,7,)),"")</f>
        <v>Context: Replaced and canceled identifiers</v>
      </c>
      <c r="G657" s="28"/>
      <c r="H657" s="31" t="str">
        <f>IFERROR(IF(VLOOKUP(G657,Vocabulary!$A:$J,10,)=0,"",VLOOKUP(G657,Vocabulary!$A:$J,10,)),"")</f>
        <v/>
      </c>
      <c r="I657" s="45"/>
      <c r="J657" s="31" t="str">
        <f>IFERROR(IF(VLOOKUP(I657,Vocabulary!$A:$J,10,)=0,"",VLOOKUP(I657,Vocabulary!$A:$J,10,)),"")</f>
        <v/>
      </c>
      <c r="K657" s="27"/>
      <c r="L657" s="31" t="str">
        <f>IFERROR(IF(VLOOKUP(K657,Vocabulary!$A:$J,10,)=0,"",VLOOKUP(K657,Vocabulary!$A:$J,10,)),"")</f>
        <v/>
      </c>
    </row>
    <row r="658" spans="1:13" ht="43.2" x14ac:dyDescent="0.3">
      <c r="A658" s="8">
        <v>752</v>
      </c>
      <c r="B658" s="12" t="str">
        <f>IFERROR(VLOOKUP(A658,Vocabulary!$A:$J,6,),"")</f>
        <v>FED</v>
      </c>
      <c r="C658" s="12" t="str">
        <f>IFERROR(VLOOKUP(A658,Vocabulary!$A:$J,4,),"")</f>
        <v>Organization</v>
      </c>
      <c r="D658" s="12" t="str">
        <f>IFERROR(VLOOKUP(A658,Vocabulary!$A:$J,2,),"")</f>
        <v>NaceBel2025</v>
      </c>
      <c r="E658" s="12" t="str">
        <f>IFERROR(IF(VLOOKUP(A658,Vocabulary!$A:$J,3,)=0,"",VLOOKUP(A658,Vocabulary!$A:$J,3,)),"")</f>
        <v>ConceptScheme describing the statistical nomenclature of economic activities in the European Union (NaceEuRev2_1 extended with codes specific to Belgium)</v>
      </c>
      <c r="F658" s="12" t="str">
        <f>IFERROR(IF(VLOOKUP(A658,Vocabulary!$A:$J,7,)=0,"",VLOOKUP(A658,Vocabulary!$A:$J,7,)),"")</f>
        <v>See https://statbel.fgov.be/nl/over-statbel/methodologie/classificaties/nace-bel-2025</v>
      </c>
      <c r="H658" s="12" t="str">
        <f>IFERROR(IF(VLOOKUP(G658,Vocabulary!$A:$J,10,)=0,"",VLOOKUP(G658,Vocabulary!$A:$J,10,)),"")</f>
        <v/>
      </c>
      <c r="J658" s="12" t="str">
        <f>IFERROR(IF(VLOOKUP(I658,Vocabulary!$A:$J,10,)=0,"",VLOOKUP(I658,Vocabulary!$A:$J,10,)),"")</f>
        <v/>
      </c>
      <c r="L658" s="12" t="str">
        <f>IFERROR(IF(VLOOKUP(K658,Vocabulary!$A:$J,10,)=0,"",VLOOKUP(K658,Vocabulary!$A:$J,10,)),"")</f>
        <v/>
      </c>
    </row>
    <row r="659" spans="1:13" ht="172.8" x14ac:dyDescent="0.3">
      <c r="A659" s="27">
        <v>753</v>
      </c>
      <c r="B659" s="12" t="str">
        <f>IFERROR(VLOOKUP(A659,Vocabulary!$A:$J,6,),"")</f>
        <v>FED</v>
      </c>
      <c r="C659" s="12" t="str">
        <f>IFERROR(VLOOKUP(A659,Vocabulary!$A:$J,4,),"")</f>
        <v>Organization</v>
      </c>
      <c r="D659" s="12" t="str">
        <f>IFERROR(VLOOKUP(A659,Vocabulary!$A:$J,2,),"")</f>
        <v>NaceRev2_1Code</v>
      </c>
      <c r="E659" s="12" t="str">
        <f>IFERROR(IF(VLOOKUP(A659,Vocabulary!$A:$J,3,)=0,"",VLOOKUP(A659,Vocabulary!$A:$J,3,)),"")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F659" s="12" t="str">
        <f>IFERROR(IF(VLOOKUP(A659,Vocabulary!$A:$J,7,)=0,"",VLOOKUP(A659,Vocabulary!$A:$J,7,)),"")</f>
        <v>type: string
pattern: '^([A-Z]{1}|\d{2}\d*)$'</v>
      </c>
      <c r="H659" s="12" t="str">
        <f>IFERROR(IF(VLOOKUP(G659,Vocabulary!$A:$J,10,)=0,"",VLOOKUP(G659,Vocabulary!$A:$J,10,)),"")</f>
        <v/>
      </c>
      <c r="J659" s="12" t="str">
        <f>IFERROR(IF(VLOOKUP(I659,Vocabulary!$A:$J,10,)=0,"",VLOOKUP(I659,Vocabulary!$A:$J,10,)),"")</f>
        <v/>
      </c>
      <c r="L659" s="12" t="str">
        <f>IFERROR(IF(VLOOKUP(K659,Vocabulary!$A:$J,10,)=0,"",VLOOKUP(K659,Vocabulary!$A:$J,10,)),"")</f>
        <v/>
      </c>
    </row>
    <row r="660" spans="1:13" ht="100.8" x14ac:dyDescent="0.3">
      <c r="A660" s="8">
        <v>754</v>
      </c>
      <c r="B660" s="12" t="str">
        <f>IFERROR(VLOOKUP(A660,Vocabulary!$A:$J,6,),"")</f>
        <v>FED</v>
      </c>
      <c r="C660" s="12" t="str">
        <f>IFERROR(VLOOKUP(A660,Vocabulary!$A:$J,4,),"")</f>
        <v>Organization</v>
      </c>
      <c r="D660" s="12" t="str">
        <f>IFERROR(VLOOKUP(A660,Vocabulary!$A:$J,2,),"")</f>
        <v>NaceBel2025Code</v>
      </c>
      <c r="E660" s="12" t="str">
        <f>IFERROR(IF(VLOOKUP(A660,Vocabulary!$A:$J,3,)=0,"",VLOOKUP(A660,Vocabulary!$A:$J,3,)),"")</f>
        <v>Belgian NACE activity  (version 2025).  Either a single capital letter, or numerical of 2 up to 7 digits long. 
The meaning of the first four digits is standard across all countries, defined by NACE Revision 2.1.
The last 3 digits are defined in the Belgian NACE 2025 list.</v>
      </c>
      <c r="F660" s="12" t="str">
        <f>IFERROR(IF(VLOOKUP(A660,Vocabulary!$A:$J,7,)=0,"",VLOOKUP(A660,Vocabulary!$A:$J,7,)),"")</f>
        <v>this is an extended version of the international Nace2_1Code data type
type: string
pattern: '^([A-Z]{1}|\d{2}\d{0,5})$'</v>
      </c>
      <c r="H660" s="12" t="str">
        <f>IFERROR(IF(VLOOKUP(G660,Vocabulary!$A:$J,10,)=0,"",VLOOKUP(G660,Vocabulary!$A:$J,10,)),"")</f>
        <v/>
      </c>
      <c r="J660" s="12" t="str">
        <f>IFERROR(IF(VLOOKUP(I660,Vocabulary!$A:$J,10,)=0,"",VLOOKUP(I660,Vocabulary!$A:$J,10,)),"")</f>
        <v/>
      </c>
      <c r="L660" s="12" t="str">
        <f>IFERROR(IF(VLOOKUP(K660,Vocabulary!$A:$J,10,)=0,"",VLOOKUP(K660,Vocabulary!$A:$J,10,)),"")</f>
        <v/>
      </c>
    </row>
    <row r="661" spans="1:13" ht="72" x14ac:dyDescent="0.3">
      <c r="A661" s="27">
        <v>755</v>
      </c>
      <c r="B661" s="12" t="str">
        <f>IFERROR(VLOOKUP(A661,Vocabulary!$A:$J,6,),"")</f>
        <v>FED</v>
      </c>
      <c r="C661" s="12" t="str">
        <f>IFERROR(VLOOKUP(A661,Vocabulary!$A:$J,4,),"")</f>
        <v>Organization</v>
      </c>
      <c r="D661" s="12" t="str">
        <f>IFERROR(VLOOKUP(A661,Vocabulary!$A:$J,2,),"")</f>
        <v>NaceBel2025Length5Code</v>
      </c>
      <c r="E661" s="12" t="str">
        <f>IFERROR(IF(VLOOKUP(A661,Vocabulary!$A:$J,3,)=0,"",VLOOKUP(A661,Vocabulary!$A:$J,3,)),"")</f>
        <v>Belgian NACE activity code of 5 digits, as used for NSSO and for VAT purposes (version 2025). 
The meaning of the first four digits are standard across all countries, defined by NACE Revision 2.1. The last digit is defined in the Belgian NACE 2025 list.</v>
      </c>
      <c r="F661" s="12" t="str">
        <f>IFERROR(IF(VLOOKUP(A661,Vocabulary!$A:$J,7,)=0,"",VLOOKUP(A661,Vocabulary!$A:$J,7,)),"")</f>
        <v>this is a more constrained version of the variable-length NaceBel2025Code data type
type: string
pattern: '^\d{5}$'</v>
      </c>
      <c r="H661" s="12" t="str">
        <f>IFERROR(IF(VLOOKUP(G661,Vocabulary!$A:$J,10,)=0,"",VLOOKUP(G661,Vocabulary!$A:$J,10,)),"")</f>
        <v/>
      </c>
      <c r="J661" s="12" t="str">
        <f>IFERROR(IF(VLOOKUP(I661,Vocabulary!$A:$J,10,)=0,"",VLOOKUP(I661,Vocabulary!$A:$J,10,)),"")</f>
        <v/>
      </c>
      <c r="L661" s="12" t="str">
        <f>IFERROR(IF(VLOOKUP(K661,Vocabulary!$A:$J,10,)=0,"",VLOOKUP(K661,Vocabulary!$A:$J,10,)),"")</f>
        <v/>
      </c>
    </row>
    <row r="662" spans="1:13" x14ac:dyDescent="0.3">
      <c r="A662" s="27">
        <v>756</v>
      </c>
      <c r="B662" s="31" t="str">
        <f>IFERROR(VLOOKUP(A662,Vocabulary!$A:$J,6,),"")</f>
        <v>FED</v>
      </c>
      <c r="C662" s="31" t="str">
        <f>IFERROR(VLOOKUP(A662,Vocabulary!$A:$J,4,),"")</f>
        <v>Healthcare</v>
      </c>
      <c r="D662" s="31" t="str">
        <f>IFERROR(VLOOKUP(A662,Vocabulary!$A:$J,2,),"")</f>
        <v>HealthCareProvider</v>
      </c>
      <c r="E662" s="73" t="str">
        <f>IFERROR(IF(VLOOKUP(A662,Vocabulary!$A:$J,3,)=0,"",VLOOKUP(A662,Vocabulary!$A:$J,3,)),"")</f>
        <v>A health care provider is an individual health professional or a health facility organization licensed to provide health care diagnosis and treatment services including medication, surgery and medical devices.</v>
      </c>
      <c r="F662" s="73" t="str">
        <f>IFERROR(IF(VLOOKUP(A662,Vocabulary!$A:$J,7,)=0,"",VLOOKUP(A662,Vocabulary!$A:$J,7,)),"")</f>
        <v>In Belgium, health care providers and their competences are registered at NIHDI and are identified by a NIHDI number.</v>
      </c>
      <c r="G662" s="28"/>
      <c r="H662" s="73" t="str">
        <f>IFERROR(IF(VLOOKUP(G662,Vocabulary!$A:$J,10,)=0,"",VLOOKUP(G662,Vocabulary!$A:$J,10,)),"")</f>
        <v/>
      </c>
      <c r="I662" s="45"/>
      <c r="J662" s="73" t="str">
        <f>IFERROR(IF(VLOOKUP(I662,Vocabulary!$A:$J,10,)=0,"",VLOOKUP(I662,Vocabulary!$A:$J,10,)),"")</f>
        <v/>
      </c>
      <c r="K662" s="27"/>
      <c r="L662" s="73" t="str">
        <f>IFERROR(IF(VLOOKUP(K662,Vocabulary!$A:$J,10,)=0,"",VLOOKUP(K662,Vocabulary!$A:$J,10,)),"")</f>
        <v/>
      </c>
    </row>
    <row r="663" spans="1:13" x14ac:dyDescent="0.3">
      <c r="A663" s="25"/>
      <c r="B663" s="25"/>
      <c r="C663" s="25"/>
      <c r="D663" s="3"/>
      <c r="E663" s="3"/>
      <c r="F663" s="3"/>
      <c r="G663" s="3"/>
      <c r="H663" s="3"/>
      <c r="I663" s="34"/>
      <c r="J663" s="3"/>
      <c r="K663" s="25"/>
      <c r="L663" s="3"/>
      <c r="M663"/>
    </row>
    <row r="664" spans="1:13" x14ac:dyDescent="0.3">
      <c r="A664" s="25"/>
      <c r="B664" s="25"/>
      <c r="C664" s="25"/>
      <c r="D664" s="3"/>
      <c r="E664" s="3"/>
      <c r="F664" s="3"/>
      <c r="G664" s="3"/>
      <c r="H664" s="3"/>
      <c r="I664" s="34"/>
      <c r="J664" s="3"/>
      <c r="K664" s="25"/>
      <c r="L664" s="3"/>
      <c r="M664"/>
    </row>
    <row r="665" spans="1:13" x14ac:dyDescent="0.3">
      <c r="A665" s="25"/>
      <c r="B665" s="25"/>
      <c r="C665" s="25"/>
      <c r="D665" s="3"/>
      <c r="E665" s="3"/>
      <c r="F665" s="3"/>
      <c r="G665" s="3"/>
      <c r="H665" s="3"/>
      <c r="I665" s="34"/>
      <c r="J665" s="3"/>
      <c r="K665" s="25"/>
      <c r="L665" s="3"/>
      <c r="M665"/>
    </row>
    <row r="666" spans="1:13" x14ac:dyDescent="0.3">
      <c r="A666" s="25"/>
      <c r="B666" s="25"/>
      <c r="C666" s="25"/>
      <c r="D666" s="3"/>
      <c r="E666" s="3"/>
      <c r="F666" s="3"/>
      <c r="G666" s="3"/>
      <c r="H666" s="3"/>
      <c r="I666" s="34"/>
      <c r="J666" s="3"/>
      <c r="K666" s="25"/>
      <c r="L666" s="3"/>
      <c r="M666"/>
    </row>
    <row r="667" spans="1:13" x14ac:dyDescent="0.3">
      <c r="A667" s="25"/>
      <c r="B667" s="25"/>
      <c r="C667" s="25"/>
      <c r="D667" s="3"/>
      <c r="E667" s="3"/>
      <c r="F667" s="3"/>
      <c r="G667" s="3"/>
      <c r="H667" s="3"/>
      <c r="I667" s="34"/>
      <c r="J667" s="3"/>
      <c r="K667" s="25"/>
      <c r="L667" s="3"/>
      <c r="M667"/>
    </row>
    <row r="668" spans="1:13" x14ac:dyDescent="0.3">
      <c r="A668" s="25"/>
      <c r="B668" s="25"/>
      <c r="C668" s="25"/>
      <c r="D668" s="3"/>
      <c r="E668" s="3"/>
      <c r="F668" s="3"/>
      <c r="G668" s="3"/>
      <c r="H668" s="3"/>
      <c r="I668" s="34"/>
      <c r="J668" s="3"/>
      <c r="K668" s="25"/>
      <c r="L668" s="3"/>
      <c r="M668"/>
    </row>
    <row r="669" spans="1:13" x14ac:dyDescent="0.3">
      <c r="A669" s="25"/>
      <c r="B669" s="25"/>
      <c r="C669" s="25"/>
      <c r="D669" s="3"/>
      <c r="E669" s="3"/>
      <c r="F669" s="3"/>
      <c r="G669" s="3"/>
      <c r="H669" s="3"/>
      <c r="I669" s="34"/>
      <c r="J669" s="3"/>
      <c r="K669" s="25"/>
      <c r="L669" s="3"/>
      <c r="M669"/>
    </row>
    <row r="670" spans="1:13" x14ac:dyDescent="0.3">
      <c r="A670" s="25"/>
      <c r="B670" s="25"/>
      <c r="C670" s="25"/>
      <c r="D670" s="3"/>
      <c r="E670" s="3"/>
      <c r="F670" s="3"/>
      <c r="G670" s="3"/>
      <c r="H670" s="3"/>
      <c r="I670" s="34"/>
      <c r="J670" s="3"/>
      <c r="K670" s="25"/>
      <c r="L670" s="3"/>
      <c r="M670"/>
    </row>
    <row r="671" spans="1:13" x14ac:dyDescent="0.3">
      <c r="A671" s="25"/>
      <c r="B671" s="25"/>
      <c r="C671" s="25"/>
      <c r="D671" s="3"/>
      <c r="E671" s="3"/>
      <c r="F671" s="3"/>
      <c r="G671" s="3"/>
      <c r="H671" s="3"/>
      <c r="I671" s="34"/>
      <c r="J671" s="3"/>
      <c r="K671" s="25"/>
      <c r="L671" s="3"/>
      <c r="M671"/>
    </row>
    <row r="672" spans="1:13" x14ac:dyDescent="0.3">
      <c r="A672" s="25"/>
      <c r="B672" s="25"/>
      <c r="C672" s="25"/>
      <c r="D672" s="3"/>
      <c r="E672" s="3"/>
      <c r="F672" s="3"/>
      <c r="G672" s="3"/>
      <c r="H672" s="3"/>
      <c r="I672" s="34"/>
      <c r="J672" s="3"/>
      <c r="K672" s="25"/>
      <c r="L672" s="3"/>
      <c r="M672"/>
    </row>
    <row r="673" spans="1:13" x14ac:dyDescent="0.3">
      <c r="A673" s="25"/>
      <c r="B673" s="25"/>
      <c r="C673" s="25"/>
      <c r="D673" s="3"/>
      <c r="E673" s="3"/>
      <c r="F673" s="3"/>
      <c r="G673" s="3"/>
      <c r="H673" s="3"/>
      <c r="I673" s="34"/>
      <c r="J673" s="3"/>
      <c r="K673" s="25"/>
      <c r="L673" s="3"/>
      <c r="M673"/>
    </row>
    <row r="674" spans="1:13" x14ac:dyDescent="0.3">
      <c r="A674" s="25"/>
      <c r="B674" s="25"/>
      <c r="C674" s="25"/>
      <c r="D674" s="3"/>
      <c r="E674" s="3"/>
      <c r="F674" s="3"/>
      <c r="G674" s="3"/>
      <c r="H674" s="3"/>
      <c r="I674" s="34"/>
      <c r="J674" s="3"/>
      <c r="K674" s="25"/>
      <c r="L674" s="3"/>
      <c r="M674"/>
    </row>
    <row r="675" spans="1:13" x14ac:dyDescent="0.3">
      <c r="A675" s="25"/>
      <c r="B675" s="25"/>
      <c r="C675" s="25"/>
      <c r="D675" s="3"/>
      <c r="E675" s="3"/>
      <c r="F675" s="3"/>
      <c r="G675" s="3"/>
      <c r="H675" s="3"/>
      <c r="I675" s="34"/>
      <c r="J675" s="3"/>
      <c r="K675" s="25"/>
      <c r="L675" s="3"/>
      <c r="M675"/>
    </row>
    <row r="676" spans="1:13" x14ac:dyDescent="0.3">
      <c r="A676" s="25"/>
      <c r="B676" s="25"/>
      <c r="C676" s="25"/>
      <c r="D676" s="3"/>
      <c r="E676" s="3"/>
      <c r="F676" s="3"/>
      <c r="G676" s="3"/>
      <c r="H676" s="3"/>
      <c r="I676" s="34"/>
      <c r="J676" s="3"/>
      <c r="K676" s="25"/>
      <c r="L676" s="3"/>
      <c r="M676"/>
    </row>
    <row r="677" spans="1:13" x14ac:dyDescent="0.3">
      <c r="A677" s="25"/>
      <c r="B677" s="25"/>
      <c r="C677" s="25"/>
      <c r="D677" s="3"/>
      <c r="E677" s="3"/>
      <c r="F677" s="3"/>
      <c r="G677" s="3"/>
      <c r="H677" s="3"/>
      <c r="I677" s="34"/>
      <c r="J677" s="3"/>
      <c r="K677" s="25"/>
      <c r="L677" s="3"/>
      <c r="M677"/>
    </row>
    <row r="678" spans="1:13" x14ac:dyDescent="0.3">
      <c r="A678" s="25"/>
      <c r="B678" s="25"/>
      <c r="C678" s="25"/>
      <c r="D678" s="3"/>
      <c r="E678" s="3"/>
      <c r="F678" s="3"/>
      <c r="G678" s="3"/>
      <c r="H678" s="3"/>
      <c r="I678" s="34"/>
      <c r="J678" s="3"/>
      <c r="K678" s="25"/>
      <c r="L678" s="3"/>
      <c r="M678"/>
    </row>
    <row r="679" spans="1:13" x14ac:dyDescent="0.3">
      <c r="A679" s="25"/>
      <c r="B679" s="25"/>
      <c r="C679" s="25"/>
      <c r="D679" s="3"/>
      <c r="E679" s="3"/>
      <c r="F679" s="3"/>
      <c r="G679" s="3"/>
      <c r="H679" s="3"/>
      <c r="I679" s="34"/>
      <c r="J679" s="3"/>
      <c r="K679" s="25"/>
      <c r="L679" s="3"/>
      <c r="M679"/>
    </row>
    <row r="680" spans="1:13" x14ac:dyDescent="0.3">
      <c r="A680" s="25"/>
      <c r="B680" s="25"/>
      <c r="C680" s="25"/>
      <c r="D680" s="3"/>
      <c r="E680" s="3"/>
      <c r="F680" s="3"/>
      <c r="G680" s="3"/>
      <c r="H680" s="3"/>
      <c r="I680" s="34"/>
      <c r="J680" s="3"/>
      <c r="K680" s="25"/>
      <c r="L680" s="3"/>
      <c r="M680"/>
    </row>
    <row r="681" spans="1:13" x14ac:dyDescent="0.3">
      <c r="A681" s="25"/>
      <c r="B681" s="25"/>
      <c r="C681" s="25"/>
      <c r="D681" s="3"/>
      <c r="E681" s="3"/>
      <c r="F681" s="3"/>
      <c r="G681" s="3"/>
      <c r="H681" s="3"/>
      <c r="I681" s="34"/>
      <c r="J681" s="3"/>
      <c r="K681" s="25"/>
      <c r="L681" s="3"/>
      <c r="M681"/>
    </row>
    <row r="682" spans="1:13" x14ac:dyDescent="0.3">
      <c r="A682" s="25"/>
      <c r="B682" s="25"/>
      <c r="C682" s="25"/>
      <c r="D682" s="3"/>
      <c r="E682" s="3"/>
      <c r="F682" s="3"/>
      <c r="G682" s="3"/>
      <c r="H682" s="3"/>
      <c r="I682" s="34"/>
      <c r="J682" s="3"/>
      <c r="K682" s="25"/>
      <c r="L682" s="3"/>
      <c r="M682"/>
    </row>
    <row r="683" spans="1:13" x14ac:dyDescent="0.3">
      <c r="A683" s="25"/>
      <c r="B683" s="25"/>
      <c r="C683" s="25"/>
      <c r="D683" s="3"/>
      <c r="E683" s="3"/>
      <c r="F683" s="3"/>
      <c r="G683" s="3"/>
      <c r="H683" s="3"/>
      <c r="I683" s="34"/>
      <c r="J683" s="3"/>
      <c r="K683" s="25"/>
      <c r="L683" s="3"/>
      <c r="M683"/>
    </row>
    <row r="684" spans="1:13" x14ac:dyDescent="0.3">
      <c r="A684" s="25"/>
      <c r="B684" s="25"/>
      <c r="C684" s="25"/>
      <c r="D684" s="3"/>
      <c r="E684" s="3"/>
      <c r="F684" s="3"/>
      <c r="G684" s="3"/>
      <c r="H684" s="3"/>
      <c r="I684" s="34"/>
      <c r="J684" s="3"/>
      <c r="K684" s="25"/>
      <c r="L684" s="3"/>
      <c r="M684"/>
    </row>
    <row r="685" spans="1:13" x14ac:dyDescent="0.3">
      <c r="A685" s="25"/>
      <c r="B685" s="25"/>
      <c r="C685" s="25"/>
      <c r="D685" s="3"/>
      <c r="E685" s="3"/>
      <c r="F685" s="3"/>
      <c r="G685" s="3"/>
      <c r="H685" s="3"/>
      <c r="I685" s="34"/>
      <c r="J685" s="3"/>
      <c r="K685" s="25"/>
      <c r="L685" s="3"/>
      <c r="M685"/>
    </row>
    <row r="686" spans="1:13" x14ac:dyDescent="0.3">
      <c r="A686" s="25"/>
      <c r="B686" s="25"/>
      <c r="C686" s="25"/>
      <c r="D686" s="3"/>
      <c r="E686" s="3"/>
      <c r="F686" s="3"/>
      <c r="G686" s="3"/>
      <c r="H686" s="3"/>
      <c r="I686" s="34"/>
      <c r="J686" s="3"/>
      <c r="K686" s="25"/>
      <c r="L686" s="3"/>
      <c r="M686"/>
    </row>
    <row r="687" spans="1:13" x14ac:dyDescent="0.3">
      <c r="A687" s="25"/>
      <c r="B687" s="25"/>
      <c r="C687" s="25"/>
      <c r="D687" s="3"/>
      <c r="E687" s="3"/>
      <c r="F687" s="3"/>
      <c r="G687" s="3"/>
      <c r="H687" s="3"/>
      <c r="I687" s="34"/>
      <c r="J687" s="3"/>
      <c r="K687" s="25"/>
      <c r="L687" s="3"/>
      <c r="M687"/>
    </row>
    <row r="688" spans="1:13" x14ac:dyDescent="0.3">
      <c r="A688" s="25"/>
      <c r="B688" s="25"/>
      <c r="C688" s="25"/>
      <c r="D688" s="3"/>
      <c r="E688" s="3"/>
      <c r="F688" s="3"/>
      <c r="G688" s="3"/>
      <c r="H688" s="3"/>
      <c r="I688" s="34"/>
      <c r="J688" s="3"/>
      <c r="K688" s="25"/>
      <c r="L688" s="3"/>
      <c r="M688"/>
    </row>
    <row r="689" spans="1:13" x14ac:dyDescent="0.3">
      <c r="A689" s="25"/>
      <c r="B689" s="25"/>
      <c r="C689" s="25"/>
      <c r="D689" s="3"/>
      <c r="E689" s="3"/>
      <c r="F689" s="3"/>
      <c r="G689" s="3"/>
      <c r="H689" s="3"/>
      <c r="I689" s="34"/>
      <c r="J689" s="3"/>
      <c r="K689" s="25"/>
      <c r="L689" s="3"/>
      <c r="M689"/>
    </row>
    <row r="690" spans="1:13" x14ac:dyDescent="0.3">
      <c r="A690" s="25"/>
      <c r="B690" s="25"/>
      <c r="C690" s="25"/>
      <c r="D690" s="3"/>
      <c r="E690" s="3"/>
      <c r="F690" s="3"/>
      <c r="G690" s="3"/>
      <c r="H690" s="3"/>
      <c r="I690" s="34"/>
      <c r="J690" s="3"/>
      <c r="K690" s="25"/>
      <c r="L690" s="3"/>
      <c r="M690"/>
    </row>
    <row r="691" spans="1:13" x14ac:dyDescent="0.3">
      <c r="A691" s="25"/>
      <c r="B691" s="25"/>
      <c r="C691" s="25"/>
      <c r="D691" s="3"/>
      <c r="E691" s="3"/>
      <c r="F691" s="3"/>
      <c r="G691" s="3"/>
      <c r="H691" s="3"/>
      <c r="I691" s="34"/>
      <c r="J691" s="3"/>
      <c r="K691" s="25"/>
      <c r="L691" s="3"/>
      <c r="M691"/>
    </row>
    <row r="692" spans="1:13" x14ac:dyDescent="0.3">
      <c r="A692" s="25"/>
      <c r="B692" s="25"/>
      <c r="C692" s="25"/>
      <c r="D692" s="3"/>
      <c r="E692" s="3"/>
      <c r="F692" s="3"/>
      <c r="G692" s="3"/>
      <c r="H692" s="3"/>
      <c r="I692" s="34"/>
      <c r="J692" s="3"/>
      <c r="K692" s="25"/>
      <c r="L692" s="3"/>
      <c r="M692"/>
    </row>
    <row r="693" spans="1:13" x14ac:dyDescent="0.3">
      <c r="A693" s="25"/>
      <c r="B693" s="25"/>
      <c r="C693" s="25"/>
      <c r="D693" s="3"/>
      <c r="E693" s="3"/>
      <c r="F693" s="3"/>
      <c r="G693" s="3"/>
      <c r="H693" s="3"/>
      <c r="I693" s="34"/>
      <c r="J693" s="3"/>
      <c r="K693" s="25"/>
      <c r="L693" s="3"/>
      <c r="M693"/>
    </row>
    <row r="694" spans="1:13" x14ac:dyDescent="0.3">
      <c r="A694" s="25"/>
      <c r="B694" s="25"/>
      <c r="C694" s="25"/>
      <c r="D694" s="3"/>
      <c r="E694" s="3"/>
      <c r="F694" s="3"/>
      <c r="G694" s="3"/>
      <c r="H694" s="3"/>
      <c r="I694" s="34"/>
      <c r="J694" s="3"/>
      <c r="K694" s="25"/>
      <c r="L694" s="3"/>
      <c r="M694"/>
    </row>
    <row r="695" spans="1:13" x14ac:dyDescent="0.3">
      <c r="A695" s="25"/>
      <c r="B695" s="25"/>
      <c r="C695" s="25"/>
      <c r="D695" s="3"/>
      <c r="E695" s="3"/>
      <c r="F695" s="3"/>
      <c r="G695" s="3"/>
      <c r="H695" s="3"/>
      <c r="I695" s="34"/>
      <c r="J695" s="3"/>
      <c r="K695" s="25"/>
      <c r="L695" s="3"/>
      <c r="M695"/>
    </row>
    <row r="696" spans="1:13" x14ac:dyDescent="0.3">
      <c r="A696" s="25"/>
      <c r="B696" s="25"/>
      <c r="C696" s="25"/>
      <c r="D696" s="3"/>
      <c r="E696" s="3"/>
      <c r="F696" s="3"/>
      <c r="G696" s="3"/>
      <c r="H696" s="3"/>
      <c r="I696" s="34"/>
      <c r="J696" s="3"/>
      <c r="K696" s="25"/>
      <c r="L696" s="3"/>
      <c r="M696"/>
    </row>
    <row r="697" spans="1:13" x14ac:dyDescent="0.3">
      <c r="A697" s="25"/>
      <c r="B697" s="25"/>
      <c r="C697" s="25"/>
      <c r="D697" s="3"/>
      <c r="E697" s="3"/>
      <c r="F697" s="3"/>
      <c r="G697" s="3"/>
      <c r="H697" s="3"/>
      <c r="I697" s="34"/>
      <c r="J697" s="3"/>
      <c r="K697" s="25"/>
      <c r="L697" s="3"/>
      <c r="M697"/>
    </row>
    <row r="698" spans="1:13" x14ac:dyDescent="0.3">
      <c r="A698" s="25"/>
      <c r="B698" s="25"/>
      <c r="C698" s="25"/>
      <c r="D698" s="3"/>
      <c r="E698" s="3"/>
      <c r="F698" s="3"/>
      <c r="G698" s="3"/>
      <c r="H698" s="3"/>
      <c r="I698" s="34"/>
      <c r="J698" s="3"/>
      <c r="K698" s="25"/>
      <c r="L698" s="3"/>
      <c r="M698"/>
    </row>
    <row r="699" spans="1:13" x14ac:dyDescent="0.3">
      <c r="A699" s="25"/>
      <c r="B699" s="25"/>
      <c r="C699" s="25"/>
      <c r="D699" s="3"/>
      <c r="E699" s="3"/>
      <c r="F699" s="3"/>
      <c r="G699" s="3"/>
      <c r="H699" s="3"/>
      <c r="I699" s="34"/>
      <c r="J699" s="3"/>
      <c r="K699" s="25"/>
      <c r="L699" s="3"/>
      <c r="M699"/>
    </row>
    <row r="700" spans="1:13" x14ac:dyDescent="0.3">
      <c r="A700" s="25"/>
      <c r="B700" s="25"/>
      <c r="C700" s="25"/>
      <c r="D700" s="3"/>
      <c r="E700" s="3"/>
      <c r="F700" s="3"/>
      <c r="G700" s="3"/>
      <c r="H700" s="3"/>
      <c r="I700" s="34"/>
      <c r="J700" s="3"/>
      <c r="K700" s="25"/>
      <c r="L700" s="3"/>
      <c r="M700"/>
    </row>
    <row r="701" spans="1:13" x14ac:dyDescent="0.3">
      <c r="A701" s="25"/>
      <c r="B701" s="25"/>
      <c r="C701" s="25"/>
      <c r="D701" s="3"/>
      <c r="E701" s="3"/>
      <c r="F701" s="3"/>
      <c r="G701" s="3"/>
      <c r="H701" s="3"/>
      <c r="I701" s="34"/>
      <c r="J701" s="3"/>
      <c r="K701" s="25"/>
      <c r="L701" s="3"/>
      <c r="M701"/>
    </row>
    <row r="702" spans="1:13" x14ac:dyDescent="0.3">
      <c r="A702" s="25"/>
      <c r="B702" s="25"/>
      <c r="C702" s="25"/>
      <c r="D702" s="3"/>
      <c r="E702" s="3"/>
      <c r="F702" s="3"/>
      <c r="G702" s="3"/>
      <c r="H702" s="3"/>
      <c r="I702" s="34"/>
      <c r="J702" s="3"/>
      <c r="K702" s="25"/>
      <c r="L702" s="3"/>
      <c r="M702"/>
    </row>
    <row r="703" spans="1:13" x14ac:dyDescent="0.3">
      <c r="A703" s="25"/>
      <c r="B703" s="25"/>
      <c r="C703" s="25"/>
      <c r="D703" s="3"/>
      <c r="E703" s="3"/>
      <c r="F703" s="3"/>
      <c r="G703" s="3"/>
      <c r="H703" s="3"/>
      <c r="I703" s="34"/>
      <c r="J703" s="3"/>
      <c r="K703" s="25"/>
      <c r="L703" s="3"/>
      <c r="M703"/>
    </row>
    <row r="704" spans="1:13" x14ac:dyDescent="0.3">
      <c r="A704" s="25"/>
      <c r="B704" s="25"/>
      <c r="C704" s="25"/>
      <c r="D704" s="3"/>
      <c r="E704" s="3"/>
      <c r="F704" s="3"/>
      <c r="G704" s="3"/>
      <c r="H704" s="3"/>
      <c r="I704" s="34"/>
      <c r="J704" s="3"/>
      <c r="K704" s="25"/>
      <c r="L704" s="3"/>
      <c r="M704"/>
    </row>
    <row r="705" spans="1:13" x14ac:dyDescent="0.3">
      <c r="A705" s="25"/>
      <c r="B705" s="25"/>
      <c r="C705" s="25"/>
      <c r="D705" s="3"/>
      <c r="E705" s="3"/>
      <c r="F705" s="3"/>
      <c r="G705" s="3"/>
      <c r="H705" s="3"/>
      <c r="I705" s="34"/>
      <c r="J705" s="3"/>
      <c r="K705" s="25"/>
      <c r="L705" s="3"/>
      <c r="M705"/>
    </row>
    <row r="706" spans="1:13" x14ac:dyDescent="0.3">
      <c r="A706" s="25"/>
      <c r="B706" s="25"/>
      <c r="C706" s="25"/>
      <c r="D706" s="3"/>
      <c r="E706" s="3"/>
      <c r="F706" s="3"/>
      <c r="G706" s="3"/>
      <c r="H706" s="3"/>
      <c r="I706" s="34"/>
      <c r="J706" s="3"/>
      <c r="K706" s="25"/>
      <c r="L706" s="3"/>
      <c r="M706"/>
    </row>
    <row r="707" spans="1:13" x14ac:dyDescent="0.3">
      <c r="A707" s="25"/>
      <c r="B707" s="25"/>
      <c r="C707" s="25"/>
      <c r="D707" s="3"/>
      <c r="E707" s="3"/>
      <c r="F707" s="3"/>
      <c r="G707" s="3"/>
      <c r="H707" s="3"/>
      <c r="I707" s="34"/>
      <c r="J707" s="3"/>
      <c r="K707" s="25"/>
      <c r="L707" s="3"/>
      <c r="M707"/>
    </row>
    <row r="708" spans="1:13" x14ac:dyDescent="0.3">
      <c r="A708" s="25"/>
      <c r="B708" s="25"/>
      <c r="C708" s="25"/>
      <c r="D708" s="3"/>
      <c r="E708" s="3"/>
      <c r="F708" s="3"/>
      <c r="G708" s="3"/>
      <c r="H708" s="3"/>
      <c r="I708" s="34"/>
      <c r="J708" s="3"/>
      <c r="K708" s="25"/>
      <c r="L708" s="3"/>
      <c r="M708"/>
    </row>
    <row r="709" spans="1:13" x14ac:dyDescent="0.3">
      <c r="A709" s="25"/>
      <c r="B709" s="25"/>
      <c r="C709" s="25"/>
      <c r="D709" s="3"/>
      <c r="E709" s="3"/>
      <c r="F709" s="3"/>
      <c r="G709" s="3"/>
      <c r="H709" s="3"/>
      <c r="I709" s="34"/>
      <c r="J709" s="3"/>
      <c r="K709" s="25"/>
      <c r="L709" s="3"/>
      <c r="M709"/>
    </row>
    <row r="710" spans="1:13" x14ac:dyDescent="0.3">
      <c r="A710" s="25"/>
      <c r="B710" s="25"/>
      <c r="C710" s="25"/>
      <c r="D710" s="3"/>
      <c r="E710" s="3"/>
      <c r="F710" s="3"/>
      <c r="G710" s="3"/>
      <c r="H710" s="3"/>
      <c r="I710" s="34"/>
      <c r="J710" s="3"/>
      <c r="K710" s="25"/>
      <c r="L710" s="3"/>
      <c r="M710"/>
    </row>
    <row r="711" spans="1:13" x14ac:dyDescent="0.3">
      <c r="A711" s="25"/>
      <c r="B711" s="25"/>
      <c r="C711" s="25"/>
      <c r="D711" s="3"/>
      <c r="E711" s="3"/>
      <c r="F711" s="3"/>
      <c r="G711" s="3"/>
      <c r="H711" s="3"/>
      <c r="I711" s="34"/>
      <c r="J711" s="3"/>
      <c r="K711" s="25"/>
      <c r="L711" s="3"/>
      <c r="M711"/>
    </row>
    <row r="712" spans="1:13" x14ac:dyDescent="0.3">
      <c r="A712" s="25"/>
      <c r="B712" s="25"/>
      <c r="C712" s="25"/>
      <c r="D712" s="3"/>
      <c r="E712" s="3"/>
      <c r="F712" s="3"/>
      <c r="G712" s="3"/>
      <c r="H712" s="3"/>
      <c r="I712" s="34"/>
      <c r="J712" s="3"/>
      <c r="K712" s="25"/>
      <c r="L712" s="3"/>
      <c r="M712"/>
    </row>
    <row r="713" spans="1:13" x14ac:dyDescent="0.3">
      <c r="A713" s="25"/>
      <c r="B713" s="25"/>
      <c r="C713" s="25"/>
      <c r="D713" s="3"/>
      <c r="E713" s="3"/>
      <c r="F713" s="3"/>
      <c r="G713" s="3"/>
      <c r="H713" s="3"/>
      <c r="I713" s="34"/>
      <c r="J713" s="3"/>
      <c r="K713" s="25"/>
      <c r="L713" s="3"/>
      <c r="M713"/>
    </row>
    <row r="714" spans="1:13" x14ac:dyDescent="0.3">
      <c r="A714" s="25"/>
      <c r="B714" s="25"/>
      <c r="C714" s="25"/>
      <c r="D714" s="3"/>
      <c r="E714" s="3"/>
      <c r="F714" s="3"/>
      <c r="G714" s="3"/>
      <c r="H714" s="3"/>
      <c r="I714" s="34"/>
      <c r="J714" s="3"/>
      <c r="K714" s="25"/>
      <c r="L714" s="3"/>
      <c r="M714"/>
    </row>
    <row r="715" spans="1:13" x14ac:dyDescent="0.3">
      <c r="A715" s="25"/>
      <c r="B715" s="25"/>
      <c r="C715" s="25"/>
      <c r="D715" s="3"/>
      <c r="E715" s="3"/>
      <c r="F715" s="3"/>
      <c r="G715" s="3"/>
      <c r="H715" s="3"/>
      <c r="I715" s="34"/>
      <c r="J715" s="3"/>
      <c r="K715" s="25"/>
      <c r="L715" s="3"/>
      <c r="M715"/>
    </row>
    <row r="716" spans="1:13" x14ac:dyDescent="0.3">
      <c r="A716" s="25"/>
      <c r="B716" s="25"/>
      <c r="C716" s="25"/>
      <c r="D716" s="3"/>
      <c r="E716" s="3"/>
      <c r="F716" s="3"/>
      <c r="G716" s="3"/>
      <c r="H716" s="3"/>
      <c r="I716" s="34"/>
      <c r="J716" s="3"/>
      <c r="K716" s="25"/>
      <c r="L716" s="3"/>
      <c r="M716"/>
    </row>
    <row r="717" spans="1:13" x14ac:dyDescent="0.3">
      <c r="A717" s="25"/>
      <c r="B717" s="25"/>
      <c r="C717" s="25"/>
      <c r="D717" s="3"/>
      <c r="E717" s="3"/>
      <c r="F717" s="3"/>
      <c r="G717" s="3"/>
      <c r="H717" s="3"/>
      <c r="I717" s="34"/>
      <c r="J717" s="3"/>
      <c r="K717" s="25"/>
      <c r="L717" s="3"/>
      <c r="M717"/>
    </row>
    <row r="718" spans="1:13" x14ac:dyDescent="0.3">
      <c r="A718" s="25"/>
      <c r="B718" s="25"/>
      <c r="C718" s="25"/>
      <c r="D718" s="3"/>
      <c r="E718" s="3"/>
      <c r="F718" s="3"/>
      <c r="G718" s="3"/>
      <c r="H718" s="3"/>
      <c r="I718" s="34"/>
      <c r="J718" s="3"/>
      <c r="K718" s="25"/>
      <c r="L718" s="3"/>
      <c r="M718"/>
    </row>
    <row r="719" spans="1:13" x14ac:dyDescent="0.3">
      <c r="A719" s="25"/>
      <c r="B719" s="25"/>
      <c r="C719" s="25"/>
      <c r="D719" s="3"/>
      <c r="E719" s="3"/>
      <c r="F719" s="3"/>
      <c r="G719" s="3"/>
      <c r="H719" s="3"/>
      <c r="I719" s="34"/>
      <c r="J719" s="3"/>
      <c r="K719" s="25"/>
      <c r="L719" s="3"/>
      <c r="M719"/>
    </row>
    <row r="720" spans="1:13" x14ac:dyDescent="0.3">
      <c r="A720" s="25"/>
      <c r="B720" s="25"/>
      <c r="C720" s="25"/>
      <c r="D720" s="3"/>
      <c r="E720" s="3"/>
      <c r="F720" s="3"/>
      <c r="G720" s="3"/>
      <c r="H720" s="3"/>
      <c r="I720" s="34"/>
      <c r="J720" s="3"/>
      <c r="K720" s="25"/>
      <c r="L720" s="3"/>
      <c r="M720"/>
    </row>
    <row r="721" spans="1:13" x14ac:dyDescent="0.3">
      <c r="A721" s="25"/>
      <c r="B721" s="25"/>
      <c r="C721" s="25"/>
      <c r="D721" s="3"/>
      <c r="E721" s="3"/>
      <c r="F721" s="3"/>
      <c r="G721" s="3"/>
      <c r="H721" s="3"/>
      <c r="I721" s="34"/>
      <c r="J721" s="3"/>
      <c r="K721" s="25"/>
      <c r="L721" s="3"/>
      <c r="M721"/>
    </row>
    <row r="722" spans="1:13" x14ac:dyDescent="0.3">
      <c r="A722" s="25"/>
      <c r="B722" s="25"/>
      <c r="C722" s="25"/>
      <c r="D722" s="3"/>
      <c r="E722" s="3"/>
      <c r="F722" s="3"/>
      <c r="G722" s="3"/>
      <c r="H722" s="3"/>
      <c r="I722" s="34"/>
      <c r="J722" s="3"/>
      <c r="K722" s="25"/>
      <c r="L722" s="3"/>
      <c r="M722"/>
    </row>
    <row r="723" spans="1:13" x14ac:dyDescent="0.3">
      <c r="A723" s="25"/>
      <c r="B723" s="25"/>
      <c r="C723" s="25"/>
      <c r="D723" s="3"/>
      <c r="E723" s="3"/>
      <c r="F723" s="3"/>
      <c r="G723" s="3"/>
      <c r="H723" s="3"/>
      <c r="I723" s="34"/>
      <c r="J723" s="3"/>
      <c r="K723" s="25"/>
      <c r="L723" s="3"/>
      <c r="M723"/>
    </row>
    <row r="724" spans="1:13" x14ac:dyDescent="0.3">
      <c r="A724" s="25"/>
      <c r="B724" s="25"/>
      <c r="C724" s="25"/>
      <c r="D724" s="3"/>
      <c r="E724" s="3"/>
      <c r="F724" s="3"/>
      <c r="G724" s="3"/>
      <c r="H724" s="3"/>
      <c r="I724" s="34"/>
      <c r="J724" s="3"/>
      <c r="K724" s="25"/>
      <c r="L724" s="3"/>
      <c r="M724"/>
    </row>
    <row r="725" spans="1:13" x14ac:dyDescent="0.3">
      <c r="A725" s="25"/>
      <c r="B725" s="25"/>
      <c r="C725" s="25"/>
      <c r="D725" s="3"/>
      <c r="E725" s="3"/>
      <c r="F725" s="3"/>
      <c r="G725" s="3"/>
      <c r="H725" s="3"/>
      <c r="I725" s="34"/>
      <c r="J725" s="3"/>
      <c r="K725" s="25"/>
      <c r="L725" s="3"/>
      <c r="M725"/>
    </row>
    <row r="726" spans="1:13" x14ac:dyDescent="0.3">
      <c r="A726" s="25"/>
      <c r="B726" s="25"/>
      <c r="C726" s="25"/>
      <c r="D726" s="3"/>
      <c r="E726" s="3"/>
      <c r="F726" s="3"/>
      <c r="G726" s="3"/>
      <c r="H726" s="3"/>
      <c r="I726" s="34"/>
      <c r="J726" s="3"/>
      <c r="K726" s="25"/>
      <c r="L726" s="3"/>
      <c r="M726"/>
    </row>
    <row r="727" spans="1:13" x14ac:dyDescent="0.3">
      <c r="A727" s="25"/>
      <c r="B727" s="25"/>
      <c r="C727" s="25"/>
      <c r="D727" s="3"/>
      <c r="E727" s="3"/>
      <c r="F727" s="3"/>
      <c r="G727" s="3"/>
      <c r="H727" s="3"/>
      <c r="I727" s="34"/>
      <c r="J727" s="3"/>
      <c r="K727" s="25"/>
      <c r="L727" s="3"/>
      <c r="M727"/>
    </row>
    <row r="728" spans="1:13" x14ac:dyDescent="0.3">
      <c r="A728" s="25"/>
      <c r="B728" s="25"/>
      <c r="C728" s="25"/>
      <c r="D728" s="3"/>
      <c r="E728" s="3"/>
      <c r="F728" s="3"/>
      <c r="G728" s="3"/>
      <c r="H728" s="3"/>
      <c r="I728" s="34"/>
      <c r="J728" s="3"/>
      <c r="K728" s="25"/>
      <c r="L728" s="3"/>
      <c r="M728"/>
    </row>
    <row r="729" spans="1:13" x14ac:dyDescent="0.3">
      <c r="A729" s="25"/>
      <c r="B729" s="25"/>
      <c r="C729" s="25"/>
      <c r="D729" s="3"/>
      <c r="E729" s="3"/>
      <c r="F729" s="3"/>
      <c r="G729" s="3"/>
      <c r="H729" s="3"/>
      <c r="I729" s="34"/>
      <c r="J729" s="3"/>
      <c r="K729" s="25"/>
      <c r="L729" s="3"/>
      <c r="M729"/>
    </row>
    <row r="730" spans="1:13" x14ac:dyDescent="0.3">
      <c r="A730" s="25"/>
      <c r="B730" s="25"/>
      <c r="C730" s="25"/>
      <c r="D730" s="3"/>
      <c r="E730" s="3"/>
      <c r="F730" s="3"/>
      <c r="G730" s="3"/>
      <c r="H730" s="3"/>
      <c r="I730" s="34"/>
      <c r="J730" s="3"/>
      <c r="K730" s="25"/>
      <c r="L730" s="3"/>
      <c r="M730"/>
    </row>
    <row r="731" spans="1:13" x14ac:dyDescent="0.3">
      <c r="A731" s="25"/>
      <c r="B731" s="25"/>
      <c r="C731" s="25"/>
      <c r="D731" s="3"/>
      <c r="E731" s="3"/>
      <c r="F731" s="3"/>
      <c r="G731" s="3"/>
      <c r="H731" s="3"/>
      <c r="I731" s="34"/>
      <c r="J731" s="3"/>
      <c r="K731" s="25"/>
      <c r="L731" s="3"/>
      <c r="M731"/>
    </row>
    <row r="732" spans="1:13" x14ac:dyDescent="0.3">
      <c r="A732" s="25"/>
      <c r="B732" s="25"/>
      <c r="C732" s="25"/>
      <c r="D732" s="3"/>
      <c r="E732" s="3"/>
      <c r="F732" s="3"/>
      <c r="G732" s="3"/>
      <c r="H732" s="3"/>
      <c r="I732" s="34"/>
      <c r="J732" s="3"/>
      <c r="K732" s="25"/>
      <c r="L732" s="3"/>
      <c r="M732"/>
    </row>
    <row r="733" spans="1:13" x14ac:dyDescent="0.3">
      <c r="A733" s="25"/>
      <c r="B733" s="25"/>
      <c r="C733" s="25"/>
      <c r="D733" s="3"/>
      <c r="E733" s="3"/>
      <c r="F733" s="3"/>
      <c r="G733" s="3"/>
      <c r="H733" s="3"/>
      <c r="I733" s="34"/>
      <c r="J733" s="3"/>
      <c r="K733" s="25"/>
      <c r="L733" s="3"/>
      <c r="M733"/>
    </row>
    <row r="734" spans="1:13" x14ac:dyDescent="0.3">
      <c r="A734" s="25"/>
      <c r="B734" s="25"/>
      <c r="C734" s="25"/>
      <c r="D734" s="3"/>
      <c r="E734" s="3"/>
      <c r="F734" s="3"/>
      <c r="G734" s="3"/>
      <c r="H734" s="3"/>
      <c r="I734" s="34"/>
      <c r="J734" s="3"/>
      <c r="K734" s="25"/>
      <c r="L734" s="3"/>
      <c r="M734"/>
    </row>
    <row r="735" spans="1:13" x14ac:dyDescent="0.3">
      <c r="A735" s="25"/>
      <c r="B735" s="25"/>
      <c r="C735" s="25"/>
      <c r="D735" s="3"/>
      <c r="E735" s="3"/>
      <c r="F735" s="3"/>
      <c r="G735" s="3"/>
      <c r="H735" s="3"/>
      <c r="I735" s="34"/>
      <c r="J735" s="3"/>
      <c r="K735" s="25"/>
      <c r="L735" s="3"/>
      <c r="M735"/>
    </row>
    <row r="736" spans="1:13" x14ac:dyDescent="0.3">
      <c r="A736" s="25"/>
      <c r="B736" s="25"/>
      <c r="C736" s="25"/>
      <c r="D736" s="3"/>
      <c r="E736" s="3"/>
      <c r="F736" s="3"/>
      <c r="G736" s="3"/>
      <c r="H736" s="3"/>
      <c r="I736" s="34"/>
      <c r="J736" s="3"/>
      <c r="K736" s="25"/>
      <c r="L736" s="3"/>
      <c r="M736"/>
    </row>
    <row r="737" spans="1:13" x14ac:dyDescent="0.3">
      <c r="A737" s="25"/>
      <c r="B737" s="25"/>
      <c r="C737" s="25"/>
      <c r="D737" s="3"/>
      <c r="E737" s="3"/>
      <c r="F737" s="3"/>
      <c r="G737" s="3"/>
      <c r="H737" s="3"/>
      <c r="I737" s="34"/>
      <c r="J737" s="3"/>
      <c r="K737" s="25"/>
      <c r="L737" s="3"/>
      <c r="M737"/>
    </row>
    <row r="738" spans="1:13" x14ac:dyDescent="0.3">
      <c r="A738" s="25"/>
      <c r="B738" s="25"/>
      <c r="C738" s="25"/>
      <c r="D738" s="3"/>
      <c r="E738" s="3"/>
      <c r="F738" s="3"/>
      <c r="G738" s="3"/>
      <c r="H738" s="3"/>
      <c r="I738" s="34"/>
      <c r="J738" s="3"/>
      <c r="K738" s="25"/>
      <c r="L738" s="3"/>
      <c r="M738"/>
    </row>
    <row r="739" spans="1:13" x14ac:dyDescent="0.3">
      <c r="A739" s="25"/>
      <c r="B739" s="25"/>
      <c r="C739" s="25"/>
      <c r="D739" s="3"/>
      <c r="E739" s="3"/>
      <c r="F739" s="3"/>
      <c r="G739" s="3"/>
      <c r="H739" s="3"/>
      <c r="I739" s="34"/>
      <c r="J739" s="3"/>
      <c r="K739" s="25"/>
      <c r="L739" s="3"/>
      <c r="M739"/>
    </row>
    <row r="740" spans="1:13" x14ac:dyDescent="0.3">
      <c r="A740" s="25"/>
      <c r="B740" s="25"/>
      <c r="C740" s="25"/>
      <c r="D740" s="3"/>
      <c r="E740" s="3"/>
      <c r="F740" s="3"/>
      <c r="G740" s="3"/>
      <c r="H740" s="3"/>
      <c r="I740" s="34"/>
      <c r="J740" s="3"/>
      <c r="K740" s="25"/>
      <c r="L740" s="3"/>
      <c r="M740"/>
    </row>
    <row r="741" spans="1:13" x14ac:dyDescent="0.3">
      <c r="A741" s="25"/>
      <c r="B741" s="25"/>
      <c r="C741" s="25"/>
      <c r="D741" s="3"/>
      <c r="E741" s="3"/>
      <c r="F741" s="3"/>
      <c r="G741" s="3"/>
      <c r="H741" s="3"/>
      <c r="I741" s="34"/>
      <c r="J741" s="3"/>
      <c r="K741" s="25"/>
      <c r="L741" s="3"/>
      <c r="M741"/>
    </row>
    <row r="742" spans="1:13" x14ac:dyDescent="0.3">
      <c r="A742" s="25"/>
      <c r="B742" s="25"/>
      <c r="C742" s="25"/>
      <c r="D742" s="3"/>
      <c r="E742" s="3"/>
      <c r="F742" s="3"/>
      <c r="G742" s="3"/>
      <c r="H742" s="3"/>
      <c r="I742" s="34"/>
      <c r="J742" s="3"/>
      <c r="K742" s="25"/>
      <c r="L742" s="3"/>
      <c r="M742"/>
    </row>
    <row r="743" spans="1:13" x14ac:dyDescent="0.3">
      <c r="A743" s="25"/>
      <c r="B743" s="25"/>
      <c r="C743" s="25"/>
      <c r="D743" s="3"/>
      <c r="E743" s="3"/>
      <c r="F743" s="3"/>
      <c r="G743" s="3"/>
      <c r="H743" s="3"/>
      <c r="I743" s="34"/>
      <c r="J743" s="3"/>
      <c r="K743" s="25"/>
      <c r="L743" s="3"/>
      <c r="M743"/>
    </row>
    <row r="744" spans="1:13" x14ac:dyDescent="0.3">
      <c r="A744" s="25"/>
      <c r="B744" s="25"/>
      <c r="C744" s="25"/>
      <c r="D744" s="3"/>
      <c r="E744" s="3"/>
      <c r="F744" s="3"/>
      <c r="G744" s="3"/>
      <c r="H744" s="3"/>
      <c r="I744" s="34"/>
      <c r="J744" s="3"/>
      <c r="K744" s="25"/>
      <c r="L744" s="3"/>
      <c r="M744"/>
    </row>
    <row r="745" spans="1:13" x14ac:dyDescent="0.3">
      <c r="A745" s="25"/>
      <c r="B745" s="25"/>
      <c r="C745" s="25"/>
      <c r="D745" s="3"/>
      <c r="E745" s="3"/>
      <c r="F745" s="3"/>
      <c r="G745" s="3"/>
      <c r="H745" s="3"/>
      <c r="I745" s="34"/>
      <c r="J745" s="3"/>
      <c r="K745" s="25"/>
      <c r="L745" s="3"/>
      <c r="M745"/>
    </row>
    <row r="746" spans="1:13" x14ac:dyDescent="0.3">
      <c r="A746" s="25"/>
      <c r="B746" s="25"/>
      <c r="C746" s="25"/>
      <c r="D746" s="3"/>
      <c r="E746" s="3"/>
      <c r="F746" s="3"/>
      <c r="G746" s="3"/>
      <c r="H746" s="3"/>
      <c r="I746" s="34"/>
      <c r="J746" s="3"/>
      <c r="K746" s="25"/>
      <c r="L746" s="3"/>
      <c r="M746"/>
    </row>
    <row r="747" spans="1:13" x14ac:dyDescent="0.3">
      <c r="A747" s="25"/>
      <c r="B747" s="25"/>
      <c r="C747" s="25"/>
      <c r="D747" s="3"/>
      <c r="E747" s="3"/>
      <c r="F747" s="3"/>
      <c r="G747" s="3"/>
      <c r="H747" s="3"/>
      <c r="I747" s="34"/>
      <c r="J747" s="3"/>
      <c r="K747" s="25"/>
      <c r="L747" s="3"/>
      <c r="M747"/>
    </row>
    <row r="748" spans="1:13" x14ac:dyDescent="0.3">
      <c r="A748" s="25"/>
      <c r="B748" s="25"/>
      <c r="C748" s="25"/>
      <c r="D748" s="3"/>
      <c r="E748" s="3"/>
      <c r="F748" s="3"/>
      <c r="G748" s="3"/>
      <c r="H748" s="3"/>
      <c r="I748" s="34"/>
      <c r="J748" s="3"/>
      <c r="K748" s="25"/>
      <c r="L748" s="3"/>
      <c r="M748"/>
    </row>
    <row r="749" spans="1:13" x14ac:dyDescent="0.3">
      <c r="A749" s="25"/>
      <c r="B749" s="25"/>
      <c r="C749" s="25"/>
      <c r="D749" s="3"/>
      <c r="E749" s="3"/>
      <c r="F749" s="3"/>
      <c r="G749" s="3"/>
      <c r="H749" s="3"/>
      <c r="I749" s="34"/>
      <c r="J749" s="3"/>
      <c r="K749" s="25"/>
      <c r="L749" s="3"/>
      <c r="M749"/>
    </row>
    <row r="750" spans="1:13" x14ac:dyDescent="0.3">
      <c r="A750" s="25"/>
      <c r="B750" s="25"/>
      <c r="C750" s="25"/>
      <c r="D750" s="3"/>
      <c r="E750" s="3"/>
      <c r="F750" s="3"/>
      <c r="G750" s="3"/>
      <c r="H750" s="3"/>
      <c r="I750" s="34"/>
      <c r="J750" s="3"/>
      <c r="K750" s="25"/>
      <c r="L750" s="3"/>
      <c r="M750"/>
    </row>
    <row r="751" spans="1:13" x14ac:dyDescent="0.3">
      <c r="A751" s="25"/>
      <c r="B751" s="25"/>
      <c r="C751" s="25"/>
      <c r="D751" s="3"/>
      <c r="E751" s="3"/>
      <c r="F751" s="3"/>
      <c r="G751" s="3"/>
      <c r="H751" s="3"/>
      <c r="I751" s="34"/>
      <c r="J751" s="3"/>
      <c r="K751" s="25"/>
      <c r="L751" s="3"/>
      <c r="M751"/>
    </row>
    <row r="752" spans="1:13" x14ac:dyDescent="0.3">
      <c r="A752" s="25"/>
      <c r="B752" s="25"/>
      <c r="C752" s="25"/>
      <c r="D752" s="3"/>
      <c r="E752" s="3"/>
      <c r="F752" s="3"/>
      <c r="G752" s="3"/>
      <c r="H752" s="3"/>
      <c r="I752" s="34"/>
      <c r="J752" s="3"/>
      <c r="K752" s="25"/>
      <c r="L752" s="3"/>
      <c r="M752"/>
    </row>
    <row r="753" spans="1:13" x14ac:dyDescent="0.3">
      <c r="A753" s="25"/>
      <c r="B753" s="25"/>
      <c r="C753" s="25"/>
      <c r="D753" s="3"/>
      <c r="E753" s="3"/>
      <c r="F753" s="3"/>
      <c r="G753" s="3"/>
      <c r="H753" s="3"/>
      <c r="I753" s="34"/>
      <c r="J753" s="3"/>
      <c r="K753" s="25"/>
      <c r="L753" s="3"/>
      <c r="M753"/>
    </row>
    <row r="754" spans="1:13" x14ac:dyDescent="0.3">
      <c r="A754" s="25"/>
      <c r="B754" s="25"/>
      <c r="C754" s="25"/>
      <c r="D754" s="3"/>
      <c r="E754" s="3"/>
      <c r="F754" s="3"/>
      <c r="G754" s="3"/>
      <c r="H754" s="3"/>
      <c r="I754" s="34"/>
      <c r="J754" s="3"/>
      <c r="K754" s="25"/>
      <c r="L754" s="3"/>
      <c r="M754"/>
    </row>
    <row r="755" spans="1:13" x14ac:dyDescent="0.3">
      <c r="A755" s="25"/>
      <c r="B755" s="25"/>
      <c r="C755" s="25"/>
      <c r="D755" s="3"/>
      <c r="E755" s="3"/>
      <c r="F755" s="3"/>
      <c r="G755" s="3"/>
      <c r="H755" s="3"/>
      <c r="I755" s="34"/>
      <c r="J755" s="3"/>
      <c r="K755" s="25"/>
      <c r="L755" s="3"/>
      <c r="M755"/>
    </row>
    <row r="756" spans="1:13" x14ac:dyDescent="0.3">
      <c r="A756" s="25"/>
      <c r="B756" s="25"/>
      <c r="C756" s="25"/>
      <c r="D756" s="3"/>
      <c r="E756" s="3"/>
      <c r="F756" s="3"/>
      <c r="G756" s="3"/>
      <c r="H756" s="3"/>
      <c r="I756" s="34"/>
      <c r="J756" s="3"/>
      <c r="K756" s="25"/>
      <c r="L756" s="3"/>
      <c r="M756"/>
    </row>
    <row r="757" spans="1:13" x14ac:dyDescent="0.3">
      <c r="A757" s="25"/>
      <c r="B757" s="25"/>
      <c r="C757" s="25"/>
      <c r="D757" s="3"/>
      <c r="E757" s="3"/>
      <c r="F757" s="3"/>
      <c r="G757" s="3"/>
      <c r="H757" s="3"/>
      <c r="I757" s="34"/>
      <c r="J757" s="3"/>
      <c r="K757" s="25"/>
      <c r="L757" s="3"/>
      <c r="M757"/>
    </row>
    <row r="758" spans="1:13" x14ac:dyDescent="0.3">
      <c r="A758" s="25"/>
      <c r="B758" s="25"/>
      <c r="C758" s="25"/>
      <c r="D758" s="3"/>
      <c r="E758" s="3"/>
      <c r="F758" s="3"/>
      <c r="G758" s="3"/>
      <c r="H758" s="3"/>
      <c r="I758" s="34"/>
      <c r="J758" s="3"/>
      <c r="K758" s="25"/>
      <c r="L758" s="3"/>
      <c r="M758"/>
    </row>
    <row r="759" spans="1:13" x14ac:dyDescent="0.3">
      <c r="A759" s="25"/>
      <c r="B759" s="25"/>
      <c r="C759" s="25"/>
      <c r="D759" s="3"/>
      <c r="E759" s="3"/>
      <c r="F759" s="3"/>
      <c r="G759" s="3"/>
      <c r="H759" s="3"/>
      <c r="I759" s="34"/>
      <c r="J759" s="3"/>
      <c r="K759" s="25"/>
      <c r="L759" s="3"/>
      <c r="M759"/>
    </row>
    <row r="760" spans="1:13" x14ac:dyDescent="0.3">
      <c r="A760" s="25"/>
      <c r="B760" s="25"/>
      <c r="C760" s="25"/>
      <c r="D760" s="3"/>
      <c r="E760" s="3"/>
      <c r="F760" s="3"/>
      <c r="G760" s="3"/>
      <c r="H760" s="3"/>
      <c r="I760" s="34"/>
      <c r="J760" s="3"/>
      <c r="K760" s="25"/>
      <c r="L760" s="3"/>
      <c r="M760"/>
    </row>
    <row r="761" spans="1:13" x14ac:dyDescent="0.3">
      <c r="A761" s="25"/>
      <c r="B761" s="25"/>
      <c r="C761" s="25"/>
      <c r="D761" s="3"/>
      <c r="E761" s="3"/>
      <c r="F761" s="3"/>
      <c r="G761" s="3"/>
      <c r="H761" s="3"/>
      <c r="I761" s="34"/>
      <c r="J761" s="3"/>
      <c r="K761" s="25"/>
      <c r="L761" s="3"/>
      <c r="M761"/>
    </row>
    <row r="762" spans="1:13" x14ac:dyDescent="0.3">
      <c r="A762" s="25"/>
      <c r="B762" s="25"/>
      <c r="C762" s="25"/>
      <c r="D762" s="3"/>
      <c r="E762" s="3"/>
      <c r="F762" s="3"/>
      <c r="G762" s="3"/>
      <c r="H762" s="3"/>
      <c r="I762" s="34"/>
      <c r="J762" s="3"/>
      <c r="K762" s="25"/>
      <c r="L762" s="3"/>
      <c r="M762"/>
    </row>
    <row r="763" spans="1:13" x14ac:dyDescent="0.3">
      <c r="A763" s="25"/>
      <c r="B763" s="25"/>
      <c r="C763" s="25"/>
      <c r="D763" s="3"/>
      <c r="E763" s="3"/>
      <c r="F763" s="3"/>
      <c r="G763" s="3"/>
      <c r="H763" s="3"/>
      <c r="I763" s="34"/>
      <c r="J763" s="3"/>
      <c r="K763" s="25"/>
      <c r="L763" s="3"/>
      <c r="M763"/>
    </row>
    <row r="764" spans="1:13" x14ac:dyDescent="0.3">
      <c r="A764" s="25"/>
      <c r="B764" s="25"/>
      <c r="C764" s="25"/>
      <c r="D764" s="3"/>
      <c r="E764" s="3"/>
      <c r="F764" s="3"/>
      <c r="G764" s="3"/>
      <c r="H764" s="3"/>
      <c r="I764" s="34"/>
      <c r="J764" s="3"/>
      <c r="K764" s="25"/>
      <c r="L764" s="3"/>
      <c r="M764"/>
    </row>
    <row r="765" spans="1:13" x14ac:dyDescent="0.3">
      <c r="A765" s="25"/>
      <c r="B765" s="25"/>
      <c r="C765" s="25"/>
      <c r="D765" s="3"/>
      <c r="E765" s="3"/>
      <c r="F765" s="3"/>
      <c r="G765" s="3"/>
      <c r="H765" s="3"/>
      <c r="I765" s="34"/>
      <c r="J765" s="3"/>
      <c r="K765" s="25"/>
      <c r="L765" s="3"/>
      <c r="M765"/>
    </row>
    <row r="766" spans="1:13" x14ac:dyDescent="0.3">
      <c r="A766" s="25"/>
      <c r="B766" s="25"/>
      <c r="C766" s="25"/>
      <c r="D766" s="3"/>
      <c r="E766" s="3"/>
      <c r="F766" s="3"/>
      <c r="G766" s="3"/>
      <c r="H766" s="3"/>
      <c r="I766" s="34"/>
      <c r="J766" s="3"/>
      <c r="K766" s="25"/>
      <c r="L766" s="3"/>
      <c r="M766"/>
    </row>
    <row r="767" spans="1:13" x14ac:dyDescent="0.3">
      <c r="A767" s="25"/>
      <c r="B767" s="25"/>
      <c r="C767" s="25"/>
      <c r="D767" s="3"/>
      <c r="E767" s="3"/>
      <c r="F767" s="3"/>
      <c r="G767" s="3"/>
      <c r="H767" s="3"/>
      <c r="I767" s="34"/>
      <c r="J767" s="3"/>
      <c r="K767" s="25"/>
      <c r="L767" s="3"/>
      <c r="M767"/>
    </row>
    <row r="768" spans="1:13" x14ac:dyDescent="0.3">
      <c r="A768" s="25"/>
      <c r="B768" s="25"/>
      <c r="C768" s="25"/>
      <c r="D768" s="3"/>
      <c r="E768" s="3"/>
      <c r="F768" s="3"/>
      <c r="G768" s="3"/>
      <c r="H768" s="3"/>
      <c r="I768" s="34"/>
      <c r="J768" s="3"/>
      <c r="K768" s="25"/>
      <c r="L768" s="3"/>
      <c r="M768"/>
    </row>
    <row r="769" spans="1:13" x14ac:dyDescent="0.3">
      <c r="A769" s="25"/>
      <c r="B769" s="25"/>
      <c r="C769" s="25"/>
      <c r="D769" s="3"/>
      <c r="E769" s="3"/>
      <c r="F769" s="3"/>
      <c r="G769" s="3"/>
      <c r="H769" s="3"/>
      <c r="I769" s="34"/>
      <c r="J769" s="3"/>
      <c r="K769" s="25"/>
      <c r="L769" s="3"/>
      <c r="M769"/>
    </row>
    <row r="770" spans="1:13" x14ac:dyDescent="0.3">
      <c r="A770" s="25"/>
      <c r="B770" s="25"/>
      <c r="C770" s="25"/>
      <c r="D770" s="3"/>
      <c r="E770" s="3"/>
      <c r="F770" s="3"/>
      <c r="G770" s="3"/>
      <c r="H770" s="3"/>
      <c r="I770" s="34"/>
      <c r="J770" s="3"/>
      <c r="K770" s="25"/>
      <c r="L770" s="3"/>
      <c r="M770"/>
    </row>
    <row r="771" spans="1:13" x14ac:dyDescent="0.3">
      <c r="A771" s="25"/>
      <c r="B771" s="25"/>
      <c r="C771" s="25"/>
      <c r="D771" s="3"/>
      <c r="E771" s="3"/>
      <c r="F771" s="3"/>
      <c r="G771" s="3"/>
      <c r="H771" s="3"/>
      <c r="I771" s="34"/>
      <c r="J771" s="3"/>
      <c r="K771" s="25"/>
      <c r="L771" s="3"/>
      <c r="M771"/>
    </row>
    <row r="772" spans="1:13" x14ac:dyDescent="0.3">
      <c r="A772" s="25"/>
      <c r="B772" s="25"/>
      <c r="C772" s="25"/>
      <c r="D772" s="3"/>
      <c r="E772" s="3"/>
      <c r="F772" s="3"/>
      <c r="G772" s="3"/>
      <c r="H772" s="3"/>
      <c r="I772" s="34"/>
      <c r="J772" s="3"/>
      <c r="K772" s="25"/>
      <c r="L772" s="3"/>
      <c r="M772"/>
    </row>
    <row r="773" spans="1:13" x14ac:dyDescent="0.3">
      <c r="A773" s="25"/>
      <c r="B773" s="25"/>
      <c r="C773" s="25"/>
      <c r="D773" s="3"/>
      <c r="E773" s="3"/>
      <c r="F773" s="3"/>
      <c r="G773" s="3"/>
      <c r="H773" s="3"/>
      <c r="I773" s="34"/>
      <c r="J773" s="3"/>
      <c r="K773" s="25"/>
      <c r="L773" s="3"/>
      <c r="M773"/>
    </row>
    <row r="774" spans="1:13" x14ac:dyDescent="0.3">
      <c r="A774" s="25"/>
      <c r="B774" s="25"/>
      <c r="C774" s="25"/>
      <c r="D774" s="3"/>
      <c r="E774" s="3"/>
      <c r="F774" s="3"/>
      <c r="G774" s="3"/>
      <c r="H774" s="3"/>
      <c r="I774" s="34"/>
      <c r="J774" s="3"/>
      <c r="K774" s="25"/>
      <c r="L774" s="3"/>
      <c r="M774"/>
    </row>
    <row r="775" spans="1:13" x14ac:dyDescent="0.3">
      <c r="A775" s="25"/>
      <c r="B775" s="25"/>
      <c r="C775" s="25"/>
      <c r="D775" s="3"/>
      <c r="E775" s="3"/>
      <c r="F775" s="3"/>
      <c r="G775" s="3"/>
      <c r="H775" s="3"/>
      <c r="I775" s="34"/>
      <c r="J775" s="3"/>
      <c r="K775" s="25"/>
      <c r="L775" s="3"/>
      <c r="M775"/>
    </row>
    <row r="776" spans="1:13" x14ac:dyDescent="0.3">
      <c r="A776" s="25"/>
      <c r="B776" s="25"/>
      <c r="C776" s="25"/>
      <c r="D776" s="3"/>
      <c r="E776" s="3"/>
      <c r="F776" s="3"/>
      <c r="G776" s="3"/>
      <c r="H776" s="3"/>
      <c r="I776" s="34"/>
      <c r="J776" s="3"/>
      <c r="K776" s="25"/>
      <c r="L776" s="3"/>
      <c r="M776"/>
    </row>
    <row r="777" spans="1:13" x14ac:dyDescent="0.3">
      <c r="A777" s="25"/>
      <c r="B777" s="25"/>
      <c r="C777" s="25"/>
      <c r="D777" s="3"/>
      <c r="E777" s="3"/>
      <c r="F777" s="3"/>
      <c r="G777" s="3"/>
      <c r="H777" s="3"/>
      <c r="I777" s="34"/>
      <c r="J777" s="3"/>
      <c r="K777" s="25"/>
      <c r="L777" s="3"/>
      <c r="M777"/>
    </row>
    <row r="778" spans="1:13" x14ac:dyDescent="0.3">
      <c r="A778" s="25"/>
      <c r="B778" s="25"/>
      <c r="C778" s="25"/>
      <c r="D778" s="3"/>
      <c r="E778" s="3"/>
      <c r="F778" s="3"/>
      <c r="G778" s="3"/>
      <c r="H778" s="3"/>
      <c r="I778" s="34"/>
      <c r="J778" s="3"/>
      <c r="K778" s="25"/>
      <c r="L778" s="3"/>
      <c r="M778"/>
    </row>
    <row r="779" spans="1:13" x14ac:dyDescent="0.3">
      <c r="A779" s="25"/>
      <c r="B779" s="25"/>
      <c r="C779" s="25"/>
      <c r="D779" s="3"/>
      <c r="E779" s="3"/>
      <c r="F779" s="3"/>
      <c r="G779" s="3"/>
      <c r="H779" s="3"/>
      <c r="I779" s="34"/>
      <c r="J779" s="3"/>
      <c r="K779" s="25"/>
      <c r="L779" s="3"/>
      <c r="M779"/>
    </row>
    <row r="780" spans="1:13" x14ac:dyDescent="0.3">
      <c r="A780" s="25"/>
      <c r="B780" s="25"/>
      <c r="C780" s="25"/>
      <c r="D780" s="3"/>
      <c r="E780" s="3"/>
      <c r="F780" s="3"/>
      <c r="G780" s="3"/>
      <c r="H780" s="3"/>
      <c r="I780" s="34"/>
      <c r="J780" s="3"/>
      <c r="K780" s="25"/>
      <c r="L780" s="3"/>
      <c r="M780"/>
    </row>
    <row r="781" spans="1:13" x14ac:dyDescent="0.3">
      <c r="A781" s="25"/>
      <c r="B781" s="25"/>
      <c r="C781" s="25"/>
      <c r="D781" s="3"/>
      <c r="E781" s="3"/>
      <c r="F781" s="3"/>
      <c r="G781" s="3"/>
      <c r="H781" s="3"/>
      <c r="I781" s="34"/>
      <c r="J781" s="3"/>
      <c r="K781" s="25"/>
      <c r="L781" s="3"/>
      <c r="M781"/>
    </row>
    <row r="782" spans="1:13" x14ac:dyDescent="0.3">
      <c r="A782" s="25"/>
      <c r="B782" s="25"/>
      <c r="C782" s="25"/>
      <c r="D782" s="3"/>
      <c r="E782" s="3"/>
      <c r="F782" s="3"/>
      <c r="G782" s="3"/>
      <c r="H782" s="3"/>
      <c r="I782" s="34"/>
      <c r="J782" s="3"/>
      <c r="K782" s="25"/>
      <c r="L782" s="3"/>
      <c r="M782"/>
    </row>
    <row r="783" spans="1:13" x14ac:dyDescent="0.3">
      <c r="A783" s="25"/>
      <c r="B783" s="25"/>
      <c r="C783" s="25"/>
      <c r="D783" s="3"/>
      <c r="E783" s="3"/>
      <c r="F783" s="3"/>
      <c r="G783" s="3"/>
      <c r="H783" s="3"/>
      <c r="I783" s="34"/>
      <c r="J783" s="3"/>
      <c r="K783" s="25"/>
      <c r="L783" s="3"/>
      <c r="M783"/>
    </row>
    <row r="784" spans="1:13" x14ac:dyDescent="0.3">
      <c r="A784" s="25"/>
      <c r="B784" s="25"/>
      <c r="C784" s="25"/>
      <c r="D784" s="3"/>
      <c r="E784" s="3"/>
      <c r="F784" s="3"/>
      <c r="G784" s="3"/>
      <c r="H784" s="3"/>
      <c r="I784" s="34"/>
      <c r="J784" s="3"/>
      <c r="K784" s="25"/>
      <c r="L784" s="3"/>
      <c r="M784"/>
    </row>
    <row r="785" spans="1:13" x14ac:dyDescent="0.3">
      <c r="A785" s="25"/>
      <c r="B785" s="25"/>
      <c r="C785" s="25"/>
      <c r="D785" s="3"/>
      <c r="E785" s="3"/>
      <c r="F785" s="3"/>
      <c r="G785" s="3"/>
      <c r="H785" s="3"/>
      <c r="I785" s="34"/>
      <c r="J785" s="3"/>
      <c r="K785" s="25"/>
      <c r="L785" s="3"/>
      <c r="M785"/>
    </row>
    <row r="786" spans="1:13" x14ac:dyDescent="0.3">
      <c r="A786" s="25"/>
      <c r="B786" s="25"/>
      <c r="C786" s="25"/>
      <c r="D786" s="3"/>
      <c r="E786" s="3"/>
      <c r="F786" s="3"/>
      <c r="G786" s="3"/>
      <c r="H786" s="3"/>
      <c r="I786" s="34"/>
      <c r="J786" s="3"/>
      <c r="K786" s="25"/>
      <c r="L786" s="3"/>
      <c r="M786"/>
    </row>
    <row r="787" spans="1:13" x14ac:dyDescent="0.3">
      <c r="A787" s="25"/>
      <c r="B787" s="25"/>
      <c r="C787" s="25"/>
      <c r="D787" s="3"/>
      <c r="E787" s="3"/>
      <c r="F787" s="3"/>
      <c r="G787" s="3"/>
      <c r="H787" s="3"/>
      <c r="I787" s="34"/>
      <c r="J787" s="3"/>
      <c r="K787" s="25"/>
      <c r="L787" s="3"/>
      <c r="M787"/>
    </row>
    <row r="788" spans="1:13" x14ac:dyDescent="0.3">
      <c r="A788" s="25"/>
      <c r="B788" s="25"/>
      <c r="C788" s="25"/>
      <c r="D788" s="3"/>
      <c r="E788" s="3"/>
      <c r="F788" s="3"/>
      <c r="G788" s="3"/>
      <c r="H788" s="3"/>
      <c r="I788" s="34"/>
      <c r="J788" s="3"/>
      <c r="K788" s="25"/>
      <c r="L788" s="3"/>
      <c r="M788"/>
    </row>
    <row r="789" spans="1:13" x14ac:dyDescent="0.3">
      <c r="A789" s="25"/>
      <c r="B789" s="25"/>
      <c r="C789" s="25"/>
      <c r="D789" s="3"/>
      <c r="E789" s="3"/>
      <c r="F789" s="3"/>
      <c r="G789" s="3"/>
      <c r="H789" s="3"/>
      <c r="I789" s="34"/>
      <c r="J789" s="3"/>
      <c r="K789" s="25"/>
      <c r="L789" s="3"/>
      <c r="M789"/>
    </row>
    <row r="790" spans="1:13" x14ac:dyDescent="0.3">
      <c r="A790" s="25"/>
      <c r="B790" s="25"/>
      <c r="C790" s="25"/>
      <c r="D790" s="3"/>
      <c r="E790" s="3"/>
      <c r="F790" s="3"/>
      <c r="G790" s="3"/>
      <c r="H790" s="3"/>
      <c r="I790" s="34"/>
      <c r="J790" s="3"/>
      <c r="K790" s="25"/>
      <c r="L790" s="3"/>
      <c r="M790"/>
    </row>
    <row r="791" spans="1:13" x14ac:dyDescent="0.3">
      <c r="A791" s="25"/>
      <c r="B791" s="25"/>
      <c r="C791" s="25"/>
      <c r="D791" s="3"/>
      <c r="E791" s="3"/>
      <c r="F791" s="3"/>
      <c r="G791" s="3"/>
      <c r="H791" s="3"/>
      <c r="I791" s="34"/>
      <c r="J791" s="3"/>
      <c r="K791" s="25"/>
      <c r="L791" s="3"/>
      <c r="M791"/>
    </row>
    <row r="792" spans="1:13" x14ac:dyDescent="0.3">
      <c r="A792" s="25"/>
      <c r="B792" s="25"/>
      <c r="C792" s="25"/>
      <c r="D792" s="3"/>
      <c r="E792" s="3"/>
      <c r="F792" s="3"/>
      <c r="G792" s="3"/>
      <c r="H792" s="3"/>
      <c r="I792" s="34"/>
      <c r="J792" s="3"/>
      <c r="K792" s="25"/>
      <c r="L792" s="3"/>
      <c r="M792"/>
    </row>
    <row r="793" spans="1:13" x14ac:dyDescent="0.3">
      <c r="A793" s="25"/>
      <c r="B793" s="25"/>
      <c r="C793" s="25"/>
      <c r="D793" s="3"/>
      <c r="E793" s="3"/>
      <c r="F793" s="3"/>
      <c r="G793" s="3"/>
      <c r="H793" s="3"/>
      <c r="I793" s="34"/>
      <c r="J793" s="3"/>
      <c r="K793" s="25"/>
      <c r="L793" s="3"/>
      <c r="M793"/>
    </row>
    <row r="794" spans="1:13" x14ac:dyDescent="0.3">
      <c r="A794" s="25"/>
      <c r="B794" s="25"/>
      <c r="C794" s="25"/>
      <c r="D794" s="3"/>
      <c r="E794" s="3"/>
      <c r="F794" s="3"/>
      <c r="G794" s="3"/>
      <c r="H794" s="3"/>
      <c r="I794" s="34"/>
      <c r="J794" s="3"/>
      <c r="K794" s="25"/>
      <c r="L794" s="3"/>
      <c r="M794"/>
    </row>
    <row r="795" spans="1:13" x14ac:dyDescent="0.3">
      <c r="A795" s="25"/>
      <c r="B795" s="25"/>
      <c r="C795" s="25"/>
      <c r="D795" s="3"/>
      <c r="E795" s="3"/>
      <c r="F795" s="3"/>
      <c r="G795" s="3"/>
      <c r="H795" s="3"/>
      <c r="I795" s="34"/>
      <c r="J795" s="3"/>
      <c r="K795" s="25"/>
      <c r="L795" s="3"/>
      <c r="M795"/>
    </row>
    <row r="796" spans="1:13" x14ac:dyDescent="0.3">
      <c r="A796" s="25"/>
      <c r="B796" s="25"/>
      <c r="C796" s="25"/>
      <c r="D796" s="3"/>
      <c r="E796" s="3"/>
      <c r="F796" s="3"/>
      <c r="G796" s="3"/>
      <c r="H796" s="3"/>
      <c r="I796" s="34"/>
      <c r="J796" s="3"/>
      <c r="K796" s="25"/>
      <c r="L796" s="3"/>
      <c r="M796"/>
    </row>
    <row r="797" spans="1:13" x14ac:dyDescent="0.3">
      <c r="A797" s="25"/>
      <c r="B797" s="25"/>
      <c r="C797" s="25"/>
      <c r="D797" s="3"/>
      <c r="E797" s="3"/>
      <c r="F797" s="3"/>
      <c r="G797" s="3"/>
      <c r="H797" s="3"/>
      <c r="I797" s="34"/>
      <c r="J797" s="3"/>
      <c r="K797" s="25"/>
      <c r="L797" s="3"/>
      <c r="M797"/>
    </row>
    <row r="798" spans="1:13" x14ac:dyDescent="0.3">
      <c r="A798" s="25"/>
      <c r="B798" s="25"/>
      <c r="C798" s="25"/>
      <c r="D798" s="3"/>
      <c r="E798" s="3"/>
      <c r="F798" s="3"/>
      <c r="G798" s="3"/>
      <c r="H798" s="3"/>
      <c r="I798" s="34"/>
      <c r="J798" s="3"/>
      <c r="K798" s="25"/>
      <c r="L798" s="3"/>
      <c r="M798"/>
    </row>
    <row r="799" spans="1:13" x14ac:dyDescent="0.3">
      <c r="A799" s="25"/>
      <c r="B799" s="25"/>
      <c r="C799" s="25"/>
      <c r="D799" s="3"/>
      <c r="E799" s="3"/>
      <c r="F799" s="3"/>
      <c r="G799" s="3"/>
      <c r="H799" s="3"/>
      <c r="I799" s="34"/>
      <c r="J799" s="3"/>
      <c r="K799" s="25"/>
      <c r="L799" s="3"/>
      <c r="M799"/>
    </row>
    <row r="800" spans="1:13" x14ac:dyDescent="0.3">
      <c r="A800" s="25"/>
      <c r="B800" s="25"/>
      <c r="C800" s="25"/>
      <c r="D800" s="3"/>
      <c r="E800" s="3"/>
      <c r="F800" s="3"/>
      <c r="G800" s="3"/>
      <c r="H800" s="3"/>
      <c r="I800" s="34"/>
      <c r="J800" s="3"/>
      <c r="K800" s="25"/>
      <c r="L800" s="3"/>
      <c r="M800"/>
    </row>
    <row r="801" spans="1:13" x14ac:dyDescent="0.3">
      <c r="A801" s="25"/>
      <c r="B801" s="25"/>
      <c r="C801" s="25"/>
      <c r="D801" s="3"/>
      <c r="E801" s="3"/>
      <c r="F801" s="3"/>
      <c r="G801" s="3"/>
      <c r="H801" s="3"/>
      <c r="I801" s="34"/>
      <c r="J801" s="3"/>
      <c r="K801" s="25"/>
      <c r="L801" s="3"/>
      <c r="M801"/>
    </row>
    <row r="802" spans="1:13" x14ac:dyDescent="0.3">
      <c r="A802" s="25"/>
      <c r="B802" s="25"/>
      <c r="C802" s="25"/>
      <c r="D802" s="3"/>
      <c r="E802" s="3"/>
      <c r="F802" s="3"/>
      <c r="G802" s="3"/>
      <c r="H802" s="3"/>
      <c r="I802" s="34"/>
      <c r="J802" s="3"/>
      <c r="K802" s="25"/>
      <c r="L802" s="3"/>
      <c r="M802"/>
    </row>
    <row r="803" spans="1:13" x14ac:dyDescent="0.3">
      <c r="A803" s="25"/>
      <c r="B803" s="25"/>
      <c r="C803" s="25"/>
      <c r="D803" s="3"/>
      <c r="E803" s="3"/>
      <c r="F803" s="3"/>
      <c r="G803" s="3"/>
      <c r="H803" s="3"/>
      <c r="I803" s="34"/>
      <c r="J803" s="3"/>
      <c r="K803" s="25"/>
      <c r="L803" s="3"/>
      <c r="M803"/>
    </row>
    <row r="804" spans="1:13" x14ac:dyDescent="0.3">
      <c r="A804" s="25"/>
      <c r="B804" s="25"/>
      <c r="C804" s="25"/>
      <c r="D804" s="3"/>
      <c r="E804" s="3"/>
      <c r="F804" s="3"/>
      <c r="G804" s="3"/>
      <c r="H804" s="3"/>
      <c r="I804" s="34"/>
      <c r="J804" s="3"/>
      <c r="K804" s="25"/>
      <c r="L804" s="3"/>
      <c r="M804"/>
    </row>
    <row r="805" spans="1:13" x14ac:dyDescent="0.3">
      <c r="A805" s="25"/>
      <c r="B805" s="25"/>
      <c r="C805" s="25"/>
      <c r="D805" s="3"/>
      <c r="E805" s="3"/>
      <c r="F805" s="3"/>
      <c r="G805" s="3"/>
      <c r="H805" s="3"/>
      <c r="I805" s="34"/>
      <c r="J805" s="3"/>
      <c r="K805" s="25"/>
      <c r="L805" s="3"/>
      <c r="M805"/>
    </row>
    <row r="806" spans="1:13" x14ac:dyDescent="0.3">
      <c r="A806" s="25"/>
      <c r="B806" s="25"/>
      <c r="C806" s="25"/>
      <c r="D806" s="3"/>
      <c r="E806" s="3"/>
      <c r="F806" s="3"/>
      <c r="G806" s="3"/>
      <c r="H806" s="3"/>
      <c r="I806" s="34"/>
      <c r="J806" s="3"/>
      <c r="K806" s="25"/>
      <c r="L806" s="3"/>
      <c r="M806"/>
    </row>
    <row r="807" spans="1:13" x14ac:dyDescent="0.3">
      <c r="A807" s="25"/>
      <c r="B807" s="25"/>
      <c r="C807" s="25"/>
      <c r="D807" s="3"/>
      <c r="E807" s="3"/>
      <c r="F807" s="3"/>
      <c r="G807" s="3"/>
      <c r="H807" s="3"/>
      <c r="I807" s="34"/>
      <c r="J807" s="3"/>
      <c r="K807" s="25"/>
      <c r="L807" s="3"/>
      <c r="M807"/>
    </row>
    <row r="808" spans="1:13" x14ac:dyDescent="0.3">
      <c r="A808" s="25"/>
      <c r="B808" s="25"/>
      <c r="C808" s="25"/>
      <c r="D808" s="3"/>
      <c r="E808" s="3"/>
      <c r="F808" s="3"/>
      <c r="G808" s="3"/>
      <c r="H808" s="3"/>
      <c r="I808" s="34"/>
      <c r="J808" s="3"/>
      <c r="K808" s="25"/>
      <c r="L808" s="3"/>
      <c r="M808"/>
    </row>
    <row r="809" spans="1:13" x14ac:dyDescent="0.3">
      <c r="A809" s="25"/>
      <c r="B809" s="25"/>
      <c r="C809" s="25"/>
      <c r="D809" s="3"/>
      <c r="E809" s="3"/>
      <c r="F809" s="3"/>
      <c r="G809" s="3"/>
      <c r="H809" s="3"/>
      <c r="I809" s="34"/>
      <c r="J809" s="3"/>
      <c r="K809" s="25"/>
      <c r="L809" s="3"/>
      <c r="M809"/>
    </row>
    <row r="810" spans="1:13" x14ac:dyDescent="0.3">
      <c r="A810" s="25"/>
      <c r="B810" s="25"/>
      <c r="C810" s="25"/>
      <c r="D810" s="3"/>
      <c r="E810" s="3"/>
      <c r="F810" s="3"/>
      <c r="G810" s="3"/>
      <c r="H810" s="3"/>
      <c r="I810" s="34"/>
      <c r="J810" s="3"/>
      <c r="K810" s="25"/>
      <c r="L810" s="3"/>
      <c r="M810"/>
    </row>
    <row r="811" spans="1:13" x14ac:dyDescent="0.3">
      <c r="A811" s="25"/>
      <c r="B811" s="25"/>
      <c r="C811" s="25"/>
      <c r="D811" s="3"/>
      <c r="E811" s="3"/>
      <c r="F811" s="3"/>
      <c r="G811" s="3"/>
      <c r="H811" s="3"/>
      <c r="I811" s="34"/>
      <c r="J811" s="3"/>
      <c r="K811" s="25"/>
      <c r="L811" s="3"/>
      <c r="M811"/>
    </row>
    <row r="812" spans="1:13" x14ac:dyDescent="0.3">
      <c r="A812" s="25"/>
      <c r="B812" s="25"/>
      <c r="C812" s="25"/>
      <c r="D812" s="3"/>
      <c r="E812" s="3"/>
      <c r="F812" s="3"/>
      <c r="G812" s="3"/>
      <c r="H812" s="3"/>
      <c r="I812" s="34"/>
      <c r="J812" s="3"/>
      <c r="K812" s="25"/>
      <c r="L812" s="3"/>
      <c r="M812"/>
    </row>
    <row r="813" spans="1:13" x14ac:dyDescent="0.3">
      <c r="A813" s="25"/>
      <c r="B813" s="25"/>
      <c r="C813" s="25"/>
      <c r="D813" s="3"/>
      <c r="E813" s="3"/>
      <c r="F813" s="3"/>
      <c r="G813" s="3"/>
      <c r="H813" s="3"/>
      <c r="I813" s="34"/>
      <c r="J813" s="3"/>
      <c r="K813" s="25"/>
      <c r="L813" s="3"/>
      <c r="M813"/>
    </row>
    <row r="814" spans="1:13" x14ac:dyDescent="0.3">
      <c r="A814" s="25"/>
      <c r="B814" s="25"/>
      <c r="C814" s="25"/>
      <c r="D814" s="3"/>
      <c r="E814" s="3"/>
      <c r="F814" s="3"/>
      <c r="G814" s="3"/>
      <c r="H814" s="3"/>
      <c r="I814" s="34"/>
      <c r="J814" s="3"/>
      <c r="K814" s="25"/>
      <c r="L814" s="3"/>
      <c r="M814"/>
    </row>
    <row r="815" spans="1:13" x14ac:dyDescent="0.3">
      <c r="A815" s="25"/>
      <c r="B815" s="25"/>
      <c r="C815" s="25"/>
      <c r="D815" s="3"/>
      <c r="E815" s="3"/>
      <c r="F815" s="3"/>
      <c r="G815" s="3"/>
      <c r="H815" s="3"/>
      <c r="I815" s="34"/>
      <c r="J815" s="3"/>
      <c r="K815" s="25"/>
      <c r="L815" s="3"/>
      <c r="M815"/>
    </row>
    <row r="816" spans="1:13" x14ac:dyDescent="0.3">
      <c r="A816" s="25"/>
      <c r="B816" s="25"/>
      <c r="C816" s="25"/>
      <c r="D816" s="3"/>
      <c r="E816" s="3"/>
      <c r="F816" s="3"/>
      <c r="G816" s="3"/>
      <c r="H816" s="3"/>
      <c r="I816" s="34"/>
      <c r="J816" s="3"/>
      <c r="K816" s="25"/>
      <c r="L816" s="3"/>
      <c r="M816"/>
    </row>
    <row r="817" spans="1:13" x14ac:dyDescent="0.3">
      <c r="A817" s="25"/>
      <c r="B817" s="25"/>
      <c r="C817" s="25"/>
      <c r="D817" s="3"/>
      <c r="E817" s="3"/>
      <c r="F817" s="3"/>
      <c r="G817" s="3"/>
      <c r="H817" s="3"/>
      <c r="I817" s="34"/>
      <c r="J817" s="3"/>
      <c r="K817" s="25"/>
      <c r="L817" s="3"/>
      <c r="M817"/>
    </row>
    <row r="818" spans="1:13" x14ac:dyDescent="0.3">
      <c r="A818" s="25"/>
      <c r="B818" s="25"/>
      <c r="C818" s="25"/>
      <c r="D818" s="3"/>
      <c r="E818" s="3"/>
      <c r="F818" s="3"/>
      <c r="G818" s="3"/>
      <c r="H818" s="3"/>
      <c r="I818" s="34"/>
      <c r="J818" s="3"/>
      <c r="K818" s="25"/>
      <c r="L818" s="3"/>
      <c r="M818"/>
    </row>
    <row r="819" spans="1:13" x14ac:dyDescent="0.3">
      <c r="A819" s="25"/>
      <c r="B819" s="25"/>
      <c r="C819" s="25"/>
      <c r="D819" s="3"/>
      <c r="E819" s="3"/>
      <c r="F819" s="3"/>
      <c r="G819" s="3"/>
      <c r="H819" s="3"/>
      <c r="I819" s="34"/>
      <c r="J819" s="3"/>
      <c r="K819" s="25"/>
      <c r="L819" s="3"/>
      <c r="M819"/>
    </row>
    <row r="820" spans="1:13" x14ac:dyDescent="0.3">
      <c r="A820" s="25"/>
      <c r="B820" s="25"/>
      <c r="C820" s="25"/>
      <c r="D820" s="3"/>
      <c r="E820" s="3"/>
      <c r="F820" s="3"/>
      <c r="G820" s="3"/>
      <c r="H820" s="3"/>
      <c r="I820" s="34"/>
      <c r="J820" s="3"/>
      <c r="K820" s="25"/>
      <c r="L820" s="3"/>
      <c r="M820"/>
    </row>
    <row r="821" spans="1:13" x14ac:dyDescent="0.3">
      <c r="A821" s="25"/>
      <c r="B821" s="25"/>
      <c r="C821" s="25"/>
      <c r="D821" s="3"/>
      <c r="E821" s="3"/>
      <c r="F821" s="3"/>
      <c r="G821" s="3"/>
      <c r="H821" s="3"/>
      <c r="I821" s="34"/>
      <c r="J821" s="3"/>
      <c r="K821" s="25"/>
      <c r="L821" s="3"/>
      <c r="M821"/>
    </row>
    <row r="822" spans="1:13" x14ac:dyDescent="0.3">
      <c r="A822" s="25"/>
      <c r="B822" s="25"/>
      <c r="C822" s="25"/>
      <c r="D822" s="3"/>
      <c r="E822" s="3"/>
      <c r="F822" s="3"/>
      <c r="G822" s="3"/>
      <c r="H822" s="3"/>
      <c r="I822" s="34"/>
      <c r="J822" s="3"/>
      <c r="K822" s="25"/>
      <c r="L822" s="3"/>
      <c r="M822"/>
    </row>
    <row r="823" spans="1:13" x14ac:dyDescent="0.3">
      <c r="A823" s="25"/>
      <c r="B823" s="25"/>
      <c r="C823" s="25"/>
      <c r="D823" s="3"/>
      <c r="E823" s="3"/>
      <c r="F823" s="3"/>
      <c r="G823" s="3"/>
      <c r="H823" s="3"/>
      <c r="I823" s="34"/>
      <c r="J823" s="3"/>
      <c r="K823" s="25"/>
      <c r="L823" s="3"/>
      <c r="M823"/>
    </row>
    <row r="824" spans="1:13" x14ac:dyDescent="0.3">
      <c r="A824" s="25"/>
      <c r="B824" s="25"/>
      <c r="C824" s="25"/>
      <c r="D824" s="3"/>
      <c r="E824" s="3"/>
      <c r="F824" s="3"/>
      <c r="G824" s="3"/>
      <c r="H824" s="3"/>
      <c r="I824" s="34"/>
      <c r="J824" s="3"/>
      <c r="K824" s="25"/>
      <c r="L824" s="3"/>
      <c r="M824"/>
    </row>
    <row r="825" spans="1:13" x14ac:dyDescent="0.3">
      <c r="A825" s="25"/>
      <c r="B825" s="25"/>
      <c r="C825" s="25"/>
      <c r="D825" s="3"/>
      <c r="E825" s="3"/>
      <c r="F825" s="3"/>
      <c r="G825" s="3"/>
      <c r="H825" s="3"/>
      <c r="I825" s="34"/>
      <c r="J825" s="3"/>
      <c r="K825" s="25"/>
      <c r="L825" s="3"/>
      <c r="M825"/>
    </row>
    <row r="826" spans="1:13" x14ac:dyDescent="0.3">
      <c r="A826" s="25"/>
      <c r="B826" s="25"/>
      <c r="C826" s="25"/>
      <c r="D826" s="3"/>
      <c r="E826" s="3"/>
      <c r="F826" s="3"/>
      <c r="G826" s="3"/>
      <c r="H826" s="3"/>
      <c r="I826" s="34"/>
      <c r="J826" s="3"/>
      <c r="K826" s="25"/>
      <c r="L826" s="3"/>
      <c r="M826"/>
    </row>
    <row r="827" spans="1:13" x14ac:dyDescent="0.3">
      <c r="A827" s="25"/>
      <c r="B827" s="25"/>
      <c r="C827" s="25"/>
      <c r="D827" s="3"/>
      <c r="E827" s="3"/>
      <c r="F827" s="3"/>
      <c r="G827" s="3"/>
      <c r="H827" s="3"/>
      <c r="I827" s="34"/>
      <c r="J827" s="3"/>
      <c r="K827" s="25"/>
      <c r="L827" s="3"/>
      <c r="M827"/>
    </row>
    <row r="828" spans="1:13" x14ac:dyDescent="0.3">
      <c r="A828" s="25"/>
      <c r="B828" s="25"/>
      <c r="C828" s="25"/>
      <c r="D828" s="3"/>
      <c r="E828" s="3"/>
      <c r="F828" s="3"/>
      <c r="G828" s="3"/>
      <c r="H828" s="3"/>
      <c r="I828" s="34"/>
      <c r="J828" s="3"/>
      <c r="K828" s="25"/>
      <c r="L828" s="3"/>
      <c r="M828"/>
    </row>
    <row r="829" spans="1:13" x14ac:dyDescent="0.3">
      <c r="A829" s="25"/>
      <c r="B829" s="25"/>
      <c r="C829" s="25"/>
      <c r="D829" s="3"/>
      <c r="E829" s="3"/>
      <c r="F829" s="3"/>
      <c r="G829" s="3"/>
      <c r="H829" s="3"/>
      <c r="I829" s="34"/>
      <c r="J829" s="3"/>
      <c r="K829" s="25"/>
      <c r="L829" s="3"/>
      <c r="M829"/>
    </row>
    <row r="830" spans="1:13" x14ac:dyDescent="0.3">
      <c r="A830" s="25"/>
      <c r="B830" s="25"/>
      <c r="C830" s="25"/>
      <c r="D830" s="3"/>
      <c r="E830" s="3"/>
      <c r="F830" s="3"/>
      <c r="G830" s="3"/>
      <c r="H830" s="3"/>
      <c r="I830" s="34"/>
      <c r="J830" s="3"/>
      <c r="K830" s="25"/>
      <c r="L830" s="3"/>
      <c r="M830"/>
    </row>
    <row r="831" spans="1:13" x14ac:dyDescent="0.3">
      <c r="A831" s="25"/>
      <c r="B831" s="25"/>
      <c r="C831" s="25"/>
      <c r="D831" s="3"/>
      <c r="E831" s="3"/>
      <c r="F831" s="3"/>
      <c r="G831" s="3"/>
      <c r="H831" s="3"/>
      <c r="I831" s="34"/>
      <c r="J831" s="3"/>
      <c r="K831" s="25"/>
      <c r="L831" s="3"/>
      <c r="M831"/>
    </row>
    <row r="832" spans="1:13" x14ac:dyDescent="0.3">
      <c r="A832" s="25"/>
      <c r="B832" s="25"/>
      <c r="C832" s="25"/>
      <c r="D832" s="3"/>
      <c r="E832" s="3"/>
      <c r="F832" s="3"/>
      <c r="G832" s="3"/>
      <c r="H832" s="3"/>
      <c r="I832" s="34"/>
      <c r="J832" s="3"/>
      <c r="K832" s="25"/>
      <c r="L832" s="3"/>
      <c r="M832"/>
    </row>
    <row r="833" spans="1:13" x14ac:dyDescent="0.3">
      <c r="A833" s="25"/>
      <c r="B833" s="25"/>
      <c r="C833" s="25"/>
      <c r="D833" s="3"/>
      <c r="E833" s="3"/>
      <c r="F833" s="3"/>
      <c r="G833" s="3"/>
      <c r="H833" s="3"/>
      <c r="I833" s="34"/>
      <c r="J833" s="3"/>
      <c r="K833" s="25"/>
      <c r="L833" s="3"/>
      <c r="M833"/>
    </row>
    <row r="834" spans="1:13" x14ac:dyDescent="0.3">
      <c r="A834" s="25"/>
      <c r="B834" s="25"/>
      <c r="C834" s="25"/>
      <c r="D834" s="3"/>
      <c r="E834" s="3"/>
      <c r="F834" s="3"/>
      <c r="G834" s="3"/>
      <c r="H834" s="3"/>
      <c r="I834" s="34"/>
      <c r="J834" s="3"/>
      <c r="K834" s="25"/>
      <c r="L834" s="3"/>
      <c r="M834"/>
    </row>
    <row r="835" spans="1:13" x14ac:dyDescent="0.3">
      <c r="A835" s="25"/>
      <c r="B835" s="25"/>
      <c r="C835" s="25"/>
      <c r="D835" s="3"/>
      <c r="E835" s="3"/>
      <c r="F835" s="3"/>
      <c r="G835" s="3"/>
      <c r="H835" s="3"/>
      <c r="I835" s="34"/>
      <c r="J835" s="3"/>
      <c r="K835" s="25"/>
      <c r="L835" s="3"/>
      <c r="M835"/>
    </row>
    <row r="836" spans="1:13" x14ac:dyDescent="0.3">
      <c r="A836" s="25"/>
      <c r="B836" s="25"/>
      <c r="C836" s="25"/>
      <c r="D836" s="3"/>
      <c r="E836" s="3"/>
      <c r="F836" s="3"/>
      <c r="G836" s="3"/>
      <c r="H836" s="3"/>
      <c r="I836" s="34"/>
      <c r="J836" s="3"/>
      <c r="K836" s="25"/>
      <c r="L836" s="3"/>
      <c r="M836"/>
    </row>
    <row r="837" spans="1:13" x14ac:dyDescent="0.3">
      <c r="A837" s="25"/>
      <c r="B837" s="25"/>
      <c r="C837" s="25"/>
      <c r="D837" s="3"/>
      <c r="E837" s="3"/>
      <c r="F837" s="3"/>
      <c r="G837" s="3"/>
      <c r="H837" s="3"/>
      <c r="I837" s="34"/>
      <c r="J837" s="3"/>
      <c r="K837" s="25"/>
      <c r="L837" s="3"/>
      <c r="M837"/>
    </row>
    <row r="838" spans="1:13" x14ac:dyDescent="0.3">
      <c r="A838" s="25"/>
      <c r="B838" s="25"/>
      <c r="C838" s="25"/>
      <c r="D838" s="3"/>
      <c r="E838" s="3"/>
      <c r="F838" s="3"/>
      <c r="G838" s="3"/>
      <c r="H838" s="3"/>
      <c r="I838" s="34"/>
      <c r="J838" s="3"/>
      <c r="K838" s="25"/>
      <c r="L838" s="3"/>
      <c r="M838"/>
    </row>
    <row r="839" spans="1:13" x14ac:dyDescent="0.3">
      <c r="A839" s="25"/>
      <c r="B839" s="25"/>
      <c r="C839" s="25"/>
      <c r="D839" s="3"/>
      <c r="E839" s="3"/>
      <c r="F839" s="3"/>
      <c r="G839" s="3"/>
      <c r="H839" s="3"/>
      <c r="I839" s="34"/>
      <c r="J839" s="3"/>
      <c r="K839" s="25"/>
      <c r="L839" s="3"/>
      <c r="M839"/>
    </row>
    <row r="840" spans="1:13" x14ac:dyDescent="0.3">
      <c r="A840" s="25"/>
      <c r="B840" s="25"/>
      <c r="C840" s="25"/>
      <c r="D840" s="3"/>
      <c r="E840" s="3"/>
      <c r="F840" s="3"/>
      <c r="G840" s="3"/>
      <c r="H840" s="3"/>
      <c r="I840" s="34"/>
      <c r="J840" s="3"/>
      <c r="K840" s="25"/>
      <c r="L840" s="3"/>
      <c r="M840"/>
    </row>
    <row r="841" spans="1:13" x14ac:dyDescent="0.3">
      <c r="A841" s="25"/>
      <c r="B841" s="25"/>
      <c r="C841" s="25"/>
      <c r="D841" s="3"/>
      <c r="E841" s="3"/>
      <c r="F841" s="3"/>
      <c r="G841" s="3"/>
      <c r="H841" s="3"/>
      <c r="I841" s="34"/>
      <c r="J841" s="3"/>
      <c r="K841" s="25"/>
      <c r="L841" s="3"/>
      <c r="M841"/>
    </row>
    <row r="842" spans="1:13" x14ac:dyDescent="0.3">
      <c r="A842" s="25"/>
      <c r="B842" s="25"/>
      <c r="C842" s="25"/>
      <c r="D842" s="3"/>
      <c r="E842" s="3"/>
      <c r="F842" s="3"/>
      <c r="G842" s="3"/>
      <c r="H842" s="3"/>
      <c r="I842" s="34"/>
      <c r="J842" s="3"/>
      <c r="K842" s="25"/>
      <c r="L842" s="3"/>
      <c r="M842"/>
    </row>
    <row r="843" spans="1:13" x14ac:dyDescent="0.3">
      <c r="A843" s="25"/>
      <c r="B843" s="25"/>
      <c r="C843" s="25"/>
      <c r="D843" s="3"/>
      <c r="E843" s="3"/>
      <c r="F843" s="3"/>
      <c r="G843" s="3"/>
      <c r="H843" s="3"/>
      <c r="I843" s="34"/>
      <c r="J843" s="3"/>
      <c r="K843" s="25"/>
      <c r="L843" s="3"/>
      <c r="M843"/>
    </row>
    <row r="844" spans="1:13" x14ac:dyDescent="0.3">
      <c r="A844" s="25"/>
      <c r="B844" s="25"/>
      <c r="C844" s="25"/>
      <c r="D844" s="3"/>
      <c r="E844" s="3"/>
      <c r="F844" s="3"/>
      <c r="G844" s="3"/>
      <c r="H844" s="3"/>
      <c r="I844" s="34"/>
      <c r="J844" s="3"/>
      <c r="K844" s="25"/>
      <c r="L844" s="3"/>
      <c r="M844"/>
    </row>
    <row r="845" spans="1:13" x14ac:dyDescent="0.3">
      <c r="A845" s="25"/>
      <c r="B845" s="25"/>
      <c r="C845" s="25"/>
      <c r="D845" s="3"/>
      <c r="E845" s="3"/>
      <c r="F845" s="3"/>
      <c r="G845" s="3"/>
      <c r="H845" s="3"/>
      <c r="I845" s="34"/>
      <c r="J845" s="3"/>
      <c r="K845" s="25"/>
      <c r="L845" s="3"/>
      <c r="M845"/>
    </row>
    <row r="846" spans="1:13" x14ac:dyDescent="0.3">
      <c r="A846" s="25"/>
      <c r="B846" s="25"/>
      <c r="C846" s="25"/>
      <c r="D846" s="3"/>
      <c r="E846" s="3"/>
      <c r="F846" s="3"/>
      <c r="G846" s="3"/>
      <c r="H846" s="3"/>
      <c r="I846" s="34"/>
      <c r="J846" s="3"/>
      <c r="K846" s="25"/>
      <c r="L846" s="3"/>
      <c r="M846"/>
    </row>
    <row r="847" spans="1:13" x14ac:dyDescent="0.3">
      <c r="A847" s="25"/>
      <c r="B847" s="25"/>
      <c r="C847" s="25"/>
      <c r="D847" s="3"/>
      <c r="E847" s="3"/>
      <c r="F847" s="3"/>
      <c r="G847" s="3"/>
      <c r="H847" s="3"/>
      <c r="I847" s="34"/>
      <c r="J847" s="3"/>
      <c r="K847" s="25"/>
      <c r="L847" s="3"/>
      <c r="M847"/>
    </row>
    <row r="848" spans="1:13" x14ac:dyDescent="0.3">
      <c r="A848" s="25"/>
      <c r="B848" s="25"/>
      <c r="C848" s="25"/>
      <c r="D848" s="3"/>
      <c r="E848" s="3"/>
      <c r="F848" s="3"/>
      <c r="G848" s="3"/>
      <c r="H848" s="3"/>
      <c r="I848" s="34"/>
      <c r="J848" s="3"/>
      <c r="K848" s="25"/>
      <c r="L848" s="3"/>
      <c r="M848"/>
    </row>
    <row r="849" spans="1:13" x14ac:dyDescent="0.3">
      <c r="A849" s="25"/>
      <c r="B849" s="25"/>
      <c r="C849" s="25"/>
      <c r="D849" s="3"/>
      <c r="E849" s="3"/>
      <c r="F849" s="3"/>
      <c r="G849" s="3"/>
      <c r="H849" s="3"/>
      <c r="I849" s="34"/>
      <c r="J849" s="3"/>
      <c r="K849" s="25"/>
      <c r="L849" s="3"/>
      <c r="M849"/>
    </row>
    <row r="850" spans="1:13" x14ac:dyDescent="0.3">
      <c r="A850" s="25"/>
      <c r="B850" s="25"/>
      <c r="C850" s="25"/>
      <c r="D850" s="3"/>
      <c r="E850" s="3"/>
      <c r="F850" s="3"/>
      <c r="G850" s="3"/>
      <c r="H850" s="3"/>
      <c r="I850" s="34"/>
      <c r="J850" s="3"/>
      <c r="K850" s="25"/>
      <c r="L850" s="3"/>
      <c r="M850"/>
    </row>
    <row r="851" spans="1:13" x14ac:dyDescent="0.3">
      <c r="A851" s="25"/>
      <c r="B851" s="25"/>
      <c r="C851" s="25"/>
      <c r="D851" s="3"/>
      <c r="E851" s="3"/>
      <c r="F851" s="3"/>
      <c r="G851" s="3"/>
      <c r="H851" s="3"/>
      <c r="I851" s="34"/>
      <c r="J851" s="3"/>
      <c r="K851" s="25"/>
      <c r="L851" s="3"/>
      <c r="M851"/>
    </row>
    <row r="852" spans="1:13" x14ac:dyDescent="0.3">
      <c r="A852" s="25"/>
      <c r="B852" s="25"/>
      <c r="C852" s="25"/>
      <c r="D852" s="3"/>
      <c r="E852" s="3"/>
      <c r="F852" s="3"/>
      <c r="G852" s="3"/>
      <c r="H852" s="3"/>
      <c r="I852" s="34"/>
      <c r="J852" s="3"/>
      <c r="K852" s="25"/>
      <c r="L852" s="3"/>
      <c r="M852"/>
    </row>
    <row r="853" spans="1:13" x14ac:dyDescent="0.3">
      <c r="A853" s="25"/>
      <c r="B853" s="25"/>
      <c r="C853" s="25"/>
      <c r="D853" s="3"/>
      <c r="E853" s="3"/>
      <c r="F853" s="3"/>
      <c r="G853" s="3"/>
      <c r="H853" s="3"/>
      <c r="I853" s="34"/>
      <c r="J853" s="3"/>
      <c r="K853" s="25"/>
      <c r="L853" s="3"/>
      <c r="M853"/>
    </row>
    <row r="854" spans="1:13" x14ac:dyDescent="0.3">
      <c r="A854" s="25"/>
      <c r="B854" s="25"/>
      <c r="C854" s="25"/>
      <c r="D854" s="3"/>
      <c r="E854" s="3"/>
      <c r="F854" s="3"/>
      <c r="G854" s="3"/>
      <c r="H854" s="3"/>
      <c r="I854" s="34"/>
      <c r="J854" s="3"/>
      <c r="K854" s="25"/>
      <c r="L854" s="3"/>
      <c r="M854"/>
    </row>
    <row r="855" spans="1:13" x14ac:dyDescent="0.3">
      <c r="A855" s="25"/>
      <c r="B855" s="25"/>
      <c r="C855" s="25"/>
      <c r="D855" s="3"/>
      <c r="E855" s="3"/>
      <c r="F855" s="3"/>
      <c r="G855" s="3"/>
      <c r="H855" s="3"/>
      <c r="I855" s="34"/>
      <c r="J855" s="3"/>
      <c r="K855" s="25"/>
      <c r="L855" s="3"/>
      <c r="M855"/>
    </row>
    <row r="856" spans="1:13" x14ac:dyDescent="0.3">
      <c r="A856" s="25"/>
      <c r="B856" s="25"/>
      <c r="C856" s="25"/>
      <c r="D856" s="3"/>
      <c r="E856" s="3"/>
      <c r="F856" s="3"/>
      <c r="G856" s="3"/>
      <c r="H856" s="3"/>
      <c r="I856" s="34"/>
      <c r="J856" s="3"/>
      <c r="K856" s="25"/>
      <c r="L856" s="3"/>
      <c r="M856"/>
    </row>
    <row r="857" spans="1:13" x14ac:dyDescent="0.3">
      <c r="A857" s="25"/>
      <c r="B857" s="25"/>
      <c r="C857" s="25"/>
      <c r="D857" s="3"/>
      <c r="E857" s="3"/>
      <c r="F857" s="3"/>
      <c r="G857" s="3"/>
      <c r="H857" s="3"/>
      <c r="I857" s="34"/>
      <c r="J857" s="3"/>
      <c r="K857" s="25"/>
      <c r="L857" s="3"/>
      <c r="M857"/>
    </row>
    <row r="858" spans="1:13" x14ac:dyDescent="0.3">
      <c r="A858" s="25"/>
      <c r="B858" s="25"/>
      <c r="C858" s="25"/>
      <c r="D858" s="3"/>
      <c r="E858" s="3"/>
      <c r="F858" s="3"/>
      <c r="G858" s="3"/>
      <c r="H858" s="3"/>
      <c r="I858" s="34"/>
      <c r="J858" s="3"/>
      <c r="K858" s="25"/>
      <c r="L858" s="3"/>
      <c r="M858"/>
    </row>
    <row r="859" spans="1:13" x14ac:dyDescent="0.3">
      <c r="A859" s="25"/>
      <c r="B859" s="25"/>
      <c r="C859" s="25"/>
      <c r="D859" s="3"/>
      <c r="E859" s="3"/>
      <c r="F859" s="3"/>
      <c r="G859" s="3"/>
      <c r="H859" s="3"/>
      <c r="I859" s="34"/>
      <c r="J859" s="3"/>
      <c r="K859" s="25"/>
      <c r="L859" s="3"/>
      <c r="M859"/>
    </row>
    <row r="860" spans="1:13" x14ac:dyDescent="0.3">
      <c r="A860" s="25"/>
      <c r="B860" s="25"/>
      <c r="C860" s="25"/>
      <c r="D860" s="3"/>
      <c r="E860" s="3"/>
      <c r="F860" s="3"/>
      <c r="G860" s="3"/>
      <c r="H860" s="3"/>
      <c r="I860" s="34"/>
      <c r="J860" s="3"/>
      <c r="K860" s="25"/>
      <c r="L860" s="3"/>
      <c r="M860"/>
    </row>
    <row r="861" spans="1:13" x14ac:dyDescent="0.3">
      <c r="A861" s="25"/>
      <c r="B861" s="25"/>
      <c r="C861" s="25"/>
      <c r="D861" s="3"/>
      <c r="E861" s="3"/>
      <c r="F861" s="3"/>
      <c r="G861" s="3"/>
      <c r="H861" s="3"/>
      <c r="I861" s="34"/>
      <c r="J861" s="3"/>
      <c r="K861" s="25"/>
      <c r="L861" s="3"/>
      <c r="M861"/>
    </row>
    <row r="862" spans="1:13" x14ac:dyDescent="0.3">
      <c r="A862" s="25"/>
      <c r="B862" s="25"/>
      <c r="C862" s="25"/>
      <c r="D862" s="3"/>
      <c r="E862" s="3"/>
      <c r="F862" s="3"/>
      <c r="G862" s="3"/>
      <c r="H862" s="3"/>
      <c r="I862" s="34"/>
      <c r="J862" s="3"/>
      <c r="K862" s="25"/>
      <c r="L862" s="3"/>
      <c r="M862"/>
    </row>
    <row r="863" spans="1:13" x14ac:dyDescent="0.3">
      <c r="A863" s="25"/>
      <c r="B863" s="25"/>
      <c r="C863" s="25"/>
      <c r="D863" s="3"/>
      <c r="E863" s="3"/>
      <c r="F863" s="3"/>
      <c r="G863" s="3"/>
      <c r="H863" s="3"/>
      <c r="I863" s="34"/>
      <c r="J863" s="3"/>
      <c r="K863" s="25"/>
      <c r="L863" s="3"/>
      <c r="M863"/>
    </row>
    <row r="864" spans="1:13" x14ac:dyDescent="0.3">
      <c r="A864" s="25"/>
      <c r="B864" s="25"/>
      <c r="C864" s="25"/>
      <c r="D864" s="3"/>
      <c r="E864" s="3"/>
      <c r="F864" s="3"/>
      <c r="G864" s="3"/>
      <c r="H864" s="3"/>
      <c r="I864" s="34"/>
      <c r="J864" s="3"/>
      <c r="K864" s="25"/>
      <c r="L864" s="3"/>
      <c r="M864"/>
    </row>
    <row r="865" spans="1:13" x14ac:dyDescent="0.3">
      <c r="A865" s="25"/>
      <c r="B865" s="25"/>
      <c r="C865" s="25"/>
      <c r="D865" s="3"/>
      <c r="E865" s="3"/>
      <c r="F865" s="3"/>
      <c r="G865" s="3"/>
      <c r="H865" s="3"/>
      <c r="I865" s="34"/>
      <c r="J865" s="3"/>
      <c r="K865" s="25"/>
      <c r="L865" s="3"/>
      <c r="M865"/>
    </row>
    <row r="866" spans="1:13" x14ac:dyDescent="0.3">
      <c r="A866" s="25"/>
      <c r="B866" s="25"/>
      <c r="C866" s="25"/>
      <c r="D866" s="3"/>
      <c r="E866" s="3"/>
      <c r="F866" s="3"/>
      <c r="G866" s="3"/>
      <c r="H866" s="3"/>
      <c r="I866" s="34"/>
      <c r="J866" s="3"/>
      <c r="K866" s="25"/>
      <c r="L866" s="3"/>
      <c r="M866"/>
    </row>
    <row r="867" spans="1:13" x14ac:dyDescent="0.3">
      <c r="A867" s="25"/>
      <c r="B867" s="25"/>
      <c r="C867" s="25"/>
      <c r="D867" s="3"/>
      <c r="E867" s="3"/>
      <c r="F867" s="3"/>
      <c r="G867" s="3"/>
      <c r="H867" s="3"/>
      <c r="I867" s="34"/>
      <c r="J867" s="3"/>
      <c r="K867" s="25"/>
      <c r="L867" s="3"/>
      <c r="M867"/>
    </row>
    <row r="868" spans="1:13" x14ac:dyDescent="0.3">
      <c r="A868" s="25"/>
      <c r="B868" s="25"/>
      <c r="C868" s="25"/>
      <c r="D868" s="3"/>
      <c r="E868" s="3"/>
      <c r="F868" s="3"/>
      <c r="G868" s="3"/>
      <c r="H868" s="3"/>
      <c r="I868" s="34"/>
      <c r="J868" s="3"/>
      <c r="K868" s="25"/>
      <c r="L868" s="3"/>
      <c r="M868"/>
    </row>
    <row r="869" spans="1:13" x14ac:dyDescent="0.3">
      <c r="A869" s="25"/>
      <c r="B869" s="25"/>
      <c r="C869" s="25"/>
      <c r="D869" s="3"/>
      <c r="E869" s="3"/>
      <c r="F869" s="3"/>
      <c r="G869" s="3"/>
      <c r="H869" s="3"/>
      <c r="I869" s="34"/>
      <c r="J869" s="3"/>
      <c r="K869" s="25"/>
      <c r="L869" s="3"/>
      <c r="M869"/>
    </row>
    <row r="870" spans="1:13" x14ac:dyDescent="0.3">
      <c r="A870" s="25"/>
      <c r="B870" s="25"/>
      <c r="C870" s="25"/>
      <c r="D870" s="3"/>
      <c r="E870" s="3"/>
      <c r="F870" s="3"/>
      <c r="G870" s="3"/>
      <c r="H870" s="3"/>
      <c r="I870" s="34"/>
      <c r="J870" s="3"/>
      <c r="K870" s="25"/>
      <c r="L870" s="3"/>
      <c r="M870"/>
    </row>
    <row r="871" spans="1:13" x14ac:dyDescent="0.3">
      <c r="A871" s="25"/>
      <c r="B871" s="25"/>
      <c r="C871" s="25"/>
      <c r="D871" s="3"/>
      <c r="E871" s="3"/>
      <c r="F871" s="3"/>
      <c r="G871" s="3"/>
      <c r="H871" s="3"/>
      <c r="I871" s="34"/>
      <c r="J871" s="3"/>
      <c r="K871" s="25"/>
      <c r="L871" s="3"/>
      <c r="M871"/>
    </row>
    <row r="872" spans="1:13" x14ac:dyDescent="0.3">
      <c r="A872" s="25"/>
      <c r="B872" s="25"/>
      <c r="C872" s="25"/>
      <c r="D872" s="3"/>
      <c r="E872" s="3"/>
      <c r="F872" s="3"/>
      <c r="G872" s="3"/>
      <c r="H872" s="3"/>
      <c r="I872" s="34"/>
      <c r="J872" s="3"/>
      <c r="K872" s="25"/>
      <c r="L872" s="3"/>
      <c r="M872"/>
    </row>
    <row r="873" spans="1:13" x14ac:dyDescent="0.3">
      <c r="A873" s="25"/>
      <c r="B873" s="25"/>
      <c r="C873" s="25"/>
      <c r="D873" s="3"/>
      <c r="E873" s="3"/>
      <c r="F873" s="3"/>
      <c r="G873" s="3"/>
      <c r="H873" s="3"/>
      <c r="I873" s="34"/>
      <c r="J873" s="3"/>
      <c r="K873" s="25"/>
      <c r="L873" s="3"/>
      <c r="M873"/>
    </row>
    <row r="874" spans="1:13" x14ac:dyDescent="0.3">
      <c r="A874" s="25"/>
      <c r="B874" s="25"/>
      <c r="C874" s="25"/>
      <c r="D874" s="3"/>
      <c r="E874" s="3"/>
      <c r="F874" s="3"/>
      <c r="G874" s="3"/>
      <c r="H874" s="3"/>
      <c r="I874" s="34"/>
      <c r="J874" s="3"/>
      <c r="K874" s="25"/>
      <c r="L874" s="3"/>
      <c r="M874"/>
    </row>
    <row r="875" spans="1:13" x14ac:dyDescent="0.3">
      <c r="A875" s="25"/>
      <c r="B875" s="25"/>
      <c r="C875" s="25"/>
      <c r="D875" s="3"/>
      <c r="E875" s="3"/>
      <c r="F875" s="3"/>
      <c r="G875" s="3"/>
      <c r="H875" s="3"/>
      <c r="I875" s="34"/>
      <c r="J875" s="3"/>
      <c r="K875" s="25"/>
      <c r="L875" s="3"/>
      <c r="M875"/>
    </row>
    <row r="876" spans="1:13" x14ac:dyDescent="0.3">
      <c r="A876" s="25"/>
      <c r="B876" s="25"/>
      <c r="C876" s="25"/>
      <c r="D876" s="3"/>
      <c r="E876" s="3"/>
      <c r="F876" s="3"/>
      <c r="G876" s="3"/>
      <c r="H876" s="3"/>
      <c r="I876" s="34"/>
      <c r="J876" s="3"/>
      <c r="K876" s="25"/>
      <c r="L876" s="3"/>
      <c r="M876"/>
    </row>
    <row r="877" spans="1:13" x14ac:dyDescent="0.3">
      <c r="A877" s="25"/>
      <c r="B877" s="25"/>
      <c r="C877" s="25"/>
      <c r="D877" s="3"/>
      <c r="E877" s="3"/>
      <c r="F877" s="3"/>
      <c r="G877" s="3"/>
      <c r="H877" s="3"/>
      <c r="I877" s="34"/>
      <c r="J877" s="3"/>
      <c r="K877" s="25"/>
      <c r="L877" s="3"/>
      <c r="M877"/>
    </row>
    <row r="878" spans="1:13" x14ac:dyDescent="0.3">
      <c r="A878" s="25"/>
      <c r="B878" s="25"/>
      <c r="C878" s="25"/>
      <c r="D878" s="3"/>
      <c r="E878" s="3"/>
      <c r="F878" s="3"/>
      <c r="G878" s="3"/>
      <c r="H878" s="3"/>
      <c r="I878" s="34"/>
      <c r="J878" s="3"/>
      <c r="K878" s="25"/>
      <c r="L878" s="3"/>
      <c r="M878"/>
    </row>
    <row r="879" spans="1:13" x14ac:dyDescent="0.3">
      <c r="A879" s="25"/>
      <c r="B879" s="25"/>
      <c r="C879" s="25"/>
      <c r="D879" s="3"/>
      <c r="E879" s="3"/>
      <c r="F879" s="3"/>
      <c r="G879" s="3"/>
      <c r="H879" s="3"/>
      <c r="I879" s="34"/>
      <c r="J879" s="3"/>
      <c r="K879" s="25"/>
      <c r="L879" s="3"/>
      <c r="M879"/>
    </row>
    <row r="880" spans="1:13" x14ac:dyDescent="0.3">
      <c r="A880" s="25"/>
      <c r="B880" s="25"/>
      <c r="C880" s="25"/>
      <c r="D880" s="3"/>
      <c r="E880" s="3"/>
      <c r="F880" s="3"/>
      <c r="G880" s="3"/>
      <c r="H880" s="3"/>
      <c r="I880" s="34"/>
      <c r="J880" s="3"/>
      <c r="K880" s="25"/>
      <c r="L880" s="3"/>
      <c r="M880"/>
    </row>
    <row r="881" spans="1:13" x14ac:dyDescent="0.3">
      <c r="A881" s="25"/>
      <c r="B881" s="25"/>
      <c r="C881" s="25"/>
      <c r="D881" s="3"/>
      <c r="E881" s="3"/>
      <c r="F881" s="3"/>
      <c r="G881" s="3"/>
      <c r="H881" s="3"/>
      <c r="I881" s="34"/>
      <c r="J881" s="3"/>
      <c r="K881" s="25"/>
      <c r="L881" s="3"/>
      <c r="M881"/>
    </row>
    <row r="882" spans="1:13" x14ac:dyDescent="0.3">
      <c r="A882" s="25"/>
      <c r="B882" s="25"/>
      <c r="C882" s="25"/>
      <c r="D882" s="3"/>
      <c r="E882" s="3"/>
      <c r="F882" s="3"/>
      <c r="G882" s="3"/>
      <c r="H882" s="3"/>
      <c r="I882" s="34"/>
      <c r="J882" s="3"/>
      <c r="K882" s="25"/>
      <c r="L882" s="3"/>
      <c r="M882"/>
    </row>
    <row r="883" spans="1:13" x14ac:dyDescent="0.3">
      <c r="A883" s="25"/>
      <c r="B883" s="25"/>
      <c r="C883" s="25"/>
      <c r="D883" s="3"/>
      <c r="E883" s="3"/>
      <c r="F883" s="3"/>
      <c r="G883" s="3"/>
      <c r="H883" s="3"/>
      <c r="I883" s="34"/>
      <c r="J883" s="3"/>
      <c r="K883" s="25"/>
      <c r="L883" s="3"/>
      <c r="M883"/>
    </row>
    <row r="884" spans="1:13" x14ac:dyDescent="0.3">
      <c r="A884" s="25"/>
      <c r="B884" s="25"/>
      <c r="C884" s="25"/>
      <c r="D884" s="3"/>
      <c r="E884" s="3"/>
      <c r="F884" s="3"/>
      <c r="G884" s="3"/>
      <c r="H884" s="3"/>
      <c r="I884" s="34"/>
      <c r="J884" s="3"/>
      <c r="K884" s="25"/>
      <c r="L884" s="3"/>
      <c r="M884"/>
    </row>
    <row r="885" spans="1:13" x14ac:dyDescent="0.3">
      <c r="A885" s="25"/>
      <c r="B885" s="25"/>
      <c r="C885" s="25"/>
      <c r="D885" s="3"/>
      <c r="E885" s="3"/>
      <c r="F885" s="3"/>
      <c r="G885" s="3"/>
      <c r="H885" s="3"/>
      <c r="I885" s="34"/>
      <c r="J885" s="3"/>
      <c r="K885" s="25"/>
      <c r="L885" s="3"/>
      <c r="M885"/>
    </row>
    <row r="886" spans="1:13" x14ac:dyDescent="0.3">
      <c r="A886" s="25"/>
      <c r="B886" s="25"/>
      <c r="C886" s="25"/>
      <c r="D886" s="3"/>
      <c r="E886" s="3"/>
      <c r="F886" s="3"/>
      <c r="G886" s="3"/>
      <c r="H886" s="3"/>
      <c r="I886" s="34"/>
      <c r="J886" s="3"/>
      <c r="K886" s="25"/>
      <c r="L886" s="3"/>
      <c r="M886"/>
    </row>
    <row r="887" spans="1:13" x14ac:dyDescent="0.3">
      <c r="A887" s="25"/>
      <c r="B887" s="25"/>
      <c r="C887" s="25"/>
      <c r="D887" s="3"/>
      <c r="E887" s="3"/>
      <c r="F887" s="3"/>
      <c r="G887" s="3"/>
      <c r="H887" s="3"/>
      <c r="I887" s="34"/>
      <c r="J887" s="3"/>
      <c r="K887" s="25"/>
      <c r="L887" s="3"/>
      <c r="M887"/>
    </row>
    <row r="888" spans="1:13" x14ac:dyDescent="0.3">
      <c r="A888" s="25"/>
      <c r="B888" s="25"/>
      <c r="C888" s="25"/>
      <c r="D888" s="3"/>
      <c r="E888" s="3"/>
      <c r="F888" s="3"/>
      <c r="G888" s="3"/>
      <c r="H888" s="3"/>
      <c r="I888" s="34"/>
      <c r="J888" s="3"/>
      <c r="K888" s="25"/>
      <c r="L888" s="3"/>
      <c r="M888"/>
    </row>
    <row r="889" spans="1:13" x14ac:dyDescent="0.3">
      <c r="A889" s="25"/>
      <c r="B889" s="25"/>
      <c r="C889" s="25"/>
      <c r="D889" s="3"/>
      <c r="E889" s="3"/>
      <c r="F889" s="3"/>
      <c r="G889" s="3"/>
      <c r="H889" s="3"/>
      <c r="I889" s="34"/>
      <c r="J889" s="3"/>
      <c r="K889" s="25"/>
      <c r="L889" s="3"/>
      <c r="M889"/>
    </row>
    <row r="890" spans="1:13" x14ac:dyDescent="0.3">
      <c r="A890" s="25"/>
      <c r="B890" s="25"/>
      <c r="C890" s="25"/>
      <c r="D890" s="3"/>
      <c r="E890" s="3"/>
      <c r="F890" s="3"/>
      <c r="G890" s="3"/>
      <c r="H890" s="3"/>
      <c r="I890" s="34"/>
      <c r="J890" s="3"/>
      <c r="K890" s="25"/>
      <c r="L890" s="3"/>
      <c r="M890"/>
    </row>
    <row r="891" spans="1:13" x14ac:dyDescent="0.3">
      <c r="A891" s="25"/>
      <c r="B891" s="25"/>
      <c r="C891" s="25"/>
      <c r="D891" s="3"/>
      <c r="E891" s="3"/>
      <c r="F891" s="3"/>
      <c r="G891" s="3"/>
      <c r="H891" s="3"/>
      <c r="I891" s="34"/>
      <c r="J891" s="3"/>
      <c r="K891" s="25"/>
      <c r="L891" s="3"/>
      <c r="M891"/>
    </row>
    <row r="892" spans="1:13" x14ac:dyDescent="0.3">
      <c r="A892" s="25"/>
      <c r="B892" s="25"/>
      <c r="C892" s="25"/>
      <c r="D892" s="3"/>
      <c r="E892" s="3"/>
      <c r="F892" s="3"/>
      <c r="G892" s="3"/>
      <c r="H892" s="3"/>
      <c r="I892" s="34"/>
      <c r="J892" s="3"/>
      <c r="K892" s="25"/>
      <c r="L892" s="3"/>
      <c r="M892"/>
    </row>
    <row r="893" spans="1:13" x14ac:dyDescent="0.3">
      <c r="A893" s="25"/>
      <c r="B893" s="25"/>
      <c r="C893" s="25"/>
      <c r="D893" s="3"/>
      <c r="E893" s="3"/>
      <c r="F893" s="3"/>
      <c r="G893" s="3"/>
      <c r="H893" s="3"/>
      <c r="I893" s="34"/>
      <c r="J893" s="3"/>
      <c r="K893" s="25"/>
      <c r="L893" s="3"/>
      <c r="M893"/>
    </row>
    <row r="894" spans="1:13" x14ac:dyDescent="0.3">
      <c r="A894" s="25"/>
      <c r="B894" s="25"/>
      <c r="C894" s="25"/>
      <c r="D894" s="3"/>
      <c r="E894" s="3"/>
      <c r="F894" s="3"/>
      <c r="G894" s="3"/>
      <c r="H894" s="3"/>
      <c r="I894" s="34"/>
      <c r="J894" s="3"/>
      <c r="K894" s="25"/>
      <c r="L894" s="3"/>
      <c r="M894"/>
    </row>
    <row r="895" spans="1:13" x14ac:dyDescent="0.3">
      <c r="A895" s="25"/>
      <c r="B895" s="25"/>
      <c r="C895" s="25"/>
      <c r="D895" s="3"/>
      <c r="E895" s="3"/>
      <c r="F895" s="3"/>
      <c r="G895" s="3"/>
      <c r="H895" s="3"/>
      <c r="I895" s="34"/>
      <c r="J895" s="3"/>
      <c r="K895" s="25"/>
      <c r="L895" s="3"/>
      <c r="M895"/>
    </row>
    <row r="896" spans="1:13" x14ac:dyDescent="0.3">
      <c r="A896" s="25"/>
      <c r="B896" s="25"/>
      <c r="C896" s="25"/>
      <c r="D896" s="3"/>
      <c r="E896" s="3"/>
      <c r="F896" s="3"/>
      <c r="G896" s="3"/>
      <c r="H896" s="3"/>
      <c r="I896" s="34"/>
      <c r="J896" s="3"/>
      <c r="K896" s="25"/>
      <c r="L896" s="3"/>
      <c r="M896"/>
    </row>
    <row r="897" spans="1:13" x14ac:dyDescent="0.3">
      <c r="A897" s="25"/>
      <c r="B897" s="25"/>
      <c r="C897" s="25"/>
      <c r="D897" s="3"/>
      <c r="E897" s="3"/>
      <c r="F897" s="3"/>
      <c r="G897" s="3"/>
      <c r="H897" s="3"/>
      <c r="I897" s="34"/>
      <c r="J897" s="3"/>
      <c r="K897" s="25"/>
      <c r="L897" s="3"/>
      <c r="M897"/>
    </row>
    <row r="898" spans="1:13" x14ac:dyDescent="0.3">
      <c r="A898" s="25"/>
      <c r="B898" s="25"/>
      <c r="C898" s="25"/>
      <c r="D898" s="3"/>
      <c r="E898" s="3"/>
      <c r="F898" s="3"/>
      <c r="G898" s="3"/>
      <c r="H898" s="3"/>
      <c r="I898" s="34"/>
      <c r="J898" s="3"/>
      <c r="K898" s="25"/>
      <c r="L898" s="3"/>
      <c r="M898"/>
    </row>
    <row r="899" spans="1:13" x14ac:dyDescent="0.3">
      <c r="A899" s="25"/>
      <c r="B899" s="25"/>
      <c r="C899" s="25"/>
      <c r="D899" s="3"/>
      <c r="E899" s="3"/>
      <c r="F899" s="3"/>
      <c r="G899" s="3"/>
      <c r="H899" s="3"/>
      <c r="I899" s="34"/>
      <c r="J899" s="3"/>
      <c r="K899" s="25"/>
      <c r="L899" s="3"/>
      <c r="M899"/>
    </row>
    <row r="900" spans="1:13" x14ac:dyDescent="0.3">
      <c r="A900" s="25"/>
      <c r="B900" s="25"/>
      <c r="C900" s="25"/>
      <c r="D900" s="3"/>
      <c r="E900" s="3"/>
      <c r="F900" s="3"/>
      <c r="G900" s="3"/>
      <c r="H900" s="3"/>
      <c r="I900" s="34"/>
      <c r="J900" s="3"/>
      <c r="K900" s="25"/>
      <c r="L900" s="3"/>
      <c r="M900"/>
    </row>
    <row r="901" spans="1:13" x14ac:dyDescent="0.3">
      <c r="A901" s="25"/>
      <c r="B901" s="25"/>
      <c r="C901" s="25"/>
      <c r="D901" s="3"/>
      <c r="E901" s="3"/>
      <c r="F901" s="3"/>
      <c r="G901" s="3"/>
      <c r="H901" s="3"/>
      <c r="I901" s="34"/>
      <c r="J901" s="3"/>
      <c r="K901" s="25"/>
      <c r="L901" s="3"/>
      <c r="M901"/>
    </row>
    <row r="902" spans="1:13" x14ac:dyDescent="0.3">
      <c r="A902" s="25"/>
      <c r="B902" s="25"/>
      <c r="C902" s="25"/>
      <c r="D902" s="3"/>
      <c r="E902" s="3"/>
      <c r="F902" s="3"/>
      <c r="G902" s="3"/>
      <c r="H902" s="3"/>
      <c r="I902" s="34"/>
      <c r="J902" s="3"/>
      <c r="K902" s="25"/>
      <c r="L902" s="3"/>
      <c r="M902"/>
    </row>
    <row r="903" spans="1:13" x14ac:dyDescent="0.3">
      <c r="A903" s="25"/>
      <c r="B903" s="25"/>
      <c r="C903" s="25"/>
      <c r="D903" s="3"/>
      <c r="E903" s="3"/>
      <c r="F903" s="3"/>
      <c r="G903" s="3"/>
      <c r="H903" s="3"/>
      <c r="I903" s="34"/>
      <c r="J903" s="3"/>
      <c r="K903" s="25"/>
      <c r="L903" s="3"/>
      <c r="M903"/>
    </row>
    <row r="904" spans="1:13" x14ac:dyDescent="0.3">
      <c r="A904" s="25"/>
      <c r="B904" s="25"/>
      <c r="C904" s="25"/>
      <c r="D904" s="3"/>
      <c r="E904" s="3"/>
      <c r="F904" s="3"/>
      <c r="G904" s="3"/>
      <c r="H904" s="3"/>
      <c r="I904" s="34"/>
      <c r="J904" s="3"/>
      <c r="K904" s="25"/>
      <c r="L904" s="3"/>
      <c r="M904"/>
    </row>
    <row r="905" spans="1:13" x14ac:dyDescent="0.3">
      <c r="A905" s="25"/>
      <c r="B905" s="25"/>
      <c r="C905" s="25"/>
      <c r="D905" s="3"/>
      <c r="E905" s="3"/>
      <c r="F905" s="3"/>
      <c r="G905" s="3"/>
      <c r="H905" s="3"/>
      <c r="I905" s="34"/>
      <c r="J905" s="3"/>
      <c r="K905" s="25"/>
      <c r="L905" s="3"/>
      <c r="M905"/>
    </row>
    <row r="906" spans="1:13" x14ac:dyDescent="0.3">
      <c r="A906" s="25"/>
      <c r="B906" s="25"/>
      <c r="C906" s="25"/>
      <c r="D906" s="3"/>
      <c r="E906" s="3"/>
      <c r="F906" s="3"/>
      <c r="G906" s="3"/>
      <c r="H906" s="3"/>
      <c r="I906" s="34"/>
      <c r="J906" s="3"/>
      <c r="K906" s="25"/>
      <c r="L906" s="3"/>
      <c r="M906"/>
    </row>
    <row r="907" spans="1:13" x14ac:dyDescent="0.3">
      <c r="A907" s="25"/>
      <c r="B907" s="25"/>
      <c r="C907" s="25"/>
      <c r="D907" s="3"/>
      <c r="E907" s="3"/>
      <c r="F907" s="3"/>
      <c r="G907" s="3"/>
      <c r="H907" s="3"/>
      <c r="I907" s="34"/>
      <c r="J907" s="3"/>
      <c r="K907" s="25"/>
      <c r="L907" s="3"/>
      <c r="M907"/>
    </row>
    <row r="908" spans="1:13" x14ac:dyDescent="0.3">
      <c r="A908" s="25"/>
      <c r="B908" s="25"/>
      <c r="C908" s="25"/>
      <c r="D908" s="3"/>
      <c r="E908" s="3"/>
      <c r="F908" s="3"/>
      <c r="G908" s="3"/>
      <c r="H908" s="3"/>
      <c r="I908" s="34"/>
      <c r="J908" s="3"/>
      <c r="K908" s="25"/>
      <c r="L908" s="3"/>
      <c r="M908"/>
    </row>
    <row r="909" spans="1:13" x14ac:dyDescent="0.3">
      <c r="A909" s="25"/>
      <c r="B909" s="25"/>
      <c r="C909" s="25"/>
      <c r="D909" s="3"/>
      <c r="E909" s="3"/>
      <c r="F909" s="3"/>
      <c r="G909" s="3"/>
      <c r="H909" s="3"/>
      <c r="I909" s="34"/>
      <c r="J909" s="3"/>
      <c r="K909" s="25"/>
      <c r="L909" s="3"/>
      <c r="M909"/>
    </row>
    <row r="910" spans="1:13" x14ac:dyDescent="0.3">
      <c r="A910" s="25"/>
      <c r="B910" s="25"/>
      <c r="C910" s="25"/>
      <c r="D910" s="3"/>
      <c r="E910" s="3"/>
      <c r="F910" s="3"/>
      <c r="G910" s="3"/>
      <c r="H910" s="3"/>
      <c r="I910" s="34"/>
      <c r="J910" s="3"/>
      <c r="K910" s="25"/>
      <c r="L910" s="3"/>
      <c r="M910"/>
    </row>
    <row r="911" spans="1:13" x14ac:dyDescent="0.3">
      <c r="A911" s="25"/>
      <c r="B911" s="25"/>
      <c r="C911" s="25"/>
      <c r="D911" s="3"/>
      <c r="E911" s="3"/>
      <c r="F911" s="3"/>
      <c r="G911" s="3"/>
      <c r="H911" s="3"/>
      <c r="I911" s="34"/>
      <c r="J911" s="3"/>
      <c r="K911" s="25"/>
      <c r="L911" s="3"/>
      <c r="M911"/>
    </row>
    <row r="912" spans="1:13" x14ac:dyDescent="0.3">
      <c r="A912" s="25"/>
      <c r="B912" s="25"/>
      <c r="C912" s="25"/>
      <c r="D912" s="3"/>
      <c r="E912" s="3"/>
      <c r="F912" s="3"/>
      <c r="G912" s="3"/>
      <c r="H912" s="3"/>
      <c r="I912" s="34"/>
      <c r="J912" s="3"/>
      <c r="K912" s="25"/>
      <c r="L912" s="3"/>
      <c r="M912"/>
    </row>
    <row r="913" spans="1:13" x14ac:dyDescent="0.3">
      <c r="A913" s="25"/>
      <c r="B913" s="25"/>
      <c r="C913" s="25"/>
      <c r="D913" s="3"/>
      <c r="E913" s="3"/>
      <c r="F913" s="3"/>
      <c r="G913" s="3"/>
      <c r="H913" s="3"/>
      <c r="I913" s="34"/>
      <c r="J913" s="3"/>
      <c r="K913" s="25"/>
      <c r="L913" s="3"/>
      <c r="M913"/>
    </row>
    <row r="914" spans="1:13" x14ac:dyDescent="0.3">
      <c r="A914" s="25"/>
      <c r="B914" s="25"/>
      <c r="C914" s="25"/>
      <c r="D914" s="3"/>
      <c r="E914" s="3"/>
      <c r="F914" s="3"/>
      <c r="G914" s="3"/>
      <c r="H914" s="3"/>
      <c r="I914" s="34"/>
      <c r="J914" s="3"/>
      <c r="K914" s="25"/>
      <c r="L914" s="3"/>
      <c r="M914"/>
    </row>
    <row r="915" spans="1:13" x14ac:dyDescent="0.3">
      <c r="A915" s="25"/>
      <c r="B915" s="25"/>
      <c r="C915" s="25"/>
      <c r="D915" s="3"/>
      <c r="E915" s="3"/>
      <c r="F915" s="3"/>
      <c r="G915" s="3"/>
      <c r="H915" s="3"/>
      <c r="I915" s="34"/>
      <c r="J915" s="3"/>
      <c r="K915" s="25"/>
      <c r="L915" s="3"/>
      <c r="M915"/>
    </row>
    <row r="916" spans="1:13" x14ac:dyDescent="0.3">
      <c r="A916" s="25"/>
      <c r="B916" s="25"/>
      <c r="C916" s="25"/>
      <c r="D916" s="3"/>
      <c r="E916" s="3"/>
      <c r="F916" s="3"/>
      <c r="G916" s="3"/>
      <c r="H916" s="3"/>
      <c r="I916" s="34"/>
      <c r="J916" s="3"/>
      <c r="K916" s="25"/>
      <c r="L916" s="3"/>
      <c r="M916"/>
    </row>
    <row r="917" spans="1:13" x14ac:dyDescent="0.3">
      <c r="A917" s="25"/>
      <c r="B917" s="25"/>
      <c r="C917" s="25"/>
      <c r="D917" s="3"/>
      <c r="E917" s="3"/>
      <c r="F917" s="3"/>
      <c r="G917" s="3"/>
      <c r="H917" s="3"/>
      <c r="I917" s="34"/>
      <c r="J917" s="3"/>
      <c r="K917" s="25"/>
      <c r="L917" s="3"/>
      <c r="M917"/>
    </row>
    <row r="918" spans="1:13" x14ac:dyDescent="0.3">
      <c r="A918" s="25"/>
      <c r="B918" s="25"/>
      <c r="C918" s="25"/>
      <c r="D918" s="3"/>
      <c r="E918" s="3"/>
      <c r="F918" s="3"/>
      <c r="G918" s="3"/>
      <c r="H918" s="3"/>
      <c r="I918" s="34"/>
      <c r="J918" s="3"/>
      <c r="K918" s="25"/>
      <c r="L918" s="3"/>
      <c r="M918"/>
    </row>
    <row r="919" spans="1:13" x14ac:dyDescent="0.3">
      <c r="A919" s="25"/>
      <c r="B919" s="25"/>
      <c r="C919" s="25"/>
      <c r="D919" s="3"/>
      <c r="E919" s="3"/>
      <c r="F919" s="3"/>
      <c r="G919" s="3"/>
      <c r="H919" s="3"/>
      <c r="I919" s="34"/>
      <c r="J919" s="3"/>
      <c r="K919" s="25"/>
      <c r="L919" s="3"/>
      <c r="M919"/>
    </row>
    <row r="920" spans="1:13" x14ac:dyDescent="0.3">
      <c r="A920" s="25"/>
      <c r="B920" s="25"/>
      <c r="C920" s="25"/>
      <c r="D920" s="3"/>
      <c r="E920" s="3"/>
      <c r="F920" s="3"/>
      <c r="G920" s="3"/>
      <c r="H920" s="3"/>
      <c r="I920" s="34"/>
      <c r="J920" s="3"/>
      <c r="K920" s="25"/>
      <c r="L920" s="3"/>
      <c r="M920"/>
    </row>
    <row r="921" spans="1:13" x14ac:dyDescent="0.3">
      <c r="A921" s="25"/>
      <c r="B921" s="25"/>
      <c r="C921" s="25"/>
      <c r="D921" s="3"/>
      <c r="E921" s="3"/>
      <c r="F921" s="3"/>
      <c r="G921" s="3"/>
      <c r="H921" s="3"/>
      <c r="I921" s="34"/>
      <c r="J921" s="3"/>
      <c r="K921" s="25"/>
      <c r="L921" s="3"/>
      <c r="M921"/>
    </row>
    <row r="922" spans="1:13" x14ac:dyDescent="0.3">
      <c r="A922" s="25"/>
      <c r="B922" s="25"/>
      <c r="C922" s="25"/>
      <c r="D922" s="3"/>
      <c r="E922" s="3"/>
      <c r="F922" s="3"/>
      <c r="G922" s="3"/>
      <c r="H922" s="3"/>
      <c r="I922" s="34"/>
      <c r="J922" s="3"/>
      <c r="K922" s="25"/>
      <c r="L922" s="3"/>
      <c r="M922"/>
    </row>
    <row r="923" spans="1:13" x14ac:dyDescent="0.3">
      <c r="A923" s="25"/>
      <c r="B923" s="25"/>
      <c r="C923" s="25"/>
      <c r="D923" s="3"/>
      <c r="E923" s="3"/>
      <c r="F923" s="3"/>
      <c r="G923" s="3"/>
      <c r="H923" s="3"/>
      <c r="I923" s="34"/>
      <c r="J923" s="3"/>
      <c r="K923" s="25"/>
      <c r="L923" s="3"/>
      <c r="M923"/>
    </row>
    <row r="924" spans="1:13" x14ac:dyDescent="0.3">
      <c r="A924" s="25"/>
      <c r="B924" s="25"/>
      <c r="C924" s="25"/>
      <c r="D924" s="3"/>
      <c r="E924" s="3"/>
      <c r="F924" s="3"/>
      <c r="G924" s="3"/>
      <c r="H924" s="3"/>
      <c r="I924" s="34"/>
      <c r="J924" s="3"/>
      <c r="K924" s="25"/>
      <c r="L924" s="3"/>
      <c r="M924"/>
    </row>
    <row r="925" spans="1:13" x14ac:dyDescent="0.3">
      <c r="A925" s="25"/>
      <c r="B925" s="25"/>
      <c r="C925" s="25"/>
      <c r="D925" s="3"/>
      <c r="E925" s="3"/>
      <c r="F925" s="3"/>
      <c r="G925" s="3"/>
      <c r="H925" s="3"/>
      <c r="I925" s="34"/>
      <c r="J925" s="3"/>
      <c r="K925" s="25"/>
      <c r="L925" s="3"/>
      <c r="M925"/>
    </row>
    <row r="926" spans="1:13" x14ac:dyDescent="0.3">
      <c r="A926" s="25"/>
      <c r="B926" s="25"/>
      <c r="C926" s="25"/>
      <c r="D926" s="3"/>
      <c r="E926" s="3"/>
      <c r="F926" s="3"/>
      <c r="G926" s="3"/>
      <c r="H926" s="3"/>
      <c r="I926" s="34"/>
      <c r="J926" s="3"/>
      <c r="K926" s="25"/>
      <c r="L926" s="3"/>
      <c r="M926"/>
    </row>
    <row r="927" spans="1:13" x14ac:dyDescent="0.3">
      <c r="A927" s="25"/>
      <c r="B927" s="25"/>
      <c r="C927" s="25"/>
      <c r="D927" s="3"/>
      <c r="E927" s="3"/>
      <c r="F927" s="3"/>
      <c r="G927" s="3"/>
      <c r="H927" s="3"/>
      <c r="I927" s="34"/>
      <c r="J927" s="3"/>
      <c r="K927" s="25"/>
      <c r="L927" s="3"/>
      <c r="M927"/>
    </row>
    <row r="928" spans="1:13" x14ac:dyDescent="0.3">
      <c r="A928" s="25"/>
      <c r="B928" s="25"/>
      <c r="C928" s="25"/>
      <c r="D928" s="3"/>
      <c r="E928" s="3"/>
      <c r="F928" s="3"/>
      <c r="G928" s="3"/>
      <c r="H928" s="3"/>
      <c r="I928" s="34"/>
      <c r="J928" s="3"/>
      <c r="K928" s="25"/>
      <c r="L928" s="3"/>
      <c r="M928"/>
    </row>
    <row r="929" spans="1:13" x14ac:dyDescent="0.3">
      <c r="A929" s="25"/>
      <c r="B929" s="25"/>
      <c r="C929" s="25"/>
      <c r="D929" s="3"/>
      <c r="E929" s="3"/>
      <c r="F929" s="3"/>
      <c r="G929" s="3"/>
      <c r="H929" s="3"/>
      <c r="I929" s="34"/>
      <c r="J929" s="3"/>
      <c r="K929" s="25"/>
      <c r="L929" s="3"/>
      <c r="M929"/>
    </row>
    <row r="930" spans="1:13" x14ac:dyDescent="0.3">
      <c r="A930" s="25"/>
      <c r="B930" s="25"/>
      <c r="C930" s="25"/>
      <c r="D930" s="3"/>
      <c r="E930" s="3"/>
      <c r="F930" s="3"/>
      <c r="G930" s="3"/>
      <c r="H930" s="3"/>
      <c r="I930" s="34"/>
      <c r="J930" s="3"/>
      <c r="K930" s="25"/>
      <c r="L930" s="3"/>
      <c r="M930"/>
    </row>
    <row r="931" spans="1:13" x14ac:dyDescent="0.3">
      <c r="A931" s="25"/>
      <c r="B931" s="25"/>
      <c r="C931" s="25"/>
      <c r="D931" s="3"/>
      <c r="E931" s="3"/>
      <c r="F931" s="3"/>
      <c r="G931" s="3"/>
      <c r="H931" s="3"/>
      <c r="I931" s="34"/>
      <c r="J931" s="3"/>
      <c r="K931" s="25"/>
      <c r="L931" s="3"/>
      <c r="M931"/>
    </row>
    <row r="932" spans="1:13" x14ac:dyDescent="0.3">
      <c r="A932" s="25"/>
      <c r="B932" s="25"/>
      <c r="C932" s="25"/>
      <c r="D932" s="3"/>
      <c r="E932" s="3"/>
      <c r="F932" s="3"/>
      <c r="G932" s="3"/>
      <c r="H932" s="3"/>
      <c r="I932" s="34"/>
      <c r="J932" s="3"/>
      <c r="K932" s="25"/>
      <c r="L932" s="3"/>
      <c r="M932"/>
    </row>
    <row r="933" spans="1:13" x14ac:dyDescent="0.3">
      <c r="A933" s="25"/>
      <c r="B933" s="25"/>
      <c r="C933" s="25"/>
      <c r="D933" s="3"/>
      <c r="E933" s="3"/>
      <c r="F933" s="3"/>
      <c r="G933" s="3"/>
      <c r="H933" s="3"/>
      <c r="I933" s="34"/>
      <c r="J933" s="3"/>
      <c r="K933" s="25"/>
      <c r="L933" s="3"/>
      <c r="M933"/>
    </row>
    <row r="934" spans="1:13" x14ac:dyDescent="0.3">
      <c r="A934" s="25"/>
      <c r="B934" s="25"/>
      <c r="C934" s="25"/>
      <c r="D934" s="3"/>
      <c r="E934" s="3"/>
      <c r="F934" s="3"/>
      <c r="G934" s="3"/>
      <c r="H934" s="3"/>
      <c r="I934" s="34"/>
      <c r="J934" s="3"/>
      <c r="K934" s="25"/>
      <c r="L934" s="3"/>
      <c r="M934"/>
    </row>
    <row r="935" spans="1:13" x14ac:dyDescent="0.3">
      <c r="A935" s="25"/>
      <c r="B935" s="25"/>
      <c r="C935" s="25"/>
      <c r="D935" s="3"/>
      <c r="E935" s="3"/>
      <c r="F935" s="3"/>
      <c r="G935" s="3"/>
      <c r="H935" s="3"/>
      <c r="I935" s="34"/>
      <c r="J935" s="3"/>
      <c r="K935" s="25"/>
      <c r="L935" s="3"/>
      <c r="M935"/>
    </row>
    <row r="936" spans="1:13" x14ac:dyDescent="0.3">
      <c r="A936" s="25"/>
      <c r="B936" s="25"/>
      <c r="C936" s="25"/>
      <c r="D936" s="3"/>
      <c r="E936" s="3"/>
      <c r="F936" s="3"/>
      <c r="G936" s="3"/>
      <c r="H936" s="3"/>
      <c r="I936" s="34"/>
      <c r="J936" s="3"/>
      <c r="K936" s="25"/>
      <c r="L936" s="3"/>
      <c r="M936"/>
    </row>
    <row r="937" spans="1:13" x14ac:dyDescent="0.3">
      <c r="A937" s="25"/>
      <c r="B937" s="25"/>
      <c r="C937" s="25"/>
      <c r="D937" s="3"/>
      <c r="E937" s="3"/>
      <c r="F937" s="3"/>
      <c r="G937" s="3"/>
      <c r="H937" s="3"/>
      <c r="I937" s="34"/>
      <c r="J937" s="3"/>
      <c r="K937" s="25"/>
      <c r="L937" s="3"/>
    </row>
    <row r="938" spans="1:13" x14ac:dyDescent="0.3">
      <c r="A938" s="25"/>
      <c r="B938" s="25"/>
      <c r="C938" s="25"/>
      <c r="D938" s="3"/>
      <c r="E938" s="3"/>
      <c r="F938" s="3"/>
      <c r="G938" s="3"/>
      <c r="H938" s="3"/>
      <c r="I938" s="34"/>
      <c r="J938" s="3"/>
      <c r="K938" s="25"/>
      <c r="L938" s="3"/>
    </row>
    <row r="939" spans="1:13" x14ac:dyDescent="0.3">
      <c r="A939" s="25"/>
      <c r="B939" s="25"/>
      <c r="C939" s="25"/>
      <c r="D939" s="3"/>
      <c r="E939" s="3"/>
      <c r="F939" s="3"/>
      <c r="G939" s="3"/>
      <c r="H939" s="3"/>
      <c r="I939" s="34"/>
      <c r="J939" s="3"/>
      <c r="K939" s="25"/>
      <c r="L939" s="3"/>
    </row>
    <row r="940" spans="1:13" x14ac:dyDescent="0.3">
      <c r="A940" s="25"/>
      <c r="B940" s="25"/>
      <c r="C940" s="25"/>
      <c r="D940" s="3"/>
      <c r="E940" s="3"/>
      <c r="F940" s="3"/>
      <c r="G940" s="3"/>
      <c r="H940" s="3"/>
      <c r="I940" s="34"/>
      <c r="J940" s="3"/>
      <c r="K940" s="25"/>
      <c r="L940" s="3"/>
    </row>
    <row r="941" spans="1:13" x14ac:dyDescent="0.3">
      <c r="A941" s="25"/>
      <c r="B941" s="25"/>
      <c r="C941" s="25"/>
      <c r="D941" s="3"/>
      <c r="E941" s="3"/>
      <c r="F941" s="3"/>
      <c r="G941" s="3"/>
      <c r="H941" s="3"/>
      <c r="I941" s="34"/>
      <c r="J941" s="3"/>
      <c r="K941" s="25"/>
      <c r="L941" s="3"/>
    </row>
    <row r="942" spans="1:13" x14ac:dyDescent="0.3">
      <c r="A942" s="25"/>
      <c r="B942" s="25"/>
      <c r="C942" s="25"/>
      <c r="D942" s="3"/>
      <c r="E942" s="3"/>
      <c r="F942" s="3"/>
      <c r="G942" s="3"/>
      <c r="H942" s="3"/>
      <c r="I942" s="34"/>
      <c r="J942" s="3"/>
      <c r="K942" s="25"/>
      <c r="L942" s="3"/>
    </row>
    <row r="943" spans="1:13" x14ac:dyDescent="0.3">
      <c r="A943" s="25"/>
      <c r="B943" s="25"/>
      <c r="C943" s="25"/>
      <c r="D943" s="3"/>
      <c r="E943" s="3"/>
      <c r="F943" s="3"/>
      <c r="G943" s="3"/>
      <c r="H943" s="3"/>
      <c r="I943" s="34"/>
      <c r="J943" s="3"/>
      <c r="K943" s="25"/>
      <c r="L943" s="3"/>
    </row>
    <row r="944" spans="1:13" x14ac:dyDescent="0.3">
      <c r="A944" s="25"/>
      <c r="B944" s="25"/>
      <c r="C944" s="25"/>
      <c r="D944" s="3"/>
      <c r="E944" s="3"/>
      <c r="F944" s="3"/>
      <c r="G944" s="3"/>
      <c r="H944" s="3"/>
      <c r="I944" s="34"/>
      <c r="J944" s="3"/>
      <c r="K944" s="25"/>
      <c r="L944" s="3"/>
    </row>
    <row r="945" spans="1:12" x14ac:dyDescent="0.3">
      <c r="A945" s="25"/>
      <c r="B945" s="25"/>
      <c r="C945" s="25"/>
      <c r="D945" s="3"/>
      <c r="E945" s="3"/>
      <c r="F945" s="3"/>
      <c r="G945" s="3"/>
      <c r="H945" s="3"/>
      <c r="I945" s="34"/>
      <c r="J945" s="3"/>
      <c r="K945" s="25"/>
      <c r="L945" s="3"/>
    </row>
    <row r="946" spans="1:12" x14ac:dyDescent="0.3">
      <c r="A946" s="25"/>
      <c r="B946" s="25"/>
      <c r="C946" s="25"/>
      <c r="D946" s="3"/>
      <c r="E946" s="3"/>
      <c r="F946" s="3"/>
      <c r="G946" s="3"/>
      <c r="H946" s="3"/>
      <c r="I946" s="34"/>
      <c r="J946" s="3"/>
      <c r="K946" s="25"/>
      <c r="L946" s="3"/>
    </row>
    <row r="947" spans="1:12" x14ac:dyDescent="0.3">
      <c r="A947" s="25"/>
      <c r="B947" s="25"/>
      <c r="C947" s="25"/>
      <c r="D947" s="3"/>
      <c r="E947" s="3"/>
      <c r="F947" s="3"/>
      <c r="G947" s="3"/>
      <c r="H947" s="3"/>
      <c r="I947" s="34"/>
      <c r="J947" s="3"/>
      <c r="K947" s="25"/>
      <c r="L947" s="3"/>
    </row>
    <row r="948" spans="1:12" x14ac:dyDescent="0.3">
      <c r="A948" s="25"/>
      <c r="B948" s="25"/>
      <c r="C948" s="25"/>
      <c r="D948" s="3"/>
      <c r="E948" s="3"/>
      <c r="F948" s="3"/>
      <c r="G948" s="3"/>
      <c r="H948" s="3"/>
      <c r="I948" s="34"/>
      <c r="J948" s="3"/>
      <c r="K948" s="25"/>
      <c r="L948" s="3"/>
    </row>
    <row r="949" spans="1:12" x14ac:dyDescent="0.3">
      <c r="A949" s="25"/>
      <c r="B949" s="25"/>
      <c r="C949" s="25"/>
      <c r="D949" s="3"/>
      <c r="E949" s="3"/>
      <c r="F949" s="3"/>
      <c r="G949" s="3"/>
      <c r="H949" s="3"/>
      <c r="I949" s="34"/>
      <c r="J949" s="3"/>
      <c r="K949" s="25"/>
      <c r="L949" s="3"/>
    </row>
    <row r="950" spans="1:12" x14ac:dyDescent="0.3">
      <c r="A950" s="25"/>
      <c r="B950" s="25"/>
      <c r="C950" s="25"/>
      <c r="D950" s="3"/>
      <c r="E950" s="3"/>
      <c r="F950" s="3"/>
      <c r="G950" s="3"/>
      <c r="H950" s="3"/>
      <c r="I950" s="34"/>
      <c r="J950" s="3"/>
      <c r="K950" s="25"/>
      <c r="L950" s="3"/>
    </row>
    <row r="951" spans="1:12" x14ac:dyDescent="0.3">
      <c r="A951" s="25"/>
      <c r="B951" s="25"/>
      <c r="C951" s="25"/>
      <c r="D951" s="3"/>
      <c r="E951" s="3"/>
      <c r="F951" s="3"/>
      <c r="G951" s="3"/>
      <c r="H951" s="3"/>
      <c r="I951" s="34"/>
      <c r="J951" s="3"/>
      <c r="K951" s="25"/>
      <c r="L951" s="3"/>
    </row>
    <row r="952" spans="1:12" x14ac:dyDescent="0.3">
      <c r="A952" s="25"/>
      <c r="B952" s="25"/>
      <c r="C952" s="25"/>
      <c r="D952" s="3"/>
      <c r="E952" s="3"/>
      <c r="F952" s="3"/>
      <c r="G952" s="3"/>
      <c r="H952" s="3"/>
      <c r="I952" s="34"/>
      <c r="J952" s="3"/>
      <c r="K952" s="25"/>
      <c r="L952" s="3"/>
    </row>
    <row r="953" spans="1:12" x14ac:dyDescent="0.3">
      <c r="A953" s="25"/>
      <c r="B953" s="25"/>
      <c r="C953" s="25"/>
      <c r="D953" s="3"/>
      <c r="E953" s="3"/>
      <c r="F953" s="3"/>
      <c r="G953" s="3"/>
      <c r="H953" s="3"/>
      <c r="I953" s="34"/>
      <c r="J953" s="3"/>
      <c r="K953" s="25"/>
      <c r="L953" s="3"/>
    </row>
    <row r="954" spans="1:12" x14ac:dyDescent="0.3">
      <c r="A954" s="25"/>
      <c r="B954" s="25"/>
      <c r="C954" s="25"/>
      <c r="D954" s="3"/>
      <c r="E954" s="3"/>
      <c r="F954" s="3"/>
      <c r="G954" s="3"/>
      <c r="H954" s="3"/>
      <c r="I954" s="34"/>
      <c r="J954" s="3"/>
      <c r="K954" s="25"/>
      <c r="L954" s="3"/>
    </row>
    <row r="955" spans="1:12" x14ac:dyDescent="0.3">
      <c r="A955" s="25"/>
      <c r="B955" s="25"/>
      <c r="C955" s="25"/>
      <c r="D955" s="3"/>
      <c r="E955" s="3"/>
      <c r="F955" s="3"/>
      <c r="G955" s="3"/>
      <c r="H955" s="3"/>
      <c r="I955" s="34"/>
      <c r="J955" s="3"/>
      <c r="K955" s="25"/>
      <c r="L955" s="3"/>
    </row>
    <row r="956" spans="1:12" x14ac:dyDescent="0.3">
      <c r="A956" s="25"/>
      <c r="B956" s="25"/>
      <c r="C956" s="25"/>
      <c r="D956" s="3"/>
      <c r="E956" s="3"/>
      <c r="F956" s="3"/>
      <c r="G956" s="3"/>
      <c r="H956" s="3"/>
      <c r="I956" s="34"/>
      <c r="J956" s="3"/>
      <c r="K956" s="25"/>
      <c r="L956" s="3"/>
    </row>
    <row r="957" spans="1:12" x14ac:dyDescent="0.3">
      <c r="A957" s="25"/>
      <c r="B957" s="25"/>
      <c r="C957" s="25"/>
      <c r="D957" s="3"/>
      <c r="E957" s="3"/>
      <c r="F957" s="3"/>
      <c r="G957" s="3"/>
      <c r="H957" s="3"/>
      <c r="I957" s="34"/>
      <c r="J957" s="3"/>
      <c r="K957" s="25"/>
      <c r="L957" s="3"/>
    </row>
    <row r="958" spans="1:12" x14ac:dyDescent="0.3">
      <c r="A958" s="25"/>
      <c r="B958" s="25"/>
      <c r="C958" s="25"/>
      <c r="D958" s="3"/>
      <c r="E958" s="3"/>
      <c r="F958" s="3"/>
      <c r="G958" s="3"/>
      <c r="H958" s="3"/>
      <c r="I958" s="34"/>
      <c r="J958" s="3"/>
      <c r="K958" s="25"/>
      <c r="L958" s="3"/>
    </row>
    <row r="959" spans="1:12" x14ac:dyDescent="0.3">
      <c r="A959" s="25"/>
      <c r="B959" s="25"/>
      <c r="C959" s="25"/>
      <c r="D959" s="3"/>
      <c r="E959" s="3"/>
      <c r="F959" s="3"/>
      <c r="G959" s="3"/>
      <c r="H959" s="3"/>
      <c r="I959" s="34"/>
      <c r="J959" s="3"/>
      <c r="K959" s="25"/>
      <c r="L959" s="3"/>
    </row>
    <row r="960" spans="1:12" x14ac:dyDescent="0.3">
      <c r="A960" s="25"/>
      <c r="B960" s="25"/>
      <c r="C960" s="25"/>
      <c r="D960" s="3"/>
      <c r="E960" s="3"/>
      <c r="F960" s="3"/>
      <c r="G960" s="3"/>
      <c r="H960" s="3"/>
      <c r="I960" s="34"/>
      <c r="J960" s="3"/>
      <c r="K960" s="25"/>
      <c r="L960" s="3"/>
    </row>
    <row r="961" spans="1:12" x14ac:dyDescent="0.3">
      <c r="A961" s="25"/>
      <c r="B961" s="25"/>
      <c r="C961" s="25"/>
      <c r="D961" s="3"/>
      <c r="E961" s="3"/>
      <c r="F961" s="3"/>
      <c r="G961" s="3"/>
      <c r="H961" s="3"/>
      <c r="I961" s="34"/>
      <c r="J961" s="3"/>
      <c r="K961" s="25"/>
      <c r="L961" s="3"/>
    </row>
  </sheetData>
  <sortState xmlns:xlrd2="http://schemas.microsoft.com/office/spreadsheetml/2017/richdata2" ref="A2:L595">
    <sortCondition ref="A2:A595"/>
    <sortCondition ref="C2:C595"/>
    <sortCondition ref="D2:D595"/>
  </sortState>
  <conditionalFormatting sqref="P3">
    <cfRule type="cellIs" dxfId="14" priority="1" operator="equal">
      <formula>"ok"</formula>
    </cfRule>
    <cfRule type="cellIs" dxfId="13" priority="2" operator="equal">
      <formula>"nok"</formula>
    </cfRule>
  </conditionalFormatting>
  <pageMargins left="0.23622047244094491" right="0.23622047244094491" top="0.74803149606299213" bottom="0.74803149606299213" header="0.31496062992125984" footer="0.31496062992125984"/>
  <pageSetup scale="52" fitToHeight="99" orientation="landscape" r:id="rId1"/>
  <headerFooter>
    <oddHeader>&amp;L&amp;"-,Bold"&amp;14VOCABULARY MAPPING</oddHeader>
    <oddFooter>&amp;L&amp;F - &amp;A&amp;C&amp;P/&amp;N&amp;R&amp;D</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Q971"/>
  <sheetViews>
    <sheetView workbookViewId="0">
      <pane ySplit="1" topLeftCell="A2" activePane="bottomLeft" state="frozen"/>
      <selection activeCell="K663" sqref="K663"/>
      <selection pane="bottomLeft" activeCell="K663" sqref="K663"/>
    </sheetView>
  </sheetViews>
  <sheetFormatPr defaultRowHeight="14.4" x14ac:dyDescent="0.3"/>
  <cols>
    <col min="1" max="1" width="9.109375" style="8"/>
    <col min="2" max="2" width="35.33203125" style="8" customWidth="1"/>
    <col min="3" max="3" width="42" style="12" customWidth="1"/>
    <col min="4" max="5" width="32.109375" style="11" customWidth="1"/>
    <col min="6" max="6" width="20.109375" style="11" customWidth="1"/>
    <col min="7" max="7" width="17.88671875" style="8" customWidth="1"/>
    <col min="8" max="8" width="21.109375" style="8" bestFit="1" customWidth="1"/>
    <col min="9" max="9" width="14" style="8" customWidth="1"/>
    <col min="10" max="10" width="17.88671875" style="8" bestFit="1" customWidth="1"/>
    <col min="11" max="13" width="14" style="8" customWidth="1"/>
    <col min="14" max="14" width="3.109375" style="2" customWidth="1"/>
  </cols>
  <sheetData>
    <row r="1" spans="1:17" s="1" customFormat="1" x14ac:dyDescent="0.3">
      <c r="A1" s="1" t="s">
        <v>708</v>
      </c>
      <c r="B1" s="1" t="s">
        <v>511</v>
      </c>
      <c r="C1" s="6" t="s">
        <v>591</v>
      </c>
      <c r="D1" s="1" t="s">
        <v>496</v>
      </c>
      <c r="E1" s="1" t="s">
        <v>716</v>
      </c>
      <c r="F1" s="1" t="s">
        <v>9</v>
      </c>
      <c r="G1" s="1" t="s">
        <v>703</v>
      </c>
      <c r="H1" s="1" t="s">
        <v>704</v>
      </c>
      <c r="I1" s="1" t="s">
        <v>707</v>
      </c>
      <c r="J1" s="1" t="s">
        <v>705</v>
      </c>
      <c r="K1" s="1" t="s">
        <v>706</v>
      </c>
      <c r="L1" s="1" t="s">
        <v>1490</v>
      </c>
      <c r="M1" s="1" t="s">
        <v>1491</v>
      </c>
    </row>
    <row r="2" spans="1:17" x14ac:dyDescent="0.3">
      <c r="A2" s="8">
        <v>1</v>
      </c>
      <c r="B2" s="11" t="str">
        <f>IFERROR(VLOOKUP(A2,Vocabulary!$A:$J,2,),"")</f>
        <v>Address</v>
      </c>
      <c r="C2" s="12" t="str">
        <f>IF($A2&lt;&gt;"",VLOOKUP($A2,Vocabulary!$A:$J,10,),"")</f>
        <v>&lt;eu:Address&gt;</v>
      </c>
      <c r="D2" s="11" t="str">
        <f>IF($A2&lt;&gt;"",IF(VLOOKUP($A2,Vocabulary!$A:$J,3,)=0,"",VLOOKUP($A2,Vocabulary!$A:$J,3,)),"")</f>
        <v>An address representing a location.</v>
      </c>
      <c r="E2" s="11" t="str">
        <f>IF($A2&lt;&gt;"",IF(VLOOKUP($A2,Vocabulary!$A:$J,7,)=0,"",VLOOKUP($A2,Vocabulary!$A:$J,7,)),"")</f>
        <v/>
      </c>
      <c r="F2" s="11" t="str">
        <f>IF($A2&lt;&gt;"",VLOOKUP($A2,Vocabulary!$A:$J,4,),"")</f>
        <v>Location</v>
      </c>
      <c r="G2" s="8" t="s">
        <v>733</v>
      </c>
      <c r="O2" t="s">
        <v>723</v>
      </c>
      <c r="P2" s="7">
        <f>MAX(A:A)+1</f>
        <v>757</v>
      </c>
    </row>
    <row r="3" spans="1:17" x14ac:dyDescent="0.3">
      <c r="A3" s="8">
        <v>2</v>
      </c>
      <c r="B3" s="12" t="str">
        <f>IFERROR(VLOOKUP(A3,Vocabulary!$A:$J,2,),"")</f>
        <v>AddressFullAddress</v>
      </c>
      <c r="C3" s="12" t="str">
        <f>IF($A3&lt;&gt;"",VLOOKUP($A3,Vocabulary!$A:$J,10,),"")</f>
        <v>&lt;eu:AddressFullAddress&gt;</v>
      </c>
      <c r="D3" s="11" t="str">
        <f>IF($A3&lt;&gt;"",IF(VLOOKUP($A3,Vocabulary!$A:$J,3,)=0,"",VLOOKUP($A3,Vocabulary!$A:$J,3,)),"")</f>
        <v>The complete address with or without formatting.</v>
      </c>
      <c r="E3" s="11" t="str">
        <f>IF($A3&lt;&gt;"",IF(VLOOKUP($A3,Vocabulary!$A:$J,7,)=0,"",VLOOKUP($A3,Vocabulary!$A:$J,7,)),"")</f>
        <v/>
      </c>
      <c r="F3" s="11" t="str">
        <f>IF($A3&lt;&gt;"",VLOOKUP($A3,Vocabulary!$A:$J,4,),"")</f>
        <v>Location</v>
      </c>
      <c r="G3" s="8" t="s">
        <v>733</v>
      </c>
      <c r="O3" t="s">
        <v>728</v>
      </c>
      <c r="P3" s="7">
        <f>SUM(A2:A662)</f>
        <v>247016</v>
      </c>
      <c r="Q3" t="str">
        <f>IF(P3&lt;&gt;Vocabulary!O3,"nok","ok")</f>
        <v>ok</v>
      </c>
    </row>
    <row r="4" spans="1:17" x14ac:dyDescent="0.3">
      <c r="A4" s="8">
        <v>3</v>
      </c>
      <c r="B4" s="12" t="str">
        <f>IFERROR(VLOOKUP(A4,Vocabulary!$A:$J,2,),"")</f>
        <v>AddressPOBox</v>
      </c>
      <c r="C4" s="12" t="str">
        <f>IF($A4&lt;&gt;"",VLOOKUP($A4,Vocabulary!$A:$J,10,),"")</f>
        <v>&lt;eu:AddressPOBox&gt;</v>
      </c>
      <c r="D4" s="11" t="str">
        <f>IF($A4&lt;&gt;"",IF(VLOOKUP($A4,Vocabulary!$A:$J,3,)=0,"",VLOOKUP($A4,Vocabulary!$A:$J,3,)),"")</f>
        <v>The Post Office Box number.</v>
      </c>
      <c r="E4" s="11" t="str">
        <f>IF($A4&lt;&gt;"",IF(VLOOKUP($A4,Vocabulary!$A:$J,7,)=0,"",VLOOKUP($A4,Vocabulary!$A:$J,7,)),"")</f>
        <v/>
      </c>
      <c r="F4" s="11" t="str">
        <f>IF($A4&lt;&gt;"",VLOOKUP($A4,Vocabulary!$A:$J,4,),"")</f>
        <v>Location</v>
      </c>
      <c r="G4" s="8" t="s">
        <v>733</v>
      </c>
    </row>
    <row r="5" spans="1:17" x14ac:dyDescent="0.3">
      <c r="A5" s="8">
        <v>4</v>
      </c>
      <c r="B5" s="12" t="str">
        <f>IFERROR(VLOOKUP(A5,Vocabulary!$A:$J,2,),"")</f>
        <v>AddressThoroughfare</v>
      </c>
      <c r="C5" s="12" t="str">
        <f>IF($A5&lt;&gt;"",VLOOKUP($A5,Vocabulary!$A:$J,10,),"")</f>
        <v>&lt;eu:AddressThoroughfare&gt;</v>
      </c>
      <c r="D5" s="11" t="str">
        <f>IF($A5&lt;&gt;"",IF(VLOOKUP($A5,Vocabulary!$A:$J,3,)=0,"",VLOOKUP($A5,Vocabulary!$A:$J,3,)),"")</f>
        <v>The name of a passage or way through from one location to another.</v>
      </c>
      <c r="E5" s="11" t="str">
        <f>IF($A5&lt;&gt;"",IF(VLOOKUP($A5,Vocabulary!$A:$J,7,)=0,"",VLOOKUP($A5,Vocabulary!$A:$J,7,)),"")</f>
        <v/>
      </c>
      <c r="F5" s="11" t="str">
        <f>IF($A5&lt;&gt;"",VLOOKUP($A5,Vocabulary!$A:$J,4,),"")</f>
        <v>Location</v>
      </c>
      <c r="G5" s="8" t="s">
        <v>733</v>
      </c>
    </row>
    <row r="6" spans="1:17" x14ac:dyDescent="0.3">
      <c r="A6" s="8">
        <v>5</v>
      </c>
      <c r="B6" s="12" t="str">
        <f>IFERROR(VLOOKUP(A6,Vocabulary!$A:$J,2,),"")</f>
        <v>AddressLocatorDesignator</v>
      </c>
      <c r="C6" s="12" t="str">
        <f>IF($A6&lt;&gt;"",VLOOKUP($A6,Vocabulary!$A:$J,10,),"")</f>
        <v>&lt;eu:AddressLocatorDesignator&gt;</v>
      </c>
      <c r="D6" s="11" t="str">
        <f>IF($A6&lt;&gt;"",IF(VLOOKUP($A6,Vocabulary!$A:$J,3,)=0,"",VLOOKUP($A6,Vocabulary!$A:$J,3,)),"")</f>
        <v>A number or a sequence of characters that uniquely identifies the locator within the relevant scope.</v>
      </c>
      <c r="E6" s="11" t="str">
        <f>IF($A6&lt;&gt;"",IF(VLOOKUP($A6,Vocabulary!$A:$J,7,)=0,"",VLOOKUP($A6,Vocabulary!$A:$J,7,)),"")</f>
        <v/>
      </c>
      <c r="F6" s="11" t="str">
        <f>IF($A6&lt;&gt;"",VLOOKUP($A6,Vocabulary!$A:$J,4,),"")</f>
        <v>Location</v>
      </c>
      <c r="G6" s="8" t="s">
        <v>733</v>
      </c>
    </row>
    <row r="7" spans="1:17" x14ac:dyDescent="0.3">
      <c r="A7" s="8">
        <v>6</v>
      </c>
      <c r="B7" s="12" t="str">
        <f>IFERROR(VLOOKUP(A7,Vocabulary!$A:$J,2,),"")</f>
        <v>AddressLocatorName</v>
      </c>
      <c r="C7" s="12" t="str">
        <f>IF($A7&lt;&gt;"",VLOOKUP($A7,Vocabulary!$A:$J,10,),"")</f>
        <v>&lt;eu:AddressLocatorName&gt;</v>
      </c>
      <c r="D7" s="11" t="str">
        <f>IF($A7&lt;&gt;"",IF(VLOOKUP($A7,Vocabulary!$A:$J,3,)=0,"",VLOOKUP($A7,Vocabulary!$A:$J,3,)),"")</f>
        <v>A proper noun applied to the real world entity identified by the address.</v>
      </c>
      <c r="E7" s="11" t="str">
        <f>IF($A7&lt;&gt;"",IF(VLOOKUP($A7,Vocabulary!$A:$J,7,)=0,"",VLOOKUP($A7,Vocabulary!$A:$J,7,)),"")</f>
        <v/>
      </c>
      <c r="F7" s="11" t="str">
        <f>IF($A7&lt;&gt;"",VLOOKUP($A7,Vocabulary!$A:$J,4,),"")</f>
        <v>Location</v>
      </c>
      <c r="G7" s="8" t="s">
        <v>733</v>
      </c>
    </row>
    <row r="8" spans="1:17" x14ac:dyDescent="0.3">
      <c r="A8" s="8">
        <v>7</v>
      </c>
      <c r="B8" s="12" t="str">
        <f>IFERROR(VLOOKUP(A8,Vocabulary!$A:$J,2,),"")</f>
        <v>AddressAddressArea</v>
      </c>
      <c r="C8" s="12" t="str">
        <f>IF($A8&lt;&gt;"",VLOOKUP($A8,Vocabulary!$A:$J,10,),"")</f>
        <v>&lt;eu:AddressAddressArea&gt;</v>
      </c>
      <c r="D8" s="11" t="str">
        <f>IF($A8&lt;&gt;"",IF(VLOOKUP($A8,Vocabulary!$A:$J,3,)=0,"",VLOOKUP($A8,Vocabulary!$A:$J,3,)),"")</f>
        <v>The name of a geographic area or locality that groups a number of addressable objects for addressing purposes, without being an administrative unit.</v>
      </c>
      <c r="E8" s="11" t="str">
        <f>IF($A8&lt;&gt;"",IF(VLOOKUP($A8,Vocabulary!$A:$J,7,)=0,"",VLOOKUP($A8,Vocabulary!$A:$J,7,)),"")</f>
        <v/>
      </c>
      <c r="F8" s="11" t="str">
        <f>IF($A8&lt;&gt;"",VLOOKUP($A8,Vocabulary!$A:$J,4,),"")</f>
        <v>Location</v>
      </c>
      <c r="G8" s="8" t="s">
        <v>733</v>
      </c>
    </row>
    <row r="9" spans="1:17" x14ac:dyDescent="0.3">
      <c r="A9" s="8">
        <v>8</v>
      </c>
      <c r="B9" s="12" t="str">
        <f>IFERROR(VLOOKUP(A9,Vocabulary!$A:$J,2,),"")</f>
        <v>AddressPostName</v>
      </c>
      <c r="C9" s="12" t="str">
        <f>IF($A9&lt;&gt;"",VLOOKUP($A9,Vocabulary!$A:$J,10,),"")</f>
        <v>&lt;eu:AddressPostName&gt;</v>
      </c>
      <c r="D9" s="11" t="str">
        <f>IF($A9&lt;&gt;"",IF(VLOOKUP($A9,Vocabulary!$A:$J,3,)=0,"",VLOOKUP($A9,Vocabulary!$A:$J,3,)),"")</f>
        <v>The key postal division of the address, usually the city.</v>
      </c>
      <c r="E9" s="11" t="str">
        <f>IF($A9&lt;&gt;"",IF(VLOOKUP($A9,Vocabulary!$A:$J,7,)=0,"",VLOOKUP($A9,Vocabulary!$A:$J,7,)),"")</f>
        <v/>
      </c>
      <c r="F9" s="11" t="str">
        <f>IF($A9&lt;&gt;"",VLOOKUP($A9,Vocabulary!$A:$J,4,),"")</f>
        <v>Location</v>
      </c>
      <c r="G9" s="8" t="s">
        <v>733</v>
      </c>
    </row>
    <row r="10" spans="1:17" x14ac:dyDescent="0.3">
      <c r="A10" s="8">
        <v>9</v>
      </c>
      <c r="B10" s="12" t="str">
        <f>IFERROR(VLOOKUP(A10,Vocabulary!$A:$J,2,),"")</f>
        <v>AddressAdminUnitL2</v>
      </c>
      <c r="C10" s="12" t="str">
        <f>IF($A10&lt;&gt;"",VLOOKUP($A10,Vocabulary!$A:$J,10,),"")</f>
        <v>&lt;eu:AddressAdminUnitL2&gt;</v>
      </c>
      <c r="D10" s="11" t="str">
        <f>IF($A10&lt;&gt;"",IF(VLOOKUP($A10,Vocabulary!$A:$J,3,)=0,"",VLOOKUP($A10,Vocabulary!$A:$J,3,)),"")</f>
        <v>The region of the address, usually a county, state or other such area that typically encompasses several localities.</v>
      </c>
      <c r="E10" s="11" t="str">
        <f>IF($A10&lt;&gt;"",IF(VLOOKUP($A10,Vocabulary!$A:$J,7,)=0,"",VLOOKUP($A10,Vocabulary!$A:$J,7,)),"")</f>
        <v/>
      </c>
      <c r="F10" s="11" t="str">
        <f>IF($A10&lt;&gt;"",VLOOKUP($A10,Vocabulary!$A:$J,4,),"")</f>
        <v>Location</v>
      </c>
      <c r="G10" s="8" t="s">
        <v>733</v>
      </c>
    </row>
    <row r="11" spans="1:17" x14ac:dyDescent="0.3">
      <c r="A11" s="8">
        <v>10</v>
      </c>
      <c r="B11" s="12" t="str">
        <f>IFERROR(VLOOKUP(A11,Vocabulary!$A:$J,2,),"")</f>
        <v>AddressAdminUnitL1</v>
      </c>
      <c r="C11" s="12" t="str">
        <f>IF($A11&lt;&gt;"",VLOOKUP($A11,Vocabulary!$A:$J,10,),"")</f>
        <v>&lt;eu:AddressAdminUnitL1&gt;</v>
      </c>
      <c r="D11" s="11" t="str">
        <f>IF($A11&lt;&gt;"",IF(VLOOKUP($A11,Vocabulary!$A:$J,3,)=0,"",VLOOKUP($A11,Vocabulary!$A:$J,3,)),"")</f>
        <v>The uppermost administrative unit for the address, almost always a country.</v>
      </c>
      <c r="E11" s="11" t="str">
        <f>IF($A11&lt;&gt;"",IF(VLOOKUP($A11,Vocabulary!$A:$J,7,)=0,"",VLOOKUP($A11,Vocabulary!$A:$J,7,)),"")</f>
        <v/>
      </c>
      <c r="F11" s="11" t="str">
        <f>IF($A11&lt;&gt;"",VLOOKUP($A11,Vocabulary!$A:$J,4,),"")</f>
        <v>Location</v>
      </c>
      <c r="G11" s="8" t="s">
        <v>733</v>
      </c>
    </row>
    <row r="12" spans="1:17" x14ac:dyDescent="0.3">
      <c r="A12" s="8">
        <v>11</v>
      </c>
      <c r="B12" s="12" t="str">
        <f>IFERROR(VLOOKUP(A12,Vocabulary!$A:$J,2,),"")</f>
        <v>AddressPostCode</v>
      </c>
      <c r="C12" s="12" t="str">
        <f>IF($A12&lt;&gt;"",VLOOKUP($A12,Vocabulary!$A:$J,10,),"")</f>
        <v>&lt;eu:AddressPostCode&gt;</v>
      </c>
      <c r="D12" s="11" t="str">
        <f>IF($A12&lt;&gt;"",IF(VLOOKUP($A12,Vocabulary!$A:$J,3,)=0,"",VLOOKUP($A12,Vocabulary!$A:$J,3,)),"")</f>
        <v>The post code, a.k.a. postal code, ZIP code, etc.</v>
      </c>
      <c r="E12" s="11" t="str">
        <f>IF($A12&lt;&gt;"",IF(VLOOKUP($A12,Vocabulary!$A:$J,7,)=0,"",VLOOKUP($A12,Vocabulary!$A:$J,7,)),"")</f>
        <v/>
      </c>
      <c r="F12" s="11" t="str">
        <f>IF($A12&lt;&gt;"",VLOOKUP($A12,Vocabulary!$A:$J,4,),"")</f>
        <v>Location</v>
      </c>
      <c r="G12" s="8" t="s">
        <v>733</v>
      </c>
    </row>
    <row r="13" spans="1:17" x14ac:dyDescent="0.3">
      <c r="A13" s="8">
        <v>12</v>
      </c>
      <c r="B13" s="12" t="str">
        <f>IFERROR(VLOOKUP(A13,Vocabulary!$A:$J,2,),"")</f>
        <v>AddressAddressID</v>
      </c>
      <c r="C13" s="12" t="str">
        <f>IF($A13&lt;&gt;"",VLOOKUP($A13,Vocabulary!$A:$J,10,),"")</f>
        <v>&lt;eu:AddressAddressID&gt;</v>
      </c>
      <c r="D13" s="11" t="str">
        <f>IF($A13&lt;&gt;"",IF(VLOOKUP($A13,Vocabulary!$A:$J,3,)=0,"",VLOOKUP($A13,Vocabulary!$A:$J,3,)),"")</f>
        <v>A globally unique identifier for this instance of the address.</v>
      </c>
      <c r="E13" s="11" t="str">
        <f>IF($A13&lt;&gt;"",IF(VLOOKUP($A13,Vocabulary!$A:$J,7,)=0,"",VLOOKUP($A13,Vocabulary!$A:$J,7,)),"")</f>
        <v/>
      </c>
      <c r="F13" s="11" t="str">
        <f>IF($A13&lt;&gt;"",VLOOKUP($A13,Vocabulary!$A:$J,4,),"")</f>
        <v>Location</v>
      </c>
      <c r="G13" s="8" t="s">
        <v>733</v>
      </c>
    </row>
    <row r="14" spans="1:17" x14ac:dyDescent="0.3">
      <c r="A14" s="8">
        <v>13</v>
      </c>
      <c r="B14" s="12" t="str">
        <f>IFERROR(VLOOKUP(A14,Vocabulary!$A:$J,2,),"")</f>
        <v>Agent</v>
      </c>
      <c r="C14" s="12" t="str">
        <f>IF($A14&lt;&gt;"",VLOOKUP($A14,Vocabulary!$A:$J,10,),"")</f>
        <v>&lt;eu:Agent&gt;</v>
      </c>
      <c r="D14" s="11" t="str">
        <f>IF($A14&lt;&gt;"",IF(VLOOKUP($A14,Vocabulary!$A:$J,3,)=0,"",VLOOKUP($A14,Vocabulary!$A:$J,3,)),"")</f>
        <v>An entity that is able to carry out actions.</v>
      </c>
      <c r="E14" s="11" t="str">
        <f>IF($A14&lt;&gt;"",IF(VLOOKUP($A14,Vocabulary!$A:$J,7,)=0,"",VLOOKUP($A14,Vocabulary!$A:$J,7,)),"")</f>
        <v/>
      </c>
      <c r="F14" s="11" t="str">
        <f>IF($A14&lt;&gt;"",VLOOKUP($A14,Vocabulary!$A:$J,4,),"")</f>
        <v>Other</v>
      </c>
      <c r="G14" s="8" t="s">
        <v>733</v>
      </c>
    </row>
    <row r="15" spans="1:17" x14ac:dyDescent="0.3">
      <c r="A15" s="8">
        <v>14</v>
      </c>
      <c r="B15" s="12" t="str">
        <f>IFERROR(VLOOKUP(A15,Vocabulary!$A:$J,2,),"")</f>
        <v>AgentIdentifier</v>
      </c>
      <c r="C15" s="12" t="str">
        <f>IF($A15&lt;&gt;"",VLOOKUP($A15,Vocabulary!$A:$J,10,),"")</f>
        <v>&lt;eu:AgentIdentifier&gt;</v>
      </c>
      <c r="D15" s="11" t="str">
        <f>IF($A15&lt;&gt;"",IF(VLOOKUP($A15,Vocabulary!$A:$J,3,)=0,"",VLOOKUP($A15,Vocabulary!$A:$J,3,)),"")</f>
        <v>This property represents a formally-issued Identifier for the Agent.</v>
      </c>
      <c r="E15" s="11" t="str">
        <f>IF($A15&lt;&gt;"",IF(VLOOKUP($A15,Vocabulary!$A:$J,7,)=0,"",VLOOKUP($A15,Vocabulary!$A:$J,7,)),"")</f>
        <v/>
      </c>
      <c r="F15" s="11" t="str">
        <f>IF($A15&lt;&gt;"",VLOOKUP($A15,Vocabulary!$A:$J,4,),"")</f>
        <v>Other</v>
      </c>
      <c r="G15" s="8" t="s">
        <v>733</v>
      </c>
    </row>
    <row r="16" spans="1:17" x14ac:dyDescent="0.3">
      <c r="A16" s="8">
        <v>15</v>
      </c>
      <c r="B16" s="12" t="str">
        <f>IFERROR(VLOOKUP(A16,Vocabulary!$A:$J,2,),"")</f>
        <v>AgentName</v>
      </c>
      <c r="C16" s="12" t="str">
        <f>IF($A16&lt;&gt;"",VLOOKUP($A16,Vocabulary!$A:$J,10,),"")</f>
        <v>&lt;eu:AgentName&gt;</v>
      </c>
      <c r="D16" s="11" t="str">
        <f>IF($A16&lt;&gt;"",IF(VLOOKUP($A16,Vocabulary!$A:$J,3,)=0,"",VLOOKUP($A16,Vocabulary!$A:$J,3,)),"")</f>
        <v xml:space="preserve">This property represents the Name of the Agent. </v>
      </c>
      <c r="E16" s="11" t="str">
        <f>IF($A16&lt;&gt;"",IF(VLOOKUP($A16,Vocabulary!$A:$J,7,)=0,"",VLOOKUP($A16,Vocabulary!$A:$J,7,)),"")</f>
        <v/>
      </c>
      <c r="F16" s="11" t="str">
        <f>IF($A16&lt;&gt;"",VLOOKUP($A16,Vocabulary!$A:$J,4,),"")</f>
        <v>Other</v>
      </c>
      <c r="G16" s="8" t="s">
        <v>733</v>
      </c>
    </row>
    <row r="17" spans="1:7" x14ac:dyDescent="0.3">
      <c r="A17" s="8">
        <v>16</v>
      </c>
      <c r="B17" s="12" t="str">
        <f>IFERROR(VLOOKUP(A17,Vocabulary!$A:$J,2,),"")</f>
        <v>AgentType</v>
      </c>
      <c r="C17" s="12" t="str">
        <f>IF($A17&lt;&gt;"",VLOOKUP($A17,Vocabulary!$A:$J,10,),"")</f>
        <v>&lt;eu:AgentType&gt;</v>
      </c>
      <c r="D17" s="11" t="str">
        <f>IF($A17&lt;&gt;"",IF(VLOOKUP($A17,Vocabulary!$A:$J,3,)=0,"",VLOOKUP($A17,Vocabulary!$A:$J,3,)),"")</f>
        <v xml:space="preserve">This property represents the Type of an Agent as described in a controlled vocabulary. In the context of CPSV-AP an Agent can be a Public Organization or a Person. </v>
      </c>
      <c r="E17" s="11" t="str">
        <f>IF($A17&lt;&gt;"",IF(VLOOKUP($A17,Vocabulary!$A:$J,7,)=0,"",VLOOKUP($A17,Vocabulary!$A:$J,7,)),"")</f>
        <v/>
      </c>
      <c r="F17" s="11" t="str">
        <f>IF($A17&lt;&gt;"",VLOOKUP($A17,Vocabulary!$A:$J,4,),"")</f>
        <v>Other</v>
      </c>
      <c r="G17" s="8" t="s">
        <v>733</v>
      </c>
    </row>
    <row r="18" spans="1:7" x14ac:dyDescent="0.3">
      <c r="A18" s="8">
        <v>17</v>
      </c>
      <c r="B18" s="12" t="str">
        <f>IFERROR(VLOOKUP(A18,Vocabulary!$A:$J,2,),"")</f>
        <v>AgentPlaysRole</v>
      </c>
      <c r="C18" s="12" t="str">
        <f>IF($A18&lt;&gt;"",VLOOKUP($A18,Vocabulary!$A:$J,10,),"")</f>
        <v>&lt;eu:AgentPlaysRole&gt;</v>
      </c>
      <c r="D18" s="11" t="str">
        <f>IF($A18&lt;&gt;"",IF(VLOOKUP($A18,Vocabulary!$A:$J,3,)=0,"",VLOOKUP($A18,Vocabulary!$A:$J,3,)),"")</f>
        <v>A public service in which the agent plays a role.</v>
      </c>
      <c r="E18" s="11" t="str">
        <f>IF($A18&lt;&gt;"",IF(VLOOKUP($A18,Vocabulary!$A:$J,7,)=0,"",VLOOKUP($A18,Vocabulary!$A:$J,7,)),"")</f>
        <v/>
      </c>
      <c r="F18" s="11" t="str">
        <f>IF($A18&lt;&gt;"",VLOOKUP($A18,Vocabulary!$A:$J,4,),"")</f>
        <v>Other</v>
      </c>
      <c r="G18" s="8" t="s">
        <v>733</v>
      </c>
    </row>
    <row r="19" spans="1:7" x14ac:dyDescent="0.3">
      <c r="A19" s="8">
        <v>18</v>
      </c>
      <c r="B19" s="12" t="str">
        <f>IFERROR(VLOOKUP(A19,Vocabulary!$A:$J,2,),"")</f>
        <v>AgentUses</v>
      </c>
      <c r="C19" s="12" t="str">
        <f>IF($A19&lt;&gt;"",VLOOKUP($A19,Vocabulary!$A:$J,10,),"")</f>
        <v>&lt;eu:AgentUses&gt;</v>
      </c>
      <c r="D19" s="11" t="str">
        <f>IF($A19&lt;&gt;"",IF(VLOOKUP($A19,Vocabulary!$A:$J,3,)=0,"",VLOOKUP($A19,Vocabulary!$A:$J,3,)),"")</f>
        <v>A public service used by the agent.</v>
      </c>
      <c r="E19" s="11" t="str">
        <f>IF($A19&lt;&gt;"",IF(VLOOKUP($A19,Vocabulary!$A:$J,7,)=0,"",VLOOKUP($A19,Vocabulary!$A:$J,7,)),"")</f>
        <v/>
      </c>
      <c r="F19" s="11" t="str">
        <f>IF($A19&lt;&gt;"",VLOOKUP($A19,Vocabulary!$A:$J,4,),"")</f>
        <v>Other</v>
      </c>
      <c r="G19" s="8" t="s">
        <v>733</v>
      </c>
    </row>
    <row r="20" spans="1:7" x14ac:dyDescent="0.3">
      <c r="A20" s="8">
        <v>19</v>
      </c>
      <c r="B20" s="12" t="str">
        <f>IFERROR(VLOOKUP(A20,Vocabulary!$A:$J,2,),"")</f>
        <v>AgentHasAddress</v>
      </c>
      <c r="C20" s="12" t="str">
        <f>IF($A20&lt;&gt;"",VLOOKUP($A20,Vocabulary!$A:$J,10,),"")</f>
        <v>&lt;eu:AgentHasAddress&gt;</v>
      </c>
      <c r="D20" s="11" t="str">
        <f>IF($A20&lt;&gt;"",IF(VLOOKUP($A20,Vocabulary!$A:$J,3,)=0,"",VLOOKUP($A20,Vocabulary!$A:$J,3,)),"")</f>
        <v>This property represents an Address related to an Agent. Asserting the address relationship implies that the Agent has an Address.</v>
      </c>
      <c r="E20" s="11" t="str">
        <f>IF($A20&lt;&gt;"",IF(VLOOKUP($A20,Vocabulary!$A:$J,7,)=0,"",VLOOKUP($A20,Vocabulary!$A:$J,7,)),"")</f>
        <v/>
      </c>
      <c r="F20" s="11" t="str">
        <f>IF($A20&lt;&gt;"",VLOOKUP($A20,Vocabulary!$A:$J,4,),"")</f>
        <v>Other</v>
      </c>
      <c r="G20" s="8" t="s">
        <v>733</v>
      </c>
    </row>
    <row r="21" spans="1:7" x14ac:dyDescent="0.3">
      <c r="A21" s="8">
        <v>20</v>
      </c>
      <c r="B21" s="12" t="str">
        <f>IFERROR(VLOOKUP(A21,Vocabulary!$A:$J,2,),"")</f>
        <v>AgentSatisfiesCriterion</v>
      </c>
      <c r="C21" s="12" t="str">
        <f>IF($A21&lt;&gt;"",VLOOKUP($A21,Vocabulary!$A:$J,10,),"")</f>
        <v>&lt;eu:AgentSatisfiesCriterion&gt;</v>
      </c>
      <c r="D21" s="11" t="str">
        <f>IF($A21&lt;&gt;"",IF(VLOOKUP($A21,Vocabulary!$A:$J,3,)=0,"",VLOOKUP($A21,Vocabulary!$A:$J,3,)),"")</f>
        <v/>
      </c>
      <c r="E21" s="11" t="str">
        <f>IF($A21&lt;&gt;"",IF(VLOOKUP($A21,Vocabulary!$A:$J,7,)=0,"",VLOOKUP($A21,Vocabulary!$A:$J,7,)),"")</f>
        <v/>
      </c>
      <c r="F21" s="11" t="str">
        <f>IF($A21&lt;&gt;"",VLOOKUP($A21,Vocabulary!$A:$J,4,),"")</f>
        <v>Other</v>
      </c>
      <c r="G21" s="8" t="s">
        <v>733</v>
      </c>
    </row>
    <row r="22" spans="1:7" x14ac:dyDescent="0.3">
      <c r="A22" s="8">
        <v>21</v>
      </c>
      <c r="B22" s="12" t="str">
        <f>IFERROR(VLOOKUP(A22,Vocabulary!$A:$J,2,),"")</f>
        <v>AgentProvidesRequirementResponse</v>
      </c>
      <c r="C22" s="12" t="str">
        <f>IF($A22&lt;&gt;"",VLOOKUP($A22,Vocabulary!$A:$J,10,),"")</f>
        <v>&lt;eu:AgentProvidesRequirementResponse&gt;</v>
      </c>
      <c r="D22" s="11" t="str">
        <f>IF($A22&lt;&gt;"",IF(VLOOKUP($A22,Vocabulary!$A:$J,3,)=0,"",VLOOKUP($A22,Vocabulary!$A:$J,3,)),"")</f>
        <v/>
      </c>
      <c r="E22" s="11" t="str">
        <f>IF($A22&lt;&gt;"",IF(VLOOKUP($A22,Vocabulary!$A:$J,7,)=0,"",VLOOKUP($A22,Vocabulary!$A:$J,7,)),"")</f>
        <v/>
      </c>
      <c r="F22" s="11" t="str">
        <f>IF($A22&lt;&gt;"",VLOOKUP($A22,Vocabulary!$A:$J,4,),"")</f>
        <v>Other</v>
      </c>
      <c r="G22" s="8" t="s">
        <v>733</v>
      </c>
    </row>
    <row r="23" spans="1:7" x14ac:dyDescent="0.3">
      <c r="A23" s="8">
        <v>22</v>
      </c>
      <c r="B23" s="12" t="str">
        <f>IFERROR(VLOOKUP(A23,Vocabulary!$A:$J,2,),"")</f>
        <v>BusinessEvent</v>
      </c>
      <c r="C23" s="12" t="str">
        <f>IF($A23&lt;&gt;"",VLOOKUP($A23,Vocabulary!$A:$J,10,),"")</f>
        <v>&lt;eu:BusinessEvent&gt;</v>
      </c>
      <c r="D23" s="11" t="str">
        <f>IF($A23&lt;&gt;"",IF(VLOOKUP($A23,Vocabulary!$A:$J,3,)=0,"",VLOOKUP($A23,Vocabulary!$A:$J,3,)),"")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E23" s="11" t="str">
        <f>IF($A23&lt;&gt;"",IF(VLOOKUP($A23,Vocabulary!$A:$J,7,)=0,"",VLOOKUP($A23,Vocabulary!$A:$J,7,)),"")</f>
        <v/>
      </c>
      <c r="F23" s="11" t="str">
        <f>IF($A23&lt;&gt;"",VLOOKUP($A23,Vocabulary!$A:$J,4,),"")</f>
        <v>Organization</v>
      </c>
      <c r="G23" s="8" t="s">
        <v>733</v>
      </c>
    </row>
    <row r="24" spans="1:7" x14ac:dyDescent="0.3">
      <c r="A24" s="8">
        <v>23</v>
      </c>
      <c r="B24" s="12" t="str">
        <f>IFERROR(VLOOKUP(A24,Vocabulary!$A:$J,2,),"")</f>
        <v>ChangeEvent</v>
      </c>
      <c r="C24" s="12" t="str">
        <f>IF($A24&lt;&gt;"",VLOOKUP($A24,Vocabulary!$A:$J,10,),"")</f>
        <v>&lt;eu:ChangeEvent&gt;</v>
      </c>
      <c r="D24" s="11" t="str">
        <f>IF($A24&lt;&gt;"",IF(VLOOKUP($A24,Vocabulary!$A:$J,3,)=0,"",VLOOKUP($A24,Vocabulary!$A:$J,3,)),"")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E24" s="11" t="str">
        <f>IF($A24&lt;&gt;"",IF(VLOOKUP($A24,Vocabulary!$A:$J,7,)=0,"",VLOOKUP($A24,Vocabulary!$A:$J,7,)),"")</f>
        <v/>
      </c>
      <c r="F24" s="11" t="str">
        <f>IF($A24&lt;&gt;"",VLOOKUP($A24,Vocabulary!$A:$J,4,),"")</f>
        <v>Organization</v>
      </c>
      <c r="G24" s="8" t="s">
        <v>733</v>
      </c>
    </row>
    <row r="25" spans="1:7" x14ac:dyDescent="0.3">
      <c r="A25" s="8">
        <v>24</v>
      </c>
      <c r="B25" s="12" t="str">
        <f>IFERROR(VLOOKUP(A25,Vocabulary!$A:$J,2,),"")</f>
        <v>ChangeEventHasFormalFramework</v>
      </c>
      <c r="C25" s="12" t="str">
        <f>IF($A25&lt;&gt;"",VLOOKUP($A25,Vocabulary!$A:$J,10,),"")</f>
        <v>&lt;eu:ChangeEventHasFormalFramework&gt;</v>
      </c>
      <c r="D25" s="11" t="str">
        <f>IF($A25&lt;&gt;"",IF(VLOOKUP($A25,Vocabulary!$A:$J,3,)=0,"",VLOOKUP($A25,Vocabulary!$A:$J,3,)),"")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E25" s="11" t="str">
        <f>IF($A25&lt;&gt;"",IF(VLOOKUP($A25,Vocabulary!$A:$J,7,)=0,"",VLOOKUP($A25,Vocabulary!$A:$J,7,)),"")</f>
        <v/>
      </c>
      <c r="F25" s="11" t="str">
        <f>IF($A25&lt;&gt;"",VLOOKUP($A25,Vocabulary!$A:$J,4,),"")</f>
        <v>Organization</v>
      </c>
      <c r="G25" s="8" t="s">
        <v>733</v>
      </c>
    </row>
    <row r="26" spans="1:7" x14ac:dyDescent="0.3">
      <c r="A26" s="8">
        <v>25</v>
      </c>
      <c r="B26" s="12" t="str">
        <f>IFERROR(VLOOKUP(A26,Vocabulary!$A:$J,2,),"")</f>
        <v>ChangeEventOriginalOrganisation</v>
      </c>
      <c r="C26" s="12" t="str">
        <f>IF($A26&lt;&gt;"",VLOOKUP($A26,Vocabulary!$A:$J,10,),"")</f>
        <v>&lt;eu:ChangeEventOriginalOrganisation&gt;</v>
      </c>
      <c r="D26" s="11" t="str">
        <f>IF($A26&lt;&gt;"",IF(VLOOKUP($A26,Vocabulary!$A:$J,3,)=0,"",VLOOKUP($A26,Vocabulary!$A:$J,3,)),"")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E26" s="11" t="str">
        <f>IF($A26&lt;&gt;"",IF(VLOOKUP($A26,Vocabulary!$A:$J,7,)=0,"",VLOOKUP($A26,Vocabulary!$A:$J,7,)),"")</f>
        <v/>
      </c>
      <c r="F26" s="11" t="str">
        <f>IF($A26&lt;&gt;"",VLOOKUP($A26,Vocabulary!$A:$J,4,),"")</f>
        <v>Organization</v>
      </c>
      <c r="G26" s="8" t="s">
        <v>733</v>
      </c>
    </row>
    <row r="27" spans="1:7" x14ac:dyDescent="0.3">
      <c r="A27" s="8">
        <v>26</v>
      </c>
      <c r="B27" s="12" t="str">
        <f>IFERROR(VLOOKUP(A27,Vocabulary!$A:$J,2,),"")</f>
        <v>ChangeEventResultingOrganisation</v>
      </c>
      <c r="C27" s="12" t="str">
        <f>IF($A27&lt;&gt;"",VLOOKUP($A27,Vocabulary!$A:$J,10,),"")</f>
        <v>&lt;eu:ChangeEventResultingOrganisation&gt;</v>
      </c>
      <c r="D27" s="11" t="str">
        <f>IF($A27&lt;&gt;"",IF(VLOOKUP($A27,Vocabulary!$A:$J,3,)=0,"",VLOOKUP($A27,Vocabulary!$A:$J,3,)),"")</f>
        <v xml:space="preserve">This property links a Change Event or a Foundation Event to the organization that
resulted from it.
In the RDF release of the CPOV, these properties are bound to
org:resultingOrganization and org:resultedFrom.
</v>
      </c>
      <c r="E27" s="11" t="str">
        <f>IF($A27&lt;&gt;"",IF(VLOOKUP($A27,Vocabulary!$A:$J,7,)=0,"",VLOOKUP($A27,Vocabulary!$A:$J,7,)),"")</f>
        <v/>
      </c>
      <c r="F27" s="11" t="str">
        <f>IF($A27&lt;&gt;"",VLOOKUP($A27,Vocabulary!$A:$J,4,),"")</f>
        <v>Organization</v>
      </c>
      <c r="G27" s="8" t="s">
        <v>733</v>
      </c>
    </row>
    <row r="28" spans="1:7" x14ac:dyDescent="0.3">
      <c r="A28" s="8">
        <v>27</v>
      </c>
      <c r="B28" s="12" t="str">
        <f>IFERROR(VLOOKUP(A28,Vocabulary!$A:$J,2,),"")</f>
        <v>Channel</v>
      </c>
      <c r="C28" s="12" t="str">
        <f>IF($A28&lt;&gt;"",VLOOKUP($A28,Vocabulary!$A:$J,10,),"")</f>
        <v>&lt;eu:Channel&gt;</v>
      </c>
      <c r="D28" s="11" t="str">
        <f>IF($A28&lt;&gt;"",IF(VLOOKUP($A28,Vocabulary!$A:$J,3,)=0,"",VLOOKUP($A28,Vocabulary!$A:$J,3,)),"")</f>
        <v>A medium through which an agent provides, uses or otherwise interacts with a resource.</v>
      </c>
      <c r="E28" s="11" t="str">
        <f>IF($A28&lt;&gt;"",IF(VLOOKUP($A28,Vocabulary!$A:$J,7,)=0,"",VLOOKUP($A28,Vocabulary!$A:$J,7,)),"")</f>
        <v/>
      </c>
      <c r="F28" s="11" t="str">
        <f>IF($A28&lt;&gt;"",VLOOKUP($A28,Vocabulary!$A:$J,4,),"")</f>
        <v>Organization</v>
      </c>
      <c r="G28" s="8" t="s">
        <v>733</v>
      </c>
    </row>
    <row r="29" spans="1:7" x14ac:dyDescent="0.3">
      <c r="A29" s="8">
        <v>28</v>
      </c>
      <c r="B29" s="12" t="str">
        <f>IFERROR(VLOOKUP(A29,Vocabulary!$A:$J,2,),"")</f>
        <v>ChannelIdentifier</v>
      </c>
      <c r="C29" s="12" t="str">
        <f>IF($A29&lt;&gt;"",VLOOKUP($A29,Vocabulary!$A:$J,10,),"")</f>
        <v>&lt;eu:ChannelIdentifier&gt;</v>
      </c>
      <c r="D29" s="11" t="str">
        <f>IF($A29&lt;&gt;"",IF(VLOOKUP($A29,Vocabulary!$A:$J,3,)=0,"",VLOOKUP($A29,Vocabulary!$A:$J,3,)),"")</f>
        <v>This property represents a formally-issued Identifier for the Channel.</v>
      </c>
      <c r="E29" s="11" t="str">
        <f>IF($A29&lt;&gt;"",IF(VLOOKUP($A29,Vocabulary!$A:$J,7,)=0,"",VLOOKUP($A29,Vocabulary!$A:$J,7,)),"")</f>
        <v/>
      </c>
      <c r="F29" s="11" t="str">
        <f>IF($A29&lt;&gt;"",VLOOKUP($A29,Vocabulary!$A:$J,4,),"")</f>
        <v>Organization</v>
      </c>
      <c r="G29" s="8" t="s">
        <v>733</v>
      </c>
    </row>
    <row r="30" spans="1:7" x14ac:dyDescent="0.3">
      <c r="A30" s="8">
        <v>29</v>
      </c>
      <c r="B30" s="12" t="str">
        <f>IFERROR(VLOOKUP(A30,Vocabulary!$A:$J,2,),"")</f>
        <v>ChannelType</v>
      </c>
      <c r="C30" s="12" t="str">
        <f>IF($A30&lt;&gt;"",VLOOKUP($A30,Vocabulary!$A:$J,10,),"")</f>
        <v>&lt;eu:ChannelType&gt;</v>
      </c>
      <c r="D30" s="11" t="str">
        <f>IF($A30&lt;&gt;"",IF(VLOOKUP($A30,Vocabulary!$A:$J,3,)=0,"",VLOOKUP($A30,Vocabulary!$A:$J,3,)),"")</f>
        <v>This property represents the type of Channel as defined in a controlled vocabulary.  Currently several ways of delivering the Public Service have been identified and thus defined as subclasses of the Channel class, for instance E-mail, Homepage, Fax, Assistant, Telephone.</v>
      </c>
      <c r="E30" s="11" t="str">
        <f>IF($A30&lt;&gt;"",IF(VLOOKUP($A30,Vocabulary!$A:$J,7,)=0,"",VLOOKUP($A30,Vocabulary!$A:$J,7,)),"")</f>
        <v/>
      </c>
      <c r="F30" s="11" t="str">
        <f>IF($A30&lt;&gt;"",VLOOKUP($A30,Vocabulary!$A:$J,4,),"")</f>
        <v>Organization</v>
      </c>
      <c r="G30" s="8" t="s">
        <v>733</v>
      </c>
    </row>
    <row r="31" spans="1:7" x14ac:dyDescent="0.3">
      <c r="A31" s="8">
        <v>30</v>
      </c>
      <c r="B31" s="12" t="str">
        <f>IFERROR(VLOOKUP(A31,Vocabulary!$A:$J,2,),"")</f>
        <v>ChannelHasContactPoint</v>
      </c>
      <c r="C31" s="12" t="str">
        <f>IF($A31&lt;&gt;"",VLOOKUP($A31,Vocabulary!$A:$J,10,),"")</f>
        <v>&lt;eu:ChannelHasContactPoint&gt;</v>
      </c>
      <c r="D31" s="11" t="str">
        <f>IF($A31&lt;&gt;"",IF(VLOOKUP($A31,Vocabulary!$A:$J,3,)=0,"",VLOOKUP($A31,Vocabulary!$A:$J,3,)),"")</f>
        <v>Links a channel to a method of contact. The actual method of contact is provided using the Contact class from the Core public Organization Vocabulary which in turn uses VCard to provide information such as phone number, homepage etc.</v>
      </c>
      <c r="E31" s="11" t="str">
        <f>IF($A31&lt;&gt;"",IF(VLOOKUP($A31,Vocabulary!$A:$J,7,)=0,"",VLOOKUP($A31,Vocabulary!$A:$J,7,)),"")</f>
        <v/>
      </c>
      <c r="F31" s="11" t="str">
        <f>IF($A31&lt;&gt;"",VLOOKUP($A31,Vocabulary!$A:$J,4,),"")</f>
        <v>Organization</v>
      </c>
      <c r="G31" s="8" t="s">
        <v>733</v>
      </c>
    </row>
    <row r="32" spans="1:7" x14ac:dyDescent="0.3">
      <c r="A32" s="8">
        <v>31</v>
      </c>
      <c r="B32" s="12" t="str">
        <f>IFERROR(VLOOKUP(A32,Vocabulary!$A:$J,2,),"")</f>
        <v>ChannelIsOwnedBy</v>
      </c>
      <c r="C32" s="12" t="str">
        <f>IF($A32&lt;&gt;"",VLOOKUP($A32,Vocabulary!$A:$J,10,),"")</f>
        <v>&lt;eu:ChannelIsOwnedBy&gt;</v>
      </c>
      <c r="D32" s="11" t="str">
        <f>IF($A32&lt;&gt;"",IF(VLOOKUP($A32,Vocabulary!$A:$J,3,)=0,"",VLOOKUP($A32,Vocabulary!$A:$J,3,)),"")</f>
        <v>This property links the Channel class with one or more instances of the Public Organization class. This property indicates the owner of a specific Channel through which a Public Service is being delivered.</v>
      </c>
      <c r="E32" s="11" t="str">
        <f>IF($A32&lt;&gt;"",IF(VLOOKUP($A32,Vocabulary!$A:$J,7,)=0,"",VLOOKUP($A32,Vocabulary!$A:$J,7,)),"")</f>
        <v/>
      </c>
      <c r="F32" s="11" t="str">
        <f>IF($A32&lt;&gt;"",VLOOKUP($A32,Vocabulary!$A:$J,4,),"")</f>
        <v>Organization</v>
      </c>
      <c r="G32" s="8" t="s">
        <v>733</v>
      </c>
    </row>
    <row r="33" spans="1:7" x14ac:dyDescent="0.3">
      <c r="A33" s="8">
        <v>32</v>
      </c>
      <c r="B33" s="12" t="str">
        <f>IFERROR(VLOOKUP(A33,Vocabulary!$A:$J,2,),"")</f>
        <v>ChannelAvailability</v>
      </c>
      <c r="C33" s="12" t="str">
        <f>IF($A33&lt;&gt;"",VLOOKUP($A33,Vocabulary!$A:$J,10,),"")</f>
        <v>&lt;eu:ChannelAvailability&gt;</v>
      </c>
      <c r="D33" s="11" t="str">
        <f>IF($A33&lt;&gt;"",IF(VLOOKUP($A33,Vocabulary!$A:$J,3,)=0,"",VLOOKUP($A33,Vocabulary!$A:$J,3,)),"")</f>
        <v xml:space="preserve">Links a channel to information about when the channel is available, such as the opening hours of an office or telephone service. This is provided using the Period of Time class </v>
      </c>
      <c r="E33" s="11" t="str">
        <f>IF($A33&lt;&gt;"",IF(VLOOKUP($A33,Vocabulary!$A:$J,7,)=0,"",VLOOKUP($A33,Vocabulary!$A:$J,7,)),"")</f>
        <v/>
      </c>
      <c r="F33" s="11" t="str">
        <f>IF($A33&lt;&gt;"",VLOOKUP($A33,Vocabulary!$A:$J,4,),"")</f>
        <v>Organization</v>
      </c>
      <c r="G33" s="8" t="s">
        <v>733</v>
      </c>
    </row>
    <row r="34" spans="1:7" x14ac:dyDescent="0.3">
      <c r="A34" s="8">
        <v>33</v>
      </c>
      <c r="B34" s="12" t="str">
        <f>IFERROR(VLOOKUP(A34,Vocabulary!$A:$J,2,),"")</f>
        <v>ChannelProcessingTime</v>
      </c>
      <c r="C34" s="12" t="str">
        <f>IF($A34&lt;&gt;"",VLOOKUP($A34,Vocabulary!$A:$J,10,),"")</f>
        <v>&lt;eu:ChannelProcessingTime&gt;</v>
      </c>
      <c r="D34" s="11" t="str">
        <f>IF($A34&lt;&gt;"",IF(VLOOKUP($A34,Vocabulary!$A:$J,3,)=0,"",VLOOKUP($A34,Vocabulary!$A:$J,3,)),"")</f>
        <v xml:space="preserve">If the processing time for a Public Service varies according to which channel is used, then it should be applied at the channel level and not at the Public Service level. Either way, the actual information is provided using the Processing Time class </v>
      </c>
      <c r="E34" s="11" t="str">
        <f>IF($A34&lt;&gt;"",IF(VLOOKUP($A34,Vocabulary!$A:$J,7,)=0,"",VLOOKUP($A34,Vocabulary!$A:$J,7,)),"")</f>
        <v/>
      </c>
      <c r="F34" s="11" t="str">
        <f>IF($A34&lt;&gt;"",VLOOKUP($A34,Vocabulary!$A:$J,4,),"")</f>
        <v>Organization</v>
      </c>
      <c r="G34" s="8" t="s">
        <v>733</v>
      </c>
    </row>
    <row r="35" spans="1:7" x14ac:dyDescent="0.3">
      <c r="A35" s="8">
        <v>34</v>
      </c>
      <c r="B35" s="12" t="str">
        <f>IFERROR(VLOOKUP(A35,Vocabulary!$A:$J,2,),"")</f>
        <v>ChannelHasCost</v>
      </c>
      <c r="C35" s="12" t="str">
        <f>IF($A35&lt;&gt;"",VLOOKUP($A35,Vocabulary!$A:$J,10,),"")</f>
        <v>&lt;eu:ChannelHasCost&gt;</v>
      </c>
      <c r="D35" s="11" t="str">
        <f>IF($A35&lt;&gt;"",IF(VLOOKUP($A35,Vocabulary!$A:$J,3,)=0,"",VLOOKUP($A35,Vocabulary!$A:$J,3,)),"")</f>
        <v xml:space="preserve">If the cost of a Public Service varies according to which channel is used, then should be applied at the channel level and not at the Public Service level. Either way, the actual information is provided by the Cost class </v>
      </c>
      <c r="E35" s="11" t="str">
        <f>IF($A35&lt;&gt;"",IF(VLOOKUP($A35,Vocabulary!$A:$J,7,)=0,"",VLOOKUP($A35,Vocabulary!$A:$J,7,)),"")</f>
        <v/>
      </c>
      <c r="F35" s="11" t="str">
        <f>IF($A35&lt;&gt;"",VLOOKUP($A35,Vocabulary!$A:$J,4,),"")</f>
        <v>Organization</v>
      </c>
      <c r="G35" s="8" t="s">
        <v>733</v>
      </c>
    </row>
    <row r="36" spans="1:7" x14ac:dyDescent="0.3">
      <c r="A36" s="8">
        <v>35</v>
      </c>
      <c r="B36" s="12" t="str">
        <f>IFERROR(VLOOKUP(A36,Vocabulary!$A:$J,2,),"")</f>
        <v>Cost</v>
      </c>
      <c r="C36" s="12" t="str">
        <f>IF($A36&lt;&gt;"",VLOOKUP($A36,Vocabulary!$A:$J,10,),"")</f>
        <v>&lt;eu:Cost&gt;</v>
      </c>
      <c r="D36" s="11" t="str">
        <f>IF($A36&lt;&gt;"",IF(VLOOKUP($A36,Vocabulary!$A:$J,3,)=0,"",VLOOKUP($A36,Vocabulary!$A:$J,3,)),"")</f>
        <v>The Cost class represents any costs related to the execution of a Public Service that the Agent consuming it needs to pay.</v>
      </c>
      <c r="E36" s="11" t="str">
        <f>IF($A36&lt;&gt;"",IF(VLOOKUP($A36,Vocabulary!$A:$J,7,)=0,"",VLOOKUP($A36,Vocabulary!$A:$J,7,)),"")</f>
        <v/>
      </c>
      <c r="F36" s="11" t="str">
        <f>IF($A36&lt;&gt;"",VLOOKUP($A36,Vocabulary!$A:$J,4,),"")</f>
        <v>Organization</v>
      </c>
      <c r="G36" s="8" t="s">
        <v>733</v>
      </c>
    </row>
    <row r="37" spans="1:7" x14ac:dyDescent="0.3">
      <c r="A37" s="8">
        <v>36</v>
      </c>
      <c r="B37" s="12" t="str">
        <f>IFERROR(VLOOKUP(A37,Vocabulary!$A:$J,2,),"")</f>
        <v>CostIdentifier</v>
      </c>
      <c r="C37" s="12" t="str">
        <f>IF($A37&lt;&gt;"",VLOOKUP($A37,Vocabulary!$A:$J,10,),"")</f>
        <v>&lt;eu:CostIdentifier&gt;</v>
      </c>
      <c r="D37" s="11" t="str">
        <f>IF($A37&lt;&gt;"",IF(VLOOKUP($A37,Vocabulary!$A:$J,3,)=0,"",VLOOKUP($A37,Vocabulary!$A:$J,3,)),"")</f>
        <v>This property represents a formally-issued Identifier for the Cost.</v>
      </c>
      <c r="E37" s="11" t="str">
        <f>IF($A37&lt;&gt;"",IF(VLOOKUP($A37,Vocabulary!$A:$J,7,)=0,"",VLOOKUP($A37,Vocabulary!$A:$J,7,)),"")</f>
        <v/>
      </c>
      <c r="F37" s="11" t="str">
        <f>IF($A37&lt;&gt;"",VLOOKUP($A37,Vocabulary!$A:$J,4,),"")</f>
        <v>Organization</v>
      </c>
      <c r="G37" s="8" t="s">
        <v>733</v>
      </c>
    </row>
    <row r="38" spans="1:7" x14ac:dyDescent="0.3">
      <c r="A38" s="8">
        <v>37</v>
      </c>
      <c r="B38" s="12" t="str">
        <f>IFERROR(VLOOKUP(A38,Vocabulary!$A:$J,2,),"")</f>
        <v>CostValue</v>
      </c>
      <c r="C38" s="12" t="str">
        <f>IF($A38&lt;&gt;"",VLOOKUP($A38,Vocabulary!$A:$J,10,),"")</f>
        <v>&lt;eu:CostValue&gt;</v>
      </c>
      <c r="D38" s="11" t="str">
        <f>IF($A38&lt;&gt;"",IF(VLOOKUP($A38,Vocabulary!$A:$J,3,)=0,"",VLOOKUP($A38,Vocabulary!$A:$J,3,)),"")</f>
        <v>This property represents a numeric value indicating the amount of the Cost.</v>
      </c>
      <c r="E38" s="11" t="str">
        <f>IF($A38&lt;&gt;"",IF(VLOOKUP($A38,Vocabulary!$A:$J,7,)=0,"",VLOOKUP($A38,Vocabulary!$A:$J,7,)),"")</f>
        <v/>
      </c>
      <c r="F38" s="11" t="str">
        <f>IF($A38&lt;&gt;"",VLOOKUP($A38,Vocabulary!$A:$J,4,),"")</f>
        <v>Organization</v>
      </c>
      <c r="G38" s="8" t="s">
        <v>733</v>
      </c>
    </row>
    <row r="39" spans="1:7" x14ac:dyDescent="0.3">
      <c r="A39" s="8">
        <v>38</v>
      </c>
      <c r="B39" s="12" t="str">
        <f>IFERROR(VLOOKUP(A39,Vocabulary!$A:$J,2,),"")</f>
        <v>costCurrency</v>
      </c>
      <c r="C39" s="12" t="str">
        <f>IF($A39&lt;&gt;"",VLOOKUP($A39,Vocabulary!$A:$J,10,),"")</f>
        <v>&lt;eu:costCurrency&gt;</v>
      </c>
      <c r="D39" s="11" t="str">
        <f>IF($A39&lt;&gt;"",IF(VLOOKUP($A39,Vocabulary!$A:$J,3,)=0,"",VLOOKUP($A39,Vocabulary!$A:$J,3,)),"")</f>
        <v xml:space="preserve">This property represents the currency in which the Cost needs to be paid and the value of the Cost is expressed. The possible values for this property are described in a controlled vocabulary. </v>
      </c>
      <c r="E39" s="11" t="str">
        <f>IF($A39&lt;&gt;"",IF(VLOOKUP($A39,Vocabulary!$A:$J,7,)=0,"",VLOOKUP($A39,Vocabulary!$A:$J,7,)),"")</f>
        <v/>
      </c>
      <c r="F39" s="11" t="str">
        <f>IF($A39&lt;&gt;"",VLOOKUP($A39,Vocabulary!$A:$J,4,),"")</f>
        <v>Organization</v>
      </c>
      <c r="G39" s="8" t="s">
        <v>733</v>
      </c>
    </row>
    <row r="40" spans="1:7" x14ac:dyDescent="0.3">
      <c r="A40" s="8">
        <v>39</v>
      </c>
      <c r="B40" s="12" t="str">
        <f>IFERROR(VLOOKUP(A40,Vocabulary!$A:$J,2,),"")</f>
        <v>CostDescription</v>
      </c>
      <c r="C40" s="12" t="str">
        <f>IF($A40&lt;&gt;"",VLOOKUP($A40,Vocabulary!$A:$J,10,),"")</f>
        <v>&lt;eu:CostDescription&gt;</v>
      </c>
      <c r="D40" s="11" t="str">
        <f>IF($A40&lt;&gt;"",IF(VLOOKUP($A40,Vocabulary!$A:$J,3,)=0,"",VLOOKUP($A40,Vocabulary!$A:$J,3,)),"")</f>
        <v>This property represents a free text description of the Cost.</v>
      </c>
      <c r="E40" s="11" t="str">
        <f>IF($A40&lt;&gt;"",IF(VLOOKUP($A40,Vocabulary!$A:$J,7,)=0,"",VLOOKUP($A40,Vocabulary!$A:$J,7,)),"")</f>
        <v/>
      </c>
      <c r="F40" s="11" t="str">
        <f>IF($A40&lt;&gt;"",VLOOKUP($A40,Vocabulary!$A:$J,4,),"")</f>
        <v>Organization</v>
      </c>
      <c r="G40" s="8" t="s">
        <v>733</v>
      </c>
    </row>
    <row r="41" spans="1:7" x14ac:dyDescent="0.3">
      <c r="A41" s="8">
        <v>40</v>
      </c>
      <c r="B41" s="12" t="str">
        <f>IFERROR(VLOOKUP(A41,Vocabulary!$A:$J,2,),"")</f>
        <v>OutputIsDefinedBy</v>
      </c>
      <c r="C41" s="12" t="str">
        <f>IF($A41&lt;&gt;"",VLOOKUP($A41,Vocabulary!$A:$J,10,),"")</f>
        <v>&lt;eu:OutputIsDefinedBy&gt;</v>
      </c>
      <c r="D41" s="11" t="str">
        <f>IF($A41&lt;&gt;"",IF(VLOOKUP($A41,Vocabulary!$A:$J,3,)=0,"",VLOOKUP($A41,Vocabulary!$A:$J,3,)),"")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E41" s="11" t="str">
        <f>IF($A41&lt;&gt;"",IF(VLOOKUP($A41,Vocabulary!$A:$J,7,)=0,"",VLOOKUP($A41,Vocabulary!$A:$J,7,)),"")</f>
        <v/>
      </c>
      <c r="F41" s="11" t="str">
        <f>IF($A41&lt;&gt;"",VLOOKUP($A41,Vocabulary!$A:$J,4,),"")</f>
        <v>Organization</v>
      </c>
      <c r="G41" s="8" t="s">
        <v>733</v>
      </c>
    </row>
    <row r="42" spans="1:7" x14ac:dyDescent="0.3">
      <c r="A42" s="8">
        <v>41</v>
      </c>
      <c r="B42" s="12" t="str">
        <f>IFERROR(VLOOKUP(A42,Vocabulary!$A:$J,2,),"")</f>
        <v>Criterion</v>
      </c>
      <c r="C42" s="12" t="str">
        <f>IF($A42&lt;&gt;"",VLOOKUP($A42,Vocabulary!$A:$J,10,),"")</f>
        <v>&lt;eu:Criterion&gt;</v>
      </c>
      <c r="D42" s="11" t="str">
        <f>IF($A42&lt;&gt;"",IF(VLOOKUP($A42,Vocabulary!$A:$J,3,)=0,"",VLOOKUP($A42,Vocabulary!$A:$J,3,)),"")</f>
        <v xml:space="preserve">The Criterion class represents the rule or principle used to judge, evaluate or assess
something. </v>
      </c>
      <c r="E42" s="11" t="str">
        <f>IF($A42&lt;&gt;"",IF(VLOOKUP($A42,Vocabulary!$A:$J,7,)=0,"",VLOOKUP($A42,Vocabulary!$A:$J,7,)),"")</f>
        <v/>
      </c>
      <c r="F42" s="11" t="str">
        <f>IF($A42&lt;&gt;"",VLOOKUP($A42,Vocabulary!$A:$J,4,),"")</f>
        <v>Other</v>
      </c>
      <c r="G42" s="8" t="s">
        <v>733</v>
      </c>
    </row>
    <row r="43" spans="1:7" x14ac:dyDescent="0.3">
      <c r="A43" s="8">
        <v>42</v>
      </c>
      <c r="B43" s="12" t="str">
        <f>IFERROR(VLOOKUP(A43,Vocabulary!$A:$J,2,),"")</f>
        <v>CriterionIdentifier</v>
      </c>
      <c r="C43" s="12" t="str">
        <f>IF($A43&lt;&gt;"",VLOOKUP($A43,Vocabulary!$A:$J,10,),"")</f>
        <v>&lt;eu:CriterionIdentifier&gt;</v>
      </c>
      <c r="D43" s="11" t="str">
        <f>IF($A43&lt;&gt;"",IF(VLOOKUP($A43,Vocabulary!$A:$J,3,)=0,"",VLOOKUP($A43,Vocabulary!$A:$J,3,)),"")</f>
        <v>This property provides a formally issued identifier for the criterion. A criterion must
have an identifier.</v>
      </c>
      <c r="E43" s="11" t="str">
        <f>IF($A43&lt;&gt;"",IF(VLOOKUP($A43,Vocabulary!$A:$J,7,)=0,"",VLOOKUP($A43,Vocabulary!$A:$J,7,)),"")</f>
        <v/>
      </c>
      <c r="F43" s="11" t="str">
        <f>IF($A43&lt;&gt;"",VLOOKUP($A43,Vocabulary!$A:$J,4,),"")</f>
        <v>Other</v>
      </c>
      <c r="G43" s="8" t="s">
        <v>733</v>
      </c>
    </row>
    <row r="44" spans="1:7" x14ac:dyDescent="0.3">
      <c r="A44" s="8">
        <v>43</v>
      </c>
      <c r="B44" s="12" t="str">
        <f>IFERROR(VLOOKUP(A44,Vocabulary!$A:$J,2,),"")</f>
        <v>CriterionCriterionType</v>
      </c>
      <c r="C44" s="12" t="str">
        <f>IF($A44&lt;&gt;"",VLOOKUP($A44,Vocabulary!$A:$J,10,),"")</f>
        <v>&lt;eu:CriterionCriterionType&gt;</v>
      </c>
      <c r="D44" s="11" t="str">
        <f>IF($A44&lt;&gt;"",IF(VLOOKUP($A44,Vocabulary!$A:$J,3,)=0,"",VLOOKUP($A44,Vocabulary!$A:$J,3,)),"")</f>
        <v>A criterion must be defined in terms of a coded type in order to allow for
classification and automatic translation. The types of criterion shall be based on
controlled vocabularies.</v>
      </c>
      <c r="E44" s="11" t="str">
        <f>IF($A44&lt;&gt;"",IF(VLOOKUP($A44,Vocabulary!$A:$J,7,)=0,"",VLOOKUP($A44,Vocabulary!$A:$J,7,)),"")</f>
        <v/>
      </c>
      <c r="F44" s="11" t="str">
        <f>IF($A44&lt;&gt;"",VLOOKUP($A44,Vocabulary!$A:$J,4,),"")</f>
        <v>Other</v>
      </c>
      <c r="G44" s="8" t="s">
        <v>733</v>
      </c>
    </row>
    <row r="45" spans="1:7" x14ac:dyDescent="0.3">
      <c r="A45" s="8">
        <v>44</v>
      </c>
      <c r="B45" s="12" t="str">
        <f>IFERROR(VLOOKUP(A45,Vocabulary!$A:$J,2,),"")</f>
        <v>CriterionName</v>
      </c>
      <c r="C45" s="12" t="str">
        <f>IF($A45&lt;&gt;"",VLOOKUP($A45,Vocabulary!$A:$J,10,),"")</f>
        <v>&lt;eu:CriterionName&gt;</v>
      </c>
      <c r="D45" s="11" t="str">
        <f>IF($A45&lt;&gt;"",IF(VLOOKUP($A45,Vocabulary!$A:$J,3,)=0,"",VLOOKUP($A45,Vocabulary!$A:$J,3,)),"")</f>
        <v>A criterion must have a name. It can be used as a short descriptive text.</v>
      </c>
      <c r="E45" s="11" t="str">
        <f>IF($A45&lt;&gt;"",IF(VLOOKUP($A45,Vocabulary!$A:$J,7,)=0,"",VLOOKUP($A45,Vocabulary!$A:$J,7,)),"")</f>
        <v/>
      </c>
      <c r="F45" s="11" t="str">
        <f>IF($A45&lt;&gt;"",VLOOKUP($A45,Vocabulary!$A:$J,4,),"")</f>
        <v>Other</v>
      </c>
      <c r="G45" s="8" t="s">
        <v>733</v>
      </c>
    </row>
    <row r="46" spans="1:7" x14ac:dyDescent="0.3">
      <c r="A46" s="8">
        <v>45</v>
      </c>
      <c r="B46" s="12" t="str">
        <f>IFERROR(VLOOKUP(A46,Vocabulary!$A:$J,2,),"")</f>
        <v>CriterionDescription</v>
      </c>
      <c r="C46" s="12" t="str">
        <f>IF($A46&lt;&gt;"",VLOOKUP($A46,Vocabulary!$A:$J,10,),"")</f>
        <v>&lt;eu:CriterionDescription&gt;</v>
      </c>
      <c r="D46" s="11" t="str">
        <f>IF($A46&lt;&gt;"",IF(VLOOKUP($A46,Vocabulary!$A:$J,3,)=0,"",VLOOKUP($A46,Vocabulary!$A:$J,3,)),"")</f>
        <v xml:space="preserve">A criterion may be textually described using this property. The description can be
used to add details and explanation about the criterion. </v>
      </c>
      <c r="E46" s="11" t="str">
        <f>IF($A46&lt;&gt;"",IF(VLOOKUP($A46,Vocabulary!$A:$J,7,)=0,"",VLOOKUP($A46,Vocabulary!$A:$J,7,)),"")</f>
        <v/>
      </c>
      <c r="F46" s="11" t="str">
        <f>IF($A46&lt;&gt;"",VLOOKUP($A46,Vocabulary!$A:$J,4,),"")</f>
        <v>Other</v>
      </c>
      <c r="G46" s="8" t="s">
        <v>733</v>
      </c>
    </row>
    <row r="47" spans="1:7" x14ac:dyDescent="0.3">
      <c r="A47" s="8">
        <v>46</v>
      </c>
      <c r="B47" s="12" t="str">
        <f>IFERROR(VLOOKUP(A47,Vocabulary!$A:$J,2,),"")</f>
        <v>CriterionFulfilledIndicator</v>
      </c>
      <c r="C47" s="12" t="str">
        <f>IF($A47&lt;&gt;"",VLOOKUP($A47,Vocabulary!$A:$J,10,),"")</f>
        <v>&lt;eu:CriterionFulfilledIndicator&gt;</v>
      </c>
      <c r="D47" s="11" t="str">
        <f>IF($A47&lt;&gt;"",IF(VLOOKUP($A47,Vocabulary!$A:$J,3,)=0,"",VLOOKUP($A47,Vocabulary!$A:$J,3,)),"")</f>
        <v>This property is used when the criterion class is informed as a response and the
submitter wants to specify whether the criterion is fulfilled (true) or not (false).</v>
      </c>
      <c r="E47" s="11" t="str">
        <f>IF($A47&lt;&gt;"",IF(VLOOKUP($A47,Vocabulary!$A:$J,7,)=0,"",VLOOKUP($A47,Vocabulary!$A:$J,7,)),"")</f>
        <v/>
      </c>
      <c r="F47" s="11" t="str">
        <f>IF($A47&lt;&gt;"",VLOOKUP($A47,Vocabulary!$A:$J,4,),"")</f>
        <v>Other</v>
      </c>
      <c r="G47" s="8" t="s">
        <v>733</v>
      </c>
    </row>
    <row r="48" spans="1:7" x14ac:dyDescent="0.3">
      <c r="A48" s="8">
        <v>47</v>
      </c>
      <c r="B48" s="12" t="str">
        <f>IFERROR(VLOOKUP(A48,Vocabulary!$A:$J,2,),"")</f>
        <v>CriterionWeight</v>
      </c>
      <c r="C48" s="12" t="str">
        <f>IF($A48&lt;&gt;"",VLOOKUP($A48,Vocabulary!$A:$J,10,),"")</f>
        <v>&lt;eu:CriterionWeight&gt;</v>
      </c>
      <c r="D48" s="11" t="str">
        <f>IF($A48&lt;&gt;"",IF(VLOOKUP($A48,Vocabulary!$A:$J,3,)=0,"",VLOOKUP($A48,Vocabulary!$A:$J,3,)),"")</f>
        <v>A criterion may have a weight to provide for automatic scoring of the criterion
responses. It implies that there are multiple criteria, and the weight represents the
importance of one criterion among the whole set of criteria.</v>
      </c>
      <c r="E48" s="11" t="str">
        <f>IF($A48&lt;&gt;"",IF(VLOOKUP($A48,Vocabulary!$A:$J,7,)=0,"",VLOOKUP($A48,Vocabulary!$A:$J,7,)),"")</f>
        <v/>
      </c>
      <c r="F48" s="11" t="str">
        <f>IF($A48&lt;&gt;"",VLOOKUP($A48,Vocabulary!$A:$J,4,),"")</f>
        <v>Other</v>
      </c>
      <c r="G48" s="8" t="s">
        <v>733</v>
      </c>
    </row>
    <row r="49" spans="1:7" x14ac:dyDescent="0.3">
      <c r="A49" s="8">
        <v>48</v>
      </c>
      <c r="B49" s="12" t="str">
        <f>IFERROR(VLOOKUP(A49,Vocabulary!$A:$J,2,),"")</f>
        <v>CriterionFulfilledbyRequirementGroup</v>
      </c>
      <c r="C49" s="12" t="str">
        <f>IF($A49&lt;&gt;"",VLOOKUP($A49,Vocabulary!$A:$J,10,),"")</f>
        <v>&lt;eu:CriterionFulfilledbyRequirementGroup&gt;</v>
      </c>
      <c r="D49" s="11" t="str">
        <f>IF($A49&lt;&gt;"",IF(VLOOKUP($A49,Vocabulary!$A:$J,3,)=0,"",VLOOKUP($A49,Vocabulary!$A:$J,3,)),"")</f>
        <v xml:space="preserve">A criterion shall be fulfilled by means of one or more groups of options. Each one of
these options is defined as a requirements group. </v>
      </c>
      <c r="E49" s="11" t="str">
        <f>IF($A49&lt;&gt;"",IF(VLOOKUP($A49,Vocabulary!$A:$J,7,)=0,"",VLOOKUP($A49,Vocabulary!$A:$J,7,)),"")</f>
        <v/>
      </c>
      <c r="F49" s="11" t="str">
        <f>IF($A49&lt;&gt;"",VLOOKUP($A49,Vocabulary!$A:$J,4,),"")</f>
        <v>Other</v>
      </c>
      <c r="G49" s="8" t="s">
        <v>733</v>
      </c>
    </row>
    <row r="50" spans="1:7" x14ac:dyDescent="0.3">
      <c r="A50" s="8">
        <v>49</v>
      </c>
      <c r="B50" s="12" t="str">
        <f>IFERROR(VLOOKUP(A50,Vocabulary!$A:$J,2,),"")</f>
        <v>CriterionIsDefinedInFormalFramework</v>
      </c>
      <c r="C50" s="12" t="str">
        <f>IF($A50&lt;&gt;"",VLOOKUP($A50,Vocabulary!$A:$J,10,),"")</f>
        <v>&lt;eu:CriterionIsDefinedInFormalFramework&gt;</v>
      </c>
      <c r="D50" s="11" t="str">
        <f>IF($A50&lt;&gt;"",IF(VLOOKUP($A50,Vocabulary!$A:$J,3,)=0,"",VLOOKUP($A50,Vocabulary!$A:$J,3,)),"")</f>
        <v xml:space="preserve">A legal text or any other formal framework may define the legal basis of the criterion. </v>
      </c>
      <c r="E50" s="11" t="str">
        <f>IF($A50&lt;&gt;"",IF(VLOOKUP($A50,Vocabulary!$A:$J,7,)=0,"",VLOOKUP($A50,Vocabulary!$A:$J,7,)),"")</f>
        <v/>
      </c>
      <c r="F50" s="11" t="str">
        <f>IF($A50&lt;&gt;"",VLOOKUP($A50,Vocabulary!$A:$J,4,),"")</f>
        <v>Other</v>
      </c>
      <c r="G50" s="8" t="s">
        <v>733</v>
      </c>
    </row>
    <row r="51" spans="1:7" x14ac:dyDescent="0.3">
      <c r="A51" s="8">
        <v>50</v>
      </c>
      <c r="B51" s="12" t="str">
        <f>IFERROR(VLOOKUP(A51,Vocabulary!$A:$J,2,),"")</f>
        <v>CriterionRequirement</v>
      </c>
      <c r="C51" s="12" t="str">
        <f>IF($A51&lt;&gt;"",VLOOKUP($A51,Vocabulary!$A:$J,10,),"")</f>
        <v>&lt;eu:CriterionRequirement&gt;</v>
      </c>
      <c r="D51" s="11" t="str">
        <f>IF($A51&lt;&gt;"",IF(VLOOKUP($A51,Vocabulary!$A:$J,3,)=0,"",VLOOKUP($A51,Vocabulary!$A:$J,3,)),"")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E51" s="11" t="str">
        <f>IF($A51&lt;&gt;"",IF(VLOOKUP($A51,Vocabulary!$A:$J,7,)=0,"",VLOOKUP($A51,Vocabulary!$A:$J,7,)),"")</f>
        <v/>
      </c>
      <c r="F51" s="11" t="str">
        <f>IF($A51&lt;&gt;"",VLOOKUP($A51,Vocabulary!$A:$J,4,),"")</f>
        <v>Other</v>
      </c>
      <c r="G51" s="8" t="s">
        <v>733</v>
      </c>
    </row>
    <row r="52" spans="1:7" x14ac:dyDescent="0.3">
      <c r="A52" s="8">
        <v>51</v>
      </c>
      <c r="B52" s="12" t="str">
        <f>IFERROR(VLOOKUP(A52,Vocabulary!$A:$J,2,),"")</f>
        <v>CriterionRequirementIdentifier</v>
      </c>
      <c r="C52" s="12" t="str">
        <f>IF($A52&lt;&gt;"",VLOOKUP($A52,Vocabulary!$A:$J,10,),"")</f>
        <v>&lt;eu:CriterionRequirementIdentifier&gt;</v>
      </c>
      <c r="D52" s="11" t="str">
        <f>IF($A52&lt;&gt;"",IF(VLOOKUP($A52,Vocabulary!$A:$J,3,)=0,"",VLOOKUP($A52,Vocabulary!$A:$J,3,)),"")</f>
        <v>A Criterion Requirement must have a requirement identifier.</v>
      </c>
      <c r="E52" s="11" t="str">
        <f>IF($A52&lt;&gt;"",IF(VLOOKUP($A52,Vocabulary!$A:$J,7,)=0,"",VLOOKUP($A52,Vocabulary!$A:$J,7,)),"")</f>
        <v/>
      </c>
      <c r="F52" s="11" t="str">
        <f>IF($A52&lt;&gt;"",VLOOKUP($A52,Vocabulary!$A:$J,4,),"")</f>
        <v>Other</v>
      </c>
      <c r="G52" s="8" t="s">
        <v>733</v>
      </c>
    </row>
    <row r="53" spans="1:7" x14ac:dyDescent="0.3">
      <c r="A53" s="8">
        <v>52</v>
      </c>
      <c r="B53" s="12" t="str">
        <f>IFERROR(VLOOKUP(A53,Vocabulary!$A:$J,2,),"")</f>
        <v>CriterionRequirementName</v>
      </c>
      <c r="C53" s="12" t="str">
        <f>IF($A53&lt;&gt;"",VLOOKUP($A53,Vocabulary!$A:$J,10,),"")</f>
        <v>&lt;eu:CriterionRequirementName&gt;</v>
      </c>
      <c r="D53" s="11" t="str">
        <f>IF($A53&lt;&gt;"",IF(VLOOKUP($A53,Vocabulary!$A:$J,3,)=0,"",VLOOKUP($A53,Vocabulary!$A:$J,3,)),"")</f>
        <v>A Criterion Requirement may have a name by which it can be referred to.</v>
      </c>
      <c r="E53" s="11" t="str">
        <f>IF($A53&lt;&gt;"",IF(VLOOKUP($A53,Vocabulary!$A:$J,7,)=0,"",VLOOKUP($A53,Vocabulary!$A:$J,7,)),"")</f>
        <v/>
      </c>
      <c r="F53" s="11" t="str">
        <f>IF($A53&lt;&gt;"",VLOOKUP($A53,Vocabulary!$A:$J,4,),"")</f>
        <v>Other</v>
      </c>
      <c r="G53" s="8" t="s">
        <v>733</v>
      </c>
    </row>
    <row r="54" spans="1:7" x14ac:dyDescent="0.3">
      <c r="A54" s="8">
        <v>53</v>
      </c>
      <c r="B54" s="12" t="str">
        <f>IFERROR(VLOOKUP(A54,Vocabulary!$A:$J,2,),"")</f>
        <v>CriterionRequirementDescription</v>
      </c>
      <c r="C54" s="12" t="str">
        <f>IF($A54&lt;&gt;"",VLOOKUP($A54,Vocabulary!$A:$J,10,),"")</f>
        <v>&lt;eu:CriterionRequirementDescription&gt;</v>
      </c>
      <c r="D54" s="11" t="str">
        <f>IF($A54&lt;&gt;"",IF(VLOOKUP($A54,Vocabulary!$A:$J,3,)=0,"",VLOOKUP($A54,Vocabulary!$A:$J,3,)),"")</f>
        <v>A Criterion Requirement may have an explanatory description.</v>
      </c>
      <c r="E54" s="11" t="str">
        <f>IF($A54&lt;&gt;"",IF(VLOOKUP($A54,Vocabulary!$A:$J,7,)=0,"",VLOOKUP($A54,Vocabulary!$A:$J,7,)),"")</f>
        <v/>
      </c>
      <c r="F54" s="11" t="str">
        <f>IF($A54&lt;&gt;"",VLOOKUP($A54,Vocabulary!$A:$J,4,),"")</f>
        <v>Other</v>
      </c>
      <c r="G54" s="8" t="s">
        <v>733</v>
      </c>
    </row>
    <row r="55" spans="1:7" x14ac:dyDescent="0.3">
      <c r="A55" s="8">
        <v>54</v>
      </c>
      <c r="B55" s="12" t="str">
        <f>IFERROR(VLOOKUP(A55,Vocabulary!$A:$J,2,),"")</f>
        <v>CriterionRequirementExpectedDataType</v>
      </c>
      <c r="C55" s="12" t="str">
        <f>IF($A55&lt;&gt;"",VLOOKUP($A55,Vocabulary!$A:$J,10,),"")</f>
        <v>&lt;eu:CriterionRequirementExpectedDataType&gt;</v>
      </c>
      <c r="D55" s="11" t="str">
        <f>IF($A55&lt;&gt;"",IF(VLOOKUP($A55,Vocabulary!$A:$J,3,)=0,"",VLOOKUP($A55,Vocabulary!$A:$J,3,)),"")</f>
        <v>Each Criterion Requirement shall describe the expected data type that the response
has to provide.</v>
      </c>
      <c r="E55" s="11" t="str">
        <f>IF($A55&lt;&gt;"",IF(VLOOKUP($A55,Vocabulary!$A:$J,7,)=0,"",VLOOKUP($A55,Vocabulary!$A:$J,7,)),"")</f>
        <v/>
      </c>
      <c r="F55" s="11" t="str">
        <f>IF($A55&lt;&gt;"",VLOOKUP($A55,Vocabulary!$A:$J,4,),"")</f>
        <v>Other</v>
      </c>
      <c r="G55" s="8" t="s">
        <v>733</v>
      </c>
    </row>
    <row r="56" spans="1:7" x14ac:dyDescent="0.3">
      <c r="A56" s="8">
        <v>55</v>
      </c>
      <c r="B56" s="12" t="str">
        <f>IFERROR(VLOOKUP(A56,Vocabulary!$A:$J,2,),"")</f>
        <v>CriterionRequirementExpeectedValue</v>
      </c>
      <c r="C56" s="12" t="str">
        <f>IF($A56&lt;&gt;"",VLOOKUP($A56,Vocabulary!$A:$J,10,),"")</f>
        <v>&lt;eu:CriterionRequirementExpeectedValue&gt;</v>
      </c>
      <c r="D56" s="11" t="str">
        <f>IF($A56&lt;&gt;"",IF(VLOOKUP($A56,Vocabulary!$A:$J,3,)=0,"",VLOOKUP($A56,Vocabulary!$A:$J,3,)),"")</f>
        <v>This property is used to define the expected value that the responder has to
provide in the criterion response.</v>
      </c>
      <c r="E56" s="11" t="str">
        <f>IF($A56&lt;&gt;"",IF(VLOOKUP($A56,Vocabulary!$A:$J,7,)=0,"",VLOOKUP($A56,Vocabulary!$A:$J,7,)),"")</f>
        <v/>
      </c>
      <c r="F56" s="11" t="str">
        <f>IF($A56&lt;&gt;"",VLOOKUP($A56,Vocabulary!$A:$J,4,),"")</f>
        <v>Other</v>
      </c>
      <c r="G56" s="8" t="s">
        <v>733</v>
      </c>
    </row>
    <row r="57" spans="1:7" x14ac:dyDescent="0.3">
      <c r="A57" s="8">
        <v>56</v>
      </c>
      <c r="B57" s="12" t="str">
        <f>IFERROR(VLOOKUP(A57,Vocabulary!$A:$J,2,),"")</f>
        <v>CriterionRequirementMaximumValue</v>
      </c>
      <c r="C57" s="12" t="str">
        <f>IF($A57&lt;&gt;"",VLOOKUP($A57,Vocabulary!$A:$J,10,),"")</f>
        <v>&lt;eu:CriterionRequirementMaximumValue&gt;</v>
      </c>
      <c r="D57" s="11" t="str">
        <f>IF($A57&lt;&gt;"",IF(VLOOKUP($A57,Vocabulary!$A:$J,3,)=0,"",VLOOKUP($A57,Vocabulary!$A:$J,3,)),"")</f>
        <v>When the value of the criterion response must fall into a range or it shall be lesser
than a threshold, this property is used to define the maximum expected value.</v>
      </c>
      <c r="E57" s="11" t="str">
        <f>IF($A57&lt;&gt;"",IF(VLOOKUP($A57,Vocabulary!$A:$J,7,)=0,"",VLOOKUP($A57,Vocabulary!$A:$J,7,)),"")</f>
        <v/>
      </c>
      <c r="F57" s="11" t="str">
        <f>IF($A57&lt;&gt;"",VLOOKUP($A57,Vocabulary!$A:$J,4,),"")</f>
        <v>Other</v>
      </c>
      <c r="G57" s="8" t="s">
        <v>733</v>
      </c>
    </row>
    <row r="58" spans="1:7" x14ac:dyDescent="0.3">
      <c r="A58" s="8">
        <v>57</v>
      </c>
      <c r="B58" s="12" t="str">
        <f>IFERROR(VLOOKUP(A58,Vocabulary!$A:$J,2,),"")</f>
        <v>CriterionRequirementMinimumValue</v>
      </c>
      <c r="C58" s="12" t="str">
        <f>IF($A58&lt;&gt;"",VLOOKUP($A58,Vocabulary!$A:$J,10,),"")</f>
        <v>&lt;eu:CriterionRequirementMinimumValue&gt;</v>
      </c>
      <c r="D58" s="11" t="str">
        <f>IF($A58&lt;&gt;"",IF(VLOOKUP($A58,Vocabulary!$A:$J,3,)=0,"",VLOOKUP($A58,Vocabulary!$A:$J,3,)),"")</f>
        <v>When the value of the criterion response must fall into a range or it shall be larger
than a specific threshold, this property is used to define the minimum expected
value.</v>
      </c>
      <c r="E58" s="11" t="str">
        <f>IF($A58&lt;&gt;"",IF(VLOOKUP($A58,Vocabulary!$A:$J,7,)=0,"",VLOOKUP($A58,Vocabulary!$A:$J,7,)),"")</f>
        <v/>
      </c>
      <c r="F58" s="11" t="str">
        <f>IF($A58&lt;&gt;"",VLOOKUP($A58,Vocabulary!$A:$J,4,),"")</f>
        <v>Other</v>
      </c>
      <c r="G58" s="8" t="s">
        <v>733</v>
      </c>
    </row>
    <row r="59" spans="1:7" x14ac:dyDescent="0.3">
      <c r="A59" s="8">
        <v>58</v>
      </c>
      <c r="B59" s="12" t="str">
        <f>IFERROR(VLOOKUP(A59,Vocabulary!$A:$J,2,),"")</f>
        <v>CriterionRequirementTypeofTranslation</v>
      </c>
      <c r="C59" s="12" t="str">
        <f>IF($A59&lt;&gt;"",VLOOKUP($A59,Vocabulary!$A:$J,10,),"")</f>
        <v>&lt;eu:CriterionRequirementTypeofTranslation&gt;</v>
      </c>
      <c r="D59" s="11" t="str">
        <f>IF($A59&lt;&gt;"",IF(VLOOKUP($A59,Vocabulary!$A:$J,3,)=0,"",VLOOKUP($A59,Vocabulary!$A:$J,3,)),"")</f>
        <v>A criterion requirement may specify whether the evidence proving that this criterion
requirement shall be translated and what type of translation shall apply, for
instance, certified translation</v>
      </c>
      <c r="E59" s="11" t="str">
        <f>IF($A59&lt;&gt;"",IF(VLOOKUP($A59,Vocabulary!$A:$J,7,)=0,"",VLOOKUP($A59,Vocabulary!$A:$J,7,)),"")</f>
        <v/>
      </c>
      <c r="F59" s="11" t="str">
        <f>IF($A59&lt;&gt;"",VLOOKUP($A59,Vocabulary!$A:$J,4,),"")</f>
        <v>Other</v>
      </c>
      <c r="G59" s="8" t="s">
        <v>733</v>
      </c>
    </row>
    <row r="60" spans="1:7" x14ac:dyDescent="0.3">
      <c r="A60" s="8">
        <v>59</v>
      </c>
      <c r="B60" s="12" t="str">
        <f>IFERROR(VLOOKUP(A60,Vocabulary!$A:$J,2,),"")</f>
        <v>CriterionRequirementLevelofCertification</v>
      </c>
      <c r="C60" s="12" t="str">
        <f>IF($A60&lt;&gt;"",VLOOKUP($A60,Vocabulary!$A:$J,10,),"")</f>
        <v>&lt;eu:CriterionRequirementLevelofCertification&gt;</v>
      </c>
      <c r="D60" s="11" t="str">
        <f>IF($A60&lt;&gt;"",IF(VLOOKUP($A60,Vocabulary!$A:$J,3,)=0,"",VLOOKUP($A60,Vocabulary!$A:$J,3,)),"")</f>
        <v>A criterion requirement may specify whether the evidence proving this criterion
requirement shall belong to a specific level of certification, for instance, legalisation.</v>
      </c>
      <c r="E60" s="11" t="str">
        <f>IF($A60&lt;&gt;"",IF(VLOOKUP($A60,Vocabulary!$A:$J,7,)=0,"",VLOOKUP($A60,Vocabulary!$A:$J,7,)),"")</f>
        <v/>
      </c>
      <c r="F60" s="11" t="str">
        <f>IF($A60&lt;&gt;"",VLOOKUP($A60,Vocabulary!$A:$J,4,),"")</f>
        <v>Other</v>
      </c>
      <c r="G60" s="8" t="s">
        <v>733</v>
      </c>
    </row>
    <row r="61" spans="1:7" x14ac:dyDescent="0.3">
      <c r="A61" s="8">
        <v>60</v>
      </c>
      <c r="B61" s="12" t="str">
        <f>IFERROR(VLOOKUP(A61,Vocabulary!$A:$J,2,),"")</f>
        <v>CriterionRequirementTypeofCopyQuality</v>
      </c>
      <c r="C61" s="12" t="str">
        <f>IF($A61&lt;&gt;"",VLOOKUP($A61,Vocabulary!$A:$J,10,),"")</f>
        <v>&lt;eu:CriterionRequirementTypeofCopyQuality&gt;</v>
      </c>
      <c r="D61" s="11" t="str">
        <f>IF($A61&lt;&gt;"",IF(VLOOKUP($A61,Vocabulary!$A:$J,3,)=0,"",VLOOKUP($A61,Vocabulary!$A:$J,3,)),"")</f>
        <v>A criterion requirement may specify whether the evidence proving this criterion
requirement shall be of a specific type of copy, for instance, certified copy.</v>
      </c>
      <c r="E61" s="11" t="str">
        <f>IF($A61&lt;&gt;"",IF(VLOOKUP($A61,Vocabulary!$A:$J,7,)=0,"",VLOOKUP($A61,Vocabulary!$A:$J,7,)),"")</f>
        <v/>
      </c>
      <c r="F61" s="11" t="str">
        <f>IF($A61&lt;&gt;"",VLOOKUP($A61,Vocabulary!$A:$J,4,),"")</f>
        <v>Other</v>
      </c>
      <c r="G61" s="8" t="s">
        <v>733</v>
      </c>
    </row>
    <row r="62" spans="1:7" ht="28.8" x14ac:dyDescent="0.3">
      <c r="A62" s="8">
        <v>61</v>
      </c>
      <c r="B62" s="12" t="str">
        <f>IFERROR(VLOOKUP(A62,Vocabulary!$A:$J,2,),"")</f>
        <v>CriterionRequirementApplicableinPeriodOfTime</v>
      </c>
      <c r="C62" s="12" t="str">
        <f>IF($A62&lt;&gt;"",VLOOKUP($A62,Vocabulary!$A:$J,10,),"")</f>
        <v>&lt;eu:CriterionRequirementApplicableinPeriodOfTime&gt;</v>
      </c>
      <c r="D62" s="11" t="str">
        <f>IF($A62&lt;&gt;"",IF(VLOOKUP($A62,Vocabulary!$A:$J,3,)=0,"",VLOOKUP($A62,Vocabulary!$A:$J,3,)),"")</f>
        <v>If the Criterion Requirement shall apply to a specific time period, this class is used
to describe it.</v>
      </c>
      <c r="E62" s="11" t="str">
        <f>IF($A62&lt;&gt;"",IF(VLOOKUP($A62,Vocabulary!$A:$J,7,)=0,"",VLOOKUP($A62,Vocabulary!$A:$J,7,)),"")</f>
        <v/>
      </c>
      <c r="F62" s="11" t="str">
        <f>IF($A62&lt;&gt;"",VLOOKUP($A62,Vocabulary!$A:$J,4,),"")</f>
        <v>Other</v>
      </c>
      <c r="G62" s="8" t="s">
        <v>733</v>
      </c>
    </row>
    <row r="63" spans="1:7" x14ac:dyDescent="0.3">
      <c r="A63" s="8">
        <v>62</v>
      </c>
      <c r="B63" s="12" t="str">
        <f>IFERROR(VLOOKUP(A63,Vocabulary!$A:$J,2,),"")</f>
        <v>CriterionRequirementMetByEvidence</v>
      </c>
      <c r="C63" s="12" t="str">
        <f>IF($A63&lt;&gt;"",VLOOKUP($A63,Vocabulary!$A:$J,10,),"")</f>
        <v>&lt;eu:CriterionRequirementMetByEvidence&gt;</v>
      </c>
      <c r="D63" s="11" t="str">
        <f>IF($A63&lt;&gt;"",IF(VLOOKUP($A63,Vocabulary!$A:$J,3,)=0,"",VLOOKUP($A63,Vocabulary!$A:$J,3,)),"")</f>
        <v>A Criterion Requirement may point to a list of candidate evidences that can be used
by the responder to prove the criterion requirement is fulfilled.</v>
      </c>
      <c r="E63" s="11" t="str">
        <f>IF($A63&lt;&gt;"",IF(VLOOKUP($A63,Vocabulary!$A:$J,7,)=0,"",VLOOKUP($A63,Vocabulary!$A:$J,7,)),"")</f>
        <v/>
      </c>
      <c r="F63" s="11" t="str">
        <f>IF($A63&lt;&gt;"",VLOOKUP($A63,Vocabulary!$A:$J,4,),"")</f>
        <v>Other</v>
      </c>
      <c r="G63" s="8" t="s">
        <v>733</v>
      </c>
    </row>
    <row r="64" spans="1:7" x14ac:dyDescent="0.3">
      <c r="A64" s="8">
        <v>63</v>
      </c>
      <c r="B64" s="12" t="str">
        <f>IFERROR(VLOOKUP(A64,Vocabulary!$A:$J,2,),"")</f>
        <v>DocumentReference</v>
      </c>
      <c r="C64" s="12" t="str">
        <f>IF($A64&lt;&gt;"",VLOOKUP($A64,Vocabulary!$A:$J,10,),"")</f>
        <v>&lt;eu:DocumentReference&gt;</v>
      </c>
      <c r="D64" s="11" t="str">
        <f>IF($A64&lt;&gt;"",IF(VLOOKUP($A64,Vocabulary!$A:$J,3,)=0,"",VLOOKUP($A64,Vocabulary!$A:$J,3,)),"")</f>
        <v>A reference to the document, attestation or data, usually provided by a party
different from the one providing the response, that proves the response.</v>
      </c>
      <c r="E64" s="11" t="str">
        <f>IF($A64&lt;&gt;"",IF(VLOOKUP($A64,Vocabulary!$A:$J,7,)=0,"",VLOOKUP($A64,Vocabulary!$A:$J,7,)),"")</f>
        <v/>
      </c>
      <c r="F64" s="11" t="str">
        <f>IF($A64&lt;&gt;"",VLOOKUP($A64,Vocabulary!$A:$J,4,),"")</f>
        <v>Other</v>
      </c>
      <c r="G64" s="8" t="s">
        <v>733</v>
      </c>
    </row>
    <row r="65" spans="1:7" x14ac:dyDescent="0.3">
      <c r="A65" s="8">
        <v>64</v>
      </c>
      <c r="B65" s="12" t="str">
        <f>IFERROR(VLOOKUP(A65,Vocabulary!$A:$J,2,),"")</f>
        <v>DocumentReferenceIdentifier</v>
      </c>
      <c r="C65" s="12" t="str">
        <f>IF($A65&lt;&gt;"",VLOOKUP($A65,Vocabulary!$A:$J,10,),"")</f>
        <v>&lt;eu:DocumentReferenceIdentifier&gt;</v>
      </c>
      <c r="D65" s="11" t="str">
        <f>IF($A65&lt;&gt;"",IF(VLOOKUP($A65,Vocabulary!$A:$J,3,)=0,"",VLOOKUP($A65,Vocabulary!$A:$J,3,)),"")</f>
        <v>A Document Reference shall contain an identifier.</v>
      </c>
      <c r="E65" s="11" t="str">
        <f>IF($A65&lt;&gt;"",IF(VLOOKUP($A65,Vocabulary!$A:$J,7,)=0,"",VLOOKUP($A65,Vocabulary!$A:$J,7,)),"")</f>
        <v/>
      </c>
      <c r="F65" s="11" t="str">
        <f>IF($A65&lt;&gt;"",VLOOKUP($A65,Vocabulary!$A:$J,4,),"")</f>
        <v>Other</v>
      </c>
      <c r="G65" s="8" t="s">
        <v>733</v>
      </c>
    </row>
    <row r="66" spans="1:7" x14ac:dyDescent="0.3">
      <c r="A66" s="8">
        <v>65</v>
      </c>
      <c r="B66" s="12" t="str">
        <f>IFERROR(VLOOKUP(A66,Vocabulary!$A:$J,2,),"")</f>
        <v>DocumentReferenceURL</v>
      </c>
      <c r="C66" s="12" t="str">
        <f>IF($A66&lt;&gt;"",VLOOKUP($A66,Vocabulary!$A:$J,10,),"")</f>
        <v>&lt;eu:DocumentReferenceURL&gt;</v>
      </c>
      <c r="D66" s="11" t="str">
        <f>IF($A66&lt;&gt;"",IF(VLOOKUP($A66,Vocabulary!$A:$J,3,)=0,"",VLOOKUP($A66,Vocabulary!$A:$J,3,)),"")</f>
        <v>A Uniform Resource Locator where the document or attestation can be found.</v>
      </c>
      <c r="E66" s="11" t="str">
        <f>IF($A66&lt;&gt;"",IF(VLOOKUP($A66,Vocabulary!$A:$J,7,)=0,"",VLOOKUP($A66,Vocabulary!$A:$J,7,)),"")</f>
        <v/>
      </c>
      <c r="F66" s="11" t="str">
        <f>IF($A66&lt;&gt;"",VLOOKUP($A66,Vocabulary!$A:$J,4,),"")</f>
        <v>Other</v>
      </c>
      <c r="G66" s="8" t="s">
        <v>733</v>
      </c>
    </row>
    <row r="67" spans="1:7" x14ac:dyDescent="0.3">
      <c r="A67" s="8">
        <v>66</v>
      </c>
      <c r="B67" s="12" t="str">
        <f>IFERROR(VLOOKUP(A67,Vocabulary!$A:$J,2,),"")</f>
        <v>DocumentReferenceDescription</v>
      </c>
      <c r="C67" s="12" t="str">
        <f>IF($A67&lt;&gt;"",VLOOKUP($A67,Vocabulary!$A:$J,10,),"")</f>
        <v>&lt;eu:DocumentReferenceDescription&gt;</v>
      </c>
      <c r="D67" s="11" t="str">
        <f>IF($A67&lt;&gt;"",IF(VLOOKUP($A67,Vocabulary!$A:$J,3,)=0,"",VLOOKUP($A67,Vocabulary!$A:$J,3,)),"")</f>
        <v>A document reference may contain the description of the attestation or evidentiary
document.</v>
      </c>
      <c r="E67" s="11" t="str">
        <f>IF($A67&lt;&gt;"",IF(VLOOKUP($A67,Vocabulary!$A:$J,7,)=0,"",VLOOKUP($A67,Vocabulary!$A:$J,7,)),"")</f>
        <v/>
      </c>
      <c r="F67" s="11" t="str">
        <f>IF($A67&lt;&gt;"",VLOOKUP($A67,Vocabulary!$A:$J,4,),"")</f>
        <v>Other</v>
      </c>
      <c r="G67" s="8" t="s">
        <v>733</v>
      </c>
    </row>
    <row r="68" spans="1:7" x14ac:dyDescent="0.3">
      <c r="A68" s="8">
        <v>67</v>
      </c>
      <c r="B68" s="12" t="str">
        <f>IFERROR(VLOOKUP(A68,Vocabulary!$A:$J,2,),"")</f>
        <v>DocumentReferenceType</v>
      </c>
      <c r="C68" s="12" t="str">
        <f>IF($A68&lt;&gt;"",VLOOKUP($A68,Vocabulary!$A:$J,10,),"")</f>
        <v>&lt;eu:DocumentReferenceType&gt;</v>
      </c>
      <c r="D68" s="11" t="str">
        <f>IF($A68&lt;&gt;"",IF(VLOOKUP($A68,Vocabulary!$A:$J,3,)=0,"",VLOOKUP($A68,Vocabulary!$A:$J,3,)),"")</f>
        <v>The document reference may contain the type that categorizes the attestation or
evidentiary document.</v>
      </c>
      <c r="E68" s="11" t="str">
        <f>IF($A68&lt;&gt;"",IF(VLOOKUP($A68,Vocabulary!$A:$J,7,)=0,"",VLOOKUP($A68,Vocabulary!$A:$J,7,)),"")</f>
        <v/>
      </c>
      <c r="F68" s="11" t="str">
        <f>IF($A68&lt;&gt;"",VLOOKUP($A68,Vocabulary!$A:$J,4,),"")</f>
        <v>Other</v>
      </c>
      <c r="G68" s="8" t="s">
        <v>733</v>
      </c>
    </row>
    <row r="69" spans="1:7" x14ac:dyDescent="0.3">
      <c r="A69" s="8">
        <v>68</v>
      </c>
      <c r="B69" s="12" t="str">
        <f>IFERROR(VLOOKUP(A69,Vocabulary!$A:$J,2,),"")</f>
        <v>Event</v>
      </c>
      <c r="C69" s="12" t="str">
        <f>IF($A69&lt;&gt;"",VLOOKUP($A69,Vocabulary!$A:$J,10,),"")</f>
        <v>&lt;eu:Event&gt;</v>
      </c>
      <c r="D69" s="11" t="str">
        <f>IF($A69&lt;&gt;"",IF(VLOOKUP($A69,Vocabulary!$A:$J,3,)=0,"",VLOOKUP($A69,Vocabulary!$A:$J,3,)),"")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E69" s="11" t="str">
        <f>IF($A69&lt;&gt;"",IF(VLOOKUP($A69,Vocabulary!$A:$J,7,)=0,"",VLOOKUP($A69,Vocabulary!$A:$J,7,)),"")</f>
        <v/>
      </c>
      <c r="F69" s="11" t="str">
        <f>IF($A69&lt;&gt;"",VLOOKUP($A69,Vocabulary!$A:$J,4,),"")</f>
        <v>Other</v>
      </c>
      <c r="G69" s="8" t="s">
        <v>733</v>
      </c>
    </row>
    <row r="70" spans="1:7" x14ac:dyDescent="0.3">
      <c r="A70" s="8">
        <v>69</v>
      </c>
      <c r="B70" s="12" t="str">
        <f>IFERROR(VLOOKUP(A70,Vocabulary!$A:$J,2,),"")</f>
        <v>EventIdentifier</v>
      </c>
      <c r="C70" s="12" t="str">
        <f>IF($A70&lt;&gt;"",VLOOKUP($A70,Vocabulary!$A:$J,10,),"")</f>
        <v>&lt;eu:EventIdentifier&gt;</v>
      </c>
      <c r="D70" s="11" t="str">
        <f>IF($A70&lt;&gt;"",IF(VLOOKUP($A70,Vocabulary!$A:$J,3,)=0,"",VLOOKUP($A70,Vocabulary!$A:$J,3,)),"")</f>
        <v>This property represents a formally-issued Identifier for the Event.</v>
      </c>
      <c r="E70" s="11" t="str">
        <f>IF($A70&lt;&gt;"",IF(VLOOKUP($A70,Vocabulary!$A:$J,7,)=0,"",VLOOKUP($A70,Vocabulary!$A:$J,7,)),"")</f>
        <v/>
      </c>
      <c r="F70" s="11" t="str">
        <f>IF($A70&lt;&gt;"",VLOOKUP($A70,Vocabulary!$A:$J,4,),"")</f>
        <v>Other</v>
      </c>
      <c r="G70" s="8" t="s">
        <v>733</v>
      </c>
    </row>
    <row r="71" spans="1:7" x14ac:dyDescent="0.3">
      <c r="A71" s="8">
        <v>70</v>
      </c>
      <c r="B71" s="12" t="str">
        <f>IFERROR(VLOOKUP(A71,Vocabulary!$A:$J,2,),"")</f>
        <v>EventName</v>
      </c>
      <c r="C71" s="12" t="str">
        <f>IF($A71&lt;&gt;"",VLOOKUP($A71,Vocabulary!$A:$J,10,),"")</f>
        <v>&lt;eu:EventName&gt;</v>
      </c>
      <c r="D71" s="11" t="str">
        <f>IF($A71&lt;&gt;"",IF(VLOOKUP($A71,Vocabulary!$A:$J,3,)=0,"",VLOOKUP($A71,Vocabulary!$A:$J,3,)),"")</f>
        <v>This property represents the Name of the Event.</v>
      </c>
      <c r="E71" s="11" t="str">
        <f>IF($A71&lt;&gt;"",IF(VLOOKUP($A71,Vocabulary!$A:$J,7,)=0,"",VLOOKUP($A71,Vocabulary!$A:$J,7,)),"")</f>
        <v/>
      </c>
      <c r="F71" s="11" t="str">
        <f>IF($A71&lt;&gt;"",VLOOKUP($A71,Vocabulary!$A:$J,4,),"")</f>
        <v>Other</v>
      </c>
      <c r="G71" s="8" t="s">
        <v>733</v>
      </c>
    </row>
    <row r="72" spans="1:7" x14ac:dyDescent="0.3">
      <c r="A72" s="8">
        <v>71</v>
      </c>
      <c r="B72" s="12" t="str">
        <f>IFERROR(VLOOKUP(A72,Vocabulary!$A:$J,2,),"")</f>
        <v>EventDescription</v>
      </c>
      <c r="C72" s="12" t="str">
        <f>IF($A72&lt;&gt;"",VLOOKUP($A72,Vocabulary!$A:$J,10,),"")</f>
        <v>&lt;eu:EventDescription&gt;</v>
      </c>
      <c r="D72" s="11" t="str">
        <f>IF($A72&lt;&gt;"",IF(VLOOKUP($A72,Vocabulary!$A:$J,3,)=0,"",VLOOKUP($A72,Vocabulary!$A:$J,3,)),"")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E72" s="11" t="str">
        <f>IF($A72&lt;&gt;"",IF(VLOOKUP($A72,Vocabulary!$A:$J,7,)=0,"",VLOOKUP($A72,Vocabulary!$A:$J,7,)),"")</f>
        <v/>
      </c>
      <c r="F72" s="11" t="str">
        <f>IF($A72&lt;&gt;"",VLOOKUP($A72,Vocabulary!$A:$J,4,),"")</f>
        <v>Other</v>
      </c>
      <c r="G72" s="8" t="s">
        <v>733</v>
      </c>
    </row>
    <row r="73" spans="1:7" x14ac:dyDescent="0.3">
      <c r="A73" s="8">
        <v>72</v>
      </c>
      <c r="B73" s="12" t="str">
        <f>IFERROR(VLOOKUP(A73,Vocabulary!$A:$J,2,),"")</f>
        <v>EventType</v>
      </c>
      <c r="C73" s="12" t="str">
        <f>IF($A73&lt;&gt;"",VLOOKUP($A73,Vocabulary!$A:$J,10,),"")</f>
        <v>&lt;eu:EventType&gt;</v>
      </c>
      <c r="D73" s="11" t="str">
        <f>IF($A73&lt;&gt;"",IF(VLOOKUP($A73,Vocabulary!$A:$J,3,)=0,"",VLOOKUP($A73,Vocabulary!$A:$J,3,)),"")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E73" s="11" t="str">
        <f>IF($A73&lt;&gt;"",IF(VLOOKUP($A73,Vocabulary!$A:$J,7,)=0,"",VLOOKUP($A73,Vocabulary!$A:$J,7,)),"")</f>
        <v/>
      </c>
      <c r="F73" s="11" t="str">
        <f>IF($A73&lt;&gt;"",VLOOKUP($A73,Vocabulary!$A:$J,4,),"")</f>
        <v>Other</v>
      </c>
      <c r="G73" s="8" t="s">
        <v>733</v>
      </c>
    </row>
    <row r="74" spans="1:7" x14ac:dyDescent="0.3">
      <c r="A74" s="8">
        <v>73</v>
      </c>
      <c r="B74" s="12" t="str">
        <f>IFERROR(VLOOKUP(A74,Vocabulary!$A:$J,2,),"")</f>
        <v>EventRelatedService</v>
      </c>
      <c r="C74" s="12" t="str">
        <f>IF($A74&lt;&gt;"",VLOOKUP($A74,Vocabulary!$A:$J,10,),"")</f>
        <v>&lt;eu:EventRelatedService&gt;</v>
      </c>
      <c r="D74" s="11" t="str">
        <f>IF($A74&lt;&gt;"",IF(VLOOKUP($A74,Vocabulary!$A:$J,3,)=0,"",VLOOKUP($A74,Vocabulary!$A:$J,3,)),"")</f>
        <v xml:space="preserve">This property links an event directly to a public service that is related to it. </v>
      </c>
      <c r="E74" s="11" t="str">
        <f>IF($A74&lt;&gt;"",IF(VLOOKUP($A74,Vocabulary!$A:$J,7,)=0,"",VLOOKUP($A74,Vocabulary!$A:$J,7,)),"")</f>
        <v/>
      </c>
      <c r="F74" s="11" t="str">
        <f>IF($A74&lt;&gt;"",VLOOKUP($A74,Vocabulary!$A:$J,4,),"")</f>
        <v>Other</v>
      </c>
      <c r="G74" s="8" t="s">
        <v>733</v>
      </c>
    </row>
    <row r="75" spans="1:7" x14ac:dyDescent="0.3">
      <c r="A75" s="8">
        <v>74</v>
      </c>
      <c r="B75" s="12" t="str">
        <f>IFERROR(VLOOKUP(A75,Vocabulary!$A:$J,2,),"")</f>
        <v>Evidence</v>
      </c>
      <c r="C75" s="12" t="str">
        <f>IF($A75&lt;&gt;"",VLOOKUP($A75,Vocabulary!$A:$J,10,),"")</f>
        <v>&lt;eu:Evidence&gt;</v>
      </c>
      <c r="D75" s="11" t="str">
        <f>IF($A75&lt;&gt;"",IF(VLOOKUP($A75,Vocabulary!$A:$J,3,)=0,"",VLOOKUP($A75,Vocabulary!$A:$J,3,)),"")</f>
        <v>Evidence is any resource that can document or support a criterion response.
The Evidence class contains information that proves that a criterion requirement
exists or is true, in particular evidences are used to prove that a specific criterion is
met.</v>
      </c>
      <c r="E75" s="11" t="str">
        <f>IF($A75&lt;&gt;"",IF(VLOOKUP($A75,Vocabulary!$A:$J,7,)=0,"",VLOOKUP($A75,Vocabulary!$A:$J,7,)),"")</f>
        <v/>
      </c>
      <c r="F75" s="11" t="str">
        <f>IF($A75&lt;&gt;"",VLOOKUP($A75,Vocabulary!$A:$J,4,),"")</f>
        <v>Other</v>
      </c>
      <c r="G75" s="8" t="s">
        <v>733</v>
      </c>
    </row>
    <row r="76" spans="1:7" x14ac:dyDescent="0.3">
      <c r="A76" s="8">
        <v>75</v>
      </c>
      <c r="B76" s="12" t="str">
        <f>IFERROR(VLOOKUP(A76,Vocabulary!$A:$J,2,),"")</f>
        <v>EvidenceIdentifier</v>
      </c>
      <c r="C76" s="12" t="str">
        <f>IF($A76&lt;&gt;"",VLOOKUP($A76,Vocabulary!$A:$J,10,),"")</f>
        <v>&lt;eu:EvidenceIdentifier&gt;</v>
      </c>
      <c r="D76" s="11" t="str">
        <f>IF($A76&lt;&gt;"",IF(VLOOKUP($A76,Vocabulary!$A:$J,3,)=0,"",VLOOKUP($A76,Vocabulary!$A:$J,3,)),"")</f>
        <v>An Evidence must have an identifier.</v>
      </c>
      <c r="E76" s="11" t="str">
        <f>IF($A76&lt;&gt;"",IF(VLOOKUP($A76,Vocabulary!$A:$J,7,)=0,"",VLOOKUP($A76,Vocabulary!$A:$J,7,)),"")</f>
        <v/>
      </c>
      <c r="F76" s="11" t="str">
        <f>IF($A76&lt;&gt;"",VLOOKUP($A76,Vocabulary!$A:$J,4,),"")</f>
        <v>Other</v>
      </c>
      <c r="G76" s="8" t="s">
        <v>733</v>
      </c>
    </row>
    <row r="77" spans="1:7" x14ac:dyDescent="0.3">
      <c r="A77" s="8">
        <v>76</v>
      </c>
      <c r="B77" s="12" t="str">
        <f>IFERROR(VLOOKUP(A77,Vocabulary!$A:$J,2,),"")</f>
        <v>EvidenceEvidenceType</v>
      </c>
      <c r="C77" s="12" t="str">
        <f>IF($A77&lt;&gt;"",VLOOKUP($A77,Vocabulary!$A:$J,10,),"")</f>
        <v>&lt;eu:EvidenceEvidenceType&gt;</v>
      </c>
      <c r="D77" s="11" t="str">
        <f>IF($A77&lt;&gt;"",IF(VLOOKUP($A77,Vocabulary!$A:$J,3,)=0,"",VLOOKUP($A77,Vocabulary!$A:$J,3,)),"")</f>
        <v>The Evidences contain a property type to categorize evidences and to allow for the
creation of controlled vocabularies that can facilitate automatic translation.</v>
      </c>
      <c r="E77" s="11" t="str">
        <f>IF($A77&lt;&gt;"",IF(VLOOKUP($A77,Vocabulary!$A:$J,7,)=0,"",VLOOKUP($A77,Vocabulary!$A:$J,7,)),"")</f>
        <v/>
      </c>
      <c r="F77" s="11" t="str">
        <f>IF($A77&lt;&gt;"",VLOOKUP($A77,Vocabulary!$A:$J,4,),"")</f>
        <v>Other</v>
      </c>
      <c r="G77" s="8" t="s">
        <v>733</v>
      </c>
    </row>
    <row r="78" spans="1:7" x14ac:dyDescent="0.3">
      <c r="A78" s="8">
        <v>77</v>
      </c>
      <c r="B78" s="12" t="str">
        <f>IFERROR(VLOOKUP(A78,Vocabulary!$A:$J,2,),"")</f>
        <v>EvidenceName</v>
      </c>
      <c r="C78" s="12" t="str">
        <f>IF($A78&lt;&gt;"",VLOOKUP($A78,Vocabulary!$A:$J,10,),"")</f>
        <v>&lt;eu:EvidenceName&gt;</v>
      </c>
      <c r="D78" s="11" t="str">
        <f>IF($A78&lt;&gt;"",IF(VLOOKUP($A78,Vocabulary!$A:$J,3,)=0,"",VLOOKUP($A78,Vocabulary!$A:$J,3,)),"")</f>
        <v xml:space="preserve">An Evidence may have a name by which it is referred to. </v>
      </c>
      <c r="E78" s="11" t="str">
        <f>IF($A78&lt;&gt;"",IF(VLOOKUP($A78,Vocabulary!$A:$J,7,)=0,"",VLOOKUP($A78,Vocabulary!$A:$J,7,)),"")</f>
        <v/>
      </c>
      <c r="F78" s="11" t="str">
        <f>IF($A78&lt;&gt;"",VLOOKUP($A78,Vocabulary!$A:$J,4,),"")</f>
        <v>Other</v>
      </c>
      <c r="G78" s="8" t="s">
        <v>733</v>
      </c>
    </row>
    <row r="79" spans="1:7" x14ac:dyDescent="0.3">
      <c r="A79" s="8">
        <v>78</v>
      </c>
      <c r="B79" s="12" t="str">
        <f>IFERROR(VLOOKUP(A79,Vocabulary!$A:$J,2,),"")</f>
        <v>EvidenceDescription</v>
      </c>
      <c r="C79" s="12" t="str">
        <f>IF($A79&lt;&gt;"",VLOOKUP($A79,Vocabulary!$A:$J,10,),"")</f>
        <v>&lt;eu:EvidenceDescription&gt;</v>
      </c>
      <c r="D79" s="11" t="str">
        <f>IF($A79&lt;&gt;"",IF(VLOOKUP($A79,Vocabulary!$A:$J,3,)=0,"",VLOOKUP($A79,Vocabulary!$A:$J,3,)),"")</f>
        <v xml:space="preserve">An Evidence may have an explanatory description. </v>
      </c>
      <c r="E79" s="11" t="str">
        <f>IF($A79&lt;&gt;"",IF(VLOOKUP($A79,Vocabulary!$A:$J,7,)=0,"",VLOOKUP($A79,Vocabulary!$A:$J,7,)),"")</f>
        <v/>
      </c>
      <c r="F79" s="11" t="str">
        <f>IF($A79&lt;&gt;"",VLOOKUP($A79,Vocabulary!$A:$J,4,),"")</f>
        <v>Other</v>
      </c>
      <c r="G79" s="8" t="s">
        <v>733</v>
      </c>
    </row>
    <row r="80" spans="1:7" x14ac:dyDescent="0.3">
      <c r="A80" s="8">
        <v>79</v>
      </c>
      <c r="B80" s="12" t="str">
        <f>IFERROR(VLOOKUP(A80,Vocabulary!$A:$J,2,),"")</f>
        <v>EvidenceLanguage</v>
      </c>
      <c r="C80" s="12" t="str">
        <f>IF($A80&lt;&gt;"",VLOOKUP($A80,Vocabulary!$A:$J,10,),"")</f>
        <v>&lt;eu:EvidenceLanguage&gt;</v>
      </c>
      <c r="D80" s="11" t="str">
        <f>IF($A80&lt;&gt;"",IF(VLOOKUP($A80,Vocabulary!$A:$J,3,)=0,"",VLOOKUP($A80,Vocabulary!$A:$J,3,)),"")</f>
        <v>An Evidence may define the language the attestation of evidentiary document is
written in.</v>
      </c>
      <c r="E80" s="11" t="str">
        <f>IF($A80&lt;&gt;"",IF(VLOOKUP($A80,Vocabulary!$A:$J,7,)=0,"",VLOOKUP($A80,Vocabulary!$A:$J,7,)),"")</f>
        <v/>
      </c>
      <c r="F80" s="11" t="str">
        <f>IF($A80&lt;&gt;"",VLOOKUP($A80,Vocabulary!$A:$J,4,),"")</f>
        <v>Other</v>
      </c>
      <c r="G80" s="8" t="s">
        <v>733</v>
      </c>
    </row>
    <row r="81" spans="1:7" x14ac:dyDescent="0.3">
      <c r="A81" s="8">
        <v>80</v>
      </c>
      <c r="B81" s="12" t="str">
        <f>IFERROR(VLOOKUP(A81,Vocabulary!$A:$J,2,),"")</f>
        <v>EvidenceBelongsToAgent</v>
      </c>
      <c r="C81" s="12" t="str">
        <f>IF($A81&lt;&gt;"",VLOOKUP($A81,Vocabulary!$A:$J,10,),"")</f>
        <v>&lt;eu:EvidenceBelongsToAgent&gt;</v>
      </c>
      <c r="D81" s="11" t="str">
        <f>IF($A81&lt;&gt;"",IF(VLOOKUP($A81,Vocabulary!$A:$J,3,)=0,"",VLOOKUP($A81,Vocabulary!$A:$J,3,)),"")</f>
        <v>an evidence belongs to an agent (new entry)</v>
      </c>
      <c r="E81" s="11" t="str">
        <f>IF($A81&lt;&gt;"",IF(VLOOKUP($A81,Vocabulary!$A:$J,7,)=0,"",VLOOKUP($A81,Vocabulary!$A:$J,7,)),"")</f>
        <v/>
      </c>
      <c r="F81" s="11" t="str">
        <f>IF($A81&lt;&gt;"",VLOOKUP($A81,Vocabulary!$A:$J,4,),"")</f>
        <v>Other</v>
      </c>
      <c r="G81" s="8" t="s">
        <v>733</v>
      </c>
    </row>
    <row r="82" spans="1:7" x14ac:dyDescent="0.3">
      <c r="A82" s="8">
        <v>81</v>
      </c>
      <c r="B82" s="12" t="str">
        <f>IFERROR(VLOOKUP(A82,Vocabulary!$A:$J,2,),"")</f>
        <v>EvidenceIssuedByOrganisation</v>
      </c>
      <c r="C82" s="12" t="str">
        <f>IF($A82&lt;&gt;"",VLOOKUP($A82,Vocabulary!$A:$J,10,),"")</f>
        <v>&lt;eu:EvidenceIssuedByOrganisation&gt;</v>
      </c>
      <c r="D82" s="11" t="str">
        <f>IF($A82&lt;&gt;"",IF(VLOOKUP($A82,Vocabulary!$A:$J,3,)=0,"",VLOOKUP($A82,Vocabulary!$A:$J,3,)),"")</f>
        <v>An Evidence may refer to the organisation that issued the attestation or evidentiary
document. (https://www.w3.org/TR/vocab-org/)</v>
      </c>
      <c r="E82" s="11" t="str">
        <f>IF($A82&lt;&gt;"",IF(VLOOKUP($A82,Vocabulary!$A:$J,7,)=0,"",VLOOKUP($A82,Vocabulary!$A:$J,7,)),"")</f>
        <v/>
      </c>
      <c r="F82" s="11" t="str">
        <f>IF($A82&lt;&gt;"",VLOOKUP($A82,Vocabulary!$A:$J,4,),"")</f>
        <v>Other</v>
      </c>
      <c r="G82" s="8" t="s">
        <v>733</v>
      </c>
    </row>
    <row r="83" spans="1:7" ht="28.8" x14ac:dyDescent="0.3">
      <c r="A83" s="8">
        <v>82</v>
      </c>
      <c r="B83" s="12" t="str">
        <f>IFERROR(VLOOKUP(A83,Vocabulary!$A:$J,2,),"")</f>
        <v>EvidenceIsSupportedByDocumentReference</v>
      </c>
      <c r="C83" s="12" t="str">
        <f>IF($A83&lt;&gt;"",VLOOKUP($A83,Vocabulary!$A:$J,10,),"")</f>
        <v>&lt;eu:EvidenceIsSupportedByDocumentReference&gt;</v>
      </c>
      <c r="D83" s="11" t="str">
        <f>IF($A83&lt;&gt;"",IF(VLOOKUP($A83,Vocabulary!$A:$J,3,)=0,"",VLOOKUP($A83,Vocabulary!$A:$J,3,)),"")</f>
        <v>An Evidence may refer to the attestation, to the evidentiary document or to the URL
where the proof from a third party can be found.</v>
      </c>
      <c r="E83" s="11" t="str">
        <f>IF($A83&lt;&gt;"",IF(VLOOKUP($A83,Vocabulary!$A:$J,7,)=0,"",VLOOKUP($A83,Vocabulary!$A:$J,7,)),"")</f>
        <v/>
      </c>
      <c r="F83" s="11" t="str">
        <f>IF($A83&lt;&gt;"",VLOOKUP($A83,Vocabulary!$A:$J,4,),"")</f>
        <v>Other</v>
      </c>
      <c r="G83" s="8" t="s">
        <v>733</v>
      </c>
    </row>
    <row r="84" spans="1:7" x14ac:dyDescent="0.3">
      <c r="A84" s="8">
        <v>83</v>
      </c>
      <c r="B84" s="12" t="str">
        <f>IFERROR(VLOOKUP(A84,Vocabulary!$A:$J,2,),"")</f>
        <v>FormalFramework</v>
      </c>
      <c r="C84" s="12" t="str">
        <f>IF($A84&lt;&gt;"",VLOOKUP($A84,Vocabulary!$A:$J,10,),"")</f>
        <v>&lt;eu:FormalFramework&gt;</v>
      </c>
      <c r="D84" s="11" t="str">
        <f>IF($A84&lt;&gt;"",IF(VLOOKUP($A84,Vocabulary!$A:$J,3,)=0,"",VLOOKUP($A84,Vocabulary!$A:$J,3,)),"")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E84" s="11" t="str">
        <f>IF($A84&lt;&gt;"",IF(VLOOKUP($A84,Vocabulary!$A:$J,7,)=0,"",VLOOKUP($A84,Vocabulary!$A:$J,7,)),"")</f>
        <v/>
      </c>
      <c r="F84" s="11" t="str">
        <f>IF($A84&lt;&gt;"",VLOOKUP($A84,Vocabulary!$A:$J,4,),"")</f>
        <v>Other</v>
      </c>
      <c r="G84" s="8" t="s">
        <v>733</v>
      </c>
    </row>
    <row r="85" spans="1:7" x14ac:dyDescent="0.3">
      <c r="A85" s="8">
        <v>84</v>
      </c>
      <c r="B85" s="12" t="str">
        <f>IFERROR(VLOOKUP(A85,Vocabulary!$A:$J,2,),"")</f>
        <v>FormalFrameworkIdentifier</v>
      </c>
      <c r="C85" s="12" t="str">
        <f>IF($A85&lt;&gt;"",VLOOKUP($A85,Vocabulary!$A:$J,10,),"")</f>
        <v>&lt;eu:FormalFrameworkIdentifier&gt;</v>
      </c>
      <c r="D85" s="11" t="str">
        <f>IF($A85&lt;&gt;"",IF(VLOOKUP($A85,Vocabulary!$A:$J,3,)=0,"",VLOOKUP($A85,Vocabulary!$A:$J,3,)),"")</f>
        <v>This property represents a formally-issued Identifier for the Formal Framework. Similarly as in ELI, this can be a Local Identifier, which is the unique identifier used in a local reference system. Also this can be a URI following the URI-path as defined in ELI.</v>
      </c>
      <c r="E85" s="11" t="str">
        <f>IF($A85&lt;&gt;"",IF(VLOOKUP($A85,Vocabulary!$A:$J,7,)=0,"",VLOOKUP($A85,Vocabulary!$A:$J,7,)),"")</f>
        <v/>
      </c>
      <c r="F85" s="11" t="str">
        <f>IF($A85&lt;&gt;"",VLOOKUP($A85,Vocabulary!$A:$J,4,),"")</f>
        <v>Other</v>
      </c>
      <c r="G85" s="8" t="s">
        <v>733</v>
      </c>
    </row>
    <row r="86" spans="1:7" x14ac:dyDescent="0.3">
      <c r="A86" s="8">
        <v>85</v>
      </c>
      <c r="B86" s="12" t="str">
        <f>IFERROR(VLOOKUP(A86,Vocabulary!$A:$J,2,),"")</f>
        <v>FormalFrameworkName</v>
      </c>
      <c r="C86" s="12" t="str">
        <f>IF($A86&lt;&gt;"",VLOOKUP($A86,Vocabulary!$A:$J,10,),"")</f>
        <v>&lt;eu:FormalFrameworkName&gt;</v>
      </c>
      <c r="D86" s="11" t="str">
        <f>IF($A86&lt;&gt;"",IF(VLOOKUP($A86,Vocabulary!$A:$J,3,)=0,"",VLOOKUP($A86,Vocabulary!$A:$J,3,)),"")</f>
        <v>This property represents the Name of the Formal Framework.</v>
      </c>
      <c r="E86" s="11" t="str">
        <f>IF($A86&lt;&gt;"",IF(VLOOKUP($A86,Vocabulary!$A:$J,7,)=0,"",VLOOKUP($A86,Vocabulary!$A:$J,7,)),"")</f>
        <v/>
      </c>
      <c r="F86" s="11" t="str">
        <f>IF($A86&lt;&gt;"",VLOOKUP($A86,Vocabulary!$A:$J,4,),"")</f>
        <v>Other</v>
      </c>
      <c r="G86" s="8" t="s">
        <v>733</v>
      </c>
    </row>
    <row r="87" spans="1:7" x14ac:dyDescent="0.3">
      <c r="A87" s="8">
        <v>86</v>
      </c>
      <c r="B87" s="12" t="str">
        <f>IFERROR(VLOOKUP(A87,Vocabulary!$A:$J,2,),"")</f>
        <v>FormalFrameworkDescription</v>
      </c>
      <c r="C87" s="12" t="str">
        <f>IF($A87&lt;&gt;"",VLOOKUP($A87,Vocabulary!$A:$J,10,),"")</f>
        <v>&lt;eu:FormalFrameworkDescription&gt;</v>
      </c>
      <c r="D87" s="11" t="str">
        <f>IF($A87&lt;&gt;"",IF(VLOOKUP($A87,Vocabulary!$A:$J,3,)=0,"",VLOOKUP($A87,Vocabulary!$A:$J,3,)),"")</f>
        <v>This property represents a free text Description of the Formal Framework.</v>
      </c>
      <c r="E87" s="11" t="str">
        <f>IF($A87&lt;&gt;"",IF(VLOOKUP($A87,Vocabulary!$A:$J,7,)=0,"",VLOOKUP($A87,Vocabulary!$A:$J,7,)),"")</f>
        <v/>
      </c>
      <c r="F87" s="11" t="str">
        <f>IF($A87&lt;&gt;"",VLOOKUP($A87,Vocabulary!$A:$J,4,),"")</f>
        <v>Other</v>
      </c>
      <c r="G87" s="8" t="s">
        <v>733</v>
      </c>
    </row>
    <row r="88" spans="1:7" x14ac:dyDescent="0.3">
      <c r="A88" s="8">
        <v>87</v>
      </c>
      <c r="B88" s="12" t="str">
        <f>IFERROR(VLOOKUP(A88,Vocabulary!$A:$J,2,),"")</f>
        <v>FormalFrameworkLanguage</v>
      </c>
      <c r="C88" s="12" t="str">
        <f>IF($A88&lt;&gt;"",VLOOKUP($A88,Vocabulary!$A:$J,10,),"")</f>
        <v>&lt;eu:FormalFrameworkLanguage&gt;</v>
      </c>
      <c r="D88" s="11" t="str">
        <f>IF($A88&lt;&gt;"",IF(VLOOKUP($A88,Vocabulary!$A:$J,3,)=0,"",VLOOKUP($A88,Vocabulary!$A:$J,3,)),"")</f>
        <v xml:space="preserve">This property represents the Language(s) in which the Formal Framework is available. The possible values for this property are described in a controlled vocabulary. </v>
      </c>
      <c r="E88" s="11" t="str">
        <f>IF($A88&lt;&gt;"",IF(VLOOKUP($A88,Vocabulary!$A:$J,7,)=0,"",VLOOKUP($A88,Vocabulary!$A:$J,7,)),"")</f>
        <v/>
      </c>
      <c r="F88" s="11" t="str">
        <f>IF($A88&lt;&gt;"",VLOOKUP($A88,Vocabulary!$A:$J,4,),"")</f>
        <v>Other</v>
      </c>
      <c r="G88" s="8" t="s">
        <v>733</v>
      </c>
    </row>
    <row r="89" spans="1:7" x14ac:dyDescent="0.3">
      <c r="A89" s="8">
        <v>88</v>
      </c>
      <c r="B89" s="12" t="str">
        <f>IFERROR(VLOOKUP(A89,Vocabulary!$A:$J,2,),"")</f>
        <v>FormalFrameworkStatus</v>
      </c>
      <c r="C89" s="12" t="str">
        <f>IF($A89&lt;&gt;"",VLOOKUP($A89,Vocabulary!$A:$J,10,),"")</f>
        <v>&lt;eu:FormalFrameworkStatus&gt;</v>
      </c>
      <c r="D89" s="11" t="str">
        <f>IF($A89&lt;&gt;"",IF(VLOOKUP($A89,Vocabulary!$A:$J,3,)=0,"",VLOOKUP($A89,Vocabulary!$A:$J,3,)),"")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E89" s="11" t="str">
        <f>IF($A89&lt;&gt;"",IF(VLOOKUP($A89,Vocabulary!$A:$J,7,)=0,"",VLOOKUP($A89,Vocabulary!$A:$J,7,)),"")</f>
        <v/>
      </c>
      <c r="F89" s="11" t="str">
        <f>IF($A89&lt;&gt;"",VLOOKUP($A89,Vocabulary!$A:$J,4,),"")</f>
        <v>Other</v>
      </c>
      <c r="G89" s="8" t="s">
        <v>733</v>
      </c>
    </row>
    <row r="90" spans="1:7" x14ac:dyDescent="0.3">
      <c r="A90" s="8">
        <v>89</v>
      </c>
      <c r="B90" s="12" t="str">
        <f>IFERROR(VLOOKUP(A90,Vocabulary!$A:$J,2,),"")</f>
        <v>FormalFrameworkSubject</v>
      </c>
      <c r="C90" s="12" t="str">
        <f>IF($A90&lt;&gt;"",VLOOKUP($A90,Vocabulary!$A:$J,10,),"")</f>
        <v>&lt;eu:FormalFrameworkSubject&gt;</v>
      </c>
      <c r="D90" s="11" t="str">
        <f>IF($A90&lt;&gt;"",IF(VLOOKUP($A90,Vocabulary!$A:$J,3,)=0,"",VLOOKUP($A90,Vocabulary!$A:$J,3,)),"")</f>
        <v>This property represents the Subject of this Formal Framework. The possible values for this property are described in a controlled vocabulary.</v>
      </c>
      <c r="E90" s="11" t="str">
        <f>IF($A90&lt;&gt;"",IF(VLOOKUP($A90,Vocabulary!$A:$J,7,)=0,"",VLOOKUP($A90,Vocabulary!$A:$J,7,)),"")</f>
        <v/>
      </c>
      <c r="F90" s="11" t="str">
        <f>IF($A90&lt;&gt;"",VLOOKUP($A90,Vocabulary!$A:$J,4,),"")</f>
        <v>Other</v>
      </c>
      <c r="G90" s="8" t="s">
        <v>733</v>
      </c>
    </row>
    <row r="91" spans="1:7" x14ac:dyDescent="0.3">
      <c r="A91" s="8">
        <v>90</v>
      </c>
      <c r="B91" s="12" t="str">
        <f>IFERROR(VLOOKUP(A91,Vocabulary!$A:$J,2,),"")</f>
        <v>FormalFrameworkTerritorialApplication</v>
      </c>
      <c r="C91" s="12" t="str">
        <f>IF($A91&lt;&gt;"",VLOOKUP($A91,Vocabulary!$A:$J,10,),"")</f>
        <v>&lt;eu:FormalFrameworkTerritorialApplication&gt;</v>
      </c>
      <c r="D91" s="11" t="str">
        <f>IF($A91&lt;&gt;"",IF(VLOOKUP($A91,Vocabulary!$A:$J,3,)=0,"",VLOOKUP($A91,Vocabulary!$A:$J,3,)),"")</f>
        <v xml:space="preserve">This property represents the geographical scope of where the Formal Framework is applicable, for instance EU, country/Member State, region…
The values of this property come from a controlled vocabulary, for instance NUTS. </v>
      </c>
      <c r="E91" s="11" t="str">
        <f>IF($A91&lt;&gt;"",IF(VLOOKUP($A91,Vocabulary!$A:$J,7,)=0,"",VLOOKUP($A91,Vocabulary!$A:$J,7,)),"")</f>
        <v/>
      </c>
      <c r="F91" s="11" t="str">
        <f>IF($A91&lt;&gt;"",VLOOKUP($A91,Vocabulary!$A:$J,4,),"")</f>
        <v>Other</v>
      </c>
      <c r="G91" s="8" t="s">
        <v>733</v>
      </c>
    </row>
    <row r="92" spans="1:7" x14ac:dyDescent="0.3">
      <c r="A92" s="8">
        <v>91</v>
      </c>
      <c r="B92" s="12" t="str">
        <f>IFERROR(VLOOKUP(A92,Vocabulary!$A:$J,2,),"")</f>
        <v>FormalFrameworkType</v>
      </c>
      <c r="C92" s="12" t="str">
        <f>IF($A92&lt;&gt;"",VLOOKUP($A92,Vocabulary!$A:$J,10,),"")</f>
        <v>&lt;eu:FormalFrameworkType&gt;</v>
      </c>
      <c r="D92" s="11" t="str">
        <f>IF($A92&lt;&gt;"",IF(VLOOKUP($A92,Vocabulary!$A:$J,3,)=0,"",VLOOKUP($A92,Vocabulary!$A:$J,3,)),"")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E92" s="11" t="str">
        <f>IF($A92&lt;&gt;"",IF(VLOOKUP($A92,Vocabulary!$A:$J,7,)=0,"",VLOOKUP($A92,Vocabulary!$A:$J,7,)),"")</f>
        <v/>
      </c>
      <c r="F92" s="11" t="str">
        <f>IF($A92&lt;&gt;"",VLOOKUP($A92,Vocabulary!$A:$J,4,),"")</f>
        <v>Other</v>
      </c>
      <c r="G92" s="8" t="s">
        <v>733</v>
      </c>
    </row>
    <row r="93" spans="1:7" x14ac:dyDescent="0.3">
      <c r="A93" s="8">
        <v>92</v>
      </c>
      <c r="B93" s="12" t="str">
        <f>IFERROR(VLOOKUP(A93,Vocabulary!$A:$J,2,),"")</f>
        <v>FormalFrameworkRelated</v>
      </c>
      <c r="C93" s="12" t="str">
        <f>IF($A93&lt;&gt;"",VLOOKUP($A93,Vocabulary!$A:$J,10,),"")</f>
        <v>&lt;eu:FormalFrameworkRelated&gt;</v>
      </c>
      <c r="D93" s="11" t="str">
        <f>IF($A93&lt;&gt;"",IF(VLOOKUP($A93,Vocabulary!$A:$J,3,)=0,"",VLOOKUP($A93,Vocabulary!$A:$J,3,)),"")</f>
        <v>A formal framework related to this framework.</v>
      </c>
      <c r="E93" s="11" t="str">
        <f>IF($A93&lt;&gt;"",IF(VLOOKUP($A93,Vocabulary!$A:$J,7,)=0,"",VLOOKUP($A93,Vocabulary!$A:$J,7,)),"")</f>
        <v/>
      </c>
      <c r="F93" s="11" t="str">
        <f>IF($A93&lt;&gt;"",VLOOKUP($A93,Vocabulary!$A:$J,4,),"")</f>
        <v>Other</v>
      </c>
      <c r="G93" s="8" t="s">
        <v>733</v>
      </c>
    </row>
    <row r="94" spans="1:7" x14ac:dyDescent="0.3">
      <c r="A94" s="8">
        <v>93</v>
      </c>
      <c r="B94" s="12" t="str">
        <f>IFERROR(VLOOKUP(A94,Vocabulary!$A:$J,2,),"")</f>
        <v>FoundationEvent</v>
      </c>
      <c r="C94" s="12" t="str">
        <f>IF($A94&lt;&gt;"",VLOOKUP($A94,Vocabulary!$A:$J,10,),"")</f>
        <v>&lt;eu:FoundationEvent&gt;</v>
      </c>
      <c r="D94" s="11" t="str">
        <f>IF($A94&lt;&gt;"",IF(VLOOKUP($A94,Vocabulary!$A:$J,3,)=0,"",VLOOKUP($A94,Vocabulary!$A:$J,3,)),"")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E94" s="11" t="str">
        <f>IF($A94&lt;&gt;"",IF(VLOOKUP($A94,Vocabulary!$A:$J,7,)=0,"",VLOOKUP($A94,Vocabulary!$A:$J,7,)),"")</f>
        <v/>
      </c>
      <c r="F94" s="11" t="str">
        <f>IF($A94&lt;&gt;"",VLOOKUP($A94,Vocabulary!$A:$J,4,),"")</f>
        <v>Organization</v>
      </c>
      <c r="G94" s="8" t="s">
        <v>733</v>
      </c>
    </row>
    <row r="95" spans="1:7" x14ac:dyDescent="0.3">
      <c r="A95" s="8">
        <v>94</v>
      </c>
      <c r="B95" s="12" t="str">
        <f>IFERROR(VLOOKUP(A95,Vocabulary!$A:$J,2,),"")</f>
        <v>Geometry</v>
      </c>
      <c r="C95" s="12" t="str">
        <f>IF($A95&lt;&gt;"",VLOOKUP($A95,Vocabulary!$A:$J,10,),"")</f>
        <v>&lt;eu:Geometry&gt;</v>
      </c>
      <c r="D95" s="11" t="str">
        <f>IF($A95&lt;&gt;"",IF(VLOOKUP($A95,Vocabulary!$A:$J,3,)=0,"",VLOOKUP($A95,Vocabulary!$A:$J,3,)),"")</f>
        <v>A geometry representing a location.</v>
      </c>
      <c r="E95" s="11" t="str">
        <f>IF($A95&lt;&gt;"",IF(VLOOKUP($A95,Vocabulary!$A:$J,7,)=0,"",VLOOKUP($A95,Vocabulary!$A:$J,7,)),"")</f>
        <v/>
      </c>
      <c r="F95" s="11" t="str">
        <f>IF($A95&lt;&gt;"",VLOOKUP($A95,Vocabulary!$A:$J,4,),"")</f>
        <v>Location</v>
      </c>
      <c r="G95" s="8" t="s">
        <v>733</v>
      </c>
    </row>
    <row r="96" spans="1:7" x14ac:dyDescent="0.3">
      <c r="A96" s="8">
        <v>95</v>
      </c>
      <c r="B96" s="12" t="str">
        <f>IFERROR(VLOOKUP(A96,Vocabulary!$A:$J,2,),"")</f>
        <v>GeometryCoordinates</v>
      </c>
      <c r="C96" s="12" t="str">
        <f>IF($A96&lt;&gt;"",VLOOKUP($A96,Vocabulary!$A:$J,10,),"")</f>
        <v>&lt;eu:GeometryCoordinates&gt;</v>
      </c>
      <c r="D96" s="11" t="str">
        <f>IF($A96&lt;&gt;"",IF(VLOOKUP($A96,Vocabulary!$A:$J,3,)=0,"",VLOOKUP($A96,Vocabulary!$A:$J,3,)),"")</f>
        <v>The ordered list of coordinates of the geometry.</v>
      </c>
      <c r="E96" s="11" t="str">
        <f>IF($A96&lt;&gt;"",IF(VLOOKUP($A96,Vocabulary!$A:$J,7,)=0,"",VLOOKUP($A96,Vocabulary!$A:$J,7,)),"")</f>
        <v/>
      </c>
      <c r="F96" s="11" t="str">
        <f>IF($A96&lt;&gt;"",VLOOKUP($A96,Vocabulary!$A:$J,4,),"")</f>
        <v>Location</v>
      </c>
      <c r="G96" s="8" t="s">
        <v>733</v>
      </c>
    </row>
    <row r="97" spans="1:8" x14ac:dyDescent="0.3">
      <c r="A97" s="8">
        <v>96</v>
      </c>
      <c r="B97" s="12" t="str">
        <f>IFERROR(VLOOKUP(A97,Vocabulary!$A:$J,2,),"")</f>
        <v>GeometryCRS</v>
      </c>
      <c r="C97" s="12" t="str">
        <f>IF($A97&lt;&gt;"",VLOOKUP($A97,Vocabulary!$A:$J,10,),"")</f>
        <v>&lt;eu:GeometryCRS&gt;</v>
      </c>
      <c r="D97" s="11" t="str">
        <f>IF($A97&lt;&gt;"",IF(VLOOKUP($A97,Vocabulary!$A:$J,3,)=0,"",VLOOKUP($A97,Vocabulary!$A:$J,3,)),"")</f>
        <v>The Coordinate Reference System (CRS) used to encode the coordinates.</v>
      </c>
      <c r="E97" s="11" t="str">
        <f>IF($A97&lt;&gt;"",IF(VLOOKUP($A97,Vocabulary!$A:$J,7,)=0,"",VLOOKUP($A97,Vocabulary!$A:$J,7,)),"")</f>
        <v/>
      </c>
      <c r="F97" s="11" t="str">
        <f>IF($A97&lt;&gt;"",VLOOKUP($A97,Vocabulary!$A:$J,4,),"")</f>
        <v>Location</v>
      </c>
      <c r="G97" s="8" t="s">
        <v>733</v>
      </c>
    </row>
    <row r="98" spans="1:8" x14ac:dyDescent="0.3">
      <c r="A98" s="8">
        <v>97</v>
      </c>
      <c r="B98" s="12" t="str">
        <f>IFERROR(VLOOKUP(A98,Vocabulary!$A:$J,2,),"")</f>
        <v>GeometryType</v>
      </c>
      <c r="C98" s="12" t="str">
        <f>IF($A98&lt;&gt;"",VLOOKUP($A98,Vocabulary!$A:$J,10,),"")</f>
        <v>&lt;eu:GeometryType&gt;</v>
      </c>
      <c r="D98" s="11" t="str">
        <f>IF($A98&lt;&gt;"",IF(VLOOKUP($A98,Vocabulary!$A:$J,3,)=0,"",VLOOKUP($A98,Vocabulary!$A:$J,3,)),"")</f>
        <v>The type of the geometry.</v>
      </c>
      <c r="E98" s="11" t="str">
        <f>IF($A98&lt;&gt;"",IF(VLOOKUP($A98,Vocabulary!$A:$J,7,)=0,"",VLOOKUP($A98,Vocabulary!$A:$J,7,)),"")</f>
        <v/>
      </c>
      <c r="F98" s="11" t="str">
        <f>IF($A98&lt;&gt;"",VLOOKUP($A98,Vocabulary!$A:$J,4,),"")</f>
        <v>Location</v>
      </c>
      <c r="G98" s="8" t="s">
        <v>733</v>
      </c>
    </row>
    <row r="99" spans="1:8" x14ac:dyDescent="0.3">
      <c r="A99" s="8">
        <v>98</v>
      </c>
      <c r="B99" s="12" t="str">
        <f>IFERROR(VLOOKUP(A99,Vocabulary!$A:$J,2,),"")</f>
        <v>Jurisdiction</v>
      </c>
      <c r="C99" s="12" t="str">
        <f>IF($A99&lt;&gt;"",VLOOKUP($A99,Vocabulary!$A:$J,10,),"")</f>
        <v>&lt;eu:Jurisdiction&gt;</v>
      </c>
      <c r="D99" s="11" t="str">
        <f>IF($A99&lt;&gt;"",IF(VLOOKUP($A99,Vocabulary!$A:$J,3,)=0,"",VLOOKUP($A99,Vocabulary!$A:$J,3,)),"")</f>
        <v>A jurisdiction, typically a country, dealing with and making pronouncements on legal matters.</v>
      </c>
      <c r="E99" s="11" t="str">
        <f>IF($A99&lt;&gt;"",IF(VLOOKUP($A99,Vocabulary!$A:$J,7,)=0,"",VLOOKUP($A99,Vocabulary!$A:$J,7,)),"")</f>
        <v/>
      </c>
      <c r="F99" s="11" t="str">
        <f>IF($A99&lt;&gt;"",VLOOKUP($A99,Vocabulary!$A:$J,4,),"")</f>
        <v>Location</v>
      </c>
      <c r="G99" s="8" t="s">
        <v>733</v>
      </c>
    </row>
    <row r="100" spans="1:8" x14ac:dyDescent="0.3">
      <c r="A100" s="8">
        <v>99</v>
      </c>
      <c r="B100" s="12" t="str">
        <f>IFERROR(VLOOKUP(A100,Vocabulary!$A:$J,2,),"")</f>
        <v>JurisdictionName</v>
      </c>
      <c r="C100" s="12" t="str">
        <f>IF($A100&lt;&gt;"",VLOOKUP($A100,Vocabulary!$A:$J,10,),"")</f>
        <v>&lt;eu:JurisdictionName&gt;</v>
      </c>
      <c r="D100" s="11" t="str">
        <f>IF($A100&lt;&gt;"",IF(VLOOKUP($A100,Vocabulary!$A:$J,3,)=0,"",VLOOKUP($A100,Vocabulary!$A:$J,3,)),"")</f>
        <v>The name of the jurisdiction.</v>
      </c>
      <c r="E100" s="11" t="str">
        <f>IF($A100&lt;&gt;"",IF(VLOOKUP($A100,Vocabulary!$A:$J,7,)=0,"",VLOOKUP($A100,Vocabulary!$A:$J,7,)),"")</f>
        <v/>
      </c>
      <c r="F100" s="11" t="str">
        <f>IF($A100&lt;&gt;"",VLOOKUP($A100,Vocabulary!$A:$J,4,),"")</f>
        <v>Location</v>
      </c>
      <c r="G100" s="8" t="s">
        <v>733</v>
      </c>
    </row>
    <row r="101" spans="1:8" x14ac:dyDescent="0.3">
      <c r="A101" s="8">
        <v>100</v>
      </c>
      <c r="B101" s="12" t="str">
        <f>IFERROR(VLOOKUP(A101,Vocabulary!$A:$J,2,),"")</f>
        <v>JurisdictionIdentifier</v>
      </c>
      <c r="C101" s="12" t="str">
        <f>IF($A101&lt;&gt;"",VLOOKUP($A101,Vocabulary!$A:$J,10,),"")</f>
        <v>&lt;eu:JurisdictionIdentifier&gt;</v>
      </c>
      <c r="D101" s="11" t="str">
        <f>IF($A101&lt;&gt;"",IF(VLOOKUP($A101,Vocabulary!$A:$J,3,)=0,"",VLOOKUP($A101,Vocabulary!$A:$J,3,)),"")</f>
        <v>The URI for the jurisdiction.</v>
      </c>
      <c r="E101" s="11" t="str">
        <f>IF($A101&lt;&gt;"",IF(VLOOKUP($A101,Vocabulary!$A:$J,7,)=0,"",VLOOKUP($A101,Vocabulary!$A:$J,7,)),"")</f>
        <v/>
      </c>
      <c r="F101" s="11" t="str">
        <f>IF($A101&lt;&gt;"",VLOOKUP($A101,Vocabulary!$A:$J,4,),"")</f>
        <v>Location</v>
      </c>
      <c r="G101" s="8" t="s">
        <v>733</v>
      </c>
    </row>
    <row r="102" spans="1:8" x14ac:dyDescent="0.3">
      <c r="A102" s="8">
        <v>101</v>
      </c>
      <c r="B102" s="12" t="str">
        <f>IFERROR(VLOOKUP(A102,Vocabulary!$A:$J,2,),"")</f>
        <v>LegalEntity</v>
      </c>
      <c r="C102" s="12" t="str">
        <f>IF($A102&lt;&gt;"",VLOOKUP($A102,Vocabulary!$A:$J,10,),"")</f>
        <v>&lt;eu:LegalEntity&gt;</v>
      </c>
      <c r="D102" s="11" t="str">
        <f>IF($A102&lt;&gt;"",IF(VLOOKUP($A102,Vocabulary!$A:$J,3,)=0,"",VLOOKUP($A102,Vocabulary!$A:$J,3,)),"")</f>
        <v>A self-employed person, company, or organization that has legal rights and obligations.</v>
      </c>
      <c r="E102" s="11" t="str">
        <f>IF($A102&lt;&gt;"",IF(VLOOKUP($A102,Vocabulary!$A:$J,7,)=0,"",VLOOKUP($A102,Vocabulary!$A:$J,7,)),"")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F102" s="11" t="str">
        <f>IF($A102&lt;&gt;"",VLOOKUP($A102,Vocabulary!$A:$J,4,),"")</f>
        <v>Organization</v>
      </c>
      <c r="G102" s="8" t="s">
        <v>733</v>
      </c>
      <c r="H102" s="8" t="s">
        <v>733</v>
      </c>
    </row>
    <row r="103" spans="1:8" x14ac:dyDescent="0.3">
      <c r="A103" s="8">
        <v>102</v>
      </c>
      <c r="B103" s="12" t="str">
        <f>IFERROR(VLOOKUP(A103,Vocabulary!$A:$J,2,),"")</f>
        <v>LegalEntityLegalIdentifier</v>
      </c>
      <c r="C103" s="12" t="str">
        <f>IF($A103&lt;&gt;"",VLOOKUP($A103,Vocabulary!$A:$J,10,),"")</f>
        <v>&lt;eu:LegalEntityLegalIdentifier&gt;</v>
      </c>
      <c r="D103" s="11" t="str">
        <f>IF($A103&lt;&gt;"",IF(VLOOKUP($A103,Vocabulary!$A:$J,3,)=0,"",VLOOKUP($A103,Vocabulary!$A:$J,3,)),"")</f>
        <v>The identifier given to the legal entity by the authority with which it is registered.</v>
      </c>
      <c r="E103" s="11" t="str">
        <f>IF($A103&lt;&gt;"",IF(VLOOKUP($A103,Vocabulary!$A:$J,7,)=0,"",VLOOKUP($A103,Vocabulary!$A:$J,7,)),"")</f>
        <v/>
      </c>
      <c r="F103" s="11" t="str">
        <f>IF($A103&lt;&gt;"",VLOOKUP($A103,Vocabulary!$A:$J,4,),"")</f>
        <v>Organization</v>
      </c>
      <c r="G103" s="8" t="s">
        <v>733</v>
      </c>
    </row>
    <row r="104" spans="1:8" x14ac:dyDescent="0.3">
      <c r="A104" s="8">
        <v>103</v>
      </c>
      <c r="B104" s="12" t="str">
        <f>IFERROR(VLOOKUP(A104,Vocabulary!$A:$J,2,),"")</f>
        <v>LegalEntityIdentifier</v>
      </c>
      <c r="C104" s="12" t="str">
        <f>IF($A104&lt;&gt;"",VLOOKUP($A104,Vocabulary!$A:$J,10,),"")</f>
        <v>&lt;eu:LegalEntityIdentifier&gt;</v>
      </c>
      <c r="D104" s="11" t="str">
        <f>IF($A104&lt;&gt;"",IF(VLOOKUP($A104,Vocabulary!$A:$J,3,)=0,"",VLOOKUP($A104,Vocabulary!$A:$J,3,)),"")</f>
        <v>A formally-issued identifier for the legal entity, other than the one that confers legal status upon it.</v>
      </c>
      <c r="E104" s="11" t="str">
        <f>IF($A104&lt;&gt;"",IF(VLOOKUP($A104,Vocabulary!$A:$J,7,)=0,"",VLOOKUP($A104,Vocabulary!$A:$J,7,)),"")</f>
        <v/>
      </c>
      <c r="F104" s="11" t="str">
        <f>IF($A104&lt;&gt;"",VLOOKUP($A104,Vocabulary!$A:$J,4,),"")</f>
        <v>Organization</v>
      </c>
      <c r="G104" s="8" t="s">
        <v>733</v>
      </c>
    </row>
    <row r="105" spans="1:8" x14ac:dyDescent="0.3">
      <c r="A105" s="8">
        <v>104</v>
      </c>
      <c r="B105" s="12" t="str">
        <f>IFERROR(VLOOKUP(A105,Vocabulary!$A:$J,2,),"")</f>
        <v>LegalEntityLegalName</v>
      </c>
      <c r="C105" s="12" t="str">
        <f>IF($A105&lt;&gt;"",VLOOKUP($A105,Vocabulary!$A:$J,10,),"")</f>
        <v>&lt;eu:LegalEntityLegalName&gt;</v>
      </c>
      <c r="D105" s="11" t="str">
        <f>IF($A105&lt;&gt;"",IF(VLOOKUP($A105,Vocabulary!$A:$J,3,)=0,"",VLOOKUP($A105,Vocabulary!$A:$J,3,)),"")</f>
        <v>The legal name of the business.</v>
      </c>
      <c r="E105" s="11" t="str">
        <f>IF($A105&lt;&gt;"",IF(VLOOKUP($A105,Vocabulary!$A:$J,7,)=0,"",VLOOKUP($A105,Vocabulary!$A:$J,7,)),"")</f>
        <v/>
      </c>
      <c r="F105" s="11" t="str">
        <f>IF($A105&lt;&gt;"",VLOOKUP($A105,Vocabulary!$A:$J,4,),"")</f>
        <v>Organization</v>
      </c>
      <c r="G105" s="8" t="s">
        <v>733</v>
      </c>
    </row>
    <row r="106" spans="1:8" x14ac:dyDescent="0.3">
      <c r="A106" s="8">
        <v>105</v>
      </c>
      <c r="B106" s="12" t="str">
        <f>IFERROR(VLOOKUP(A106,Vocabulary!$A:$J,2,),"")</f>
        <v>LegalEntityAlternativeName</v>
      </c>
      <c r="C106" s="12" t="str">
        <f>IF($A106&lt;&gt;"",VLOOKUP($A106,Vocabulary!$A:$J,10,),"")</f>
        <v>&lt;eu:LegalEntityAlternativeName&gt;</v>
      </c>
      <c r="D106" s="11" t="str">
        <f>IF($A106&lt;&gt;"",IF(VLOOKUP($A106,Vocabulary!$A:$J,3,)=0,"",VLOOKUP($A106,Vocabulary!$A:$J,3,)),"")</f>
        <v>A recognized name other than the legal name.</v>
      </c>
      <c r="E106" s="11" t="str">
        <f>IF($A106&lt;&gt;"",IF(VLOOKUP($A106,Vocabulary!$A:$J,7,)=0,"",VLOOKUP($A106,Vocabulary!$A:$J,7,)),"")</f>
        <v/>
      </c>
      <c r="F106" s="11" t="str">
        <f>IF($A106&lt;&gt;"",VLOOKUP($A106,Vocabulary!$A:$J,4,),"")</f>
        <v>Organization</v>
      </c>
      <c r="G106" s="8" t="s">
        <v>733</v>
      </c>
    </row>
    <row r="107" spans="1:8" x14ac:dyDescent="0.3">
      <c r="A107" s="8">
        <v>106</v>
      </c>
      <c r="B107" s="12" t="str">
        <f>IFERROR(VLOOKUP(A107,Vocabulary!$A:$J,2,),"")</f>
        <v>LegalEntityCompanyType</v>
      </c>
      <c r="C107" s="12" t="str">
        <f>IF($A107&lt;&gt;"",VLOOKUP($A107,Vocabulary!$A:$J,10,),"")</f>
        <v>&lt;eu:LegalEntityCompanyType&gt;</v>
      </c>
      <c r="D107" s="11" t="str">
        <f>IF($A107&lt;&gt;"",IF(VLOOKUP($A107,Vocabulary!$A:$J,3,)=0,"",VLOOKUP($A107,Vocabulary!$A:$J,3,)),"")</f>
        <v>The type of the business.</v>
      </c>
      <c r="E107" s="11" t="str">
        <f>IF($A107&lt;&gt;"",IF(VLOOKUP($A107,Vocabulary!$A:$J,7,)=0,"",VLOOKUP($A107,Vocabulary!$A:$J,7,)),"")</f>
        <v/>
      </c>
      <c r="F107" s="11" t="str">
        <f>IF($A107&lt;&gt;"",VLOOKUP($A107,Vocabulary!$A:$J,4,),"")</f>
        <v>Organization</v>
      </c>
      <c r="G107" s="8" t="s">
        <v>733</v>
      </c>
    </row>
    <row r="108" spans="1:8" x14ac:dyDescent="0.3">
      <c r="A108" s="8">
        <v>107</v>
      </c>
      <c r="B108" s="12" t="str">
        <f>IFERROR(VLOOKUP(A108,Vocabulary!$A:$J,2,),"")</f>
        <v>LegalEntityCompanyStatus</v>
      </c>
      <c r="C108" s="12" t="str">
        <f>IF($A108&lt;&gt;"",VLOOKUP($A108,Vocabulary!$A:$J,10,),"")</f>
        <v>&lt;eu:LegalEntityCompanyStatus&gt;</v>
      </c>
      <c r="D108" s="11" t="str">
        <f>IF($A108&lt;&gt;"",IF(VLOOKUP($A108,Vocabulary!$A:$J,3,)=0,"",VLOOKUP($A108,Vocabulary!$A:$J,3,)),"")</f>
        <v>The status of the business.</v>
      </c>
      <c r="E108" s="11" t="str">
        <f>IF($A108&lt;&gt;"",IF(VLOOKUP($A108,Vocabulary!$A:$J,7,)=0,"",VLOOKUP($A108,Vocabulary!$A:$J,7,)),"")</f>
        <v/>
      </c>
      <c r="F108" s="11" t="str">
        <f>IF($A108&lt;&gt;"",VLOOKUP($A108,Vocabulary!$A:$J,4,),"")</f>
        <v>Organization</v>
      </c>
      <c r="G108" s="8" t="s">
        <v>733</v>
      </c>
    </row>
    <row r="109" spans="1:8" x14ac:dyDescent="0.3">
      <c r="A109" s="8">
        <v>108</v>
      </c>
      <c r="B109" s="12" t="str">
        <f>IFERROR(VLOOKUP(A109,Vocabulary!$A:$J,2,),"")</f>
        <v>LegalEntityCompanyActivity</v>
      </c>
      <c r="C109" s="12" t="str">
        <f>IF($A109&lt;&gt;"",VLOOKUP($A109,Vocabulary!$A:$J,10,),"")</f>
        <v>&lt;eu:LegalEntityCompanyActivity&gt;</v>
      </c>
      <c r="D109" s="11" t="str">
        <f>IF($A109&lt;&gt;"",IF(VLOOKUP($A109,Vocabulary!$A:$J,3,)=0,"",VLOOKUP($A109,Vocabulary!$A:$J,3,)),"")</f>
        <v>The activity of the business.</v>
      </c>
      <c r="E109" s="11" t="str">
        <f>IF($A109&lt;&gt;"",IF(VLOOKUP($A109,Vocabulary!$A:$J,7,)=0,"",VLOOKUP($A109,Vocabulary!$A:$J,7,)),"")</f>
        <v/>
      </c>
      <c r="F109" s="11" t="str">
        <f>IF($A109&lt;&gt;"",VLOOKUP($A109,Vocabulary!$A:$J,4,),"")</f>
        <v>Organization</v>
      </c>
      <c r="G109" s="8" t="s">
        <v>733</v>
      </c>
    </row>
    <row r="110" spans="1:8" x14ac:dyDescent="0.3">
      <c r="A110" s="8">
        <v>109</v>
      </c>
      <c r="B110" s="12" t="str">
        <f>IFERROR(VLOOKUP(A110,Vocabulary!$A:$J,2,),"")</f>
        <v>LegalEntityRegisteredAddress</v>
      </c>
      <c r="C110" s="12" t="str">
        <f>IF($A110&lt;&gt;"",VLOOKUP($A110,Vocabulary!$A:$J,10,),"")</f>
        <v>&lt;eu:LegalEntityRegisteredAddress&gt;</v>
      </c>
      <c r="D110" s="11" t="str">
        <f>IF($A110&lt;&gt;"",IF(VLOOKUP($A110,Vocabulary!$A:$J,3,)=0,"",VLOOKUP($A110,Vocabulary!$A:$J,3,)),"")</f>
        <v>The registered address of the business.</v>
      </c>
      <c r="E110" s="11" t="str">
        <f>IF($A110&lt;&gt;"",IF(VLOOKUP($A110,Vocabulary!$A:$J,7,)=0,"",VLOOKUP($A110,Vocabulary!$A:$J,7,)),"")</f>
        <v/>
      </c>
      <c r="F110" s="11" t="str">
        <f>IF($A110&lt;&gt;"",VLOOKUP($A110,Vocabulary!$A:$J,4,),"")</f>
        <v>Organization</v>
      </c>
      <c r="G110" s="8" t="s">
        <v>733</v>
      </c>
    </row>
    <row r="111" spans="1:8" x14ac:dyDescent="0.3">
      <c r="A111" s="8">
        <v>110</v>
      </c>
      <c r="B111" s="12" t="str">
        <f>IFERROR(VLOOKUP(A111,Vocabulary!$A:$J,2,),"")</f>
        <v>LegalEntityAddress</v>
      </c>
      <c r="C111" s="12" t="str">
        <f>IF($A111&lt;&gt;"",VLOOKUP($A111,Vocabulary!$A:$J,10,),"")</f>
        <v>&lt;eu:LegalEntityAddress&gt;</v>
      </c>
      <c r="D111" s="11" t="str">
        <f>IF($A111&lt;&gt;"",IF(VLOOKUP($A111,Vocabulary!$A:$J,3,)=0,"",VLOOKUP($A111,Vocabulary!$A:$J,3,)),"")</f>
        <v>An address related to the business, other than the registered address.</v>
      </c>
      <c r="E111" s="11" t="str">
        <f>IF($A111&lt;&gt;"",IF(VLOOKUP($A111,Vocabulary!$A:$J,7,)=0,"",VLOOKUP($A111,Vocabulary!$A:$J,7,)),"")</f>
        <v/>
      </c>
      <c r="F111" s="11" t="str">
        <f>IF($A111&lt;&gt;"",VLOOKUP($A111,Vocabulary!$A:$J,4,),"")</f>
        <v>Organization</v>
      </c>
      <c r="G111" s="8" t="s">
        <v>733</v>
      </c>
    </row>
    <row r="112" spans="1:8" x14ac:dyDescent="0.3">
      <c r="A112" s="8">
        <v>111</v>
      </c>
      <c r="B112" s="12" t="str">
        <f>IFERROR(VLOOKUP(A112,Vocabulary!$A:$J,2,),"")</f>
        <v>LegalEntityLocation</v>
      </c>
      <c r="C112" s="12" t="str">
        <f>IF($A112&lt;&gt;"",VLOOKUP($A112,Vocabulary!$A:$J,10,),"")</f>
        <v>&lt;eu:LegalEntityLocation&gt;</v>
      </c>
      <c r="D112" s="11" t="str">
        <f>IF($A112&lt;&gt;"",IF(VLOOKUP($A112,Vocabulary!$A:$J,3,)=0,"",VLOOKUP($A112,Vocabulary!$A:$J,3,)),"")</f>
        <v>A location related to the business.</v>
      </c>
      <c r="E112" s="11" t="str">
        <f>IF($A112&lt;&gt;"",IF(VLOOKUP($A112,Vocabulary!$A:$J,7,)=0,"",VLOOKUP($A112,Vocabulary!$A:$J,7,)),"")</f>
        <v/>
      </c>
      <c r="F112" s="11" t="str">
        <f>IF($A112&lt;&gt;"",VLOOKUP($A112,Vocabulary!$A:$J,4,),"")</f>
        <v>Organization</v>
      </c>
      <c r="G112" s="8" t="s">
        <v>733</v>
      </c>
    </row>
    <row r="113" spans="1:7" x14ac:dyDescent="0.3">
      <c r="A113" s="8">
        <v>112</v>
      </c>
      <c r="B113" s="12" t="str">
        <f>IFERROR(VLOOKUP(A113,Vocabulary!$A:$J,2,),"")</f>
        <v>LifeEvent</v>
      </c>
      <c r="C113" s="12" t="str">
        <f>IF($A113&lt;&gt;"",VLOOKUP($A113,Vocabulary!$A:$J,10,),"")</f>
        <v>&lt;eu:LifeEvent&gt;</v>
      </c>
      <c r="D113" s="11" t="str">
        <f>IF($A113&lt;&gt;"",IF(VLOOKUP($A113,Vocabulary!$A:$J,3,)=0,"",VLOOKUP($A113,Vocabulary!$A:$J,3,)),"")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E113" s="11" t="str">
        <f>IF($A113&lt;&gt;"",IF(VLOOKUP($A113,Vocabulary!$A:$J,7,)=0,"",VLOOKUP($A113,Vocabulary!$A:$J,7,)),"")</f>
        <v/>
      </c>
      <c r="F113" s="11" t="str">
        <f>IF($A113&lt;&gt;"",VLOOKUP($A113,Vocabulary!$A:$J,4,),"")</f>
        <v>Person</v>
      </c>
      <c r="G113" s="8" t="s">
        <v>733</v>
      </c>
    </row>
    <row r="114" spans="1:7" x14ac:dyDescent="0.3">
      <c r="A114" s="8">
        <v>113</v>
      </c>
      <c r="B114" s="12" t="str">
        <f>IFERROR(VLOOKUP(A114,Vocabulary!$A:$J,2,),"")</f>
        <v>Location</v>
      </c>
      <c r="C114" s="12" t="str">
        <f>IF($A114&lt;&gt;"",VLOOKUP($A114,Vocabulary!$A:$J,10,),"")</f>
        <v>&lt;eu:Location&gt;</v>
      </c>
      <c r="D114" s="11" t="str">
        <f>IF($A114&lt;&gt;"",IF(VLOOKUP($A114,Vocabulary!$A:$J,3,)=0,"",VLOOKUP($A114,Vocabulary!$A:$J,3,)),"")</f>
        <v>An identifiable geographic place.</v>
      </c>
      <c r="E114" s="11" t="str">
        <f>IF($A114&lt;&gt;"",IF(VLOOKUP($A114,Vocabulary!$A:$J,7,)=0,"",VLOOKUP($A114,Vocabulary!$A:$J,7,)),"")</f>
        <v/>
      </c>
      <c r="F114" s="11" t="str">
        <f>IF($A114&lt;&gt;"",VLOOKUP($A114,Vocabulary!$A:$J,4,),"")</f>
        <v>Location</v>
      </c>
      <c r="G114" s="8" t="s">
        <v>733</v>
      </c>
    </row>
    <row r="115" spans="1:7" x14ac:dyDescent="0.3">
      <c r="A115" s="8">
        <v>114</v>
      </c>
      <c r="B115" s="12" t="str">
        <f>IFERROR(VLOOKUP(A115,Vocabulary!$A:$J,2,),"")</f>
        <v>LocationGeographicName</v>
      </c>
      <c r="C115" s="12" t="str">
        <f>IF($A115&lt;&gt;"",VLOOKUP($A115,Vocabulary!$A:$J,10,),"")</f>
        <v>&lt;eu:LocationGeographicName&gt;</v>
      </c>
      <c r="D115" s="11" t="str">
        <f>IF($A115&lt;&gt;"",IF(VLOOKUP($A115,Vocabulary!$A:$J,3,)=0,"",VLOOKUP($A115,Vocabulary!$A:$J,3,)),"")</f>
        <v>A proper noun applied to a spatial object.</v>
      </c>
      <c r="E115" s="11" t="str">
        <f>IF($A115&lt;&gt;"",IF(VLOOKUP($A115,Vocabulary!$A:$J,7,)=0,"",VLOOKUP($A115,Vocabulary!$A:$J,7,)),"")</f>
        <v/>
      </c>
      <c r="F115" s="11" t="str">
        <f>IF($A115&lt;&gt;"",VLOOKUP($A115,Vocabulary!$A:$J,4,),"")</f>
        <v>Location</v>
      </c>
      <c r="G115" s="8" t="s">
        <v>733</v>
      </c>
    </row>
    <row r="116" spans="1:7" x14ac:dyDescent="0.3">
      <c r="A116" s="8">
        <v>115</v>
      </c>
      <c r="B116" s="12" t="str">
        <f>IFERROR(VLOOKUP(A116,Vocabulary!$A:$J,2,),"")</f>
        <v>LocationGeographicIdentifier</v>
      </c>
      <c r="C116" s="12" t="str">
        <f>IF($A116&lt;&gt;"",VLOOKUP($A116,Vocabulary!$A:$J,10,),"")</f>
        <v>&lt;eu:LocationGeographicIdentifier&gt;</v>
      </c>
      <c r="D116" s="11" t="str">
        <f>IF($A116&lt;&gt;"",IF(VLOOKUP($A116,Vocabulary!$A:$J,3,)=0,"",VLOOKUP($A116,Vocabulary!$A:$J,3,)),"")</f>
        <v>A URI that identifies the location.</v>
      </c>
      <c r="E116" s="11" t="str">
        <f>IF($A116&lt;&gt;"",IF(VLOOKUP($A116,Vocabulary!$A:$J,7,)=0,"",VLOOKUP($A116,Vocabulary!$A:$J,7,)),"")</f>
        <v/>
      </c>
      <c r="F116" s="11" t="str">
        <f>IF($A116&lt;&gt;"",VLOOKUP($A116,Vocabulary!$A:$J,4,),"")</f>
        <v>Location</v>
      </c>
      <c r="G116" s="8" t="s">
        <v>733</v>
      </c>
    </row>
    <row r="117" spans="1:7" x14ac:dyDescent="0.3">
      <c r="A117" s="8">
        <v>116</v>
      </c>
      <c r="B117" s="12" t="str">
        <f>IFERROR(VLOOKUP(A117,Vocabulary!$A:$J,2,),"")</f>
        <v>LocationAddress</v>
      </c>
      <c r="C117" s="12" t="str">
        <f>IF($A117&lt;&gt;"",VLOOKUP($A117,Vocabulary!$A:$J,10,),"")</f>
        <v>&lt;eu:LocationAddress&gt;</v>
      </c>
      <c r="D117" s="11" t="str">
        <f>IF($A117&lt;&gt;"",IF(VLOOKUP($A117,Vocabulary!$A:$J,3,)=0,"",VLOOKUP($A117,Vocabulary!$A:$J,3,)),"")</f>
        <v>An address representing the location.</v>
      </c>
      <c r="E117" s="11" t="str">
        <f>IF($A117&lt;&gt;"",IF(VLOOKUP($A117,Vocabulary!$A:$J,7,)=0,"",VLOOKUP($A117,Vocabulary!$A:$J,7,)),"")</f>
        <v/>
      </c>
      <c r="F117" s="11" t="str">
        <f>IF($A117&lt;&gt;"",VLOOKUP($A117,Vocabulary!$A:$J,4,),"")</f>
        <v>Location</v>
      </c>
      <c r="G117" s="8" t="s">
        <v>733</v>
      </c>
    </row>
    <row r="118" spans="1:7" x14ac:dyDescent="0.3">
      <c r="A118" s="8">
        <v>117</v>
      </c>
      <c r="B118" s="12" t="str">
        <f>IFERROR(VLOOKUP(A118,Vocabulary!$A:$J,2,),"")</f>
        <v>LocationGeometry</v>
      </c>
      <c r="C118" s="12" t="str">
        <f>IF($A118&lt;&gt;"",VLOOKUP($A118,Vocabulary!$A:$J,10,),"")</f>
        <v>&lt;eu:LocationGeometry&gt;</v>
      </c>
      <c r="D118" s="11" t="str">
        <f>IF($A118&lt;&gt;"",IF(VLOOKUP($A118,Vocabulary!$A:$J,3,)=0,"",VLOOKUP($A118,Vocabulary!$A:$J,3,)),"")</f>
        <v>A geometry representing the location.</v>
      </c>
      <c r="E118" s="11" t="str">
        <f>IF($A118&lt;&gt;"",IF(VLOOKUP($A118,Vocabulary!$A:$J,7,)=0,"",VLOOKUP($A118,Vocabulary!$A:$J,7,)),"")</f>
        <v/>
      </c>
      <c r="F118" s="11" t="str">
        <f>IF($A118&lt;&gt;"",VLOOKUP($A118,Vocabulary!$A:$J,4,),"")</f>
        <v>Location</v>
      </c>
      <c r="G118" s="8" t="s">
        <v>733</v>
      </c>
    </row>
    <row r="119" spans="1:7" x14ac:dyDescent="0.3">
      <c r="A119" s="8">
        <v>118</v>
      </c>
      <c r="B119" s="12" t="str">
        <f>IFERROR(VLOOKUP(A119,Vocabulary!$A:$J,2,),"")</f>
        <v>Output</v>
      </c>
      <c r="C119" s="12" t="str">
        <f>IF($A119&lt;&gt;"",VLOOKUP($A119,Vocabulary!$A:$J,10,),"")</f>
        <v>&lt;eu:Output&gt;</v>
      </c>
      <c r="D119" s="11" t="str">
        <f>IF($A119&lt;&gt;"",IF(VLOOKUP($A119,Vocabulary!$A:$J,3,)=0,"",VLOOKUP($A119,Vocabulary!$A:$J,3,)),"")</f>
        <v>An intended result whose required inputs and processes are entirely within the control of the planning organisation.</v>
      </c>
      <c r="E119" s="11" t="str">
        <f>IF($A119&lt;&gt;"",IF(VLOOKUP($A119,Vocabulary!$A:$J,7,)=0,"",VLOOKUP($A119,Vocabulary!$A:$J,7,)),"")</f>
        <v/>
      </c>
      <c r="F119" s="11" t="str">
        <f>IF($A119&lt;&gt;"",VLOOKUP($A119,Vocabulary!$A:$J,4,),"")</f>
        <v>Organization</v>
      </c>
      <c r="G119" s="8" t="s">
        <v>733</v>
      </c>
    </row>
    <row r="120" spans="1:7" x14ac:dyDescent="0.3">
      <c r="A120" s="8">
        <v>119</v>
      </c>
      <c r="B120" s="12" t="str">
        <f>IFERROR(VLOOKUP(A120,Vocabulary!$A:$J,2,),"")</f>
        <v>OutputIdentifier</v>
      </c>
      <c r="C120" s="12" t="str">
        <f>IF($A120&lt;&gt;"",VLOOKUP($A120,Vocabulary!$A:$J,10,),"")</f>
        <v>&lt;eu:OutputIdentifier&gt;</v>
      </c>
      <c r="D120" s="11" t="str">
        <f>IF($A120&lt;&gt;"",IF(VLOOKUP($A120,Vocabulary!$A:$J,3,)=0,"",VLOOKUP($A120,Vocabulary!$A:$J,3,)),"")</f>
        <v>This property represents a formally-issued Identifier for the Cost.</v>
      </c>
      <c r="E120" s="11" t="str">
        <f>IF($A120&lt;&gt;"",IF(VLOOKUP($A120,Vocabulary!$A:$J,7,)=0,"",VLOOKUP($A120,Vocabulary!$A:$J,7,)),"")</f>
        <v/>
      </c>
      <c r="F120" s="11" t="str">
        <f>IF($A120&lt;&gt;"",VLOOKUP($A120,Vocabulary!$A:$J,4,),"")</f>
        <v>Organization</v>
      </c>
      <c r="G120" s="8" t="s">
        <v>733</v>
      </c>
    </row>
    <row r="121" spans="1:7" x14ac:dyDescent="0.3">
      <c r="A121" s="8">
        <v>120</v>
      </c>
      <c r="B121" s="12" t="str">
        <f>IFERROR(VLOOKUP(A121,Vocabulary!$A:$J,2,),"")</f>
        <v>OutputName</v>
      </c>
      <c r="C121" s="12" t="str">
        <f>IF($A121&lt;&gt;"",VLOOKUP($A121,Vocabulary!$A:$J,10,),"")</f>
        <v>&lt;eu:OutputName&gt;</v>
      </c>
      <c r="D121" s="11" t="str">
        <f>IF($A121&lt;&gt;"",IF(VLOOKUP($A121,Vocabulary!$A:$J,3,)=0,"",VLOOKUP($A121,Vocabulary!$A:$J,3,)),"")</f>
        <v>The name of the output.</v>
      </c>
      <c r="E121" s="11" t="str">
        <f>IF($A121&lt;&gt;"",IF(VLOOKUP($A121,Vocabulary!$A:$J,7,)=0,"",VLOOKUP($A121,Vocabulary!$A:$J,7,)),"")</f>
        <v/>
      </c>
      <c r="F121" s="11" t="str">
        <f>IF($A121&lt;&gt;"",VLOOKUP($A121,Vocabulary!$A:$J,4,),"")</f>
        <v>Organization</v>
      </c>
      <c r="G121" s="8" t="s">
        <v>733</v>
      </c>
    </row>
    <row r="122" spans="1:7" x14ac:dyDescent="0.3">
      <c r="A122" s="8">
        <v>121</v>
      </c>
      <c r="B122" s="12" t="str">
        <f>IFERROR(VLOOKUP(A122,Vocabulary!$A:$J,2,),"")</f>
        <v>OutputDescription</v>
      </c>
      <c r="C122" s="12" t="str">
        <f>IF($A122&lt;&gt;"",VLOOKUP($A122,Vocabulary!$A:$J,10,),"")</f>
        <v>&lt;eu:OutputDescription&gt;</v>
      </c>
      <c r="D122" s="11" t="str">
        <f>IF($A122&lt;&gt;"",IF(VLOOKUP($A122,Vocabulary!$A:$J,3,)=0,"",VLOOKUP($A122,Vocabulary!$A:$J,3,)),"")</f>
        <v>A free text description of the output.</v>
      </c>
      <c r="E122" s="11" t="str">
        <f>IF($A122&lt;&gt;"",IF(VLOOKUP($A122,Vocabulary!$A:$J,7,)=0,"",VLOOKUP($A122,Vocabulary!$A:$J,7,)),"")</f>
        <v/>
      </c>
      <c r="F122" s="11" t="str">
        <f>IF($A122&lt;&gt;"",VLOOKUP($A122,Vocabulary!$A:$J,4,),"")</f>
        <v>Organization</v>
      </c>
      <c r="G122" s="8" t="s">
        <v>733</v>
      </c>
    </row>
    <row r="123" spans="1:7" x14ac:dyDescent="0.3">
      <c r="A123" s="8">
        <v>122</v>
      </c>
      <c r="B123" s="12" t="str">
        <f>IFERROR(VLOOKUP(A123,Vocabulary!$A:$J,2,),"")</f>
        <v>OutputType</v>
      </c>
      <c r="C123" s="12" t="str">
        <f>IF($A123&lt;&gt;"",VLOOKUP($A123,Vocabulary!$A:$J,10,),"")</f>
        <v>&lt;eu:OutputType&gt;</v>
      </c>
      <c r="D123" s="11" t="str">
        <f>IF($A123&lt;&gt;"",IF(VLOOKUP($A123,Vocabulary!$A:$J,3,)=0,"",VLOOKUP($A123,Vocabulary!$A:$J,3,)),"")</f>
        <v>The type of the output.</v>
      </c>
      <c r="E123" s="11" t="str">
        <f>IF($A123&lt;&gt;"",IF(VLOOKUP($A123,Vocabulary!$A:$J,7,)=0,"",VLOOKUP($A123,Vocabulary!$A:$J,7,)),"")</f>
        <v/>
      </c>
      <c r="F123" s="11" t="str">
        <f>IF($A123&lt;&gt;"",VLOOKUP($A123,Vocabulary!$A:$J,4,),"")</f>
        <v>Organization</v>
      </c>
      <c r="G123" s="8" t="s">
        <v>733</v>
      </c>
    </row>
    <row r="124" spans="1:7" x14ac:dyDescent="0.3">
      <c r="A124" s="8">
        <v>123</v>
      </c>
      <c r="B124" s="12" t="str">
        <f>IFERROR(VLOOKUP(A124,Vocabulary!$A:$J,2,),"")</f>
        <v>Participation</v>
      </c>
      <c r="C124" s="12" t="str">
        <f>IF($A124&lt;&gt;"",VLOOKUP($A124,Vocabulary!$A:$J,10,),"")</f>
        <v>&lt;eu:Participation&gt;</v>
      </c>
      <c r="D124" s="11" t="str">
        <f>IF($A124&lt;&gt;"",IF(VLOOKUP($A124,Vocabulary!$A:$J,3,)=0,"",VLOOKUP($A124,Vocabulary!$A:$J,3,)),"")</f>
        <v/>
      </c>
      <c r="E124" s="11" t="str">
        <f>IF($A124&lt;&gt;"",IF(VLOOKUP($A124,Vocabulary!$A:$J,7,)=0,"",VLOOKUP($A124,Vocabulary!$A:$J,7,)),"")</f>
        <v/>
      </c>
      <c r="F124" s="11" t="str">
        <f>IF($A124&lt;&gt;"",VLOOKUP($A124,Vocabulary!$A:$J,4,),"")</f>
        <v>Other</v>
      </c>
      <c r="G124" s="8" t="s">
        <v>733</v>
      </c>
    </row>
    <row r="125" spans="1:7" x14ac:dyDescent="0.3">
      <c r="A125" s="8">
        <v>124</v>
      </c>
      <c r="B125" s="12" t="str">
        <f>IFERROR(VLOOKUP(A125,Vocabulary!$A:$J,2,),"")</f>
        <v>ParticipationIdentifier</v>
      </c>
      <c r="C125" s="12" t="str">
        <f>IF($A125&lt;&gt;"",VLOOKUP($A125,Vocabulary!$A:$J,10,),"")</f>
        <v>&lt;eu:ParticipationIdentifier&gt;</v>
      </c>
      <c r="D125" s="11" t="str">
        <f>IF($A125&lt;&gt;"",IF(VLOOKUP($A125,Vocabulary!$A:$J,3,)=0,"",VLOOKUP($A125,Vocabulary!$A:$J,3,)),"")</f>
        <v>This property represents a formally-issued Identifier for the Participation.</v>
      </c>
      <c r="E125" s="11" t="str">
        <f>IF($A125&lt;&gt;"",IF(VLOOKUP($A125,Vocabulary!$A:$J,7,)=0,"",VLOOKUP($A125,Vocabulary!$A:$J,7,)),"")</f>
        <v/>
      </c>
      <c r="F125" s="11" t="str">
        <f>IF($A125&lt;&gt;"",VLOOKUP($A125,Vocabulary!$A:$J,4,),"")</f>
        <v>Other</v>
      </c>
      <c r="G125" s="8" t="s">
        <v>733</v>
      </c>
    </row>
    <row r="126" spans="1:7" x14ac:dyDescent="0.3">
      <c r="A126" s="8">
        <v>125</v>
      </c>
      <c r="B126" s="12" t="str">
        <f>IFERROR(VLOOKUP(A126,Vocabulary!$A:$J,2,),"")</f>
        <v>ParticipationDescription</v>
      </c>
      <c r="C126" s="12" t="str">
        <f>IF($A126&lt;&gt;"",VLOOKUP($A126,Vocabulary!$A:$J,10,),"")</f>
        <v>&lt;eu:ParticipationDescription&gt;</v>
      </c>
      <c r="D126" s="11" t="str">
        <f>IF($A126&lt;&gt;"",IF(VLOOKUP($A126,Vocabulary!$A:$J,3,)=0,"",VLOOKUP($A126,Vocabulary!$A:$J,3,)),"")</f>
        <v>A free text description of the Participation.</v>
      </c>
      <c r="E126" s="11" t="str">
        <f>IF($A126&lt;&gt;"",IF(VLOOKUP($A126,Vocabulary!$A:$J,7,)=0,"",VLOOKUP($A126,Vocabulary!$A:$J,7,)),"")</f>
        <v/>
      </c>
      <c r="F126" s="11" t="str">
        <f>IF($A126&lt;&gt;"",VLOOKUP($A126,Vocabulary!$A:$J,4,),"")</f>
        <v>Other</v>
      </c>
      <c r="G126" s="8" t="s">
        <v>733</v>
      </c>
    </row>
    <row r="127" spans="1:7" x14ac:dyDescent="0.3">
      <c r="A127" s="8">
        <v>126</v>
      </c>
      <c r="B127" s="12" t="str">
        <f>IFERROR(VLOOKUP(A127,Vocabulary!$A:$J,2,),"")</f>
        <v>ParticipationTemporal</v>
      </c>
      <c r="C127" s="12" t="str">
        <f>IF($A127&lt;&gt;"",VLOOKUP($A127,Vocabulary!$A:$J,10,),"")</f>
        <v>&lt;eu:ParticipationTemporal&gt;</v>
      </c>
      <c r="D127" s="11" t="str">
        <f>IF($A127&lt;&gt;"",IF(VLOOKUP($A127,Vocabulary!$A:$J,3,)=0,"",VLOOKUP($A127,Vocabulary!$A:$J,3,)),"")</f>
        <v>Links to a Period of Time in which the Agent associated via the Plays Role property participates/participated. If the Period of Time has only a start date, then it can be inferred that the participation is still active.</v>
      </c>
      <c r="E127" s="11" t="str">
        <f>IF($A127&lt;&gt;"",IF(VLOOKUP($A127,Vocabulary!$A:$J,7,)=0,"",VLOOKUP($A127,Vocabulary!$A:$J,7,)),"")</f>
        <v/>
      </c>
      <c r="F127" s="11" t="str">
        <f>IF($A127&lt;&gt;"",VLOOKUP($A127,Vocabulary!$A:$J,4,),"")</f>
        <v>Other</v>
      </c>
      <c r="G127" s="8" t="s">
        <v>733</v>
      </c>
    </row>
    <row r="128" spans="1:7" x14ac:dyDescent="0.3">
      <c r="A128" s="8">
        <v>127</v>
      </c>
      <c r="B128" s="12" t="str">
        <f>IFERROR(VLOOKUP(A128,Vocabulary!$A:$J,2,),"")</f>
        <v>PeriodOfTime</v>
      </c>
      <c r="C128" s="12" t="str">
        <f>IF($A128&lt;&gt;"",VLOOKUP($A128,Vocabulary!$A:$J,10,),"")</f>
        <v>&lt;eu:PeriodOfTime&gt;</v>
      </c>
      <c r="D128" s="11" t="str">
        <f>IF($A128&lt;&gt;"",IF(VLOOKUP($A128,Vocabulary!$A:$J,3,)=0,"",VLOOKUP($A128,Vocabulary!$A:$J,3,)),"")</f>
        <v>An interval of time that is named or defined by its start and end dates.</v>
      </c>
      <c r="E128" s="11" t="str">
        <f>IF($A128&lt;&gt;"",IF(VLOOKUP($A128,Vocabulary!$A:$J,7,)=0,"",VLOOKUP($A128,Vocabulary!$A:$J,7,)),"")</f>
        <v/>
      </c>
      <c r="F128" s="11" t="str">
        <f>IF($A128&lt;&gt;"",VLOOKUP($A128,Vocabulary!$A:$J,4,),"")</f>
        <v>Temporal</v>
      </c>
      <c r="G128" s="8" t="s">
        <v>733</v>
      </c>
    </row>
    <row r="129" spans="1:7" x14ac:dyDescent="0.3">
      <c r="A129" s="8">
        <v>128</v>
      </c>
      <c r="B129" s="12" t="str">
        <f>IFERROR(VLOOKUP(A129,Vocabulary!$A:$J,2,),"")</f>
        <v>PeriodOfTimeIdentifier</v>
      </c>
      <c r="C129" s="12" t="str">
        <f>IF($A129&lt;&gt;"",VLOOKUP($A129,Vocabulary!$A:$J,10,),"")</f>
        <v>&lt;eu:PeriodOfTimeIdentifier&gt;</v>
      </c>
      <c r="D129" s="11" t="str">
        <f>IF($A129&lt;&gt;"",IF(VLOOKUP($A129,Vocabulary!$A:$J,3,)=0,"",VLOOKUP($A129,Vocabulary!$A:$J,3,)),"")</f>
        <v>This property represents a formally-issued Identifier for the Period of Time.</v>
      </c>
      <c r="E129" s="11" t="str">
        <f>IF($A129&lt;&gt;"",IF(VLOOKUP($A129,Vocabulary!$A:$J,7,)=0,"",VLOOKUP($A129,Vocabulary!$A:$J,7,)),"")</f>
        <v/>
      </c>
      <c r="F129" s="11" t="str">
        <f>IF($A129&lt;&gt;"",VLOOKUP($A129,Vocabulary!$A:$J,4,),"")</f>
        <v>Temporal</v>
      </c>
      <c r="G129" s="8" t="s">
        <v>733</v>
      </c>
    </row>
    <row r="130" spans="1:7" x14ac:dyDescent="0.3">
      <c r="A130" s="8">
        <v>129</v>
      </c>
      <c r="B130" s="12" t="str">
        <f>IFERROR(VLOOKUP(A130,Vocabulary!$A:$J,2,),"")</f>
        <v>PeriodOfTimeStartDate/Time</v>
      </c>
      <c r="C130" s="12" t="str">
        <f>IF($A130&lt;&gt;"",VLOOKUP($A130,Vocabulary!$A:$J,10,),"")</f>
        <v>&lt;eu:PeriodOfTimeStartDate/Time&gt;</v>
      </c>
      <c r="D130" s="11" t="str">
        <f>IF($A130&lt;&gt;"",IF(VLOOKUP($A130,Vocabulary!$A:$J,3,)=0,"",VLOOKUP($A130,Vocabulary!$A:$J,3,)),"")</f>
        <v>This property represents the start of the period that the Public Service is available or active.</v>
      </c>
      <c r="E130" s="11" t="str">
        <f>IF($A130&lt;&gt;"",IF(VLOOKUP($A130,Vocabulary!$A:$J,7,)=0,"",VLOOKUP($A130,Vocabulary!$A:$J,7,)),"")</f>
        <v/>
      </c>
      <c r="F130" s="11" t="str">
        <f>IF($A130&lt;&gt;"",VLOOKUP($A130,Vocabulary!$A:$J,4,),"")</f>
        <v>Temporal</v>
      </c>
      <c r="G130" s="8" t="s">
        <v>733</v>
      </c>
    </row>
    <row r="131" spans="1:7" x14ac:dyDescent="0.3">
      <c r="A131" s="8">
        <v>130</v>
      </c>
      <c r="B131" s="12" t="str">
        <f>IFERROR(VLOOKUP(A131,Vocabulary!$A:$J,2,),"")</f>
        <v>PeriodOfTimeEndDate/Time</v>
      </c>
      <c r="C131" s="12" t="str">
        <f>IF($A131&lt;&gt;"",VLOOKUP($A131,Vocabulary!$A:$J,10,),"")</f>
        <v>&lt;eu:PeriodOfTimeEndDate/Time&gt;</v>
      </c>
      <c r="D131" s="11" t="str">
        <f>IF($A131&lt;&gt;"",IF(VLOOKUP($A131,Vocabulary!$A:$J,3,)=0,"",VLOOKUP($A131,Vocabulary!$A:$J,3,)),"")</f>
        <v>This property represents the end of the period that the Public Service is available or active.</v>
      </c>
      <c r="E131" s="11" t="str">
        <f>IF($A131&lt;&gt;"",IF(VLOOKUP($A131,Vocabulary!$A:$J,7,)=0,"",VLOOKUP($A131,Vocabulary!$A:$J,7,)),"")</f>
        <v/>
      </c>
      <c r="F131" s="11" t="str">
        <f>IF($A131&lt;&gt;"",VLOOKUP($A131,Vocabulary!$A:$J,4,),"")</f>
        <v>Temporal</v>
      </c>
      <c r="G131" s="8" t="s">
        <v>733</v>
      </c>
    </row>
    <row r="132" spans="1:7" x14ac:dyDescent="0.3">
      <c r="A132" s="8">
        <v>131</v>
      </c>
      <c r="B132" s="12" t="str">
        <f>IFERROR(VLOOKUP(A132,Vocabulary!$A:$J,2,),"")</f>
        <v>Person</v>
      </c>
      <c r="C132" s="12" t="str">
        <f>IF($A132&lt;&gt;"",VLOOKUP($A132,Vocabulary!$A:$J,10,),"")</f>
        <v>&lt;eu:Person&gt;</v>
      </c>
      <c r="D132" s="11" t="str">
        <f>IF($A132&lt;&gt;"",IF(VLOOKUP($A132,Vocabulary!$A:$J,3,)=0,"",VLOOKUP($A132,Vocabulary!$A:$J,3,)),"")</f>
        <v>A natural person.</v>
      </c>
      <c r="E132" s="11" t="str">
        <f>IF($A132&lt;&gt;"",IF(VLOOKUP($A132,Vocabulary!$A:$J,7,)=0,"",VLOOKUP($A132,Vocabulary!$A:$J,7,)),"")</f>
        <v/>
      </c>
      <c r="F132" s="11" t="str">
        <f>IF($A132&lt;&gt;"",VLOOKUP($A132,Vocabulary!$A:$J,4,),"")</f>
        <v>Person</v>
      </c>
      <c r="G132" s="8" t="s">
        <v>733</v>
      </c>
    </row>
    <row r="133" spans="1:7" x14ac:dyDescent="0.3">
      <c r="A133" s="8">
        <v>132</v>
      </c>
      <c r="B133" s="12" t="str">
        <f>IFERROR(VLOOKUP(A133,Vocabulary!$A:$J,2,),"")</f>
        <v>PersonIdentifier</v>
      </c>
      <c r="C133" s="12" t="str">
        <f>IF($A133&lt;&gt;"",VLOOKUP($A133,Vocabulary!$A:$J,10,),"")</f>
        <v>&lt;eu:PersonIdentifier&gt;</v>
      </c>
      <c r="D133" s="11" t="str">
        <f>IF($A133&lt;&gt;"",IF(VLOOKUP($A133,Vocabulary!$A:$J,3,)=0,"",VLOOKUP($A133,Vocabulary!$A:$J,3,)),"")</f>
        <v>A formally-issued identifier for the person.</v>
      </c>
      <c r="E133" s="11" t="str">
        <f>IF($A133&lt;&gt;"",IF(VLOOKUP($A133,Vocabulary!$A:$J,7,)=0,"",VLOOKUP($A133,Vocabulary!$A:$J,7,)),"")</f>
        <v/>
      </c>
      <c r="F133" s="11" t="str">
        <f>IF($A133&lt;&gt;"",VLOOKUP($A133,Vocabulary!$A:$J,4,),"")</f>
        <v>Person</v>
      </c>
      <c r="G133" s="8" t="s">
        <v>733</v>
      </c>
    </row>
    <row r="134" spans="1:7" x14ac:dyDescent="0.3">
      <c r="A134" s="8">
        <v>133</v>
      </c>
      <c r="B134" s="12" t="str">
        <f>IFERROR(VLOOKUP(A134,Vocabulary!$A:$J,2,),"")</f>
        <v>PersonFullName</v>
      </c>
      <c r="C134" s="12" t="str">
        <f>IF($A134&lt;&gt;"",VLOOKUP($A134,Vocabulary!$A:$J,10,),"")</f>
        <v>&lt;eu:PersonFullName&gt;</v>
      </c>
      <c r="D134" s="11" t="str">
        <f>IF($A134&lt;&gt;"",IF(VLOOKUP($A134,Vocabulary!$A:$J,3,)=0,"",VLOOKUP($A134,Vocabulary!$A:$J,3,)),"")</f>
        <v>The complete name of the person as one string.</v>
      </c>
      <c r="E134" s="11" t="str">
        <f>IF($A134&lt;&gt;"",IF(VLOOKUP($A134,Vocabulary!$A:$J,7,)=0,"",VLOOKUP($A134,Vocabulary!$A:$J,7,)),"")</f>
        <v/>
      </c>
      <c r="F134" s="11" t="str">
        <f>IF($A134&lt;&gt;"",VLOOKUP($A134,Vocabulary!$A:$J,4,),"")</f>
        <v>Person</v>
      </c>
      <c r="G134" s="8" t="s">
        <v>733</v>
      </c>
    </row>
    <row r="135" spans="1:7" x14ac:dyDescent="0.3">
      <c r="A135" s="8">
        <v>134</v>
      </c>
      <c r="B135" s="12" t="str">
        <f>IFERROR(VLOOKUP(A135,Vocabulary!$A:$J,2,),"")</f>
        <v>PersonGivenName</v>
      </c>
      <c r="C135" s="12" t="str">
        <f>IF($A135&lt;&gt;"",VLOOKUP($A135,Vocabulary!$A:$J,10,),"")</f>
        <v>&lt;eu:PersonGivenName&gt;</v>
      </c>
      <c r="D135" s="11" t="str">
        <f>IF($A135&lt;&gt;"",IF(VLOOKUP($A135,Vocabulary!$A:$J,3,)=0,"",VLOOKUP($A135,Vocabulary!$A:$J,3,)),"")</f>
        <v>The denominator(s) that identify the person within a family.</v>
      </c>
      <c r="E135" s="11" t="str">
        <f>IF($A135&lt;&gt;"",IF(VLOOKUP($A135,Vocabulary!$A:$J,7,)=0,"",VLOOKUP($A135,Vocabulary!$A:$J,7,)),"")</f>
        <v/>
      </c>
      <c r="F135" s="11" t="str">
        <f>IF($A135&lt;&gt;"",VLOOKUP($A135,Vocabulary!$A:$J,4,),"")</f>
        <v>Person</v>
      </c>
      <c r="G135" s="8" t="s">
        <v>733</v>
      </c>
    </row>
    <row r="136" spans="1:7" x14ac:dyDescent="0.3">
      <c r="A136" s="8">
        <v>135</v>
      </c>
      <c r="B136" s="12" t="str">
        <f>IFERROR(VLOOKUP(A136,Vocabulary!$A:$J,2,),"")</f>
        <v>PersonFamilyName</v>
      </c>
      <c r="C136" s="12" t="str">
        <f>IF($A136&lt;&gt;"",VLOOKUP($A136,Vocabulary!$A:$J,10,),"")</f>
        <v>&lt;eu:PersonFamilyName&gt;</v>
      </c>
      <c r="D136" s="11" t="str">
        <f>IF($A136&lt;&gt;"",IF(VLOOKUP($A136,Vocabulary!$A:$J,3,)=0,"",VLOOKUP($A136,Vocabulary!$A:$J,3,)),"")</f>
        <v>A name that is usually shared by members of a family.</v>
      </c>
      <c r="E136" s="11" t="str">
        <f>IF($A136&lt;&gt;"",IF(VLOOKUP($A136,Vocabulary!$A:$J,7,)=0,"",VLOOKUP($A136,Vocabulary!$A:$J,7,)),"")</f>
        <v/>
      </c>
      <c r="F136" s="11" t="str">
        <f>IF($A136&lt;&gt;"",VLOOKUP($A136,Vocabulary!$A:$J,4,),"")</f>
        <v>Person</v>
      </c>
      <c r="G136" s="8" t="s">
        <v>733</v>
      </c>
    </row>
    <row r="137" spans="1:7" x14ac:dyDescent="0.3">
      <c r="A137" s="8">
        <v>136</v>
      </c>
      <c r="B137" s="12" t="str">
        <f>IFERROR(VLOOKUP(A137,Vocabulary!$A:$J,2,),"")</f>
        <v>PersonPatronymicName</v>
      </c>
      <c r="C137" s="12" t="str">
        <f>IF($A137&lt;&gt;"",VLOOKUP($A137,Vocabulary!$A:$J,10,),"")</f>
        <v>&lt;eu:PersonPatronymicName&gt;</v>
      </c>
      <c r="D137" s="11" t="str">
        <f>IF($A137&lt;&gt;"",IF(VLOOKUP($A137,Vocabulary!$A:$J,3,)=0,"",VLOOKUP($A137,Vocabulary!$A:$J,3,)),"")</f>
        <v>A name referring to the father's given name.</v>
      </c>
      <c r="E137" s="11" t="str">
        <f>IF($A137&lt;&gt;"",IF(VLOOKUP($A137,Vocabulary!$A:$J,7,)=0,"",VLOOKUP($A137,Vocabulary!$A:$J,7,)),"")</f>
        <v/>
      </c>
      <c r="F137" s="11" t="str">
        <f>IF($A137&lt;&gt;"",VLOOKUP($A137,Vocabulary!$A:$J,4,),"")</f>
        <v>Person</v>
      </c>
      <c r="G137" s="8" t="s">
        <v>733</v>
      </c>
    </row>
    <row r="138" spans="1:7" x14ac:dyDescent="0.3">
      <c r="A138" s="8">
        <v>137</v>
      </c>
      <c r="B138" s="12" t="str">
        <f>IFERROR(VLOOKUP(A138,Vocabulary!$A:$J,2,),"")</f>
        <v>PersonAlternativeName</v>
      </c>
      <c r="C138" s="12" t="str">
        <f>IF($A138&lt;&gt;"",VLOOKUP($A138,Vocabulary!$A:$J,10,),"")</f>
        <v>&lt;eu:PersonAlternativeName&gt;</v>
      </c>
      <c r="D138" s="11" t="str">
        <f>IF($A138&lt;&gt;"",IF(VLOOKUP($A138,Vocabulary!$A:$J,3,)=0,"",VLOOKUP($A138,Vocabulary!$A:$J,3,)),"")</f>
        <v>A name by which the person is known other than her given name and/or full name.</v>
      </c>
      <c r="E138" s="11" t="str">
        <f>IF($A138&lt;&gt;"",IF(VLOOKUP($A138,Vocabulary!$A:$J,7,)=0,"",VLOOKUP($A138,Vocabulary!$A:$J,7,)),"")</f>
        <v/>
      </c>
      <c r="F138" s="11" t="str">
        <f>IF($A138&lt;&gt;"",VLOOKUP($A138,Vocabulary!$A:$J,4,),"")</f>
        <v>Person</v>
      </c>
      <c r="G138" s="8" t="s">
        <v>733</v>
      </c>
    </row>
    <row r="139" spans="1:7" x14ac:dyDescent="0.3">
      <c r="A139" s="8">
        <v>138</v>
      </c>
      <c r="B139" s="12" t="str">
        <f>IFERROR(VLOOKUP(A139,Vocabulary!$A:$J,2,),"")</f>
        <v>PersonGender</v>
      </c>
      <c r="C139" s="12" t="str">
        <f>IF($A139&lt;&gt;"",VLOOKUP($A139,Vocabulary!$A:$J,10,),"")</f>
        <v>&lt;eu:PersonGender&gt;</v>
      </c>
      <c r="D139" s="11" t="str">
        <f>IF($A139&lt;&gt;"",IF(VLOOKUP($A139,Vocabulary!$A:$J,3,)=0,"",VLOOKUP($A139,Vocabulary!$A:$J,3,)),"")</f>
        <v>The gender of the person.</v>
      </c>
      <c r="E139" s="11" t="str">
        <f>IF($A139&lt;&gt;"",IF(VLOOKUP($A139,Vocabulary!$A:$J,7,)=0,"",VLOOKUP($A139,Vocabulary!$A:$J,7,)),"")</f>
        <v/>
      </c>
      <c r="F139" s="11" t="str">
        <f>IF($A139&lt;&gt;"",VLOOKUP($A139,Vocabulary!$A:$J,4,),"")</f>
        <v>Person</v>
      </c>
      <c r="G139" s="8" t="s">
        <v>733</v>
      </c>
    </row>
    <row r="140" spans="1:7" x14ac:dyDescent="0.3">
      <c r="A140" s="8">
        <v>139</v>
      </c>
      <c r="B140" s="12" t="str">
        <f>IFERROR(VLOOKUP(A140,Vocabulary!$A:$J,2,),"")</f>
        <v>PersonBirthName</v>
      </c>
      <c r="C140" s="12" t="str">
        <f>IF($A140&lt;&gt;"",VLOOKUP($A140,Vocabulary!$A:$J,10,),"")</f>
        <v>&lt;eu:PersonBirthName&gt;</v>
      </c>
      <c r="D140" s="11" t="str">
        <f>IF($A140&lt;&gt;"",IF(VLOOKUP($A140,Vocabulary!$A:$J,3,)=0,"",VLOOKUP($A140,Vocabulary!$A:$J,3,)),"")</f>
        <v>The full name of the person at the time of her birth, irrespective of any subsequent changes.</v>
      </c>
      <c r="E140" s="11" t="str">
        <f>IF($A140&lt;&gt;"",IF(VLOOKUP($A140,Vocabulary!$A:$J,7,)=0,"",VLOOKUP($A140,Vocabulary!$A:$J,7,)),"")</f>
        <v/>
      </c>
      <c r="F140" s="11" t="str">
        <f>IF($A140&lt;&gt;"",VLOOKUP($A140,Vocabulary!$A:$J,4,),"")</f>
        <v>Person</v>
      </c>
      <c r="G140" s="8" t="s">
        <v>733</v>
      </c>
    </row>
    <row r="141" spans="1:7" x14ac:dyDescent="0.3">
      <c r="A141" s="8">
        <v>140</v>
      </c>
      <c r="B141" s="12" t="str">
        <f>IFERROR(VLOOKUP(A141,Vocabulary!$A:$J,2,),"")</f>
        <v>PersonDateOfBirth</v>
      </c>
      <c r="C141" s="12" t="str">
        <f>IF($A141&lt;&gt;"",VLOOKUP($A141,Vocabulary!$A:$J,10,),"")</f>
        <v>&lt;eu:PersonDateOfBirth&gt;</v>
      </c>
      <c r="D141" s="11" t="str">
        <f>IF($A141&lt;&gt;"",IF(VLOOKUP($A141,Vocabulary!$A:$J,3,)=0,"",VLOOKUP($A141,Vocabulary!$A:$J,3,)),"")</f>
        <v>The date on which the person was born.</v>
      </c>
      <c r="E141" s="11" t="str">
        <f>IF($A141&lt;&gt;"",IF(VLOOKUP($A141,Vocabulary!$A:$J,7,)=0,"",VLOOKUP($A141,Vocabulary!$A:$J,7,)),"")</f>
        <v/>
      </c>
      <c r="F141" s="11" t="str">
        <f>IF($A141&lt;&gt;"",VLOOKUP($A141,Vocabulary!$A:$J,4,),"")</f>
        <v>Person</v>
      </c>
      <c r="G141" s="8" t="s">
        <v>733</v>
      </c>
    </row>
    <row r="142" spans="1:7" x14ac:dyDescent="0.3">
      <c r="A142" s="8">
        <v>141</v>
      </c>
      <c r="B142" s="12" t="str">
        <f>IFERROR(VLOOKUP(A142,Vocabulary!$A:$J,2,),"")</f>
        <v>PersonDateOfDeath</v>
      </c>
      <c r="C142" s="12" t="str">
        <f>IF($A142&lt;&gt;"",VLOOKUP($A142,Vocabulary!$A:$J,10,),"")</f>
        <v>&lt;eu:PersonDateOfDeath&gt;</v>
      </c>
      <c r="D142" s="11" t="str">
        <f>IF($A142&lt;&gt;"",IF(VLOOKUP($A142,Vocabulary!$A:$J,3,)=0,"",VLOOKUP($A142,Vocabulary!$A:$J,3,)),"")</f>
        <v>The date on which the person deceased.</v>
      </c>
      <c r="E142" s="11" t="str">
        <f>IF($A142&lt;&gt;"",IF(VLOOKUP($A142,Vocabulary!$A:$J,7,)=0,"",VLOOKUP($A142,Vocabulary!$A:$J,7,)),"")</f>
        <v/>
      </c>
      <c r="F142" s="11" t="str">
        <f>IF($A142&lt;&gt;"",VLOOKUP($A142,Vocabulary!$A:$J,4,),"")</f>
        <v>Person</v>
      </c>
      <c r="G142" s="8" t="s">
        <v>733</v>
      </c>
    </row>
    <row r="143" spans="1:7" x14ac:dyDescent="0.3">
      <c r="A143" s="8">
        <v>142</v>
      </c>
      <c r="B143" s="12" t="str">
        <f>IFERROR(VLOOKUP(A143,Vocabulary!$A:$J,2,),"")</f>
        <v>PersonCountryOfBirth</v>
      </c>
      <c r="C143" s="12" t="str">
        <f>IF($A143&lt;&gt;"",VLOOKUP($A143,Vocabulary!$A:$J,10,),"")</f>
        <v>&lt;eu:PersonCountryOfBirth&gt;</v>
      </c>
      <c r="D143" s="11" t="str">
        <f>IF($A143&lt;&gt;"",IF(VLOOKUP($A143,Vocabulary!$A:$J,3,)=0,"",VLOOKUP($A143,Vocabulary!$A:$J,3,)),"")</f>
        <v>The country where the person was born.</v>
      </c>
      <c r="E143" s="11" t="str">
        <f>IF($A143&lt;&gt;"",IF(VLOOKUP($A143,Vocabulary!$A:$J,7,)=0,"",VLOOKUP($A143,Vocabulary!$A:$J,7,)),"")</f>
        <v/>
      </c>
      <c r="F143" s="11" t="str">
        <f>IF($A143&lt;&gt;"",VLOOKUP($A143,Vocabulary!$A:$J,4,),"")</f>
        <v>Person</v>
      </c>
      <c r="G143" s="8" t="s">
        <v>733</v>
      </c>
    </row>
    <row r="144" spans="1:7" x14ac:dyDescent="0.3">
      <c r="A144" s="8">
        <v>143</v>
      </c>
      <c r="B144" s="12" t="str">
        <f>IFERROR(VLOOKUP(A144,Vocabulary!$A:$J,2,),"")</f>
        <v>PersonCountryOfDeath</v>
      </c>
      <c r="C144" s="12" t="str">
        <f>IF($A144&lt;&gt;"",VLOOKUP($A144,Vocabulary!$A:$J,10,),"")</f>
        <v>&lt;eu:PersonCountryOfDeath&gt;</v>
      </c>
      <c r="D144" s="11" t="str">
        <f>IF($A144&lt;&gt;"",IF(VLOOKUP($A144,Vocabulary!$A:$J,3,)=0,"",VLOOKUP($A144,Vocabulary!$A:$J,3,)),"")</f>
        <v>The country where the person deceased.</v>
      </c>
      <c r="E144" s="11" t="str">
        <f>IF($A144&lt;&gt;"",IF(VLOOKUP($A144,Vocabulary!$A:$J,7,)=0,"",VLOOKUP($A144,Vocabulary!$A:$J,7,)),"")</f>
        <v/>
      </c>
      <c r="F144" s="11" t="str">
        <f>IF($A144&lt;&gt;"",VLOOKUP($A144,Vocabulary!$A:$J,4,),"")</f>
        <v>Person</v>
      </c>
      <c r="G144" s="8" t="s">
        <v>733</v>
      </c>
    </row>
    <row r="145" spans="1:7" x14ac:dyDescent="0.3">
      <c r="A145" s="8">
        <v>144</v>
      </c>
      <c r="B145" s="12" t="str">
        <f>IFERROR(VLOOKUP(A145,Vocabulary!$A:$J,2,),"")</f>
        <v>PersonPlaceOfBirth</v>
      </c>
      <c r="C145" s="12" t="str">
        <f>IF($A145&lt;&gt;"",VLOOKUP($A145,Vocabulary!$A:$J,10,),"")</f>
        <v>&lt;eu:PersonPlaceOfBirth&gt;</v>
      </c>
      <c r="D145" s="11" t="str">
        <f>IF($A145&lt;&gt;"",IF(VLOOKUP($A145,Vocabulary!$A:$J,3,)=0,"",VLOOKUP($A145,Vocabulary!$A:$J,3,)),"")</f>
        <v>The location where the person was born.</v>
      </c>
      <c r="E145" s="11" t="str">
        <f>IF($A145&lt;&gt;"",IF(VLOOKUP($A145,Vocabulary!$A:$J,7,)=0,"",VLOOKUP($A145,Vocabulary!$A:$J,7,)),"")</f>
        <v/>
      </c>
      <c r="F145" s="11" t="str">
        <f>IF($A145&lt;&gt;"",VLOOKUP($A145,Vocabulary!$A:$J,4,),"")</f>
        <v>Person</v>
      </c>
      <c r="G145" s="8" t="s">
        <v>733</v>
      </c>
    </row>
    <row r="146" spans="1:7" x14ac:dyDescent="0.3">
      <c r="A146" s="8">
        <v>145</v>
      </c>
      <c r="B146" s="12" t="str">
        <f>IFERROR(VLOOKUP(A146,Vocabulary!$A:$J,2,),"")</f>
        <v>PersonPlaceOfDeath</v>
      </c>
      <c r="C146" s="12" t="str">
        <f>IF($A146&lt;&gt;"",VLOOKUP($A146,Vocabulary!$A:$J,10,),"")</f>
        <v>&lt;eu:PersonPlaceOfDeath&gt;</v>
      </c>
      <c r="D146" s="11" t="str">
        <f>IF($A146&lt;&gt;"",IF(VLOOKUP($A146,Vocabulary!$A:$J,3,)=0,"",VLOOKUP($A146,Vocabulary!$A:$J,3,)),"")</f>
        <v>The location where the person deceased.</v>
      </c>
      <c r="E146" s="11" t="str">
        <f>IF($A146&lt;&gt;"",IF(VLOOKUP($A146,Vocabulary!$A:$J,7,)=0,"",VLOOKUP($A146,Vocabulary!$A:$J,7,)),"")</f>
        <v/>
      </c>
      <c r="F146" s="11" t="str">
        <f>IF($A146&lt;&gt;"",VLOOKUP($A146,Vocabulary!$A:$J,4,),"")</f>
        <v>Person</v>
      </c>
      <c r="G146" s="8" t="s">
        <v>733</v>
      </c>
    </row>
    <row r="147" spans="1:7" x14ac:dyDescent="0.3">
      <c r="A147" s="8">
        <v>146</v>
      </c>
      <c r="B147" s="12" t="str">
        <f>IFERROR(VLOOKUP(A147,Vocabulary!$A:$J,2,),"")</f>
        <v>PersonCitizenship</v>
      </c>
      <c r="C147" s="12" t="str">
        <f>IF($A147&lt;&gt;"",VLOOKUP($A147,Vocabulary!$A:$J,10,),"")</f>
        <v>&lt;eu:PersonCitizenship&gt;</v>
      </c>
      <c r="D147" s="11" t="str">
        <f>IF($A147&lt;&gt;"",IF(VLOOKUP($A147,Vocabulary!$A:$J,3,)=0,"",VLOOKUP($A147,Vocabulary!$A:$J,3,)),"")</f>
        <v>The jurisdiction that has conferred citizenship rights on the person.</v>
      </c>
      <c r="E147" s="11" t="str">
        <f>IF($A147&lt;&gt;"",IF(VLOOKUP($A147,Vocabulary!$A:$J,7,)=0,"",VLOOKUP($A147,Vocabulary!$A:$J,7,)),"")</f>
        <v/>
      </c>
      <c r="F147" s="11" t="str">
        <f>IF($A147&lt;&gt;"",VLOOKUP($A147,Vocabulary!$A:$J,4,),"")</f>
        <v>Person</v>
      </c>
      <c r="G147" s="8" t="s">
        <v>733</v>
      </c>
    </row>
    <row r="148" spans="1:7" x14ac:dyDescent="0.3">
      <c r="A148" s="8">
        <v>147</v>
      </c>
      <c r="B148" s="12" t="str">
        <f>IFERROR(VLOOKUP(A148,Vocabulary!$A:$J,2,),"")</f>
        <v>PersonResidency</v>
      </c>
      <c r="C148" s="12" t="str">
        <f>IF($A148&lt;&gt;"",VLOOKUP($A148,Vocabulary!$A:$J,10,),"")</f>
        <v>&lt;eu:PersonResidency&gt;</v>
      </c>
      <c r="D148" s="11" t="str">
        <f>IF($A148&lt;&gt;"",IF(VLOOKUP($A148,Vocabulary!$A:$J,3,)=0,"",VLOOKUP($A148,Vocabulary!$A:$J,3,)),"")</f>
        <v>The jurisdiction in which the person resides, typically providing the person with a subset of the rights of a citizen.</v>
      </c>
      <c r="E148" s="11" t="str">
        <f>IF($A148&lt;&gt;"",IF(VLOOKUP($A148,Vocabulary!$A:$J,7,)=0,"",VLOOKUP($A148,Vocabulary!$A:$J,7,)),"")</f>
        <v/>
      </c>
      <c r="F148" s="11" t="str">
        <f>IF($A148&lt;&gt;"",VLOOKUP($A148,Vocabulary!$A:$J,4,),"")</f>
        <v>Person</v>
      </c>
      <c r="G148" s="8" t="s">
        <v>733</v>
      </c>
    </row>
    <row r="149" spans="1:7" x14ac:dyDescent="0.3">
      <c r="A149" s="8">
        <v>148</v>
      </c>
      <c r="B149" s="12" t="str">
        <f>IFERROR(VLOOKUP(A149,Vocabulary!$A:$J,2,),"")</f>
        <v>PersonAddress</v>
      </c>
      <c r="C149" s="12" t="str">
        <f>IF($A149&lt;&gt;"",VLOOKUP($A149,Vocabulary!$A:$J,10,),"")</f>
        <v>&lt;eu:PersonAddress&gt;</v>
      </c>
      <c r="D149" s="11" t="str">
        <f>IF($A149&lt;&gt;"",IF(VLOOKUP($A149,Vocabulary!$A:$J,3,)=0,"",VLOOKUP($A149,Vocabulary!$A:$J,3,)),"")</f>
        <v>An address related to the person.</v>
      </c>
      <c r="E149" s="11" t="str">
        <f>IF($A149&lt;&gt;"",IF(VLOOKUP($A149,Vocabulary!$A:$J,7,)=0,"",VLOOKUP($A149,Vocabulary!$A:$J,7,)),"")</f>
        <v/>
      </c>
      <c r="F149" s="11" t="str">
        <f>IF($A149&lt;&gt;"",VLOOKUP($A149,Vocabulary!$A:$J,4,),"")</f>
        <v>Person</v>
      </c>
      <c r="G149" s="8" t="s">
        <v>733</v>
      </c>
    </row>
    <row r="150" spans="1:7" x14ac:dyDescent="0.3">
      <c r="A150" s="8">
        <v>149</v>
      </c>
      <c r="B150" s="12" t="str">
        <f>IFERROR(VLOOKUP(A150,Vocabulary!$A:$J,2,),"")</f>
        <v>ProcessingTime</v>
      </c>
      <c r="C150" s="12" t="str">
        <f>IF($A150&lt;&gt;"",VLOOKUP($A150,Vocabulary!$A:$J,10,),"")</f>
        <v>&lt;eu:ProcessingTime&gt;</v>
      </c>
      <c r="D150" s="11" t="str">
        <f>IF($A150&lt;&gt;"",IF(VLOOKUP($A150,Vocabulary!$A:$J,3,)=0,"",VLOOKUP($A150,Vocabulary!$A:$J,3,)),"")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E150" s="11" t="str">
        <f>IF($A150&lt;&gt;"",IF(VLOOKUP($A150,Vocabulary!$A:$J,7,)=0,"",VLOOKUP($A150,Vocabulary!$A:$J,7,)),"")</f>
        <v/>
      </c>
      <c r="F150" s="11" t="str">
        <f>IF($A150&lt;&gt;"",VLOOKUP($A150,Vocabulary!$A:$J,4,),"")</f>
        <v>Organization</v>
      </c>
      <c r="G150" s="8" t="s">
        <v>733</v>
      </c>
    </row>
    <row r="151" spans="1:7" x14ac:dyDescent="0.3">
      <c r="A151" s="8">
        <v>150</v>
      </c>
      <c r="B151" s="12" t="str">
        <f>IFERROR(VLOOKUP(A151,Vocabulary!$A:$J,2,),"")</f>
        <v>ProcessingTimeIdentifier</v>
      </c>
      <c r="C151" s="12" t="str">
        <f>IF($A151&lt;&gt;"",VLOOKUP($A151,Vocabulary!$A:$J,10,),"")</f>
        <v>&lt;eu:ProcessingTimeIdentifier&gt;</v>
      </c>
      <c r="D151" s="11" t="str">
        <f>IF($A151&lt;&gt;"",IF(VLOOKUP($A151,Vocabulary!$A:$J,3,)=0,"",VLOOKUP($A151,Vocabulary!$A:$J,3,)),"")</f>
        <v>This property represents a formally-issued Identifier for the Processing Time.</v>
      </c>
      <c r="E151" s="11" t="str">
        <f>IF($A151&lt;&gt;"",IF(VLOOKUP($A151,Vocabulary!$A:$J,7,)=0,"",VLOOKUP($A151,Vocabulary!$A:$J,7,)),"")</f>
        <v/>
      </c>
      <c r="F151" s="11" t="str">
        <f>IF($A151&lt;&gt;"",VLOOKUP($A151,Vocabulary!$A:$J,4,),"")</f>
        <v>Organization</v>
      </c>
      <c r="G151" s="8" t="s">
        <v>733</v>
      </c>
    </row>
    <row r="152" spans="1:7" x14ac:dyDescent="0.3">
      <c r="A152" s="8">
        <v>151</v>
      </c>
      <c r="B152" s="12" t="str">
        <f>IFERROR(VLOOKUP(A152,Vocabulary!$A:$J,2,),"")</f>
        <v>ProcessingTimeMeasurementUnit</v>
      </c>
      <c r="C152" s="12" t="str">
        <f>IF($A152&lt;&gt;"",VLOOKUP($A152,Vocabulary!$A:$J,10,),"")</f>
        <v>&lt;eu:ProcessingTimeMeasurementUnit&gt;</v>
      </c>
      <c r="D152" s="11" t="str">
        <f>IF($A152&lt;&gt;"",IF(VLOOKUP($A152,Vocabulary!$A:$J,3,)=0,"",VLOOKUP($A152,Vocabulary!$A:$J,3,)),"")</f>
        <v>This property indicates the unit of time using a controlled list of values: Minutes, Hours, Days, Weeks, Months, Years.</v>
      </c>
      <c r="E152" s="11" t="str">
        <f>IF($A152&lt;&gt;"",IF(VLOOKUP($A152,Vocabulary!$A:$J,7,)=0,"",VLOOKUP($A152,Vocabulary!$A:$J,7,)),"")</f>
        <v/>
      </c>
      <c r="F152" s="11" t="str">
        <f>IF($A152&lt;&gt;"",VLOOKUP($A152,Vocabulary!$A:$J,4,),"")</f>
        <v>Organization</v>
      </c>
      <c r="G152" s="8" t="s">
        <v>733</v>
      </c>
    </row>
    <row r="153" spans="1:7" x14ac:dyDescent="0.3">
      <c r="A153" s="8">
        <v>152</v>
      </c>
      <c r="B153" s="12" t="str">
        <f>IFERROR(VLOOKUP(A153,Vocabulary!$A:$J,2,),"")</f>
        <v>ProcessingTimeQuantitativeValue</v>
      </c>
      <c r="C153" s="12" t="str">
        <f>IF($A153&lt;&gt;"",VLOOKUP($A153,Vocabulary!$A:$J,10,),"")</f>
        <v>&lt;eu:ProcessingTimeQuantitativeValue&gt;</v>
      </c>
      <c r="D153" s="11" t="str">
        <f>IF($A153&lt;&gt;"",IF(VLOOKUP($A153,Vocabulary!$A:$J,3,)=0,"",VLOOKUP($A153,Vocabulary!$A:$J,3,)),"")</f>
        <v>This property provides the number of units.</v>
      </c>
      <c r="E153" s="11" t="str">
        <f>IF($A153&lt;&gt;"",IF(VLOOKUP($A153,Vocabulary!$A:$J,7,)=0,"",VLOOKUP($A153,Vocabulary!$A:$J,7,)),"")</f>
        <v/>
      </c>
      <c r="F153" s="11" t="str">
        <f>IF($A153&lt;&gt;"",VLOOKUP($A153,Vocabulary!$A:$J,4,),"")</f>
        <v>Organization</v>
      </c>
      <c r="G153" s="8" t="s">
        <v>733</v>
      </c>
    </row>
    <row r="154" spans="1:7" x14ac:dyDescent="0.3">
      <c r="A154" s="8">
        <v>153</v>
      </c>
      <c r="B154" s="12" t="str">
        <f>IFERROR(VLOOKUP(A154,Vocabulary!$A:$J,2,),"")</f>
        <v>ProcessingTimeOpeningHours</v>
      </c>
      <c r="C154" s="12" t="str">
        <f>IF($A154&lt;&gt;"",VLOOKUP($A154,Vocabulary!$A:$J,10,),"")</f>
        <v>&lt;eu:ProcessingTimeOpeningHours&gt;</v>
      </c>
      <c r="D154" s="11" t="str">
        <f>IF($A154&lt;&gt;"",IF(VLOOKUP($A154,Vocabulary!$A:$J,3,)=0,"",VLOOKUP($A154,Vocabulary!$A:$J,3,)),"")</f>
        <v>The type property of the Processing Time class uses a controlled vocabulary to indicate  whether the indicated period is: exact, minimum, maximum or average.</v>
      </c>
      <c r="E154" s="11" t="str">
        <f>IF($A154&lt;&gt;"",IF(VLOOKUP($A154,Vocabulary!$A:$J,7,)=0,"",VLOOKUP($A154,Vocabulary!$A:$J,7,)),"")</f>
        <v/>
      </c>
      <c r="F154" s="11" t="str">
        <f>IF($A154&lt;&gt;"",VLOOKUP($A154,Vocabulary!$A:$J,4,),"")</f>
        <v>Organization</v>
      </c>
      <c r="G154" s="8" t="s">
        <v>733</v>
      </c>
    </row>
    <row r="155" spans="1:7" x14ac:dyDescent="0.3">
      <c r="A155" s="8">
        <v>154</v>
      </c>
      <c r="B155" s="12" t="str">
        <f>IFERROR(VLOOKUP(A155,Vocabulary!$A:$J,2,),"")</f>
        <v>PublicOrganization</v>
      </c>
      <c r="C155" s="12" t="str">
        <f>IF($A155&lt;&gt;"",VLOOKUP($A155,Vocabulary!$A:$J,10,),"")</f>
        <v>&lt;eu-org:PublicOrganization&gt;</v>
      </c>
      <c r="D155" s="11" t="str">
        <f>IF($A155&lt;&gt;"",IF(VLOOKUP($A155,Vocabulary!$A:$J,3,)=0,"",VLOOKUP($A155,Vocabulary!$A:$J,3,)),"")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E155" s="11" t="str">
        <f>IF($A155&lt;&gt;"",IF(VLOOKUP($A155,Vocabulary!$A:$J,7,)=0,"",VLOOKUP($A155,Vocabulary!$A:$J,7,)),"")</f>
        <v/>
      </c>
      <c r="F155" s="11" t="str">
        <f>IF($A155&lt;&gt;"",VLOOKUP($A155,Vocabulary!$A:$J,4,),"")</f>
        <v>Organization</v>
      </c>
      <c r="G155" s="8" t="s">
        <v>733</v>
      </c>
    </row>
    <row r="156" spans="1:7" x14ac:dyDescent="0.3">
      <c r="A156" s="8">
        <v>155</v>
      </c>
      <c r="B156" s="12" t="str">
        <f>IFERROR(VLOOKUP(A156,Vocabulary!$A:$J,2,),"")</f>
        <v>PublicOrganizationIdentifier</v>
      </c>
      <c r="C156" s="12" t="str">
        <f>IF($A156&lt;&gt;"",VLOOKUP($A156,Vocabulary!$A:$J,10,),"")</f>
        <v>&lt;eu:PublicOrganizationIdentifier&gt;</v>
      </c>
      <c r="D156" s="11" t="str">
        <f>IF($A156&lt;&gt;"",IF(VLOOKUP($A156,Vocabulary!$A:$J,3,)=0,"",VLOOKUP($A156,Vocabulary!$A:$J,3,)),"")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E156" s="11" t="str">
        <f>IF($A156&lt;&gt;"",IF(VLOOKUP($A156,Vocabulary!$A:$J,7,)=0,"",VLOOKUP($A156,Vocabulary!$A:$J,7,)),"")</f>
        <v/>
      </c>
      <c r="F156" s="11" t="str">
        <f>IF($A156&lt;&gt;"",VLOOKUP($A156,Vocabulary!$A:$J,4,),"")</f>
        <v>Organization</v>
      </c>
      <c r="G156" s="8" t="s">
        <v>733</v>
      </c>
    </row>
    <row r="157" spans="1:7" x14ac:dyDescent="0.3">
      <c r="A157" s="8">
        <v>156</v>
      </c>
      <c r="B157" s="12" t="str">
        <f>IFERROR(VLOOKUP(A157,Vocabulary!$A:$J,2,),"")</f>
        <v>PublicOrganizationPreferredLabel</v>
      </c>
      <c r="C157" s="12" t="str">
        <f>IF($A157&lt;&gt;"",VLOOKUP($A157,Vocabulary!$A:$J,10,),"")</f>
        <v>&lt;eu:PublicOrganizationPreferredLabel&gt;</v>
      </c>
      <c r="D157" s="11" t="str">
        <f>IF($A157&lt;&gt;"",IF(VLOOKUP($A157,Vocabulary!$A:$J,3,)=0,"",VLOOKUP($A157,Vocabulary!$A:$J,3,)),"")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E157" s="11" t="str">
        <f>IF($A157&lt;&gt;"",IF(VLOOKUP($A157,Vocabulary!$A:$J,7,)=0,"",VLOOKUP($A157,Vocabulary!$A:$J,7,)),"")</f>
        <v/>
      </c>
      <c r="F157" s="11" t="str">
        <f>IF($A157&lt;&gt;"",VLOOKUP($A157,Vocabulary!$A:$J,4,),"")</f>
        <v>Organization</v>
      </c>
      <c r="G157" s="8" t="s">
        <v>733</v>
      </c>
    </row>
    <row r="158" spans="1:7" x14ac:dyDescent="0.3">
      <c r="A158" s="8">
        <v>157</v>
      </c>
      <c r="B158" s="12" t="str">
        <f>IFERROR(VLOOKUP(A158,Vocabulary!$A:$J,2,),"")</f>
        <v>PublicOrganizationAlternativeLabel</v>
      </c>
      <c r="C158" s="12" t="str">
        <f>IF($A158&lt;&gt;"",VLOOKUP($A158,Vocabulary!$A:$J,10,),"")</f>
        <v>&lt;eu:PublicOrganizationAlternativeLabel&gt;</v>
      </c>
      <c r="D158" s="11" t="str">
        <f>IF($A158&lt;&gt;"",IF(VLOOKUP($A158,Vocabulary!$A:$J,3,)=0,"",VLOOKUP($A158,Vocabulary!$A:$J,3,)),"")</f>
        <v>In line with ORG and SKOS itself, an organization may have any number of alternative
or informal names, irrespective of language.
In the RDF release of the CPOV, this property is bound to skos:altLabel</v>
      </c>
      <c r="E158" s="11" t="str">
        <f>IF($A158&lt;&gt;"",IF(VLOOKUP($A158,Vocabulary!$A:$J,7,)=0,"",VLOOKUP($A158,Vocabulary!$A:$J,7,)),"")</f>
        <v/>
      </c>
      <c r="F158" s="11" t="str">
        <f>IF($A158&lt;&gt;"",VLOOKUP($A158,Vocabulary!$A:$J,4,),"")</f>
        <v>Organization</v>
      </c>
      <c r="G158" s="8" t="s">
        <v>733</v>
      </c>
    </row>
    <row r="159" spans="1:7" x14ac:dyDescent="0.3">
      <c r="A159" s="8">
        <v>158</v>
      </c>
      <c r="B159" s="12" t="str">
        <f>IFERROR(VLOOKUP(A159,Vocabulary!$A:$J,2,),"")</f>
        <v>PublicOrganizationDescription</v>
      </c>
      <c r="C159" s="12" t="str">
        <f>IF($A159&lt;&gt;"",VLOOKUP($A159,Vocabulary!$A:$J,10,),"")</f>
        <v>&lt;eu:PublicOrganizationDescription&gt;</v>
      </c>
      <c r="D159" s="11" t="str">
        <f>IF($A159&lt;&gt;"",IF(VLOOKUP($A159,Vocabulary!$A:$J,3,)=0,"",VLOOKUP($A159,Vocabulary!$A:$J,3,)),"")</f>
        <v>This property provides a textual description of the organization.
In the RDF release of the CPOV, this property is bound to dcterms:description.</v>
      </c>
      <c r="E159" s="11" t="str">
        <f>IF($A159&lt;&gt;"",IF(VLOOKUP($A159,Vocabulary!$A:$J,7,)=0,"",VLOOKUP($A159,Vocabulary!$A:$J,7,)),"")</f>
        <v/>
      </c>
      <c r="F159" s="11" t="str">
        <f>IF($A159&lt;&gt;"",VLOOKUP($A159,Vocabulary!$A:$J,4,),"")</f>
        <v>Organization</v>
      </c>
      <c r="G159" s="8" t="s">
        <v>733</v>
      </c>
    </row>
    <row r="160" spans="1:7" x14ac:dyDescent="0.3">
      <c r="A160" s="8">
        <v>159</v>
      </c>
      <c r="B160" s="12" t="str">
        <f>IFERROR(VLOOKUP(A160,Vocabulary!$A:$J,2,),"")</f>
        <v>PublicOrganizationSpatial</v>
      </c>
      <c r="C160" s="12" t="str">
        <f>IF($A160&lt;&gt;"",VLOOKUP($A160,Vocabulary!$A:$J,10,),"")</f>
        <v>&lt;eu:PublicOrganizationSpatial&gt;</v>
      </c>
      <c r="D160" s="11" t="str">
        <f>IF($A160&lt;&gt;"",IF(VLOOKUP($A160,Vocabulary!$A:$J,3,)=0,"",VLOOKUP($A160,Vocabulary!$A:$J,3,)),"")</f>
        <v>This property links an organization to the administrative region(s) that it covers. The value of the properly should be the URI of the region as defined in an authoritative list of regions.</v>
      </c>
      <c r="E160" s="11" t="str">
        <f>IF($A160&lt;&gt;"",IF(VLOOKUP($A160,Vocabulary!$A:$J,7,)=0,"",VLOOKUP($A160,Vocabulary!$A:$J,7,)),"")</f>
        <v/>
      </c>
      <c r="F160" s="11" t="str">
        <f>IF($A160&lt;&gt;"",VLOOKUP($A160,Vocabulary!$A:$J,4,),"")</f>
        <v>Organization</v>
      </c>
      <c r="G160" s="8" t="s">
        <v>733</v>
      </c>
    </row>
    <row r="161" spans="1:7" x14ac:dyDescent="0.3">
      <c r="A161" s="8">
        <v>160</v>
      </c>
      <c r="B161" s="12" t="str">
        <f>IFERROR(VLOOKUP(A161,Vocabulary!$A:$J,2,),"")</f>
        <v>PublicOrganizationPurpose</v>
      </c>
      <c r="C161" s="12" t="str">
        <f>IF($A161&lt;&gt;"",VLOOKUP($A161,Vocabulary!$A:$J,10,),"")</f>
        <v>&lt;eu:PublicOrganizationPurpose&gt;</v>
      </c>
      <c r="D161" s="11" t="str">
        <f>IF($A161&lt;&gt;"",IF(VLOOKUP($A161,Vocabulary!$A:$J,3,)=0,"",VLOOKUP($A161,Vocabulary!$A:$J,3,)),"")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E161" s="11" t="str">
        <f>IF($A161&lt;&gt;"",IF(VLOOKUP($A161,Vocabulary!$A:$J,7,)=0,"",VLOOKUP($A161,Vocabulary!$A:$J,7,)),"")</f>
        <v/>
      </c>
      <c r="F161" s="11" t="str">
        <f>IF($A161&lt;&gt;"",VLOOKUP($A161,Vocabulary!$A:$J,4,),"")</f>
        <v>Organization</v>
      </c>
      <c r="G161" s="8" t="s">
        <v>733</v>
      </c>
    </row>
    <row r="162" spans="1:7" x14ac:dyDescent="0.3">
      <c r="A162" s="8">
        <v>161</v>
      </c>
      <c r="B162" s="12" t="str">
        <f>IFERROR(VLOOKUP(A162,Vocabulary!$A:$J,2,),"")</f>
        <v>PublicOrganizationClassification</v>
      </c>
      <c r="C162" s="12" t="str">
        <f>IF($A162&lt;&gt;"",VLOOKUP($A162,Vocabulary!$A:$J,10,),"")</f>
        <v>&lt;eu:PublicOrganizationClassification&gt;</v>
      </c>
      <c r="D162" s="11" t="str">
        <f>IF($A162&lt;&gt;"",IF(VLOOKUP($A162,Vocabulary!$A:$J,3,)=0,"",VLOOKUP($A162,Vocabulary!$A:$J,3,)),"")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E162" s="11" t="str">
        <f>IF($A162&lt;&gt;"",IF(VLOOKUP($A162,Vocabulary!$A:$J,7,)=0,"",VLOOKUP($A162,Vocabulary!$A:$J,7,)),"")</f>
        <v/>
      </c>
      <c r="F162" s="11" t="str">
        <f>IF($A162&lt;&gt;"",VLOOKUP($A162,Vocabulary!$A:$J,4,),"")</f>
        <v>Organization</v>
      </c>
      <c r="G162" s="8" t="s">
        <v>733</v>
      </c>
    </row>
    <row r="163" spans="1:7" x14ac:dyDescent="0.3">
      <c r="A163" s="8">
        <v>162</v>
      </c>
      <c r="B163" s="12" t="str">
        <f>IFERROR(VLOOKUP(A163,Vocabulary!$A:$J,2,),"")</f>
        <v>PublicOrganizationHomepage</v>
      </c>
      <c r="C163" s="12" t="str">
        <f>IF($A163&lt;&gt;"",VLOOKUP($A163,Vocabulary!$A:$J,10,),"")</f>
        <v>&lt;eu:PublicOrganizationHomepage&gt;</v>
      </c>
      <c r="D163" s="11" t="str">
        <f>IF($A163&lt;&gt;"",IF(VLOOKUP($A163,Vocabulary!$A:$J,3,)=0,"",VLOOKUP($A163,Vocabulary!$A:$J,3,)),"")</f>
        <v>A property to link an organization to its website homepage. The value of this property
is a URL irrespective of the serialisation of the data.
In the RDF release of the CPOV, this property is bound to foaf:homepage.</v>
      </c>
      <c r="E163" s="11" t="str">
        <f>IF($A163&lt;&gt;"",IF(VLOOKUP($A163,Vocabulary!$A:$J,7,)=0,"",VLOOKUP($A163,Vocabulary!$A:$J,7,)),"")</f>
        <v/>
      </c>
      <c r="F163" s="11" t="str">
        <f>IF($A163&lt;&gt;"",VLOOKUP($A163,Vocabulary!$A:$J,4,),"")</f>
        <v>Organization</v>
      </c>
      <c r="G163" s="8" t="s">
        <v>733</v>
      </c>
    </row>
    <row r="164" spans="1:7" x14ac:dyDescent="0.3">
      <c r="A164" s="8">
        <v>163</v>
      </c>
      <c r="B164" s="12" t="str">
        <f>IFERROR(VLOOKUP(A164,Vocabulary!$A:$J,2,),"")</f>
        <v>PublicOrganizationLogo</v>
      </c>
      <c r="C164" s="12" t="str">
        <f>IF($A164&lt;&gt;"",VLOOKUP($A164,Vocabulary!$A:$J,10,),"")</f>
        <v>&lt;eu:PublicOrganizationLogo&gt;</v>
      </c>
      <c r="D164" s="11" t="str">
        <f>IF($A164&lt;&gt;"",IF(VLOOKUP($A164,Vocabulary!$A:$J,3,)=0,"",VLOOKUP($A164,Vocabulary!$A:$J,3,)),"")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E164" s="11" t="str">
        <f>IF($A164&lt;&gt;"",IF(VLOOKUP($A164,Vocabulary!$A:$J,7,)=0,"",VLOOKUP($A164,Vocabulary!$A:$J,7,)),"")</f>
        <v/>
      </c>
      <c r="F164" s="11" t="str">
        <f>IF($A164&lt;&gt;"",VLOOKUP($A164,Vocabulary!$A:$J,4,),"")</f>
        <v>Organization</v>
      </c>
      <c r="G164" s="8" t="s">
        <v>733</v>
      </c>
    </row>
    <row r="165" spans="1:7" x14ac:dyDescent="0.3">
      <c r="A165" s="8">
        <v>164</v>
      </c>
      <c r="B165" s="12" t="str">
        <f>IFERROR(VLOOKUP(A165,Vocabulary!$A:$J,2,),"")</f>
        <v>PublicOrganizationSubOrganisation</v>
      </c>
      <c r="C165" s="12" t="str">
        <f>IF($A165&lt;&gt;"",VLOOKUP($A165,Vocabulary!$A:$J,10,),"")</f>
        <v>&lt;eu:PublicOrganizationSubOrganisation&gt;</v>
      </c>
      <c r="D165" s="11" t="str">
        <f>IF($A165&lt;&gt;"",IF(VLOOKUP($A165,Vocabulary!$A:$J,3,)=0,"",VLOOKUP($A165,Vocabulary!$A:$J,3,)),"")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E165" s="11" t="str">
        <f>IF($A165&lt;&gt;"",IF(VLOOKUP($A165,Vocabulary!$A:$J,7,)=0,"",VLOOKUP($A165,Vocabulary!$A:$J,7,)),"")</f>
        <v/>
      </c>
      <c r="F165" s="11" t="str">
        <f>IF($A165&lt;&gt;"",VLOOKUP($A165,Vocabulary!$A:$J,4,),"")</f>
        <v>Organization</v>
      </c>
      <c r="G165" s="8" t="s">
        <v>733</v>
      </c>
    </row>
    <row r="166" spans="1:7" x14ac:dyDescent="0.3">
      <c r="A166" s="8">
        <v>165</v>
      </c>
      <c r="B166" s="12" t="str">
        <f>IFERROR(VLOOKUP(A166,Vocabulary!$A:$J,2,),"")</f>
        <v>PublicOrganizationSubOrganisationOf</v>
      </c>
      <c r="C166" s="12" t="str">
        <f>IF($A166&lt;&gt;"",VLOOKUP($A166,Vocabulary!$A:$J,10,),"")</f>
        <v>&lt;eu:PublicOrganizationSubOrganisationOf&gt;</v>
      </c>
      <c r="D166" s="11" t="str">
        <f>IF($A166&lt;&gt;"",IF(VLOOKUP($A166,Vocabulary!$A:$J,3,)=0,"",VLOOKUP($A166,Vocabulary!$A:$J,3,)),"")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E166" s="11" t="str">
        <f>IF($A166&lt;&gt;"",IF(VLOOKUP($A166,Vocabulary!$A:$J,7,)=0,"",VLOOKUP($A166,Vocabulary!$A:$J,7,)),"")</f>
        <v/>
      </c>
      <c r="F166" s="11" t="str">
        <f>IF($A166&lt;&gt;"",VLOOKUP($A166,Vocabulary!$A:$J,4,),"")</f>
        <v>Organization</v>
      </c>
      <c r="G166" s="8" t="s">
        <v>733</v>
      </c>
    </row>
    <row r="167" spans="1:7" x14ac:dyDescent="0.3">
      <c r="A167" s="8">
        <v>166</v>
      </c>
      <c r="B167" s="12" t="str">
        <f>IFERROR(VLOOKUP(A167,Vocabulary!$A:$J,2,),"")</f>
        <v>PublicOrganizationHasUnit</v>
      </c>
      <c r="C167" s="12" t="str">
        <f>IF($A167&lt;&gt;"",VLOOKUP($A167,Vocabulary!$A:$J,10,),"")</f>
        <v>&lt;eu:PublicOrganizationHasUnit&gt;</v>
      </c>
      <c r="D167" s="11" t="str">
        <f>IF($A167&lt;&gt;"",IF(VLOOKUP($A167,Vocabulary!$A:$J,3,)=0,"",VLOOKUP($A167,Vocabulary!$A:$J,3,)),"")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E167" s="11" t="str">
        <f>IF($A167&lt;&gt;"",IF(VLOOKUP($A167,Vocabulary!$A:$J,7,)=0,"",VLOOKUP($A167,Vocabulary!$A:$J,7,)),"")</f>
        <v/>
      </c>
      <c r="F167" s="11" t="str">
        <f>IF($A167&lt;&gt;"",VLOOKUP($A167,Vocabulary!$A:$J,4,),"")</f>
        <v>Organization</v>
      </c>
      <c r="G167" s="8" t="s">
        <v>733</v>
      </c>
    </row>
    <row r="168" spans="1:7" x14ac:dyDescent="0.3">
      <c r="A168" s="8">
        <v>167</v>
      </c>
      <c r="B168" s="12" t="str">
        <f>IFERROR(VLOOKUP(A168,Vocabulary!$A:$J,2,),"")</f>
        <v>PublicOrganizationUnitOf</v>
      </c>
      <c r="C168" s="12" t="str">
        <f>IF($A168&lt;&gt;"",VLOOKUP($A168,Vocabulary!$A:$J,10,),"")</f>
        <v>&lt;eu:PublicOrganizationUnitOf&gt;</v>
      </c>
      <c r="D168" s="11" t="str">
        <f>IF($A168&lt;&gt;"",IF(VLOOKUP($A168,Vocabulary!$A:$J,3,)=0,"",VLOOKUP($A168,Vocabulary!$A:$J,3,)),"")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E168" s="11" t="str">
        <f>IF($A168&lt;&gt;"",IF(VLOOKUP($A168,Vocabulary!$A:$J,7,)=0,"",VLOOKUP($A168,Vocabulary!$A:$J,7,)),"")</f>
        <v/>
      </c>
      <c r="F168" s="11" t="str">
        <f>IF($A168&lt;&gt;"",VLOOKUP($A168,Vocabulary!$A:$J,4,),"")</f>
        <v>Organization</v>
      </c>
      <c r="G168" s="8" t="s">
        <v>733</v>
      </c>
    </row>
    <row r="169" spans="1:7" x14ac:dyDescent="0.3">
      <c r="A169" s="8">
        <v>168</v>
      </c>
      <c r="B169" s="12" t="str">
        <f>IFERROR(VLOOKUP(A169,Vocabulary!$A:$J,2,),"")</f>
        <v>PublicOrganizationMemberOf</v>
      </c>
      <c r="C169" s="12" t="str">
        <f>IF($A169&lt;&gt;"",VLOOKUP($A169,Vocabulary!$A:$J,10,),"")</f>
        <v>&lt;eu:PublicOrganizationMemberOf&gt;</v>
      </c>
      <c r="D169" s="11" t="str">
        <f>IF($A169&lt;&gt;"",IF(VLOOKUP($A169,Vocabulary!$A:$J,3,)=0,"",VLOOKUP($A169,Vocabulary!$A:$J,3,)),"")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E169" s="11" t="str">
        <f>IF($A169&lt;&gt;"",IF(VLOOKUP($A169,Vocabulary!$A:$J,7,)=0,"",VLOOKUP($A169,Vocabulary!$A:$J,7,)),"")</f>
        <v/>
      </c>
      <c r="F169" s="11" t="str">
        <f>IF($A169&lt;&gt;"",VLOOKUP($A169,Vocabulary!$A:$J,4,),"")</f>
        <v>Organization</v>
      </c>
      <c r="G169" s="8" t="s">
        <v>733</v>
      </c>
    </row>
    <row r="170" spans="1:7" x14ac:dyDescent="0.3">
      <c r="A170" s="8">
        <v>169</v>
      </c>
      <c r="B170" s="12" t="str">
        <f>IFERROR(VLOOKUP(A170,Vocabulary!$A:$J,2,),"")</f>
        <v>PublicOrganizationHasMember</v>
      </c>
      <c r="C170" s="12" t="str">
        <f>IF($A170&lt;&gt;"",VLOOKUP($A170,Vocabulary!$A:$J,10,),"")</f>
        <v>&lt;eu:PublicOrganizationHasMember&gt;</v>
      </c>
      <c r="D170" s="11" t="str">
        <f>IF($A170&lt;&gt;"",IF(VLOOKUP($A170,Vocabulary!$A:$J,3,)=0,"",VLOOKUP($A170,Vocabulary!$A:$J,3,)),"")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E170" s="11" t="str">
        <f>IF($A170&lt;&gt;"",IF(VLOOKUP($A170,Vocabulary!$A:$J,7,)=0,"",VLOOKUP($A170,Vocabulary!$A:$J,7,)),"")</f>
        <v/>
      </c>
      <c r="F170" s="11" t="str">
        <f>IF($A170&lt;&gt;"",VLOOKUP($A170,Vocabulary!$A:$J,4,),"")</f>
        <v>Organization</v>
      </c>
      <c r="G170" s="8" t="s">
        <v>733</v>
      </c>
    </row>
    <row r="171" spans="1:7" x14ac:dyDescent="0.3">
      <c r="A171" s="8">
        <v>170</v>
      </c>
      <c r="B171" s="12" t="str">
        <f>IFERROR(VLOOKUP(A171,Vocabulary!$A:$J,2,),"")</f>
        <v>PublicOrganizationContactPoint</v>
      </c>
      <c r="C171" s="12" t="str">
        <f>IF($A171&lt;&gt;"",VLOOKUP($A171,Vocabulary!$A:$J,10,),"")</f>
        <v>&lt;eu:PublicOrganizationContactPoint&gt;</v>
      </c>
      <c r="D171" s="11" t="str">
        <f>IF($A171&lt;&gt;"",IF(VLOOKUP($A171,Vocabulary!$A:$J,3,)=0,"",VLOOKUP($A171,Vocabulary!$A:$J,3,)),"")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E171" s="11" t="str">
        <f>IF($A171&lt;&gt;"",IF(VLOOKUP($A171,Vocabulary!$A:$J,7,)=0,"",VLOOKUP($A171,Vocabulary!$A:$J,7,)),"")</f>
        <v/>
      </c>
      <c r="F171" s="11" t="str">
        <f>IF($A171&lt;&gt;"",VLOOKUP($A171,Vocabulary!$A:$J,4,),"")</f>
        <v>Organization</v>
      </c>
      <c r="G171" s="8" t="s">
        <v>733</v>
      </c>
    </row>
    <row r="172" spans="1:7" x14ac:dyDescent="0.3">
      <c r="A172" s="8">
        <v>171</v>
      </c>
      <c r="B172" s="12" t="str">
        <f>IFERROR(VLOOKUP(A172,Vocabulary!$A:$J,2,),"")</f>
        <v>PublicOrganizationAddress</v>
      </c>
      <c r="C172" s="12" t="str">
        <f>IF($A172&lt;&gt;"",VLOOKUP($A172,Vocabulary!$A:$J,10,),"")</f>
        <v>&lt;eu:PublicOrganizationAddress&gt;</v>
      </c>
      <c r="D172" s="11" t="str">
        <f>IF($A172&lt;&gt;"",IF(VLOOKUP($A172,Vocabulary!$A:$J,3,)=0,"",VLOOKUP($A172,Vocabulary!$A:$J,3,)),"")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E172" s="11" t="str">
        <f>IF($A172&lt;&gt;"",IF(VLOOKUP($A172,Vocabulary!$A:$J,7,)=0,"",VLOOKUP($A172,Vocabulary!$A:$J,7,)),"")</f>
        <v/>
      </c>
      <c r="F172" s="11" t="str">
        <f>IF($A172&lt;&gt;"",VLOOKUP($A172,Vocabulary!$A:$J,4,),"")</f>
        <v>Organization</v>
      </c>
      <c r="G172" s="8" t="s">
        <v>733</v>
      </c>
    </row>
    <row r="173" spans="1:7" x14ac:dyDescent="0.3">
      <c r="A173" s="8">
        <v>172</v>
      </c>
      <c r="B173" s="12" t="str">
        <f>IFERROR(VLOOKUP(A173,Vocabulary!$A:$J,2,),"")</f>
        <v>PublicOrganizationPrev</v>
      </c>
      <c r="C173" s="12" t="str">
        <f>IF($A173&lt;&gt;"",VLOOKUP($A173,Vocabulary!$A:$J,10,),"")</f>
        <v>&lt;eu:PublicOrganizationPrev&gt;</v>
      </c>
      <c r="D173" s="11" t="str">
        <f>IF($A173&lt;&gt;"",IF(VLOOKUP($A173,Vocabulary!$A:$J,3,)=0,"",VLOOKUP($A173,Vocabulary!$A:$J,3,)),"")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E173" s="11" t="str">
        <f>IF($A173&lt;&gt;"",IF(VLOOKUP($A173,Vocabulary!$A:$J,7,)=0,"",VLOOKUP($A173,Vocabulary!$A:$J,7,)),"")</f>
        <v/>
      </c>
      <c r="F173" s="11" t="str">
        <f>IF($A173&lt;&gt;"",VLOOKUP($A173,Vocabulary!$A:$J,4,),"")</f>
        <v>Organization</v>
      </c>
      <c r="G173" s="8" t="s">
        <v>733</v>
      </c>
    </row>
    <row r="174" spans="1:7" x14ac:dyDescent="0.3">
      <c r="A174" s="8">
        <v>173</v>
      </c>
      <c r="B174" s="12" t="str">
        <f>IFERROR(VLOOKUP(A174,Vocabulary!$A:$J,2,),"")</f>
        <v>PublicOrganizationNext</v>
      </c>
      <c r="C174" s="12" t="str">
        <f>IF($A174&lt;&gt;"",VLOOKUP($A174,Vocabulary!$A:$J,10,),"")</f>
        <v>&lt;eu:PublicOrganizationNext&gt;</v>
      </c>
      <c r="D174" s="11" t="str">
        <f>IF($A174&lt;&gt;"",IF(VLOOKUP($A174,Vocabulary!$A:$J,3,)=0,"",VLOOKUP($A174,Vocabulary!$A:$J,3,)),"")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E174" s="11" t="str">
        <f>IF($A174&lt;&gt;"",IF(VLOOKUP($A174,Vocabulary!$A:$J,7,)=0,"",VLOOKUP($A174,Vocabulary!$A:$J,7,)),"")</f>
        <v/>
      </c>
      <c r="F174" s="11" t="str">
        <f>IF($A174&lt;&gt;"",VLOOKUP($A174,Vocabulary!$A:$J,4,),"")</f>
        <v>Organization</v>
      </c>
      <c r="G174" s="8" t="s">
        <v>733</v>
      </c>
    </row>
    <row r="175" spans="1:7" x14ac:dyDescent="0.3">
      <c r="A175" s="8">
        <v>174</v>
      </c>
      <c r="B175" s="12" t="str">
        <f>IFERROR(VLOOKUP(A175,Vocabulary!$A:$J,2,),"")</f>
        <v>PublicOrganisationChangedBy</v>
      </c>
      <c r="C175" s="12" t="str">
        <f>IF($A175&lt;&gt;"",VLOOKUP($A175,Vocabulary!$A:$J,10,),"")</f>
        <v>&lt;eu:PublicOrganisationChangedBy&gt;</v>
      </c>
      <c r="D175" s="11" t="str">
        <f>IF($A175&lt;&gt;"",IF(VLOOKUP($A175,Vocabulary!$A:$J,3,)=0,"",VLOOKUP($A175,Vocabulary!$A:$J,3,)),"")</f>
        <v/>
      </c>
      <c r="E175" s="11" t="str">
        <f>IF($A175&lt;&gt;"",IF(VLOOKUP($A175,Vocabulary!$A:$J,7,)=0,"",VLOOKUP($A175,Vocabulary!$A:$J,7,)),"")</f>
        <v/>
      </c>
      <c r="F175" s="11" t="str">
        <f>IF($A175&lt;&gt;"",VLOOKUP($A175,Vocabulary!$A:$J,4,),"")</f>
        <v>Organization</v>
      </c>
      <c r="G175" s="8" t="s">
        <v>733</v>
      </c>
    </row>
    <row r="176" spans="1:7" x14ac:dyDescent="0.3">
      <c r="A176" s="8">
        <v>175</v>
      </c>
      <c r="B176" s="12" t="str">
        <f>IFERROR(VLOOKUP(A176,Vocabulary!$A:$J,2,),"")</f>
        <v>PublicOrganisationResultedFrom</v>
      </c>
      <c r="C176" s="12" t="str">
        <f>IF($A176&lt;&gt;"",VLOOKUP($A176,Vocabulary!$A:$J,10,),"")</f>
        <v>&lt;eu:PublicOrganisationResultedFrom&gt;</v>
      </c>
      <c r="D176" s="11" t="str">
        <f>IF($A176&lt;&gt;"",IF(VLOOKUP($A176,Vocabulary!$A:$J,3,)=0,"",VLOOKUP($A176,Vocabulary!$A:$J,3,)),"")</f>
        <v/>
      </c>
      <c r="E176" s="11" t="str">
        <f>IF($A176&lt;&gt;"",IF(VLOOKUP($A176,Vocabulary!$A:$J,7,)=0,"",VLOOKUP($A176,Vocabulary!$A:$J,7,)),"")</f>
        <v/>
      </c>
      <c r="F176" s="11" t="str">
        <f>IF($A176&lt;&gt;"",VLOOKUP($A176,Vocabulary!$A:$J,4,),"")</f>
        <v>Organization</v>
      </c>
      <c r="G176" s="8" t="s">
        <v>733</v>
      </c>
    </row>
    <row r="177" spans="1:7" x14ac:dyDescent="0.3">
      <c r="A177" s="8">
        <v>176</v>
      </c>
      <c r="B177" s="12" t="str">
        <f>IFERROR(VLOOKUP(A177,Vocabulary!$A:$J,2,),"")</f>
        <v>PublicService</v>
      </c>
      <c r="C177" s="12" t="str">
        <f>IF($A177&lt;&gt;"",VLOOKUP($A177,Vocabulary!$A:$J,10,),"")</f>
        <v>&lt;eu:PublicService&gt;</v>
      </c>
      <c r="D177" s="11" t="str">
        <f>IF($A177&lt;&gt;"",IF(VLOOKUP($A177,Vocabulary!$A:$J,3,)=0,"",VLOOKUP($A177,Vocabulary!$A:$J,3,)),"")</f>
        <v>A set of deeds and acts performed by or on behalf of a public agency for the benefit of a citizen, a business or another public agency.</v>
      </c>
      <c r="E177" s="11" t="str">
        <f>IF($A177&lt;&gt;"",IF(VLOOKUP($A177,Vocabulary!$A:$J,7,)=0,"",VLOOKUP($A177,Vocabulary!$A:$J,7,)),"")</f>
        <v/>
      </c>
      <c r="F177" s="11" t="str">
        <f>IF($A177&lt;&gt;"",VLOOKUP($A177,Vocabulary!$A:$J,4,),"")</f>
        <v>Organization</v>
      </c>
      <c r="G177" s="8" t="s">
        <v>733</v>
      </c>
    </row>
    <row r="178" spans="1:7" x14ac:dyDescent="0.3">
      <c r="A178" s="8">
        <v>177</v>
      </c>
      <c r="B178" s="12" t="str">
        <f>IFERROR(VLOOKUP(A178,Vocabulary!$A:$J,2,),"")</f>
        <v>PublicServiceIdentifier</v>
      </c>
      <c r="C178" s="12" t="str">
        <f>IF($A178&lt;&gt;"",VLOOKUP($A178,Vocabulary!$A:$J,10,),"")</f>
        <v>&lt;eu:PublicServiceIdentifier&gt;</v>
      </c>
      <c r="D178" s="11" t="str">
        <f>IF($A178&lt;&gt;"",IF(VLOOKUP($A178,Vocabulary!$A:$J,3,)=0,"",VLOOKUP($A178,Vocabulary!$A:$J,3,)),"")</f>
        <v>This property represents a formally-issued Identifier for the Public Service.</v>
      </c>
      <c r="E178" s="11" t="str">
        <f>IF($A178&lt;&gt;"",IF(VLOOKUP($A178,Vocabulary!$A:$J,7,)=0,"",VLOOKUP($A178,Vocabulary!$A:$J,7,)),"")</f>
        <v/>
      </c>
      <c r="F178" s="11" t="str">
        <f>IF($A178&lt;&gt;"",VLOOKUP($A178,Vocabulary!$A:$J,4,),"")</f>
        <v>Organization</v>
      </c>
      <c r="G178" s="8" t="s">
        <v>733</v>
      </c>
    </row>
    <row r="179" spans="1:7" x14ac:dyDescent="0.3">
      <c r="A179" s="8">
        <v>178</v>
      </c>
      <c r="B179" s="12" t="str">
        <f>IFERROR(VLOOKUP(A179,Vocabulary!$A:$J,2,),"")</f>
        <v>PublicServiceName</v>
      </c>
      <c r="C179" s="12" t="str">
        <f>IF($A179&lt;&gt;"",VLOOKUP($A179,Vocabulary!$A:$J,10,),"")</f>
        <v>&lt;eu:PublicServiceName&gt;</v>
      </c>
      <c r="D179" s="11" t="str">
        <f>IF($A179&lt;&gt;"",IF(VLOOKUP($A179,Vocabulary!$A:$J,3,)=0,"",VLOOKUP($A179,Vocabulary!$A:$J,3,)),"")</f>
        <v>The name of the service.</v>
      </c>
      <c r="E179" s="11" t="str">
        <f>IF($A179&lt;&gt;"",IF(VLOOKUP($A179,Vocabulary!$A:$J,7,)=0,"",VLOOKUP($A179,Vocabulary!$A:$J,7,)),"")</f>
        <v/>
      </c>
      <c r="F179" s="11" t="str">
        <f>IF($A179&lt;&gt;"",VLOOKUP($A179,Vocabulary!$A:$J,4,),"")</f>
        <v>Organization</v>
      </c>
      <c r="G179" s="8" t="s">
        <v>733</v>
      </c>
    </row>
    <row r="180" spans="1:7" x14ac:dyDescent="0.3">
      <c r="A180" s="8">
        <v>179</v>
      </c>
      <c r="B180" s="12" t="str">
        <f>IFERROR(VLOOKUP(A180,Vocabulary!$A:$J,2,),"")</f>
        <v>PublicServiceDescription</v>
      </c>
      <c r="C180" s="12" t="str">
        <f>IF($A180&lt;&gt;"",VLOOKUP($A180,Vocabulary!$A:$J,10,),"")</f>
        <v>&lt;eu:PublicServiceDescription&gt;</v>
      </c>
      <c r="D180" s="11" t="str">
        <f>IF($A180&lt;&gt;"",IF(VLOOKUP($A180,Vocabulary!$A:$J,3,)=0,"",VLOOKUP($A180,Vocabulary!$A:$J,3,)),"")</f>
        <v>A free text description of the service.</v>
      </c>
      <c r="E180" s="11" t="str">
        <f>IF($A180&lt;&gt;"",IF(VLOOKUP($A180,Vocabulary!$A:$J,7,)=0,"",VLOOKUP($A180,Vocabulary!$A:$J,7,)),"")</f>
        <v/>
      </c>
      <c r="F180" s="11" t="str">
        <f>IF($A180&lt;&gt;"",VLOOKUP($A180,Vocabulary!$A:$J,4,),"")</f>
        <v>Organization</v>
      </c>
      <c r="G180" s="8" t="s">
        <v>733</v>
      </c>
    </row>
    <row r="181" spans="1:7" x14ac:dyDescent="0.3">
      <c r="A181" s="8">
        <v>180</v>
      </c>
      <c r="B181" s="12" t="str">
        <f>IFERROR(VLOOKUP(A181,Vocabulary!$A:$J,2,),"")</f>
        <v>PublicServiceKeyword</v>
      </c>
      <c r="C181" s="12" t="str">
        <f>IF($A181&lt;&gt;"",VLOOKUP($A181,Vocabulary!$A:$J,10,),"")</f>
        <v>&lt;eu:PublicServiceKeyword&gt;</v>
      </c>
      <c r="D181" s="11" t="str">
        <f>IF($A181&lt;&gt;"",IF(VLOOKUP($A181,Vocabulary!$A:$J,3,)=0,"",VLOOKUP($A181,Vocabulary!$A:$J,3,)),"")</f>
        <v>This property represents a keyword, term or phrase to describe the Public Service.</v>
      </c>
      <c r="E181" s="11" t="str">
        <f>IF($A181&lt;&gt;"",IF(VLOOKUP($A181,Vocabulary!$A:$J,7,)=0,"",VLOOKUP($A181,Vocabulary!$A:$J,7,)),"")</f>
        <v/>
      </c>
      <c r="F181" s="11" t="str">
        <f>IF($A181&lt;&gt;"",VLOOKUP($A181,Vocabulary!$A:$J,4,),"")</f>
        <v>Organization</v>
      </c>
      <c r="G181" s="8" t="s">
        <v>733</v>
      </c>
    </row>
    <row r="182" spans="1:7" x14ac:dyDescent="0.3">
      <c r="A182" s="8">
        <v>181</v>
      </c>
      <c r="B182" s="12" t="str">
        <f>IFERROR(VLOOKUP(A182,Vocabulary!$A:$J,2,),"")</f>
        <v>PublicServiceSector</v>
      </c>
      <c r="C182" s="12" t="str">
        <f>IF($A182&lt;&gt;"",VLOOKUP($A182,Vocabulary!$A:$J,10,),"")</f>
        <v>&lt;eu:PublicServiceSector&gt;</v>
      </c>
      <c r="D182" s="11" t="str">
        <f>IF($A182&lt;&gt;"",IF(VLOOKUP($A182,Vocabulary!$A:$J,3,)=0,"",VLOOKUP($A182,Vocabulary!$A:$J,3,)),"")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E182" s="11" t="str">
        <f>IF($A182&lt;&gt;"",IF(VLOOKUP($A182,Vocabulary!$A:$J,7,)=0,"",VLOOKUP($A182,Vocabulary!$A:$J,7,)),"")</f>
        <v/>
      </c>
      <c r="F182" s="11" t="str">
        <f>IF($A182&lt;&gt;"",VLOOKUP($A182,Vocabulary!$A:$J,4,),"")</f>
        <v>Organization</v>
      </c>
      <c r="G182" s="8" t="s">
        <v>733</v>
      </c>
    </row>
    <row r="183" spans="1:7" x14ac:dyDescent="0.3">
      <c r="A183" s="8">
        <v>182</v>
      </c>
      <c r="B183" s="12" t="str">
        <f>IFERROR(VLOOKUP(A183,Vocabulary!$A:$J,2,),"")</f>
        <v>PublicServiceType</v>
      </c>
      <c r="C183" s="12" t="str">
        <f>IF($A183&lt;&gt;"",VLOOKUP($A183,Vocabulary!$A:$J,10,),"")</f>
        <v>&lt;eu:PublicServiceType&gt;</v>
      </c>
      <c r="D183" s="11" t="str">
        <f>IF($A183&lt;&gt;"",IF(VLOOKUP($A183,Vocabulary!$A:$J,3,)=0,"",VLOOKUP($A183,Vocabulary!$A:$J,3,)),"")</f>
        <v>The type of service.</v>
      </c>
      <c r="E183" s="11" t="str">
        <f>IF($A183&lt;&gt;"",IF(VLOOKUP($A183,Vocabulary!$A:$J,7,)=0,"",VLOOKUP($A183,Vocabulary!$A:$J,7,)),"")</f>
        <v/>
      </c>
      <c r="F183" s="11" t="str">
        <f>IF($A183&lt;&gt;"",VLOOKUP($A183,Vocabulary!$A:$J,4,),"")</f>
        <v>Organization</v>
      </c>
      <c r="G183" s="8" t="s">
        <v>733</v>
      </c>
    </row>
    <row r="184" spans="1:7" x14ac:dyDescent="0.3">
      <c r="A184" s="8">
        <v>183</v>
      </c>
      <c r="B184" s="12" t="str">
        <f>IFERROR(VLOOKUP(A184,Vocabulary!$A:$J,2,),"")</f>
        <v>PublicServiceLanguage</v>
      </c>
      <c r="C184" s="12" t="str">
        <f>IF($A184&lt;&gt;"",VLOOKUP($A184,Vocabulary!$A:$J,10,),"")</f>
        <v>&lt;eu:PublicServiceLanguage&gt;</v>
      </c>
      <c r="D184" s="11" t="str">
        <f>IF($A184&lt;&gt;"",IF(VLOOKUP($A184,Vocabulary!$A:$J,3,)=0,"",VLOOKUP($A184,Vocabulary!$A:$J,3,)),"")</f>
        <v>The language(s) in which the service is available.</v>
      </c>
      <c r="E184" s="11" t="str">
        <f>IF($A184&lt;&gt;"",IF(VLOOKUP($A184,Vocabulary!$A:$J,7,)=0,"",VLOOKUP($A184,Vocabulary!$A:$J,7,)),"")</f>
        <v/>
      </c>
      <c r="F184" s="11" t="str">
        <f>IF($A184&lt;&gt;"",VLOOKUP($A184,Vocabulary!$A:$J,4,),"")</f>
        <v>Organization</v>
      </c>
      <c r="G184" s="8" t="s">
        <v>733</v>
      </c>
    </row>
    <row r="185" spans="1:7" x14ac:dyDescent="0.3">
      <c r="A185" s="8">
        <v>184</v>
      </c>
      <c r="B185" s="12" t="str">
        <f>IFERROR(VLOOKUP(A185,Vocabulary!$A:$J,2,),"")</f>
        <v>PublicServiceStatus</v>
      </c>
      <c r="C185" s="12" t="str">
        <f>IF($A185&lt;&gt;"",VLOOKUP($A185,Vocabulary!$A:$J,10,),"")</f>
        <v>&lt;eu:PublicServiceStatus&gt;</v>
      </c>
      <c r="D185" s="11" t="str">
        <f>IF($A185&lt;&gt;"",IF(VLOOKUP($A185,Vocabulary!$A:$J,3,)=0,"",VLOOKUP($A185,Vocabulary!$A:$J,3,)),"")</f>
        <v xml:space="preserve">See issue https://joinup.ec.europa.eu/asset/cpsv-ap/issue/additional-properties-related-public-service-portfolio-management
Indicates whether a Public Service is active, inactive, under development etc. according to a controlled vocabulary.
</v>
      </c>
      <c r="E185" s="11" t="str">
        <f>IF($A185&lt;&gt;"",IF(VLOOKUP($A185,Vocabulary!$A:$J,7,)=0,"",VLOOKUP($A185,Vocabulary!$A:$J,7,)),"")</f>
        <v/>
      </c>
      <c r="F185" s="11" t="str">
        <f>IF($A185&lt;&gt;"",VLOOKUP($A185,Vocabulary!$A:$J,4,),"")</f>
        <v>Organization</v>
      </c>
      <c r="G185" s="8" t="s">
        <v>733</v>
      </c>
    </row>
    <row r="186" spans="1:7" x14ac:dyDescent="0.3">
      <c r="A186" s="8">
        <v>185</v>
      </c>
      <c r="B186" s="12" t="str">
        <f>IFERROR(VLOOKUP(A186,Vocabulary!$A:$J,2,),"")</f>
        <v>PublicServiceHasContactPoint</v>
      </c>
      <c r="C186" s="12" t="str">
        <f>IF($A186&lt;&gt;"",VLOOKUP($A186,Vocabulary!$A:$J,10,),"")</f>
        <v>&lt;eu:PublicServiceHasContactPoint&gt;</v>
      </c>
      <c r="D186" s="11" t="str">
        <f>IF($A186&lt;&gt;"",IF(VLOOKUP($A186,Vocabulary!$A:$J,3,)=0,"",VLOOKUP($A186,Vocabulary!$A:$J,3,)),"")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E186" s="11" t="str">
        <f>IF($A186&lt;&gt;"",IF(VLOOKUP($A186,Vocabulary!$A:$J,7,)=0,"",VLOOKUP($A186,Vocabulary!$A:$J,7,)),"")</f>
        <v/>
      </c>
      <c r="F186" s="11" t="str">
        <f>IF($A186&lt;&gt;"",VLOOKUP($A186,Vocabulary!$A:$J,4,),"")</f>
        <v>Organization</v>
      </c>
      <c r="G186" s="8" t="s">
        <v>733</v>
      </c>
    </row>
    <row r="187" spans="1:7" x14ac:dyDescent="0.3">
      <c r="A187" s="8">
        <v>186</v>
      </c>
      <c r="B187" s="12" t="str">
        <f>IFERROR(VLOOKUP(A187,Vocabulary!$A:$J,2,),"")</f>
        <v>PublicServiceServiceProvider</v>
      </c>
      <c r="C187" s="12" t="str">
        <f>IF($A187&lt;&gt;"",VLOOKUP($A187,Vocabulary!$A:$J,10,),"")</f>
        <v>&lt;eu:PublicServiceServiceProvider&gt;</v>
      </c>
      <c r="D187" s="11" t="str">
        <f>IF($A187&lt;&gt;"",IF(VLOOKUP($A187,Vocabulary!$A:$J,3,)=0,"",VLOOKUP($A187,Vocabulary!$A:$J,3,)),"")</f>
        <v>This property links a Public Service to an Agent who provides it. This is distinct from the role of Competent Authority and may be an external contractor.</v>
      </c>
      <c r="E187" s="11" t="str">
        <f>IF($A187&lt;&gt;"",IF(VLOOKUP($A187,Vocabulary!$A:$J,7,)=0,"",VLOOKUP($A187,Vocabulary!$A:$J,7,)),"")</f>
        <v/>
      </c>
      <c r="F187" s="11" t="str">
        <f>IF($A187&lt;&gt;"",VLOOKUP($A187,Vocabulary!$A:$J,4,),"")</f>
        <v>Organization</v>
      </c>
      <c r="G187" s="8" t="s">
        <v>733</v>
      </c>
    </row>
    <row r="188" spans="1:7" x14ac:dyDescent="0.3">
      <c r="A188" s="8">
        <v>187</v>
      </c>
      <c r="B188" s="12" t="str">
        <f>IFERROR(VLOOKUP(A188,Vocabulary!$A:$J,2,),"")</f>
        <v>PublicServiceServiceUser</v>
      </c>
      <c r="C188" s="12" t="str">
        <f>IF($A188&lt;&gt;"",VLOOKUP($A188,Vocabulary!$A:$J,10,),"")</f>
        <v>&lt;eu:PublicServiceServiceUser&gt;</v>
      </c>
      <c r="D188" s="11" t="str">
        <f>IF($A188&lt;&gt;"",IF(VLOOKUP($A188,Vocabulary!$A:$J,3,)=0,"",VLOOKUP($A188,Vocabulary!$A:$J,3,)),"")</f>
        <v>This property links a Public Service to an Agent who uses the service.</v>
      </c>
      <c r="E188" s="11" t="str">
        <f>IF($A188&lt;&gt;"",IF(VLOOKUP($A188,Vocabulary!$A:$J,7,)=0,"",VLOOKUP($A188,Vocabulary!$A:$J,7,)),"")</f>
        <v/>
      </c>
      <c r="F188" s="11" t="str">
        <f>IF($A188&lt;&gt;"",VLOOKUP($A188,Vocabulary!$A:$J,4,),"")</f>
        <v>Organization</v>
      </c>
      <c r="G188" s="8" t="s">
        <v>733</v>
      </c>
    </row>
    <row r="189" spans="1:7" x14ac:dyDescent="0.3">
      <c r="A189" s="8">
        <v>188</v>
      </c>
      <c r="B189" s="12" t="str">
        <f>IFERROR(VLOOKUP(A189,Vocabulary!$A:$J,2,),"")</f>
        <v>PublicServiceIsGroupedBy</v>
      </c>
      <c r="C189" s="12" t="str">
        <f>IF($A189&lt;&gt;"",VLOOKUP($A189,Vocabulary!$A:$J,10,),"")</f>
        <v>&lt;eu:PublicServiceIsGroupedBy&gt;</v>
      </c>
      <c r="D189" s="11" t="str">
        <f>IF($A189&lt;&gt;"",IF(VLOOKUP($A189,Vocabulary!$A:$J,3,)=0,"",VLOOKUP($A189,Vocabulary!$A:$J,3,)),"")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E189" s="11" t="str">
        <f>IF($A189&lt;&gt;"",IF(VLOOKUP($A189,Vocabulary!$A:$J,7,)=0,"",VLOOKUP($A189,Vocabulary!$A:$J,7,)),"")</f>
        <v/>
      </c>
      <c r="F189" s="11" t="str">
        <f>IF($A189&lt;&gt;"",VLOOKUP($A189,Vocabulary!$A:$J,4,),"")</f>
        <v>Organization</v>
      </c>
      <c r="G189" s="8" t="s">
        <v>733</v>
      </c>
    </row>
    <row r="190" spans="1:7" x14ac:dyDescent="0.3">
      <c r="A190" s="8">
        <v>189</v>
      </c>
      <c r="B190" s="12" t="str">
        <f>IFERROR(VLOOKUP(A190,Vocabulary!$A:$J,2,),"")</f>
        <v>PublicServiceRequires</v>
      </c>
      <c r="C190" s="12" t="str">
        <f>IF($A190&lt;&gt;"",VLOOKUP($A190,Vocabulary!$A:$J,10,),"")</f>
        <v>&lt;eu:PublicServiceRequires&gt;</v>
      </c>
      <c r="D190" s="11" t="str">
        <f>IF($A190&lt;&gt;"",IF(VLOOKUP($A190,Vocabulary!$A:$J,3,)=0,"",VLOOKUP($A190,Vocabulary!$A:$J,3,)),"")</f>
        <v>Another public service required by this service.</v>
      </c>
      <c r="E190" s="11" t="str">
        <f>IF($A190&lt;&gt;"",IF(VLOOKUP($A190,Vocabulary!$A:$J,7,)=0,"",VLOOKUP($A190,Vocabulary!$A:$J,7,)),"")</f>
        <v/>
      </c>
      <c r="F190" s="11" t="str">
        <f>IF($A190&lt;&gt;"",VLOOKUP($A190,Vocabulary!$A:$J,4,),"")</f>
        <v>Organization</v>
      </c>
      <c r="G190" s="8" t="s">
        <v>733</v>
      </c>
    </row>
    <row r="191" spans="1:7" x14ac:dyDescent="0.3">
      <c r="A191" s="8">
        <v>190</v>
      </c>
      <c r="B191" s="12" t="str">
        <f>IFERROR(VLOOKUP(A191,Vocabulary!$A:$J,2,),"")</f>
        <v>PublicServiceRelated</v>
      </c>
      <c r="C191" s="12" t="str">
        <f>IF($A191&lt;&gt;"",VLOOKUP($A191,Vocabulary!$A:$J,10,),"")</f>
        <v>&lt;eu:PublicServiceRelated&gt;</v>
      </c>
      <c r="D191" s="11" t="str">
        <f>IF($A191&lt;&gt;"",IF(VLOOKUP($A191,Vocabulary!$A:$J,3,)=0,"",VLOOKUP($A191,Vocabulary!$A:$J,3,)),"")</f>
        <v>Another public service related to this service, without being required by this service.</v>
      </c>
      <c r="E191" s="11" t="str">
        <f>IF($A191&lt;&gt;"",IF(VLOOKUP($A191,Vocabulary!$A:$J,7,)=0,"",VLOOKUP($A191,Vocabulary!$A:$J,7,)),"")</f>
        <v/>
      </c>
      <c r="F191" s="11" t="str">
        <f>IF($A191&lt;&gt;"",VLOOKUP($A191,Vocabulary!$A:$J,4,),"")</f>
        <v>Organization</v>
      </c>
      <c r="G191" s="8" t="s">
        <v>733</v>
      </c>
    </row>
    <row r="192" spans="1:7" x14ac:dyDescent="0.3">
      <c r="A192" s="8">
        <v>191</v>
      </c>
      <c r="B192" s="12" t="str">
        <f>IFERROR(VLOOKUP(A192,Vocabulary!$A:$J,2,),"")</f>
        <v>PublicServiceHasCriterion</v>
      </c>
      <c r="C192" s="12" t="str">
        <f>IF($A192&lt;&gt;"",VLOOKUP($A192,Vocabulary!$A:$J,10,),"")</f>
        <v>&lt;eu:PublicServiceHasCriterion&gt;</v>
      </c>
      <c r="D192" s="11" t="str">
        <f>IF($A192&lt;&gt;"",IF(VLOOKUP($A192,Vocabulary!$A:$J,3,)=0,"",VLOOKUP($A192,Vocabulary!$A:$J,3,)),"")</f>
        <v>Links a Public Service to a class that describes the criteria for needing or using the service.</v>
      </c>
      <c r="E192" s="11" t="str">
        <f>IF($A192&lt;&gt;"",IF(VLOOKUP($A192,Vocabulary!$A:$J,7,)=0,"",VLOOKUP($A192,Vocabulary!$A:$J,7,)),"")</f>
        <v/>
      </c>
      <c r="F192" s="11" t="str">
        <f>IF($A192&lt;&gt;"",VLOOKUP($A192,Vocabulary!$A:$J,4,),"")</f>
        <v>Organization</v>
      </c>
      <c r="G192" s="8" t="s">
        <v>733</v>
      </c>
    </row>
    <row r="193" spans="1:7" x14ac:dyDescent="0.3">
      <c r="A193" s="8">
        <v>192</v>
      </c>
      <c r="B193" s="12" t="str">
        <f>IFERROR(VLOOKUP(A193,Vocabulary!$A:$J,2,),"")</f>
        <v>PublicServiceHasCompetentAuthority</v>
      </c>
      <c r="C193" s="12" t="str">
        <f>IF($A193&lt;&gt;"",VLOOKUP($A193,Vocabulary!$A:$J,10,),"")</f>
        <v>&lt;eu:PublicServiceHasCompetentAuthority&gt;</v>
      </c>
      <c r="D193" s="11" t="str">
        <f>IF($A193&lt;&gt;"",IF(VLOOKUP($A193,Vocabulary!$A:$J,3,)=0,"",VLOOKUP($A193,Vocabulary!$A:$J,3,)),"")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E193" s="11" t="str">
        <f>IF($A193&lt;&gt;"",IF(VLOOKUP($A193,Vocabulary!$A:$J,7,)=0,"",VLOOKUP($A193,Vocabulary!$A:$J,7,)),"")</f>
        <v/>
      </c>
      <c r="F193" s="11" t="str">
        <f>IF($A193&lt;&gt;"",VLOOKUP($A193,Vocabulary!$A:$J,4,),"")</f>
        <v>Organization</v>
      </c>
      <c r="G193" s="8" t="s">
        <v>733</v>
      </c>
    </row>
    <row r="194" spans="1:7" x14ac:dyDescent="0.3">
      <c r="A194" s="8">
        <v>193</v>
      </c>
      <c r="B194" s="12" t="str">
        <f>IFERROR(VLOOKUP(A194,Vocabulary!$A:$J,2,),"")</f>
        <v>PublicServiceHasParticipation</v>
      </c>
      <c r="C194" s="12" t="str">
        <f>IF($A194&lt;&gt;"",VLOOKUP($A194,Vocabulary!$A:$J,10,),"")</f>
        <v>&lt;eu:PublicServiceHasParticipation&gt;</v>
      </c>
      <c r="D194" s="11" t="str">
        <f>IF($A194&lt;&gt;"",IF(VLOOKUP($A194,Vocabulary!$A:$J,3,)=0,"",VLOOKUP($A194,Vocabulary!$A:$J,3,)),"")</f>
        <v xml:space="preserve">Links a Public Service to a Participation, such as an external service provider </v>
      </c>
      <c r="E194" s="11" t="str">
        <f>IF($A194&lt;&gt;"",IF(VLOOKUP($A194,Vocabulary!$A:$J,7,)=0,"",VLOOKUP($A194,Vocabulary!$A:$J,7,)),"")</f>
        <v/>
      </c>
      <c r="F194" s="11" t="str">
        <f>IF($A194&lt;&gt;"",VLOOKUP($A194,Vocabulary!$A:$J,4,),"")</f>
        <v>Organization</v>
      </c>
      <c r="G194" s="8" t="s">
        <v>733</v>
      </c>
    </row>
    <row r="195" spans="1:7" x14ac:dyDescent="0.3">
      <c r="A195" s="8">
        <v>194</v>
      </c>
      <c r="B195" s="12" t="str">
        <f>IFERROR(VLOOKUP(A195,Vocabulary!$A:$J,2,),"")</f>
        <v>PublicServiceHasFormalFramework</v>
      </c>
      <c r="C195" s="12" t="str">
        <f>IF($A195&lt;&gt;"",VLOOKUP($A195,Vocabulary!$A:$J,10,),"")</f>
        <v>&lt;eu:PublicServiceHasFormalFramework&gt;</v>
      </c>
      <c r="D195" s="11" t="str">
        <f>IF($A195&lt;&gt;"",IF(VLOOKUP($A195,Vocabulary!$A:$J,3,)=0,"",VLOOKUP($A195,Vocabulary!$A:$J,3,)),"")</f>
        <v>The Has Formal Framework property links a Public Service to a Formal Framework. It indicates the Formal Framework (e.g. legislation) to which the Public Service relates, operates or has its legal basis.</v>
      </c>
      <c r="E195" s="11" t="str">
        <f>IF($A195&lt;&gt;"",IF(VLOOKUP($A195,Vocabulary!$A:$J,7,)=0,"",VLOOKUP($A195,Vocabulary!$A:$J,7,)),"")</f>
        <v/>
      </c>
      <c r="F195" s="11" t="str">
        <f>IF($A195&lt;&gt;"",VLOOKUP($A195,Vocabulary!$A:$J,4,),"")</f>
        <v>Organization</v>
      </c>
      <c r="G195" s="8" t="s">
        <v>733</v>
      </c>
    </row>
    <row r="196" spans="1:7" x14ac:dyDescent="0.3">
      <c r="A196" s="8">
        <v>195</v>
      </c>
      <c r="B196" s="12" t="str">
        <f>IFERROR(VLOOKUP(A196,Vocabulary!$A:$J,2,),"")</f>
        <v>PublicServiceProduces</v>
      </c>
      <c r="C196" s="12" t="str">
        <f>IF($A196&lt;&gt;"",VLOOKUP($A196,Vocabulary!$A:$J,10,),"")</f>
        <v>&lt;eu:PublicServiceProduces&gt;</v>
      </c>
      <c r="D196" s="11" t="str">
        <f>IF($A196&lt;&gt;"",IF(VLOOKUP($A196,Vocabulary!$A:$J,3,)=0,"",VLOOKUP($A196,Vocabulary!$A:$J,3,)),"")</f>
        <v>A resource produced by the service.</v>
      </c>
      <c r="E196" s="11" t="str">
        <f>IF($A196&lt;&gt;"",IF(VLOOKUP($A196,Vocabulary!$A:$J,7,)=0,"",VLOOKUP($A196,Vocabulary!$A:$J,7,)),"")</f>
        <v/>
      </c>
      <c r="F196" s="11" t="str">
        <f>IF($A196&lt;&gt;"",VLOOKUP($A196,Vocabulary!$A:$J,4,),"")</f>
        <v>Organization</v>
      </c>
      <c r="G196" s="8" t="s">
        <v>733</v>
      </c>
    </row>
    <row r="197" spans="1:7" x14ac:dyDescent="0.3">
      <c r="A197" s="8">
        <v>196</v>
      </c>
      <c r="B197" s="12" t="str">
        <f>IFERROR(VLOOKUP(A197,Vocabulary!$A:$J,2,),"")</f>
        <v>PublicServiceFollows</v>
      </c>
      <c r="C197" s="12" t="str">
        <f>IF($A197&lt;&gt;"",VLOOKUP($A197,Vocabulary!$A:$J,10,),"")</f>
        <v>&lt;eu:PublicServiceFollows&gt;</v>
      </c>
      <c r="D197" s="11" t="str">
        <f>IF($A197&lt;&gt;"",IF(VLOOKUP($A197,Vocabulary!$A:$J,3,)=0,"",VLOOKUP($A197,Vocabulary!$A:$J,3,)),"")</f>
        <v>A rule under which the public service operates.</v>
      </c>
      <c r="E197" s="11" t="str">
        <f>IF($A197&lt;&gt;"",IF(VLOOKUP($A197,Vocabulary!$A:$J,7,)=0,"",VLOOKUP($A197,Vocabulary!$A:$J,7,)),"")</f>
        <v/>
      </c>
      <c r="F197" s="11" t="str">
        <f>IF($A197&lt;&gt;"",VLOOKUP($A197,Vocabulary!$A:$J,4,),"")</f>
        <v>Organization</v>
      </c>
      <c r="G197" s="8" t="s">
        <v>733</v>
      </c>
    </row>
    <row r="198" spans="1:7" x14ac:dyDescent="0.3">
      <c r="A198" s="8">
        <v>197</v>
      </c>
      <c r="B198" s="12" t="str">
        <f>IFERROR(VLOOKUP(A198,Vocabulary!$A:$J,2,),"")</f>
        <v>PublicServiceSpatial</v>
      </c>
      <c r="C198" s="12" t="str">
        <f>IF($A198&lt;&gt;"",VLOOKUP($A198,Vocabulary!$A:$J,10,),"")</f>
        <v>&lt;eu:PublicServiceSpatial&gt;</v>
      </c>
      <c r="D198" s="11" t="str">
        <f>IF($A198&lt;&gt;"",IF(VLOOKUP($A198,Vocabulary!$A:$J,3,)=0,"",VLOOKUP($A198,Vocabulary!$A:$J,3,)),"")</f>
        <v>The area in which the service is available.</v>
      </c>
      <c r="E198" s="11" t="str">
        <f>IF($A198&lt;&gt;"",IF(VLOOKUP($A198,Vocabulary!$A:$J,7,)=0,"",VLOOKUP($A198,Vocabulary!$A:$J,7,)),"")</f>
        <v/>
      </c>
      <c r="F198" s="11" t="str">
        <f>IF($A198&lt;&gt;"",VLOOKUP($A198,Vocabulary!$A:$J,4,),"")</f>
        <v>Organization</v>
      </c>
      <c r="G198" s="8" t="s">
        <v>733</v>
      </c>
    </row>
    <row r="199" spans="1:7" x14ac:dyDescent="0.3">
      <c r="A199" s="8">
        <v>198</v>
      </c>
      <c r="B199" s="12" t="str">
        <f>IFERROR(VLOOKUP(A199,Vocabulary!$A:$J,2,),"")</f>
        <v>PublicServiceTemporal</v>
      </c>
      <c r="C199" s="12" t="str">
        <f>IF($A199&lt;&gt;"",VLOOKUP($A199,Vocabulary!$A:$J,10,),"")</f>
        <v>&lt;eu:PublicServiceTemporal&gt;</v>
      </c>
      <c r="D199" s="11" t="str">
        <f>IF($A199&lt;&gt;"",IF(VLOOKUP($A199,Vocabulary!$A:$J,3,)=0,"",VLOOKUP($A199,Vocabulary!$A:$J,3,)),"")</f>
        <v>The time frame in which the service is available.</v>
      </c>
      <c r="E199" s="11" t="str">
        <f>IF($A199&lt;&gt;"",IF(VLOOKUP($A199,Vocabulary!$A:$J,7,)=0,"",VLOOKUP($A199,Vocabulary!$A:$J,7,)),"")</f>
        <v/>
      </c>
      <c r="F199" s="11" t="str">
        <f>IF($A199&lt;&gt;"",VLOOKUP($A199,Vocabulary!$A:$J,4,),"")</f>
        <v>Organization</v>
      </c>
      <c r="G199" s="8" t="s">
        <v>733</v>
      </c>
    </row>
    <row r="200" spans="1:7" x14ac:dyDescent="0.3">
      <c r="A200" s="8">
        <v>199</v>
      </c>
      <c r="B200" s="12" t="str">
        <f>IFERROR(VLOOKUP(A200,Vocabulary!$A:$J,2,),"")</f>
        <v>PublicServiceHasChannel</v>
      </c>
      <c r="C200" s="12" t="str">
        <f>IF($A200&lt;&gt;"",VLOOKUP($A200,Vocabulary!$A:$J,10,),"")</f>
        <v>&lt;eu:PublicServiceHasChannel&gt;</v>
      </c>
      <c r="D200" s="11" t="str">
        <f>IF($A200&lt;&gt;"",IF(VLOOKUP($A200,Vocabulary!$A:$J,3,)=0,"",VLOOKUP($A200,Vocabulary!$A:$J,3,)),"")</f>
        <v xml:space="preserve">This property links the Public Service to any Channel through which an Agent provides, uses or otherwise interacts with the Public Service, such as an online service, phone number or office. </v>
      </c>
      <c r="E200" s="11" t="str">
        <f>IF($A200&lt;&gt;"",IF(VLOOKUP($A200,Vocabulary!$A:$J,7,)=0,"",VLOOKUP($A200,Vocabulary!$A:$J,7,)),"")</f>
        <v/>
      </c>
      <c r="F200" s="11" t="str">
        <f>IF($A200&lt;&gt;"",VLOOKUP($A200,Vocabulary!$A:$J,4,),"")</f>
        <v>Organization</v>
      </c>
      <c r="G200" s="8" t="s">
        <v>733</v>
      </c>
    </row>
    <row r="201" spans="1:7" x14ac:dyDescent="0.3">
      <c r="A201" s="8">
        <v>200</v>
      </c>
      <c r="B201" s="12" t="str">
        <f>IFERROR(VLOOKUP(A201,Vocabulary!$A:$J,2,),"")</f>
        <v>PublicServiceProcessingTime</v>
      </c>
      <c r="C201" s="12" t="str">
        <f>IF($A201&lt;&gt;"",VLOOKUP($A201,Vocabulary!$A:$J,10,),"")</f>
        <v>&lt;eu:PublicServiceProcessingTime&gt;</v>
      </c>
      <c r="D201" s="11" t="str">
        <f>IF($A201&lt;&gt;"",IF(VLOOKUP($A201,Vocabulary!$A:$J,3,)=0,"",VLOOKUP($A201,Vocabulary!$A:$J,3,)),"")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E201" s="11" t="str">
        <f>IF($A201&lt;&gt;"",IF(VLOOKUP($A201,Vocabulary!$A:$J,7,)=0,"",VLOOKUP($A201,Vocabulary!$A:$J,7,)),"")</f>
        <v/>
      </c>
      <c r="F201" s="11" t="str">
        <f>IF($A201&lt;&gt;"",VLOOKUP($A201,Vocabulary!$A:$J,4,),"")</f>
        <v>Organization</v>
      </c>
      <c r="G201" s="8" t="s">
        <v>733</v>
      </c>
    </row>
    <row r="202" spans="1:7" x14ac:dyDescent="0.3">
      <c r="A202" s="8">
        <v>201</v>
      </c>
      <c r="B202" s="12" t="str">
        <f>IFERROR(VLOOKUP(A202,Vocabulary!$A:$J,2,),"")</f>
        <v>PublicServiceHasCost</v>
      </c>
      <c r="C202" s="12" t="str">
        <f>IF($A202&lt;&gt;"",VLOOKUP($A202,Vocabulary!$A:$J,10,),"")</f>
        <v>&lt;eu:PublicServiceHasCost&gt;</v>
      </c>
      <c r="D202" s="11" t="str">
        <f>IF($A202&lt;&gt;"",IF(VLOOKUP($A202,Vocabulary!$A:$J,3,)=0,"",VLOOKUP($A202,Vocabulary!$A:$J,3,)),"")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E202" s="11" t="str">
        <f>IF($A202&lt;&gt;"",IF(VLOOKUP($A202,Vocabulary!$A:$J,7,)=0,"",VLOOKUP($A202,Vocabulary!$A:$J,7,)),"")</f>
        <v/>
      </c>
      <c r="F202" s="11" t="str">
        <f>IF($A202&lt;&gt;"",VLOOKUP($A202,Vocabulary!$A:$J,4,),"")</f>
        <v>Organization</v>
      </c>
      <c r="G202" s="8" t="s">
        <v>733</v>
      </c>
    </row>
    <row r="203" spans="1:7" x14ac:dyDescent="0.3">
      <c r="A203" s="8">
        <v>202</v>
      </c>
      <c r="B203" s="12" t="str">
        <f>IFERROR(VLOOKUP(A203,Vocabulary!$A:$J,2,),"")</f>
        <v>RequirementGroup</v>
      </c>
      <c r="C203" s="12" t="str">
        <f>IF($A203&lt;&gt;"",VLOOKUP($A203,Vocabulary!$A:$J,10,),"")</f>
        <v>&lt;eu:RequirementGroup&gt;</v>
      </c>
      <c r="D203" s="11" t="str">
        <f>IF($A203&lt;&gt;"",IF(VLOOKUP($A203,Vocabulary!$A:$J,3,)=0,"",VLOOKUP($A203,Vocabulary!$A:$J,3,)),"")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E203" s="11" t="str">
        <f>IF($A203&lt;&gt;"",IF(VLOOKUP($A203,Vocabulary!$A:$J,7,)=0,"",VLOOKUP($A203,Vocabulary!$A:$J,7,)),"")</f>
        <v/>
      </c>
      <c r="F203" s="11" t="str">
        <f>IF($A203&lt;&gt;"",VLOOKUP($A203,Vocabulary!$A:$J,4,),"")</f>
        <v>Other</v>
      </c>
      <c r="G203" s="8" t="s">
        <v>733</v>
      </c>
    </row>
    <row r="204" spans="1:7" x14ac:dyDescent="0.3">
      <c r="A204" s="8">
        <v>203</v>
      </c>
      <c r="B204" s="12" t="str">
        <f>IFERROR(VLOOKUP(A204,Vocabulary!$A:$J,2,),"")</f>
        <v>RequirementGroupIdentifier</v>
      </c>
      <c r="C204" s="12" t="str">
        <f>IF($A204&lt;&gt;"",VLOOKUP($A204,Vocabulary!$A:$J,10,),"")</f>
        <v>&lt;eu:RequirementGroupIdentifier&gt;</v>
      </c>
      <c r="D204" s="11" t="str">
        <f>IF($A204&lt;&gt;"",IF(VLOOKUP($A204,Vocabulary!$A:$J,3,)=0,"",VLOOKUP($A204,Vocabulary!$A:$J,3,)),"")</f>
        <v>A requirement group must be identified.</v>
      </c>
      <c r="E204" s="11" t="str">
        <f>IF($A204&lt;&gt;"",IF(VLOOKUP($A204,Vocabulary!$A:$J,7,)=0,"",VLOOKUP($A204,Vocabulary!$A:$J,7,)),"")</f>
        <v/>
      </c>
      <c r="F204" s="11" t="str">
        <f>IF($A204&lt;&gt;"",VLOOKUP($A204,Vocabulary!$A:$J,4,),"")</f>
        <v>Other</v>
      </c>
      <c r="G204" s="8" t="s">
        <v>733</v>
      </c>
    </row>
    <row r="205" spans="1:7" x14ac:dyDescent="0.3">
      <c r="A205" s="8">
        <v>204</v>
      </c>
      <c r="B205" s="12" t="str">
        <f>IFERROR(VLOOKUP(A205,Vocabulary!$A:$J,2,),"")</f>
        <v>RequirementGroupDescription</v>
      </c>
      <c r="C205" s="12" t="str">
        <f>IF($A205&lt;&gt;"",VLOOKUP($A205,Vocabulary!$A:$J,10,),"")</f>
        <v>&lt;eu:RequirementGroupDescription&gt;</v>
      </c>
      <c r="D205" s="11" t="str">
        <f>IF($A205&lt;&gt;"",IF(VLOOKUP($A205,Vocabulary!$A:$J,3,)=0,"",VLOOKUP($A205,Vocabulary!$A:$J,3,)),"")</f>
        <v xml:space="preserve">A requirement group may be textually described using this property. The
description can be used to add details and explanation about the requirement
group. </v>
      </c>
      <c r="E205" s="11" t="str">
        <f>IF($A205&lt;&gt;"",IF(VLOOKUP($A205,Vocabulary!$A:$J,7,)=0,"",VLOOKUP($A205,Vocabulary!$A:$J,7,)),"")</f>
        <v/>
      </c>
      <c r="F205" s="11" t="str">
        <f>IF($A205&lt;&gt;"",VLOOKUP($A205,Vocabulary!$A:$J,4,),"")</f>
        <v>Other</v>
      </c>
      <c r="G205" s="8" t="s">
        <v>733</v>
      </c>
    </row>
    <row r="206" spans="1:7" ht="28.8" x14ac:dyDescent="0.3">
      <c r="A206" s="8">
        <v>205</v>
      </c>
      <c r="B206" s="12" t="str">
        <f>IFERROR(VLOOKUP(A206,Vocabulary!$A:$J,2,),"")</f>
        <v>RequirementGroupHasCriterionRequirement</v>
      </c>
      <c r="C206" s="12" t="str">
        <f>IF($A206&lt;&gt;"",VLOOKUP($A206,Vocabulary!$A:$J,10,),"")</f>
        <v>&lt;eu:RequirementGroupHasCriterionRequirement&gt;</v>
      </c>
      <c r="D206" s="11" t="str">
        <f>IF($A206&lt;&gt;"",IF(VLOOKUP($A206,Vocabulary!$A:$J,3,)=0,"",VLOOKUP($A206,Vocabulary!$A:$J,3,)),"")</f>
        <v>A requirement group is a collection of criterion requirements. At least, a
requirement group shall contain one criterion requirement.</v>
      </c>
      <c r="E206" s="11" t="str">
        <f>IF($A206&lt;&gt;"",IF(VLOOKUP($A206,Vocabulary!$A:$J,7,)=0,"",VLOOKUP($A206,Vocabulary!$A:$J,7,)),"")</f>
        <v/>
      </c>
      <c r="F206" s="11" t="str">
        <f>IF($A206&lt;&gt;"",VLOOKUP($A206,Vocabulary!$A:$J,4,),"")</f>
        <v>Other</v>
      </c>
      <c r="G206" s="8" t="s">
        <v>733</v>
      </c>
    </row>
    <row r="207" spans="1:7" x14ac:dyDescent="0.3">
      <c r="A207" s="8">
        <v>206</v>
      </c>
      <c r="B207" s="12" t="str">
        <f>IFERROR(VLOOKUP(A207,Vocabulary!$A:$J,2,),"")</f>
        <v>RequirementResponse</v>
      </c>
      <c r="C207" s="12" t="str">
        <f>IF($A207&lt;&gt;"",VLOOKUP($A207,Vocabulary!$A:$J,10,),"")</f>
        <v>&lt;eu:RequirementResponse&gt;</v>
      </c>
      <c r="D207" s="11" t="str">
        <f>IF($A207&lt;&gt;"",IF(VLOOKUP($A207,Vocabulary!$A:$J,3,)=0,"",VLOOKUP($A207,Vocabulary!$A:$J,3,)),"")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E207" s="11" t="str">
        <f>IF($A207&lt;&gt;"",IF(VLOOKUP($A207,Vocabulary!$A:$J,7,)=0,"",VLOOKUP($A207,Vocabulary!$A:$J,7,)),"")</f>
        <v/>
      </c>
      <c r="F207" s="11" t="str">
        <f>IF($A207&lt;&gt;"",VLOOKUP($A207,Vocabulary!$A:$J,4,),"")</f>
        <v>Other</v>
      </c>
      <c r="G207" s="8" t="s">
        <v>733</v>
      </c>
    </row>
    <row r="208" spans="1:7" x14ac:dyDescent="0.3">
      <c r="A208" s="8">
        <v>207</v>
      </c>
      <c r="B208" s="12" t="str">
        <f>IFERROR(VLOOKUP(A208,Vocabulary!$A:$J,2,),"")</f>
        <v>RequirementResponseIdentifier</v>
      </c>
      <c r="C208" s="12" t="str">
        <f>IF($A208&lt;&gt;"",VLOOKUP($A208,Vocabulary!$A:$J,10,),"")</f>
        <v>&lt;eu:RequirementResponseIdentifier&gt;</v>
      </c>
      <c r="D208" s="11" t="str">
        <f>IF($A208&lt;&gt;"",IF(VLOOKUP($A208,Vocabulary!$A:$J,3,)=0,"",VLOOKUP($A208,Vocabulary!$A:$J,3,)),"")</f>
        <v>A Requirement Response must have an identifier</v>
      </c>
      <c r="E208" s="11" t="str">
        <f>IF($A208&lt;&gt;"",IF(VLOOKUP($A208,Vocabulary!$A:$J,7,)=0,"",VLOOKUP($A208,Vocabulary!$A:$J,7,)),"")</f>
        <v/>
      </c>
      <c r="F208" s="11" t="str">
        <f>IF($A208&lt;&gt;"",VLOOKUP($A208,Vocabulary!$A:$J,4,),"")</f>
        <v>Other</v>
      </c>
      <c r="G208" s="8" t="s">
        <v>733</v>
      </c>
    </row>
    <row r="209" spans="1:8" x14ac:dyDescent="0.3">
      <c r="A209" s="8">
        <v>208</v>
      </c>
      <c r="B209" s="12" t="str">
        <f>IFERROR(VLOOKUP(A209,Vocabulary!$A:$J,2,),"")</f>
        <v>RequirementResponseName</v>
      </c>
      <c r="C209" s="12" t="str">
        <f>IF($A209&lt;&gt;"",VLOOKUP($A209,Vocabulary!$A:$J,10,),"")</f>
        <v>&lt;eu:RequirementResponseName&gt;</v>
      </c>
      <c r="D209" s="11" t="str">
        <f>IF($A209&lt;&gt;"",IF(VLOOKUP($A209,Vocabulary!$A:$J,3,)=0,"",VLOOKUP($A209,Vocabulary!$A:$J,3,)),"")</f>
        <v xml:space="preserve">A Requirement Response may have a name by which it is referred to. </v>
      </c>
      <c r="E209" s="11" t="str">
        <f>IF($A209&lt;&gt;"",IF(VLOOKUP($A209,Vocabulary!$A:$J,7,)=0,"",VLOOKUP($A209,Vocabulary!$A:$J,7,)),"")</f>
        <v/>
      </c>
      <c r="F209" s="11" t="str">
        <f>IF($A209&lt;&gt;"",VLOOKUP($A209,Vocabulary!$A:$J,4,),"")</f>
        <v>Other</v>
      </c>
      <c r="G209" s="8" t="s">
        <v>733</v>
      </c>
    </row>
    <row r="210" spans="1:8" x14ac:dyDescent="0.3">
      <c r="A210" s="8">
        <v>209</v>
      </c>
      <c r="B210" s="12" t="str">
        <f>IFERROR(VLOOKUP(A210,Vocabulary!$A:$J,2,),"")</f>
        <v>RequirementResponseDescription</v>
      </c>
      <c r="C210" s="12" t="str">
        <f>IF($A210&lt;&gt;"",VLOOKUP($A210,Vocabulary!$A:$J,10,),"")</f>
        <v>&lt;eu:RequirementResponseDescription&gt;</v>
      </c>
      <c r="D210" s="11" t="str">
        <f>IF($A210&lt;&gt;"",IF(VLOOKUP($A210,Vocabulary!$A:$J,3,)=0,"",VLOOKUP($A210,Vocabulary!$A:$J,3,)),"")</f>
        <v>A Requirement Response may have an explanatory description.</v>
      </c>
      <c r="E210" s="11" t="str">
        <f>IF($A210&lt;&gt;"",IF(VLOOKUP($A210,Vocabulary!$A:$J,7,)=0,"",VLOOKUP($A210,Vocabulary!$A:$J,7,)),"")</f>
        <v/>
      </c>
      <c r="F210" s="11" t="str">
        <f>IF($A210&lt;&gt;"",VLOOKUP($A210,Vocabulary!$A:$J,4,),"")</f>
        <v>Other</v>
      </c>
      <c r="G210" s="8" t="s">
        <v>733</v>
      </c>
    </row>
    <row r="211" spans="1:8" x14ac:dyDescent="0.3">
      <c r="A211" s="8">
        <v>210</v>
      </c>
      <c r="B211" s="12" t="str">
        <f>IFERROR(VLOOKUP(A211,Vocabulary!$A:$J,2,),"")</f>
        <v>RequirementResponseValue</v>
      </c>
      <c r="C211" s="12" t="str">
        <f>IF($A211&lt;&gt;"",VLOOKUP($A211,Vocabulary!$A:$J,10,),"")</f>
        <v>&lt;eu:RequirementResponseValue&gt;</v>
      </c>
      <c r="D211" s="11" t="str">
        <f>IF($A211&lt;&gt;"",IF(VLOOKUP($A211,Vocabulary!$A:$J,3,)=0,"",VLOOKUP($A211,Vocabulary!$A:$J,3,)),"")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E211" s="11" t="str">
        <f>IF($A211&lt;&gt;"",IF(VLOOKUP($A211,Vocabulary!$A:$J,7,)=0,"",VLOOKUP($A211,Vocabulary!$A:$J,7,)),"")</f>
        <v/>
      </c>
      <c r="F211" s="11" t="str">
        <f>IF($A211&lt;&gt;"",VLOOKUP($A211,Vocabulary!$A:$J,4,),"")</f>
        <v>Other</v>
      </c>
      <c r="G211" s="8" t="s">
        <v>733</v>
      </c>
    </row>
    <row r="212" spans="1:8" x14ac:dyDescent="0.3">
      <c r="A212" s="8">
        <v>211</v>
      </c>
      <c r="B212" s="12" t="str">
        <f>IFERROR(VLOOKUP(A212,Vocabulary!$A:$J,2,),"")</f>
        <v>RequirementResponseProvenByEvidence</v>
      </c>
      <c r="C212" s="12" t="str">
        <f>IF($A212&lt;&gt;"",VLOOKUP($A212,Vocabulary!$A:$J,10,),"")</f>
        <v>&lt;eu:RequirementResponseProvenByEvidence&gt;</v>
      </c>
      <c r="D212" s="11" t="str">
        <f>IF($A212&lt;&gt;"",IF(VLOOKUP($A212,Vocabulary!$A:$J,3,)=0,"",VLOOKUP($A212,Vocabulary!$A:$J,3,)),"")</f>
        <v xml:space="preserve">The Requirement Response may provide the evidence that proves the response,
and thus the criterion requirement. </v>
      </c>
      <c r="E212" s="11" t="str">
        <f>IF($A212&lt;&gt;"",IF(VLOOKUP($A212,Vocabulary!$A:$J,7,)=0,"",VLOOKUP($A212,Vocabulary!$A:$J,7,)),"")</f>
        <v/>
      </c>
      <c r="F212" s="11" t="str">
        <f>IF($A212&lt;&gt;"",VLOOKUP($A212,Vocabulary!$A:$J,4,),"")</f>
        <v>Other</v>
      </c>
      <c r="G212" s="8" t="s">
        <v>733</v>
      </c>
    </row>
    <row r="213" spans="1:8" ht="28.8" x14ac:dyDescent="0.3">
      <c r="A213" s="8">
        <v>212</v>
      </c>
      <c r="B213" s="12" t="str">
        <f>IFERROR(VLOOKUP(A213,Vocabulary!$A:$J,2,),"")</f>
        <v>RequirementResponseAppliesToPeriodOfTime</v>
      </c>
      <c r="C213" s="12" t="str">
        <f>IF($A213&lt;&gt;"",VLOOKUP($A213,Vocabulary!$A:$J,10,),"")</f>
        <v>&lt;eu:RequirementResponseAppliesToPeriodOfTime&gt;</v>
      </c>
      <c r="D213" s="11" t="str">
        <f>IF($A213&lt;&gt;"",IF(VLOOKUP($A213,Vocabulary!$A:$J,3,)=0,"",VLOOKUP($A213,Vocabulary!$A:$J,3,)),"")</f>
        <v>A requirement response applies to a specific period of time</v>
      </c>
      <c r="E213" s="11" t="str">
        <f>IF($A213&lt;&gt;"",IF(VLOOKUP($A213,Vocabulary!$A:$J,7,)=0,"",VLOOKUP($A213,Vocabulary!$A:$J,7,)),"")</f>
        <v/>
      </c>
      <c r="F213" s="11" t="str">
        <f>IF($A213&lt;&gt;"",VLOOKUP($A213,Vocabulary!$A:$J,4,),"")</f>
        <v>Other</v>
      </c>
      <c r="G213" s="8" t="s">
        <v>733</v>
      </c>
    </row>
    <row r="214" spans="1:8" ht="28.8" x14ac:dyDescent="0.3">
      <c r="A214" s="8">
        <v>213</v>
      </c>
      <c r="B214" s="12" t="str">
        <f>IFERROR(VLOOKUP(A214,Vocabulary!$A:$J,2,),"")</f>
        <v>RequirementResponseValidatesCriterionRequirement</v>
      </c>
      <c r="C214" s="12" t="str">
        <f>IF($A214&lt;&gt;"",VLOOKUP($A214,Vocabulary!$A:$J,10,),"")</f>
        <v>&lt;eu:RequirementResponseValidatesCriterionRequirement&gt;</v>
      </c>
      <c r="D214" s="11" t="str">
        <f>IF($A214&lt;&gt;"",IF(VLOOKUP($A214,Vocabulary!$A:$J,3,)=0,"",VLOOKUP($A214,Vocabulary!$A:$J,3,)),"")</f>
        <v>The Requirement Response must refer to the Criterion Requirement it is actually
replying to.</v>
      </c>
      <c r="E214" s="11" t="str">
        <f>IF($A214&lt;&gt;"",IF(VLOOKUP($A214,Vocabulary!$A:$J,7,)=0,"",VLOOKUP($A214,Vocabulary!$A:$J,7,)),"")</f>
        <v/>
      </c>
      <c r="F214" s="11" t="str">
        <f>IF($A214&lt;&gt;"",VLOOKUP($A214,Vocabulary!$A:$J,4,),"")</f>
        <v>Other</v>
      </c>
      <c r="G214" s="8" t="s">
        <v>733</v>
      </c>
    </row>
    <row r="215" spans="1:8" x14ac:dyDescent="0.3">
      <c r="A215" s="8">
        <v>214</v>
      </c>
      <c r="B215" s="12" t="str">
        <f>IFERROR(VLOOKUP(A215,Vocabulary!$A:$J,2,),"")</f>
        <v>Rule</v>
      </c>
      <c r="C215" s="12" t="str">
        <f>IF($A215&lt;&gt;"",VLOOKUP($A215,Vocabulary!$A:$J,10,),"")</f>
        <v>&lt;eu:Rule&gt;</v>
      </c>
      <c r="D215" s="11" t="str">
        <f>IF($A215&lt;&gt;"",IF(VLOOKUP($A215,Vocabulary!$A:$J,3,)=0,"",VLOOKUP($A215,Vocabulary!$A:$J,3,)),"")</f>
        <v>A document that sets out the specific rules, guidelines, or procedures that a public service follows.</v>
      </c>
      <c r="E215" s="11" t="str">
        <f>IF($A215&lt;&gt;"",IF(VLOOKUP($A215,Vocabulary!$A:$J,7,)=0,"",VLOOKUP($A215,Vocabulary!$A:$J,7,)),"")</f>
        <v/>
      </c>
      <c r="F215" s="11" t="str">
        <f>IF($A215&lt;&gt;"",VLOOKUP($A215,Vocabulary!$A:$J,4,),"")</f>
        <v>Organization</v>
      </c>
      <c r="G215" s="8" t="s">
        <v>733</v>
      </c>
    </row>
    <row r="216" spans="1:8" x14ac:dyDescent="0.3">
      <c r="A216" s="8">
        <v>215</v>
      </c>
      <c r="B216" s="12" t="str">
        <f>IFERROR(VLOOKUP(A216,Vocabulary!$A:$J,2,),"")</f>
        <v>RuleIdentifier</v>
      </c>
      <c r="C216" s="12" t="str">
        <f>IF($A216&lt;&gt;"",VLOOKUP($A216,Vocabulary!$A:$J,10,),"")</f>
        <v>&lt;eu:RuleIdentifier&gt;</v>
      </c>
      <c r="D216" s="11" t="str">
        <f>IF($A216&lt;&gt;"",IF(VLOOKUP($A216,Vocabulary!$A:$J,3,)=0,"",VLOOKUP($A216,Vocabulary!$A:$J,3,)),"")</f>
        <v>This property represents a formally-issued Identifier for the Rule.</v>
      </c>
      <c r="E216" s="11" t="str">
        <f>IF($A216&lt;&gt;"",IF(VLOOKUP($A216,Vocabulary!$A:$J,7,)=0,"",VLOOKUP($A216,Vocabulary!$A:$J,7,)),"")</f>
        <v/>
      </c>
      <c r="F216" s="11" t="str">
        <f>IF($A216&lt;&gt;"",VLOOKUP($A216,Vocabulary!$A:$J,4,),"")</f>
        <v>Organization</v>
      </c>
      <c r="G216" s="8" t="s">
        <v>733</v>
      </c>
    </row>
    <row r="217" spans="1:8" x14ac:dyDescent="0.3">
      <c r="A217" s="8">
        <v>216</v>
      </c>
      <c r="B217" s="12" t="str">
        <f>IFERROR(VLOOKUP(A217,Vocabulary!$A:$J,2,),"")</f>
        <v>RuleDescription</v>
      </c>
      <c r="C217" s="12" t="str">
        <f>IF($A217&lt;&gt;"",VLOOKUP($A217,Vocabulary!$A:$J,10,),"")</f>
        <v>&lt;eu:RuleDescription&gt;</v>
      </c>
      <c r="D217" s="11" t="str">
        <f>IF($A217&lt;&gt;"",IF(VLOOKUP($A217,Vocabulary!$A:$J,3,)=0,"",VLOOKUP($A217,Vocabulary!$A:$J,3,)),"")</f>
        <v>This property represents a free text Description of the Rule.</v>
      </c>
      <c r="E217" s="11" t="str">
        <f>IF($A217&lt;&gt;"",IF(VLOOKUP($A217,Vocabulary!$A:$J,7,)=0,"",VLOOKUP($A217,Vocabulary!$A:$J,7,)),"")</f>
        <v/>
      </c>
      <c r="F217" s="11" t="str">
        <f>IF($A217&lt;&gt;"",VLOOKUP($A217,Vocabulary!$A:$J,4,),"")</f>
        <v>Organization</v>
      </c>
      <c r="G217" s="8" t="s">
        <v>733</v>
      </c>
    </row>
    <row r="218" spans="1:8" x14ac:dyDescent="0.3">
      <c r="A218" s="8">
        <v>217</v>
      </c>
      <c r="B218" s="12" t="str">
        <f>IFERROR(VLOOKUP(A218,Vocabulary!$A:$J,2,),"")</f>
        <v>RuleLanguage</v>
      </c>
      <c r="C218" s="12" t="str">
        <f>IF($A218&lt;&gt;"",VLOOKUP($A218,Vocabulary!$A:$J,10,),"")</f>
        <v>&lt;eu:RuleLanguage&gt;</v>
      </c>
      <c r="D218" s="11" t="str">
        <f>IF($A218&lt;&gt;"",IF(VLOOKUP($A218,Vocabulary!$A:$J,3,)=0,"",VLOOKUP($A218,Vocabulary!$A:$J,3,)),"")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E218" s="11" t="str">
        <f>IF($A218&lt;&gt;"",IF(VLOOKUP($A218,Vocabulary!$A:$J,7,)=0,"",VLOOKUP($A218,Vocabulary!$A:$J,7,)),"")</f>
        <v/>
      </c>
      <c r="F218" s="11" t="str">
        <f>IF($A218&lt;&gt;"",VLOOKUP($A218,Vocabulary!$A:$J,4,),"")</f>
        <v>Organization</v>
      </c>
      <c r="G218" s="8" t="s">
        <v>733</v>
      </c>
    </row>
    <row r="219" spans="1:8" x14ac:dyDescent="0.3">
      <c r="A219" s="8">
        <v>218</v>
      </c>
      <c r="B219" s="12" t="str">
        <f>IFERROR(VLOOKUP(A219,Vocabulary!$A:$J,2,),"")</f>
        <v>RuleName</v>
      </c>
      <c r="C219" s="12" t="str">
        <f>IF($A219&lt;&gt;"",VLOOKUP($A219,Vocabulary!$A:$J,10,),"")</f>
        <v>&lt;eu:RuleName&gt;</v>
      </c>
      <c r="D219" s="11" t="str">
        <f>IF($A219&lt;&gt;"",IF(VLOOKUP($A219,Vocabulary!$A:$J,3,)=0,"",VLOOKUP($A219,Vocabulary!$A:$J,3,)),"")</f>
        <v>This property represents the name of the Rule.</v>
      </c>
      <c r="E219" s="11" t="str">
        <f>IF($A219&lt;&gt;"",IF(VLOOKUP($A219,Vocabulary!$A:$J,7,)=0,"",VLOOKUP($A219,Vocabulary!$A:$J,7,)),"")</f>
        <v/>
      </c>
      <c r="F219" s="11" t="str">
        <f>IF($A219&lt;&gt;"",VLOOKUP($A219,Vocabulary!$A:$J,4,),"")</f>
        <v>Organization</v>
      </c>
      <c r="G219" s="8" t="s">
        <v>733</v>
      </c>
    </row>
    <row r="220" spans="1:8" x14ac:dyDescent="0.3">
      <c r="A220" s="8">
        <v>219</v>
      </c>
      <c r="B220" s="12" t="str">
        <f>IFERROR(VLOOKUP(A220,Vocabulary!$A:$J,2,),"")</f>
        <v>RuleImplements</v>
      </c>
      <c r="C220" s="12" t="str">
        <f>IF($A220&lt;&gt;"",VLOOKUP($A220,Vocabulary!$A:$J,10,),"")</f>
        <v>&lt;eu:RuleImplements&gt;</v>
      </c>
      <c r="D220" s="11" t="str">
        <f>IF($A220&lt;&gt;"",IF(VLOOKUP($A220,Vocabulary!$A:$J,3,)=0,"",VLOOKUP($A220,Vocabulary!$A:$J,3,)),"")</f>
        <v>The formal framework under which the rule is defined.</v>
      </c>
      <c r="E220" s="11" t="str">
        <f>IF($A220&lt;&gt;"",IF(VLOOKUP($A220,Vocabulary!$A:$J,7,)=0,"",VLOOKUP($A220,Vocabulary!$A:$J,7,)),"")</f>
        <v/>
      </c>
      <c r="F220" s="11" t="str">
        <f>IF($A220&lt;&gt;"",VLOOKUP($A220,Vocabulary!$A:$J,4,),"")</f>
        <v>Organization</v>
      </c>
      <c r="G220" s="8" t="s">
        <v>733</v>
      </c>
    </row>
    <row r="221" spans="1:8" x14ac:dyDescent="0.3">
      <c r="A221" s="8">
        <v>220</v>
      </c>
      <c r="B221" s="12" t="str">
        <f>IFERROR(VLOOKUP(A221,Vocabulary!$A:$J,2,),"")</f>
        <v>OrganizationalUnit</v>
      </c>
      <c r="C221" s="12" t="str">
        <f>IF($A221&lt;&gt;"",VLOOKUP($A221,Vocabulary!$A:$J,10,),"")</f>
        <v>&lt;org:OrganizationalUnit&gt;</v>
      </c>
      <c r="D221" s="11" t="str">
        <f>IF($A221&lt;&gt;"",IF(VLOOKUP($A221,Vocabulary!$A:$J,3,)=0,"",VLOOKUP($A221,Vocabulary!$A:$J,3,)),"")</f>
        <v xml:space="preserve">An Organization such as a department or support unit which is part of some larger Organization and only has full recognition within the context of that Organization. In particular the unit would not be regarded as a legal entity in its own right. </v>
      </c>
      <c r="E221" s="11" t="str">
        <f>IF($A221&lt;&gt;"",IF(VLOOKUP($A221,Vocabulary!$A:$J,7,)=0,"",VLOOKUP($A221,Vocabulary!$A:$J,7,)),"")</f>
        <v/>
      </c>
      <c r="F221" s="11" t="str">
        <f>IF($A221&lt;&gt;"",VLOOKUP($A221,Vocabulary!$A:$J,4,),"")</f>
        <v>Organization</v>
      </c>
      <c r="H221" s="8" t="s">
        <v>732</v>
      </c>
    </row>
    <row r="222" spans="1:8" x14ac:dyDescent="0.3">
      <c r="A222" s="8">
        <v>221</v>
      </c>
      <c r="B222" s="12" t="str">
        <f>IFERROR(VLOOKUP(A222,Vocabulary!$A:$J,2,),"")</f>
        <v>Organization</v>
      </c>
      <c r="C222" s="12" t="str">
        <f>IF($A222&lt;&gt;"",VLOOKUP($A222,Vocabulary!$A:$J,10,),"")</f>
        <v>&lt;org:Organization&gt;</v>
      </c>
      <c r="D222" s="11" t="str">
        <f>IF($A222&lt;&gt;"",IF(VLOOKUP($A222,Vocabulary!$A:$J,3,)=0,"",VLOOKUP($A222,Vocabulary!$A:$J,3,)),"")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E222" s="11" t="str">
        <f>IF($A222&lt;&gt;"",IF(VLOOKUP($A222,Vocabulary!$A:$J,7,)=0,"",VLOOKUP($A222,Vocabulary!$A:$J,7,)),"")</f>
        <v/>
      </c>
      <c r="F222" s="11" t="str">
        <f>IF($A222&lt;&gt;"",VLOOKUP($A222,Vocabulary!$A:$J,4,),"")</f>
        <v>Organization</v>
      </c>
      <c r="H222" s="8" t="s">
        <v>732</v>
      </c>
    </row>
    <row r="223" spans="1:8" x14ac:dyDescent="0.3">
      <c r="A223" s="8">
        <v>222</v>
      </c>
      <c r="B223" s="12" t="str">
        <f>IFERROR(VLOOKUP(A223,Vocabulary!$A:$J,2,),"")</f>
        <v>PublicOrganization</v>
      </c>
      <c r="C223" s="12" t="str">
        <f>IF($A223&lt;&gt;"",VLOOKUP($A223,Vocabulary!$A:$J,10,),"")</f>
        <v>&lt;eu-org:PublicOrganization&gt;</v>
      </c>
      <c r="D223" s="11" t="str">
        <f>IF($A223&lt;&gt;"",IF(VLOOKUP($A223,Vocabulary!$A:$J,3,)=0,"",VLOOKUP($A223,Vocabulary!$A:$J,3,)),"")</f>
        <v>The Public Organization class represents the organization. 
One organization may comprise several sub-organizations and any organization may have one or more organizational units. 
In some cases, albeit rare ones, a Public Organization may not be a legal entity.</v>
      </c>
      <c r="E223" s="11" t="str">
        <f>IF($A223&lt;&gt;"",IF(VLOOKUP($A223,Vocabulary!$A:$J,7,)=0,"",VLOOKUP($A223,Vocabulary!$A:$J,7,)),"")</f>
        <v/>
      </c>
      <c r="F223" s="11" t="str">
        <f>IF($A223&lt;&gt;"",VLOOKUP($A223,Vocabulary!$A:$J,4,),"")</f>
        <v>Organization</v>
      </c>
      <c r="H223" s="8" t="s">
        <v>732</v>
      </c>
    </row>
    <row r="224" spans="1:8" x14ac:dyDescent="0.3">
      <c r="A224" s="8">
        <v>223</v>
      </c>
      <c r="B224" s="12" t="str">
        <f>IFERROR(VLOOKUP(A224,Vocabulary!$A:$J,2,),"")</f>
        <v>abbreviatedName</v>
      </c>
      <c r="C224" s="12" t="str">
        <f>IF($A224&lt;&gt;"",VLOOKUP($A224,Vocabulary!$A:$J,10,),"")</f>
        <v>&lt;https://w3id.org/i40/sto#abbreviation&gt;</v>
      </c>
      <c r="D224" s="11" t="str">
        <f>IF($A224&lt;&gt;"",IF(VLOOKUP($A224,Vocabulary!$A:$J,3,)=0,"",VLOOKUP($A224,Vocabulary!$A:$J,3,)),"")</f>
        <v>Abbreviated name of the thing.</v>
      </c>
      <c r="E224" s="11" t="str">
        <f>IF($A224&lt;&gt;"",IF(VLOOKUP($A224,Vocabulary!$A:$J,7,)=0,"",VLOOKUP($A224,Vocabulary!$A:$J,7,)),"")</f>
        <v>Abbreviated name of an organization or site.</v>
      </c>
      <c r="F224" s="11" t="str">
        <f>IF($A224&lt;&gt;"",VLOOKUP($A224,Vocabulary!$A:$J,4,),"")</f>
        <v>Organization</v>
      </c>
      <c r="H224" s="8" t="s">
        <v>732</v>
      </c>
    </row>
    <row r="225" spans="1:8" x14ac:dyDescent="0.3">
      <c r="A225" s="8">
        <v>224</v>
      </c>
      <c r="B225" s="12" t="str">
        <f>IFERROR(VLOOKUP(A225,Vocabulary!$A:$J,2,),"")</f>
        <v>address</v>
      </c>
      <c r="C225" s="12" t="str">
        <f>IF($A225&lt;&gt;"",VLOOKUP($A225,Vocabulary!$A:$J,10,),"")</f>
        <v>&lt;locn:address&gt;</v>
      </c>
      <c r="D225" s="11" t="str">
        <f>IF($A225&lt;&gt;"",IF(VLOOKUP($A225,Vocabulary!$A:$J,3,)=0,"",VLOOKUP($A225,Vocabulary!$A:$J,3,)),"")</f>
        <v>Identification of a location.</v>
      </c>
      <c r="E225" s="11" t="str">
        <f>IF($A225&lt;&gt;"",IF(VLOOKUP($A225,Vocabulary!$A:$J,7,)=0,"",VLOOKUP($A225,Vocabulary!$A:$J,7,)),"")</f>
        <v/>
      </c>
      <c r="F225" s="11" t="str">
        <f>IF($A225&lt;&gt;"",VLOOKUP($A225,Vocabulary!$A:$J,4,),"")</f>
        <v>Location</v>
      </c>
      <c r="H225" s="8" t="s">
        <v>732</v>
      </c>
    </row>
    <row r="226" spans="1:8" x14ac:dyDescent="0.3">
      <c r="A226" s="8">
        <v>226</v>
      </c>
      <c r="B226" s="12" t="str">
        <f>IFERROR(VLOOKUP(A226,Vocabulary!$A:$J,2,),"")</f>
        <v>commercialName</v>
      </c>
      <c r="C226" s="12" t="str">
        <f>IF($A226&lt;&gt;"",VLOOKUP($A226,Vocabulary!$A:$J,10,),"")</f>
        <v>&lt;altLabel&gt;</v>
      </c>
      <c r="D226" s="11" t="str">
        <f>IF($A226&lt;&gt;"",IF(VLOOKUP($A226,Vocabulary!$A:$J,3,)=0,"",VLOOKUP($A226,Vocabulary!$A:$J,3,)),"")</f>
        <v>Alternative label</v>
      </c>
      <c r="E226" s="11" t="str">
        <f>IF($A226&lt;&gt;"",IF(VLOOKUP($A226,Vocabulary!$A:$J,7,)=0,"",VLOOKUP($A226,Vocabulary!$A:$J,7,)),"")</f>
        <v>A recognized name other than the legal name.</v>
      </c>
      <c r="F226" s="11" t="str">
        <f>IF($A226&lt;&gt;"",VLOOKUP($A226,Vocabulary!$A:$J,4,),"")</f>
        <v>Organization</v>
      </c>
      <c r="H226" s="8" t="s">
        <v>732</v>
      </c>
    </row>
    <row r="227" spans="1:8" x14ac:dyDescent="0.3">
      <c r="A227" s="8">
        <v>227</v>
      </c>
      <c r="B227" s="12" t="str">
        <f>IFERROR(VLOOKUP(A227,Vocabulary!$A:$J,2,),"")</f>
        <v>economicActivity</v>
      </c>
      <c r="C227" s="12" t="str">
        <f>IF($A227&lt;&gt;"",VLOOKUP($A227,Vocabulary!$A:$J,10,),"")</f>
        <v>&lt;fed-org:economicActivity&gt;</v>
      </c>
      <c r="D227" s="11" t="str">
        <f>IF($A227&lt;&gt;"",IF(VLOOKUP($A227,Vocabulary!$A:$J,3,)=0,"",VLOOKUP($A227,Vocabulary!$A:$J,3,)),"")</f>
        <v>The activity of the business.</v>
      </c>
      <c r="E227" s="11" t="str">
        <f>IF($A227&lt;&gt;"",IF(VLOOKUP($A227,Vocabulary!$A:$J,7,)=0,"",VLOOKUP($A227,Vocabulary!$A:$J,7,)),"")</f>
        <v>See rov:orgActivity (673)</v>
      </c>
      <c r="F227" s="11" t="str">
        <f>IF($A227&lt;&gt;"",VLOOKUP($A227,Vocabulary!$A:$J,4,),"")</f>
        <v>Organization</v>
      </c>
      <c r="H227" s="8" t="s">
        <v>733</v>
      </c>
    </row>
    <row r="228" spans="1:8" x14ac:dyDescent="0.3">
      <c r="A228" s="8">
        <v>228</v>
      </c>
      <c r="B228" s="12" t="str">
        <f>IFERROR(VLOOKUP(A228,Vocabulary!$A:$J,2,),"")</f>
        <v>email</v>
      </c>
      <c r="C228" s="12" t="str">
        <f>IF($A228&lt;&gt;"",VLOOKUP($A228,Vocabulary!$A:$J,10,),"")</f>
        <v>&lt;schema:email&gt;</v>
      </c>
      <c r="D228" s="11" t="str">
        <f>IF($A228&lt;&gt;"",IF(VLOOKUP($A228,Vocabulary!$A:$J,3,)=0,"",VLOOKUP($A228,Vocabulary!$A:$J,3,)),"")</f>
        <v>E-mail address.</v>
      </c>
      <c r="E228" s="11" t="str">
        <f>IF($A228&lt;&gt;"",IF(VLOOKUP($A228,Vocabulary!$A:$J,7,)=0,"",VLOOKUP($A228,Vocabulary!$A:$J,7,)),"")</f>
        <v/>
      </c>
      <c r="F228" s="11" t="str">
        <f>IF($A228&lt;&gt;"",VLOOKUP($A228,Vocabulary!$A:$J,4,),"")</f>
        <v>Organization</v>
      </c>
      <c r="H228" s="8" t="s">
        <v>732</v>
      </c>
    </row>
    <row r="229" spans="1:8" x14ac:dyDescent="0.3">
      <c r="A229" s="8">
        <v>230</v>
      </c>
      <c r="B229" s="12" t="str">
        <f>IFERROR(VLOOKUP(A229,Vocabulary!$A:$J,2,),"")</f>
        <v>endReason</v>
      </c>
      <c r="C229" s="12" t="str">
        <f>IF($A229&lt;&gt;"",VLOOKUP($A229,Vocabulary!$A:$J,10,),"")</f>
        <v>&lt;fed-org:endReason&gt;</v>
      </c>
      <c r="D229" s="11" t="str">
        <f>IF($A229&lt;&gt;"",IF(VLOOKUP($A229,Vocabulary!$A:$J,3,)=0,"",VLOOKUP($A229,Vocabulary!$A:$J,3,)),"")</f>
        <v>Reason why an organization or one of its sites has been stopped.</v>
      </c>
      <c r="E229" s="11" t="str">
        <f>IF($A229&lt;&gt;"",IF(VLOOKUP($A229,Vocabulary!$A:$J,7,)=0,"",VLOOKUP($A229,Vocabulary!$A:$J,7,)),"")</f>
        <v/>
      </c>
      <c r="F229" s="11" t="str">
        <f>IF($A229&lt;&gt;"",VLOOKUP($A229,Vocabulary!$A:$J,4,),"")</f>
        <v>Organization</v>
      </c>
      <c r="H229" s="8" t="s">
        <v>732</v>
      </c>
    </row>
    <row r="230" spans="1:8" x14ac:dyDescent="0.3">
      <c r="A230" s="8">
        <v>231</v>
      </c>
      <c r="B230" s="12" t="str">
        <f>IFERROR(VLOOKUP(A230,Vocabulary!$A:$J,2,),"")</f>
        <v>enterpriseNumber</v>
      </c>
      <c r="C230" s="12" t="str">
        <f>IF($A230&lt;&gt;"",VLOOKUP($A230,Vocabulary!$A:$J,10,),"")</f>
        <v>&lt;identifier&gt;</v>
      </c>
      <c r="D230" s="11" t="str">
        <f>IF($A230&lt;&gt;"",IF(VLOOKUP($A230,Vocabulary!$A:$J,3,)=0,"",VLOOKUP($A230,Vocabulary!$A:$J,3,)),"")</f>
        <v>Identifier issued by CBE for a registered organization</v>
      </c>
      <c r="E230" s="11" t="str">
        <f>IF($A230&lt;&gt;"",IF(VLOOKUP($A230,Vocabulary!$A:$J,7,)=0,"",VLOOKUP($A230,Vocabulary!$A:$J,7,)),"")</f>
        <v>CBE = Crossroads Bank for Enterprises</v>
      </c>
      <c r="F230" s="11" t="str">
        <f>IF($A230&lt;&gt;"",VLOOKUP($A230,Vocabulary!$A:$J,4,),"")</f>
        <v>Organization</v>
      </c>
      <c r="H230" s="8" t="s">
        <v>732</v>
      </c>
    </row>
    <row r="231" spans="1:8" x14ac:dyDescent="0.3">
      <c r="A231" s="8">
        <v>232</v>
      </c>
      <c r="B231" s="12" t="str">
        <f>IFERROR(VLOOKUP(A231,Vocabulary!$A:$J,2,),"")</f>
        <v>establishmentUnitNumber</v>
      </c>
      <c r="C231" s="12" t="str">
        <f>IF($A231&lt;&gt;"",VLOOKUP($A231,Vocabulary!$A:$J,10,),"")</f>
        <v>&lt;identifier&gt;</v>
      </c>
      <c r="D231" s="11" t="str">
        <f>IF($A231&lt;&gt;"",IF(VLOOKUP($A231,Vocabulary!$A:$J,3,)=0,"",VLOOKUP($A231,Vocabulary!$A:$J,3,)),"")</f>
        <v xml:space="preserve">Identifier issued by CBE for a site (establishment) of an organization </v>
      </c>
      <c r="E231" s="11" t="str">
        <f>IF($A231&lt;&gt;"",IF(VLOOKUP($A231,Vocabulary!$A:$J,7,)=0,"",VLOOKUP($A231,Vocabulary!$A:$J,7,)),"")</f>
        <v>CBE = Crossroads Bank for Enterprises</v>
      </c>
      <c r="F231" s="11" t="str">
        <f>IF($A231&lt;&gt;"",VLOOKUP($A231,Vocabulary!$A:$J,4,),"")</f>
        <v>Organization</v>
      </c>
      <c r="H231" s="8" t="s">
        <v>732</v>
      </c>
    </row>
    <row r="232" spans="1:8" x14ac:dyDescent="0.3">
      <c r="A232" s="8">
        <v>233</v>
      </c>
      <c r="B232" s="12" t="str">
        <f>IFERROR(VLOOKUP(A232,Vocabulary!$A:$J,2,),"")</f>
        <v>faxNumber</v>
      </c>
      <c r="C232" s="12" t="str">
        <f>IF($A232&lt;&gt;"",VLOOKUP($A232,Vocabulary!$A:$J,10,),"")</f>
        <v>&lt;schema:faxNumber&gt;</v>
      </c>
      <c r="D232" s="11" t="str">
        <f>IF($A232&lt;&gt;"",IF(VLOOKUP($A232,Vocabulary!$A:$J,3,)=0,"",VLOOKUP($A232,Vocabulary!$A:$J,3,)),"")</f>
        <v>Fax number.</v>
      </c>
      <c r="E232" s="11" t="str">
        <f>IF($A232&lt;&gt;"",IF(VLOOKUP($A232,Vocabulary!$A:$J,7,)=0,"",VLOOKUP($A232,Vocabulary!$A:$J,7,)),"")</f>
        <v/>
      </c>
      <c r="F232" s="11" t="str">
        <f>IF($A232&lt;&gt;"",VLOOKUP($A232,Vocabulary!$A:$J,4,),"")</f>
        <v>Organization</v>
      </c>
      <c r="H232" s="8" t="s">
        <v>732</v>
      </c>
    </row>
    <row r="233" spans="1:8" x14ac:dyDescent="0.3">
      <c r="A233" s="8">
        <v>235</v>
      </c>
      <c r="B233" s="12" t="str">
        <f>IFERROR(VLOOKUP(A233,Vocabulary!$A:$J,2,),"")</f>
        <v>function</v>
      </c>
      <c r="C233" s="12" t="str">
        <f>IF($A233&lt;&gt;"",VLOOKUP($A233,Vocabulary!$A:$J,10,),"")</f>
        <v>&lt;org:role&gt;</v>
      </c>
      <c r="D233" s="11" t="str">
        <f>IF($A233&lt;&gt;"",IF(VLOOKUP($A233,Vocabulary!$A:$J,3,)=0,"",VLOOKUP($A233,Vocabulary!$A:$J,3,)),"")</f>
        <v>Role played by a person or an organization in a given organization.
E.g. founder, manager, member of the management committee, ...</v>
      </c>
      <c r="E233" s="11" t="str">
        <f>IF($A233&lt;&gt;"",IF(VLOOKUP($A233,Vocabulary!$A:$J,7,)=0,"",VLOOKUP($A233,Vocabulary!$A:$J,7,)),"")</f>
        <v/>
      </c>
      <c r="F233" s="11" t="str">
        <f>IF($A233&lt;&gt;"",VLOOKUP($A233,Vocabulary!$A:$J,4,),"")</f>
        <v>Organization</v>
      </c>
      <c r="H233" s="8" t="s">
        <v>732</v>
      </c>
    </row>
    <row r="234" spans="1:8" x14ac:dyDescent="0.3">
      <c r="A234" s="8">
        <v>236</v>
      </c>
      <c r="B234" s="12" t="str">
        <f>IFERROR(VLOOKUP(A234,Vocabulary!$A:$J,2,),"")</f>
        <v>hasEstablishmentUnit</v>
      </c>
      <c r="C234" s="12" t="str">
        <f>IF($A234&lt;&gt;"",VLOOKUP($A234,Vocabulary!$A:$J,10,),"")</f>
        <v>&lt;org:hasEstablishmentUnit&gt;</v>
      </c>
      <c r="D234" s="11" t="str">
        <f>IF($A234&lt;&gt;"",IF(VLOOKUP($A234,Vocabulary!$A:$J,3,)=0,"",VLOOKUP($A234,Vocabulary!$A:$J,3,)),"")</f>
        <v>Organizations typically comprise many departments, units, teams ... 
'hasEstablishmentUnit' links the parent organization with the underlying unit.</v>
      </c>
      <c r="E234" s="11" t="str">
        <f>IF($A234&lt;&gt;"",IF(VLOOKUP($A234,Vocabulary!$A:$J,7,)=0,"",VLOOKUP($A234,Vocabulary!$A:$J,7,)),"")</f>
        <v/>
      </c>
      <c r="F234" s="11" t="str">
        <f>IF($A234&lt;&gt;"",VLOOKUP($A234,Vocabulary!$A:$J,4,),"")</f>
        <v>Organization</v>
      </c>
      <c r="H234" s="8" t="s">
        <v>732</v>
      </c>
    </row>
    <row r="235" spans="1:8" x14ac:dyDescent="0.3">
      <c r="A235" s="8">
        <v>237</v>
      </c>
      <c r="B235" s="12" t="str">
        <f>IFERROR(VLOOKUP(A235,Vocabulary!$A:$J,2,),"")</f>
        <v>legalForm</v>
      </c>
      <c r="C235" s="12" t="str">
        <f>IF($A235&lt;&gt;"",VLOOKUP($A235,Vocabulary!$A:$J,10,),"")</f>
        <v>&lt;rov:legalForm&gt;</v>
      </c>
      <c r="D235" s="11" t="str">
        <f>IF($A235&lt;&gt;"",IF(VLOOKUP($A235,Vocabulary!$A:$J,3,)=0,"",VLOOKUP($A235,Vocabulary!$A:$J,3,)),"")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E235" s="11" t="str">
        <f>IF($A235&lt;&gt;"",IF(VLOOKUP($A235,Vocabulary!$A:$J,7,)=0,"",VLOOKUP($A235,Vocabulary!$A:$J,7,)),"")</f>
        <v>Specialization of &lt;http://www.w3.org/ns/regorg#orgType&gt;.</v>
      </c>
      <c r="F235" s="11" t="str">
        <f>IF($A235&lt;&gt;"",VLOOKUP($A235,Vocabulary!$A:$J,4,),"")</f>
        <v>Organization</v>
      </c>
      <c r="H235" s="8" t="s">
        <v>732</v>
      </c>
    </row>
    <row r="236" spans="1:8" x14ac:dyDescent="0.3">
      <c r="A236" s="8">
        <v>238</v>
      </c>
      <c r="B236" s="12" t="str">
        <f>IFERROR(VLOOKUP(A236,Vocabulary!$A:$J,2,),"")</f>
        <v>legalName</v>
      </c>
      <c r="C236" s="12" t="str">
        <f>IF($A236&lt;&gt;"",VLOOKUP($A236,Vocabulary!$A:$J,10,),"")</f>
        <v>&lt;rov:legalName&gt;</v>
      </c>
      <c r="D236" s="11" t="str">
        <f>IF($A236&lt;&gt;"",IF(VLOOKUP($A236,Vocabulary!$A:$J,3,)=0,"",VLOOKUP($A236,Vocabulary!$A:$J,3,)),"")</f>
        <v>The legal name of the business.</v>
      </c>
      <c r="E236" s="11" t="str">
        <f>IF($A236&lt;&gt;"",IF(VLOOKUP($A236,Vocabulary!$A:$J,7,)=0,"",VLOOKUP($A236,Vocabulary!$A:$J,7,)),"")</f>
        <v>(CBE Oct 2018): there will no longer be spoken of social address, social name and social capital but of address, name and capital.</v>
      </c>
      <c r="F236" s="11" t="str">
        <f>IF($A236&lt;&gt;"",VLOOKUP($A236,Vocabulary!$A:$J,4,),"")</f>
        <v>Organization</v>
      </c>
      <c r="H236" s="8" t="s">
        <v>732</v>
      </c>
    </row>
    <row r="237" spans="1:8" x14ac:dyDescent="0.3">
      <c r="A237" s="8">
        <v>239</v>
      </c>
      <c r="B237" s="12" t="str">
        <f>IFERROR(VLOOKUP(A237,Vocabulary!$A:$J,2,),"")</f>
        <v>legalStatus</v>
      </c>
      <c r="C237" s="12" t="str">
        <f>IF($A237&lt;&gt;"",VLOOKUP($A237,Vocabulary!$A:$J,10,),"")</f>
        <v>&lt;fed-org:legalStatus&gt;</v>
      </c>
      <c r="D237" s="11" t="str">
        <f>IF($A237&lt;&gt;"",IF(VLOOKUP($A237,Vocabulary!$A:$J,3,)=0,"",VLOOKUP($A237,Vocabulary!$A:$J,3,)),"")</f>
        <v>The legal status of the registered organization.
E.g. normal situation, judicial agreement, opening bankruptcy etc.</v>
      </c>
      <c r="E237" s="11" t="str">
        <f>IF($A237&lt;&gt;"",IF(VLOOKUP($A237,Vocabulary!$A:$J,7,)=0,"",VLOOKUP($A237,Vocabulary!$A:$J,7,)),"")</f>
        <v/>
      </c>
      <c r="F237" s="11" t="str">
        <f>IF($A237&lt;&gt;"",VLOOKUP($A237,Vocabulary!$A:$J,4,),"")</f>
        <v>Organization</v>
      </c>
      <c r="H237" s="8" t="s">
        <v>732</v>
      </c>
    </row>
    <row r="238" spans="1:8" x14ac:dyDescent="0.3">
      <c r="A238" s="8">
        <v>242</v>
      </c>
      <c r="B238" s="12" t="str">
        <f>IFERROR(VLOOKUP(A238,Vocabulary!$A:$J,2,),"")</f>
        <v>organizationType</v>
      </c>
      <c r="C238" s="12" t="str">
        <f>IF($A238&lt;&gt;"",VLOOKUP($A238,Vocabulary!$A:$J,10,),"")</f>
        <v>&lt;fed-org:organizationType&gt;</v>
      </c>
      <c r="D238" s="11" t="str">
        <f>IF($A238&lt;&gt;"",IF(VLOOKUP($A238,Vocabulary!$A:$J,3,)=0,"",VLOOKUP($A238,Vocabulary!$A:$J,3,)),"")</f>
        <v>Type of organization: 
-natural person or 
-legal entity/undertaking without legal personality.</v>
      </c>
      <c r="E238" s="11" t="str">
        <f>IF($A238&lt;&gt;"",IF(VLOOKUP($A238,Vocabulary!$A:$J,7,)=0,"",VLOOKUP($A238,Vocabulary!$A:$J,7,)),"")</f>
        <v/>
      </c>
      <c r="F238" s="11" t="str">
        <f>IF($A238&lt;&gt;"",VLOOKUP($A238,Vocabulary!$A:$J,4,),"")</f>
        <v>Organization</v>
      </c>
      <c r="H238" s="8" t="s">
        <v>732</v>
      </c>
    </row>
    <row r="239" spans="1:8" x14ac:dyDescent="0.3">
      <c r="A239" s="8">
        <v>243</v>
      </c>
      <c r="B239" s="12" t="str">
        <f>IFERROR(VLOOKUP(A239,Vocabulary!$A:$J,2,),"")</f>
        <v>authorization</v>
      </c>
      <c r="C239" s="12" t="str">
        <f>IF($A239&lt;&gt;"",VLOOKUP($A239,Vocabulary!$A:$J,10,),"")</f>
        <v>&lt;fed-org:authorization&gt;</v>
      </c>
      <c r="D239" s="11" t="str">
        <f>IF($A239&lt;&gt;"",IF(VLOOKUP($A239,Vocabulary!$A:$J,3,)=0,"",VLOOKUP($A239,Vocabulary!$A:$J,3,)),"")</f>
        <v>Authorization allowed by an administration to the company.
By authorizations we mean approvals, permits, licenses, ... that can be issued with the intention of carrying out certain activities.</v>
      </c>
      <c r="E239" s="11" t="str">
        <f>IF($A239&lt;&gt;"",IF(VLOOKUP($A239,Vocabulary!$A:$J,7,)=0,"",VLOOKUP($A239,Vocabulary!$A:$J,7,)),"")</f>
        <v/>
      </c>
      <c r="F239" s="11" t="str">
        <f>IF($A239&lt;&gt;"",VLOOKUP($A239,Vocabulary!$A:$J,4,),"")</f>
        <v>Organization</v>
      </c>
      <c r="H239" s="8" t="s">
        <v>731</v>
      </c>
    </row>
    <row r="240" spans="1:8" x14ac:dyDescent="0.3">
      <c r="A240" s="8">
        <v>244</v>
      </c>
      <c r="B240" s="12" t="str">
        <f>IFERROR(VLOOKUP(A240,Vocabulary!$A:$J,2,),"")</f>
        <v>naturalPerson</v>
      </c>
      <c r="C240" s="12" t="str">
        <f>IF($A240&lt;&gt;"",VLOOKUP($A240,Vocabulary!$A:$J,10,),"")</f>
        <v>&lt;fed-org:naturalPerson&gt;</v>
      </c>
      <c r="D240" s="11" t="str">
        <f>IF($A240&lt;&gt;"",IF(VLOOKUP($A240,Vocabulary!$A:$J,3,)=0,"",VLOOKUP($A240,Vocabulary!$A:$J,3,)),"")</f>
        <v>Natural person.</v>
      </c>
      <c r="E240" s="11" t="str">
        <f>IF($A240&lt;&gt;"",IF(VLOOKUP($A240,Vocabulary!$A:$J,7,)=0,"",VLOOKUP($A240,Vocabulary!$A:$J,7,)),"")</f>
        <v/>
      </c>
      <c r="F240" s="11" t="str">
        <f>IF($A240&lt;&gt;"",VLOOKUP($A240,Vocabulary!$A:$J,4,),"")</f>
        <v>Organization</v>
      </c>
      <c r="H240" s="8" t="s">
        <v>732</v>
      </c>
    </row>
    <row r="241" spans="1:8" x14ac:dyDescent="0.3">
      <c r="A241" s="8">
        <v>245</v>
      </c>
      <c r="B241" s="12" t="str">
        <f>IFERROR(VLOOKUP(A241,Vocabulary!$A:$J,2,),"")</f>
        <v>telephone</v>
      </c>
      <c r="C241" s="12" t="str">
        <f>IF($A241&lt;&gt;"",VLOOKUP($A241,Vocabulary!$A:$J,10,),"")</f>
        <v>&lt;schema:telephone&gt;</v>
      </c>
      <c r="D241" s="11" t="str">
        <f>IF($A241&lt;&gt;"",IF(VLOOKUP($A241,Vocabulary!$A:$J,3,)=0,"",VLOOKUP($A241,Vocabulary!$A:$J,3,)),"")</f>
        <v>Telephone number.</v>
      </c>
      <c r="E241" s="11" t="str">
        <f>IF($A241&lt;&gt;"",IF(VLOOKUP($A241,Vocabulary!$A:$J,7,)=0,"",VLOOKUP($A241,Vocabulary!$A:$J,7,)),"")</f>
        <v>Pattern: ^\+[1-9]\d{1,14}$</v>
      </c>
      <c r="F241" s="11" t="str">
        <f>IF($A241&lt;&gt;"",VLOOKUP($A241,Vocabulary!$A:$J,4,),"")</f>
        <v>Organization</v>
      </c>
      <c r="H241" s="8" t="s">
        <v>732</v>
      </c>
    </row>
    <row r="242" spans="1:8" x14ac:dyDescent="0.3">
      <c r="A242" s="8">
        <v>248</v>
      </c>
      <c r="B242" s="12" t="str">
        <f>IFERROR(VLOOKUP(A242,Vocabulary!$A:$J,2,),"")</f>
        <v>website</v>
      </c>
      <c r="C242" s="12" t="str">
        <f>IF($A242&lt;&gt;"",VLOOKUP($A242,Vocabulary!$A:$J,10,),"")</f>
        <v>&lt;foaf:homepage&gt;</v>
      </c>
      <c r="D242" s="11" t="str">
        <f>IF($A242&lt;&gt;"",IF(VLOOKUP($A242,Vocabulary!$A:$J,3,)=0,"",VLOOKUP($A242,Vocabulary!$A:$J,3,)),"")</f>
        <v>Website.</v>
      </c>
      <c r="E242" s="11" t="str">
        <f>IF($A242&lt;&gt;"",IF(VLOOKUP($A242,Vocabulary!$A:$J,7,)=0,"",VLOOKUP($A242,Vocabulary!$A:$J,7,)),"")</f>
        <v/>
      </c>
      <c r="F242" s="11" t="str">
        <f>IF($A242&lt;&gt;"",VLOOKUP($A242,Vocabulary!$A:$J,4,),"")</f>
        <v>Organization</v>
      </c>
      <c r="H242" s="8" t="s">
        <v>732</v>
      </c>
    </row>
    <row r="243" spans="1:8" x14ac:dyDescent="0.3">
      <c r="A243" s="8">
        <v>249</v>
      </c>
      <c r="B243" s="12" t="str">
        <f>IFERROR(VLOOKUP(A243,Vocabulary!$A:$J,2,),"")</f>
        <v>BelgianAddress</v>
      </c>
      <c r="C243" s="12" t="str">
        <f>IF($A243&lt;&gt;"",VLOOKUP($A243,Vocabulary!$A:$J,10,),"")</f>
        <v>&lt;Address&gt;</v>
      </c>
      <c r="D243" s="11" t="str">
        <f>IF($A243&lt;&gt;"",IF(VLOOKUP($A243,Vocabulary!$A:$J,3,)=0,"",VLOOKUP($A243,Vocabulary!$A:$J,3,)),"")</f>
        <v xml:space="preserve">An "address representation" as conceptually defined by the INSPIRE Address Representation data type. </v>
      </c>
      <c r="E243" s="11" t="str">
        <f>IF($A243&lt;&gt;"",IF(VLOOKUP($A243,Vocabulary!$A:$J,7,)=0,"",VLOOKUP($A243,Vocabulary!$A:$J,7,)),"")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F243" s="11" t="str">
        <f>IF($A243&lt;&gt;"",VLOOKUP($A243,Vocabulary!$A:$J,4,),"")</f>
        <v>Location</v>
      </c>
      <c r="H243" s="8" t="s">
        <v>732</v>
      </c>
    </row>
    <row r="244" spans="1:8" x14ac:dyDescent="0.3">
      <c r="A244" s="8">
        <v>250</v>
      </c>
      <c r="B244" s="12" t="str">
        <f>IFERROR(VLOOKUP(A244,Vocabulary!$A:$J,2,),"")</f>
        <v>AddressableObject</v>
      </c>
      <c r="C244" s="12" t="str">
        <f>IF($A244&lt;&gt;"",VLOOKUP($A244,Vocabulary!$A:$J,10,),"")</f>
        <v>&lt;fed-loc:AddressableObject&gt;</v>
      </c>
      <c r="D244" s="11" t="str">
        <f>IF($A244&lt;&gt;"",IF(VLOOKUP($A244,Vocabulary!$A:$J,3,)=0,"",VLOOKUP($A244,Vocabulary!$A:$J,3,)),"")</f>
        <v>Geographical object that can be identified with an address.
Is abstract, ie the type of addressable object must always be specified (e.g. building unit, parcel, ..).</v>
      </c>
      <c r="E244" s="11" t="str">
        <f>IF($A244&lt;&gt;"",IF(VLOOKUP($A244,Vocabulary!$A:$J,7,)=0,"",VLOOKUP($A244,Vocabulary!$A:$J,7,)),"")</f>
        <v/>
      </c>
      <c r="F244" s="11" t="str">
        <f>IF($A244&lt;&gt;"",VLOOKUP($A244,Vocabulary!$A:$J,4,),"")</f>
        <v>Location</v>
      </c>
      <c r="H244" s="8" t="s">
        <v>732</v>
      </c>
    </row>
    <row r="245" spans="1:8" x14ac:dyDescent="0.3">
      <c r="A245" s="8">
        <v>251</v>
      </c>
      <c r="B245" s="12" t="str">
        <f>IFERROR(VLOOKUP(A245,Vocabulary!$A:$J,2,),"")</f>
        <v>Address</v>
      </c>
      <c r="C245" s="12" t="str">
        <f>IF($A245&lt;&gt;"",VLOOKUP($A245,Vocabulary!$A:$J,10,),"")</f>
        <v>&lt;Address&gt;</v>
      </c>
      <c r="D245" s="11" t="str">
        <f>IF($A245&lt;&gt;"",IF(VLOOKUP($A245,Vocabulary!$A:$J,3,)=0,"",VLOOKUP($A245,Vocabulary!$A:$J,3,)),"")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E245" s="11" t="str">
        <f>IF($A245&lt;&gt;"",IF(VLOOKUP($A245,Vocabulary!$A:$J,7,)=0,"",VLOOKUP($A245,Vocabulary!$A:$J,7,)),"")</f>
        <v>An "address representation" as conceptually defined by the INSPIRE Address Representation data type. 
https://github.com/INSPIRE-MIF/technical-guidelines/blob/main/data/ad/dataspecification_ad.pdf (§2.2) (§2.2)</v>
      </c>
      <c r="F245" s="11" t="str">
        <f>IF($A245&lt;&gt;"",VLOOKUP($A245,Vocabulary!$A:$J,4,),"")</f>
        <v>Location</v>
      </c>
      <c r="H245" s="8" t="s">
        <v>732</v>
      </c>
    </row>
    <row r="246" spans="1:8" x14ac:dyDescent="0.3">
      <c r="A246" s="8">
        <v>252</v>
      </c>
      <c r="B246" s="12" t="str">
        <f>IFERROR(VLOOKUP(A246,Vocabulary!$A:$J,2,),"")</f>
        <v>BuildingUnit</v>
      </c>
      <c r="C246" s="12" t="str">
        <f>IF($A246&lt;&gt;"",VLOOKUP($A246,Vocabulary!$A:$J,10,),"")</f>
        <v>&lt;fed-loc:BuildingUnit&gt;</v>
      </c>
      <c r="D246" s="11" t="str">
        <f>IF($A246&lt;&gt;"",IF(VLOOKUP($A246,Vocabulary!$A:$J,3,)=0,"",VLOOKUP($A246,Vocabulary!$A:$J,3,)),"")</f>
        <v>The smallest unit within a building that is suitable for residential, commercial or recreational purposes and that can be accessed via its own lockable access from the public road, a yard or a common room.</v>
      </c>
      <c r="E246" s="11" t="str">
        <f>IF($A246&lt;&gt;"",IF(VLOOKUP($A246,Vocabulary!$A:$J,7,)=0,"",VLOOKUP($A246,Vocabulary!$A:$J,7,)),"")</f>
        <v/>
      </c>
      <c r="F246" s="11" t="str">
        <f>IF($A246&lt;&gt;"",VLOOKUP($A246,Vocabulary!$A:$J,4,),"")</f>
        <v>Location</v>
      </c>
      <c r="H246" s="8" t="s">
        <v>732</v>
      </c>
    </row>
    <row r="247" spans="1:8" x14ac:dyDescent="0.3">
      <c r="A247" s="8">
        <v>255</v>
      </c>
      <c r="B247" s="12" t="str">
        <f>IFERROR(VLOOKUP(A247,Vocabulary!$A:$J,2,),"")</f>
        <v>GeographicPosition</v>
      </c>
      <c r="C247" s="12" t="str">
        <f>IF($A247&lt;&gt;"",VLOOKUP($A247,Vocabulary!$A:$J,10,),"")</f>
        <v>&lt;GeographicPosition&gt;</v>
      </c>
      <c r="D247" s="11" t="str">
        <f>IF($A247&lt;&gt;"",IF(VLOOKUP($A247,Vocabulary!$A:$J,3,)=0,"",VLOOKUP($A247,Vocabulary!$A:$J,3,)),"")</f>
        <v>Geographic position indicated by a point.</v>
      </c>
      <c r="E247" s="11" t="str">
        <f>IF($A247&lt;&gt;"",IF(VLOOKUP($A247,Vocabulary!$A:$J,7,)=0,"",VLOOKUP($A247,Vocabulary!$A:$J,7,)),"")</f>
        <v/>
      </c>
      <c r="F247" s="11" t="str">
        <f>IF($A247&lt;&gt;"",VLOOKUP($A247,Vocabulary!$A:$J,4,),"")</f>
        <v>Location</v>
      </c>
      <c r="H247" s="8" t="s">
        <v>732</v>
      </c>
    </row>
    <row r="248" spans="1:8" x14ac:dyDescent="0.3">
      <c r="A248" s="8">
        <v>256</v>
      </c>
      <c r="B248" s="12" t="str">
        <f>IFERROR(VLOOKUP(A248,Vocabulary!$A:$J,2,),"")</f>
        <v>Identifier</v>
      </c>
      <c r="C248" s="12" t="str">
        <f>IF($A248&lt;&gt;"",VLOOKUP($A248,Vocabulary!$A:$J,10,),"")</f>
        <v>&lt;adms:Identifier&gt;</v>
      </c>
      <c r="D248" s="11" t="str">
        <f>IF($A248&lt;&gt;"",IF(VLOOKUP($A248,Vocabulary!$A:$J,3,)=0,"",VLOOKUP($A248,Vocabulary!$A:$J,3,)),"")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E248" s="11" t="str">
        <f>IF($A248&lt;&gt;"",IF(VLOOKUP($A248,Vocabulary!$A:$J,7,)=0,"",VLOOKUP($A248,Vocabulary!$A:$J,7,)),"")</f>
        <v/>
      </c>
      <c r="F248" s="11" t="str">
        <f>IF($A248&lt;&gt;"",VLOOKUP($A248,Vocabulary!$A:$J,4,),"")</f>
        <v>Generic</v>
      </c>
      <c r="H248" s="8" t="s">
        <v>732</v>
      </c>
    </row>
    <row r="249" spans="1:8" x14ac:dyDescent="0.3">
      <c r="A249" s="8">
        <v>257</v>
      </c>
      <c r="B249" s="12" t="str">
        <f>IFERROR(VLOOKUP(A249,Vocabulary!$A:$J,2,),"")</f>
        <v>MooringPlace</v>
      </c>
      <c r="C249" s="12" t="str">
        <f>IF($A249&lt;&gt;"",VLOOKUP($A249,Vocabulary!$A:$J,10,),"")</f>
        <v>&lt;fed-loc:MooringPlace&gt;</v>
      </c>
      <c r="D249" s="11" t="str">
        <f>IF($A249&lt;&gt;"",IF(VLOOKUP($A249,Vocabulary!$A:$J,3,)=0,"",VLOOKUP($A249,Vocabulary!$A:$J,3,)),"")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E249" s="11" t="str">
        <f>IF($A249&lt;&gt;"",IF(VLOOKUP($A249,Vocabulary!$A:$J,7,)=0,"",VLOOKUP($A249,Vocabulary!$A:$J,7,)),"")</f>
        <v/>
      </c>
      <c r="F249" s="11" t="str">
        <f>IF($A249&lt;&gt;"",VLOOKUP($A249,Vocabulary!$A:$J,4,),"")</f>
        <v>Location</v>
      </c>
      <c r="H249" s="8" t="s">
        <v>732</v>
      </c>
    </row>
    <row r="250" spans="1:8" x14ac:dyDescent="0.3">
      <c r="A250" s="8">
        <v>258</v>
      </c>
      <c r="B250" s="12" t="str">
        <f>IFERROR(VLOOKUP(A250,Vocabulary!$A:$J,2,),"")</f>
        <v>Municipality</v>
      </c>
      <c r="C250" s="12" t="str">
        <f>IF($A250&lt;&gt;"",VLOOKUP($A250,Vocabulary!$A:$J,10,),"")</f>
        <v>&lt;fed-loc:Municipality&gt;</v>
      </c>
      <c r="D250" s="11" t="str">
        <f>IF($A250&lt;&gt;"",IF(VLOOKUP($A250,Vocabulary!$A:$J,3,)=0,"",VLOOKUP($A250,Vocabulary!$A:$J,3,)),"")</f>
        <v>Official administrative zone of the Belgian territory. The municipality is the smallest administrative part of the Belgian territory whose boundaries can only be changed by the legislator.</v>
      </c>
      <c r="E250" s="11" t="str">
        <f>IF($A250&lt;&gt;"",IF(VLOOKUP($A250,Vocabulary!$A:$J,7,)=0,"",VLOOKUP($A250,Vocabulary!$A:$J,7,)),"")</f>
        <v/>
      </c>
      <c r="F250" s="11" t="str">
        <f>IF($A250&lt;&gt;"",VLOOKUP($A250,Vocabulary!$A:$J,4,),"")</f>
        <v>Location</v>
      </c>
      <c r="H250" s="8" t="s">
        <v>732</v>
      </c>
    </row>
    <row r="251" spans="1:8" x14ac:dyDescent="0.3">
      <c r="A251" s="8">
        <v>260</v>
      </c>
      <c r="B251" s="12" t="str">
        <f>IFERROR(VLOOKUP(A251,Vocabulary!$A:$J,2,),"")</f>
        <v>Parcel</v>
      </c>
      <c r="C251" s="12" t="str">
        <f>IF($A251&lt;&gt;"",VLOOKUP($A251,Vocabulary!$A:$J,10,),"")</f>
        <v>&lt;fed-loc:Parcel&gt;</v>
      </c>
      <c r="D251" s="11" t="str">
        <f>IF($A251&lt;&gt;"",IF(VLOOKUP($A251,Vocabulary!$A:$J,3,)=0,"",VLOOKUP($A251,Vocabulary!$A:$J,3,)),"")</f>
        <v>A "parcel" is a part of the territory officially established with a cadastral or administrative purpose.</v>
      </c>
      <c r="E251" s="11" t="str">
        <f>IF($A251&lt;&gt;"",IF(VLOOKUP($A251,Vocabulary!$A:$J,7,)=0,"",VLOOKUP($A251,Vocabulary!$A:$J,7,)),"")</f>
        <v/>
      </c>
      <c r="F251" s="11" t="str">
        <f>IF($A251&lt;&gt;"",VLOOKUP($A251,Vocabulary!$A:$J,4,),"")</f>
        <v>Location</v>
      </c>
      <c r="H251" s="8" t="s">
        <v>732</v>
      </c>
    </row>
    <row r="252" spans="1:8" x14ac:dyDescent="0.3">
      <c r="A252" s="8">
        <v>261</v>
      </c>
      <c r="B252" s="12" t="str">
        <f>IFERROR(VLOOKUP(A252,Vocabulary!$A:$J,2,),"")</f>
        <v>PartOfMunicipality</v>
      </c>
      <c r="C252" s="12" t="str">
        <f>IF($A252&lt;&gt;"",VLOOKUP($A252,Vocabulary!$A:$J,10,),"")</f>
        <v>&lt;fed-loc:PartOfMunicipality&gt;</v>
      </c>
      <c r="D252" s="11" t="str">
        <f>IF($A252&lt;&gt;"",IF(VLOOKUP($A252,Vocabulary!$A:$J,3,)=0,"",VLOOKUP($A252,Vocabulary!$A:$J,3,)),"")</f>
        <v>A part of a municipality, such as a former municipality (prior to the merger of the municipalities), or a neighborhood.</v>
      </c>
      <c r="E252" s="11" t="str">
        <f>IF($A252&lt;&gt;"",IF(VLOOKUP($A252,Vocabulary!$A:$J,7,)=0,"",VLOOKUP($A252,Vocabulary!$A:$J,7,)),"")</f>
        <v>Context BEST: Part of Municipality is a class defined by the Walloon region. It does not exist in Flanders nor in the Brussels region.</v>
      </c>
      <c r="F252" s="11" t="str">
        <f>IF($A252&lt;&gt;"",VLOOKUP($A252,Vocabulary!$A:$J,4,),"")</f>
        <v>Location</v>
      </c>
      <c r="H252" s="8" t="s">
        <v>731</v>
      </c>
    </row>
    <row r="253" spans="1:8" x14ac:dyDescent="0.3">
      <c r="A253" s="8">
        <v>262</v>
      </c>
      <c r="B253" s="12" t="str">
        <f>IFERROR(VLOOKUP(A253,Vocabulary!$A:$J,2,),"")</f>
        <v>PostalInfo</v>
      </c>
      <c r="C253" s="12" t="str">
        <f>IF($A253&lt;&gt;"",VLOOKUP($A253,Vocabulary!$A:$J,10,),"")</f>
        <v>&lt;PostalDescriptor&gt;</v>
      </c>
      <c r="D253" s="11" t="str">
        <f>IF($A253&lt;&gt;"",IF(VLOOKUP($A253,Vocabulary!$A:$J,3,)=0,"",VLOOKUP($A253,Vocabulary!$A:$J,3,)),"")</f>
        <v>Information given by the provider of the universal postal service for the identification of a grouping of addresses in a geographical area for postal purposes.</v>
      </c>
      <c r="E253" s="11" t="str">
        <f>IF($A253&lt;&gt;"",IF(VLOOKUP($A253,Vocabulary!$A:$J,7,)=0,"",VLOOKUP($A253,Vocabulary!$A:$J,7,)),"")</f>
        <v/>
      </c>
      <c r="F253" s="11" t="str">
        <f>IF($A253&lt;&gt;"",VLOOKUP($A253,Vocabulary!$A:$J,4,),"")</f>
        <v>Location</v>
      </c>
      <c r="H253" s="8" t="s">
        <v>732</v>
      </c>
    </row>
    <row r="254" spans="1:8" x14ac:dyDescent="0.3">
      <c r="A254" s="8">
        <v>263</v>
      </c>
      <c r="B254" s="12" t="str">
        <f>IFERROR(VLOOKUP(A254,Vocabulary!$A:$J,2,),"")</f>
        <v>Stand</v>
      </c>
      <c r="C254" s="12" t="str">
        <f>IF($A254&lt;&gt;"",VLOOKUP($A254,Vocabulary!$A:$J,10,),"")</f>
        <v>&lt;fed-loc:Stand&gt;</v>
      </c>
      <c r="D254" s="11" t="str">
        <f>IF($A254&lt;&gt;"",IF(VLOOKUP($A254,Vocabulary!$A:$J,3,)=0,"",VLOOKUP($A254,Vocabulary!$A:$J,3,)),"")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E254" s="11" t="str">
        <f>IF($A254&lt;&gt;"",IF(VLOOKUP($A254,Vocabulary!$A:$J,7,)=0,"",VLOOKUP($A254,Vocabulary!$A:$J,7,)),"")</f>
        <v/>
      </c>
      <c r="F254" s="11" t="str">
        <f>IF($A254&lt;&gt;"",VLOOKUP($A254,Vocabulary!$A:$J,4,),"")</f>
        <v>Location</v>
      </c>
      <c r="H254" s="8" t="s">
        <v>732</v>
      </c>
    </row>
    <row r="255" spans="1:8" x14ac:dyDescent="0.3">
      <c r="A255" s="8">
        <v>267</v>
      </c>
      <c r="B255" s="12" t="str">
        <f>IFERROR(VLOOKUP(A255,Vocabulary!$A:$J,2,),"")</f>
        <v>addressPosition</v>
      </c>
      <c r="C255" s="12" t="str">
        <f>IF($A255&lt;&gt;"",VLOOKUP($A255,Vocabulary!$A:$J,10,),"")</f>
        <v>&lt;Address.position&gt;</v>
      </c>
      <c r="D255" s="11" t="str">
        <f>IF($A255&lt;&gt;"",IF(VLOOKUP($A255,Vocabulary!$A:$J,3,)=0,"",VLOOKUP($A255,Vocabulary!$A:$J,3,)),"")</f>
        <v>Position of a characteristic point that represents the position of the address according to a specific specification and includes information about the origin of the position.</v>
      </c>
      <c r="E255" s="11" t="str">
        <f>IF($A255&lt;&gt;"",IF(VLOOKUP($A255,Vocabulary!$A:$J,7,)=0,"",VLOOKUP($A255,Vocabulary!$A:$J,7,)),"")</f>
        <v/>
      </c>
      <c r="F255" s="11" t="str">
        <f>IF($A255&lt;&gt;"",VLOOKUP($A255,Vocabulary!$A:$J,4,),"")</f>
        <v>Location</v>
      </c>
      <c r="H255" s="8" t="s">
        <v>732</v>
      </c>
    </row>
    <row r="256" spans="1:8" x14ac:dyDescent="0.3">
      <c r="A256" s="8">
        <v>268</v>
      </c>
      <c r="B256" s="12" t="str">
        <f>IFERROR(VLOOKUP(A256,Vocabulary!$A:$J,2,),"")</f>
        <v>addressSortField</v>
      </c>
      <c r="C256" s="12" t="str">
        <f>IF($A256&lt;&gt;"",VLOOKUP($A256,Vocabulary!$A:$J,10,),"")</f>
        <v>&lt;fed-loc:addressSortField&gt;</v>
      </c>
      <c r="D256" s="11" t="str">
        <f>IF($A256&lt;&gt;"",IF(VLOOKUP($A256,Vocabulary!$A:$J,3,)=0,"",VLOOKUP($A256,Vocabulary!$A:$J,3,)),"")</f>
        <v>Transformation of the original house number &amp; bus number (eg addition of leading zeros) so that this can be sorted.</v>
      </c>
      <c r="E256" s="11" t="str">
        <f>IF($A256&lt;&gt;"",IF(VLOOKUP($A256,Vocabulary!$A:$J,7,)=0,"",VLOOKUP($A256,Vocabulary!$A:$J,7,)),"")</f>
        <v/>
      </c>
      <c r="F256" s="11" t="str">
        <f>IF($A256&lt;&gt;"",VLOOKUP($A256,Vocabulary!$A:$J,4,),"")</f>
        <v>Location</v>
      </c>
      <c r="H256" s="8" t="s">
        <v>732</v>
      </c>
    </row>
    <row r="257" spans="1:8" x14ac:dyDescent="0.3">
      <c r="A257" s="8">
        <v>269</v>
      </c>
      <c r="B257" s="12" t="str">
        <f>IFERROR(VLOOKUP(A257,Vocabulary!$A:$J,2,),"")</f>
        <v>addressStatus</v>
      </c>
      <c r="C257" s="12" t="str">
        <f>IF($A257&lt;&gt;"",VLOOKUP($A257,Vocabulary!$A:$J,10,),"")</f>
        <v>&lt;Address.status&gt;</v>
      </c>
      <c r="D257" s="11" t="str">
        <f>IF($A257&lt;&gt;"",IF(VLOOKUP($A257,Vocabulary!$A:$J,3,)=0,"",VLOOKUP($A257,Vocabulary!$A:$J,3,)),"")</f>
        <v>Current status of the address.</v>
      </c>
      <c r="E257" s="11" t="str">
        <f>IF($A257&lt;&gt;"",IF(VLOOKUP($A257,Vocabulary!$A:$J,7,)=0,"",VLOOKUP($A257,Vocabulary!$A:$J,7,)),"")</f>
        <v/>
      </c>
      <c r="F257" s="11" t="str">
        <f>IF($A257&lt;&gt;"",VLOOKUP($A257,Vocabulary!$A:$J,4,),"")</f>
        <v>Location</v>
      </c>
      <c r="H257" s="8" t="s">
        <v>732</v>
      </c>
    </row>
    <row r="258" spans="1:8" x14ac:dyDescent="0.3">
      <c r="A258" s="8">
        <v>272</v>
      </c>
      <c r="B258" s="12" t="str">
        <f>IFERROR(VLOOKUP(A258,Vocabulary!$A:$J,2,),"")</f>
        <v>fullAddress</v>
      </c>
      <c r="C258" s="12" t="str">
        <f>IF($A258&lt;&gt;"",VLOOKUP($A258,Vocabulary!$A:$J,10,),"")</f>
        <v>&lt;locn:fullAddress&gt;</v>
      </c>
      <c r="D258" s="11" t="str">
        <f>IF($A258&lt;&gt;"",IF(VLOOKUP($A258,Vocabulary!$A:$J,3,)=0,"",VLOOKUP($A258,Vocabulary!$A:$J,3,)),"")</f>
        <v>The complete address in one string, whether or not formatted.
Avoids errors due to the splitting of the address in its parts. Displays the prescribed sequence of different parts</v>
      </c>
      <c r="E258" s="11" t="str">
        <f>IF($A258&lt;&gt;"",IF(VLOOKUP($A258,Vocabulary!$A:$J,7,)=0,"",VLOOKUP($A258,Vocabulary!$A:$J,7,)),"")</f>
        <v/>
      </c>
      <c r="F258" s="11" t="str">
        <f>IF($A258&lt;&gt;"",VLOOKUP($A258,Vocabulary!$A:$J,4,),"")</f>
        <v>Location</v>
      </c>
      <c r="H258" s="8" t="s">
        <v>732</v>
      </c>
    </row>
    <row r="259" spans="1:8" x14ac:dyDescent="0.3">
      <c r="A259" s="8">
        <v>276</v>
      </c>
      <c r="B259" s="12" t="str">
        <f>IFERROR(VLOOKUP(A259,Vocabulary!$A:$J,2,),"")</f>
        <v>hasComponent</v>
      </c>
      <c r="C259" s="12" t="str">
        <f>IF($A259&lt;&gt;"",VLOOKUP($A259,Vocabulary!$A:$J,10,),"")</f>
        <v>&lt;Address.component&gt;</v>
      </c>
      <c r="D259" s="11" t="str">
        <f>IF($A259&lt;&gt;"",IF(VLOOKUP($A259,Vocabulary!$A:$J,3,)=0,"",VLOOKUP($A259,Vocabulary!$A:$J,3,)),"")</f>
        <v>Refers to the various components of a Class.
E.g. Address (PostalInfo, Street, Municipality)</v>
      </c>
      <c r="E259" s="11" t="str">
        <f>IF($A259&lt;&gt;"",IF(VLOOKUP($A259,Vocabulary!$A:$J,7,)=0,"",VLOOKUP($A259,Vocabulary!$A:$J,7,)),"")</f>
        <v>BEST datamodel: hasComponent
alternative property names to be checked with BEST:
hasStreet, hasMunicipality, hasPartOfMunicipality, hasPostalInfo</v>
      </c>
      <c r="F259" s="11" t="str">
        <f>IF($A259&lt;&gt;"",VLOOKUP($A259,Vocabulary!$A:$J,4,),"")</f>
        <v>Location</v>
      </c>
      <c r="H259" s="8" t="s">
        <v>732</v>
      </c>
    </row>
    <row r="260" spans="1:8" x14ac:dyDescent="0.3">
      <c r="A260" s="8">
        <v>277</v>
      </c>
      <c r="B260" s="12" t="str">
        <f>IFERROR(VLOOKUP(A260,Vocabulary!$A:$J,2,),"")</f>
        <v>hasRepresentation</v>
      </c>
      <c r="C260" s="12" t="str">
        <f>IF($A260&lt;&gt;"",VLOOKUP($A260,Vocabulary!$A:$J,10,),"")</f>
        <v>&lt;fed-loc:hasRepresentation&gt;</v>
      </c>
      <c r="D260" s="11" t="str">
        <f>IF($A260&lt;&gt;"",IF(VLOOKUP($A260,Vocabulary!$A:$J,3,)=0,"",VLOOKUP($A260,Vocabulary!$A:$J,3,)),"")</f>
        <v>An object is represented by another.
E.g. Address has an AddressRepresentation.</v>
      </c>
      <c r="E260" s="11" t="str">
        <f>IF($A260&lt;&gt;"",IF(VLOOKUP($A260,Vocabulary!$A:$J,7,)=0,"",VLOOKUP($A260,Vocabulary!$A:$J,7,)),"")</f>
        <v/>
      </c>
      <c r="F260" s="11" t="str">
        <f>IF($A260&lt;&gt;"",VLOOKUP($A260,Vocabulary!$A:$J,4,),"")</f>
        <v>Location</v>
      </c>
      <c r="H260" s="8" t="s">
        <v>732</v>
      </c>
    </row>
    <row r="261" spans="1:8" x14ac:dyDescent="0.3">
      <c r="A261" s="8">
        <v>278</v>
      </c>
      <c r="B261" s="12" t="str">
        <f>IFERROR(VLOOKUP(A261,Vocabulary!$A:$J,2,),"")</f>
        <v>homonymAddition</v>
      </c>
      <c r="C261" s="12" t="str">
        <f>IF($A261&lt;&gt;"",VLOOKUP($A261,Vocabulary!$A:$J,10,),"")</f>
        <v>&lt;fed-loc:homonymAddition&gt;</v>
      </c>
      <c r="D261" s="11" t="str">
        <f>IF($A261&lt;&gt;"",IF(VLOOKUP($A261,Vocabulary!$A:$J,3,)=0,"",VLOOKUP($A261,Vocabulary!$A:$J,3,)),"")</f>
        <v>Addition to distinguish double street names (street names with the same name but different location in the municipality and their own addresses).</v>
      </c>
      <c r="E261" s="11" t="str">
        <f>IF($A261&lt;&gt;"",IF(VLOOKUP($A261,Vocabulary!$A:$J,7,)=0,"",VLOOKUP($A261,Vocabulary!$A:$J,7,)),"")</f>
        <v>See https://github.com/belgif/fedvoc/wiki/Mapping-of-a-Belgian-(BEST)-address-on-an-international-address</v>
      </c>
      <c r="F261" s="11" t="str">
        <f>IF($A261&lt;&gt;"",VLOOKUP($A261,Vocabulary!$A:$J,4,),"")</f>
        <v>Location</v>
      </c>
      <c r="H261" s="8" t="s">
        <v>731</v>
      </c>
    </row>
    <row r="262" spans="1:8" x14ac:dyDescent="0.3">
      <c r="A262" s="8">
        <v>280</v>
      </c>
      <c r="B262" s="12" t="str">
        <f>IFERROR(VLOOKUP(A262,Vocabulary!$A:$J,2,),"")</f>
        <v>assignedTo</v>
      </c>
      <c r="C262" s="12" t="str">
        <f>IF($A262&lt;&gt;"",VLOOKUP($A262,Vocabulary!$A:$J,10,),"")</f>
        <v>&lt;fed-loc:assignedTo&gt;</v>
      </c>
      <c r="D262" s="11" t="str">
        <f>IF($A262&lt;&gt;"",IF(VLOOKUP($A262,Vocabulary!$A:$J,3,)=0,"",VLOOKUP($A262,Vocabulary!$A:$J,3,)),"")</f>
        <v>Addressable object to which the address has been assigned.</v>
      </c>
      <c r="E262" s="11" t="str">
        <f>IF($A262&lt;&gt;"",IF(VLOOKUP($A262,Vocabulary!$A:$J,7,)=0,"",VLOOKUP($A262,Vocabulary!$A:$J,7,)),"")</f>
        <v/>
      </c>
      <c r="F262" s="11" t="str">
        <f>IF($A262&lt;&gt;"",VLOOKUP($A262,Vocabulary!$A:$J,4,),"")</f>
        <v>Location</v>
      </c>
      <c r="H262" s="8" t="s">
        <v>732</v>
      </c>
    </row>
    <row r="263" spans="1:8" x14ac:dyDescent="0.3">
      <c r="A263" s="8">
        <v>283</v>
      </c>
      <c r="B263" s="12" t="str">
        <f>IFERROR(VLOOKUP(A263,Vocabulary!$A:$J,2,),"")</f>
        <v>isOfficiallyAssigned</v>
      </c>
      <c r="C263" s="12" t="str">
        <f>IF($A263&lt;&gt;"",VLOOKUP($A263,Vocabulary!$A:$J,10,),"")</f>
        <v>&lt;fed-loc:isOfficiallyAssigned&gt;</v>
      </c>
      <c r="D263" s="11" t="str">
        <f>IF($A263&lt;&gt;"",IF(VLOOKUP($A263,Vocabulary!$A:$J,3,)=0,"",VLOOKUP($A263,Vocabulary!$A:$J,3,)),"")</f>
        <v>Indicates whether the address has been officially assigned by the address manager.
An address is unofficial if its existence was not known from the administrative procedures, but only after it was actually established on the site.</v>
      </c>
      <c r="E263" s="11" t="str">
        <f>IF($A263&lt;&gt;"",IF(VLOOKUP($A263,Vocabulary!$A:$J,7,)=0,"",VLOOKUP($A263,Vocabulary!$A:$J,7,)),"")</f>
        <v/>
      </c>
      <c r="F263" s="11" t="str">
        <f>IF($A263&lt;&gt;"",VLOOKUP($A263,Vocabulary!$A:$J,4,),"")</f>
        <v>Location</v>
      </c>
      <c r="H263" s="8" t="s">
        <v>732</v>
      </c>
    </row>
    <row r="264" spans="1:8" x14ac:dyDescent="0.3">
      <c r="A264" s="8">
        <v>285</v>
      </c>
      <c r="B264" s="12" t="str">
        <f>IFERROR(VLOOKUP(A264,Vocabulary!$A:$J,2,),"")</f>
        <v>situatedIn</v>
      </c>
      <c r="C264" s="12" t="str">
        <f>IF($A264&lt;&gt;"",VLOOKUP($A264,Vocabulary!$A:$J,10,),"")</f>
        <v>&lt;AddressComponent.situatedWithin&gt;</v>
      </c>
      <c r="D264" s="11" t="str">
        <f>IF($A264&lt;&gt;"",IF(VLOOKUP($A264,Vocabulary!$A:$J,3,)=0,"",VLOOKUP($A264,Vocabulary!$A:$J,3,)),"")</f>
        <v>Indicator that that says that a location is situated in another location.
E.g. 
an address can be situated in a part of a municipality, 
a part of a municipality is situated in a municipality</v>
      </c>
      <c r="E264" s="11" t="str">
        <f>IF($A264&lt;&gt;"",IF(VLOOKUP($A264,Vocabulary!$A:$J,7,)=0,"",VLOOKUP($A264,Vocabulary!$A:$J,7,)),"")</f>
        <v/>
      </c>
      <c r="F264" s="11" t="str">
        <f>IF($A264&lt;&gt;"",VLOOKUP($A264,Vocabulary!$A:$J,4,),"")</f>
        <v>Location</v>
      </c>
      <c r="H264" s="8" t="s">
        <v>732</v>
      </c>
    </row>
    <row r="265" spans="1:8" x14ac:dyDescent="0.3">
      <c r="A265" s="8">
        <v>289</v>
      </c>
      <c r="B265" s="12" t="str">
        <f>IFERROR(VLOOKUP(A265,Vocabulary!$A:$J,2,),"")</f>
        <v>municipalityName</v>
      </c>
      <c r="C265" s="12" t="str">
        <f>IF($A265&lt;&gt;"",VLOOKUP($A265,Vocabulary!$A:$J,10,),"")</f>
        <v>&lt;fed-loc:municipalityName&gt;</v>
      </c>
      <c r="D265" s="11" t="str">
        <f>IF($A265&lt;&gt;"",IF(VLOOKUP($A265,Vocabulary!$A:$J,3,)=0,"",VLOOKUP($A265,Vocabulary!$A:$J,3,)),"")</f>
        <v>Name of the municipality</v>
      </c>
      <c r="E265" s="11" t="str">
        <f>IF($A265&lt;&gt;"",IF(VLOOKUP($A265,Vocabulary!$A:$J,7,)=0,"",VLOOKUP($A265,Vocabulary!$A:$J,7,)),"")</f>
        <v/>
      </c>
      <c r="F265" s="11" t="str">
        <f>IF($A265&lt;&gt;"",VLOOKUP($A265,Vocabulary!$A:$J,4,),"")</f>
        <v>Location</v>
      </c>
      <c r="H265" s="8" t="s">
        <v>732</v>
      </c>
    </row>
    <row r="266" spans="1:8" x14ac:dyDescent="0.3">
      <c r="A266" s="8">
        <v>297</v>
      </c>
      <c r="B266" s="12" t="str">
        <f>IFERROR(VLOOKUP(A266,Vocabulary!$A:$J,2,),"")</f>
        <v>partOfMunicipalityName</v>
      </c>
      <c r="C266" s="12" t="str">
        <f>IF($A266&lt;&gt;"",VLOOKUP($A266,Vocabulary!$A:$J,10,),"")</f>
        <v>&lt;fed-loc:partOfMunicipalityName&gt;</v>
      </c>
      <c r="D266" s="11" t="str">
        <f>IF($A266&lt;&gt;"",IF(VLOOKUP($A266,Vocabulary!$A:$J,3,)=0,"",VLOOKUP($A266,Vocabulary!$A:$J,3,)),"")</f>
        <v>Name of the part of the municipality</v>
      </c>
      <c r="E266" s="11" t="str">
        <f>IF($A266&lt;&gt;"",IF(VLOOKUP($A266,Vocabulary!$A:$J,7,)=0,"",VLOOKUP($A266,Vocabulary!$A:$J,7,)),"")</f>
        <v>Context BEST: Part of Municipality is a class defined by the Walloon region. It does not exist in Flanders nor in the Brussels region.
See https://github.com/belgif/fedvoc/wiki/Mapping-of-a-Belgian-(BEST)-address-on-an-international-address</v>
      </c>
      <c r="F266" s="11" t="str">
        <f>IF($A266&lt;&gt;"",VLOOKUP($A266,Vocabulary!$A:$J,4,),"")</f>
        <v>Location</v>
      </c>
      <c r="H266" s="8" t="s">
        <v>731</v>
      </c>
    </row>
    <row r="267" spans="1:8" x14ac:dyDescent="0.3">
      <c r="A267" s="8">
        <v>298</v>
      </c>
      <c r="B267" s="12" t="str">
        <f>IFERROR(VLOOKUP(A267,Vocabulary!$A:$J,2,),"")</f>
        <v>boxNumber</v>
      </c>
      <c r="C267" s="12" t="str">
        <f>IF($A267&lt;&gt;"",VLOOKUP($A267,Vocabulary!$A:$J,10,),"")</f>
        <v>&lt;locatorDesignator&gt;</v>
      </c>
      <c r="D267" s="11" t="str">
        <f>IF($A267&lt;&gt;"",IF(VLOOKUP($A267,Vocabulary!$A:$J,3,)=0,"",VLOOKUP($A267,Vocabulary!$A:$J,3,)),"")</f>
        <v>An officially assigned alphanumeric code that is added to the house number to distinguish multiple building units, mooring places, stands or parcels that have the same house number.</v>
      </c>
      <c r="E267" s="11" t="str">
        <f>IF($A267&lt;&gt;"",IF(VLOOKUP($A267,Vocabulary!$A:$J,7,)=0,"",VLOOKUP($A267,Vocabulary!$A:$J,7,)),"")</f>
        <v>See https://github.com/belgif/fedvoc/wiki/Mapping-of-a-Belgian-(BEST)-address-on-an-international-address</v>
      </c>
      <c r="F267" s="11" t="str">
        <f>IF($A267&lt;&gt;"",VLOOKUP($A267,Vocabulary!$A:$J,4,),"")</f>
        <v>Location</v>
      </c>
      <c r="H267" s="8" t="s">
        <v>732</v>
      </c>
    </row>
    <row r="268" spans="1:8" x14ac:dyDescent="0.3">
      <c r="A268" s="8">
        <v>299</v>
      </c>
      <c r="B268" s="12" t="str">
        <f>IFERROR(VLOOKUP(A268,Vocabulary!$A:$J,2,),"")</f>
        <v>pointGeometry</v>
      </c>
      <c r="C268" s="12" t="str">
        <f>IF($A268&lt;&gt;"",VLOOKUP($A268,Vocabulary!$A:$J,10,),"")</f>
        <v>&lt;fed-loc:pointGeometry&gt;</v>
      </c>
      <c r="D268" s="11" t="str">
        <f>IF($A268&lt;&gt;"",IF(VLOOKUP($A268,Vocabulary!$A:$J,3,)=0,"",VLOOKUP($A268,Vocabulary!$A:$J,3,)),"")</f>
        <v>The cartographic coordinates of the point.</v>
      </c>
      <c r="E268" s="11" t="str">
        <f>IF($A268&lt;&gt;"",IF(VLOOKUP($A268,Vocabulary!$A:$J,7,)=0,"",VLOOKUP($A268,Vocabulary!$A:$J,7,)),"")</f>
        <v/>
      </c>
      <c r="F268" s="11" t="str">
        <f>IF($A268&lt;&gt;"",VLOOKUP($A268,Vocabulary!$A:$J,4,),"")</f>
        <v>Location</v>
      </c>
      <c r="H268" s="8" t="s">
        <v>731</v>
      </c>
    </row>
    <row r="269" spans="1:8" x14ac:dyDescent="0.3">
      <c r="A269" s="8">
        <v>300</v>
      </c>
      <c r="B269" s="12" t="str">
        <f>IFERROR(VLOOKUP(A269,Vocabulary!$A:$J,2,),"")</f>
        <v>positionGeometryMethod</v>
      </c>
      <c r="C269" s="12" t="str">
        <f>IF($A269&lt;&gt;"",VLOOKUP($A269,Vocabulary!$A:$J,10,),"")</f>
        <v>&lt;GeographicPosition.method&gt;</v>
      </c>
      <c r="D269" s="11" t="str">
        <f>IF($A269&lt;&gt;"",IF(VLOOKUP($A269,Vocabulary!$A:$J,3,)=0,"",VLOOKUP($A269,Vocabulary!$A:$J,3,)),"")</f>
        <v>The way the point was determined.</v>
      </c>
      <c r="E269" s="11" t="str">
        <f>IF($A269&lt;&gt;"",IF(VLOOKUP($A269,Vocabulary!$A:$J,7,)=0,"",VLOOKUP($A269,Vocabulary!$A:$J,7,)),"")</f>
        <v/>
      </c>
      <c r="F269" s="11" t="str">
        <f>IF($A269&lt;&gt;"",VLOOKUP($A269,Vocabulary!$A:$J,4,),"")</f>
        <v>Location</v>
      </c>
      <c r="H269" s="8" t="s">
        <v>732</v>
      </c>
    </row>
    <row r="270" spans="1:8" x14ac:dyDescent="0.3">
      <c r="A270" s="8">
        <v>301</v>
      </c>
      <c r="B270" s="12" t="str">
        <f>IFERROR(VLOOKUP(A270,Vocabulary!$A:$J,2,),"")</f>
        <v>positionSpecification</v>
      </c>
      <c r="C270" s="12" t="str">
        <f>IF($A270&lt;&gt;"",VLOOKUP($A270,Vocabulary!$A:$J,10,),"")</f>
        <v>&lt;GeographicPosition.specification&gt;</v>
      </c>
      <c r="D270" s="11" t="str">
        <f>IF($A270&lt;&gt;"",IF(VLOOKUP($A270,Vocabulary!$A:$J,3,)=0,"",VLOOKUP($A270,Vocabulary!$A:$J,3,)),"")</f>
        <v>The object on which the point was determined.</v>
      </c>
      <c r="E270" s="11" t="str">
        <f>IF($A270&lt;&gt;"",IF(VLOOKUP($A270,Vocabulary!$A:$J,7,)=0,"",VLOOKUP($A270,Vocabulary!$A:$J,7,)),"")</f>
        <v/>
      </c>
      <c r="F270" s="11" t="str">
        <f>IF($A270&lt;&gt;"",VLOOKUP($A270,Vocabulary!$A:$J,4,),"")</f>
        <v>Location</v>
      </c>
      <c r="H270" s="8" t="s">
        <v>732</v>
      </c>
    </row>
    <row r="271" spans="1:8" x14ac:dyDescent="0.3">
      <c r="A271" s="8">
        <v>303</v>
      </c>
      <c r="B271" s="12" t="str">
        <f>IFERROR(VLOOKUP(A271,Vocabulary!$A:$J,2,),"")</f>
        <v>postCode</v>
      </c>
      <c r="C271" s="12" t="str">
        <f>IF($A271&lt;&gt;"",VLOOKUP($A271,Vocabulary!$A:$J,10,),"")</f>
        <v>&lt;PostalDescriptor.postCode&gt;</v>
      </c>
      <c r="D271" s="11" t="str">
        <f>IF($A271&lt;&gt;"",IF(VLOOKUP($A271,Vocabulary!$A:$J,3,)=0,"",VLOOKUP($A271,Vocabulary!$A:$J,3,)),"")</f>
        <v>The postcode (a.k.a. postal code, zip code etc.)
Post codes are common elements in many countries' postal address systems.
Code granted by the provider of the universal postal service for the identification of a grouping of addresses in a geographical area for postal purposes.</v>
      </c>
      <c r="E271" s="11" t="str">
        <f>IF($A271&lt;&gt;"",IF(VLOOKUP($A271,Vocabulary!$A:$J,7,)=0,"",VLOOKUP($A271,Vocabulary!$A:$J,7,)),"")</f>
        <v>Belgian postcodes are represented by the BelgianPostCode data type</v>
      </c>
      <c r="F271" s="11" t="str">
        <f>IF($A271&lt;&gt;"",VLOOKUP($A271,Vocabulary!$A:$J,4,),"")</f>
        <v>Location</v>
      </c>
      <c r="H271" s="8" t="s">
        <v>732</v>
      </c>
    </row>
    <row r="272" spans="1:8" x14ac:dyDescent="0.3">
      <c r="A272" s="8">
        <v>314</v>
      </c>
      <c r="B272" s="12" t="str">
        <f>IFERROR(VLOOKUP(A272,Vocabulary!$A:$J,2,),"")</f>
        <v>Cohabitation</v>
      </c>
      <c r="C272" s="12" t="str">
        <f>IF($A272&lt;&gt;"",VLOOKUP($A272,Vocabulary!$A:$J,10,),"")</f>
        <v>&lt;fed-per:Cohabitation&gt;</v>
      </c>
      <c r="D272" s="11" t="str">
        <f>IF($A272&lt;&gt;"",IF(VLOOKUP($A272,Vocabulary!$A:$J,3,)=0,"",VLOOKUP($A272,Vocabulary!$A:$J,3,)),"")</f>
        <v>Arrangement whereby two people who are not married live together.
Can, just like a marriage, form the basis of a family.
Legally registered.</v>
      </c>
      <c r="E272" s="11" t="str">
        <f>IF($A272&lt;&gt;"",IF(VLOOKUP($A272,Vocabulary!$A:$J,7,)=0,"",VLOOKUP($A272,Vocabulary!$A:$J,7,)),"")</f>
        <v/>
      </c>
      <c r="F272" s="11" t="str">
        <f>IF($A272&lt;&gt;"",VLOOKUP($A272,Vocabulary!$A:$J,4,),"")</f>
        <v>Person</v>
      </c>
      <c r="H272" s="8" t="s">
        <v>732</v>
      </c>
    </row>
    <row r="273" spans="1:8" x14ac:dyDescent="0.3">
      <c r="A273" s="8">
        <v>315</v>
      </c>
      <c r="B273" s="12" t="str">
        <f>IFERROR(VLOOKUP(A273,Vocabulary!$A:$J,2,),"")</f>
        <v>Descent</v>
      </c>
      <c r="C273" s="12" t="str">
        <f>IF($A273&lt;&gt;"",VLOOKUP($A273,Vocabulary!$A:$J,10,),"")</f>
        <v>&lt;fed-per:Descent&gt;</v>
      </c>
      <c r="D273" s="11" t="str">
        <f>IF($A273&lt;&gt;"",IF(VLOOKUP($A273,Vocabulary!$A:$J,3,)=0,"",VLOOKUP($A273,Vocabulary!$A:$J,3,)),"")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E273" s="11" t="str">
        <f>IF($A273&lt;&gt;"",IF(VLOOKUP($A273,Vocabulary!$A:$J,7,)=0,"",VLOOKUP($A273,Vocabulary!$A:$J,7,)),"")</f>
        <v/>
      </c>
      <c r="F273" s="11" t="str">
        <f>IF($A273&lt;&gt;"",VLOOKUP($A273,Vocabulary!$A:$J,4,),"")</f>
        <v>Person</v>
      </c>
      <c r="H273" s="8" t="s">
        <v>732</v>
      </c>
    </row>
    <row r="274" spans="1:8" x14ac:dyDescent="0.3">
      <c r="A274" s="8">
        <v>318</v>
      </c>
      <c r="B274" s="12" t="str">
        <f>IFERROR(VLOOKUP(A274,Vocabulary!$A:$J,2,),"")</f>
        <v>Guardianship</v>
      </c>
      <c r="C274" s="12" t="str">
        <f>IF($A274&lt;&gt;"",VLOOKUP($A274,Vocabulary!$A:$J,10,),"")</f>
        <v>&lt;fed-per:Guardianship&gt;</v>
      </c>
      <c r="D274" s="11" t="str">
        <f>IF($A274&lt;&gt;"",IF(VLOOKUP($A274,Vocabulary!$A:$J,3,)=0,"",VLOOKUP($A274,Vocabulary!$A:$J,3,)),"")</f>
        <v>Situation where a person acting as guardian serves another person and in that capacity is responsible for this person and his goods.
This is the case, for example, for minors who have lost their parents or for adults who have lost their intellectual faculties.</v>
      </c>
      <c r="E274" s="11" t="str">
        <f>IF($A274&lt;&gt;"",IF(VLOOKUP($A274,Vocabulary!$A:$J,7,)=0,"",VLOOKUP($A274,Vocabulary!$A:$J,7,)),"")</f>
        <v/>
      </c>
      <c r="F274" s="11" t="str">
        <f>IF($A274&lt;&gt;"",VLOOKUP($A274,Vocabulary!$A:$J,4,),"")</f>
        <v>Person</v>
      </c>
      <c r="H274" s="8" t="s">
        <v>732</v>
      </c>
    </row>
    <row r="275" spans="1:8" x14ac:dyDescent="0.3">
      <c r="A275" s="8">
        <v>319</v>
      </c>
      <c r="B275" s="12" t="str">
        <f>IFERROR(VLOOKUP(A275,Vocabulary!$A:$J,2,),"")</f>
        <v>Household</v>
      </c>
      <c r="C275" s="12" t="str">
        <f>IF($A275&lt;&gt;"",VLOOKUP($A275,Vocabulary!$A:$J,10,),"")</f>
        <v>&lt;fed-per:Household&gt;</v>
      </c>
      <c r="D275" s="11" t="str">
        <f>IF($A275&lt;&gt;"",IF(VLOOKUP($A275,Vocabulary!$A:$J,3,)=0,"",VLOOKUP($A275,Vocabulary!$A:$J,3,)),"")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E275" s="11" t="str">
        <f>IF($A275&lt;&gt;"",IF(VLOOKUP($A275,Vocabulary!$A:$J,7,)=0,"",VLOOKUP($A275,Vocabulary!$A:$J,7,)),"")</f>
        <v/>
      </c>
      <c r="F275" s="11" t="str">
        <f>IF($A275&lt;&gt;"",VLOOKUP($A275,Vocabulary!$A:$J,4,),"")</f>
        <v>Person</v>
      </c>
      <c r="H275" s="8" t="s">
        <v>732</v>
      </c>
    </row>
    <row r="276" spans="1:8" x14ac:dyDescent="0.3">
      <c r="A276" s="8">
        <v>320</v>
      </c>
      <c r="B276" s="12" t="str">
        <f>IFERROR(VLOOKUP(A276,Vocabulary!$A:$J,2,),"")</f>
        <v>HouseholdRelation</v>
      </c>
      <c r="C276" s="12" t="str">
        <f>IF($A276&lt;&gt;"",VLOOKUP($A276,Vocabulary!$A:$J,10,),"")</f>
        <v>&lt;fed-per:HouseholdRelation&gt;</v>
      </c>
      <c r="D276" s="11" t="str">
        <f>IF($A276&lt;&gt;"",IF(VLOOKUP($A276,Vocabulary!$A:$J,3,)=0,"",VLOOKUP($A276,Vocabulary!$A:$J,3,)),"")</f>
        <v>Relationship between members of the same family.
Eg husband, son, mother-in-law.</v>
      </c>
      <c r="E276" s="11" t="str">
        <f>IF($A276&lt;&gt;"",IF(VLOOKUP($A276,Vocabulary!$A:$J,7,)=0,"",VLOOKUP($A276,Vocabulary!$A:$J,7,)),"")</f>
        <v/>
      </c>
      <c r="F276" s="11" t="str">
        <f>IF($A276&lt;&gt;"",VLOOKUP($A276,Vocabulary!$A:$J,4,),"")</f>
        <v>Person</v>
      </c>
      <c r="H276" s="8" t="s">
        <v>732</v>
      </c>
    </row>
    <row r="277" spans="1:8" x14ac:dyDescent="0.3">
      <c r="A277" s="8">
        <v>321</v>
      </c>
      <c r="B277" s="12" t="str">
        <f>IFERROR(VLOOKUP(A277,Vocabulary!$A:$J,2,),"")</f>
        <v>Marriage</v>
      </c>
      <c r="C277" s="12" t="str">
        <f>IF($A277&lt;&gt;"",VLOOKUP($A277,Vocabulary!$A:$J,10,),"")</f>
        <v>&lt;fed-per:Marriage&gt;</v>
      </c>
      <c r="D277" s="11" t="str">
        <f>IF($A277&lt;&gt;"",IF(VLOOKUP($A277,Vocabulary!$A:$J,3,)=0,"",VLOOKUP($A277,Vocabulary!$A:$J,3,)),"")</f>
        <v>A form of cohabitation organized by civil or religious law of two persons.
Can, just like living together, form the basis of a family.</v>
      </c>
      <c r="E277" s="11" t="str">
        <f>IF($A277&lt;&gt;"",IF(VLOOKUP($A277,Vocabulary!$A:$J,7,)=0,"",VLOOKUP($A277,Vocabulary!$A:$J,7,)),"")</f>
        <v/>
      </c>
      <c r="F277" s="11" t="str">
        <f>IF($A277&lt;&gt;"",VLOOKUP($A277,Vocabulary!$A:$J,4,),"")</f>
        <v>Person</v>
      </c>
      <c r="H277" s="8" t="s">
        <v>732</v>
      </c>
    </row>
    <row r="278" spans="1:8" x14ac:dyDescent="0.3">
      <c r="A278" s="8">
        <v>323</v>
      </c>
      <c r="B278" s="12" t="str">
        <f>IFERROR(VLOOKUP(A278,Vocabulary!$A:$J,2,),"")</f>
        <v>Person</v>
      </c>
      <c r="C278" s="12" t="str">
        <f>IF($A278&lt;&gt;"",VLOOKUP($A278,Vocabulary!$A:$J,10,),"")</f>
        <v>&lt;person:Person&gt;</v>
      </c>
      <c r="D278" s="11" t="str">
        <f>IF($A278&lt;&gt;"",IF(VLOOKUP($A278,Vocabulary!$A:$J,3,)=0,"",VLOOKUP($A278,Vocabulary!$A:$J,3,)),"")</f>
        <v>An individual person who may be dead or alive, but not imaginary. It is that restriction that makes &lt;person:Person&gt; a sub class of both &lt;foaf:Person&gt; and &lt;schema:Person&gt; which both cover imaginary characters as well as real people.</v>
      </c>
      <c r="E278" s="11" t="str">
        <f>IF($A278&lt;&gt;"",IF(VLOOKUP($A278,Vocabulary!$A:$J,7,)=0,"",VLOOKUP($A278,Vocabulary!$A:$J,7,)),"")</f>
        <v/>
      </c>
      <c r="F278" s="11" t="str">
        <f>IF($A278&lt;&gt;"",VLOOKUP($A278,Vocabulary!$A:$J,4,),"")</f>
        <v>Person</v>
      </c>
      <c r="H278" s="8" t="s">
        <v>732</v>
      </c>
    </row>
    <row r="279" spans="1:8" x14ac:dyDescent="0.3">
      <c r="A279" s="8">
        <v>324</v>
      </c>
      <c r="B279" s="12" t="str">
        <f>IFERROR(VLOOKUP(A279,Vocabulary!$A:$J,2,),"")</f>
        <v>PersonRelation</v>
      </c>
      <c r="C279" s="12" t="str">
        <f>IF($A279&lt;&gt;"",VLOOKUP($A279,Vocabulary!$A:$J,10,),"")</f>
        <v>&lt;fed-per:PersonRelation&gt;</v>
      </c>
      <c r="D279" s="11" t="str">
        <f>IF($A279&lt;&gt;"",IF(VLOOKUP($A279,Vocabulary!$A:$J,3,)=0,"",VLOOKUP($A279,Vocabulary!$A:$J,3,)),"")</f>
        <v>Relationship between two or more people.
Typically these are civil relations (see marital status) but not necessarily limited to this.</v>
      </c>
      <c r="E279" s="11" t="str">
        <f>IF($A279&lt;&gt;"",IF(VLOOKUP($A279,Vocabulary!$A:$J,7,)=0,"",VLOOKUP($A279,Vocabulary!$A:$J,7,)),"")</f>
        <v/>
      </c>
      <c r="F279" s="11" t="str">
        <f>IF($A279&lt;&gt;"",VLOOKUP($A279,Vocabulary!$A:$J,4,),"")</f>
        <v>Person</v>
      </c>
      <c r="H279" s="8" t="s">
        <v>732</v>
      </c>
    </row>
    <row r="280" spans="1:8" x14ac:dyDescent="0.3">
      <c r="A280" s="8">
        <v>326</v>
      </c>
      <c r="B280" s="12" t="str">
        <f>IFERROR(VLOOKUP(A280,Vocabulary!$A:$J,2,),"")</f>
        <v>Resident</v>
      </c>
      <c r="C280" s="12" t="str">
        <f>IF($A280&lt;&gt;"",VLOOKUP($A280,Vocabulary!$A:$J,10,),"")</f>
        <v>&lt;fed-per:Resident&gt;</v>
      </c>
      <c r="D280" s="11" t="str">
        <f>IF($A280&lt;&gt;"",IF(VLOOKUP($A280,Vocabulary!$A:$J,3,)=0,"",VLOOKUP($A280,Vocabulary!$A:$J,3,)),"")</f>
        <v>Person who lives in a certain place or country.
Place or country is represented here by the jurisdiction entity.</v>
      </c>
      <c r="E280" s="11" t="str">
        <f>IF($A280&lt;&gt;"",IF(VLOOKUP($A280,Vocabulary!$A:$J,7,)=0,"",VLOOKUP($A280,Vocabulary!$A:$J,7,)),"")</f>
        <v/>
      </c>
      <c r="F280" s="11" t="str">
        <f>IF($A280&lt;&gt;"",VLOOKUP($A280,Vocabulary!$A:$J,4,),"")</f>
        <v>Person</v>
      </c>
      <c r="H280" s="8" t="s">
        <v>732</v>
      </c>
    </row>
    <row r="281" spans="1:8" x14ac:dyDescent="0.3">
      <c r="A281" s="8">
        <v>329</v>
      </c>
      <c r="B281" s="12" t="str">
        <f>IFERROR(VLOOKUP(A281,Vocabulary!$A:$J,2,),"")</f>
        <v>civilStatus</v>
      </c>
      <c r="C281" s="12" t="str">
        <f>IF($A281&lt;&gt;"",VLOOKUP($A281,Vocabulary!$A:$J,10,),"")</f>
        <v>&lt;fed-per:civilStatus&gt;</v>
      </c>
      <c r="D281" s="11" t="str">
        <f>IF($A281&lt;&gt;"",IF(VLOOKUP($A281,Vocabulary!$A:$J,3,)=0,"",VLOOKUP($A281,Vocabulary!$A:$J,3,)),"")</f>
        <v>Civil status of a person.</v>
      </c>
      <c r="E281" s="11" t="str">
        <f>IF($A281&lt;&gt;"",IF(VLOOKUP($A281,Vocabulary!$A:$J,7,)=0,"",VLOOKUP($A281,Vocabulary!$A:$J,7,)),"")</f>
        <v/>
      </c>
      <c r="F281" s="11" t="str">
        <f>IF($A281&lt;&gt;"",VLOOKUP($A281,Vocabulary!$A:$J,4,),"")</f>
        <v>Person</v>
      </c>
      <c r="H281" s="8" t="s">
        <v>732</v>
      </c>
    </row>
    <row r="282" spans="1:8" x14ac:dyDescent="0.3">
      <c r="A282" s="8">
        <v>330</v>
      </c>
      <c r="B282" s="12" t="str">
        <f>IFERROR(VLOOKUP(A282,Vocabulary!$A:$J,2,),"")</f>
        <v>birthDate</v>
      </c>
      <c r="C282" s="12" t="str">
        <f>IF($A282&lt;&gt;"",VLOOKUP($A282,Vocabulary!$A:$J,10,),"")</f>
        <v>&lt;schema:birthDate&gt;</v>
      </c>
      <c r="D282" s="11" t="str">
        <f>IF($A282&lt;&gt;"",IF(VLOOKUP($A282,Vocabulary!$A:$J,3,)=0,"",VLOOKUP($A282,Vocabulary!$A:$J,3,)),"")</f>
        <v>The date on which the person was born.</v>
      </c>
      <c r="E282" s="11" t="str">
        <f>IF($A282&lt;&gt;"",IF(VLOOKUP($A282,Vocabulary!$A:$J,7,)=0,"",VLOOKUP($A282,Vocabulary!$A:$J,7,)),"")</f>
        <v/>
      </c>
      <c r="F282" s="11" t="str">
        <f>IF($A282&lt;&gt;"",VLOOKUP($A282,Vocabulary!$A:$J,4,),"")</f>
        <v>Person</v>
      </c>
      <c r="H282" s="8" t="s">
        <v>732</v>
      </c>
    </row>
    <row r="283" spans="1:8" x14ac:dyDescent="0.3">
      <c r="A283" s="8">
        <v>331</v>
      </c>
      <c r="B283" s="12" t="str">
        <f>IFERROR(VLOOKUP(A283,Vocabulary!$A:$J,2,),"")</f>
        <v>deathDate</v>
      </c>
      <c r="C283" s="12" t="str">
        <f>IF($A283&lt;&gt;"",VLOOKUP($A283,Vocabulary!$A:$J,10,),"")</f>
        <v>&lt;schema:deathDate&gt;</v>
      </c>
      <c r="D283" s="11" t="str">
        <f>IF($A283&lt;&gt;"",IF(VLOOKUP($A283,Vocabulary!$A:$J,3,)=0,"",VLOOKUP($A283,Vocabulary!$A:$J,3,)),"")</f>
        <v>The date on which the person deceased.</v>
      </c>
      <c r="E283" s="11" t="str">
        <f>IF($A283&lt;&gt;"",IF(VLOOKUP($A283,Vocabulary!$A:$J,7,)=0,"",VLOOKUP($A283,Vocabulary!$A:$J,7,)),"")</f>
        <v/>
      </c>
      <c r="F283" s="11" t="str">
        <f>IF($A283&lt;&gt;"",VLOOKUP($A283,Vocabulary!$A:$J,4,),"")</f>
        <v>Person</v>
      </c>
      <c r="H283" s="8" t="s">
        <v>732</v>
      </c>
    </row>
    <row r="284" spans="1:8" x14ac:dyDescent="0.3">
      <c r="A284" s="8">
        <v>332</v>
      </c>
      <c r="B284" s="12" t="str">
        <f>IFERROR(VLOOKUP(A284,Vocabulary!$A:$J,2,),"")</f>
        <v>familyName</v>
      </c>
      <c r="C284" s="12" t="str">
        <f>IF($A284&lt;&gt;"",VLOOKUP($A284,Vocabulary!$A:$J,10,),"")</f>
        <v>&lt;#term_family_name&gt;</v>
      </c>
      <c r="D284" s="11" t="str">
        <f>IF($A284&lt;&gt;"",IF(VLOOKUP($A284,Vocabulary!$A:$J,3,)=0,"",VLOOKUP($A284,Vocabulary!$A:$J,3,)),"")</f>
        <v>A family name is usually shared by members of a family.</v>
      </c>
      <c r="E284" s="11" t="str">
        <f>IF($A284&lt;&gt;"",IF(VLOOKUP($A284,Vocabulary!$A:$J,7,)=0,"",VLOOKUP($A284,Vocabulary!$A:$J,7,)),"")</f>
        <v>Norm ISA2</v>
      </c>
      <c r="F284" s="11" t="str">
        <f>IF($A284&lt;&gt;"",VLOOKUP($A284,Vocabulary!$A:$J,4,),"")</f>
        <v>Person</v>
      </c>
      <c r="H284" s="8" t="s">
        <v>732</v>
      </c>
    </row>
    <row r="285" spans="1:8" x14ac:dyDescent="0.3">
      <c r="A285" s="8">
        <v>333</v>
      </c>
      <c r="B285" s="12" t="str">
        <f>IFERROR(VLOOKUP(A285,Vocabulary!$A:$J,2,),"")</f>
        <v>givenName</v>
      </c>
      <c r="C285" s="12" t="str">
        <f>IF($A285&lt;&gt;"",VLOOKUP($A285,Vocabulary!$A:$J,10,),"")</f>
        <v>&lt;#term_givenname&gt;</v>
      </c>
      <c r="D285" s="11" t="str">
        <f>IF($A285&lt;&gt;"",IF(VLOOKUP($A285,Vocabulary!$A:$J,3,)=0,"",VLOOKUP($A285,Vocabulary!$A:$J,3,)),"")</f>
        <v>Most important of the given names of the person (given name aka first name).</v>
      </c>
      <c r="E285" s="11" t="str">
        <f>IF($A285&lt;&gt;"",IF(VLOOKUP($A285,Vocabulary!$A:$J,7,)=0,"",VLOOKUP($A285,Vocabulary!$A:$J,7,)),"")</f>
        <v/>
      </c>
      <c r="F285" s="11" t="str">
        <f>IF($A285&lt;&gt;"",VLOOKUP($A285,Vocabulary!$A:$J,4,),"")</f>
        <v>Person</v>
      </c>
      <c r="H285" s="8" t="s">
        <v>732</v>
      </c>
    </row>
    <row r="286" spans="1:8" x14ac:dyDescent="0.3">
      <c r="A286" s="8">
        <v>334</v>
      </c>
      <c r="B286" s="12" t="str">
        <f>IFERROR(VLOOKUP(A286,Vocabulary!$A:$J,2,),"")</f>
        <v>fullName</v>
      </c>
      <c r="C286" s="12" t="str">
        <f>IF($A286&lt;&gt;"",VLOOKUP($A286,Vocabulary!$A:$J,10,),"")</f>
        <v>&lt;fed-per:fullName&gt;</v>
      </c>
      <c r="D286" s="11" t="str">
        <f>IF($A286&lt;&gt;"",IF(VLOOKUP($A286,Vocabulary!$A:$J,3,)=0,"",VLOOKUP($A286,Vocabulary!$A:$J,3,)),"")</f>
        <v>The full name of the person, usually the combination of given names and family name.</v>
      </c>
      <c r="E286" s="11" t="str">
        <f>IF($A286&lt;&gt;"",IF(VLOOKUP($A286,Vocabulary!$A:$J,7,)=0,"",VLOOKUP($A286,Vocabulary!$A:$J,7,)),"")</f>
        <v>Norm ISA2</v>
      </c>
      <c r="F286" s="11" t="str">
        <f>IF($A286&lt;&gt;"",VLOOKUP($A286,Vocabulary!$A:$J,4,),"")</f>
        <v>Person</v>
      </c>
      <c r="H286" s="8" t="s">
        <v>732</v>
      </c>
    </row>
    <row r="287" spans="1:8" x14ac:dyDescent="0.3">
      <c r="A287" s="8">
        <v>335</v>
      </c>
      <c r="B287" s="12" t="str">
        <f>IFERROR(VLOOKUP(A287,Vocabulary!$A:$J,2,),"")</f>
        <v>gender</v>
      </c>
      <c r="C287" s="12" t="str">
        <f>IF($A287&lt;&gt;"",VLOOKUP($A287,Vocabulary!$A:$J,10,),"")</f>
        <v>&lt;eu-org:gender&gt;</v>
      </c>
      <c r="D287" s="11" t="str">
        <f>IF($A287&lt;&gt;"",IF(VLOOKUP($A287,Vocabulary!$A:$J,3,)=0,"",VLOOKUP($A287,Vocabulary!$A:$J,3,)),"")</f>
        <v>The administrative gender of the person.</v>
      </c>
      <c r="E287" s="11" t="str">
        <f>IF($A287&lt;&gt;"",IF(VLOOKUP($A287,Vocabulary!$A:$J,7,)=0,"",VLOOKUP($A287,Vocabulary!$A:$J,7,)),"")</f>
        <v/>
      </c>
      <c r="F287" s="11" t="str">
        <f>IF($A287&lt;&gt;"",VLOOKUP($A287,Vocabulary!$A:$J,4,),"")</f>
        <v>Person</v>
      </c>
      <c r="H287" s="8" t="s">
        <v>732</v>
      </c>
    </row>
    <row r="288" spans="1:8" x14ac:dyDescent="0.3">
      <c r="A288" s="8">
        <v>336</v>
      </c>
      <c r="B288" s="12" t="str">
        <f>IFERROR(VLOOKUP(A288,Vocabulary!$A:$J,2,),"")</f>
        <v>givenNames</v>
      </c>
      <c r="C288" s="12" t="str">
        <f>IF($A288&lt;&gt;"",VLOOKUP($A288,Vocabulary!$A:$J,10,),"")</f>
        <v>&lt;fed-per:givenNames&gt;</v>
      </c>
      <c r="D288" s="11" t="str">
        <f>IF($A288&lt;&gt;"",IF(VLOOKUP($A288,Vocabulary!$A:$J,3,)=0,"",VLOOKUP($A288,Vocabulary!$A:$J,3,)),"")</f>
        <v>Given names of the person (given names aka firstnames) concatenated into 1 string.</v>
      </c>
      <c r="E288" s="11" t="str">
        <f>IF($A288&lt;&gt;"",IF(VLOOKUP($A288,Vocabulary!$A:$J,7,)=0,"",VLOOKUP($A288,Vocabulary!$A:$J,7,)),"")</f>
        <v/>
      </c>
      <c r="F288" s="11" t="str">
        <f>IF($A288&lt;&gt;"",VLOOKUP($A288,Vocabulary!$A:$J,4,),"")</f>
        <v>Person</v>
      </c>
      <c r="H288" s="8" t="s">
        <v>732</v>
      </c>
    </row>
    <row r="289" spans="1:8" x14ac:dyDescent="0.3">
      <c r="A289" s="8">
        <v>337</v>
      </c>
      <c r="B289" s="12" t="str">
        <f>IFERROR(VLOOKUP(A289,Vocabulary!$A:$J,2,),"")</f>
        <v>headOf</v>
      </c>
      <c r="C289" s="12" t="str">
        <f>IF($A289&lt;&gt;"",VLOOKUP($A289,Vocabulary!$A:$J,10,),"")</f>
        <v>&lt;fed-per:headOf&gt;</v>
      </c>
      <c r="D289" s="11" t="str">
        <f>IF($A289&lt;&gt;"",IF(VLOOKUP($A289,Vocabulary!$A:$J,3,)=0,"",VLOOKUP($A289,Vocabulary!$A:$J,3,)),"")</f>
        <v>Person who represents the household by default.</v>
      </c>
      <c r="E289" s="11" t="str">
        <f>IF($A289&lt;&gt;"",IF(VLOOKUP($A289,Vocabulary!$A:$J,7,)=0,"",VLOOKUP($A289,Vocabulary!$A:$J,7,)),"")</f>
        <v/>
      </c>
      <c r="F289" s="11" t="str">
        <f>IF($A289&lt;&gt;"",VLOOKUP($A289,Vocabulary!$A:$J,4,),"")</f>
        <v>Person</v>
      </c>
      <c r="H289" s="8" t="s">
        <v>731</v>
      </c>
    </row>
    <row r="290" spans="1:8" x14ac:dyDescent="0.3">
      <c r="A290" s="8">
        <v>338</v>
      </c>
      <c r="B290" s="12" t="str">
        <f>IFERROR(VLOOKUP(A290,Vocabulary!$A:$J,2,),"")</f>
        <v>householdRelation</v>
      </c>
      <c r="C290" s="12" t="str">
        <f>IF($A290&lt;&gt;"",VLOOKUP($A290,Vocabulary!$A:$J,10,),"")</f>
        <v>&lt;fed-per:householdRelation&gt;</v>
      </c>
      <c r="D290" s="11" t="str">
        <f>IF($A290&lt;&gt;"",IF(VLOOKUP($A290,Vocabulary!$A:$J,3,)=0,"",VLOOKUP($A290,Vocabulary!$A:$J,3,)),"")</f>
        <v>Nature of the relationship.
Is typically determined relative to the head of the family. For example, if the father is a head of the family and a family member is a son, then if the grandfather were the head of the household the same family member would be a grandson.</v>
      </c>
      <c r="E290" s="11" t="str">
        <f>IF($A290&lt;&gt;"",IF(VLOOKUP($A290,Vocabulary!$A:$J,7,)=0,"",VLOOKUP($A290,Vocabulary!$A:$J,7,)),"")</f>
        <v/>
      </c>
      <c r="F290" s="11" t="str">
        <f>IF($A290&lt;&gt;"",VLOOKUP($A290,Vocabulary!$A:$J,4,),"")</f>
        <v>Person</v>
      </c>
      <c r="H290" s="8" t="s">
        <v>732</v>
      </c>
    </row>
    <row r="291" spans="1:8" x14ac:dyDescent="0.3">
      <c r="A291" s="8">
        <v>339</v>
      </c>
      <c r="B291" s="12" t="str">
        <f>IFERROR(VLOOKUP(A291,Vocabulary!$A:$J,2,),"")</f>
        <v>person1</v>
      </c>
      <c r="C291" s="12" t="str">
        <f>IF($A291&lt;&gt;"",VLOOKUP($A291,Vocabulary!$A:$J,10,),"")</f>
        <v>&lt;fed-per:person1&gt;</v>
      </c>
      <c r="D291" s="11" t="str">
        <f>IF($A291&lt;&gt;"",IF(VLOOKUP($A291,Vocabulary!$A:$J,3,)=0,"",VLOOKUP($A291,Vocabulary!$A:$J,3,)),"")</f>
        <v>First person in a relation of 2 persons.</v>
      </c>
      <c r="E291" s="11" t="str">
        <f>IF($A291&lt;&gt;"",IF(VLOOKUP($A291,Vocabulary!$A:$J,7,)=0,"",VLOOKUP($A291,Vocabulary!$A:$J,7,)),"")</f>
        <v/>
      </c>
      <c r="F291" s="11" t="str">
        <f>IF($A291&lt;&gt;"",VLOOKUP($A291,Vocabulary!$A:$J,4,),"")</f>
        <v>Person</v>
      </c>
      <c r="H291" s="8" t="s">
        <v>732</v>
      </c>
    </row>
    <row r="292" spans="1:8" x14ac:dyDescent="0.3">
      <c r="A292" s="8">
        <v>341</v>
      </c>
      <c r="B292" s="12" t="str">
        <f>IFERROR(VLOOKUP(A292,Vocabulary!$A:$J,2,),"")</f>
        <v>memberOf</v>
      </c>
      <c r="C292" s="12" t="str">
        <f>IF($A292&lt;&gt;"",VLOOKUP($A292,Vocabulary!$A:$J,10,),"")</f>
        <v>&lt;fed-per:memberOf&gt;</v>
      </c>
      <c r="D292" s="11" t="str">
        <f>IF($A292&lt;&gt;"",IF(VLOOKUP($A292,Vocabulary!$A:$J,3,)=0,"",VLOOKUP($A292,Vocabulary!$A:$J,3,)),"")</f>
        <v>Person who belongs to a household.</v>
      </c>
      <c r="E292" s="11" t="str">
        <f>IF($A292&lt;&gt;"",IF(VLOOKUP($A292,Vocabulary!$A:$J,7,)=0,"",VLOOKUP($A292,Vocabulary!$A:$J,7,)),"")</f>
        <v/>
      </c>
      <c r="F292" s="11" t="str">
        <f>IF($A292&lt;&gt;"",VLOOKUP($A292,Vocabulary!$A:$J,4,),"")</f>
        <v>Person</v>
      </c>
      <c r="H292" s="8" t="s">
        <v>731</v>
      </c>
    </row>
    <row r="293" spans="1:8" x14ac:dyDescent="0.3">
      <c r="A293" s="8">
        <v>343</v>
      </c>
      <c r="B293" s="12" t="str">
        <f>IFERROR(VLOOKUP(A293,Vocabulary!$A:$J,2,),"")</f>
        <v>nationality</v>
      </c>
      <c r="C293" s="12" t="str">
        <f>IF($A293&lt;&gt;"",VLOOKUP($A293,Vocabulary!$A:$J,10,),"")</f>
        <v>&lt;fed-per:nationality&gt;</v>
      </c>
      <c r="D293" s="11" t="str">
        <f>IF($A293&lt;&gt;"",IF(VLOOKUP($A293,Vocabulary!$A:$J,3,)=0,"",VLOOKUP($A293,Vocabulary!$A:$J,3,)),"")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E293" s="11" t="str">
        <f>IF($A293&lt;&gt;"",IF(VLOOKUP($A293,Vocabulary!$A:$J,7,)=0,"",VLOOKUP($A293,Vocabulary!$A:$J,7,)),"")</f>
        <v/>
      </c>
      <c r="F293" s="11" t="str">
        <f>IF($A293&lt;&gt;"",VLOOKUP($A293,Vocabulary!$A:$J,4,),"")</f>
        <v>Person</v>
      </c>
      <c r="H293" s="8" t="s">
        <v>731</v>
      </c>
    </row>
    <row r="294" spans="1:8" x14ac:dyDescent="0.3">
      <c r="A294" s="8">
        <v>344</v>
      </c>
      <c r="B294" s="12" t="str">
        <f>IFERROR(VLOOKUP(A294,Vocabulary!$A:$J,2,),"")</f>
        <v>nrn</v>
      </c>
      <c r="C294" s="12" t="str">
        <f>IF($A294&lt;&gt;"",VLOOKUP($A294,Vocabulary!$A:$J,10,),"")</f>
        <v>&lt;identifier&gt;</v>
      </c>
      <c r="D294" s="11" t="str">
        <f>IF($A294&lt;&gt;"",IF(VLOOKUP($A294,Vocabulary!$A:$J,3,)=0,"",VLOOKUP($A294,Vocabulary!$A:$J,3,)),"")</f>
        <v>Recommended best practice is to identify the resource by means of a string conforming to a formal identification system. 
An unambiguous reference to the resource within a given context.</v>
      </c>
      <c r="E294" s="11" t="str">
        <f>IF($A294&lt;&gt;"",IF(VLOOKUP($A294,Vocabulary!$A:$J,7,)=0,"",VLOOKUP($A294,Vocabulary!$A:$J,7,)),"")</f>
        <v>Identification code of the person in the National Register (local identifier). The person can be radiated.
Special case of ssin number.
(ssin = social security identification number)</v>
      </c>
      <c r="F294" s="11" t="str">
        <f>IF($A294&lt;&gt;"",VLOOKUP($A294,Vocabulary!$A:$J,4,),"")</f>
        <v>Person</v>
      </c>
      <c r="H294" s="8" t="s">
        <v>732</v>
      </c>
    </row>
    <row r="295" spans="1:8" x14ac:dyDescent="0.3">
      <c r="A295" s="8">
        <v>345</v>
      </c>
      <c r="B295" s="12" t="str">
        <f>IFERROR(VLOOKUP(A295,Vocabulary!$A:$J,2,),"")</f>
        <v>placeOfBirth</v>
      </c>
      <c r="C295" s="12" t="str">
        <f>IF($A295&lt;&gt;"",VLOOKUP($A295,Vocabulary!$A:$J,10,),"")</f>
        <v>&lt;person:placeOfBirth&gt;</v>
      </c>
      <c r="D295" s="11" t="str">
        <f>IF($A295&lt;&gt;"",IF(VLOOKUP($A295,Vocabulary!$A:$J,3,)=0,"",VLOOKUP($A295,Vocabulary!$A:$J,3,)),"")</f>
        <v>A person's place of birth (city).</v>
      </c>
      <c r="E295" s="11" t="str">
        <f>IF($A295&lt;&gt;"",IF(VLOOKUP($A295,Vocabulary!$A:$J,7,)=0,"",VLOOKUP($A295,Vocabulary!$A:$J,7,)),"")</f>
        <v>CBSS: country (NIS code) + municipality (string)
NR: NIS code municipality/country</v>
      </c>
      <c r="F295" s="11" t="str">
        <f>IF($A295&lt;&gt;"",VLOOKUP($A295,Vocabulary!$A:$J,4,),"")</f>
        <v>Person</v>
      </c>
      <c r="H295" s="8" t="s">
        <v>732</v>
      </c>
    </row>
    <row r="296" spans="1:8" x14ac:dyDescent="0.3">
      <c r="A296" s="8">
        <v>346</v>
      </c>
      <c r="B296" s="12" t="str">
        <f>IFERROR(VLOOKUP(A296,Vocabulary!$A:$J,2,),"")</f>
        <v>placeOfDeath</v>
      </c>
      <c r="C296" s="12" t="str">
        <f>IF($A296&lt;&gt;"",VLOOKUP($A296,Vocabulary!$A:$J,10,),"")</f>
        <v>&lt;person:placeOfDeath&gt;</v>
      </c>
      <c r="D296" s="11" t="str">
        <f>IF($A296&lt;&gt;"",IF(VLOOKUP($A296,Vocabulary!$A:$J,3,)=0,"",VLOOKUP($A296,Vocabulary!$A:$J,3,)),"")</f>
        <v>A person's place of death (city).</v>
      </c>
      <c r="E296" s="11" t="str">
        <f>IF($A296&lt;&gt;"",IF(VLOOKUP($A296,Vocabulary!$A:$J,7,)=0,"",VLOOKUP($A296,Vocabulary!$A:$J,7,)),"")</f>
        <v>CBSS: country (NIS code) + municipality (string)
NR: NIS code municipality/country</v>
      </c>
      <c r="F296" s="11" t="str">
        <f>IF($A296&lt;&gt;"",VLOOKUP($A296,Vocabulary!$A:$J,4,),"")</f>
        <v>Person</v>
      </c>
      <c r="H296" s="8" t="s">
        <v>732</v>
      </c>
    </row>
    <row r="297" spans="1:8" x14ac:dyDescent="0.3">
      <c r="A297" s="8">
        <v>348</v>
      </c>
      <c r="B297" s="12" t="str">
        <f>IFERROR(VLOOKUP(A297,Vocabulary!$A:$J,2,),"")</f>
        <v>residenceAddress</v>
      </c>
      <c r="C297" s="12" t="str">
        <f>IF($A297&lt;&gt;"",VLOOKUP($A297,Vocabulary!$A:$J,10,),"")</f>
        <v>&lt;fed-per:residenceAddress&gt;</v>
      </c>
      <c r="D297" s="11" t="str">
        <f>IF($A297&lt;&gt;"",IF(VLOOKUP($A297,Vocabulary!$A:$J,3,)=0,"",VLOOKUP($A297,Vocabulary!$A:$J,3,)),"")</f>
        <v>Place where a person lives or stays temporarily.</v>
      </c>
      <c r="E297" s="11" t="str">
        <f>IF($A297&lt;&gt;"",IF(VLOOKUP($A297,Vocabulary!$A:$J,7,)=0,"",VLOOKUP($A297,Vocabulary!$A:$J,7,)),"")</f>
        <v/>
      </c>
      <c r="F297" s="11" t="str">
        <f>IF($A297&lt;&gt;"",VLOOKUP($A297,Vocabulary!$A:$J,4,),"")</f>
        <v>Person</v>
      </c>
      <c r="H297" s="8" t="s">
        <v>731</v>
      </c>
    </row>
    <row r="298" spans="1:8" x14ac:dyDescent="0.3">
      <c r="A298" s="8">
        <v>349</v>
      </c>
      <c r="B298" s="12" t="str">
        <f>IFERROR(VLOOKUP(A298,Vocabulary!$A:$J,2,),"")</f>
        <v>ssin</v>
      </c>
      <c r="C298" s="12" t="str">
        <f>IF($A298&lt;&gt;"",VLOOKUP($A298,Vocabulary!$A:$J,10,),"")</f>
        <v>&lt;identifier&gt;</v>
      </c>
      <c r="D298" s="11" t="str">
        <f>IF($A298&lt;&gt;"",IF(VLOOKUP($A298,Vocabulary!$A:$J,3,)=0,"",VLOOKUP($A298,Vocabulary!$A:$J,3,)),"")</f>
        <v>Social Security Identification Number issued by the National Register or CBSS</v>
      </c>
      <c r="E298" s="11" t="str">
        <f>IF($A298&lt;&gt;"",IF(VLOOKUP($A298,Vocabulary!$A:$J,7,)=0,"",VLOOKUP($A298,Vocabulary!$A:$J,7,)),"")</f>
        <v>Either a national register number  or a BIS number (issued by CBSS)
(ssin = social security identification number)</v>
      </c>
      <c r="F298" s="11" t="str">
        <f>IF($A298&lt;&gt;"",VLOOKUP($A298,Vocabulary!$A:$J,4,),"")</f>
        <v>Person</v>
      </c>
      <c r="H298" s="8" t="s">
        <v>732</v>
      </c>
    </row>
    <row r="299" spans="1:8" x14ac:dyDescent="0.3">
      <c r="A299" s="8">
        <v>350</v>
      </c>
      <c r="B299" s="12" t="str">
        <f>IFERROR(VLOOKUP(A299,Vocabulary!$A:$J,2,),"")</f>
        <v>Period</v>
      </c>
      <c r="C299" s="12" t="str">
        <f>IF($A299&lt;&gt;"",VLOOKUP($A299,Vocabulary!$A:$J,10,),"")</f>
        <v>&lt;fed-temp:Period&gt;</v>
      </c>
      <c r="D299" s="11" t="str">
        <f>IF($A299&lt;&gt;"",IF(VLOOKUP($A299,Vocabulary!$A:$J,3,)=0,"",VLOOKUP($A299,Vocabulary!$A:$J,3,)),"")</f>
        <v>A period of time composed by a start date and an optional end date</v>
      </c>
      <c r="E299" s="11" t="str">
        <f>IF($A299&lt;&gt;"",IF(VLOOKUP($A299,Vocabulary!$A:$J,7,)=0,"",VLOOKUP($A299,Vocabulary!$A:$J,7,)),"")</f>
        <v/>
      </c>
      <c r="F299" s="11" t="str">
        <f>IF($A299&lt;&gt;"",VLOOKUP($A299,Vocabulary!$A:$J,4,),"")</f>
        <v>Temporal</v>
      </c>
      <c r="H299" s="8" t="s">
        <v>732</v>
      </c>
    </row>
    <row r="300" spans="1:8" x14ac:dyDescent="0.3">
      <c r="A300" s="8">
        <v>352</v>
      </c>
      <c r="B300" s="12" t="str">
        <f>IFERROR(VLOOKUP(A300,Vocabulary!$A:$J,2,),"")</f>
        <v>endDate</v>
      </c>
      <c r="C300" s="12" t="str">
        <f>IF($A300&lt;&gt;"",VLOOKUP($A300,Vocabulary!$A:$J,10,),"")</f>
        <v>&lt;schema:endDate&gt;</v>
      </c>
      <c r="D300" s="11" t="str">
        <f>IF($A300&lt;&gt;"",IF(VLOOKUP($A300,Vocabulary!$A:$J,3,)=0,"",VLOOKUP($A300,Vocabulary!$A:$J,3,)),"")</f>
        <v>The end date and time of the item (in ISO 8601 date format).</v>
      </c>
      <c r="E300" s="11" t="str">
        <f>IF($A300&lt;&gt;"",IF(VLOOKUP($A300,Vocabulary!$A:$J,7,)=0,"",VLOOKUP($A300,Vocabulary!$A:$J,7,)),"")</f>
        <v/>
      </c>
      <c r="F300" s="11" t="str">
        <f>IF($A300&lt;&gt;"",VLOOKUP($A300,Vocabulary!$A:$J,4,),"")</f>
        <v>Temporal</v>
      </c>
      <c r="H300" s="8" t="s">
        <v>732</v>
      </c>
    </row>
    <row r="301" spans="1:8" x14ac:dyDescent="0.3">
      <c r="A301" s="8">
        <v>355</v>
      </c>
      <c r="B301" s="12" t="str">
        <f>IFERROR(VLOOKUP(A301,Vocabulary!$A:$J,2,),"")</f>
        <v>startDate</v>
      </c>
      <c r="C301" s="12" t="str">
        <f>IF($A301&lt;&gt;"",VLOOKUP($A301,Vocabulary!$A:$J,10,),"")</f>
        <v>&lt;schema:startDate&gt;</v>
      </c>
      <c r="D301" s="11" t="str">
        <f>IF($A301&lt;&gt;"",IF(VLOOKUP($A301,Vocabulary!$A:$J,3,)=0,"",VLOOKUP($A301,Vocabulary!$A:$J,3,)),"")</f>
        <v>The start date and time of the item (in ISO 8601 date format).</v>
      </c>
      <c r="E301" s="11" t="str">
        <f>IF($A301&lt;&gt;"",IF(VLOOKUP($A301,Vocabulary!$A:$J,7,)=0,"",VLOOKUP($A301,Vocabulary!$A:$J,7,)),"")</f>
        <v/>
      </c>
      <c r="F301" s="11" t="str">
        <f>IF($A301&lt;&gt;"",VLOOKUP($A301,Vocabulary!$A:$J,4,),"")</f>
        <v>Temporal</v>
      </c>
      <c r="H301" s="8" t="s">
        <v>732</v>
      </c>
    </row>
    <row r="302" spans="1:8" x14ac:dyDescent="0.3">
      <c r="A302" s="8">
        <v>359</v>
      </c>
      <c r="B302" s="12" t="str">
        <f>IFERROR(VLOOKUP(A302,Vocabulary!$A:$J,2,),"")</f>
        <v>GM_Point</v>
      </c>
      <c r="C302" s="12" t="str">
        <f>IF($A302&lt;&gt;"",VLOOKUP($A302,Vocabulary!$A:$J,10,),"")</f>
        <v>&lt;fed-loc:GM_Point&gt;</v>
      </c>
      <c r="D302" s="11" t="str">
        <f>IF($A302&lt;&gt;"",IF(VLOOKUP($A302,Vocabulary!$A:$J,3,)=0,"",VLOOKUP($A302,Vocabulary!$A:$J,3,)),"")</f>
        <v>GM_Point is the basic data type for a geometric object consisting of one and only one point.</v>
      </c>
      <c r="E302" s="11" t="str">
        <f>IF($A302&lt;&gt;"",IF(VLOOKUP($A302,Vocabulary!$A:$J,7,)=0,"",VLOOKUP($A302,Vocabulary!$A:$J,7,)),"")</f>
        <v>http://inspire-regadmin.jrc.ec.europa.eu/dataspecification/ScopeObjectDetail.action?objectDetailId=11377</v>
      </c>
      <c r="F302" s="11" t="str">
        <f>IF($A302&lt;&gt;"",VLOOKUP($A302,Vocabulary!$A:$J,4,),"")</f>
        <v>Location</v>
      </c>
      <c r="H302" s="8" t="s">
        <v>731</v>
      </c>
    </row>
    <row r="303" spans="1:8" x14ac:dyDescent="0.3">
      <c r="A303" s="8">
        <v>360</v>
      </c>
      <c r="B303" s="12" t="str">
        <f>IFERROR(VLOOKUP(A303,Vocabulary!$A:$J,2,),"")</f>
        <v>AddressStatus</v>
      </c>
      <c r="C303" s="12" t="str">
        <f>IF($A303&lt;&gt;"",VLOOKUP($A303,Vocabulary!$A:$J,10,),"")</f>
        <v>&lt;fed-thesaurus:addressstatus&gt;</v>
      </c>
      <c r="D303" s="11" t="str">
        <f>IF($A303&lt;&gt;"",IF(VLOOKUP($A303,Vocabulary!$A:$J,3,)=0,"",VLOOKUP($A303,Vocabulary!$A:$J,3,)),"")</f>
        <v>Conceptscheme with possible status values for a BEST address.</v>
      </c>
      <c r="E303" s="11" t="str">
        <f>IF($A303&lt;&gt;"",IF(VLOOKUP($A303,Vocabulary!$A:$J,7,)=0,"",VLOOKUP($A303,Vocabulary!$A:$J,7,)),"")</f>
        <v/>
      </c>
      <c r="F303" s="11" t="str">
        <f>IF($A303&lt;&gt;"",VLOOKUP($A303,Vocabulary!$A:$J,4,),"")</f>
        <v>Location</v>
      </c>
      <c r="H303" s="8" t="s">
        <v>731</v>
      </c>
    </row>
    <row r="304" spans="1:8" x14ac:dyDescent="0.3">
      <c r="A304" s="8">
        <v>361</v>
      </c>
      <c r="B304" s="12" t="str">
        <f>IFERROR(VLOOKUP(A304,Vocabulary!$A:$J,2,),"")</f>
        <v>AdministrativeStatus</v>
      </c>
      <c r="C304" s="12" t="str">
        <f>IF($A304&lt;&gt;"",VLOOKUP($A304,Vocabulary!$A:$J,10,),"")</f>
        <v>&lt;fed-thesaurus:administrativestatus&gt;</v>
      </c>
      <c r="D304" s="11" t="str">
        <f>IF($A304&lt;&gt;"",IF(VLOOKUP($A304,Vocabulary!$A:$J,3,)=0,"",VLOOKUP($A304,Vocabulary!$A:$J,3,)),"")</f>
        <v>Conceptscheme with the values of an administrative status.</v>
      </c>
      <c r="E304" s="11" t="str">
        <f>IF($A304&lt;&gt;"",IF(VLOOKUP($A304,Vocabulary!$A:$J,7,)=0,"",VLOOKUP($A304,Vocabulary!$A:$J,7,)),"")</f>
        <v/>
      </c>
      <c r="F304" s="11" t="str">
        <f>IF($A304&lt;&gt;"",VLOOKUP($A304,Vocabulary!$A:$J,4,),"")</f>
        <v>Person</v>
      </c>
      <c r="H304" s="8" t="s">
        <v>731</v>
      </c>
    </row>
    <row r="305" spans="1:10" x14ac:dyDescent="0.3">
      <c r="A305" s="8">
        <v>362</v>
      </c>
      <c r="B305" s="12" t="str">
        <f>IFERROR(VLOOKUP(A305,Vocabulary!$A:$J,2,),"")</f>
        <v>CivilStatusType</v>
      </c>
      <c r="C305" s="12" t="str">
        <f>IF($A305&lt;&gt;"",VLOOKUP($A305,Vocabulary!$A:$J,10,),"")</f>
        <v>&lt;fed-thesaurus:civilstatustype&gt;</v>
      </c>
      <c r="D305" s="11" t="str">
        <f>IF($A305&lt;&gt;"",IF(VLOOKUP($A305,Vocabulary!$A:$J,3,)=0,"",VLOOKUP($A305,Vocabulary!$A:$J,3,)),"")</f>
        <v>The type of civil status of a person represented by a code assigned by the National Register.</v>
      </c>
      <c r="E305" s="11" t="str">
        <f>IF($A305&lt;&gt;"",IF(VLOOKUP($A305,Vocabulary!$A:$J,7,)=0,"",VLOOKUP($A305,Vocabulary!$A:$J,7,)),"")</f>
        <v>Definition see https://www.ibz.rrn.fgov.be/fileadmin/user_upload/nl/rr/instructies/IT-lijst/IT120_Burgerlijke_Staat_20210106.pdf</v>
      </c>
      <c r="F305" s="11" t="str">
        <f>IF($A305&lt;&gt;"",VLOOKUP($A305,Vocabulary!$A:$J,4,),"")</f>
        <v>Person</v>
      </c>
      <c r="H305" s="8" t="s">
        <v>732</v>
      </c>
    </row>
    <row r="306" spans="1:10" x14ac:dyDescent="0.3">
      <c r="A306" s="8">
        <v>363</v>
      </c>
      <c r="B306" s="12" t="str">
        <f>IFERROR(VLOOKUP(A306,Vocabulary!$A:$J,2,),"")</f>
        <v>Descent</v>
      </c>
      <c r="C306" s="12" t="str">
        <f>IF($A306&lt;&gt;"",VLOOKUP($A306,Vocabulary!$A:$J,10,),"")</f>
        <v>&lt;fed-thesaurus:descent&gt;</v>
      </c>
      <c r="D306" s="11" t="str">
        <f>IF($A306&lt;&gt;"",IF(VLOOKUP($A306,Vocabulary!$A:$J,3,)=0,"",VLOOKUP($A306,Vocabulary!$A:$J,3,)),"")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E306" s="11" t="str">
        <f>IF($A306&lt;&gt;"",IF(VLOOKUP($A306,Vocabulary!$A:$J,7,)=0,"",VLOOKUP($A306,Vocabulary!$A:$J,7,)),"")</f>
        <v>CONCEPTSCHEME  DEFINITION to be done</v>
      </c>
      <c r="F306" s="11" t="str">
        <f>IF($A306&lt;&gt;"",VLOOKUP($A306,Vocabulary!$A:$J,4,),"")</f>
        <v>Person</v>
      </c>
      <c r="H306" s="8" t="s">
        <v>731</v>
      </c>
    </row>
    <row r="307" spans="1:10" x14ac:dyDescent="0.3">
      <c r="A307" s="8">
        <v>366</v>
      </c>
      <c r="B307" s="12" t="str">
        <f>IFERROR(VLOOKUP(A307,Vocabulary!$A:$J,2,),"")</f>
        <v>HouseholdRelationType</v>
      </c>
      <c r="C307" s="12" t="str">
        <f>IF($A307&lt;&gt;"",VLOOKUP($A307,Vocabulary!$A:$J,10,),"")</f>
        <v>&lt;fed-thesaurus:householdrelationtype&gt;</v>
      </c>
      <c r="D307" s="11" t="str">
        <f>IF($A307&lt;&gt;"",IF(VLOOKUP($A307,Vocabulary!$A:$J,3,)=0,"",VLOOKUP($A307,Vocabulary!$A:$J,3,)),"")</f>
        <v>The type of relation of a household member to the household reference person, represented by a code assigned by the National Register.</v>
      </c>
      <c r="E307" s="11" t="str">
        <f>IF($A307&lt;&gt;"",IF(VLOOKUP($A307,Vocabulary!$A:$J,7,)=0,"",VLOOKUP($A307,Vocabulary!$A:$J,7,)),"")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F307" s="11" t="str">
        <f>IF($A307&lt;&gt;"",VLOOKUP($A307,Vocabulary!$A:$J,4,),"")</f>
        <v>Person</v>
      </c>
      <c r="H307" s="8" t="s">
        <v>732</v>
      </c>
    </row>
    <row r="308" spans="1:10" x14ac:dyDescent="0.3">
      <c r="A308" s="8">
        <v>367</v>
      </c>
      <c r="B308" s="12" t="str">
        <f>IFERROR(VLOOKUP(A308,Vocabulary!$A:$J,2,),"")</f>
        <v>Function</v>
      </c>
      <c r="C308" s="12" t="str">
        <f>IF($A308&lt;&gt;"",VLOOKUP($A308,Vocabulary!$A:$J,10,),"")</f>
        <v>&lt;fed-thesaurus:function&gt;</v>
      </c>
      <c r="D308" s="11" t="str">
        <f>IF($A308&lt;&gt;"",IF(VLOOKUP($A308,Vocabulary!$A:$J,3,)=0,"",VLOOKUP($A308,Vocabulary!$A:$J,3,)),"")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E308" s="11" t="str">
        <f>IF($A308&lt;&gt;"",IF(VLOOKUP($A308,Vocabulary!$A:$J,7,)=0,"",VLOOKUP($A308,Vocabulary!$A:$J,7,)),"")</f>
        <v>see https://economie.fgov.be/en/themes/enterprises/crossroads-bank-enterprises/services-administrations/tables-codes (KBO-codes-legal.xls tab Function)</v>
      </c>
      <c r="F308" s="11" t="str">
        <f>IF($A308&lt;&gt;"",VLOOKUP($A308,Vocabulary!$A:$J,4,),"")</f>
        <v>Organization</v>
      </c>
      <c r="H308" s="8" t="s">
        <v>732</v>
      </c>
    </row>
    <row r="309" spans="1:10" x14ac:dyDescent="0.3">
      <c r="A309" s="8">
        <v>368</v>
      </c>
      <c r="B309" s="12" t="str">
        <f>IFERROR(VLOOKUP(A309,Vocabulary!$A:$J,2,),"")</f>
        <v>GenderCode</v>
      </c>
      <c r="C309" s="12" t="str">
        <f>IF($A309&lt;&gt;"",VLOOKUP($A309,Vocabulary!$A:$J,10,),"")</f>
        <v>&lt;fed-thesaurus:gendercode&gt;</v>
      </c>
      <c r="D309" s="11" t="str">
        <f>IF($A309&lt;&gt;"",IF(VLOOKUP($A309,Vocabulary!$A:$J,3,)=0,"",VLOOKUP($A309,Vocabulary!$A:$J,3,)),"")</f>
        <v>Gender of a person: 0 = unknown, 1 = male, 2 = female</v>
      </c>
      <c r="E309" s="11" t="str">
        <f>IF($A309&lt;&gt;"",IF(VLOOKUP($A309,Vocabulary!$A:$J,7,)=0,"",VLOOKUP($A309,Vocabulary!$A:$J,7,)),"")</f>
        <v>The definition is aligned with the National Register and with CBSS.
It focuses on the administrative gender, not on the biological sex.</v>
      </c>
      <c r="F309" s="11" t="str">
        <f>IF($A309&lt;&gt;"",VLOOKUP($A309,Vocabulary!$A:$J,4,),"")</f>
        <v>Person</v>
      </c>
      <c r="H309" s="8" t="s">
        <v>732</v>
      </c>
    </row>
    <row r="310" spans="1:10" x14ac:dyDescent="0.3">
      <c r="A310" s="8">
        <v>372</v>
      </c>
      <c r="B310" s="12" t="str">
        <f>IFERROR(VLOOKUP(A310,Vocabulary!$A:$J,2,),"")</f>
        <v>LegalForm</v>
      </c>
      <c r="C310" s="12" t="str">
        <f>IF($A310&lt;&gt;"",VLOOKUP($A310,Vocabulary!$A:$J,10,),"")</f>
        <v>&lt;fed-thesaurus:legalform&gt;</v>
      </c>
      <c r="D310" s="11" t="str">
        <f>IF($A310&lt;&gt;"",IF(VLOOKUP($A310,Vocabulary!$A:$J,3,)=0,"",VLOOKUP($A310,Vocabulary!$A:$J,3,)),"")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E310" s="11" t="str">
        <f>IF($A310&lt;&gt;"",IF(VLOOKUP($A310,Vocabulary!$A:$J,7,)=0,"",VLOOKUP($A310,Vocabulary!$A:$J,7,)),"")</f>
        <v>see https://economie.fgov.be/en/themes/enterprises/crossroads-bank-enterprises/services-administrations/tables-codes (KBO-codes-legal.xls tab JuridicalForm)</v>
      </c>
      <c r="F310" s="11" t="str">
        <f>IF($A310&lt;&gt;"",VLOOKUP($A310,Vocabulary!$A:$J,4,),"")</f>
        <v>Organization</v>
      </c>
      <c r="H310" s="8" t="s">
        <v>732</v>
      </c>
    </row>
    <row r="311" spans="1:10" x14ac:dyDescent="0.3">
      <c r="A311" s="8">
        <v>373</v>
      </c>
      <c r="B311" s="12" t="str">
        <f>IFERROR(VLOOKUP(A311,Vocabulary!$A:$J,2,),"")</f>
        <v>LegalStatus</v>
      </c>
      <c r="C311" s="12" t="str">
        <f>IF($A311&lt;&gt;"",VLOOKUP($A311,Vocabulary!$A:$J,10,),"")</f>
        <v>&lt;fed-thesaurus:legalstatus&gt;</v>
      </c>
      <c r="D311" s="11" t="str">
        <f>IF($A311&lt;&gt;"",IF(VLOOKUP($A311,Vocabulary!$A:$J,3,)=0,"",VLOOKUP($A311,Vocabulary!$A:$J,3,)),"")</f>
        <v>The conceptscheme "LegalStatus" indicates in which legal situation the company is at any moment in its life cycle.
Legal status of a company may change over time.</v>
      </c>
      <c r="E311" s="11" t="str">
        <f>IF($A311&lt;&gt;"",IF(VLOOKUP($A311,Vocabulary!$A:$J,7,)=0,"",VLOOKUP($A311,Vocabulary!$A:$J,7,)),"")</f>
        <v>see https://economie.fgov.be/en/themes/enterprises/crossroads-bank-enterprises/services-administrations/tables-codes (KBO-codes-legal.xls tab JuridicalSituation)</v>
      </c>
      <c r="F311" s="11" t="str">
        <f>IF($A311&lt;&gt;"",VLOOKUP($A311,Vocabulary!$A:$J,4,),"")</f>
        <v>Organization</v>
      </c>
      <c r="H311" s="8" t="s">
        <v>732</v>
      </c>
    </row>
    <row r="312" spans="1:10" x14ac:dyDescent="0.3">
      <c r="A312" s="8">
        <v>376</v>
      </c>
      <c r="B312" s="12" t="str">
        <f>IFERROR(VLOOKUP(A312,Vocabulary!$A:$J,2,),"")</f>
        <v>OrganizationType</v>
      </c>
      <c r="C312" s="12" t="str">
        <f>IF($A312&lt;&gt;"",VLOOKUP($A312,Vocabulary!$A:$J,10,),"")</f>
        <v>&lt;fed-thesaurus:organizationtype&gt;</v>
      </c>
      <c r="D312" s="11" t="str">
        <f>IF($A312&lt;&gt;"",IF(VLOOKUP($A312,Vocabulary!$A:$J,3,)=0,"",VLOOKUP($A312,Vocabulary!$A:$J,3,)),"")</f>
        <v>The conceptscheme "OrganizationType" specifies whether the company is
- an enterprise natural person or
- a legal entity/undertaking without legal personality.</v>
      </c>
      <c r="E312" s="11" t="str">
        <f>IF($A312&lt;&gt;"",IF(VLOOKUP($A312,Vocabulary!$A:$J,7,)=0,"",VLOOKUP($A312,Vocabulary!$A:$J,7,)),"")</f>
        <v>see https://economie.fgov.be/en/themes/enterprises/crossroads-bank-enterprises/services-administrations/tables-codes (KBO-codes-legal.xls tab TypeOfEnterprise)</v>
      </c>
      <c r="F312" s="11" t="str">
        <f>IF($A312&lt;&gt;"",VLOOKUP($A312,Vocabulary!$A:$J,4,),"")</f>
        <v>Organization</v>
      </c>
      <c r="H312" s="8" t="s">
        <v>732</v>
      </c>
    </row>
    <row r="313" spans="1:10" x14ac:dyDescent="0.3">
      <c r="A313" s="8">
        <v>377</v>
      </c>
      <c r="B313" s="12" t="str">
        <f>IFERROR(VLOOKUP(A313,Vocabulary!$A:$J,2,),"")</f>
        <v>Authorization</v>
      </c>
      <c r="C313" s="12" t="str">
        <f>IF($A313&lt;&gt;"",VLOOKUP($A313,Vocabulary!$A:$J,10,),"")</f>
        <v>&lt;fed-thesaurus:authorization&gt;</v>
      </c>
      <c r="D313" s="11" t="str">
        <f>IF($A313&lt;&gt;"",IF(VLOOKUP($A313,Vocabulary!$A:$J,3,)=0,"",VLOOKUP($A313,Vocabulary!$A:$J,3,)),"")</f>
        <v>The conceptscheme "Authorization" contains the various authorizations allowed by an administration to the company.
By authorizations we mean approvals, permits, licenses, ... that can be issued with the intention of carrying out certain activities.</v>
      </c>
      <c r="E313" s="11" t="str">
        <f>IF($A313&lt;&gt;"",IF(VLOOKUP($A313,Vocabulary!$A:$J,7,)=0,"",VLOOKUP($A313,Vocabulary!$A:$J,7,)),"")</f>
        <v>see https://economie.fgov.be/en/themes/enterprises/crossroads-bank-enterprises/services-administrations/tables-codes (KBO-codes-quality-aut-activities.xls tab 'Permission' )</v>
      </c>
      <c r="F313" s="11" t="str">
        <f>IF($A313&lt;&gt;"",VLOOKUP($A313,Vocabulary!$A:$J,4,),"")</f>
        <v>Organization</v>
      </c>
      <c r="H313" s="8" t="s">
        <v>732</v>
      </c>
    </row>
    <row r="314" spans="1:10" ht="28.8" x14ac:dyDescent="0.3">
      <c r="A314" s="8">
        <v>378</v>
      </c>
      <c r="B314" s="12" t="str">
        <f>IFERROR(VLOOKUP(A314,Vocabulary!$A:$J,2,),"")</f>
        <v>PositionGeometryMethod</v>
      </c>
      <c r="C314" s="12" t="str">
        <f>IF($A314&lt;&gt;"",VLOOKUP($A314,Vocabulary!$A:$J,10,),"")</f>
        <v>&lt;https://inspire.ec.europa.eu/codelist/GeometryMethodValue&gt;</v>
      </c>
      <c r="D314" s="11" t="str">
        <f>IF($A314&lt;&gt;"",IF(VLOOKUP($A314,Vocabulary!$A:$J,3,)=0,"",VLOOKUP($A314,Vocabulary!$A:$J,3,)),"")</f>
        <v>Conceptscheme with Position geometry method values.</v>
      </c>
      <c r="E314" s="11" t="str">
        <f>IF($A314&lt;&gt;"",IF(VLOOKUP($A314,Vocabulary!$A:$J,7,)=0,"",VLOOKUP($A314,Vocabulary!$A:$J,7,)),"")</f>
        <v/>
      </c>
      <c r="F314" s="11" t="str">
        <f>IF($A314&lt;&gt;"",VLOOKUP($A314,Vocabulary!$A:$J,4,),"")</f>
        <v>Location</v>
      </c>
      <c r="H314" s="8" t="s">
        <v>732</v>
      </c>
    </row>
    <row r="315" spans="1:10" ht="28.8" x14ac:dyDescent="0.3">
      <c r="A315" s="8">
        <v>379</v>
      </c>
      <c r="B315" s="12" t="str">
        <f>IFERROR(VLOOKUP(A315,Vocabulary!$A:$J,2,),"")</f>
        <v>PositionSpecification</v>
      </c>
      <c r="C315" s="12" t="str">
        <f>IF($A315&lt;&gt;"",VLOOKUP($A315,Vocabulary!$A:$J,10,),"")</f>
        <v>&lt;https://inspire.ec.europa.eu/codelist/GeometrySpecificationValue&gt;</v>
      </c>
      <c r="D315" s="11" t="str">
        <f>IF($A315&lt;&gt;"",IF(VLOOKUP($A315,Vocabulary!$A:$J,3,)=0,"",VLOOKUP($A315,Vocabulary!$A:$J,3,)),"")</f>
        <v>Conceptscheme with position specification values.</v>
      </c>
      <c r="E315" s="11" t="str">
        <f>IF($A315&lt;&gt;"",IF(VLOOKUP($A315,Vocabulary!$A:$J,7,)=0,"",VLOOKUP($A315,Vocabulary!$A:$J,7,)),"")</f>
        <v/>
      </c>
      <c r="F315" s="11" t="str">
        <f>IF($A315&lt;&gt;"",VLOOKUP($A315,Vocabulary!$A:$J,4,),"")</f>
        <v>Location</v>
      </c>
      <c r="H315" s="8" t="s">
        <v>732</v>
      </c>
    </row>
    <row r="316" spans="1:10" x14ac:dyDescent="0.3">
      <c r="A316" s="8">
        <v>380</v>
      </c>
      <c r="B316" s="12" t="str">
        <f>IFERROR(VLOOKUP(A316,Vocabulary!$A:$J,2,),"")</f>
        <v>EndReason</v>
      </c>
      <c r="C316" s="12" t="str">
        <f>IF($A316&lt;&gt;"",VLOOKUP($A316,Vocabulary!$A:$J,10,),"")</f>
        <v>&lt;fed-thesaurus:endreason&gt;</v>
      </c>
      <c r="D316" s="11" t="str">
        <f>IF($A316&lt;&gt;"",IF(VLOOKUP($A316,Vocabulary!$A:$J,3,)=0,"",VLOOKUP($A316,Vocabulary!$A:$J,3,)),"")</f>
        <v>The conceptscheme "EndReason" gives the reason why an organization or one of its sites has been stopped.</v>
      </c>
      <c r="E316" s="11" t="str">
        <f>IF($A316&lt;&gt;"",IF(VLOOKUP($A316,Vocabulary!$A:$J,7,)=0,"",VLOOKUP($A316,Vocabulary!$A:$J,7,)),"")</f>
        <v>see https://economie.fgov.be/en/themes/enterprises/crossroads-bank-enterprises/services-administrations/tables-codes (KBO-codes-legal.xls tab StopReasonEnterprise)</v>
      </c>
      <c r="F316" s="11" t="str">
        <f>IF($A316&lt;&gt;"",VLOOKUP($A316,Vocabulary!$A:$J,4,),"")</f>
        <v>Organization</v>
      </c>
      <c r="H316" s="8" t="s">
        <v>732</v>
      </c>
    </row>
    <row r="317" spans="1:10" x14ac:dyDescent="0.3">
      <c r="A317" s="8">
        <v>384</v>
      </c>
      <c r="B317" s="12" t="str">
        <f>IFERROR(VLOOKUP(A317,Vocabulary!$A:$J,2,),"")</f>
        <v>Gebeurtenisdatum</v>
      </c>
      <c r="C317" s="12" t="str">
        <f>IF($A317&lt;&gt;"",VLOOKUP($A317,Vocabulary!$A:$J,10,),"")</f>
        <v>&lt;vl-generiek:Gebeurtenisdatum&gt;</v>
      </c>
      <c r="D317" s="11" t="str">
        <f>IF($A317&lt;&gt;"",IF(VLOOKUP($A317,Vocabulary!$A:$J,3,)=0,"",VLOOKUP($A317,Vocabulary!$A:$J,3,)),"")</f>
        <v>Datum waarop een gebeurtenis plaatsvond evt op een alternatieve manier beschreven.</v>
      </c>
      <c r="E317" s="11" t="str">
        <f>IF($A317&lt;&gt;"",IF(VLOOKUP($A317,Vocabulary!$A:$J,7,)=0,"",VLOOKUP($A317,Vocabulary!$A:$J,7,)),"")</f>
        <v/>
      </c>
      <c r="F317" s="11" t="str">
        <f>IF($A317&lt;&gt;"",VLOOKUP($A317,Vocabulary!$A:$J,4,),"")</f>
        <v>Generic</v>
      </c>
      <c r="J317" s="8" t="s">
        <v>732</v>
      </c>
    </row>
    <row r="318" spans="1:10" x14ac:dyDescent="0.3">
      <c r="A318" s="8">
        <v>385</v>
      </c>
      <c r="B318" s="12" t="str">
        <f>IFERROR(VLOOKUP(A318,Vocabulary!$A:$J,2,),"")</f>
        <v>GeografischePositie</v>
      </c>
      <c r="C318" s="12" t="str">
        <f>IF($A318&lt;&gt;"",VLOOKUP($A318,Vocabulary!$A:$J,10,),"")</f>
        <v>&lt;vl-generiek:GeografischePositie&gt;</v>
      </c>
      <c r="D318" s="11" t="str">
        <f>IF($A318&lt;&gt;"",IF(VLOOKUP($A318,Vocabulary!$A:$J,3,)=0,"",VLOOKUP($A318,Vocabulary!$A:$J,3,)),"")</f>
        <v>Geografische positie aangegeven dmv een punt.</v>
      </c>
      <c r="E318" s="11" t="str">
        <f>IF($A318&lt;&gt;"",IF(VLOOKUP($A318,Vocabulary!$A:$J,7,)=0,"",VLOOKUP($A318,Vocabulary!$A:$J,7,)),"")</f>
        <v/>
      </c>
      <c r="F318" s="11" t="str">
        <f>IF($A318&lt;&gt;"",VLOOKUP($A318,Vocabulary!$A:$J,4,),"")</f>
        <v>Generic</v>
      </c>
      <c r="J318" s="8" t="s">
        <v>732</v>
      </c>
    </row>
    <row r="319" spans="1:10" x14ac:dyDescent="0.3">
      <c r="A319" s="8">
        <v>386</v>
      </c>
      <c r="B319" s="12" t="str">
        <f>IFERROR(VLOOKUP(A319,Vocabulary!$A:$J,2,),"")</f>
        <v>GestructureerdeIdentificator</v>
      </c>
      <c r="C319" s="12" t="str">
        <f>IF($A319&lt;&gt;"",VLOOKUP($A319,Vocabulary!$A:$J,10,),"")</f>
        <v>&lt;vl-generiek:GestructureerdeIdentificator&gt;</v>
      </c>
      <c r="D319" s="11" t="str">
        <f>IF($A319&lt;&gt;"",IF(VLOOKUP($A319,Vocabulary!$A:$J,3,)=0,"",VLOOKUP($A319,Vocabulary!$A:$J,3,)),"")</f>
        <v>Identificator van een object opgesplitst in zijn onderdelen.</v>
      </c>
      <c r="E319" s="11" t="str">
        <f>IF($A319&lt;&gt;"",IF(VLOOKUP($A319,Vocabulary!$A:$J,7,)=0,"",VLOOKUP($A319,Vocabulary!$A:$J,7,)),"")</f>
        <v/>
      </c>
      <c r="F319" s="11" t="str">
        <f>IF($A319&lt;&gt;"",VLOOKUP($A319,Vocabulary!$A:$J,4,),"")</f>
        <v>Generic</v>
      </c>
      <c r="J319" s="8" t="s">
        <v>732</v>
      </c>
    </row>
    <row r="320" spans="1:10" x14ac:dyDescent="0.3">
      <c r="A320" s="8">
        <v>387</v>
      </c>
      <c r="B320" s="12" t="str">
        <f>IFERROR(VLOOKUP(A320,Vocabulary!$A:$J,2,),"")</f>
        <v>Gebeurtenisdatum.begin</v>
      </c>
      <c r="C320" s="12" t="str">
        <f>IF($A320&lt;&gt;"",VLOOKUP($A320,Vocabulary!$A:$J,10,),"")</f>
        <v>&lt;vl-generiek:Gebeurtenisdatum.begin&gt;</v>
      </c>
      <c r="D320" s="11" t="str">
        <f>IF($A320&lt;&gt;"",IF(VLOOKUP($A320,Vocabulary!$A:$J,3,)=0,"",VLOOKUP($A320,Vocabulary!$A:$J,3,)),"")</f>
        <v>Datum en tijd waarop de gebeurtenis startte.</v>
      </c>
      <c r="E320" s="11" t="str">
        <f>IF($A320&lt;&gt;"",IF(VLOOKUP($A320,Vocabulary!$A:$J,7,)=0,"",VLOOKUP($A320,Vocabulary!$A:$J,7,)),"")</f>
        <v/>
      </c>
      <c r="F320" s="11" t="str">
        <f>IF($A320&lt;&gt;"",VLOOKUP($A320,Vocabulary!$A:$J,4,),"")</f>
        <v>Generic</v>
      </c>
      <c r="J320" s="8" t="s">
        <v>732</v>
      </c>
    </row>
    <row r="321" spans="1:10" x14ac:dyDescent="0.3">
      <c r="A321" s="8">
        <v>388</v>
      </c>
      <c r="B321" s="12" t="str">
        <f>IFERROR(VLOOKUP(A321,Vocabulary!$A:$J,2,),"")</f>
        <v>TijdsInterval.begin</v>
      </c>
      <c r="C321" s="12" t="str">
        <f>IF($A321&lt;&gt;"",VLOOKUP($A321,Vocabulary!$A:$J,10,),"")</f>
        <v>&lt;vl-generiek:TijdsInterval.begin&gt;</v>
      </c>
      <c r="D321" s="11" t="str">
        <f>IF($A321&lt;&gt;"",IF(VLOOKUP($A321,Vocabulary!$A:$J,3,)=0,"",VLOOKUP($A321,Vocabulary!$A:$J,3,)),"")</f>
        <v>Moment waarop het tijdsinterval begint.</v>
      </c>
      <c r="E321" s="11" t="str">
        <f>IF($A321&lt;&gt;"",IF(VLOOKUP($A321,Vocabulary!$A:$J,7,)=0,"",VLOOKUP($A321,Vocabulary!$A:$J,7,)),"")</f>
        <v/>
      </c>
      <c r="F321" s="11" t="str">
        <f>IF($A321&lt;&gt;"",VLOOKUP($A321,Vocabulary!$A:$J,4,),"")</f>
        <v>Generic</v>
      </c>
      <c r="J321" s="8" t="s">
        <v>732</v>
      </c>
    </row>
    <row r="322" spans="1:10" x14ac:dyDescent="0.3">
      <c r="A322" s="8">
        <v>389</v>
      </c>
      <c r="B322" s="12" t="str">
        <f>IFERROR(VLOOKUP(A322,Vocabulary!$A:$J,2,),"")</f>
        <v>bewerking</v>
      </c>
      <c r="C322" s="12" t="str">
        <f>IF($A322&lt;&gt;"",VLOOKUP($A322,Vocabulary!$A:$J,10,),"")</f>
        <v>&lt;vl-generiek:bewerking&gt;</v>
      </c>
      <c r="D322" s="11" t="str">
        <f>IF($A322&lt;&gt;"",IF(VLOOKUP($A322,Vocabulary!$A:$J,3,)=0,"",VLOOKUP($A322,Vocabulary!$A:$J,3,)),"")</f>
        <v>Aard vd bewerking die ihkv de activiteit op de entiteit is uitgevoerd.
Gebruik
Bvb "correctie" als de entiteit een record is en bvb gegenereerd werd om het voorgaand record ve object te verbeteren.</v>
      </c>
      <c r="E322" s="11" t="str">
        <f>IF($A322&lt;&gt;"",IF(VLOOKUP($A322,Vocabulary!$A:$J,7,)=0,"",VLOOKUP($A322,Vocabulary!$A:$J,7,)),"")</f>
        <v/>
      </c>
      <c r="F322" s="11" t="str">
        <f>IF($A322&lt;&gt;"",VLOOKUP($A322,Vocabulary!$A:$J,4,),"")</f>
        <v>Generic</v>
      </c>
      <c r="J322" s="8" t="s">
        <v>732</v>
      </c>
    </row>
    <row r="323" spans="1:10" x14ac:dyDescent="0.3">
      <c r="A323" s="8">
        <v>390</v>
      </c>
      <c r="B323" s="12" t="str">
        <f>IFERROR(VLOOKUP(A323,Vocabulary!$A:$J,2,),"")</f>
        <v>default</v>
      </c>
      <c r="C323" s="12" t="str">
        <f>IF($A323&lt;&gt;"",VLOOKUP($A323,Vocabulary!$A:$J,10,),"")</f>
        <v>&lt;vl-generiek:default&gt;</v>
      </c>
      <c r="D323" s="11" t="str">
        <f>IF($A323&lt;&gt;"",IF(VLOOKUP($A323,Vocabulary!$A:$J,3,)=0,"",VLOOKUP($A323,Vocabulary!$A:$J,3,)),"")</f>
        <v>Geeft aan of de positie een default positie is.
Gebruik
Hieronder wordt de positie verstaan die per default moet worden gebruikt als het object meerdere posities heeft.</v>
      </c>
      <c r="E323" s="11" t="str">
        <f>IF($A323&lt;&gt;"",IF(VLOOKUP($A323,Vocabulary!$A:$J,7,)=0,"",VLOOKUP($A323,Vocabulary!$A:$J,7,)),"")</f>
        <v/>
      </c>
      <c r="F323" s="11" t="str">
        <f>IF($A323&lt;&gt;"",VLOOKUP($A323,Vocabulary!$A:$J,4,),"")</f>
        <v>Generic</v>
      </c>
      <c r="J323" s="8" t="s">
        <v>732</v>
      </c>
    </row>
    <row r="324" spans="1:10" x14ac:dyDescent="0.3">
      <c r="A324" s="8">
        <v>391</v>
      </c>
      <c r="B324" s="12" t="str">
        <f>IFERROR(VLOOKUP(A324,Vocabulary!$A:$J,2,),"")</f>
        <v>Gebeurtenisdatum.einde</v>
      </c>
      <c r="C324" s="12" t="str">
        <f>IF($A324&lt;&gt;"",VLOOKUP($A324,Vocabulary!$A:$J,10,),"")</f>
        <v>&lt;vl-generiek:Gebeurtenisdatum.einde&gt;</v>
      </c>
      <c r="D324" s="11" t="str">
        <f>IF($A324&lt;&gt;"",IF(VLOOKUP($A324,Vocabulary!$A:$J,3,)=0,"",VLOOKUP($A324,Vocabulary!$A:$J,3,)),"")</f>
        <v>Datum en tijd waarop de gebeurtenis eindigde.</v>
      </c>
      <c r="E324" s="11" t="str">
        <f>IF($A324&lt;&gt;"",IF(VLOOKUP($A324,Vocabulary!$A:$J,7,)=0,"",VLOOKUP($A324,Vocabulary!$A:$J,7,)),"")</f>
        <v/>
      </c>
      <c r="F324" s="11" t="str">
        <f>IF($A324&lt;&gt;"",VLOOKUP($A324,Vocabulary!$A:$J,4,),"")</f>
        <v>Generic</v>
      </c>
      <c r="J324" s="8" t="s">
        <v>732</v>
      </c>
    </row>
    <row r="325" spans="1:10" x14ac:dyDescent="0.3">
      <c r="A325" s="8">
        <v>392</v>
      </c>
      <c r="B325" s="12" t="str">
        <f>IFERROR(VLOOKUP(A325,Vocabulary!$A:$J,2,),"")</f>
        <v>TijdsInterval.einde</v>
      </c>
      <c r="C325" s="12" t="str">
        <f>IF($A325&lt;&gt;"",VLOOKUP($A325,Vocabulary!$A:$J,10,),"")</f>
        <v>&lt;vl-generiek:TijdsInterval.einde&gt;</v>
      </c>
      <c r="D325" s="11" t="str">
        <f>IF($A325&lt;&gt;"",IF(VLOOKUP($A325,Vocabulary!$A:$J,3,)=0,"",VLOOKUP($A325,Vocabulary!$A:$J,3,)),"")</f>
        <v>Moment waarop het tijdsinterval eindigt</v>
      </c>
      <c r="E325" s="11" t="str">
        <f>IF($A325&lt;&gt;"",IF(VLOOKUP($A325,Vocabulary!$A:$J,7,)=0,"",VLOOKUP($A325,Vocabulary!$A:$J,7,)),"")</f>
        <v/>
      </c>
      <c r="F325" s="11" t="str">
        <f>IF($A325&lt;&gt;"",VLOOKUP($A325,Vocabulary!$A:$J,4,),"")</f>
        <v>Generic</v>
      </c>
      <c r="J325" s="8" t="s">
        <v>732</v>
      </c>
    </row>
    <row r="326" spans="1:10" x14ac:dyDescent="0.3">
      <c r="A326" s="8">
        <v>393</v>
      </c>
      <c r="B326" s="12" t="str">
        <f>IFERROR(VLOOKUP(A326,Vocabulary!$A:$J,2,),"")</f>
        <v>gestructureerdeIdentificator</v>
      </c>
      <c r="C326" s="12" t="str">
        <f>IF($A326&lt;&gt;"",VLOOKUP($A326,Vocabulary!$A:$J,10,),"")</f>
        <v>&lt;vl-generiek:gestructureerdeIdentificator&gt;</v>
      </c>
      <c r="D326" s="11" t="str">
        <f>IF($A326&lt;&gt;"",IF(VLOOKUP($A326,Vocabulary!$A:$J,3,)=0,"",VLOOKUP($A326,Vocabulary!$A:$J,3,)),"")</f>
        <v>Identificator vh object opgesplitst in zijn onderdelen.</v>
      </c>
      <c r="E326" s="11" t="str">
        <f>IF($A326&lt;&gt;"",IF(VLOOKUP($A326,Vocabulary!$A:$J,7,)=0,"",VLOOKUP($A326,Vocabulary!$A:$J,7,)),"")</f>
        <v/>
      </c>
      <c r="F326" s="11" t="str">
        <f>IF($A326&lt;&gt;"",VLOOKUP($A326,Vocabulary!$A:$J,4,),"")</f>
        <v>Generic</v>
      </c>
      <c r="J326" s="8" t="s">
        <v>732</v>
      </c>
    </row>
    <row r="327" spans="1:10" x14ac:dyDescent="0.3">
      <c r="A327" s="8">
        <v>394</v>
      </c>
      <c r="B327" s="12" t="str">
        <f>IFERROR(VLOOKUP(A327,Vocabulary!$A:$J,2,),"")</f>
        <v>handeldeInOpdrachtVan</v>
      </c>
      <c r="C327" s="12" t="str">
        <f>IF($A327&lt;&gt;"",VLOOKUP($A327,Vocabulary!$A:$J,10,),"")</f>
        <v>&lt;vl-generiek:handeldeInOpdrachtVan&gt;</v>
      </c>
      <c r="D327" s="11" t="str">
        <f>IF($A327&lt;&gt;"",IF(VLOOKUP($A327,Vocabulary!$A:$J,3,)=0,"",VLOOKUP($A327,Vocabulary!$A:$J,3,)),"")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E327" s="11" t="str">
        <f>IF($A327&lt;&gt;"",IF(VLOOKUP($A327,Vocabulary!$A:$J,7,)=0,"",VLOOKUP($A327,Vocabulary!$A:$J,7,)),"")</f>
        <v/>
      </c>
      <c r="F327" s="11" t="str">
        <f>IF($A327&lt;&gt;"",VLOOKUP($A327,Vocabulary!$A:$J,4,),"")</f>
        <v>Generic</v>
      </c>
      <c r="J327" s="8" t="s">
        <v>732</v>
      </c>
    </row>
    <row r="328" spans="1:10" x14ac:dyDescent="0.3">
      <c r="A328" s="8">
        <v>395</v>
      </c>
      <c r="B328" s="12" t="str">
        <f>IFERROR(VLOOKUP(A328,Vocabulary!$A:$J,2,),"")</f>
        <v>lokaleIdentificator</v>
      </c>
      <c r="C328" s="12" t="str">
        <f>IF($A328&lt;&gt;"",VLOOKUP($A328,Vocabulary!$A:$J,10,),"")</f>
        <v>&lt;vl-generiek:lokaleIdentificator&gt;</v>
      </c>
      <c r="D328" s="11" t="str">
        <f>IF($A328&lt;&gt;"",IF(VLOOKUP($A328,Vocabulary!$A:$J,3,)=0,"",VLOOKUP($A328,Vocabulary!$A:$J,3,)),"")</f>
        <v>String gebruikt om het object uniek te identificeren binnen de naamruimte.</v>
      </c>
      <c r="E328" s="11" t="str">
        <f>IF($A328&lt;&gt;"",IF(VLOOKUP($A328,Vocabulary!$A:$J,7,)=0,"",VLOOKUP($A328,Vocabulary!$A:$J,7,)),"")</f>
        <v/>
      </c>
      <c r="F328" s="11" t="str">
        <f>IF($A328&lt;&gt;"",VLOOKUP($A328,Vocabulary!$A:$J,4,),"")</f>
        <v>Generic</v>
      </c>
      <c r="J328" s="8" t="s">
        <v>732</v>
      </c>
    </row>
    <row r="329" spans="1:10" x14ac:dyDescent="0.3">
      <c r="A329" s="8">
        <v>396</v>
      </c>
      <c r="B329" s="12" t="str">
        <f>IFERROR(VLOOKUP(A329,Vocabulary!$A:$J,2,),"")</f>
        <v>methode</v>
      </c>
      <c r="C329" s="12" t="str">
        <f>IF($A329&lt;&gt;"",VLOOKUP($A329,Vocabulary!$A:$J,10,),"")</f>
        <v>&lt;vl-generiek:methode&gt;</v>
      </c>
      <c r="D329" s="11" t="str">
        <f>IF($A329&lt;&gt;"",IF(VLOOKUP($A329,Vocabulary!$A:$J,3,)=0,"",VLOOKUP($A329,Vocabulary!$A:$J,3,)),"")</f>
        <v>De manier waarop het punt werd bepaald.
Gebruik
Bvb positie afgeleid ve bestaand object (bvb door berekening vd centroïde).</v>
      </c>
      <c r="E329" s="11" t="str">
        <f>IF($A329&lt;&gt;"",IF(VLOOKUP($A329,Vocabulary!$A:$J,7,)=0,"",VLOOKUP($A329,Vocabulary!$A:$J,7,)),"")</f>
        <v/>
      </c>
      <c r="F329" s="11" t="str">
        <f>IF($A329&lt;&gt;"",VLOOKUP($A329,Vocabulary!$A:$J,4,),"")</f>
        <v>Generic</v>
      </c>
      <c r="J329" s="8" t="s">
        <v>732</v>
      </c>
    </row>
    <row r="330" spans="1:10" x14ac:dyDescent="0.3">
      <c r="A330" s="8">
        <v>397</v>
      </c>
      <c r="B330" s="12" t="str">
        <f>IFERROR(VLOOKUP(A330,Vocabulary!$A:$J,2,),"")</f>
        <v>naamruimte</v>
      </c>
      <c r="C330" s="12" t="str">
        <f>IF($A330&lt;&gt;"",VLOOKUP($A330,Vocabulary!$A:$J,10,),"")</f>
        <v>&lt;vl-generiek:naamruimte&gt;</v>
      </c>
      <c r="D330" s="11" t="str">
        <f>IF($A330&lt;&gt;"",IF(VLOOKUP($A330,Vocabulary!$A:$J,3,)=0,"",VLOOKUP($A330,Vocabulary!$A:$J,3,)),"")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E330" s="11" t="str">
        <f>IF($A330&lt;&gt;"",IF(VLOOKUP($A330,Vocabulary!$A:$J,7,)=0,"",VLOOKUP($A330,Vocabulary!$A:$J,7,)),"")</f>
        <v/>
      </c>
      <c r="F330" s="11" t="str">
        <f>IF($A330&lt;&gt;"",VLOOKUP($A330,Vocabulary!$A:$J,4,),"")</f>
        <v>Generic</v>
      </c>
      <c r="J330" s="8" t="s">
        <v>732</v>
      </c>
    </row>
    <row r="331" spans="1:10" x14ac:dyDescent="0.3">
      <c r="A331" s="8">
        <v>398</v>
      </c>
      <c r="B331" s="12" t="str">
        <f>IFERROR(VLOOKUP(A331,Vocabulary!$A:$J,2,),"")</f>
        <v>plaats</v>
      </c>
      <c r="C331" s="12" t="str">
        <f>IF($A331&lt;&gt;"",VLOOKUP($A331,Vocabulary!$A:$J,10,),"")</f>
        <v>&lt;vl-generiek:plaats&gt;</v>
      </c>
      <c r="D331" s="11" t="str">
        <f>IF($A331&lt;&gt;"",IF(VLOOKUP($A331,Vocabulary!$A:$J,3,)=0,"",VLOOKUP($A331,Vocabulary!$A:$J,3,)),"")</f>
        <v>Plaatsnaam waarmee de Jurisdictie kan worden aangeduid.
Gebruik
Bv de naam ve land.</v>
      </c>
      <c r="E331" s="11" t="str">
        <f>IF($A331&lt;&gt;"",IF(VLOOKUP($A331,Vocabulary!$A:$J,7,)=0,"",VLOOKUP($A331,Vocabulary!$A:$J,7,)),"")</f>
        <v/>
      </c>
      <c r="F331" s="11" t="str">
        <f>IF($A331&lt;&gt;"",VLOOKUP($A331,Vocabulary!$A:$J,4,),"")</f>
        <v>Generic</v>
      </c>
      <c r="J331" s="8" t="s">
        <v>732</v>
      </c>
    </row>
    <row r="332" spans="1:10" x14ac:dyDescent="0.3">
      <c r="A332" s="8">
        <v>399</v>
      </c>
      <c r="B332" s="12" t="str">
        <f>IFERROR(VLOOKUP(A332,Vocabulary!$A:$J,2,),"")</f>
        <v>specificatie</v>
      </c>
      <c r="C332" s="12" t="str">
        <f>IF($A332&lt;&gt;"",VLOOKUP($A332,Vocabulary!$A:$J,10,),"")</f>
        <v>&lt;vl-generiek:specificatie&gt;</v>
      </c>
      <c r="D332" s="11" t="str">
        <f>IF($A332&lt;&gt;"",IF(VLOOKUP($A332,Vocabulary!$A:$J,3,)=0,"",VLOOKUP($A332,Vocabulary!$A:$J,3,)),"")</f>
        <v>Het type object op basis waarvan het punt werd bepaald.
Gebruik
Bvb perceel, gebouw...</v>
      </c>
      <c r="E332" s="11" t="str">
        <f>IF($A332&lt;&gt;"",IF(VLOOKUP($A332,Vocabulary!$A:$J,7,)=0,"",VLOOKUP($A332,Vocabulary!$A:$J,7,)),"")</f>
        <v/>
      </c>
      <c r="F332" s="11" t="str">
        <f>IF($A332&lt;&gt;"",VLOOKUP($A332,Vocabulary!$A:$J,4,),"")</f>
        <v>Generic</v>
      </c>
      <c r="J332" s="8" t="s">
        <v>732</v>
      </c>
    </row>
    <row r="333" spans="1:10" x14ac:dyDescent="0.3">
      <c r="A333" s="8">
        <v>400</v>
      </c>
      <c r="B333" s="12" t="str">
        <f>IFERROR(VLOOKUP(A333,Vocabulary!$A:$J,2,),"")</f>
        <v>tussentijdstip</v>
      </c>
      <c r="C333" s="12" t="str">
        <f>IF($A333&lt;&gt;"",VLOOKUP($A333,Vocabulary!$A:$J,10,),"")</f>
        <v>&lt;vl-generiek:tussentijdstip&gt;</v>
      </c>
      <c r="D333" s="11" t="str">
        <f>IF($A333&lt;&gt;"",IF(VLOOKUP($A333,Vocabulary!$A:$J,3,)=0,"",VLOOKUP($A333,Vocabulary!$A:$J,3,)),"")</f>
        <v>Datum en tijd van een moment tussen begin en einde.</v>
      </c>
      <c r="E333" s="11" t="str">
        <f>IF($A333&lt;&gt;"",IF(VLOOKUP($A333,Vocabulary!$A:$J,7,)=0,"",VLOOKUP($A333,Vocabulary!$A:$J,7,)),"")</f>
        <v/>
      </c>
      <c r="F333" s="11" t="str">
        <f>IF($A333&lt;&gt;"",VLOOKUP($A333,Vocabulary!$A:$J,4,),"")</f>
        <v>Generic</v>
      </c>
      <c r="J333" s="8" t="s">
        <v>732</v>
      </c>
    </row>
    <row r="334" spans="1:10" x14ac:dyDescent="0.3">
      <c r="A334" s="8">
        <v>401</v>
      </c>
      <c r="B334" s="12" t="str">
        <f>IFERROR(VLOOKUP(A334,Vocabulary!$A:$J,2,),"")</f>
        <v>versieIdentificator</v>
      </c>
      <c r="C334" s="12" t="str">
        <f>IF($A334&lt;&gt;"",VLOOKUP($A334,Vocabulary!$A:$J,10,),"")</f>
        <v>&lt;vl-generiek:versieIdentificator&gt;</v>
      </c>
      <c r="D334" s="11" t="str">
        <f>IF($A334&lt;&gt;"",IF(VLOOKUP($A334,Vocabulary!$A:$J,3,)=0,"",VLOOKUP($A334,Vocabulary!$A:$J,3,)),"")</f>
        <v>Identificator van de specifieke versie van een object.</v>
      </c>
      <c r="E334" s="11" t="str">
        <f>IF($A334&lt;&gt;"",IF(VLOOKUP($A334,Vocabulary!$A:$J,7,)=0,"",VLOOKUP($A334,Vocabulary!$A:$J,7,)),"")</f>
        <v/>
      </c>
      <c r="F334" s="11" t="str">
        <f>IF($A334&lt;&gt;"",VLOOKUP($A334,Vocabulary!$A:$J,4,),"")</f>
        <v>Generic</v>
      </c>
      <c r="J334" s="8" t="s">
        <v>732</v>
      </c>
    </row>
    <row r="335" spans="1:10" x14ac:dyDescent="0.3">
      <c r="A335" s="8">
        <v>402</v>
      </c>
      <c r="B335" s="12" t="str">
        <f>IFERROR(VLOOKUP(A335,Vocabulary!$A:$J,2,),"")</f>
        <v>Adreslocator</v>
      </c>
      <c r="C335" s="12" t="str">
        <f>IF($A335&lt;&gt;"",VLOOKUP($A335,Vocabulary!$A:$J,10,),"")</f>
        <v>&lt;vl-adres:Adreslocator&gt;</v>
      </c>
      <c r="D335" s="11" t="str">
        <f>IF($A335&lt;&gt;"",IF(VLOOKUP($A335,Vocabulary!$A:$J,3,)=0,"",VLOOKUP($A335,Vocabulary!$A:$J,3,)),"")</f>
        <v>Menselijk leesbare aanduiding of naam die een gebruiker of applicatie toelaat om het adres te onderscheiden van naburige adressen in de straat, de administratieve eenheid etc waarin het adres ligt.</v>
      </c>
      <c r="E335" s="11" t="str">
        <f>IF($A335&lt;&gt;"",IF(VLOOKUP($A335,Vocabulary!$A:$J,7,)=0,"",VLOOKUP($A335,Vocabulary!$A:$J,7,)),"")</f>
        <v/>
      </c>
      <c r="F335" s="11" t="str">
        <f>IF($A335&lt;&gt;"",VLOOKUP($A335,Vocabulary!$A:$J,4,),"")</f>
        <v>Location</v>
      </c>
      <c r="J335" s="8" t="s">
        <v>732</v>
      </c>
    </row>
    <row r="336" spans="1:10" x14ac:dyDescent="0.3">
      <c r="A336" s="8">
        <v>403</v>
      </c>
      <c r="B336" s="12" t="str">
        <f>IFERROR(VLOOKUP(A336,Vocabulary!$A:$J,2,),"")</f>
        <v>AdresseerbaarObject</v>
      </c>
      <c r="C336" s="12" t="str">
        <f>IF($A336&lt;&gt;"",VLOOKUP($A336,Vocabulary!$A:$J,10,),"")</f>
        <v>&lt;vl-adres:AdresseerbaarObject&gt;</v>
      </c>
      <c r="D336" s="11" t="str">
        <f>IF($A336&lt;&gt;"",IF(VLOOKUP($A336,Vocabulary!$A:$J,3,)=0,"",VLOOKUP($A336,Vocabulary!$A:$J,3,)),"")</f>
        <v>Geografisch object dat met een adres kan worden geïdentificeerd.
Gebruik
Is abstract, ttz het type adresseerbaar object moet altijd worden opgegeven (vb gebouweenheid, perceel).</v>
      </c>
      <c r="E336" s="11" t="str">
        <f>IF($A336&lt;&gt;"",IF(VLOOKUP($A336,Vocabulary!$A:$J,7,)=0,"",VLOOKUP($A336,Vocabulary!$A:$J,7,)),"")</f>
        <v/>
      </c>
      <c r="F336" s="11" t="str">
        <f>IF($A336&lt;&gt;"",VLOOKUP($A336,Vocabulary!$A:$J,4,),"")</f>
        <v>Location</v>
      </c>
      <c r="J336" s="8" t="s">
        <v>732</v>
      </c>
    </row>
    <row r="337" spans="1:10" x14ac:dyDescent="0.3">
      <c r="A337" s="8">
        <v>404</v>
      </c>
      <c r="B337" s="12" t="str">
        <f>IFERROR(VLOOKUP(A337,Vocabulary!$A:$J,2,),"")</f>
        <v>Adresuitbreiding</v>
      </c>
      <c r="C337" s="12" t="str">
        <f>IF($A337&lt;&gt;"",VLOOKUP($A337,Vocabulary!$A:$J,10,),"")</f>
        <v>&lt;vl-adres:Adresuitbreiding&gt;</v>
      </c>
      <c r="D337" s="11" t="str">
        <f>IF($A337&lt;&gt;"",IF(VLOOKUP($A337,Vocabulary!$A:$J,3,)=0,"",VLOOKUP($A337,Vocabulary!$A:$J,3,)),"")</f>
        <v>Bijkomende gegevens mbt het adres.
Gebruik
Gegevens die officieel geen deel uitmaken ve adres, bv de verdieping of de provincie</v>
      </c>
      <c r="E337" s="11" t="str">
        <f>IF($A337&lt;&gt;"",IF(VLOOKUP($A337,Vocabulary!$A:$J,7,)=0,"",VLOOKUP($A337,Vocabulary!$A:$J,7,)),"")</f>
        <v/>
      </c>
      <c r="F337" s="11" t="str">
        <f>IF($A337&lt;&gt;"",VLOOKUP($A337,Vocabulary!$A:$J,4,),"")</f>
        <v>Location</v>
      </c>
      <c r="J337" s="8" t="s">
        <v>732</v>
      </c>
    </row>
    <row r="338" spans="1:10" x14ac:dyDescent="0.3">
      <c r="A338" s="8">
        <v>405</v>
      </c>
      <c r="B338" s="12" t="str">
        <f>IFERROR(VLOOKUP(A338,Vocabulary!$A:$J,2,),"")</f>
        <v>Adres</v>
      </c>
      <c r="C338" s="12" t="str">
        <f>IF($A338&lt;&gt;"",VLOOKUP($A338,Vocabulary!$A:$J,10,),"")</f>
        <v>&lt;vl-adres:Adres&gt;</v>
      </c>
      <c r="D338" s="11" t="str">
        <f>IF($A338&lt;&gt;"",IF(VLOOKUP($A338,Vocabulary!$A:$J,3,)=0,"",VLOOKUP($A338,Vocabulary!$A:$J,3,)),"")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E338" s="11" t="str">
        <f>IF($A338&lt;&gt;"",IF(VLOOKUP($A338,Vocabulary!$A:$J,7,)=0,"",VLOOKUP($A338,Vocabulary!$A:$J,7,)),"")</f>
        <v/>
      </c>
      <c r="F338" s="11" t="str">
        <f>IF($A338&lt;&gt;"",VLOOKUP($A338,Vocabulary!$A:$J,4,),"")</f>
        <v>Location</v>
      </c>
      <c r="J338" s="8" t="s">
        <v>732</v>
      </c>
    </row>
    <row r="339" spans="1:10" x14ac:dyDescent="0.3">
      <c r="A339" s="8">
        <v>406</v>
      </c>
      <c r="B339" s="12" t="str">
        <f>IFERROR(VLOOKUP(A339,Vocabulary!$A:$J,2,),"")</f>
        <v>Gemeentenaam</v>
      </c>
      <c r="C339" s="12" t="str">
        <f>IF($A339&lt;&gt;"",VLOOKUP($A339,Vocabulary!$A:$J,10,),"")</f>
        <v>&lt;vl-adres:Gemeentenaam&gt;</v>
      </c>
      <c r="D339" s="11" t="str">
        <f>IF($A339&lt;&gt;"",IF(VLOOKUP($A339,Vocabulary!$A:$J,3,)=0,"",VLOOKUP($A339,Vocabulary!$A:$J,3,)),"")</f>
        <v>Adrescomponent die verwijst naar de naam ve gemeente, ttz het kleinste administratieve deel van het Belgisch grondgebied waarvan de grenzen enkel door de wetgever kunnen worden gewijzigd.</v>
      </c>
      <c r="E339" s="11" t="str">
        <f>IF($A339&lt;&gt;"",IF(VLOOKUP($A339,Vocabulary!$A:$J,7,)=0,"",VLOOKUP($A339,Vocabulary!$A:$J,7,)),"")</f>
        <v/>
      </c>
      <c r="F339" s="11" t="str">
        <f>IF($A339&lt;&gt;"",VLOOKUP($A339,Vocabulary!$A:$J,4,),"")</f>
        <v>Location</v>
      </c>
      <c r="J339" s="8" t="s">
        <v>732</v>
      </c>
    </row>
    <row r="340" spans="1:10" x14ac:dyDescent="0.3">
      <c r="A340" s="8">
        <v>407</v>
      </c>
      <c r="B340" s="12" t="str">
        <f>IFERROR(VLOOKUP(A340,Vocabulary!$A:$J,2,),"")</f>
        <v>Locatieaanduiding</v>
      </c>
      <c r="C340" s="12" t="str">
        <f>IF($A340&lt;&gt;"",VLOOKUP($A340,Vocabulary!$A:$J,10,),"")</f>
        <v>&lt;vl-adres:Locatieaanduiding&gt;</v>
      </c>
      <c r="D340" s="11" t="str">
        <f>IF($A340&lt;&gt;"",IF(VLOOKUP($A340,Vocabulary!$A:$J,3,)=0,"",VLOOKUP($A340,Vocabulary!$A:$J,3,)),"")</f>
        <v>Alfanumerieke code die een adreslocator uniek identificeert binnen de straat, administratieve eenheid etc.</v>
      </c>
      <c r="E340" s="11" t="str">
        <f>IF($A340&lt;&gt;"",IF(VLOOKUP($A340,Vocabulary!$A:$J,7,)=0,"",VLOOKUP($A340,Vocabulary!$A:$J,7,)),"")</f>
        <v/>
      </c>
      <c r="F340" s="11" t="str">
        <f>IF($A340&lt;&gt;"",VLOOKUP($A340,Vocabulary!$A:$J,4,),"")</f>
        <v>Location</v>
      </c>
      <c r="J340" s="8" t="s">
        <v>732</v>
      </c>
    </row>
    <row r="341" spans="1:10" x14ac:dyDescent="0.3">
      <c r="A341" s="8">
        <v>408</v>
      </c>
      <c r="B341" s="12" t="str">
        <f>IFERROR(VLOOKUP(A341,Vocabulary!$A:$J,2,),"")</f>
        <v>Locatienaam</v>
      </c>
      <c r="C341" s="12" t="str">
        <f>IF($A341&lt;&gt;"",VLOOKUP($A341,Vocabulary!$A:$J,10,),"")</f>
        <v>&lt;vl-adres:Locatienaam&gt;</v>
      </c>
      <c r="D341" s="11" t="str">
        <f>IF($A341&lt;&gt;"",IF(VLOOKUP($A341,Vocabulary!$A:$J,3,)=0,"",VLOOKUP($A341,Vocabulary!$A:$J,3,)),"")</f>
        <v>Naam of omschrijving vh het geografisch object dat een adreslocator aanduidt.
Gebruik
Bvb de naam ve gebouw of deel ve gebouw of de naam ve kamer in een gebouw.</v>
      </c>
      <c r="E341" s="11" t="str">
        <f>IF($A341&lt;&gt;"",IF(VLOOKUP($A341,Vocabulary!$A:$J,7,)=0,"",VLOOKUP($A341,Vocabulary!$A:$J,7,)),"")</f>
        <v/>
      </c>
      <c r="F341" s="11" t="str">
        <f>IF($A341&lt;&gt;"",VLOOKUP($A341,Vocabulary!$A:$J,4,),"")</f>
        <v>Location</v>
      </c>
      <c r="J341" s="8" t="s">
        <v>732</v>
      </c>
    </row>
    <row r="342" spans="1:10" x14ac:dyDescent="0.3">
      <c r="A342" s="8">
        <v>409</v>
      </c>
      <c r="B342" s="12" t="str">
        <f>IFERROR(VLOOKUP(A342,Vocabulary!$A:$J,2,),"")</f>
        <v>Postinfo</v>
      </c>
      <c r="C342" s="12" t="str">
        <f>IF($A342&lt;&gt;"",VLOOKUP($A342,Vocabulary!$A:$J,10,),"")</f>
        <v>&lt;vl-adres:Postinfo&gt;</v>
      </c>
      <c r="D342" s="11" t="str">
        <f>IF($A342&lt;&gt;"",IF(VLOOKUP($A342,Vocabulary!$A:$J,3,)=0,"",VLOOKUP($A342,Vocabulary!$A:$J,3,)),"")</f>
        <v>Adrescomponent die verwijst naar informatie toegekend door de aanbieder van de universele postdienst voor de identificatie van een groepering van adressen in een geografisch gebied voor postale doeleinden.</v>
      </c>
      <c r="E342" s="11" t="str">
        <f>IF($A342&lt;&gt;"",IF(VLOOKUP($A342,Vocabulary!$A:$J,7,)=0,"",VLOOKUP($A342,Vocabulary!$A:$J,7,)),"")</f>
        <v/>
      </c>
      <c r="F342" s="11" t="str">
        <f>IF($A342&lt;&gt;"",VLOOKUP($A342,Vocabulary!$A:$J,4,),"")</f>
        <v>Location</v>
      </c>
      <c r="J342" s="8" t="s">
        <v>732</v>
      </c>
    </row>
    <row r="343" spans="1:10" x14ac:dyDescent="0.3">
      <c r="A343" s="8">
        <v>410</v>
      </c>
      <c r="B343" s="12" t="str">
        <f>IFERROR(VLOOKUP(A343,Vocabulary!$A:$J,2,),"")</f>
        <v>Straatnaam</v>
      </c>
      <c r="C343" s="12" t="str">
        <f>IF($A343&lt;&gt;"",VLOOKUP($A343,Vocabulary!$A:$J,10,),"")</f>
        <v>&lt;vl-adres:Straatnaam&gt;</v>
      </c>
      <c r="D343" s="11" t="str">
        <f>IF($A343&lt;&gt;"",IF(VLOOKUP($A343,Vocabulary!$A:$J,3,)=0,"",VLOOKUP($A343,Vocabulary!$A:$J,3,)),"")</f>
        <v>Adrescomponent met de naam die officieel werd toegekend aan een straat (baan, doorgang, plein) of aan een gehucht en waaraan adressen kunnen zijn gekoppeld.</v>
      </c>
      <c r="E343" s="11" t="str">
        <f>IF($A343&lt;&gt;"",IF(VLOOKUP($A343,Vocabulary!$A:$J,7,)=0,"",VLOOKUP($A343,Vocabulary!$A:$J,7,)),"")</f>
        <v/>
      </c>
      <c r="F343" s="11" t="str">
        <f>IF($A343&lt;&gt;"",VLOOKUP($A343,Vocabulary!$A:$J,4,),"")</f>
        <v>Location</v>
      </c>
      <c r="J343" s="8" t="s">
        <v>732</v>
      </c>
    </row>
    <row r="344" spans="1:10" x14ac:dyDescent="0.3">
      <c r="A344" s="8">
        <v>411</v>
      </c>
      <c r="B344" s="12" t="str">
        <f>IFERROR(VLOOKUP(A344,Vocabulary!$A:$J,2,),"")</f>
        <v>aanduiding</v>
      </c>
      <c r="C344" s="12" t="str">
        <f>IF($A344&lt;&gt;"",VLOOKUP($A344,Vocabulary!$A:$J,10,),"")</f>
        <v>&lt;vl-adres:aanduiding&gt;</v>
      </c>
      <c r="D344" s="11" t="str">
        <f>IF($A344&lt;&gt;"",IF(VLOOKUP($A344,Vocabulary!$A:$J,3,)=0,"",VLOOKUP($A344,Vocabulary!$A:$J,3,)),"")</f>
        <v>Alfanumerieke code die de locator uniek identificeert binnen de straat, administratieve eenheid etc.</v>
      </c>
      <c r="E344" s="11" t="str">
        <f>IF($A344&lt;&gt;"",IF(VLOOKUP($A344,Vocabulary!$A:$J,7,)=0,"",VLOOKUP($A344,Vocabulary!$A:$J,7,)),"")</f>
        <v/>
      </c>
      <c r="F344" s="11" t="str">
        <f>IF($A344&lt;&gt;"",VLOOKUP($A344,Vocabulary!$A:$J,4,),"")</f>
        <v>Location</v>
      </c>
      <c r="J344" s="8" t="s">
        <v>732</v>
      </c>
    </row>
    <row r="345" spans="1:10" x14ac:dyDescent="0.3">
      <c r="A345" s="8">
        <v>412</v>
      </c>
      <c r="B345" s="12" t="str">
        <f>IFERROR(VLOOKUP(A345,Vocabulary!$A:$J,2,),"")</f>
        <v>Locatieaanduiding.aanduiding</v>
      </c>
      <c r="C345" s="12" t="str">
        <f>IF($A345&lt;&gt;"",VLOOKUP($A345,Vocabulary!$A:$J,10,),"")</f>
        <v>&lt;vl-adres:Locatieaanduiding.aanduiding&gt;</v>
      </c>
      <c r="D345" s="11" t="str">
        <f>IF($A345&lt;&gt;"",IF(VLOOKUP($A345,Vocabulary!$A:$J,3,)=0,"",VLOOKUP($A345,Vocabulary!$A:$J,3,)),"")</f>
        <v>Alfanumerieke code waarmee het identificerend deel van een adreslocator wordt aangeduid.</v>
      </c>
      <c r="E345" s="11" t="str">
        <f>IF($A345&lt;&gt;"",IF(VLOOKUP($A345,Vocabulary!$A:$J,7,)=0,"",VLOOKUP($A345,Vocabulary!$A:$J,7,)),"")</f>
        <v/>
      </c>
      <c r="F345" s="11" t="str">
        <f>IF($A345&lt;&gt;"",VLOOKUP($A345,Vocabulary!$A:$J,4,),"")</f>
        <v>Location</v>
      </c>
      <c r="J345" s="8" t="s">
        <v>732</v>
      </c>
    </row>
    <row r="346" spans="1:10" x14ac:dyDescent="0.3">
      <c r="A346" s="8">
        <v>413</v>
      </c>
      <c r="B346" s="12" t="str">
        <f>IFERROR(VLOOKUP(A346,Vocabulary!$A:$J,2,),"")</f>
        <v>adreslocator</v>
      </c>
      <c r="C346" s="12" t="str">
        <f>IF($A346&lt;&gt;"",VLOOKUP($A346,Vocabulary!$A:$J,10,),"")</f>
        <v>&lt;vl-adres:adreslocator&gt;</v>
      </c>
      <c r="D346" s="11" t="str">
        <f>IF($A346&lt;&gt;"",IF(VLOOKUP($A346,Vocabulary!$A:$J,3,)=0,"",VLOOKUP($A346,Vocabulary!$A:$J,3,)),"")</f>
        <v>Bijkomende adreslocator.</v>
      </c>
      <c r="E346" s="11" t="str">
        <f>IF($A346&lt;&gt;"",IF(VLOOKUP($A346,Vocabulary!$A:$J,7,)=0,"",VLOOKUP($A346,Vocabulary!$A:$J,7,)),"")</f>
        <v/>
      </c>
      <c r="F346" s="11" t="str">
        <f>IF($A346&lt;&gt;"",VLOOKUP($A346,Vocabulary!$A:$J,4,),"")</f>
        <v>Location</v>
      </c>
      <c r="J346" s="8" t="s">
        <v>732</v>
      </c>
    </row>
    <row r="347" spans="1:10" x14ac:dyDescent="0.3">
      <c r="A347" s="8">
        <v>414</v>
      </c>
      <c r="B347" s="12" t="str">
        <f>IFERROR(VLOOKUP(A347,Vocabulary!$A:$J,2,),"")</f>
        <v>busnummer</v>
      </c>
      <c r="C347" s="12" t="str">
        <f>IF($A347&lt;&gt;"",VLOOKUP($A347,Vocabulary!$A:$J,10,),"")</f>
        <v>&lt;vl-adres:busnummer&gt;</v>
      </c>
      <c r="D347" s="11" t="str">
        <f>IF($A347&lt;&gt;"",IF(VLOOKUP($A347,Vocabulary!$A:$J,3,)=0,"",VLOOKUP($A347,Vocabulary!$A:$J,3,)),"")</f>
        <v>Officieel toegekende alfanumerieke code die wordt toegevoegd aan het huisnummer om meerdere gebouweenheden, standplaatsen, ligplaatsen of percelen te onderscheiden die eenzelfde huisnummer hebben.</v>
      </c>
      <c r="E347" s="11" t="str">
        <f>IF($A347&lt;&gt;"",IF(VLOOKUP($A347,Vocabulary!$A:$J,7,)=0,"",VLOOKUP($A347,Vocabulary!$A:$J,7,)),"")</f>
        <v/>
      </c>
      <c r="F347" s="11" t="str">
        <f>IF($A347&lt;&gt;"",VLOOKUP($A347,Vocabulary!$A:$J,4,),"")</f>
        <v>Location</v>
      </c>
      <c r="J347" s="8" t="s">
        <v>732</v>
      </c>
    </row>
    <row r="348" spans="1:10" x14ac:dyDescent="0.3">
      <c r="A348" s="8">
        <v>415</v>
      </c>
      <c r="B348" s="12" t="str">
        <f>IFERROR(VLOOKUP(A348,Vocabulary!$A:$J,2,),"")</f>
        <v>Adresvoorstelling.busnummer</v>
      </c>
      <c r="C348" s="12" t="str">
        <f>IF($A348&lt;&gt;"",VLOOKUP($A348,Vocabulary!$A:$J,10,),"")</f>
        <v>&lt;vl-adres:Adresvoorstelling.busnummer&gt;</v>
      </c>
      <c r="D348" s="11" t="str">
        <f>IF($A348&lt;&gt;"",IF(VLOOKUP($A348,Vocabulary!$A:$J,3,)=0,"",VLOOKUP($A348,Vocabulary!$A:$J,3,)),"")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E348" s="11" t="str">
        <f>IF($A348&lt;&gt;"",IF(VLOOKUP($A348,Vocabulary!$A:$J,7,)=0,"",VLOOKUP($A348,Vocabulary!$A:$J,7,)),"")</f>
        <v/>
      </c>
      <c r="F348" s="11" t="str">
        <f>IF($A348&lt;&gt;"",VLOOKUP($A348,Vocabulary!$A:$J,4,),"")</f>
        <v>Location</v>
      </c>
      <c r="J348" s="8" t="s">
        <v>732</v>
      </c>
    </row>
    <row r="349" spans="1:10" x14ac:dyDescent="0.3">
      <c r="A349" s="8">
        <v>416</v>
      </c>
      <c r="B349" s="12" t="str">
        <f>IFERROR(VLOOKUP(A349,Vocabulary!$A:$J,2,),"")</f>
        <v>gemeentenaam</v>
      </c>
      <c r="C349" s="12" t="str">
        <f>IF($A349&lt;&gt;"",VLOOKUP($A349,Vocabulary!$A:$J,10,),"")</f>
        <v>&lt;vl-adres:gemeentenaam&gt;</v>
      </c>
      <c r="D349" s="11" t="str">
        <f>IF($A349&lt;&gt;"",IF(VLOOKUP($A349,Vocabulary!$A:$J,3,)=0,"",VLOOKUP($A349,Vocabulary!$A:$J,3,)),"")</f>
        <v>Gemeentenaam vh adres.</v>
      </c>
      <c r="E349" s="11" t="str">
        <f>IF($A349&lt;&gt;"",IF(VLOOKUP($A349,Vocabulary!$A:$J,7,)=0,"",VLOOKUP($A349,Vocabulary!$A:$J,7,)),"")</f>
        <v/>
      </c>
      <c r="F349" s="11" t="str">
        <f>IF($A349&lt;&gt;"",VLOOKUP($A349,Vocabulary!$A:$J,4,),"")</f>
        <v>Location</v>
      </c>
      <c r="J349" s="8" t="s">
        <v>732</v>
      </c>
    </row>
    <row r="350" spans="1:10" x14ac:dyDescent="0.3">
      <c r="A350" s="8">
        <v>417</v>
      </c>
      <c r="B350" s="12" t="str">
        <f>IFERROR(VLOOKUP(A350,Vocabulary!$A:$J,2,),"")</f>
        <v>heeftGemeentenaam</v>
      </c>
      <c r="C350" s="12" t="str">
        <f>IF($A350&lt;&gt;"",VLOOKUP($A350,Vocabulary!$A:$J,10,),"")</f>
        <v>&lt;vl-adres:heeftGemeentenaam&gt;</v>
      </c>
      <c r="D350" s="11" t="str">
        <f>IF($A350&lt;&gt;"",IF(VLOOKUP($A350,Vocabulary!$A:$J,3,)=0,"",VLOOKUP($A350,Vocabulary!$A:$J,3,)),"")</f>
        <v>Gemeentenaamcomponent van het adres.</v>
      </c>
      <c r="E350" s="11" t="str">
        <f>IF($A350&lt;&gt;"",IF(VLOOKUP($A350,Vocabulary!$A:$J,7,)=0,"",VLOOKUP($A350,Vocabulary!$A:$J,7,)),"")</f>
        <v/>
      </c>
      <c r="F350" s="11" t="str">
        <f>IF($A350&lt;&gt;"",VLOOKUP($A350,Vocabulary!$A:$J,4,),"")</f>
        <v>Location</v>
      </c>
      <c r="J350" s="8" t="s">
        <v>732</v>
      </c>
    </row>
    <row r="351" spans="1:10" x14ac:dyDescent="0.3">
      <c r="A351" s="8">
        <v>418</v>
      </c>
      <c r="B351" s="12" t="str">
        <f>IFERROR(VLOOKUP(A351,Vocabulary!$A:$J,2,),"")</f>
        <v>heeftPostinfo</v>
      </c>
      <c r="C351" s="12" t="str">
        <f>IF($A351&lt;&gt;"",VLOOKUP($A351,Vocabulary!$A:$J,10,),"")</f>
        <v>&lt;vl-adres:heeftPostinfo&gt;</v>
      </c>
      <c r="D351" s="11" t="str">
        <f>IF($A351&lt;&gt;"",IF(VLOOKUP($A351,Vocabulary!$A:$J,3,)=0,"",VLOOKUP($A351,Vocabulary!$A:$J,3,)),"")</f>
        <v>Postinfocomponent van het adres.</v>
      </c>
      <c r="E351" s="11" t="str">
        <f>IF($A351&lt;&gt;"",IF(VLOOKUP($A351,Vocabulary!$A:$J,7,)=0,"",VLOOKUP($A351,Vocabulary!$A:$J,7,)),"")</f>
        <v/>
      </c>
      <c r="F351" s="11" t="str">
        <f>IF($A351&lt;&gt;"",VLOOKUP($A351,Vocabulary!$A:$J,4,),"")</f>
        <v>Location</v>
      </c>
      <c r="J351" s="8" t="s">
        <v>732</v>
      </c>
    </row>
    <row r="352" spans="1:10" x14ac:dyDescent="0.3">
      <c r="A352" s="8">
        <v>419</v>
      </c>
      <c r="B352" s="12" t="str">
        <f>IFERROR(VLOOKUP(A352,Vocabulary!$A:$J,2,),"")</f>
        <v>heeftStraatnaam</v>
      </c>
      <c r="C352" s="12" t="str">
        <f>IF($A352&lt;&gt;"",VLOOKUP($A352,Vocabulary!$A:$J,10,),"")</f>
        <v>&lt;vl-adres:heeftStraatnaam&gt;</v>
      </c>
      <c r="D352" s="11" t="str">
        <f>IF($A352&lt;&gt;"",IF(VLOOKUP($A352,Vocabulary!$A:$J,3,)=0,"",VLOOKUP($A352,Vocabulary!$A:$J,3,)),"")</f>
        <v>Straatnaamcomponent van het adres.</v>
      </c>
      <c r="E352" s="11" t="str">
        <f>IF($A352&lt;&gt;"",IF(VLOOKUP($A352,Vocabulary!$A:$J,7,)=0,"",VLOOKUP($A352,Vocabulary!$A:$J,7,)),"")</f>
        <v/>
      </c>
      <c r="F352" s="11" t="str">
        <f>IF($A352&lt;&gt;"",VLOOKUP($A352,Vocabulary!$A:$J,4,),"")</f>
        <v>Location</v>
      </c>
      <c r="J352" s="8" t="s">
        <v>732</v>
      </c>
    </row>
    <row r="353" spans="1:10" x14ac:dyDescent="0.3">
      <c r="A353" s="8">
        <v>420</v>
      </c>
      <c r="B353" s="12" t="str">
        <f>IFERROR(VLOOKUP(A353,Vocabulary!$A:$J,2,),"")</f>
        <v>homoniemToevoeging</v>
      </c>
      <c r="C353" s="12" t="str">
        <f>IF($A353&lt;&gt;"",VLOOKUP($A353,Vocabulary!$A:$J,10,),"")</f>
        <v>&lt;vl-adres:homoniemToevoeging&gt;</v>
      </c>
      <c r="D353" s="11" t="str">
        <f>IF($A353&lt;&gt;"",IF(VLOOKUP($A353,Vocabulary!$A:$J,3,)=0,"",VLOOKUP($A353,Vocabulary!$A:$J,3,)),"")</f>
        <v>Toevoeging om dubbele straatnamen (straatnamen met dezelfde naam maar andere ligging in de gemeente en eigen adressen) van elkaar te onderscheiden.</v>
      </c>
      <c r="E353" s="11" t="str">
        <f>IF($A353&lt;&gt;"",IF(VLOOKUP($A353,Vocabulary!$A:$J,7,)=0,"",VLOOKUP($A353,Vocabulary!$A:$J,7,)),"")</f>
        <v/>
      </c>
      <c r="F353" s="11" t="str">
        <f>IF($A353&lt;&gt;"",VLOOKUP($A353,Vocabulary!$A:$J,4,),"")</f>
        <v>Location</v>
      </c>
      <c r="J353" s="8" t="s">
        <v>732</v>
      </c>
    </row>
    <row r="354" spans="1:10" x14ac:dyDescent="0.3">
      <c r="A354" s="8">
        <v>421</v>
      </c>
      <c r="B354" s="12" t="str">
        <f>IFERROR(VLOOKUP(A354,Vocabulary!$A:$J,2,),"")</f>
        <v>Adresvoorstelling.huisnummer</v>
      </c>
      <c r="C354" s="12" t="str">
        <f>IF($A354&lt;&gt;"",VLOOKUP($A354,Vocabulary!$A:$J,10,),"")</f>
        <v>&lt;vl-adres:Adresvoorstelling.huisnummer&gt;</v>
      </c>
      <c r="D354" s="11" t="str">
        <f>IF($A354&lt;&gt;"",IF(VLOOKUP($A354,Vocabulary!$A:$J,3,)=0,"",VLOOKUP($A354,Vocabulary!$A:$J,3,)),"")</f>
        <v>Alfanumerieke code officieel toegekend aan gebouweenheden, ligplaatsen, standplaatsen of percelen.
Gebruik
Specialisatie van Adresvoorstelling:locatieaanduiding tbv Belgische adressen.</v>
      </c>
      <c r="E354" s="11" t="str">
        <f>IF($A354&lt;&gt;"",IF(VLOOKUP($A354,Vocabulary!$A:$J,7,)=0,"",VLOOKUP($A354,Vocabulary!$A:$J,7,)),"")</f>
        <v/>
      </c>
      <c r="F354" s="11" t="str">
        <f>IF($A354&lt;&gt;"",VLOOKUP($A354,Vocabulary!$A:$J,4,),"")</f>
        <v>Location</v>
      </c>
      <c r="J354" s="8" t="s">
        <v>732</v>
      </c>
    </row>
    <row r="355" spans="1:10" x14ac:dyDescent="0.3">
      <c r="A355" s="8">
        <v>422</v>
      </c>
      <c r="B355" s="12" t="str">
        <f>IFERROR(VLOOKUP(A355,Vocabulary!$A:$J,2,),"")</f>
        <v>huisnummer</v>
      </c>
      <c r="C355" s="12" t="str">
        <f>IF($A355&lt;&gt;"",VLOOKUP($A355,Vocabulary!$A:$J,10,),"")</f>
        <v>&lt;vl-adres:huisnummer&gt;</v>
      </c>
      <c r="D355" s="11" t="str">
        <f>IF($A355&lt;&gt;"",IF(VLOOKUP($A355,Vocabulary!$A:$J,3,)=0,"",VLOOKUP($A355,Vocabulary!$A:$J,3,)),"")</f>
        <v>Alfanumerieke code officieel toegekend aan gebouweenheden, ligplaatsen, standplaatsen of percelen.</v>
      </c>
      <c r="E355" s="11" t="str">
        <f>IF($A355&lt;&gt;"",IF(VLOOKUP($A355,Vocabulary!$A:$J,7,)=0,"",VLOOKUP($A355,Vocabulary!$A:$J,7,)),"")</f>
        <v/>
      </c>
      <c r="F355" s="11" t="str">
        <f>IF($A355&lt;&gt;"",VLOOKUP($A355,Vocabulary!$A:$J,4,),"")</f>
        <v>Location</v>
      </c>
      <c r="J355" s="8" t="s">
        <v>732</v>
      </c>
    </row>
    <row r="356" spans="1:10" x14ac:dyDescent="0.3">
      <c r="A356" s="8">
        <v>423</v>
      </c>
      <c r="B356" s="12" t="str">
        <f>IFERROR(VLOOKUP(A356,Vocabulary!$A:$J,2,),"")</f>
        <v>isToegekendAan</v>
      </c>
      <c r="C356" s="12" t="str">
        <f>IF($A356&lt;&gt;"",VLOOKUP($A356,Vocabulary!$A:$J,10,),"")</f>
        <v>&lt;vl-adres:isToegekendAan&gt;</v>
      </c>
      <c r="D356" s="11" t="str">
        <f>IF($A356&lt;&gt;"",IF(VLOOKUP($A356,Vocabulary!$A:$J,3,)=0,"",VLOOKUP($A356,Vocabulary!$A:$J,3,)),"")</f>
        <v>Adresseerbaar object waaraan het adres is toegekend.</v>
      </c>
      <c r="E356" s="11" t="str">
        <f>IF($A356&lt;&gt;"",IF(VLOOKUP($A356,Vocabulary!$A:$J,7,)=0,"",VLOOKUP($A356,Vocabulary!$A:$J,7,)),"")</f>
        <v/>
      </c>
      <c r="F356" s="11" t="str">
        <f>IF($A356&lt;&gt;"",VLOOKUP($A356,Vocabulary!$A:$J,4,),"")</f>
        <v>Location</v>
      </c>
      <c r="J356" s="8" t="s">
        <v>732</v>
      </c>
    </row>
    <row r="357" spans="1:10" x14ac:dyDescent="0.3">
      <c r="A357" s="8">
        <v>424</v>
      </c>
      <c r="B357" s="12" t="str">
        <f>IFERROR(VLOOKUP(A357,Vocabulary!$A:$J,2,),"")</f>
        <v>isVerrijktMet</v>
      </c>
      <c r="C357" s="12" t="str">
        <f>IF($A357&lt;&gt;"",VLOOKUP($A357,Vocabulary!$A:$J,10,),"")</f>
        <v>&lt;vl-adres:isVerrijktMet&gt;</v>
      </c>
      <c r="D357" s="11" t="str">
        <f>IF($A357&lt;&gt;"",IF(VLOOKUP($A357,Vocabulary!$A:$J,3,)=0,"",VLOOKUP($A357,Vocabulary!$A:$J,3,)),"")</f>
        <v>Verwijzing naar een adresuitbreiding.</v>
      </c>
      <c r="E357" s="11" t="str">
        <f>IF($A357&lt;&gt;"",IF(VLOOKUP($A357,Vocabulary!$A:$J,7,)=0,"",VLOOKUP($A357,Vocabulary!$A:$J,7,)),"")</f>
        <v/>
      </c>
      <c r="F357" s="11" t="str">
        <f>IF($A357&lt;&gt;"",VLOOKUP($A357,Vocabulary!$A:$J,4,),"")</f>
        <v>Location</v>
      </c>
      <c r="J357" s="8" t="s">
        <v>732</v>
      </c>
    </row>
    <row r="358" spans="1:10" x14ac:dyDescent="0.3">
      <c r="A358" s="8">
        <v>425</v>
      </c>
      <c r="B358" s="12" t="str">
        <f>IFERROR(VLOOKUP(A358,Vocabulary!$A:$J,2,),"")</f>
        <v>land</v>
      </c>
      <c r="C358" s="12" t="str">
        <f>IF($A358&lt;&gt;"",VLOOKUP($A358,Vocabulary!$A:$J,10,),"")</f>
        <v>&lt;vl-adres:land&gt;</v>
      </c>
      <c r="D358" s="11" t="str">
        <f>IF($A358&lt;&gt;"",IF(VLOOKUP($A358,Vocabulary!$A:$J,3,)=0,"",VLOOKUP($A358,Vocabulary!$A:$J,3,)),"")</f>
        <v>Land waarin het adres gelegen is.</v>
      </c>
      <c r="E358" s="11" t="str">
        <f>IF($A358&lt;&gt;"",IF(VLOOKUP($A358,Vocabulary!$A:$J,7,)=0,"",VLOOKUP($A358,Vocabulary!$A:$J,7,)),"")</f>
        <v/>
      </c>
      <c r="F358" s="11" t="str">
        <f>IF($A358&lt;&gt;"",VLOOKUP($A358,Vocabulary!$A:$J,4,),"")</f>
        <v>Location</v>
      </c>
      <c r="J358" s="8" t="s">
        <v>732</v>
      </c>
    </row>
    <row r="359" spans="1:10" x14ac:dyDescent="0.3">
      <c r="A359" s="8">
        <v>426</v>
      </c>
      <c r="B359" s="12" t="str">
        <f>IFERROR(VLOOKUP(A359,Vocabulary!$A:$J,2,),"")</f>
        <v>niveau</v>
      </c>
      <c r="C359" s="12" t="str">
        <f>IF($A359&lt;&gt;"",VLOOKUP($A359,Vocabulary!$A:$J,10,),"")</f>
        <v>&lt;vl-adres:niveau&gt;</v>
      </c>
      <c r="D359" s="11" t="str">
        <f>IF($A359&lt;&gt;"",IF(VLOOKUP($A359,Vocabulary!$A:$J,3,)=0,"",VLOOKUP($A359,Vocabulary!$A:$J,3,)),"")</f>
        <v>Het niveau waarnaar de locator verwijst.
Gebruik
Waarbij het niveau staat voor de geografische granulariteit vd locator: zo verwijzen locators vh type huisnummer doorgaans naar het gebouw terwijl busnummers naar een deel vh gebouw verwijzen.</v>
      </c>
      <c r="E359" s="11" t="str">
        <f>IF($A359&lt;&gt;"",IF(VLOOKUP($A359,Vocabulary!$A:$J,7,)=0,"",VLOOKUP($A359,Vocabulary!$A:$J,7,)),"")</f>
        <v/>
      </c>
      <c r="F359" s="11" t="str">
        <f>IF($A359&lt;&gt;"",VLOOKUP($A359,Vocabulary!$A:$J,4,),"")</f>
        <v>Location</v>
      </c>
      <c r="J359" s="8" t="s">
        <v>732</v>
      </c>
    </row>
    <row r="360" spans="1:10" x14ac:dyDescent="0.3">
      <c r="A360" s="8">
        <v>427</v>
      </c>
      <c r="B360" s="12" t="str">
        <f>IFERROR(VLOOKUP(A360,Vocabulary!$A:$J,2,),"")</f>
        <v>officieelToegekend</v>
      </c>
      <c r="C360" s="12" t="str">
        <f>IF($A360&lt;&gt;"",VLOOKUP($A360,Vocabulary!$A:$J,10,),"")</f>
        <v>&lt;vl-adres:officieelToegekend&gt;</v>
      </c>
      <c r="D360" s="11" t="str">
        <f>IF($A360&lt;&gt;"",IF(VLOOKUP($A360,Vocabulary!$A:$J,3,)=0,"",VLOOKUP($A360,Vocabulary!$A:$J,3,)),"")</f>
        <v>Geeft aan of het adres officieel door de adresbeheerder is toegekend.
Gebruik
Een adres is niet-officieel wanneer het bestaan ervan niet gekend was vanuit de administratieve procedures, maar pas nadat nadat het feitelijk is vastgesteld op het terrein.</v>
      </c>
      <c r="E360" s="11" t="str">
        <f>IF($A360&lt;&gt;"",IF(VLOOKUP($A360,Vocabulary!$A:$J,7,)=0,"",VLOOKUP($A360,Vocabulary!$A:$J,7,)),"")</f>
        <v/>
      </c>
      <c r="F360" s="11" t="str">
        <f>IF($A360&lt;&gt;"",VLOOKUP($A360,Vocabulary!$A:$J,4,),"")</f>
        <v>Location</v>
      </c>
      <c r="J360" s="8" t="s">
        <v>732</v>
      </c>
    </row>
    <row r="361" spans="1:10" x14ac:dyDescent="0.3">
      <c r="A361" s="8">
        <v>428</v>
      </c>
      <c r="B361" s="12" t="str">
        <f>IFERROR(VLOOKUP(A361,Vocabulary!$A:$J,2,),"")</f>
        <v>positie</v>
      </c>
      <c r="C361" s="12" t="str">
        <f>IF($A361&lt;&gt;"",VLOOKUP($A361,Vocabulary!$A:$J,10,),"")</f>
        <v>&lt;vl-adres:positie&gt;</v>
      </c>
      <c r="D361" s="11" t="str">
        <f>IF($A361&lt;&gt;"",IF(VLOOKUP($A361,Vocabulary!$A:$J,3,)=0,"",VLOOKUP($A361,Vocabulary!$A:$J,3,)),"")</f>
        <v>Positie van een karakeristiek punt dat de positie van het adres vertegenwoordigt volgens een bepaalde specificatie en inclusief informatie over de herkomst van de positie.
Gebruik
Moet een punt zijn.</v>
      </c>
      <c r="E361" s="11" t="str">
        <f>IF($A361&lt;&gt;"",IF(VLOOKUP($A361,Vocabulary!$A:$J,7,)=0,"",VLOOKUP($A361,Vocabulary!$A:$J,7,)),"")</f>
        <v/>
      </c>
      <c r="F361" s="11" t="str">
        <f>IF($A361&lt;&gt;"",VLOOKUP($A361,Vocabulary!$A:$J,4,),"")</f>
        <v>Location</v>
      </c>
      <c r="J361" s="8" t="s">
        <v>732</v>
      </c>
    </row>
    <row r="362" spans="1:10" x14ac:dyDescent="0.3">
      <c r="A362" s="8">
        <v>429</v>
      </c>
      <c r="B362" s="12" t="str">
        <f>IFERROR(VLOOKUP(A362,Vocabulary!$A:$J,2,),"")</f>
        <v>postcode</v>
      </c>
      <c r="C362" s="12" t="str">
        <f>IF($A362&lt;&gt;"",VLOOKUP($A362,Vocabulary!$A:$J,10,),"")</f>
        <v>&lt;vl-adres:postcode&gt;</v>
      </c>
      <c r="D362" s="11" t="str">
        <f>IF($A362&lt;&gt;"",IF(VLOOKUP($A362,Vocabulary!$A:$J,3,)=0,"",VLOOKUP($A362,Vocabulary!$A:$J,3,)),"")</f>
        <v>Code waarmee het geografisch gebied dat de adressen voor postale doeleinden groepeert aanduidt.</v>
      </c>
      <c r="E362" s="11" t="str">
        <f>IF($A362&lt;&gt;"",IF(VLOOKUP($A362,Vocabulary!$A:$J,7,)=0,"",VLOOKUP($A362,Vocabulary!$A:$J,7,)),"")</f>
        <v>external terminology:
http://www.w3.org/ns/locn#postCode</v>
      </c>
      <c r="F362" s="11" t="str">
        <f>IF($A362&lt;&gt;"",VLOOKUP($A362,Vocabulary!$A:$J,4,),"")</f>
        <v>Location</v>
      </c>
      <c r="J362" s="8" t="s">
        <v>732</v>
      </c>
    </row>
    <row r="363" spans="1:10" x14ac:dyDescent="0.3">
      <c r="A363" s="8">
        <v>430</v>
      </c>
      <c r="B363" s="12" t="str">
        <f>IFERROR(VLOOKUP(A363,Vocabulary!$A:$J,2,),"")</f>
        <v>postnaam</v>
      </c>
      <c r="C363" s="12" t="str">
        <f>IF($A363&lt;&gt;"",VLOOKUP($A363,Vocabulary!$A:$J,10,),"")</f>
        <v>&lt;vl-adres:postnaam&gt;</v>
      </c>
      <c r="D363" s="11" t="str">
        <f>IF($A363&lt;&gt;"",IF(VLOOKUP($A363,Vocabulary!$A:$J,3,)=0,"",VLOOKUP($A363,Vocabulary!$A:$J,3,)),"")</f>
        <v>Naam waarmee het geografisch gebied dat de adressen voor postale doeleinden groepeert kan worden aangeduid.
Gebruik
Typisch de namen van vroegere gemeenten waarmee het gebied samenvalt.</v>
      </c>
      <c r="E363" s="11" t="str">
        <f>IF($A363&lt;&gt;"",IF(VLOOKUP($A363,Vocabulary!$A:$J,7,)=0,"",VLOOKUP($A363,Vocabulary!$A:$J,7,)),"")</f>
        <v>external terminology:
http://www.w3.org/ns/locn#postName</v>
      </c>
      <c r="F363" s="11" t="str">
        <f>IF($A363&lt;&gt;"",VLOOKUP($A363,Vocabulary!$A:$J,4,),"")</f>
        <v>Location</v>
      </c>
      <c r="J363" s="8" t="s">
        <v>732</v>
      </c>
    </row>
    <row r="364" spans="1:10" x14ac:dyDescent="0.3">
      <c r="A364" s="8">
        <v>431</v>
      </c>
      <c r="B364" s="12" t="str">
        <f>IFERROR(VLOOKUP(A364,Vocabulary!$A:$J,2,),"")</f>
        <v>Straatnaam.status</v>
      </c>
      <c r="C364" s="12" t="str">
        <f>IF($A364&lt;&gt;"",VLOOKUP($A364,Vocabulary!$A:$J,10,),"")</f>
        <v>&lt;vl-adres:Straatnaam.status&gt;</v>
      </c>
      <c r="D364" s="11" t="str">
        <f>IF($A364&lt;&gt;"",IF(VLOOKUP($A364,Vocabulary!$A:$J,3,)=0,"",VLOOKUP($A364,Vocabulary!$A:$J,3,)),"")</f>
        <v>Actuele toestand van de straatnaam.</v>
      </c>
      <c r="E364" s="11" t="str">
        <f>IF($A364&lt;&gt;"",IF(VLOOKUP($A364,Vocabulary!$A:$J,7,)=0,"",VLOOKUP($A364,Vocabulary!$A:$J,7,)),"")</f>
        <v/>
      </c>
      <c r="F364" s="11" t="str">
        <f>IF($A364&lt;&gt;"",VLOOKUP($A364,Vocabulary!$A:$J,4,),"")</f>
        <v>Location</v>
      </c>
      <c r="J364" s="8" t="s">
        <v>732</v>
      </c>
    </row>
    <row r="365" spans="1:10" x14ac:dyDescent="0.3">
      <c r="A365" s="8">
        <v>432</v>
      </c>
      <c r="B365" s="12" t="str">
        <f>IFERROR(VLOOKUP(A365,Vocabulary!$A:$J,2,),"")</f>
        <v>Adres.status</v>
      </c>
      <c r="C365" s="12" t="str">
        <f>IF($A365&lt;&gt;"",VLOOKUP($A365,Vocabulary!$A:$J,10,),"")</f>
        <v>&lt;vl-adres:Adres.status&gt;</v>
      </c>
      <c r="D365" s="11" t="str">
        <f>IF($A365&lt;&gt;"",IF(VLOOKUP($A365,Vocabulary!$A:$J,3,)=0,"",VLOOKUP($A365,Vocabulary!$A:$J,3,)),"")</f>
        <v>Actuele toestand van het adres.</v>
      </c>
      <c r="E365" s="11" t="str">
        <f>IF($A365&lt;&gt;"",IF(VLOOKUP($A365,Vocabulary!$A:$J,7,)=0,"",VLOOKUP($A365,Vocabulary!$A:$J,7,)),"")</f>
        <v/>
      </c>
      <c r="F365" s="11" t="str">
        <f>IF($A365&lt;&gt;"",VLOOKUP($A365,Vocabulary!$A:$J,4,),"")</f>
        <v>Location</v>
      </c>
      <c r="J365" s="8" t="s">
        <v>732</v>
      </c>
    </row>
    <row r="366" spans="1:10" x14ac:dyDescent="0.3">
      <c r="A366" s="8">
        <v>433</v>
      </c>
      <c r="B366" s="12" t="str">
        <f>IFERROR(VLOOKUP(A366,Vocabulary!$A:$J,2,),"")</f>
        <v>Locatienaam.type</v>
      </c>
      <c r="C366" s="12" t="str">
        <f>IF($A366&lt;&gt;"",VLOOKUP($A366,Vocabulary!$A:$J,10,),"")</f>
        <v>&lt;vl-adres:Locatienaam.type&gt;</v>
      </c>
      <c r="D366" s="11" t="str">
        <f>IF($A366&lt;&gt;"",IF(VLOOKUP($A366,Vocabulary!$A:$J,3,)=0,"",VLOOKUP($A366,Vocabulary!$A:$J,3,)),"")</f>
        <v>Aard vh geografisch object.</v>
      </c>
      <c r="E366" s="11" t="str">
        <f>IF($A366&lt;&gt;"",IF(VLOOKUP($A366,Vocabulary!$A:$J,7,)=0,"",VLOOKUP($A366,Vocabulary!$A:$J,7,)),"")</f>
        <v/>
      </c>
      <c r="F366" s="11" t="str">
        <f>IF($A366&lt;&gt;"",VLOOKUP($A366,Vocabulary!$A:$J,4,),"")</f>
        <v>Location</v>
      </c>
      <c r="J366" s="8" t="s">
        <v>732</v>
      </c>
    </row>
    <row r="367" spans="1:10" x14ac:dyDescent="0.3">
      <c r="A367" s="8">
        <v>434</v>
      </c>
      <c r="B367" s="12" t="str">
        <f>IFERROR(VLOOKUP(A367,Vocabulary!$A:$J,2,),"")</f>
        <v>Locatieaanduiding.type</v>
      </c>
      <c r="C367" s="12" t="str">
        <f>IF($A367&lt;&gt;"",VLOOKUP($A367,Vocabulary!$A:$J,10,),"")</f>
        <v>&lt;vl-adres:Locatieaanduiding.type&gt;</v>
      </c>
      <c r="D367" s="11" t="str">
        <f>IF($A367&lt;&gt;"",IF(VLOOKUP($A367,Vocabulary!$A:$J,3,)=0,"",VLOOKUP($A367,Vocabulary!$A:$J,3,)),"")</f>
        <v>Aard vd locatieaanduiding.</v>
      </c>
      <c r="E367" s="11" t="str">
        <f>IF($A367&lt;&gt;"",IF(VLOOKUP($A367,Vocabulary!$A:$J,7,)=0,"",VLOOKUP($A367,Vocabulary!$A:$J,7,)),"")</f>
        <v/>
      </c>
      <c r="F367" s="11" t="str">
        <f>IF($A367&lt;&gt;"",VLOOKUP($A367,Vocabulary!$A:$J,4,),"")</f>
        <v>Location</v>
      </c>
      <c r="J367" s="8" t="s">
        <v>732</v>
      </c>
    </row>
    <row r="368" spans="1:10" x14ac:dyDescent="0.3">
      <c r="A368" s="8">
        <v>435</v>
      </c>
      <c r="B368" s="12" t="str">
        <f>IFERROR(VLOOKUP(A368,Vocabulary!$A:$J,2,),"")</f>
        <v>verwijstNaar</v>
      </c>
      <c r="C368" s="12" t="str">
        <f>IF($A368&lt;&gt;"",VLOOKUP($A368,Vocabulary!$A:$J,10,),"")</f>
        <v>&lt;vl-adres:verwijstNaar&gt;</v>
      </c>
      <c r="D368" s="11" t="str">
        <f>IF($A368&lt;&gt;"",IF(VLOOKUP($A368,Vocabulary!$A:$J,3,)=0,"",VLOOKUP($A368,Vocabulary!$A:$J,3,)),"")</f>
        <v xml:space="preserve">Adres waarvan de adresvoorstelling is afgeleid. 
Gebruik
Dit kan enkel voor Belgische adressen aangezien onder adres een Belgisch adres wordt verstaan. </v>
      </c>
      <c r="E368" s="11" t="str">
        <f>IF($A368&lt;&gt;"",IF(VLOOKUP($A368,Vocabulary!$A:$J,7,)=0,"",VLOOKUP($A368,Vocabulary!$A:$J,7,)),"")</f>
        <v/>
      </c>
      <c r="F368" s="11" t="str">
        <f>IF($A368&lt;&gt;"",VLOOKUP($A368,Vocabulary!$A:$J,4,),"")</f>
        <v>Location</v>
      </c>
      <c r="J368" s="8" t="s">
        <v>732</v>
      </c>
    </row>
    <row r="369" spans="1:10" x14ac:dyDescent="0.3">
      <c r="A369" s="8">
        <v>436</v>
      </c>
      <c r="B369" s="12" t="str">
        <f>IFERROR(VLOOKUP(A369,Vocabulary!$A:$J,2,),"")</f>
        <v>volledigAdres</v>
      </c>
      <c r="C369" s="12" t="str">
        <f>IF($A369&lt;&gt;"",VLOOKUP($A369,Vocabulary!$A:$J,10,),"")</f>
        <v>&lt;vl-adres:volledigAdres&gt;</v>
      </c>
      <c r="D369" s="11" t="str">
        <f>IF($A369&lt;&gt;"",IF(VLOOKUP($A369,Vocabulary!$A:$J,3,)=0,"",VLOOKUP($A369,Vocabulary!$A:$J,3,)),"")</f>
        <v xml:space="preserve">Het complete adres in één string, al dan niet geformatteerd. 
Gebruik
Vermijdt fouten tgv het opsplitsen ve adres in zijn onderdelen. Geeft de voorgeschreven volgorde vd verschillende onderdelen weer </v>
      </c>
      <c r="E369" s="11" t="str">
        <f>IF($A369&lt;&gt;"",IF(VLOOKUP($A369,Vocabulary!$A:$J,7,)=0,"",VLOOKUP($A369,Vocabulary!$A:$J,7,)),"")</f>
        <v>external terminology:
http://www.w3.org/ns/locn#fullAddress</v>
      </c>
      <c r="F369" s="11" t="str">
        <f>IF($A369&lt;&gt;"",VLOOKUP($A369,Vocabulary!$A:$J,4,),"")</f>
        <v>Location</v>
      </c>
      <c r="J369" s="8" t="s">
        <v>732</v>
      </c>
    </row>
    <row r="370" spans="1:10" x14ac:dyDescent="0.3">
      <c r="A370" s="8">
        <v>437</v>
      </c>
      <c r="B370" s="12" t="str">
        <f>IFERROR(VLOOKUP(A370,Vocabulary!$A:$J,2,),"")</f>
        <v>Afstamming</v>
      </c>
      <c r="C370" s="12" t="str">
        <f>IF($A370&lt;&gt;"",VLOOKUP($A370,Vocabulary!$A:$J,10,),"")</f>
        <v>&lt;vl-persoon:Afstamming&gt;</v>
      </c>
      <c r="D370" s="11" t="str">
        <f>IF($A370&lt;&gt;"",IF(VLOOKUP($A370,Vocabulary!$A:$J,3,)=0,"",VLOOKUP($A370,Vocabulary!$A:$J,3,)),"")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E370" s="11" t="str">
        <f>IF($A370&lt;&gt;"",IF(VLOOKUP($A370,Vocabulary!$A:$J,7,)=0,"",VLOOKUP($A370,Vocabulary!$A:$J,7,)),"")</f>
        <v/>
      </c>
      <c r="F370" s="11" t="str">
        <f>IF($A370&lt;&gt;"",VLOOKUP($A370,Vocabulary!$A:$J,4,),"")</f>
        <v>Person</v>
      </c>
      <c r="J370" s="8" t="s">
        <v>732</v>
      </c>
    </row>
    <row r="371" spans="1:10" x14ac:dyDescent="0.3">
      <c r="A371" s="8">
        <v>438</v>
      </c>
      <c r="B371" s="12" t="str">
        <f>IFERROR(VLOOKUP(A371,Vocabulary!$A:$J,2,),"")</f>
        <v>BurgerlijkeStaat</v>
      </c>
      <c r="C371" s="12" t="str">
        <f>IF($A371&lt;&gt;"",VLOOKUP($A371,Vocabulary!$A:$J,10,),"")</f>
        <v>&lt;vl-persoon:BurgerlijkeStaat&gt;</v>
      </c>
      <c r="D371" s="11" t="str">
        <f>IF($A371&lt;&gt;"",IF(VLOOKUP($A371,Vocabulary!$A:$J,3,)=0,"",VLOOKUP($A371,Vocabulary!$A:$J,3,)),"")</f>
        <v xml:space="preserve">Burgerrechtelijke toestand van een persoon. 
Gebruik
 Slaat op huwelijk, partnerregistratie, afstamming, voogdij etc. Is maw de toestand van bepaalde verhoudingen tussen personen. </v>
      </c>
      <c r="E371" s="11" t="str">
        <f>IF($A371&lt;&gt;"",IF(VLOOKUP($A371,Vocabulary!$A:$J,7,)=0,"",VLOOKUP($A371,Vocabulary!$A:$J,7,)),"")</f>
        <v/>
      </c>
      <c r="F371" s="11" t="str">
        <f>IF($A371&lt;&gt;"",VLOOKUP($A371,Vocabulary!$A:$J,4,),"")</f>
        <v>Person</v>
      </c>
      <c r="J371" s="8" t="s">
        <v>732</v>
      </c>
    </row>
    <row r="372" spans="1:10" x14ac:dyDescent="0.3">
      <c r="A372" s="8">
        <v>439</v>
      </c>
      <c r="B372" s="12" t="str">
        <f>IFERROR(VLOOKUP(A372,Vocabulary!$A:$J,2,),"")</f>
        <v>Domicilie</v>
      </c>
      <c r="C372" s="12" t="str">
        <f>IF($A372&lt;&gt;"",VLOOKUP($A372,Vocabulary!$A:$J,10,),"")</f>
        <v>&lt;vl-persoon:Domicilie&gt;</v>
      </c>
      <c r="D372" s="11" t="str">
        <f>IF($A372&lt;&gt;"",IF(VLOOKUP($A372,Vocabulary!$A:$J,3,)=0,"",VLOOKUP($A372,Vocabulary!$A:$J,3,)),"")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E372" s="11" t="str">
        <f>IF($A372&lt;&gt;"",IF(VLOOKUP($A372,Vocabulary!$A:$J,7,)=0,"",VLOOKUP($A372,Vocabulary!$A:$J,7,)),"")</f>
        <v/>
      </c>
      <c r="F372" s="11" t="str">
        <f>IF($A372&lt;&gt;"",VLOOKUP($A372,Vocabulary!$A:$J,4,),"")</f>
        <v>Person</v>
      </c>
      <c r="J372" s="8" t="s">
        <v>732</v>
      </c>
    </row>
    <row r="373" spans="1:10" x14ac:dyDescent="0.3">
      <c r="A373" s="8">
        <v>440</v>
      </c>
      <c r="B373" s="12" t="str">
        <f>IFERROR(VLOOKUP(A373,Vocabulary!$A:$J,2,),"")</f>
        <v>Geboorte</v>
      </c>
      <c r="C373" s="12" t="str">
        <f>IF($A373&lt;&gt;"",VLOOKUP($A373,Vocabulary!$A:$J,10,),"")</f>
        <v>&lt;vl-persoon:Geboorte&gt;</v>
      </c>
      <c r="D373" s="11" t="str">
        <f>IF($A373&lt;&gt;"",IF(VLOOKUP($A373,Vocabulary!$A:$J,3,)=0,"",VLOOKUP($A373,Vocabulary!$A:$J,3,)),"")</f>
        <v>Het ter wereld komen vd persoon.</v>
      </c>
      <c r="E373" s="11" t="str">
        <f>IF($A373&lt;&gt;"",IF(VLOOKUP($A373,Vocabulary!$A:$J,7,)=0,"",VLOOKUP($A373,Vocabulary!$A:$J,7,)),"")</f>
        <v/>
      </c>
      <c r="F373" s="11" t="str">
        <f>IF($A373&lt;&gt;"",VLOOKUP($A373,Vocabulary!$A:$J,4,),"")</f>
        <v>Person</v>
      </c>
      <c r="J373" s="8" t="s">
        <v>732</v>
      </c>
    </row>
    <row r="374" spans="1:10" x14ac:dyDescent="0.3">
      <c r="A374" s="8">
        <v>441</v>
      </c>
      <c r="B374" s="12" t="str">
        <f>IFERROR(VLOOKUP(A374,Vocabulary!$A:$J,2,),"")</f>
        <v>GeenInwoner</v>
      </c>
      <c r="C374" s="12" t="str">
        <f>IF($A374&lt;&gt;"",VLOOKUP($A374,Vocabulary!$A:$J,10,),"")</f>
        <v>&lt;vl-persoon:GeenInwoner&gt;</v>
      </c>
      <c r="D374" s="11" t="str">
        <f>IF($A374&lt;&gt;"",IF(VLOOKUP($A374,Vocabulary!$A:$J,3,)=0,"",VLOOKUP($A374,Vocabulary!$A:$J,3,)),"")</f>
        <v xml:space="preserve">Persoon die niet in een bepaalde plaats of land woont. 
Gebruik
 Plaats of land wordt hier vertegenwoordigd door de entiteit jurisdictie. </v>
      </c>
      <c r="E374" s="11" t="str">
        <f>IF($A374&lt;&gt;"",IF(VLOOKUP($A374,Vocabulary!$A:$J,7,)=0,"",VLOOKUP($A374,Vocabulary!$A:$J,7,)),"")</f>
        <v/>
      </c>
      <c r="F374" s="11" t="str">
        <f>IF($A374&lt;&gt;"",VLOOKUP($A374,Vocabulary!$A:$J,4,),"")</f>
        <v>Person</v>
      </c>
      <c r="J374" s="8" t="s">
        <v>732</v>
      </c>
    </row>
    <row r="375" spans="1:10" x14ac:dyDescent="0.3">
      <c r="A375" s="8">
        <v>442</v>
      </c>
      <c r="B375" s="12" t="str">
        <f>IFERROR(VLOOKUP(A375,Vocabulary!$A:$J,2,),"")</f>
        <v>GeregistreerdPersoon</v>
      </c>
      <c r="C375" s="12" t="str">
        <f>IF($A375&lt;&gt;"",VLOOKUP($A375,Vocabulary!$A:$J,10,),"")</f>
        <v>&lt;vl-persoon:GeregistreerdPersoon&gt;</v>
      </c>
      <c r="D375" s="11" t="str">
        <f>IF($A375&lt;&gt;"",IF(VLOOKUP($A375,Vocabulary!$A:$J,3,)=0,"",VLOOKUP($A375,Vocabulary!$A:$J,3,)),"")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E375" s="11" t="str">
        <f>IF($A375&lt;&gt;"",IF(VLOOKUP($A375,Vocabulary!$A:$J,7,)=0,"",VLOOKUP($A375,Vocabulary!$A:$J,7,)),"")</f>
        <v/>
      </c>
      <c r="F375" s="11" t="str">
        <f>IF($A375&lt;&gt;"",VLOOKUP($A375,Vocabulary!$A:$J,4,),"")</f>
        <v>Person</v>
      </c>
      <c r="J375" s="8" t="s">
        <v>732</v>
      </c>
    </row>
    <row r="376" spans="1:10" x14ac:dyDescent="0.3">
      <c r="A376" s="8">
        <v>443</v>
      </c>
      <c r="B376" s="12" t="str">
        <f>IFERROR(VLOOKUP(A376,Vocabulary!$A:$J,2,),"")</f>
        <v>Gezin</v>
      </c>
      <c r="C376" s="12" t="str">
        <f>IF($A376&lt;&gt;"",VLOOKUP($A376,Vocabulary!$A:$J,10,),"")</f>
        <v>&lt;vl-persoon:Gezin&gt;</v>
      </c>
      <c r="D376" s="11" t="str">
        <f>IF($A376&lt;&gt;"",IF(VLOOKUP($A376,Vocabulary!$A:$J,3,)=0,"",VLOOKUP($A376,Vocabulary!$A:$J,3,)),"")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E376" s="11" t="str">
        <f>IF($A376&lt;&gt;"",IF(VLOOKUP($A376,Vocabulary!$A:$J,7,)=0,"",VLOOKUP($A376,Vocabulary!$A:$J,7,)),"")</f>
        <v/>
      </c>
      <c r="F376" s="11" t="str">
        <f>IF($A376&lt;&gt;"",VLOOKUP($A376,Vocabulary!$A:$J,4,),"")</f>
        <v>Person</v>
      </c>
      <c r="J376" s="8" t="s">
        <v>732</v>
      </c>
    </row>
    <row r="377" spans="1:10" x14ac:dyDescent="0.3">
      <c r="A377" s="8">
        <v>444</v>
      </c>
      <c r="B377" s="12" t="str">
        <f>IFERROR(VLOOKUP(A377,Vocabulary!$A:$J,2,),"")</f>
        <v>Gezinsrelatie</v>
      </c>
      <c r="C377" s="12" t="str">
        <f>IF($A377&lt;&gt;"",VLOOKUP($A377,Vocabulary!$A:$J,10,),"")</f>
        <v>&lt;vl-persoon:Gezinsrelatie&gt;</v>
      </c>
      <c r="D377" s="11" t="str">
        <f>IF($A377&lt;&gt;"",IF(VLOOKUP($A377,Vocabulary!$A:$J,3,)=0,"",VLOOKUP($A377,Vocabulary!$A:$J,3,)),"")</f>
        <v xml:space="preserve">Relatie tussen leden van eenzelfde gezin. 
Gebruik
 Bv echtgenoot, zoon, schoonmoeder. </v>
      </c>
      <c r="E377" s="11" t="str">
        <f>IF($A377&lt;&gt;"",IF(VLOOKUP($A377,Vocabulary!$A:$J,7,)=0,"",VLOOKUP($A377,Vocabulary!$A:$J,7,)),"")</f>
        <v/>
      </c>
      <c r="F377" s="11" t="str">
        <f>IF($A377&lt;&gt;"",VLOOKUP($A377,Vocabulary!$A:$J,4,),"")</f>
        <v>Person</v>
      </c>
      <c r="J377" s="8" t="s">
        <v>732</v>
      </c>
    </row>
    <row r="378" spans="1:10" x14ac:dyDescent="0.3">
      <c r="A378" s="8">
        <v>445</v>
      </c>
      <c r="B378" s="12" t="str">
        <f>IFERROR(VLOOKUP(A378,Vocabulary!$A:$J,2,),"")</f>
        <v>Huwelijk</v>
      </c>
      <c r="C378" s="12" t="str">
        <f>IF($A378&lt;&gt;"",VLOOKUP($A378,Vocabulary!$A:$J,10,),"")</f>
        <v>&lt;vl-persoon:Huwelijk&gt;</v>
      </c>
      <c r="D378" s="11" t="str">
        <f>IF($A378&lt;&gt;"",IF(VLOOKUP($A378,Vocabulary!$A:$J,3,)=0,"",VLOOKUP($A378,Vocabulary!$A:$J,3,)),"")</f>
        <v xml:space="preserve">Een door burgerlijk of religieus recht geregelde samenlevingsvorm van twee personen. 
Gebruik
 Kan, net als bv samenwonen, de basis vormen van een gezin. </v>
      </c>
      <c r="E378" s="11" t="str">
        <f>IF($A378&lt;&gt;"",IF(VLOOKUP($A378,Vocabulary!$A:$J,7,)=0,"",VLOOKUP($A378,Vocabulary!$A:$J,7,)),"")</f>
        <v/>
      </c>
      <c r="F378" s="11" t="str">
        <f>IF($A378&lt;&gt;"",VLOOKUP($A378,Vocabulary!$A:$J,4,),"")</f>
        <v>Person</v>
      </c>
      <c r="J378" s="8" t="s">
        <v>732</v>
      </c>
    </row>
    <row r="379" spans="1:10" x14ac:dyDescent="0.3">
      <c r="A379" s="8">
        <v>446</v>
      </c>
      <c r="B379" s="12" t="str">
        <f>IFERROR(VLOOKUP(A379,Vocabulary!$A:$J,2,),"")</f>
        <v>Inwoner</v>
      </c>
      <c r="C379" s="12" t="str">
        <f>IF($A379&lt;&gt;"",VLOOKUP($A379,Vocabulary!$A:$J,10,),"")</f>
        <v>&lt;vl-persoon:Inwoner&gt;</v>
      </c>
      <c r="D379" s="11" t="str">
        <f>IF($A379&lt;&gt;"",IF(VLOOKUP($A379,Vocabulary!$A:$J,3,)=0,"",VLOOKUP($A379,Vocabulary!$A:$J,3,)),"")</f>
        <v xml:space="preserve">Persoon die in een bepaalde plaats of land woont. 
Gebruik
 Plaats of land wordt hier vertegenwoordigd door de entiteit jurisdictie. </v>
      </c>
      <c r="E379" s="11" t="str">
        <f>IF($A379&lt;&gt;"",IF(VLOOKUP($A379,Vocabulary!$A:$J,7,)=0,"",VLOOKUP($A379,Vocabulary!$A:$J,7,)),"")</f>
        <v/>
      </c>
      <c r="F379" s="11" t="str">
        <f>IF($A379&lt;&gt;"",VLOOKUP($A379,Vocabulary!$A:$J,4,),"")</f>
        <v>Person</v>
      </c>
      <c r="J379" s="8" t="s">
        <v>732</v>
      </c>
    </row>
    <row r="380" spans="1:10" x14ac:dyDescent="0.3">
      <c r="A380" s="8">
        <v>447</v>
      </c>
      <c r="B380" s="12" t="str">
        <f>IFERROR(VLOOKUP(A380,Vocabulary!$A:$J,2,),"")</f>
        <v>Inwonerschap</v>
      </c>
      <c r="C380" s="12" t="str">
        <f>IF($A380&lt;&gt;"",VLOOKUP($A380,Vocabulary!$A:$J,10,),"")</f>
        <v>&lt;vl-persoon:Inwonerschap&gt;</v>
      </c>
      <c r="D380" s="11" t="str">
        <f>IF($A380&lt;&gt;"",IF(VLOOKUP($A380,Vocabulary!$A:$J,3,)=0,"",VLOOKUP($A380,Vocabulary!$A:$J,3,)),"")</f>
        <v>Het feit dat een persoon verblijf houdt in een plaats of land.</v>
      </c>
      <c r="E380" s="11" t="str">
        <f>IF($A380&lt;&gt;"",IF(VLOOKUP($A380,Vocabulary!$A:$J,7,)=0,"",VLOOKUP($A380,Vocabulary!$A:$J,7,)),"")</f>
        <v/>
      </c>
      <c r="F380" s="11" t="str">
        <f>IF($A380&lt;&gt;"",VLOOKUP($A380,Vocabulary!$A:$J,4,),"")</f>
        <v>Person</v>
      </c>
      <c r="J380" s="8" t="s">
        <v>732</v>
      </c>
    </row>
    <row r="381" spans="1:10" x14ac:dyDescent="0.3">
      <c r="A381" s="8">
        <v>448</v>
      </c>
      <c r="B381" s="12" t="str">
        <f>IFERROR(VLOOKUP(A381,Vocabulary!$A:$J,2,),"")</f>
        <v>Nationaliteit</v>
      </c>
      <c r="C381" s="12" t="str">
        <f>IF($A381&lt;&gt;"",VLOOKUP($A381,Vocabulary!$A:$J,10,),"")</f>
        <v>&lt;vl-persoon:Nationaliteit&gt;</v>
      </c>
      <c r="D381" s="11" t="str">
        <f>IF($A381&lt;&gt;"",IF(VLOOKUP($A381,Vocabulary!$A:$J,3,)=0,"",VLOOKUP($A381,Vocabulary!$A:$J,3,)),"")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E381" s="11" t="str">
        <f>IF($A381&lt;&gt;"",IF(VLOOKUP($A381,Vocabulary!$A:$J,7,)=0,"",VLOOKUP($A381,Vocabulary!$A:$J,7,)),"")</f>
        <v/>
      </c>
      <c r="F381" s="11" t="str">
        <f>IF($A381&lt;&gt;"",VLOOKUP($A381,Vocabulary!$A:$J,4,),"")</f>
        <v>Person</v>
      </c>
      <c r="J381" s="8" t="s">
        <v>732</v>
      </c>
    </row>
    <row r="382" spans="1:10" x14ac:dyDescent="0.3">
      <c r="A382" s="8">
        <v>449</v>
      </c>
      <c r="B382" s="12" t="str">
        <f>IFERROR(VLOOKUP(A382,Vocabulary!$A:$J,2,),"")</f>
        <v>Overlijden</v>
      </c>
      <c r="C382" s="12" t="str">
        <f>IF($A382&lt;&gt;"",VLOOKUP($A382,Vocabulary!$A:$J,10,),"")</f>
        <v>&lt;vl-persoon:Overlijden&gt;</v>
      </c>
      <c r="D382" s="11" t="str">
        <f>IF($A382&lt;&gt;"",IF(VLOOKUP($A382,Vocabulary!$A:$J,3,)=0,"",VLOOKUP($A382,Vocabulary!$A:$J,3,)),"")</f>
        <v>Het doodgaan vd Persoon.</v>
      </c>
      <c r="E382" s="11" t="str">
        <f>IF($A382&lt;&gt;"",IF(VLOOKUP($A382,Vocabulary!$A:$J,7,)=0,"",VLOOKUP($A382,Vocabulary!$A:$J,7,)),"")</f>
        <v/>
      </c>
      <c r="F382" s="11" t="str">
        <f>IF($A382&lt;&gt;"",VLOOKUP($A382,Vocabulary!$A:$J,4,),"")</f>
        <v>Person</v>
      </c>
      <c r="J382" s="8" t="s">
        <v>732</v>
      </c>
    </row>
    <row r="383" spans="1:10" x14ac:dyDescent="0.3">
      <c r="A383" s="8">
        <v>450</v>
      </c>
      <c r="B383" s="12" t="str">
        <f>IFERROR(VLOOKUP(A383,Vocabulary!$A:$J,2,),"")</f>
        <v>PermanentInwoner</v>
      </c>
      <c r="C383" s="12" t="str">
        <f>IF($A383&lt;&gt;"",VLOOKUP($A383,Vocabulary!$A:$J,10,),"")</f>
        <v>&lt;vl-persoon:PermanentInwoner&gt;</v>
      </c>
      <c r="D383" s="11" t="str">
        <f>IF($A383&lt;&gt;"",IF(VLOOKUP($A383,Vocabulary!$A:$J,3,)=0,"",VLOOKUP($A383,Vocabulary!$A:$J,3,)),"")</f>
        <v xml:space="preserve">Persoon die permanent in een bepaalde plaats of land woont. 
Gebruik
 Is een verblijfsrecht dat in principe officieel moet worden toegekend als de persoon geen staatsburger is. </v>
      </c>
      <c r="E383" s="11" t="str">
        <f>IF($A383&lt;&gt;"",IF(VLOOKUP($A383,Vocabulary!$A:$J,7,)=0,"",VLOOKUP($A383,Vocabulary!$A:$J,7,)),"")</f>
        <v/>
      </c>
      <c r="F383" s="11" t="str">
        <f>IF($A383&lt;&gt;"",VLOOKUP($A383,Vocabulary!$A:$J,4,),"")</f>
        <v>Person</v>
      </c>
      <c r="J383" s="8" t="s">
        <v>732</v>
      </c>
    </row>
    <row r="384" spans="1:10" x14ac:dyDescent="0.3">
      <c r="A384" s="8">
        <v>451</v>
      </c>
      <c r="B384" s="12" t="str">
        <f>IFERROR(VLOOKUP(A384,Vocabulary!$A:$J,2,),"")</f>
        <v>Persoonsgebeurtenis</v>
      </c>
      <c r="C384" s="12" t="str">
        <f>IF($A384&lt;&gt;"",VLOOKUP($A384,Vocabulary!$A:$J,10,),"")</f>
        <v>&lt;vl-persoon:Persoonsgebeurtenis&gt;</v>
      </c>
      <c r="D384" s="11" t="str">
        <f>IF($A384&lt;&gt;"",IF(VLOOKUP($A384,Vocabulary!$A:$J,3,)=0,"",VLOOKUP($A384,Vocabulary!$A:$J,3,)),"")</f>
        <v>Belangrijke gebeurtenis ih leven ve persoon.</v>
      </c>
      <c r="E384" s="11" t="str">
        <f>IF($A384&lt;&gt;"",IF(VLOOKUP($A384,Vocabulary!$A:$J,7,)=0,"",VLOOKUP($A384,Vocabulary!$A:$J,7,)),"")</f>
        <v/>
      </c>
      <c r="F384" s="11" t="str">
        <f>IF($A384&lt;&gt;"",VLOOKUP($A384,Vocabulary!$A:$J,4,),"")</f>
        <v>Person</v>
      </c>
      <c r="J384" s="8" t="s">
        <v>732</v>
      </c>
    </row>
    <row r="385" spans="1:10" x14ac:dyDescent="0.3">
      <c r="A385" s="8">
        <v>452</v>
      </c>
      <c r="B385" s="12" t="str">
        <f>IFERROR(VLOOKUP(A385,Vocabulary!$A:$J,2,),"")</f>
        <v>Persoonsrelatie</v>
      </c>
      <c r="C385" s="12" t="str">
        <f>IF($A385&lt;&gt;"",VLOOKUP($A385,Vocabulary!$A:$J,10,),"")</f>
        <v>&lt;vl-persoon:Persoonsrelatie&gt;</v>
      </c>
      <c r="D385" s="11" t="str">
        <f>IF($A385&lt;&gt;"",IF(VLOOKUP($A385,Vocabulary!$A:$J,3,)=0,"",VLOOKUP($A385,Vocabulary!$A:$J,3,)),"")</f>
        <v xml:space="preserve">Relatie tussen twee of meer personen. 
Gebruik
 Typisch zijn dit burgerrechtelijke relaties (zie burgerlijke staat) maar niet noodzakelijk daartoe beperkt. </v>
      </c>
      <c r="E385" s="11" t="str">
        <f>IF($A385&lt;&gt;"",IF(VLOOKUP($A385,Vocabulary!$A:$J,7,)=0,"",VLOOKUP($A385,Vocabulary!$A:$J,7,)),"")</f>
        <v/>
      </c>
      <c r="F385" s="11" t="str">
        <f>IF($A385&lt;&gt;"",VLOOKUP($A385,Vocabulary!$A:$J,4,),"")</f>
        <v>Person</v>
      </c>
      <c r="J385" s="8" t="s">
        <v>732</v>
      </c>
    </row>
    <row r="386" spans="1:10" x14ac:dyDescent="0.3">
      <c r="A386" s="8">
        <v>453</v>
      </c>
      <c r="B386" s="12" t="str">
        <f>IFERROR(VLOOKUP(A386,Vocabulary!$A:$J,2,),"")</f>
        <v>Samenwonen</v>
      </c>
      <c r="C386" s="12" t="str">
        <f>IF($A386&lt;&gt;"",VLOOKUP($A386,Vocabulary!$A:$J,10,),"")</f>
        <v>&lt;vl-persoon:Samenwonen&gt;</v>
      </c>
      <c r="D386" s="11" t="str">
        <f>IF($A386&lt;&gt;"",IF(VLOOKUP($A386,Vocabulary!$A:$J,3,)=0,"",VLOOKUP($A386,Vocabulary!$A:$J,3,)),"")</f>
        <v xml:space="preserve">Regeling waarbij twee personen die niet getrouwd zijn samenleven. 
Gebruik
 Kan, net als bv een huwelijk, de basis vormen van een gezin. </v>
      </c>
      <c r="E386" s="11" t="str">
        <f>IF($A386&lt;&gt;"",IF(VLOOKUP($A386,Vocabulary!$A:$J,7,)=0,"",VLOOKUP($A386,Vocabulary!$A:$J,7,)),"")</f>
        <v/>
      </c>
      <c r="F386" s="11" t="str">
        <f>IF($A386&lt;&gt;"",VLOOKUP($A386,Vocabulary!$A:$J,4,),"")</f>
        <v>Person</v>
      </c>
      <c r="J386" s="8" t="s">
        <v>732</v>
      </c>
    </row>
    <row r="387" spans="1:10" x14ac:dyDescent="0.3">
      <c r="A387" s="8">
        <v>454</v>
      </c>
      <c r="B387" s="12" t="str">
        <f>IFERROR(VLOOKUP(A387,Vocabulary!$A:$J,2,),"")</f>
        <v>Staatburgerschap</v>
      </c>
      <c r="C387" s="12" t="str">
        <f>IF($A387&lt;&gt;"",VLOOKUP($A387,Vocabulary!$A:$J,10,),"")</f>
        <v>&lt;vl-persoon:Staatburgerschap&gt;</v>
      </c>
      <c r="D387" s="11" t="str">
        <f>IF($A387&lt;&gt;"",IF(VLOOKUP($A387,Vocabulary!$A:$J,3,)=0,"",VLOOKUP($A387,Vocabulary!$A:$J,3,)),"")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E387" s="11" t="str">
        <f>IF($A387&lt;&gt;"",IF(VLOOKUP($A387,Vocabulary!$A:$J,7,)=0,"",VLOOKUP($A387,Vocabulary!$A:$J,7,)),"")</f>
        <v/>
      </c>
      <c r="F387" s="11" t="str">
        <f>IF($A387&lt;&gt;"",VLOOKUP($A387,Vocabulary!$A:$J,4,),"")</f>
        <v>Person</v>
      </c>
      <c r="J387" s="8" t="s">
        <v>732</v>
      </c>
    </row>
    <row r="388" spans="1:10" x14ac:dyDescent="0.3">
      <c r="A388" s="8">
        <v>455</v>
      </c>
      <c r="B388" s="12" t="str">
        <f>IFERROR(VLOOKUP(A388,Vocabulary!$A:$J,2,),"")</f>
        <v>Staatsburger</v>
      </c>
      <c r="C388" s="12" t="str">
        <f>IF($A388&lt;&gt;"",VLOOKUP($A388,Vocabulary!$A:$J,10,),"")</f>
        <v>&lt;vl-persoon:Staatsburger&gt;</v>
      </c>
      <c r="D388" s="11" t="str">
        <f>IF($A388&lt;&gt;"",IF(VLOOKUP($A388,Vocabulary!$A:$J,3,)=0,"",VLOOKUP($A388,Vocabulary!$A:$J,3,)),"")</f>
        <v>Persoon die juridisch verbonden is met een staat.</v>
      </c>
      <c r="E388" s="11" t="str">
        <f>IF($A388&lt;&gt;"",IF(VLOOKUP($A388,Vocabulary!$A:$J,7,)=0,"",VLOOKUP($A388,Vocabulary!$A:$J,7,)),"")</f>
        <v/>
      </c>
      <c r="F388" s="11" t="str">
        <f>IF($A388&lt;&gt;"",VLOOKUP($A388,Vocabulary!$A:$J,4,),"")</f>
        <v>Person</v>
      </c>
      <c r="J388" s="8" t="s">
        <v>732</v>
      </c>
    </row>
    <row r="389" spans="1:10" x14ac:dyDescent="0.3">
      <c r="A389" s="8">
        <v>456</v>
      </c>
      <c r="B389" s="12" t="str">
        <f>IFERROR(VLOOKUP(A389,Vocabulary!$A:$J,2,),"")</f>
        <v>TijdelijkInwoner</v>
      </c>
      <c r="C389" s="12" t="str">
        <f>IF($A389&lt;&gt;"",VLOOKUP($A389,Vocabulary!$A:$J,10,),"")</f>
        <v>&lt;vl-persoon:TijdelijkInwoner&gt;</v>
      </c>
      <c r="D389" s="11" t="str">
        <f>IF($A389&lt;&gt;"",IF(VLOOKUP($A389,Vocabulary!$A:$J,3,)=0,"",VLOOKUP($A389,Vocabulary!$A:$J,3,)),"")</f>
        <v xml:space="preserve">Persoon die tijdelijk in een plaats of land woont. 
Gebruik
 Is een verblijfsrecht dat in principe enkel wordt toegekend omwille ve zeer specifieke reden bv werken of studeren. Exclusief personen met kort verblijf, bv als toerist. </v>
      </c>
      <c r="E389" s="11" t="str">
        <f>IF($A389&lt;&gt;"",IF(VLOOKUP($A389,Vocabulary!$A:$J,7,)=0,"",VLOOKUP($A389,Vocabulary!$A:$J,7,)),"")</f>
        <v/>
      </c>
      <c r="F389" s="11" t="str">
        <f>IF($A389&lt;&gt;"",VLOOKUP($A389,Vocabulary!$A:$J,4,),"")</f>
        <v>Person</v>
      </c>
      <c r="J389" s="8" t="s">
        <v>732</v>
      </c>
    </row>
    <row r="390" spans="1:10" x14ac:dyDescent="0.3">
      <c r="A390" s="8">
        <v>457</v>
      </c>
      <c r="B390" s="12" t="str">
        <f>IFERROR(VLOOKUP(A390,Vocabulary!$A:$J,2,),"")</f>
        <v>Verblijfplaats</v>
      </c>
      <c r="C390" s="12" t="str">
        <f>IF($A390&lt;&gt;"",VLOOKUP($A390,Vocabulary!$A:$J,10,),"")</f>
        <v>&lt;vl-persoon:Verblijfplaats&gt;</v>
      </c>
      <c r="D390" s="11" t="str">
        <f>IF($A390&lt;&gt;"",IF(VLOOKUP($A390,Vocabulary!$A:$J,3,)=0,"",VLOOKUP($A390,Vocabulary!$A:$J,3,)),"")</f>
        <v>Plaats waar een persoon al dan niet tijdelijk woont of logeert.</v>
      </c>
      <c r="E390" s="11" t="str">
        <f>IF($A390&lt;&gt;"",IF(VLOOKUP($A390,Vocabulary!$A:$J,7,)=0,"",VLOOKUP($A390,Vocabulary!$A:$J,7,)),"")</f>
        <v/>
      </c>
      <c r="F390" s="11" t="str">
        <f>IF($A390&lt;&gt;"",VLOOKUP($A390,Vocabulary!$A:$J,4,),"")</f>
        <v>Person</v>
      </c>
      <c r="J390" s="8" t="s">
        <v>732</v>
      </c>
    </row>
    <row r="391" spans="1:10" x14ac:dyDescent="0.3">
      <c r="A391" s="8">
        <v>458</v>
      </c>
      <c r="B391" s="12" t="str">
        <f>IFERROR(VLOOKUP(A391,Vocabulary!$A:$J,2,),"")</f>
        <v>Voogdij</v>
      </c>
      <c r="C391" s="12" t="str">
        <f>IF($A391&lt;&gt;"",VLOOKUP($A391,Vocabulary!$A:$J,10,),"")</f>
        <v>&lt;vl-persoon:Voogdij&gt;</v>
      </c>
      <c r="D391" s="11" t="str">
        <f>IF($A391&lt;&gt;"",IF(VLOOKUP($A391,Vocabulary!$A:$J,3,)=0,"",VLOOKUP($A391,Vocabulary!$A:$J,3,)),"")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E391" s="11" t="str">
        <f>IF($A391&lt;&gt;"",IF(VLOOKUP($A391,Vocabulary!$A:$J,7,)=0,"",VLOOKUP($A391,Vocabulary!$A:$J,7,)),"")</f>
        <v/>
      </c>
      <c r="F391" s="11" t="str">
        <f>IF($A391&lt;&gt;"",VLOOKUP($A391,Vocabulary!$A:$J,4,),"")</f>
        <v>Person</v>
      </c>
      <c r="J391" s="8" t="s">
        <v>732</v>
      </c>
    </row>
    <row r="392" spans="1:10" x14ac:dyDescent="0.3">
      <c r="A392" s="8">
        <v>459</v>
      </c>
      <c r="B392" s="12" t="str">
        <f>IFERROR(VLOOKUP(A392,Vocabulary!$A:$J,2,),"")</f>
        <v>Vreemdeling</v>
      </c>
      <c r="C392" s="12" t="str">
        <f>IF($A392&lt;&gt;"",VLOOKUP($A392,Vocabulary!$A:$J,10,),"")</f>
        <v>&lt;vl-persoon:Vreemdeling&gt;</v>
      </c>
      <c r="D392" s="11" t="str">
        <f>IF($A392&lt;&gt;"",IF(VLOOKUP($A392,Vocabulary!$A:$J,3,)=0,"",VLOOKUP($A392,Vocabulary!$A:$J,3,)),"")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E392" s="11" t="str">
        <f>IF($A392&lt;&gt;"",IF(VLOOKUP($A392,Vocabulary!$A:$J,7,)=0,"",VLOOKUP($A392,Vocabulary!$A:$J,7,)),"")</f>
        <v/>
      </c>
      <c r="F392" s="11" t="str">
        <f>IF($A392&lt;&gt;"",VLOOKUP($A392,Vocabulary!$A:$J,4,),"")</f>
        <v>Person</v>
      </c>
      <c r="J392" s="8" t="s">
        <v>732</v>
      </c>
    </row>
    <row r="393" spans="1:10" x14ac:dyDescent="0.3">
      <c r="A393" s="8">
        <v>460</v>
      </c>
      <c r="B393" s="12" t="str">
        <f>IFERROR(VLOOKUP(A393,Vocabulary!$A:$J,2,),"")</f>
        <v>afstammingstype</v>
      </c>
      <c r="C393" s="12" t="str">
        <f>IF($A393&lt;&gt;"",VLOOKUP($A393,Vocabulary!$A:$J,10,),"")</f>
        <v>&lt;vl-persoon:afstammingstype&gt;</v>
      </c>
      <c r="D393" s="11" t="str">
        <f>IF($A393&lt;&gt;"",IF(VLOOKUP($A393,Vocabulary!$A:$J,3,)=0,"",VLOOKUP($A393,Vocabulary!$A:$J,3,)),"")</f>
        <v xml:space="preserve">Aard vd afstamming. 
Gebruik
Bv geadopteerd, kind uit huwelijk, erkend door de vader etc. </v>
      </c>
      <c r="E393" s="11" t="str">
        <f>IF($A393&lt;&gt;"",IF(VLOOKUP($A393,Vocabulary!$A:$J,7,)=0,"",VLOOKUP($A393,Vocabulary!$A:$J,7,)),"")</f>
        <v/>
      </c>
      <c r="F393" s="11" t="str">
        <f>IF($A393&lt;&gt;"",VLOOKUP($A393,Vocabulary!$A:$J,4,),"")</f>
        <v>Person</v>
      </c>
      <c r="J393" s="8" t="s">
        <v>732</v>
      </c>
    </row>
    <row r="394" spans="1:10" x14ac:dyDescent="0.3">
      <c r="A394" s="8">
        <v>461</v>
      </c>
      <c r="B394" s="12" t="str">
        <f>IFERROR(VLOOKUP(A394,Vocabulary!$A:$J,2,),"")</f>
        <v>Staatburgerschap.binnenJurisdictie</v>
      </c>
      <c r="C394" s="12" t="str">
        <f>IF($A394&lt;&gt;"",VLOOKUP($A394,Vocabulary!$A:$J,10,),"")</f>
        <v>&lt;vl-persoon:Staatburgerschap.binnenJurisdictie&gt;</v>
      </c>
      <c r="D394" s="11" t="str">
        <f>IF($A394&lt;&gt;"",IF(VLOOKUP($A394,Vocabulary!$A:$J,3,)=0,"",VLOOKUP($A394,Vocabulary!$A:$J,3,)),"")</f>
        <v>Jurisdictie waarbinnen het staatsburgerschap (ve persoon) is gedefineerd.</v>
      </c>
      <c r="E394" s="11" t="str">
        <f>IF($A394&lt;&gt;"",IF(VLOOKUP($A394,Vocabulary!$A:$J,7,)=0,"",VLOOKUP($A394,Vocabulary!$A:$J,7,)),"")</f>
        <v/>
      </c>
      <c r="F394" s="11" t="str">
        <f>IF($A394&lt;&gt;"",VLOOKUP($A394,Vocabulary!$A:$J,4,),"")</f>
        <v>Person</v>
      </c>
      <c r="J394" s="8" t="s">
        <v>732</v>
      </c>
    </row>
    <row r="395" spans="1:10" x14ac:dyDescent="0.3">
      <c r="A395" s="8">
        <v>462</v>
      </c>
      <c r="B395" s="12" t="str">
        <f>IFERROR(VLOOKUP(A395,Vocabulary!$A:$J,2,),"")</f>
        <v>Inwonerschap.binnenJurisdictie</v>
      </c>
      <c r="C395" s="12" t="str">
        <f>IF($A395&lt;&gt;"",VLOOKUP($A395,Vocabulary!$A:$J,10,),"")</f>
        <v>&lt;vl-persoon:Inwonerschap.binnenJurisdictie&gt;</v>
      </c>
      <c r="D395" s="11" t="str">
        <f>IF($A395&lt;&gt;"",IF(VLOOKUP($A395,Vocabulary!$A:$J,3,)=0,"",VLOOKUP($A395,Vocabulary!$A:$J,3,)),"")</f>
        <v>Jurisdictie waarbinnen het inwonerschap (ve persoon) is gedefineerd.</v>
      </c>
      <c r="E395" s="11" t="str">
        <f>IF($A395&lt;&gt;"",IF(VLOOKUP($A395,Vocabulary!$A:$J,7,)=0,"",VLOOKUP($A395,Vocabulary!$A:$J,7,)),"")</f>
        <v/>
      </c>
      <c r="F395" s="11" t="str">
        <f>IF($A395&lt;&gt;"",VLOOKUP($A395,Vocabulary!$A:$J,4,),"")</f>
        <v>Person</v>
      </c>
      <c r="J395" s="8" t="s">
        <v>732</v>
      </c>
    </row>
    <row r="396" spans="1:10" x14ac:dyDescent="0.3">
      <c r="A396" s="8">
        <v>463</v>
      </c>
      <c r="B396" s="12" t="str">
        <f>IFERROR(VLOOKUP(A396,Vocabulary!$A:$J,2,),"")</f>
        <v>datum</v>
      </c>
      <c r="C396" s="12" t="str">
        <f>IF($A396&lt;&gt;"",VLOOKUP($A396,Vocabulary!$A:$J,10,),"")</f>
        <v>&lt;vl-persoon:datum&gt;</v>
      </c>
      <c r="D396" s="11" t="str">
        <f>IF($A396&lt;&gt;"",IF(VLOOKUP($A396,Vocabulary!$A:$J,3,)=0,"",VLOOKUP($A396,Vocabulary!$A:$J,3,)),"")</f>
        <v>Datum waarop de gebeurtenis plaatsvond.</v>
      </c>
      <c r="E396" s="11" t="str">
        <f>IF($A396&lt;&gt;"",IF(VLOOKUP($A396,Vocabulary!$A:$J,7,)=0,"",VLOOKUP($A396,Vocabulary!$A:$J,7,)),"")</f>
        <v/>
      </c>
      <c r="F396" s="11" t="str">
        <f>IF($A396&lt;&gt;"",VLOOKUP($A396,Vocabulary!$A:$J,4,),"")</f>
        <v>Person</v>
      </c>
      <c r="J396" s="8" t="s">
        <v>732</v>
      </c>
    </row>
    <row r="397" spans="1:10" x14ac:dyDescent="0.3">
      <c r="A397" s="8">
        <v>464</v>
      </c>
      <c r="B397" s="12" t="str">
        <f>IFERROR(VLOOKUP(A397,Vocabulary!$A:$J,2,),"")</f>
        <v>datumVanAfstamming</v>
      </c>
      <c r="C397" s="12" t="str">
        <f>IF($A397&lt;&gt;"",VLOOKUP($A397,Vocabulary!$A:$J,10,),"")</f>
        <v>&lt;vl-persoon:datumVanAfstamming&gt;</v>
      </c>
      <c r="D397" s="11" t="str">
        <f>IF($A397&lt;&gt;"",IF(VLOOKUP($A397,Vocabulary!$A:$J,3,)=0,"",VLOOKUP($A397,Vocabulary!$A:$J,3,)),"")</f>
        <v>De datum waarop de afstamming wordt vastgesteld.</v>
      </c>
      <c r="E397" s="11" t="str">
        <f>IF($A397&lt;&gt;"",IF(VLOOKUP($A397,Vocabulary!$A:$J,7,)=0,"",VLOOKUP($A397,Vocabulary!$A:$J,7,)),"")</f>
        <v/>
      </c>
      <c r="F397" s="11" t="str">
        <f>IF($A397&lt;&gt;"",VLOOKUP($A397,Vocabulary!$A:$J,4,),"")</f>
        <v>Person</v>
      </c>
      <c r="J397" s="8" t="s">
        <v>732</v>
      </c>
    </row>
    <row r="398" spans="1:10" x14ac:dyDescent="0.3">
      <c r="A398" s="8">
        <v>465</v>
      </c>
      <c r="B398" s="12" t="str">
        <f>IFERROR(VLOOKUP(A398,Vocabulary!$A:$J,2,),"")</f>
        <v>gebruikteVoornaam</v>
      </c>
      <c r="C398" s="12" t="str">
        <f>IF($A398&lt;&gt;"",VLOOKUP($A398,Vocabulary!$A:$J,10,),"")</f>
        <v>&lt;vl-persoon:gebruikteVoornaam&gt;</v>
      </c>
      <c r="D398" s="11" t="str">
        <f>IF($A398&lt;&gt;"",IF(VLOOKUP($A398,Vocabulary!$A:$J,3,)=0,"",VLOOKUP($A398,Vocabulary!$A:$J,3,)),"")</f>
        <v>Belangrijkste vd voornamen ve persoon.</v>
      </c>
      <c r="E398" s="11" t="str">
        <f>IF($A398&lt;&gt;"",IF(VLOOKUP($A398,Vocabulary!$A:$J,7,)=0,"",VLOOKUP($A398,Vocabulary!$A:$J,7,)),"")</f>
        <v/>
      </c>
      <c r="F398" s="11" t="str">
        <f>IF($A398&lt;&gt;"",VLOOKUP($A398,Vocabulary!$A:$J,4,),"")</f>
        <v>Person</v>
      </c>
      <c r="J398" s="8" t="s">
        <v>732</v>
      </c>
    </row>
    <row r="399" spans="1:10" x14ac:dyDescent="0.3">
      <c r="A399" s="8">
        <v>466</v>
      </c>
      <c r="B399" s="12" t="str">
        <f>IFERROR(VLOOKUP(A399,Vocabulary!$A:$J,2,),"")</f>
        <v>geslacht</v>
      </c>
      <c r="C399" s="12" t="str">
        <f>IF($A399&lt;&gt;"",VLOOKUP($A399,Vocabulary!$A:$J,10,),"")</f>
        <v>&lt;vl-persoon:geslacht&gt;</v>
      </c>
      <c r="D399" s="11" t="str">
        <f>IF($A399&lt;&gt;"",IF(VLOOKUP($A399,Vocabulary!$A:$J,3,)=0,"",VLOOKUP($A399,Vocabulary!$A:$J,3,)),"")</f>
        <v>Het feit of de persoon een man of een vrouw is.</v>
      </c>
      <c r="E399" s="11" t="str">
        <f>IF($A399&lt;&gt;"",IF(VLOOKUP($A399,Vocabulary!$A:$J,7,)=0,"",VLOOKUP($A399,Vocabulary!$A:$J,7,)),"")</f>
        <v/>
      </c>
      <c r="F399" s="11" t="str">
        <f>IF($A399&lt;&gt;"",VLOOKUP($A399,Vocabulary!$A:$J,4,),"")</f>
        <v>Person</v>
      </c>
      <c r="J399" s="8" t="s">
        <v>732</v>
      </c>
    </row>
    <row r="400" spans="1:10" x14ac:dyDescent="0.3">
      <c r="A400" s="8">
        <v>467</v>
      </c>
      <c r="B400" s="12" t="str">
        <f>IFERROR(VLOOKUP(A400,Vocabulary!$A:$J,2,),"")</f>
        <v>gezinsadres</v>
      </c>
      <c r="C400" s="12" t="str">
        <f>IF($A400&lt;&gt;"",VLOOKUP($A400,Vocabulary!$A:$J,10,),"")</f>
        <v>&lt;vl-persoon:gezinsadres&gt;</v>
      </c>
      <c r="D400" s="11" t="str">
        <f>IF($A400&lt;&gt;"",IF(VLOOKUP($A400,Vocabulary!$A:$J,3,)=0,"",VLOOKUP($A400,Vocabulary!$A:$J,3,)),"")</f>
        <v xml:space="preserve">Verblijfplaats vh gezin. 
Gebruik
Dikwijls een criterium om te bepalen of personen deel uitmaken van eenzelfde gezin. </v>
      </c>
      <c r="E400" s="11" t="str">
        <f>IF($A400&lt;&gt;"",IF(VLOOKUP($A400,Vocabulary!$A:$J,7,)=0,"",VLOOKUP($A400,Vocabulary!$A:$J,7,)),"")</f>
        <v/>
      </c>
      <c r="F400" s="11" t="str">
        <f>IF($A400&lt;&gt;"",VLOOKUP($A400,Vocabulary!$A:$J,4,),"")</f>
        <v>Person</v>
      </c>
      <c r="J400" s="8" t="s">
        <v>732</v>
      </c>
    </row>
    <row r="401" spans="1:10" x14ac:dyDescent="0.3">
      <c r="A401" s="8">
        <v>468</v>
      </c>
      <c r="B401" s="12" t="str">
        <f>IFERROR(VLOOKUP(A401,Vocabulary!$A:$J,2,),"")</f>
        <v>gezinsrelatietype</v>
      </c>
      <c r="C401" s="12" t="str">
        <f>IF($A401&lt;&gt;"",VLOOKUP($A401,Vocabulary!$A:$J,10,),"")</f>
        <v>&lt;vl-persoon:gezinsrelatietype&gt;</v>
      </c>
      <c r="D401" s="11" t="str">
        <f>IF($A401&lt;&gt;"",IF(VLOOKUP($A401,Vocabulary!$A:$J,3,)=0,"",VLOOKUP($A401,Vocabulary!$A:$J,3,)),"")</f>
        <v xml:space="preserve">Aard vd relatie. 
Gebruik
Wordt typisch bepaald tov het gezinshoofd. Bv als de vader gezinshoofd is en een gezinslid is zoon, dan zou als de grootvader gezinshoofd was datzelfde gezinslid kleinzoon zijn. </v>
      </c>
      <c r="E401" s="11" t="str">
        <f>IF($A401&lt;&gt;"",IF(VLOOKUP($A401,Vocabulary!$A:$J,7,)=0,"",VLOOKUP($A401,Vocabulary!$A:$J,7,)),"")</f>
        <v/>
      </c>
      <c r="F401" s="11" t="str">
        <f>IF($A401&lt;&gt;"",VLOOKUP($A401,Vocabulary!$A:$J,4,),"")</f>
        <v>Person</v>
      </c>
      <c r="J401" s="8" t="s">
        <v>732</v>
      </c>
    </row>
    <row r="402" spans="1:10" x14ac:dyDescent="0.3">
      <c r="A402" s="8">
        <v>469</v>
      </c>
      <c r="B402" s="12" t="str">
        <f>IFERROR(VLOOKUP(A402,Vocabulary!$A:$J,2,),"")</f>
        <v>heeftBurgerlijkeStaat</v>
      </c>
      <c r="C402" s="12" t="str">
        <f>IF($A402&lt;&gt;"",VLOOKUP($A402,Vocabulary!$A:$J,10,),"")</f>
        <v>&lt;vl-persoon:heeftBurgerlijkeStaat&gt;</v>
      </c>
      <c r="D402" s="11" t="str">
        <f>IF($A402&lt;&gt;"",IF(VLOOKUP($A402,Vocabulary!$A:$J,3,)=0,"",VLOOKUP($A402,Vocabulary!$A:$J,3,)),"")</f>
        <v>Burgerlijke staat vd Persoon.</v>
      </c>
      <c r="E402" s="11" t="str">
        <f>IF($A402&lt;&gt;"",IF(VLOOKUP($A402,Vocabulary!$A:$J,7,)=0,"",VLOOKUP($A402,Vocabulary!$A:$J,7,)),"")</f>
        <v/>
      </c>
      <c r="F402" s="11" t="str">
        <f>IF($A402&lt;&gt;"",VLOOKUP($A402,Vocabulary!$A:$J,4,),"")</f>
        <v>Person</v>
      </c>
      <c r="J402" s="8" t="s">
        <v>732</v>
      </c>
    </row>
    <row r="403" spans="1:10" x14ac:dyDescent="0.3">
      <c r="A403" s="8">
        <v>470</v>
      </c>
      <c r="B403" s="12" t="str">
        <f>IFERROR(VLOOKUP(A403,Vocabulary!$A:$J,2,),"")</f>
        <v>heeftGeboorte</v>
      </c>
      <c r="C403" s="12" t="str">
        <f>IF($A403&lt;&gt;"",VLOOKUP($A403,Vocabulary!$A:$J,10,),"")</f>
        <v>&lt;vl-persoon:heeftGeboorte&gt;</v>
      </c>
      <c r="D403" s="11" t="str">
        <f>IF($A403&lt;&gt;"",IF(VLOOKUP($A403,Vocabulary!$A:$J,3,)=0,"",VLOOKUP($A403,Vocabulary!$A:$J,3,)),"")</f>
        <v>Verwijst naar de geboortegegevens vd persoon.</v>
      </c>
      <c r="E403" s="11" t="str">
        <f>IF($A403&lt;&gt;"",IF(VLOOKUP($A403,Vocabulary!$A:$J,7,)=0,"",VLOOKUP($A403,Vocabulary!$A:$J,7,)),"")</f>
        <v/>
      </c>
      <c r="F403" s="11" t="str">
        <f>IF($A403&lt;&gt;"",VLOOKUP($A403,Vocabulary!$A:$J,4,),"")</f>
        <v>Person</v>
      </c>
      <c r="J403" s="8" t="s">
        <v>732</v>
      </c>
    </row>
    <row r="404" spans="1:10" x14ac:dyDescent="0.3">
      <c r="A404" s="8">
        <v>471</v>
      </c>
      <c r="B404" s="12" t="str">
        <f>IFERROR(VLOOKUP(A404,Vocabulary!$A:$J,2,),"")</f>
        <v>heeftInwonerschap</v>
      </c>
      <c r="C404" s="12" t="str">
        <f>IF($A404&lt;&gt;"",VLOOKUP($A404,Vocabulary!$A:$J,10,),"")</f>
        <v>&lt;vl-persoon:heeftInwonerschap&gt;</v>
      </c>
      <c r="D404" s="11" t="str">
        <f>IF($A404&lt;&gt;"",IF(VLOOKUP($A404,Vocabulary!$A:$J,3,)=0,"",VLOOKUP($A404,Vocabulary!$A:$J,3,)),"")</f>
        <v xml:space="preserve">Inwonerschap vd persoon. 
Gebruik
De entiteit inwonerschap beschrijft het inwonerschap in meer detail (oa de jurisdictie waarbinnen het gedefinieerd is). </v>
      </c>
      <c r="E404" s="11" t="str">
        <f>IF($A404&lt;&gt;"",IF(VLOOKUP($A404,Vocabulary!$A:$J,7,)=0,"",VLOOKUP($A404,Vocabulary!$A:$J,7,)),"")</f>
        <v/>
      </c>
      <c r="F404" s="11" t="str">
        <f>IF($A404&lt;&gt;"",VLOOKUP($A404,Vocabulary!$A:$J,4,),"")</f>
        <v>Person</v>
      </c>
      <c r="J404" s="8" t="s">
        <v>732</v>
      </c>
    </row>
    <row r="405" spans="1:10" x14ac:dyDescent="0.3">
      <c r="A405" s="8">
        <v>472</v>
      </c>
      <c r="B405" s="12" t="str">
        <f>IFERROR(VLOOKUP(A405,Vocabulary!$A:$J,2,),"")</f>
        <v>heeftNationaliteit</v>
      </c>
      <c r="C405" s="12" t="str">
        <f>IF($A405&lt;&gt;"",VLOOKUP($A405,Vocabulary!$A:$J,10,),"")</f>
        <v>&lt;vl-persoon:heeftNationaliteit&gt;</v>
      </c>
      <c r="D405" s="11" t="str">
        <f>IF($A405&lt;&gt;"",IF(VLOOKUP($A405,Vocabulary!$A:$J,3,)=0,"",VLOOKUP($A405,Vocabulary!$A:$J,3,)),"")</f>
        <v>Nationaliteit vd persoon.</v>
      </c>
      <c r="E405" s="11" t="str">
        <f>IF($A405&lt;&gt;"",IF(VLOOKUP($A405,Vocabulary!$A:$J,7,)=0,"",VLOOKUP($A405,Vocabulary!$A:$J,7,)),"")</f>
        <v/>
      </c>
      <c r="F405" s="11" t="str">
        <f>IF($A405&lt;&gt;"",VLOOKUP($A405,Vocabulary!$A:$J,4,),"")</f>
        <v>Person</v>
      </c>
      <c r="J405" s="8" t="s">
        <v>732</v>
      </c>
    </row>
    <row r="406" spans="1:10" x14ac:dyDescent="0.3">
      <c r="A406" s="8">
        <v>473</v>
      </c>
      <c r="B406" s="12" t="str">
        <f>IFERROR(VLOOKUP(A406,Vocabulary!$A:$J,2,),"")</f>
        <v>heeftOverlijden</v>
      </c>
      <c r="C406" s="12" t="str">
        <f>IF($A406&lt;&gt;"",VLOOKUP($A406,Vocabulary!$A:$J,10,),"")</f>
        <v>&lt;vl-persoon:heeftOverlijden&gt;</v>
      </c>
      <c r="D406" s="11" t="str">
        <f>IF($A406&lt;&gt;"",IF(VLOOKUP($A406,Vocabulary!$A:$J,3,)=0,"",VLOOKUP($A406,Vocabulary!$A:$J,3,)),"")</f>
        <v>Verwijst naar de overlijdensgegevens vd persoon.</v>
      </c>
      <c r="E406" s="11" t="str">
        <f>IF($A406&lt;&gt;"",IF(VLOOKUP($A406,Vocabulary!$A:$J,7,)=0,"",VLOOKUP($A406,Vocabulary!$A:$J,7,)),"")</f>
        <v/>
      </c>
      <c r="F406" s="11" t="str">
        <f>IF($A406&lt;&gt;"",VLOOKUP($A406,Vocabulary!$A:$J,4,),"")</f>
        <v>Person</v>
      </c>
      <c r="J406" s="8" t="s">
        <v>732</v>
      </c>
    </row>
    <row r="407" spans="1:10" x14ac:dyDescent="0.3">
      <c r="A407" s="8">
        <v>474</v>
      </c>
      <c r="B407" s="12" t="str">
        <f>IFERROR(VLOOKUP(A407,Vocabulary!$A:$J,2,),"")</f>
        <v>heeftPersoonsrelatie</v>
      </c>
      <c r="C407" s="12" t="str">
        <f>IF($A407&lt;&gt;"",VLOOKUP($A407,Vocabulary!$A:$J,10,),"")</f>
        <v>&lt;vl-persoon:heeftPersoonsrelatie&gt;</v>
      </c>
      <c r="D407" s="11" t="str">
        <f>IF($A407&lt;&gt;"",IF(VLOOKUP($A407,Vocabulary!$A:$J,3,)=0,"",VLOOKUP($A407,Vocabulary!$A:$J,3,)),"")</f>
        <v>Relatie van een persoon (met een ander persoon).</v>
      </c>
      <c r="E407" s="11" t="str">
        <f>IF($A407&lt;&gt;"",IF(VLOOKUP($A407,Vocabulary!$A:$J,7,)=0,"",VLOOKUP($A407,Vocabulary!$A:$J,7,)),"")</f>
        <v/>
      </c>
      <c r="F407" s="11" t="str">
        <f>IF($A407&lt;&gt;"",VLOOKUP($A407,Vocabulary!$A:$J,4,),"")</f>
        <v>Person</v>
      </c>
      <c r="J407" s="8" t="s">
        <v>732</v>
      </c>
    </row>
    <row r="408" spans="1:10" x14ac:dyDescent="0.3">
      <c r="A408" s="8">
        <v>475</v>
      </c>
      <c r="B408" s="12" t="str">
        <f>IFERROR(VLOOKUP(A408,Vocabulary!$A:$J,2,),"")</f>
        <v>heeftStaatsburgerschap</v>
      </c>
      <c r="C408" s="12" t="str">
        <f>IF($A408&lt;&gt;"",VLOOKUP($A408,Vocabulary!$A:$J,10,),"")</f>
        <v>&lt;vl-persoon:heeftStaatsburgerschap&gt;</v>
      </c>
      <c r="D408" s="11" t="str">
        <f>IF($A408&lt;&gt;"",IF(VLOOKUP($A408,Vocabulary!$A:$J,3,)=0,"",VLOOKUP($A408,Vocabulary!$A:$J,3,)),"")</f>
        <v xml:space="preserve">Staatsburgerschap vd persoon. 
Gebruik
De entiteit staatsburgerschap beschrijft het staatsburgerschap in meer detail (oa de jurisdictie waarbinnen het gedefinieerd is). </v>
      </c>
      <c r="E408" s="11" t="str">
        <f>IF($A408&lt;&gt;"",IF(VLOOKUP($A408,Vocabulary!$A:$J,7,)=0,"",VLOOKUP($A408,Vocabulary!$A:$J,7,)),"")</f>
        <v/>
      </c>
      <c r="F408" s="11" t="str">
        <f>IF($A408&lt;&gt;"",VLOOKUP($A408,Vocabulary!$A:$J,4,),"")</f>
        <v>Person</v>
      </c>
      <c r="J408" s="8" t="s">
        <v>732</v>
      </c>
    </row>
    <row r="409" spans="1:10" x14ac:dyDescent="0.3">
      <c r="A409" s="8">
        <v>476</v>
      </c>
      <c r="B409" s="12" t="str">
        <f>IFERROR(VLOOKUP(A409,Vocabulary!$A:$J,2,),"")</f>
        <v>heeftVerblijfplaats</v>
      </c>
      <c r="C409" s="12" t="str">
        <f>IF($A409&lt;&gt;"",VLOOKUP($A409,Vocabulary!$A:$J,10,),"")</f>
        <v>&lt;vl-persoon:heeftVerblijfplaats&gt;</v>
      </c>
      <c r="D409" s="11" t="str">
        <f>IF($A409&lt;&gt;"",IF(VLOOKUP($A409,Vocabulary!$A:$J,3,)=0,"",VLOOKUP($A409,Vocabulary!$A:$J,3,)),"")</f>
        <v>Plaats waar een persoon verblijft.</v>
      </c>
      <c r="E409" s="11" t="str">
        <f>IF($A409&lt;&gt;"",IF(VLOOKUP($A409,Vocabulary!$A:$J,7,)=0,"",VLOOKUP($A409,Vocabulary!$A:$J,7,)),"")</f>
        <v/>
      </c>
      <c r="F409" s="11" t="str">
        <f>IF($A409&lt;&gt;"",VLOOKUP($A409,Vocabulary!$A:$J,4,),"")</f>
        <v>Person</v>
      </c>
      <c r="J409" s="8" t="s">
        <v>732</v>
      </c>
    </row>
    <row r="410" spans="1:10" x14ac:dyDescent="0.3">
      <c r="A410" s="8">
        <v>477</v>
      </c>
      <c r="B410" s="12" t="str">
        <f>IFERROR(VLOOKUP(A410,Vocabulary!$A:$J,2,),"")</f>
        <v>isHoofdVan</v>
      </c>
      <c r="C410" s="12" t="str">
        <f>IF($A410&lt;&gt;"",VLOOKUP($A410,Vocabulary!$A:$J,10,),"")</f>
        <v>&lt;vl-persoon:isHoofdVan&gt;</v>
      </c>
      <c r="D410" s="11" t="str">
        <f>IF($A410&lt;&gt;"",IF(VLOOKUP($A410,Vocabulary!$A:$J,3,)=0,"",VLOOKUP($A410,Vocabulary!$A:$J,3,)),"")</f>
        <v>Persoon die standaard het gezin vertegenwoordigt.</v>
      </c>
      <c r="E410" s="11" t="str">
        <f>IF($A410&lt;&gt;"",IF(VLOOKUP($A410,Vocabulary!$A:$J,7,)=0,"",VLOOKUP($A410,Vocabulary!$A:$J,7,)),"")</f>
        <v/>
      </c>
      <c r="F410" s="11" t="str">
        <f>IF($A410&lt;&gt;"",VLOOKUP($A410,Vocabulary!$A:$J,4,),"")</f>
        <v>Person</v>
      </c>
      <c r="J410" s="8" t="s">
        <v>732</v>
      </c>
    </row>
    <row r="411" spans="1:10" x14ac:dyDescent="0.3">
      <c r="A411" s="8">
        <v>478</v>
      </c>
      <c r="B411" s="12" t="str">
        <f>IFERROR(VLOOKUP(A411,Vocabulary!$A:$J,2,),"")</f>
        <v>isLidVan</v>
      </c>
      <c r="C411" s="12" t="str">
        <f>IF($A411&lt;&gt;"",VLOOKUP($A411,Vocabulary!$A:$J,10,),"")</f>
        <v>&lt;vl-persoon:isLidVan&gt;</v>
      </c>
      <c r="D411" s="11" t="str">
        <f>IF($A411&lt;&gt;"",IF(VLOOKUP($A411,Vocabulary!$A:$J,3,)=0,"",VLOOKUP($A411,Vocabulary!$A:$J,3,)),"")</f>
        <v>Persoon die tot een gezin behoort.</v>
      </c>
      <c r="E411" s="11" t="str">
        <f>IF($A411&lt;&gt;"",IF(VLOOKUP($A411,Vocabulary!$A:$J,7,)=0,"",VLOOKUP($A411,Vocabulary!$A:$J,7,)),"")</f>
        <v/>
      </c>
      <c r="F411" s="11" t="str">
        <f>IF($A411&lt;&gt;"",VLOOKUP($A411,Vocabulary!$A:$J,4,),"")</f>
        <v>Person</v>
      </c>
      <c r="J411" s="8" t="s">
        <v>732</v>
      </c>
    </row>
    <row r="412" spans="1:10" x14ac:dyDescent="0.3">
      <c r="A412" s="8">
        <v>479</v>
      </c>
      <c r="B412" s="12" t="str">
        <f>IFERROR(VLOOKUP(A412,Vocabulary!$A:$J,2,),"")</f>
        <v>isRelatieMet</v>
      </c>
      <c r="C412" s="12" t="str">
        <f>IF($A412&lt;&gt;"",VLOOKUP($A412,Vocabulary!$A:$J,10,),"")</f>
        <v>&lt;vl-persoon:isRelatieMet&gt;</v>
      </c>
      <c r="D412" s="11" t="str">
        <f>IF($A412&lt;&gt;"",IF(VLOOKUP($A412,Vocabulary!$A:$J,3,)=0,"",VLOOKUP($A412,Vocabulary!$A:$J,3,)),"")</f>
        <v>Persoon waarmee de persoon gerelateerd is.</v>
      </c>
      <c r="E412" s="11" t="str">
        <f>IF($A412&lt;&gt;"",IF(VLOOKUP($A412,Vocabulary!$A:$J,7,)=0,"",VLOOKUP($A412,Vocabulary!$A:$J,7,)),"")</f>
        <v/>
      </c>
      <c r="F412" s="11" t="str">
        <f>IF($A412&lt;&gt;"",VLOOKUP($A412,Vocabulary!$A:$J,4,),"")</f>
        <v>Person</v>
      </c>
      <c r="J412" s="8" t="s">
        <v>732</v>
      </c>
    </row>
    <row r="413" spans="1:10" x14ac:dyDescent="0.3">
      <c r="A413" s="8">
        <v>480</v>
      </c>
      <c r="B413" s="12" t="str">
        <f>IFERROR(VLOOKUP(A413,Vocabulary!$A:$J,2,),"")</f>
        <v>nationaliteit</v>
      </c>
      <c r="C413" s="12" t="str">
        <f>IF($A413&lt;&gt;"",VLOOKUP($A413,Vocabulary!$A:$J,10,),"")</f>
        <v>&lt;vl-persoon:nationaliteit&gt;</v>
      </c>
      <c r="D413" s="11" t="str">
        <f>IF($A413&lt;&gt;"",IF(VLOOKUP($A413,Vocabulary!$A:$J,3,)=0,"",VLOOKUP($A413,Vocabulary!$A:$J,3,)),"")</f>
        <v>De nationaliteit vd persoon.</v>
      </c>
      <c r="E413" s="11" t="str">
        <f>IF($A413&lt;&gt;"",IF(VLOOKUP($A413,Vocabulary!$A:$J,7,)=0,"",VLOOKUP($A413,Vocabulary!$A:$J,7,)),"")</f>
        <v/>
      </c>
      <c r="F413" s="11" t="str">
        <f>IF($A413&lt;&gt;"",VLOOKUP($A413,Vocabulary!$A:$J,4,),"")</f>
        <v>Person</v>
      </c>
      <c r="J413" s="8" t="s">
        <v>732</v>
      </c>
    </row>
    <row r="414" spans="1:10" x14ac:dyDescent="0.3">
      <c r="A414" s="8">
        <v>481</v>
      </c>
      <c r="B414" s="12" t="str">
        <f>IFERROR(VLOOKUP(A414,Vocabulary!$A:$J,2,),"")</f>
        <v>plaats</v>
      </c>
      <c r="C414" s="12" t="str">
        <f>IF($A414&lt;&gt;"",VLOOKUP($A414,Vocabulary!$A:$J,10,),"")</f>
        <v>&lt;vl-persoon:plaats&gt;</v>
      </c>
      <c r="D414" s="11" t="str">
        <f>IF($A414&lt;&gt;"",IF(VLOOKUP($A414,Vocabulary!$A:$J,3,)=0,"",VLOOKUP($A414,Vocabulary!$A:$J,3,)),"")</f>
        <v>Plaats waar de gebeurtenis plaatsvond.</v>
      </c>
      <c r="E414" s="11" t="str">
        <f>IF($A414&lt;&gt;"",IF(VLOOKUP($A414,Vocabulary!$A:$J,7,)=0,"",VLOOKUP($A414,Vocabulary!$A:$J,7,)),"")</f>
        <v/>
      </c>
      <c r="F414" s="11" t="str">
        <f>IF($A414&lt;&gt;"",VLOOKUP($A414,Vocabulary!$A:$J,4,),"")</f>
        <v>Person</v>
      </c>
      <c r="J414" s="8" t="s">
        <v>732</v>
      </c>
    </row>
    <row r="415" spans="1:10" x14ac:dyDescent="0.3">
      <c r="A415" s="8">
        <v>482</v>
      </c>
      <c r="B415" s="12" t="str">
        <f>IFERROR(VLOOKUP(A415,Vocabulary!$A:$J,2,),"")</f>
        <v>registratie</v>
      </c>
      <c r="C415" s="12" t="str">
        <f>IF($A415&lt;&gt;"",VLOOKUP($A415,Vocabulary!$A:$J,10,),"")</f>
        <v>&lt;vl-persoon:registratie&gt;</v>
      </c>
      <c r="D415" s="11" t="str">
        <f>IF($A415&lt;&gt;"",IF(VLOOKUP($A415,Vocabulary!$A:$J,3,)=0,"",VLOOKUP($A415,Vocabulary!$A:$J,3,)),"")</f>
        <v>Identificatiecode vd persoon ih register.</v>
      </c>
      <c r="E415" s="11" t="str">
        <f>IF($A415&lt;&gt;"",IF(VLOOKUP($A415,Vocabulary!$A:$J,7,)=0,"",VLOOKUP($A415,Vocabulary!$A:$J,7,)),"")</f>
        <v/>
      </c>
      <c r="F415" s="11" t="str">
        <f>IF($A415&lt;&gt;"",VLOOKUP($A415,Vocabulary!$A:$J,4,),"")</f>
        <v>Person</v>
      </c>
      <c r="J415" s="8" t="s">
        <v>732</v>
      </c>
    </row>
    <row r="416" spans="1:10" x14ac:dyDescent="0.3">
      <c r="A416" s="8">
        <v>483</v>
      </c>
      <c r="B416" s="12" t="str">
        <f>IFERROR(VLOOKUP(A416,Vocabulary!$A:$J,2,),"")</f>
        <v>type</v>
      </c>
      <c r="C416" s="12" t="str">
        <f>IF($A416&lt;&gt;"",VLOOKUP($A416,Vocabulary!$A:$J,10,),"")</f>
        <v>&lt;vl-persoon:type&gt;</v>
      </c>
      <c r="D416" s="11" t="str">
        <f>IF($A416&lt;&gt;"",IF(VLOOKUP($A416,Vocabulary!$A:$J,3,)=0,"",VLOOKUP($A416,Vocabulary!$A:$J,3,)),"")</f>
        <v>Aard vd burgerlijke staat.</v>
      </c>
      <c r="E416" s="11" t="str">
        <f>IF($A416&lt;&gt;"",IF(VLOOKUP($A416,Vocabulary!$A:$J,7,)=0,"",VLOOKUP($A416,Vocabulary!$A:$J,7,)),"")</f>
        <v/>
      </c>
      <c r="F416" s="11" t="str">
        <f>IF($A416&lt;&gt;"",VLOOKUP($A416,Vocabulary!$A:$J,4,),"")</f>
        <v>Person</v>
      </c>
      <c r="J416" s="8" t="s">
        <v>732</v>
      </c>
    </row>
    <row r="417" spans="1:10" x14ac:dyDescent="0.3">
      <c r="A417" s="8">
        <v>484</v>
      </c>
      <c r="B417" s="12" t="str">
        <f>IFERROR(VLOOKUP(A417,Vocabulary!$A:$J,2,),"")</f>
        <v>verblijfsadres</v>
      </c>
      <c r="C417" s="12" t="str">
        <f>IF($A417&lt;&gt;"",VLOOKUP($A417,Vocabulary!$A:$J,10,),"")</f>
        <v>&lt;vl-persoon:verblijfsadres&gt;</v>
      </c>
      <c r="D417" s="11" t="str">
        <f>IF($A417&lt;&gt;"",IF(VLOOKUP($A417,Vocabulary!$A:$J,3,)=0,"",VLOOKUP($A417,Vocabulary!$A:$J,3,)),"")</f>
        <v>Plaats waar een persoon al dan niet tijdelijk woont of logeert.</v>
      </c>
      <c r="E417" s="11" t="str">
        <f>IF($A417&lt;&gt;"",IF(VLOOKUP($A417,Vocabulary!$A:$J,7,)=0,"",VLOOKUP($A417,Vocabulary!$A:$J,7,)),"")</f>
        <v/>
      </c>
      <c r="F417" s="11" t="str">
        <f>IF($A417&lt;&gt;"",VLOOKUP($A417,Vocabulary!$A:$J,4,),"")</f>
        <v>Person</v>
      </c>
      <c r="J417" s="8" t="s">
        <v>732</v>
      </c>
    </row>
    <row r="418" spans="1:10" x14ac:dyDescent="0.3">
      <c r="A418" s="8">
        <v>485</v>
      </c>
      <c r="B418" s="12" t="str">
        <f>IFERROR(VLOOKUP(A418,Vocabulary!$A:$J,2,),"")</f>
        <v>volledigeNaam</v>
      </c>
      <c r="C418" s="12" t="str">
        <f>IF($A418&lt;&gt;"",VLOOKUP($A418,Vocabulary!$A:$J,10,),"")</f>
        <v>&lt;vl-persoon:volledigeNaam&gt;</v>
      </c>
      <c r="D418" s="11" t="str">
        <f>IF($A418&lt;&gt;"",IF(VLOOKUP($A418,Vocabulary!$A:$J,3,)=0,"",VLOOKUP($A418,Vocabulary!$A:$J,3,)),"")</f>
        <v>De volledige naam vd persoon, doorgaans de combinatie van voornamen en achternaam.</v>
      </c>
      <c r="E418" s="11" t="str">
        <f>IF($A418&lt;&gt;"",IF(VLOOKUP($A418,Vocabulary!$A:$J,7,)=0,"",VLOOKUP($A418,Vocabulary!$A:$J,7,)),"")</f>
        <v/>
      </c>
      <c r="F418" s="11" t="str">
        <f>IF($A418&lt;&gt;"",VLOOKUP($A418,Vocabulary!$A:$J,4,),"")</f>
        <v>Person</v>
      </c>
      <c r="J418" s="8" t="s">
        <v>732</v>
      </c>
    </row>
    <row r="419" spans="1:10" x14ac:dyDescent="0.3">
      <c r="A419" s="8">
        <v>486</v>
      </c>
      <c r="B419" s="12" t="str">
        <f>IFERROR(VLOOKUP(A419,Vocabulary!$A:$J,2,),"")</f>
        <v>Fusie</v>
      </c>
      <c r="C419" s="12" t="str">
        <f>IF($A419&lt;&gt;"",VLOOKUP($A419,Vocabulary!$A:$J,10,),"")</f>
        <v>&lt;vl-organisatie:Fusie&gt;</v>
      </c>
      <c r="D419" s="11" t="str">
        <f>IF($A419&lt;&gt;"",IF(VLOOKUP($A419,Vocabulary!$A:$J,3,)=0,"",VLOOKUP($A419,Vocabulary!$A:$J,3,)),"")</f>
        <v>Gebeurtenis waarbij twee organisaties samen een nieuwe organisatie vormen.</v>
      </c>
      <c r="E419" s="11" t="str">
        <f>IF($A419&lt;&gt;"",IF(VLOOKUP($A419,Vocabulary!$A:$J,7,)=0,"",VLOOKUP($A419,Vocabulary!$A:$J,7,)),"")</f>
        <v/>
      </c>
      <c r="F419" s="11" t="str">
        <f>IF($A419&lt;&gt;"",VLOOKUP($A419,Vocabulary!$A:$J,4,),"")</f>
        <v>Organization</v>
      </c>
      <c r="J419" s="8" t="s">
        <v>732</v>
      </c>
    </row>
    <row r="420" spans="1:10" x14ac:dyDescent="0.3">
      <c r="A420" s="8">
        <v>487</v>
      </c>
      <c r="B420" s="12" t="str">
        <f>IFERROR(VLOOKUP(A420,Vocabulary!$A:$J,2,),"")</f>
        <v>Hoedanigheid</v>
      </c>
      <c r="C420" s="12" t="str">
        <f>IF($A420&lt;&gt;"",VLOOKUP($A420,Vocabulary!$A:$J,10,),"")</f>
        <v>&lt;vl-organisatie:Hoedanigheid&gt;</v>
      </c>
      <c r="D420" s="11" t="str">
        <f>IF($A420&lt;&gt;"",IF(VLOOKUP($A420,Vocabulary!$A:$J,3,)=0,"",VLOOKUP($A420,Vocabulary!$A:$J,3,)),"")</f>
        <v xml:space="preserve">Agent met een positie. 
Gebruik
 Laat een functie toe om te handelen,bv ihkv een dienstverlening (bv diversiteitsplan wordt opgemaakt door diversiteitsambtenaar). </v>
      </c>
      <c r="E420" s="11" t="str">
        <f>IF($A420&lt;&gt;"",IF(VLOOKUP($A420,Vocabulary!$A:$J,7,)=0,"",VLOOKUP($A420,Vocabulary!$A:$J,7,)),"")</f>
        <v/>
      </c>
      <c r="F420" s="11" t="str">
        <f>IF($A420&lt;&gt;"",VLOOKUP($A420,Vocabulary!$A:$J,4,),"")</f>
        <v>Organization</v>
      </c>
      <c r="J420" s="8" t="s">
        <v>732</v>
      </c>
    </row>
    <row r="421" spans="1:10" x14ac:dyDescent="0.3">
      <c r="A421" s="8">
        <v>488</v>
      </c>
      <c r="B421" s="12" t="str">
        <f>IFERROR(VLOOKUP(A421,Vocabulary!$A:$J,2,),"")</f>
        <v>Splitsing</v>
      </c>
      <c r="C421" s="12" t="str">
        <f>IF($A421&lt;&gt;"",VLOOKUP($A421,Vocabulary!$A:$J,10,),"")</f>
        <v>&lt;vl-organisatie:Splitsing&gt;</v>
      </c>
      <c r="D421" s="11" t="str">
        <f>IF($A421&lt;&gt;"",IF(VLOOKUP($A421,Vocabulary!$A:$J,3,)=0,"",VLOOKUP($A421,Vocabulary!$A:$J,3,)),"")</f>
        <v>Gebeurtenis waarbij uit één organisatie twee organisaties worden gevormd.</v>
      </c>
      <c r="E421" s="11" t="str">
        <f>IF($A421&lt;&gt;"",IF(VLOOKUP($A421,Vocabulary!$A:$J,7,)=0,"",VLOOKUP($A421,Vocabulary!$A:$J,7,)),"")</f>
        <v/>
      </c>
      <c r="F421" s="11" t="str">
        <f>IF($A421&lt;&gt;"",VLOOKUP($A421,Vocabulary!$A:$J,4,),"")</f>
        <v>Organization</v>
      </c>
      <c r="J421" s="8" t="s">
        <v>732</v>
      </c>
    </row>
    <row r="422" spans="1:10" x14ac:dyDescent="0.3">
      <c r="A422" s="8">
        <v>489</v>
      </c>
      <c r="B422" s="12" t="str">
        <f>IFERROR(VLOOKUP(A422,Vocabulary!$A:$J,2,),"")</f>
        <v>Stopzetting</v>
      </c>
      <c r="C422" s="12" t="str">
        <f>IF($A422&lt;&gt;"",VLOOKUP($A422,Vocabulary!$A:$J,10,),"")</f>
        <v>&lt;vl-organisatie:Stopzetting&gt;</v>
      </c>
      <c r="D422" s="11" t="str">
        <f>IF($A422&lt;&gt;"",IF(VLOOKUP($A422,Vocabulary!$A:$J,3,)=0,"",VLOOKUP($A422,Vocabulary!$A:$J,3,)),"")</f>
        <v>Gebeurtenis waarbij een organisatie is stopgezet.</v>
      </c>
      <c r="E422" s="11" t="str">
        <f>IF($A422&lt;&gt;"",IF(VLOOKUP($A422,Vocabulary!$A:$J,7,)=0,"",VLOOKUP($A422,Vocabulary!$A:$J,7,)),"")</f>
        <v/>
      </c>
      <c r="F422" s="11" t="str">
        <f>IF($A422&lt;&gt;"",VLOOKUP($A422,Vocabulary!$A:$J,4,),"")</f>
        <v>Organization</v>
      </c>
      <c r="J422" s="8" t="s">
        <v>732</v>
      </c>
    </row>
    <row r="423" spans="1:10" x14ac:dyDescent="0.3">
      <c r="A423" s="8">
        <v>490</v>
      </c>
      <c r="B423" s="12" t="str">
        <f>IFERROR(VLOOKUP(A423,Vocabulary!$A:$J,2,),"")</f>
        <v>Vervanging</v>
      </c>
      <c r="C423" s="12" t="str">
        <f>IF($A423&lt;&gt;"",VLOOKUP($A423,Vocabulary!$A:$J,10,),"")</f>
        <v>&lt;vl-organisatie:Vervanging&gt;</v>
      </c>
      <c r="D423" s="11" t="str">
        <f>IF($A423&lt;&gt;"",IF(VLOOKUP($A423,Vocabulary!$A:$J,3,)=0,"",VLOOKUP($A423,Vocabulary!$A:$J,3,)),"")</f>
        <v xml:space="preserve">Gebeurtenis waarbij een organisatie wordt vervangen door een andere. 
Gebruik
 Bvb doorstart ve bedrijf na technisch faillissement. </v>
      </c>
      <c r="E423" s="11" t="str">
        <f>IF($A423&lt;&gt;"",IF(VLOOKUP($A423,Vocabulary!$A:$J,7,)=0,"",VLOOKUP($A423,Vocabulary!$A:$J,7,)),"")</f>
        <v/>
      </c>
      <c r="F423" s="11" t="str">
        <f>IF($A423&lt;&gt;"",VLOOKUP($A423,Vocabulary!$A:$J,4,),"")</f>
        <v>Organization</v>
      </c>
      <c r="J423" s="8" t="s">
        <v>732</v>
      </c>
    </row>
    <row r="424" spans="1:10" x14ac:dyDescent="0.3">
      <c r="A424" s="8">
        <v>491</v>
      </c>
      <c r="B424" s="12" t="str">
        <f>IFERROR(VLOOKUP(A424,Vocabulary!$A:$J,2,),"")</f>
        <v>bestaatUit</v>
      </c>
      <c r="C424" s="12" t="str">
        <f>IF($A424&lt;&gt;"",VLOOKUP($A424,Vocabulary!$A:$J,10,),"")</f>
        <v>&lt;vl-organisatie:bestaatUit&gt;</v>
      </c>
      <c r="D424" s="11" t="str">
        <f>IF($A424&lt;&gt;"",IF(VLOOKUP($A424,Vocabulary!$A:$J,3,)=0,"",VLOOKUP($A424,Vocabulary!$A:$J,3,)),"")</f>
        <v>Adresseerbaar object dat met de vestiging overeenstemt.</v>
      </c>
      <c r="E424" s="11" t="str">
        <f>IF($A424&lt;&gt;"",IF(VLOOKUP($A424,Vocabulary!$A:$J,7,)=0,"",VLOOKUP($A424,Vocabulary!$A:$J,7,)),"")</f>
        <v/>
      </c>
      <c r="F424" s="11" t="str">
        <f>IF($A424&lt;&gt;"",VLOOKUP($A424,Vocabulary!$A:$J,4,),"")</f>
        <v>Organization</v>
      </c>
      <c r="J424" s="8" t="s">
        <v>732</v>
      </c>
    </row>
    <row r="425" spans="1:10" x14ac:dyDescent="0.3">
      <c r="A425" s="8">
        <v>492</v>
      </c>
      <c r="B425" s="12" t="str">
        <f>IFERROR(VLOOKUP(A425,Vocabulary!$A:$J,2,),"")</f>
        <v>contactinfo</v>
      </c>
      <c r="C425" s="12" t="str">
        <f>IF($A425&lt;&gt;"",VLOOKUP($A425,Vocabulary!$A:$J,10,),"")</f>
        <v>&lt;vl-organisatie:contactinfo&gt;</v>
      </c>
      <c r="D425" s="11" t="str">
        <f>IF($A425&lt;&gt;"",IF(VLOOKUP($A425,Vocabulary!$A:$J,3,)=0,"",VLOOKUP($A425,Vocabulary!$A:$J,3,)),"")</f>
        <v>Informatie zoals email, telefoon die toelaat de hoedanigheid te contacteren.</v>
      </c>
      <c r="E425" s="11" t="str">
        <f>IF($A425&lt;&gt;"",IF(VLOOKUP($A425,Vocabulary!$A:$J,7,)=0,"",VLOOKUP($A425,Vocabulary!$A:$J,7,)),"")</f>
        <v/>
      </c>
      <c r="F425" s="11" t="str">
        <f>IF($A425&lt;&gt;"",VLOOKUP($A425,Vocabulary!$A:$J,4,),"")</f>
        <v>Organization</v>
      </c>
      <c r="J425" s="8" t="s">
        <v>732</v>
      </c>
    </row>
    <row r="426" spans="1:10" x14ac:dyDescent="0.3">
      <c r="A426" s="8">
        <v>493</v>
      </c>
      <c r="B426" s="12" t="str">
        <f>IFERROR(VLOOKUP(A426,Vocabulary!$A:$J,2,),"")</f>
        <v>rechtspersoonlijkheid</v>
      </c>
      <c r="C426" s="12" t="str">
        <f>IF($A426&lt;&gt;"",VLOOKUP($A426,Vocabulary!$A:$J,10,),"")</f>
        <v>&lt;vl-organisatie:rechtspersoonlijkheid&gt;</v>
      </c>
      <c r="D426" s="11" t="str">
        <f>IF($A426&lt;&gt;"",IF(VLOOKUP($A426,Vocabulary!$A:$J,3,)=0,"",VLOOKUP($A426,Vocabulary!$A:$J,3,)),"")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E426" s="11" t="str">
        <f>IF($A426&lt;&gt;"",IF(VLOOKUP($A426,Vocabulary!$A:$J,7,)=0,"",VLOOKUP($A426,Vocabulary!$A:$J,7,)),"")</f>
        <v/>
      </c>
      <c r="F426" s="11" t="str">
        <f>IF($A426&lt;&gt;"",VLOOKUP($A426,Vocabulary!$A:$J,4,),"")</f>
        <v>Organization</v>
      </c>
      <c r="J426" s="8" t="s">
        <v>732</v>
      </c>
    </row>
    <row r="427" spans="1:10" x14ac:dyDescent="0.3">
      <c r="A427" s="8">
        <v>494</v>
      </c>
      <c r="B427" s="12" t="str">
        <f>IFERROR(VLOOKUP(A427,Vocabulary!$A:$J,2,),"")</f>
        <v>rechtstoestand</v>
      </c>
      <c r="C427" s="12" t="str">
        <f>IF($A427&lt;&gt;"",VLOOKUP($A427,Vocabulary!$A:$J,10,),"")</f>
        <v>&lt;vl-organisatie:rechtstoestand&gt;</v>
      </c>
      <c r="D427" s="11" t="str">
        <f>IF($A427&lt;&gt;"",IF(VLOOKUP($A427,Vocabulary!$A:$J,3,)=0,"",VLOOKUP($A427,Vocabulary!$A:$J,3,)),"")</f>
        <v xml:space="preserve">Status van de geregistreerde organisatie. 
Gebruik
Stemt in de KBO overeen met rechtstoestand, bvb normale toestand, gerechtelijk akkoord, opening faillissement etc. </v>
      </c>
      <c r="E427" s="11" t="str">
        <f>IF($A427&lt;&gt;"",IF(VLOOKUP($A427,Vocabulary!$A:$J,7,)=0,"",VLOOKUP($A427,Vocabulary!$A:$J,7,)),"")</f>
        <v/>
      </c>
      <c r="F427" s="11" t="str">
        <f>IF($A427&lt;&gt;"",VLOOKUP($A427,Vocabulary!$A:$J,4,),"")</f>
        <v>Organization</v>
      </c>
      <c r="J427" s="8" t="s">
        <v>732</v>
      </c>
    </row>
    <row r="428" spans="1:10" x14ac:dyDescent="0.3">
      <c r="A428" s="8">
        <v>495</v>
      </c>
      <c r="B428" s="12" t="str">
        <f>IFERROR(VLOOKUP(A428,Vocabulary!$A:$J,2,),"")</f>
        <v>rechtsvorm</v>
      </c>
      <c r="C428" s="12" t="str">
        <f>IF($A428&lt;&gt;"",VLOOKUP($A428,Vocabulary!$A:$J,10,),"")</f>
        <v>&lt;vl-organisatie:rechtsvorm&gt;</v>
      </c>
      <c r="D428" s="11" t="str">
        <f>IF($A428&lt;&gt;"",IF(VLOOKUP($A428,Vocabulary!$A:$J,3,)=0,"",VLOOKUP($A428,Vocabulary!$A:$J,3,)),"")</f>
        <v xml:space="preserve">Juridisch statuut van de geregistreerde organisatie. 
Gebruik
Stemt in de KBO overeen met rechtsvorm, bvb NV, VZW, Stad/Gemeente, OCMW etc. </v>
      </c>
      <c r="E428" s="11" t="str">
        <f>IF($A428&lt;&gt;"",IF(VLOOKUP($A428,Vocabulary!$A:$J,7,)=0,"",VLOOKUP($A428,Vocabulary!$A:$J,7,)),"")</f>
        <v/>
      </c>
      <c r="F428" s="11" t="str">
        <f>IF($A428&lt;&gt;"",VLOOKUP($A428,Vocabulary!$A:$J,4,),"")</f>
        <v>Organization</v>
      </c>
      <c r="J428" s="8" t="s">
        <v>732</v>
      </c>
    </row>
    <row r="429" spans="1:10" x14ac:dyDescent="0.3">
      <c r="A429" s="8">
        <v>496</v>
      </c>
      <c r="B429" s="12" t="str">
        <f>IFERROR(VLOOKUP(A429,Vocabulary!$A:$J,2,),"")</f>
        <v>redenStopzetting</v>
      </c>
      <c r="C429" s="12" t="str">
        <f>IF($A429&lt;&gt;"",VLOOKUP($A429,Vocabulary!$A:$J,10,),"")</f>
        <v>&lt;vl-organisatie:redenStopzetting&gt;</v>
      </c>
      <c r="D429" s="11" t="str">
        <f>IF($A429&lt;&gt;"",IF(VLOOKUP($A429,Vocabulary!$A:$J,3,)=0,"",VLOOKUP($A429,Vocabulary!$A:$J,3,)),"")</f>
        <v xml:space="preserve">Reden waarom de organisatie is stopgezet. 
Gebruik
Bvb pensionering, faillissement </v>
      </c>
      <c r="E429" s="11" t="str">
        <f>IF($A429&lt;&gt;"",IF(VLOOKUP($A429,Vocabulary!$A:$J,7,)=0,"",VLOOKUP($A429,Vocabulary!$A:$J,7,)),"")</f>
        <v/>
      </c>
      <c r="F429" s="11" t="str">
        <f>IF($A429&lt;&gt;"",VLOOKUP($A429,Vocabulary!$A:$J,4,),"")</f>
        <v>Organization</v>
      </c>
      <c r="J429" s="8" t="s">
        <v>732</v>
      </c>
    </row>
    <row r="430" spans="1:10" x14ac:dyDescent="0.3">
      <c r="A430" s="8">
        <v>497</v>
      </c>
      <c r="B430" s="12" t="str">
        <f>IFERROR(VLOOKUP(A430,Vocabulary!$A:$J,2,),"")</f>
        <v>aanschrijfprefix</v>
      </c>
      <c r="C430" s="12" t="str">
        <f>IF($A430&lt;&gt;"",VLOOKUP($A430,Vocabulary!$A:$J,10,),"")</f>
        <v>&lt;vl-generiek-ext:aanschrijfprefix&gt;</v>
      </c>
      <c r="D430" s="11" t="str">
        <f>IF($A430&lt;&gt;"",IF(VLOOKUP($A430,Vocabulary!$A:$J,3,)=0,"",VLOOKUP($A430,Vocabulary!$A:$J,3,)),"")</f>
        <v/>
      </c>
      <c r="E430" s="11" t="str">
        <f>IF($A430&lt;&gt;"",IF(VLOOKUP($A430,Vocabulary!$A:$J,7,)=0,"",VLOOKUP($A430,Vocabulary!$A:$J,7,)),"")</f>
        <v>external terminology:
http://ww.w3.org/2006/vcard/ns#honorific-prefix</v>
      </c>
      <c r="F430" s="11" t="str">
        <f>IF($A430&lt;&gt;"",VLOOKUP($A430,Vocabulary!$A:$J,4,),"")</f>
        <v>Generic</v>
      </c>
      <c r="J430" s="8" t="s">
        <v>732</v>
      </c>
    </row>
    <row r="431" spans="1:10" x14ac:dyDescent="0.3">
      <c r="A431" s="8">
        <v>498</v>
      </c>
      <c r="B431" s="12" t="str">
        <f>IFERROR(VLOOKUP(A431,Vocabulary!$A:$J,2,),"")</f>
        <v>Activiteit</v>
      </c>
      <c r="C431" s="12" t="str">
        <f>IF($A431&lt;&gt;"",VLOOKUP($A431,Vocabulary!$A:$J,10,),"")</f>
        <v>&lt;vl-generiek-ext:Activiteit&gt;</v>
      </c>
      <c r="D431" s="11" t="str">
        <f>IF($A431&lt;&gt;"",IF(VLOOKUP($A431,Vocabulary!$A:$J,3,)=0,"",VLOOKUP($A431,Vocabulary!$A:$J,3,)),"")</f>
        <v/>
      </c>
      <c r="E431" s="11" t="str">
        <f>IF($A431&lt;&gt;"",IF(VLOOKUP($A431,Vocabulary!$A:$J,7,)=0,"",VLOOKUP($A431,Vocabulary!$A:$J,7,)),"")</f>
        <v>external terminology:
http://www.w3.org/ns/prov#Activity</v>
      </c>
      <c r="F431" s="11" t="str">
        <f>IF($A431&lt;&gt;"",VLOOKUP($A431,Vocabulary!$A:$J,4,),"")</f>
        <v>Generic</v>
      </c>
      <c r="J431" s="8" t="s">
        <v>732</v>
      </c>
    </row>
    <row r="432" spans="1:10" x14ac:dyDescent="0.3">
      <c r="A432" s="8">
        <v>499</v>
      </c>
      <c r="B432" s="12" t="str">
        <f>IFERROR(VLOOKUP(A432,Vocabulary!$A:$J,2,),"")</f>
        <v>activiteit</v>
      </c>
      <c r="C432" s="12" t="str">
        <f>IF($A432&lt;&gt;"",VLOOKUP($A432,Vocabulary!$A:$J,10,),"")</f>
        <v>&lt;vl-generiek-ext:activiteit&gt;</v>
      </c>
      <c r="D432" s="11" t="str">
        <f>IF($A432&lt;&gt;"",IF(VLOOKUP($A432,Vocabulary!$A:$J,3,)=0,"",VLOOKUP($A432,Vocabulary!$A:$J,3,)),"")</f>
        <v/>
      </c>
      <c r="E432" s="11" t="str">
        <f>IF($A432&lt;&gt;"",IF(VLOOKUP($A432,Vocabulary!$A:$J,7,)=0,"",VLOOKUP($A432,Vocabulary!$A:$J,7,)),"")</f>
        <v>external terminology:
http://www.w3.org/ns/prov#activity</v>
      </c>
      <c r="F432" s="11" t="str">
        <f>IF($A432&lt;&gt;"",VLOOKUP($A432,Vocabulary!$A:$J,4,),"")</f>
        <v>Generic</v>
      </c>
      <c r="J432" s="8" t="s">
        <v>732</v>
      </c>
    </row>
    <row r="433" spans="1:10" x14ac:dyDescent="0.3">
      <c r="A433" s="8">
        <v>500</v>
      </c>
      <c r="B433" s="12" t="str">
        <f>IFERROR(VLOOKUP(A433,Vocabulary!$A:$J,2,),"")</f>
        <v>adres</v>
      </c>
      <c r="C433" s="12" t="str">
        <f>IF($A433&lt;&gt;"",VLOOKUP($A433,Vocabulary!$A:$J,10,),"")</f>
        <v>&lt;vl-generiek-ext:adres&gt;</v>
      </c>
      <c r="D433" s="11" t="str">
        <f>IF($A433&lt;&gt;"",IF(VLOOKUP($A433,Vocabulary!$A:$J,3,)=0,"",VLOOKUP($A433,Vocabulary!$A:$J,3,)),"")</f>
        <v/>
      </c>
      <c r="E433" s="11" t="str">
        <f>IF($A433&lt;&gt;"",IF(VLOOKUP($A433,Vocabulary!$A:$J,7,)=0,"",VLOOKUP($A433,Vocabulary!$A:$J,7,)),"")</f>
        <v>external terminology:
http://www.w3.org/ns/locn#address</v>
      </c>
      <c r="F433" s="11" t="str">
        <f>IF($A433&lt;&gt;"",VLOOKUP($A433,Vocabulary!$A:$J,4,),"")</f>
        <v>Generic</v>
      </c>
      <c r="J433" s="8" t="s">
        <v>732</v>
      </c>
    </row>
    <row r="434" spans="1:10" x14ac:dyDescent="0.3">
      <c r="A434" s="8">
        <v>501</v>
      </c>
      <c r="B434" s="12" t="str">
        <f>IFERROR(VLOOKUP(A434,Vocabulary!$A:$J,2,),"")</f>
        <v>Agent</v>
      </c>
      <c r="C434" s="12" t="str">
        <f>IF($A434&lt;&gt;"",VLOOKUP($A434,Vocabulary!$A:$J,10,),"")</f>
        <v>&lt;vl-generiek-ext:Agent&gt;</v>
      </c>
      <c r="D434" s="11" t="str">
        <f>IF($A434&lt;&gt;"",IF(VLOOKUP($A434,Vocabulary!$A:$J,3,)=0,"",VLOOKUP($A434,Vocabulary!$A:$J,3,)),"")</f>
        <v>Examples of Agent include person, organization, and software agent.
A resource that acts or has the power to act.</v>
      </c>
      <c r="E434" s="11" t="str">
        <f>IF($A434&lt;&gt;"",IF(VLOOKUP($A434,Vocabulary!$A:$J,7,)=0,"",VLOOKUP($A434,Vocabulary!$A:$J,7,)),"")</f>
        <v>external terminology:
http://purl.org/dc/terms/Agent</v>
      </c>
      <c r="F434" s="11" t="str">
        <f>IF($A434&lt;&gt;"",VLOOKUP($A434,Vocabulary!$A:$J,4,),"")</f>
        <v>Generic</v>
      </c>
      <c r="J434" s="8" t="s">
        <v>732</v>
      </c>
    </row>
    <row r="435" spans="1:10" x14ac:dyDescent="0.3">
      <c r="A435" s="8">
        <v>502</v>
      </c>
      <c r="B435" s="12" t="str">
        <f>IFERROR(VLOOKUP(A435,Vocabulary!$A:$J,2,),"")</f>
        <v>Agent</v>
      </c>
      <c r="C435" s="12" t="str">
        <f>IF($A435&lt;&gt;"",VLOOKUP($A435,Vocabulary!$A:$J,10,),"")</f>
        <v>&lt;vl-generiek-ext:Agent&gt;</v>
      </c>
      <c r="D435" s="11" t="str">
        <f>IF($A435&lt;&gt;"",IF(VLOOKUP($A435,Vocabulary!$A:$J,3,)=0,"",VLOOKUP($A435,Vocabulary!$A:$J,3,)),"")</f>
        <v>An agent is something that bears some form of responsibility for an activity taking place, for the existence of an entity, or for another agent's activity.</v>
      </c>
      <c r="E435" s="11" t="str">
        <f>IF($A435&lt;&gt;"",IF(VLOOKUP($A435,Vocabulary!$A:$J,7,)=0,"",VLOOKUP($A435,Vocabulary!$A:$J,7,)),"")</f>
        <v>external terminology:
http://www.w3.org/ns/prov#Agent</v>
      </c>
      <c r="F435" s="11" t="str">
        <f>IF($A435&lt;&gt;"",VLOOKUP($A435,Vocabulary!$A:$J,4,),"")</f>
        <v>Generic</v>
      </c>
      <c r="J435" s="8" t="s">
        <v>732</v>
      </c>
    </row>
    <row r="436" spans="1:10" x14ac:dyDescent="0.3">
      <c r="A436" s="8">
        <v>503</v>
      </c>
      <c r="B436" s="12" t="str">
        <f>IFERROR(VLOOKUP(A436,Vocabulary!$A:$J,2,),"")</f>
        <v>alsGML</v>
      </c>
      <c r="C436" s="12" t="str">
        <f>IF($A436&lt;&gt;"",VLOOKUP($A436,Vocabulary!$A:$J,10,),"")</f>
        <v>&lt;vl-generiek-ext:alsGML&gt;</v>
      </c>
      <c r="D436" s="11" t="str">
        <f>IF($A436&lt;&gt;"",IF(VLOOKUP($A436,Vocabulary!$A:$J,3,)=0,"",VLOOKUP($A436,Vocabulary!$A:$J,3,)),"")</f>
        <v/>
      </c>
      <c r="E436" s="11" t="str">
        <f>IF($A436&lt;&gt;"",IF(VLOOKUP($A436,Vocabulary!$A:$J,7,)=0,"",VLOOKUP($A436,Vocabulary!$A:$J,7,)),"")</f>
        <v>external terminology:
http://www.opengis.net/ont/geosparql#asGML</v>
      </c>
      <c r="F436" s="11" t="str">
        <f>IF($A436&lt;&gt;"",VLOOKUP($A436,Vocabulary!$A:$J,4,),"")</f>
        <v>Generic</v>
      </c>
      <c r="J436" s="8" t="s">
        <v>732</v>
      </c>
    </row>
    <row r="437" spans="1:10" x14ac:dyDescent="0.3">
      <c r="A437" s="8">
        <v>504</v>
      </c>
      <c r="B437" s="12" t="str">
        <f>IFERROR(VLOOKUP(A437,Vocabulary!$A:$J,2,),"")</f>
        <v>alsWKT</v>
      </c>
      <c r="C437" s="12" t="str">
        <f>IF($A437&lt;&gt;"",VLOOKUP($A437,Vocabulary!$A:$J,10,),"")</f>
        <v>&lt;vl-generiek-ext:alsWKT&gt;</v>
      </c>
      <c r="D437" s="11" t="str">
        <f>IF($A437&lt;&gt;"",IF(VLOOKUP($A437,Vocabulary!$A:$J,3,)=0,"",VLOOKUP($A437,Vocabulary!$A:$J,3,)),"")</f>
        <v/>
      </c>
      <c r="E437" s="11" t="str">
        <f>IF($A437&lt;&gt;"",IF(VLOOKUP($A437,Vocabulary!$A:$J,7,)=0,"",VLOOKUP($A437,Vocabulary!$A:$J,7,)),"")</f>
        <v>external terminology:
http://www.opengis.net/ont/geosparql#asWKT</v>
      </c>
      <c r="F437" s="11" t="str">
        <f>IF($A437&lt;&gt;"",VLOOKUP($A437,Vocabulary!$A:$J,4,),"")</f>
        <v>Generic</v>
      </c>
      <c r="J437" s="8" t="s">
        <v>732</v>
      </c>
    </row>
    <row r="438" spans="1:10" x14ac:dyDescent="0.3">
      <c r="A438" s="8">
        <v>505</v>
      </c>
      <c r="B438" s="12" t="str">
        <f>IFERROR(VLOOKUP(A438,Vocabulary!$A:$J,2,),"")</f>
        <v>beschrijving</v>
      </c>
      <c r="C438" s="12" t="str">
        <f>IF($A438&lt;&gt;"",VLOOKUP($A438,Vocabulary!$A:$J,10,),"")</f>
        <v>&lt;vl-generiek-ext:beschrijving&gt;</v>
      </c>
      <c r="D438" s="11" t="str">
        <f>IF($A438&lt;&gt;"",IF(VLOOKUP($A438,Vocabulary!$A:$J,3,)=0,"",VLOOKUP($A438,Vocabulary!$A:$J,3,)),"")</f>
        <v/>
      </c>
      <c r="E438" s="11" t="str">
        <f>IF($A438&lt;&gt;"",IF(VLOOKUP($A438,Vocabulary!$A:$J,7,)=0,"",VLOOKUP($A438,Vocabulary!$A:$J,7,)),"")</f>
        <v>external terminology:
http://purl.org/dc/terms/description</v>
      </c>
      <c r="F438" s="11" t="str">
        <f>IF($A438&lt;&gt;"",VLOOKUP($A438,Vocabulary!$A:$J,4,),"")</f>
        <v>Generic</v>
      </c>
      <c r="J438" s="8" t="s">
        <v>732</v>
      </c>
    </row>
    <row r="439" spans="1:10" x14ac:dyDescent="0.3">
      <c r="A439" s="8">
        <v>506</v>
      </c>
      <c r="B439" s="12" t="str">
        <f>IFERROR(VLOOKUP(A439,Vocabulary!$A:$J,2,),"")</f>
        <v>Contactpunt</v>
      </c>
      <c r="C439" s="12" t="str">
        <f>IF($A439&lt;&gt;"",VLOOKUP($A439,Vocabulary!$A:$J,10,),"")</f>
        <v>&lt;vl-generiek-ext:Contactpunt&gt;</v>
      </c>
      <c r="D439" s="11" t="str">
        <f>IF($A439&lt;&gt;"",IF(VLOOKUP($A439,Vocabulary!$A:$J,3,)=0,"",VLOOKUP($A439,Vocabulary!$A:$J,3,)),"")</f>
        <v>A contact point for a person or organization.</v>
      </c>
      <c r="E439" s="11" t="str">
        <f>IF($A439&lt;&gt;"",IF(VLOOKUP($A439,Vocabulary!$A:$J,7,)=0,"",VLOOKUP($A439,Vocabulary!$A:$J,7,)),"")</f>
        <v>external terminology:
http://schema.org/ContactPoint</v>
      </c>
      <c r="F439" s="11" t="str">
        <f>IF($A439&lt;&gt;"",VLOOKUP($A439,Vocabulary!$A:$J,4,),"")</f>
        <v>Generic</v>
      </c>
      <c r="J439" s="8" t="s">
        <v>732</v>
      </c>
    </row>
    <row r="440" spans="1:10" x14ac:dyDescent="0.3">
      <c r="A440" s="8">
        <v>507</v>
      </c>
      <c r="B440" s="12" t="str">
        <f>IFERROR(VLOOKUP(A440,Vocabulary!$A:$J,2,),"")</f>
        <v>Document</v>
      </c>
      <c r="C440" s="12" t="str">
        <f>IF($A440&lt;&gt;"",VLOOKUP($A440,Vocabulary!$A:$J,10,),"")</f>
        <v>&lt;vl-generiek-ext:Document&gt;</v>
      </c>
      <c r="D440" s="11" t="str">
        <f>IF($A440&lt;&gt;"",IF(VLOOKUP($A440,Vocabulary!$A:$J,3,)=0,"",VLOOKUP($A440,Vocabulary!$A:$J,3,)),"")</f>
        <v/>
      </c>
      <c r="E440" s="11" t="str">
        <f>IF($A440&lt;&gt;"",IF(VLOOKUP($A440,Vocabulary!$A:$J,7,)=0,"",VLOOKUP($A440,Vocabulary!$A:$J,7,)),"")</f>
        <v>external terminology:
http://xmlns.com/foaf/0.1/Document</v>
      </c>
      <c r="F440" s="11" t="str">
        <f>IF($A440&lt;&gt;"",VLOOKUP($A440,Vocabulary!$A:$J,4,),"")</f>
        <v>Generic</v>
      </c>
      <c r="J440" s="8" t="s">
        <v>732</v>
      </c>
    </row>
    <row r="441" spans="1:10" x14ac:dyDescent="0.3">
      <c r="A441" s="8">
        <v>508</v>
      </c>
      <c r="B441" s="12" t="str">
        <f>IFERROR(VLOOKUP(A441,Vocabulary!$A:$J,2,),"")</f>
        <v>email</v>
      </c>
      <c r="C441" s="12" t="str">
        <f>IF($A441&lt;&gt;"",VLOOKUP($A441,Vocabulary!$A:$J,10,),"")</f>
        <v>&lt;vl-generiek-ext:email&gt;</v>
      </c>
      <c r="D441" s="11" t="str">
        <f>IF($A441&lt;&gt;"",IF(VLOOKUP($A441,Vocabulary!$A:$J,3,)=0,"",VLOOKUP($A441,Vocabulary!$A:$J,3,)),"")</f>
        <v/>
      </c>
      <c r="E441" s="11" t="str">
        <f>IF($A441&lt;&gt;"",IF(VLOOKUP($A441,Vocabulary!$A:$J,7,)=0,"",VLOOKUP($A441,Vocabulary!$A:$J,7,)),"")</f>
        <v>external terminology:
http://schema.org/email</v>
      </c>
      <c r="F441" s="11" t="str">
        <f>IF($A441&lt;&gt;"",VLOOKUP($A441,Vocabulary!$A:$J,4,),"")</f>
        <v>Generic</v>
      </c>
      <c r="J441" s="8" t="s">
        <v>732</v>
      </c>
    </row>
    <row r="442" spans="1:10" x14ac:dyDescent="0.3">
      <c r="A442" s="8">
        <v>509</v>
      </c>
      <c r="B442" s="12" t="str">
        <f>IFERROR(VLOOKUP(A442,Vocabulary!$A:$J,2,),"")</f>
        <v>Entiteit</v>
      </c>
      <c r="C442" s="12" t="str">
        <f>IF($A442&lt;&gt;"",VLOOKUP($A442,Vocabulary!$A:$J,10,),"")</f>
        <v>&lt;vl-generiek-ext:Entiteit&gt;</v>
      </c>
      <c r="D442" s="11" t="str">
        <f>IF($A442&lt;&gt;"",IF(VLOOKUP($A442,Vocabulary!$A:$J,3,)=0,"",VLOOKUP($A442,Vocabulary!$A:$J,3,)),"")</f>
        <v/>
      </c>
      <c r="E442" s="11" t="str">
        <f>IF($A442&lt;&gt;"",IF(VLOOKUP($A442,Vocabulary!$A:$J,7,)=0,"",VLOOKUP($A442,Vocabulary!$A:$J,7,)),"")</f>
        <v>external terminology:
http://www.w3.org/ns/prov#Entity</v>
      </c>
      <c r="F442" s="11" t="str">
        <f>IF($A442&lt;&gt;"",VLOOKUP($A442,Vocabulary!$A:$J,4,),"")</f>
        <v>Generic</v>
      </c>
      <c r="J442" s="8" t="s">
        <v>732</v>
      </c>
    </row>
    <row r="443" spans="1:10" x14ac:dyDescent="0.3">
      <c r="A443" s="8">
        <v>510</v>
      </c>
      <c r="B443" s="12" t="str">
        <f>IFERROR(VLOOKUP(A443,Vocabulary!$A:$J,2,),"")</f>
        <v>faxnummer</v>
      </c>
      <c r="C443" s="12" t="str">
        <f>IF($A443&lt;&gt;"",VLOOKUP($A443,Vocabulary!$A:$J,10,),"")</f>
        <v>&lt;vl-generiek-ext:faxnummer&gt;</v>
      </c>
      <c r="D443" s="11" t="str">
        <f>IF($A443&lt;&gt;"",IF(VLOOKUP($A443,Vocabulary!$A:$J,3,)=0,"",VLOOKUP($A443,Vocabulary!$A:$J,3,)),"")</f>
        <v/>
      </c>
      <c r="E443" s="11" t="str">
        <f>IF($A443&lt;&gt;"",IF(VLOOKUP($A443,Vocabulary!$A:$J,7,)=0,"",VLOOKUP($A443,Vocabulary!$A:$J,7,)),"")</f>
        <v>external terminology:
http://schema.org/faxNumber</v>
      </c>
      <c r="F443" s="11" t="str">
        <f>IF($A443&lt;&gt;"",VLOOKUP($A443,Vocabulary!$A:$J,4,),"")</f>
        <v>Generic</v>
      </c>
      <c r="J443" s="8" t="s">
        <v>732</v>
      </c>
    </row>
    <row r="444" spans="1:10" x14ac:dyDescent="0.3">
      <c r="A444" s="8">
        <v>511</v>
      </c>
      <c r="B444" s="12" t="str">
        <f>IFERROR(VLOOKUP(A444,Vocabulary!$A:$J,2,),"")</f>
        <v>FormeelKader</v>
      </c>
      <c r="C444" s="12" t="str">
        <f>IF($A444&lt;&gt;"",VLOOKUP($A444,Vocabulary!$A:$J,10,),"")</f>
        <v>&lt;vl-generiek-ext:FormeelKader&gt;</v>
      </c>
      <c r="D444" s="11" t="str">
        <f>IF($A444&lt;&gt;"",IF(VLOOKUP($A444,Vocabulary!$A:$J,3,)=0,"",VLOOKUP($A444,Vocabulary!$A:$J,3,)),"")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E444" s="11" t="str">
        <f>IF($A444&lt;&gt;"",IF(VLOOKUP($A444,Vocabulary!$A:$J,7,)=0,"",VLOOKUP($A444,Vocabulary!$A:$J,7,)),"")</f>
        <v>external terminology:
http://purl.org/vocab/cpsv#FormalFramework</v>
      </c>
      <c r="F444" s="11" t="str">
        <f>IF($A444&lt;&gt;"",VLOOKUP($A444,Vocabulary!$A:$J,4,),"")</f>
        <v>Generic</v>
      </c>
      <c r="J444" s="8" t="s">
        <v>732</v>
      </c>
    </row>
    <row r="445" spans="1:10" x14ac:dyDescent="0.3">
      <c r="A445" s="8">
        <v>512</v>
      </c>
      <c r="B445" s="12" t="str">
        <f>IFERROR(VLOOKUP(A445,Vocabulary!$A:$J,2,),"")</f>
        <v>gebruikt</v>
      </c>
      <c r="C445" s="12" t="str">
        <f>IF($A445&lt;&gt;"",VLOOKUP($A445,Vocabulary!$A:$J,10,),"")</f>
        <v>&lt;vl-generiek-ext:gebruikt&gt;</v>
      </c>
      <c r="D445" s="11" t="str">
        <f>IF($A445&lt;&gt;"",IF(VLOOKUP($A445,Vocabulary!$A:$J,3,)=0,"",VLOOKUP($A445,Vocabulary!$A:$J,3,)),"")</f>
        <v/>
      </c>
      <c r="E445" s="11" t="str">
        <f>IF($A445&lt;&gt;"",IF(VLOOKUP($A445,Vocabulary!$A:$J,7,)=0,"",VLOOKUP($A445,Vocabulary!$A:$J,7,)),"")</f>
        <v>external terminology:
http://www.w3.org/ns/prov#used</v>
      </c>
      <c r="F445" s="11" t="str">
        <f>IF($A445&lt;&gt;"",VLOOKUP($A445,Vocabulary!$A:$J,4,),"")</f>
        <v>Generic</v>
      </c>
      <c r="J445" s="8" t="s">
        <v>732</v>
      </c>
    </row>
    <row r="446" spans="1:10" x14ac:dyDescent="0.3">
      <c r="A446" s="8">
        <v>513</v>
      </c>
      <c r="B446" s="12" t="str">
        <f>IFERROR(VLOOKUP(A446,Vocabulary!$A:$J,2,),"")</f>
        <v>gekwalificeerdeGeneratie</v>
      </c>
      <c r="C446" s="12" t="str">
        <f>IF($A446&lt;&gt;"",VLOOKUP($A446,Vocabulary!$A:$J,10,),"")</f>
        <v>&lt;vl-generiek-ext:gekwalificeerdeGeneratie&gt;</v>
      </c>
      <c r="D446" s="11" t="str">
        <f>IF($A446&lt;&gt;"",IF(VLOOKUP($A446,Vocabulary!$A:$J,3,)=0,"",VLOOKUP($A446,Vocabulary!$A:$J,3,)),"")</f>
        <v/>
      </c>
      <c r="E446" s="11" t="str">
        <f>IF($A446&lt;&gt;"",IF(VLOOKUP($A446,Vocabulary!$A:$J,7,)=0,"",VLOOKUP($A446,Vocabulary!$A:$J,7,)),"")</f>
        <v>external terminology:
http://www.w3.org/ns/prov#qualifiedGeneration</v>
      </c>
      <c r="F446" s="11" t="str">
        <f>IF($A446&lt;&gt;"",VLOOKUP($A446,Vocabulary!$A:$J,4,),"")</f>
        <v>Generic</v>
      </c>
      <c r="J446" s="8" t="s">
        <v>732</v>
      </c>
    </row>
    <row r="447" spans="1:10" x14ac:dyDescent="0.3">
      <c r="A447" s="8">
        <v>514</v>
      </c>
      <c r="B447" s="12" t="str">
        <f>IFERROR(VLOOKUP(A447,Vocabulary!$A:$J,2,),"")</f>
        <v>gekwalificeerdeInvalidatie</v>
      </c>
      <c r="C447" s="12" t="str">
        <f>IF($A447&lt;&gt;"",VLOOKUP($A447,Vocabulary!$A:$J,10,),"")</f>
        <v>&lt;vl-generiek-ext:gekwalificeerdeInvalidatie&gt;</v>
      </c>
      <c r="D447" s="11" t="str">
        <f>IF($A447&lt;&gt;"",IF(VLOOKUP($A447,Vocabulary!$A:$J,3,)=0,"",VLOOKUP($A447,Vocabulary!$A:$J,3,)),"")</f>
        <v/>
      </c>
      <c r="E447" s="11" t="str">
        <f>IF($A447&lt;&gt;"",IF(VLOOKUP($A447,Vocabulary!$A:$J,7,)=0,"",VLOOKUP($A447,Vocabulary!$A:$J,7,)),"")</f>
        <v>external terminology:
http://www.w3.org/ns/prov#qualifiedInvalidation</v>
      </c>
      <c r="F447" s="11" t="str">
        <f>IF($A447&lt;&gt;"",VLOOKUP($A447,Vocabulary!$A:$J,4,),"")</f>
        <v>Generic</v>
      </c>
      <c r="J447" s="8" t="s">
        <v>732</v>
      </c>
    </row>
    <row r="448" spans="1:10" x14ac:dyDescent="0.3">
      <c r="A448" s="8">
        <v>515</v>
      </c>
      <c r="B448" s="12" t="str">
        <f>IFERROR(VLOOKUP(A448,Vocabulary!$A:$J,2,),"")</f>
        <v>Generatie</v>
      </c>
      <c r="C448" s="12" t="str">
        <f>IF($A448&lt;&gt;"",VLOOKUP($A448,Vocabulary!$A:$J,10,),"")</f>
        <v>&lt;vl-generiek-ext:Generatie&gt;</v>
      </c>
      <c r="D448" s="11" t="str">
        <f>IF($A448&lt;&gt;"",IF(VLOOKUP($A448,Vocabulary!$A:$J,3,)=0,"",VLOOKUP($A448,Vocabulary!$A:$J,3,)),"")</f>
        <v/>
      </c>
      <c r="E448" s="11" t="str">
        <f>IF($A448&lt;&gt;"",IF(VLOOKUP($A448,Vocabulary!$A:$J,7,)=0,"",VLOOKUP($A448,Vocabulary!$A:$J,7,)),"")</f>
        <v>external terminology:
http://www.w3.org/ns/prov#Generation</v>
      </c>
      <c r="F448" s="11" t="str">
        <f>IF($A448&lt;&gt;"",VLOOKUP($A448,Vocabulary!$A:$J,4,),"")</f>
        <v>Generic</v>
      </c>
      <c r="J448" s="8" t="s">
        <v>732</v>
      </c>
    </row>
    <row r="449" spans="1:10" x14ac:dyDescent="0.3">
      <c r="A449" s="8">
        <v>516</v>
      </c>
      <c r="B449" s="12" t="str">
        <f>IFERROR(VLOOKUP(A449,Vocabulary!$A:$J,2,),"")</f>
        <v>Geometrie</v>
      </c>
      <c r="C449" s="12" t="str">
        <f>IF($A449&lt;&gt;"",VLOOKUP($A449,Vocabulary!$A:$J,10,),"")</f>
        <v>&lt;vl-generiek-ext:Geometrie&gt;</v>
      </c>
      <c r="D449" s="11" t="str">
        <f>IF($A449&lt;&gt;"",IF(VLOOKUP($A449,Vocabulary!$A:$J,3,)=0,"",VLOOKUP($A449,Vocabulary!$A:$J,3,)),"")</f>
        <v>The locn:Geometry class provides the means to identify a location as a point, line, polygon, etc. expressed using coordinates in some coordinate reference system.</v>
      </c>
      <c r="E449" s="11" t="str">
        <f>IF($A449&lt;&gt;"",IF(VLOOKUP($A449,Vocabulary!$A:$J,7,)=0,"",VLOOKUP($A449,Vocabulary!$A:$J,7,)),"")</f>
        <v>external terminology:
http://www.w3.org/ns/locn#Geometry</v>
      </c>
      <c r="F449" s="11" t="str">
        <f>IF($A449&lt;&gt;"",VLOOKUP($A449,Vocabulary!$A:$J,4,),"")</f>
        <v>Generic</v>
      </c>
      <c r="J449" s="8" t="s">
        <v>732</v>
      </c>
    </row>
    <row r="450" spans="1:10" x14ac:dyDescent="0.3">
      <c r="A450" s="8">
        <v>517</v>
      </c>
      <c r="B450" s="12" t="str">
        <f>IFERROR(VLOOKUP(A450,Vocabulary!$A:$J,2,),"")</f>
        <v>geometrie</v>
      </c>
      <c r="C450" s="12" t="str">
        <f>IF($A450&lt;&gt;"",VLOOKUP($A450,Vocabulary!$A:$J,10,),"")</f>
        <v>&lt;vl-generiek-ext:geometrie&gt;</v>
      </c>
      <c r="D450" s="11" t="str">
        <f>IF($A450&lt;&gt;"",IF(VLOOKUP($A450,Vocabulary!$A:$J,3,)=0,"",VLOOKUP($A450,Vocabulary!$A:$J,3,)),"")</f>
        <v/>
      </c>
      <c r="E450" s="11" t="str">
        <f>IF($A450&lt;&gt;"",IF(VLOOKUP($A450,Vocabulary!$A:$J,7,)=0,"",VLOOKUP($A450,Vocabulary!$A:$J,7,)),"")</f>
        <v>external terminology:
http://www.w3.org/ns/locn#geometry</v>
      </c>
      <c r="F450" s="11" t="str">
        <f>IF($A450&lt;&gt;"",VLOOKUP($A450,Vocabulary!$A:$J,4,),"")</f>
        <v>Generic</v>
      </c>
      <c r="J450" s="8" t="s">
        <v>732</v>
      </c>
    </row>
    <row r="451" spans="1:10" x14ac:dyDescent="0.3">
      <c r="A451" s="8">
        <v>518</v>
      </c>
      <c r="B451" s="12" t="str">
        <f>IFERROR(VLOOKUP(A451,Vocabulary!$A:$J,2,),"")</f>
        <v>Identificator</v>
      </c>
      <c r="C451" s="12" t="str">
        <f>IF($A451&lt;&gt;"",VLOOKUP($A451,Vocabulary!$A:$J,10,),"")</f>
        <v>&lt;vl-generiek-ext:Identificator&gt;</v>
      </c>
      <c r="D451" s="11" t="str">
        <f>IF($A451&lt;&gt;"",IF(VLOOKUP($A451,Vocabulary!$A:$J,3,)=0,"",VLOOKUP($A451,Vocabulary!$A:$J,3,)),"")</f>
        <v/>
      </c>
      <c r="E451" s="11" t="str">
        <f>IF($A451&lt;&gt;"",IF(VLOOKUP($A451,Vocabulary!$A:$J,7,)=0,"",VLOOKUP($A451,Vocabulary!$A:$J,7,)),"")</f>
        <v>external terminology:
http://www.w3.org/ns/adms#Identifier</v>
      </c>
      <c r="F451" s="11" t="str">
        <f>IF($A451&lt;&gt;"",VLOOKUP($A451,Vocabulary!$A:$J,4,),"")</f>
        <v>Generic</v>
      </c>
      <c r="J451" s="8" t="s">
        <v>732</v>
      </c>
    </row>
    <row r="452" spans="1:10" x14ac:dyDescent="0.3">
      <c r="A452" s="8">
        <v>519</v>
      </c>
      <c r="B452" s="12" t="str">
        <f>IFERROR(VLOOKUP(A452,Vocabulary!$A:$J,2,),"")</f>
        <v>identificator</v>
      </c>
      <c r="C452" s="12" t="str">
        <f>IF($A452&lt;&gt;"",VLOOKUP($A452,Vocabulary!$A:$J,10,),"")</f>
        <v>&lt;vl-generiek-ext:identificator&gt;</v>
      </c>
      <c r="D452" s="11" t="str">
        <f>IF($A452&lt;&gt;"",IF(VLOOKUP($A452,Vocabulary!$A:$J,3,)=0,"",VLOOKUP($A452,Vocabulary!$A:$J,3,)),"")</f>
        <v/>
      </c>
      <c r="E452" s="11" t="str">
        <f>IF($A452&lt;&gt;"",IF(VLOOKUP($A452,Vocabulary!$A:$J,7,)=0,"",VLOOKUP($A452,Vocabulary!$A:$J,7,)),"")</f>
        <v>external terminology:
http://www.w3.org/ns/adms#identifier</v>
      </c>
      <c r="F452" s="11" t="str">
        <f>IF($A452&lt;&gt;"",VLOOKUP($A452,Vocabulary!$A:$J,4,),"")</f>
        <v>Generic</v>
      </c>
      <c r="J452" s="8" t="s">
        <v>732</v>
      </c>
    </row>
    <row r="453" spans="1:10" x14ac:dyDescent="0.3">
      <c r="A453" s="8">
        <v>520</v>
      </c>
      <c r="B453" s="12" t="str">
        <f>IFERROR(VLOOKUP(A453,Vocabulary!$A:$J,2,),"")</f>
        <v>Invalidatie</v>
      </c>
      <c r="C453" s="12" t="str">
        <f>IF($A453&lt;&gt;"",VLOOKUP($A453,Vocabulary!$A:$J,10,),"")</f>
        <v>&lt;vl-generiek-ext:Invalidatie&gt;</v>
      </c>
      <c r="D453" s="11" t="str">
        <f>IF($A453&lt;&gt;"",IF(VLOOKUP($A453,Vocabulary!$A:$J,3,)=0,"",VLOOKUP($A453,Vocabulary!$A:$J,3,)),"")</f>
        <v/>
      </c>
      <c r="E453" s="11" t="str">
        <f>IF($A453&lt;&gt;"",IF(VLOOKUP($A453,Vocabulary!$A:$J,7,)=0,"",VLOOKUP($A453,Vocabulary!$A:$J,7,)),"")</f>
        <v>external terminology:
http://www.w3.org/ns/prov#Invalidation</v>
      </c>
      <c r="F453" s="11" t="str">
        <f>IF($A453&lt;&gt;"",VLOOKUP($A453,Vocabulary!$A:$J,4,),"")</f>
        <v>Generic</v>
      </c>
      <c r="J453" s="8" t="s">
        <v>732</v>
      </c>
    </row>
    <row r="454" spans="1:10" x14ac:dyDescent="0.3">
      <c r="A454" s="8">
        <v>521</v>
      </c>
      <c r="B454" s="12" t="str">
        <f>IFERROR(VLOOKUP(A454,Vocabulary!$A:$J,2,),"")</f>
        <v>isPrimairOnderwerpVan</v>
      </c>
      <c r="C454" s="12" t="str">
        <f>IF($A454&lt;&gt;"",VLOOKUP($A454,Vocabulary!$A:$J,10,),"")</f>
        <v>&lt;vl-generiek-ext:isPrimairOnderwerpVan&gt;</v>
      </c>
      <c r="D454" s="11" t="str">
        <f>IF($A454&lt;&gt;"",IF(VLOOKUP($A454,Vocabulary!$A:$J,3,)=0,"",VLOOKUP($A454,Vocabulary!$A:$J,3,)),"")</f>
        <v/>
      </c>
      <c r="E454" s="11" t="str">
        <f>IF($A454&lt;&gt;"",IF(VLOOKUP($A454,Vocabulary!$A:$J,7,)=0,"",VLOOKUP($A454,Vocabulary!$A:$J,7,)),"")</f>
        <v>external terminology:
http://xmlns.com/foaf/0.1/isPrimaryTopicOf</v>
      </c>
      <c r="F454" s="11" t="str">
        <f>IF($A454&lt;&gt;"",VLOOKUP($A454,Vocabulary!$A:$J,4,),"")</f>
        <v>Generic</v>
      </c>
      <c r="J454" s="8" t="s">
        <v>732</v>
      </c>
    </row>
    <row r="455" spans="1:10" x14ac:dyDescent="0.3">
      <c r="A455" s="8">
        <v>522</v>
      </c>
      <c r="B455" s="12" t="str">
        <f>IFERROR(VLOOKUP(A455,Vocabulary!$A:$J,2,),"")</f>
        <v>Jurisdictie</v>
      </c>
      <c r="C455" s="12" t="str">
        <f>IF($A455&lt;&gt;"",VLOOKUP($A455,Vocabulary!$A:$J,10,),"")</f>
        <v>&lt;vl-generiek-ext:Jurisdictie&gt;</v>
      </c>
      <c r="D455" s="11" t="str">
        <f>IF($A455&lt;&gt;"",IF(VLOOKUP($A455,Vocabulary!$A:$J,3,)=0,"",VLOOKUP($A455,Vocabulary!$A:$J,3,)),"")</f>
        <v/>
      </c>
      <c r="E455" s="11" t="str">
        <f>IF($A455&lt;&gt;"",IF(VLOOKUP($A455,Vocabulary!$A:$J,7,)=0,"",VLOOKUP($A455,Vocabulary!$A:$J,7,)),"")</f>
        <v>external terminology:
http://purl.org/dc/terms/Jurisdiction</v>
      </c>
      <c r="F455" s="11" t="str">
        <f>IF($A455&lt;&gt;"",VLOOKUP($A455,Vocabulary!$A:$J,4,),"")</f>
        <v>Generic</v>
      </c>
      <c r="J455" s="8" t="s">
        <v>732</v>
      </c>
    </row>
    <row r="456" spans="1:10" x14ac:dyDescent="0.3">
      <c r="A456" s="8">
        <v>523</v>
      </c>
      <c r="B456" s="12" t="str">
        <f>IFERROR(VLOOKUP(A456,Vocabulary!$A:$J,2,),"")</f>
        <v>label</v>
      </c>
      <c r="C456" s="12" t="str">
        <f>IF($A456&lt;&gt;"",VLOOKUP($A456,Vocabulary!$A:$J,10,),"")</f>
        <v>&lt;vl-generiek-ext:label&gt;</v>
      </c>
      <c r="D456" s="11" t="str">
        <f>IF($A456&lt;&gt;"",IF(VLOOKUP($A456,Vocabulary!$A:$J,3,)=0,"",VLOOKUP($A456,Vocabulary!$A:$J,3,)),"")</f>
        <v/>
      </c>
      <c r="E456" s="11" t="str">
        <f>IF($A456&lt;&gt;"",IF(VLOOKUP($A456,Vocabulary!$A:$J,7,)=0,"",VLOOKUP($A456,Vocabulary!$A:$J,7,)),"")</f>
        <v>external terminology:
http://www.w3.org/2000/01/rdf-schema#label</v>
      </c>
      <c r="F456" s="11" t="str">
        <f>IF($A456&lt;&gt;"",VLOOKUP($A456,Vocabulary!$A:$J,4,),"")</f>
        <v>Generic</v>
      </c>
      <c r="J456" s="8" t="s">
        <v>732</v>
      </c>
    </row>
    <row r="457" spans="1:10" x14ac:dyDescent="0.3">
      <c r="A457" s="8">
        <v>524</v>
      </c>
      <c r="B457" s="12" t="str">
        <f>IFERROR(VLOOKUP(A457,Vocabulary!$A:$J,2,),"")</f>
        <v>Lijnstring</v>
      </c>
      <c r="C457" s="12" t="str">
        <f>IF($A457&lt;&gt;"",VLOOKUP($A457,Vocabulary!$A:$J,10,),"")</f>
        <v>&lt;vl-generiek-ext:Lijnstring&gt;</v>
      </c>
      <c r="D457" s="11" t="str">
        <f>IF($A457&lt;&gt;"",IF(VLOOKUP($A457,Vocabulary!$A:$J,3,)=0,"",VLOOKUP($A457,Vocabulary!$A:$J,3,)),"")</f>
        <v/>
      </c>
      <c r="E457" s="11" t="str">
        <f>IF($A457&lt;&gt;"",IF(VLOOKUP($A457,Vocabulary!$A:$J,7,)=0,"",VLOOKUP($A457,Vocabulary!$A:$J,7,)),"")</f>
        <v>external terminology:
http://www.opengis.net/ont/sf#LineString</v>
      </c>
      <c r="F457" s="11" t="str">
        <f>IF($A457&lt;&gt;"",VLOOKUP($A457,Vocabulary!$A:$J,4,),"")</f>
        <v>Generic</v>
      </c>
      <c r="J457" s="8" t="s">
        <v>732</v>
      </c>
    </row>
    <row r="458" spans="1:10" x14ac:dyDescent="0.3">
      <c r="A458" s="8">
        <v>525</v>
      </c>
      <c r="B458" s="12" t="str">
        <f>IFERROR(VLOOKUP(A458,Vocabulary!$A:$J,2,),"")</f>
        <v>maker</v>
      </c>
      <c r="C458" s="12" t="str">
        <f>IF($A458&lt;&gt;"",VLOOKUP($A458,Vocabulary!$A:$J,10,),"")</f>
        <v>&lt;vl-generiek-ext:maker&gt;</v>
      </c>
      <c r="D458" s="11" t="str">
        <f>IF($A458&lt;&gt;"",IF(VLOOKUP($A458,Vocabulary!$A:$J,3,)=0,"",VLOOKUP($A458,Vocabulary!$A:$J,3,)),"")</f>
        <v/>
      </c>
      <c r="E458" s="11" t="str">
        <f>IF($A458&lt;&gt;"",IF(VLOOKUP($A458,Vocabulary!$A:$J,7,)=0,"",VLOOKUP($A458,Vocabulary!$A:$J,7,)),"")</f>
        <v>external terminology:
http://purl.org/dc/terms/creator</v>
      </c>
      <c r="F458" s="11" t="str">
        <f>IF($A458&lt;&gt;"",VLOOKUP($A458,Vocabulary!$A:$J,4,),"")</f>
        <v>Generic</v>
      </c>
      <c r="J458" s="8" t="s">
        <v>732</v>
      </c>
    </row>
    <row r="459" spans="1:10" x14ac:dyDescent="0.3">
      <c r="A459" s="8">
        <v>526</v>
      </c>
      <c r="B459" s="12" t="str">
        <f>IFERROR(VLOOKUP(A459,Vocabulary!$A:$J,2,),"")</f>
        <v>naam</v>
      </c>
      <c r="C459" s="12" t="str">
        <f>IF($A459&lt;&gt;"",VLOOKUP($A459,Vocabulary!$A:$J,10,),"")</f>
        <v>&lt;vl-generiek-ext:naam&gt;</v>
      </c>
      <c r="D459" s="11" t="str">
        <f>IF($A459&lt;&gt;"",IF(VLOOKUP($A459,Vocabulary!$A:$J,3,)=0,"",VLOOKUP($A459,Vocabulary!$A:$J,3,)),"")</f>
        <v/>
      </c>
      <c r="E459" s="11" t="str">
        <f>IF($A459&lt;&gt;"",IF(VLOOKUP($A459,Vocabulary!$A:$J,7,)=0,"",VLOOKUP($A459,Vocabulary!$A:$J,7,)),"")</f>
        <v>external terminology:
http://xmlns.com/foaf/0.1/name</v>
      </c>
      <c r="F459" s="11" t="str">
        <f>IF($A459&lt;&gt;"",VLOOKUP($A459,Vocabulary!$A:$J,4,),"")</f>
        <v>Generic</v>
      </c>
      <c r="J459" s="8" t="s">
        <v>732</v>
      </c>
    </row>
    <row r="460" spans="1:10" x14ac:dyDescent="0.3">
      <c r="A460" s="8">
        <v>527</v>
      </c>
      <c r="B460" s="12" t="str">
        <f>IFERROR(VLOOKUP(A460,Vocabulary!$A:$J,2,),"")</f>
        <v>notatie</v>
      </c>
      <c r="C460" s="12" t="str">
        <f>IF($A460&lt;&gt;"",VLOOKUP($A460,Vocabulary!$A:$J,10,),"")</f>
        <v>&lt;vl-generiek-ext:notatie&gt;</v>
      </c>
      <c r="D460" s="11" t="str">
        <f>IF($A460&lt;&gt;"",IF(VLOOKUP($A460,Vocabulary!$A:$J,3,)=0,"",VLOOKUP($A460,Vocabulary!$A:$J,3,)),"")</f>
        <v/>
      </c>
      <c r="E460" s="11" t="str">
        <f>IF($A460&lt;&gt;"",IF(VLOOKUP($A460,Vocabulary!$A:$J,7,)=0,"",VLOOKUP($A460,Vocabulary!$A:$J,7,)),"")</f>
        <v>external terminology:
http://www.w3.org/2004/02/skos/core#notation</v>
      </c>
      <c r="F460" s="11" t="str">
        <f>IF($A460&lt;&gt;"",VLOOKUP($A460,Vocabulary!$A:$J,4,),"")</f>
        <v>Generic</v>
      </c>
      <c r="J460" s="8" t="s">
        <v>732</v>
      </c>
    </row>
    <row r="461" spans="1:10" x14ac:dyDescent="0.3">
      <c r="A461" s="8">
        <v>528</v>
      </c>
      <c r="B461" s="12" t="str">
        <f>IFERROR(VLOOKUP(A461,Vocabulary!$A:$J,2,),"")</f>
        <v>onderwerp</v>
      </c>
      <c r="C461" s="12" t="str">
        <f>IF($A461&lt;&gt;"",VLOOKUP($A461,Vocabulary!$A:$J,10,),"")</f>
        <v>&lt;vl-generiek-ext:onderwerp&gt;</v>
      </c>
      <c r="D461" s="11" t="str">
        <f>IF($A461&lt;&gt;"",IF(VLOOKUP($A461,Vocabulary!$A:$J,3,)=0,"",VLOOKUP($A461,Vocabulary!$A:$J,3,)),"")</f>
        <v/>
      </c>
      <c r="E461" s="11" t="str">
        <f>IF($A461&lt;&gt;"",IF(VLOOKUP($A461,Vocabulary!$A:$J,7,)=0,"",VLOOKUP($A461,Vocabulary!$A:$J,7,)),"")</f>
        <v>external terminology:
http://data.europa.eu/m8g/subject</v>
      </c>
      <c r="F461" s="11" t="str">
        <f>IF($A461&lt;&gt;"",VLOOKUP($A461,Vocabulary!$A:$J,4,),"")</f>
        <v>Generic</v>
      </c>
      <c r="J461" s="8" t="s">
        <v>732</v>
      </c>
    </row>
    <row r="462" spans="1:10" x14ac:dyDescent="0.3">
      <c r="A462" s="8">
        <v>529</v>
      </c>
      <c r="B462" s="12" t="str">
        <f>IFERROR(VLOOKUP(A462,Vocabulary!$A:$J,2,),"")</f>
        <v>opTijdstip</v>
      </c>
      <c r="C462" s="12" t="str">
        <f>IF($A462&lt;&gt;"",VLOOKUP($A462,Vocabulary!$A:$J,10,),"")</f>
        <v>&lt;vl-generiek-ext:opTijdstip&gt;</v>
      </c>
      <c r="D462" s="11" t="str">
        <f>IF($A462&lt;&gt;"",IF(VLOOKUP($A462,Vocabulary!$A:$J,3,)=0,"",VLOOKUP($A462,Vocabulary!$A:$J,3,)),"")</f>
        <v/>
      </c>
      <c r="E462" s="11" t="str">
        <f>IF($A462&lt;&gt;"",IF(VLOOKUP($A462,Vocabulary!$A:$J,7,)=0,"",VLOOKUP($A462,Vocabulary!$A:$J,7,)),"")</f>
        <v>external terminology:
http://www.w3.org/ns/prov#atTime</v>
      </c>
      <c r="F462" s="11" t="str">
        <f>IF($A462&lt;&gt;"",VLOOKUP($A462,Vocabulary!$A:$J,4,),"")</f>
        <v>Generic</v>
      </c>
      <c r="J462" s="8" t="s">
        <v>732</v>
      </c>
    </row>
    <row r="463" spans="1:10" x14ac:dyDescent="0.3">
      <c r="A463" s="8">
        <v>530</v>
      </c>
      <c r="B463" s="12" t="str">
        <f>IFERROR(VLOOKUP(A463,Vocabulary!$A:$J,2,),"")</f>
        <v>openingsuren</v>
      </c>
      <c r="C463" s="12" t="str">
        <f>IF($A463&lt;&gt;"",VLOOKUP($A463,Vocabulary!$A:$J,10,),"")</f>
        <v>&lt;vl-generiek-ext:openingsuren&gt;</v>
      </c>
      <c r="D463" s="11" t="str">
        <f>IF($A463&lt;&gt;"",IF(VLOOKUP($A463,Vocabulary!$A:$J,3,)=0,"",VLOOKUP($A463,Vocabulary!$A:$J,3,)),"")</f>
        <v/>
      </c>
      <c r="E463" s="11" t="str">
        <f>IF($A463&lt;&gt;"",IF(VLOOKUP($A463,Vocabulary!$A:$J,7,)=0,"",VLOOKUP($A463,Vocabulary!$A:$J,7,)),"")</f>
        <v>external terminology:
http://schema.org/openingHours</v>
      </c>
      <c r="F463" s="11" t="str">
        <f>IF($A463&lt;&gt;"",VLOOKUP($A463,Vocabulary!$A:$J,4,),"")</f>
        <v>Generic</v>
      </c>
      <c r="J463" s="8" t="s">
        <v>732</v>
      </c>
    </row>
    <row r="464" spans="1:10" x14ac:dyDescent="0.3">
      <c r="A464" s="8">
        <v>531</v>
      </c>
      <c r="B464" s="12" t="str">
        <f>IFERROR(VLOOKUP(A464,Vocabulary!$A:$J,2,),"")</f>
        <v>pagina</v>
      </c>
      <c r="C464" s="12" t="str">
        <f>IF($A464&lt;&gt;"",VLOOKUP($A464,Vocabulary!$A:$J,10,),"")</f>
        <v>&lt;vl-generiek-ext:pagina&gt;</v>
      </c>
      <c r="D464" s="11" t="str">
        <f>IF($A464&lt;&gt;"",IF(VLOOKUP($A464,Vocabulary!$A:$J,3,)=0,"",VLOOKUP($A464,Vocabulary!$A:$J,3,)),"")</f>
        <v/>
      </c>
      <c r="E464" s="11" t="str">
        <f>IF($A464&lt;&gt;"",IF(VLOOKUP($A464,Vocabulary!$A:$J,7,)=0,"",VLOOKUP($A464,Vocabulary!$A:$J,7,)),"")</f>
        <v>external terminology:
http://xmlns.com/foaf/0.1/page</v>
      </c>
      <c r="F464" s="11" t="str">
        <f>IF($A464&lt;&gt;"",VLOOKUP($A464,Vocabulary!$A:$J,4,),"")</f>
        <v>Generic</v>
      </c>
      <c r="J464" s="8" t="s">
        <v>732</v>
      </c>
    </row>
    <row r="465" spans="1:10" x14ac:dyDescent="0.3">
      <c r="A465" s="8">
        <v>532</v>
      </c>
      <c r="B465" s="12" t="str">
        <f>IFERROR(VLOOKUP(A465,Vocabulary!$A:$J,2,),"")</f>
        <v>Polygoon</v>
      </c>
      <c r="C465" s="12" t="str">
        <f>IF($A465&lt;&gt;"",VLOOKUP($A465,Vocabulary!$A:$J,10,),"")</f>
        <v>&lt;vl-generiek-ext:Polygoon&gt;</v>
      </c>
      <c r="D465" s="11" t="str">
        <f>IF($A465&lt;&gt;"",IF(VLOOKUP($A465,Vocabulary!$A:$J,3,)=0,"",VLOOKUP($A465,Vocabulary!$A:$J,3,)),"")</f>
        <v/>
      </c>
      <c r="E465" s="11" t="str">
        <f>IF($A465&lt;&gt;"",IF(VLOOKUP($A465,Vocabulary!$A:$J,7,)=0,"",VLOOKUP($A465,Vocabulary!$A:$J,7,)),"")</f>
        <v>external terminology:
http://www.opengis.net/ont/sf#Polygon</v>
      </c>
      <c r="F465" s="11" t="str">
        <f>IF($A465&lt;&gt;"",VLOOKUP($A465,Vocabulary!$A:$J,4,),"")</f>
        <v>Generic</v>
      </c>
      <c r="J465" s="8" t="s">
        <v>732</v>
      </c>
    </row>
    <row r="466" spans="1:10" x14ac:dyDescent="0.3">
      <c r="A466" s="8">
        <v>533</v>
      </c>
      <c r="B466" s="12" t="str">
        <f>IFERROR(VLOOKUP(A466,Vocabulary!$A:$J,2,),"")</f>
        <v>Punt</v>
      </c>
      <c r="C466" s="12" t="str">
        <f>IF($A466&lt;&gt;"",VLOOKUP($A466,Vocabulary!$A:$J,10,),"")</f>
        <v>&lt;vl-generiek-ext:Punt&gt;</v>
      </c>
      <c r="D466" s="11" t="str">
        <f>IF($A466&lt;&gt;"",IF(VLOOKUP($A466,Vocabulary!$A:$J,3,)=0,"",VLOOKUP($A466,Vocabulary!$A:$J,3,)),"")</f>
        <v/>
      </c>
      <c r="E466" s="11" t="str">
        <f>IF($A466&lt;&gt;"",IF(VLOOKUP($A466,Vocabulary!$A:$J,7,)=0,"",VLOOKUP($A466,Vocabulary!$A:$J,7,)),"")</f>
        <v>external terminology:
http://www.opengis.net/ont/sf#Point</v>
      </c>
      <c r="F466" s="11" t="str">
        <f>IF($A466&lt;&gt;"",VLOOKUP($A466,Vocabulary!$A:$J,4,),"")</f>
        <v>Generic</v>
      </c>
      <c r="J466" s="8" t="s">
        <v>732</v>
      </c>
    </row>
    <row r="467" spans="1:10" x14ac:dyDescent="0.3">
      <c r="A467" s="8">
        <v>534</v>
      </c>
      <c r="B467" s="12" t="str">
        <f>IFERROR(VLOOKUP(A467,Vocabulary!$A:$J,2,),"")</f>
        <v>relatie</v>
      </c>
      <c r="C467" s="12" t="str">
        <f>IF($A467&lt;&gt;"",VLOOKUP($A467,Vocabulary!$A:$J,10,),"")</f>
        <v>&lt;vl-generiek-ext:relatie&gt;</v>
      </c>
      <c r="D467" s="11" t="str">
        <f>IF($A467&lt;&gt;"",IF(VLOOKUP($A467,Vocabulary!$A:$J,3,)=0,"",VLOOKUP($A467,Vocabulary!$A:$J,3,)),"")</f>
        <v/>
      </c>
      <c r="E467" s="11" t="str">
        <f>IF($A467&lt;&gt;"",IF(VLOOKUP($A467,Vocabulary!$A:$J,7,)=0,"",VLOOKUP($A467,Vocabulary!$A:$J,7,)),"")</f>
        <v>external terminology:
http://purl.org/dc/terms/relation</v>
      </c>
      <c r="F467" s="11" t="str">
        <f>IF($A467&lt;&gt;"",VLOOKUP($A467,Vocabulary!$A:$J,4,),"")</f>
        <v>Generic</v>
      </c>
      <c r="J467" s="8" t="s">
        <v>732</v>
      </c>
    </row>
    <row r="468" spans="1:10" x14ac:dyDescent="0.3">
      <c r="A468" s="8">
        <v>535</v>
      </c>
      <c r="B468" s="12" t="str">
        <f>IFERROR(VLOOKUP(A468,Vocabulary!$A:$J,2,),"")</f>
        <v>Resource</v>
      </c>
      <c r="C468" s="12" t="str">
        <f>IF($A468&lt;&gt;"",VLOOKUP($A468,Vocabulary!$A:$J,10,),"")</f>
        <v>&lt;vl-generiek-ext:Resource&gt;</v>
      </c>
      <c r="D468" s="11" t="str">
        <f>IF($A468&lt;&gt;"",IF(VLOOKUP($A468,Vocabulary!$A:$J,3,)=0,"",VLOOKUP($A468,Vocabulary!$A:$J,3,)),"")</f>
        <v/>
      </c>
      <c r="E468" s="11" t="str">
        <f>IF($A468&lt;&gt;"",IF(VLOOKUP($A468,Vocabulary!$A:$J,7,)=0,"",VLOOKUP($A468,Vocabulary!$A:$J,7,)),"")</f>
        <v>external terminology:
http://www.w3.org/2000/01/rdf-schema#Resource</v>
      </c>
      <c r="F468" s="11" t="str">
        <f>IF($A468&lt;&gt;"",VLOOKUP($A468,Vocabulary!$A:$J,4,),"")</f>
        <v>Generic</v>
      </c>
      <c r="J468" s="8" t="s">
        <v>732</v>
      </c>
    </row>
    <row r="469" spans="1:10" x14ac:dyDescent="0.3">
      <c r="A469" s="8">
        <v>536</v>
      </c>
      <c r="B469" s="12" t="str">
        <f>IFERROR(VLOOKUP(A469,Vocabulary!$A:$J,2,),"")</f>
        <v>schemaAgentschap</v>
      </c>
      <c r="C469" s="12" t="str">
        <f>IF($A469&lt;&gt;"",VLOOKUP($A469,Vocabulary!$A:$J,10,),"")</f>
        <v>&lt;vl-generiek-ext:schemaAgentschap&gt;</v>
      </c>
      <c r="D469" s="11" t="str">
        <f>IF($A469&lt;&gt;"",IF(VLOOKUP($A469,Vocabulary!$A:$J,3,)=0,"",VLOOKUP($A469,Vocabulary!$A:$J,3,)),"")</f>
        <v/>
      </c>
      <c r="E469" s="11" t="str">
        <f>IF($A469&lt;&gt;"",IF(VLOOKUP($A469,Vocabulary!$A:$J,7,)=0,"",VLOOKUP($A469,Vocabulary!$A:$J,7,)),"")</f>
        <v>external terminology:
http://www.w3.org/ns/adms#schemaAgency</v>
      </c>
      <c r="F469" s="11" t="str">
        <f>IF($A469&lt;&gt;"",VLOOKUP($A469,Vocabulary!$A:$J,4,),"")</f>
        <v>Generic</v>
      </c>
      <c r="J469" s="8" t="s">
        <v>732</v>
      </c>
    </row>
    <row r="470" spans="1:10" x14ac:dyDescent="0.3">
      <c r="A470" s="8">
        <v>537</v>
      </c>
      <c r="B470" s="12" t="str">
        <f>IFERROR(VLOOKUP(A470,Vocabulary!$A:$J,2,),"")</f>
        <v>status</v>
      </c>
      <c r="C470" s="12" t="str">
        <f>IF($A470&lt;&gt;"",VLOOKUP($A470,Vocabulary!$A:$J,10,),"")</f>
        <v>&lt;vl-generiek-ext:status&gt;</v>
      </c>
      <c r="D470" s="11" t="str">
        <f>IF($A470&lt;&gt;"",IF(VLOOKUP($A470,Vocabulary!$A:$J,3,)=0,"",VLOOKUP($A470,Vocabulary!$A:$J,3,)),"")</f>
        <v/>
      </c>
      <c r="E470" s="11" t="str">
        <f>IF($A470&lt;&gt;"",IF(VLOOKUP($A470,Vocabulary!$A:$J,7,)=0,"",VLOOKUP($A470,Vocabulary!$A:$J,7,)),"")</f>
        <v>external terminology:
http://www.w3.org/ns/adms#status</v>
      </c>
      <c r="F470" s="11" t="str">
        <f>IF($A470&lt;&gt;"",VLOOKUP($A470,Vocabulary!$A:$J,4,),"")</f>
        <v>Generic</v>
      </c>
      <c r="J470" s="8" t="s">
        <v>732</v>
      </c>
    </row>
    <row r="471" spans="1:10" x14ac:dyDescent="0.3">
      <c r="A471" s="8">
        <v>538</v>
      </c>
      <c r="B471" s="12" t="str">
        <f>IFERROR(VLOOKUP(A471,Vocabulary!$A:$J,2,),"")</f>
        <v>taal</v>
      </c>
      <c r="C471" s="12" t="str">
        <f>IF($A471&lt;&gt;"",VLOOKUP($A471,Vocabulary!$A:$J,10,),"")</f>
        <v>&lt;vl-generiek-ext:taal&gt;</v>
      </c>
      <c r="D471" s="11" t="str">
        <f>IF($A471&lt;&gt;"",IF(VLOOKUP($A471,Vocabulary!$A:$J,3,)=0,"",VLOOKUP($A471,Vocabulary!$A:$J,3,)),"")</f>
        <v/>
      </c>
      <c r="E471" s="11" t="str">
        <f>IF($A471&lt;&gt;"",IF(VLOOKUP($A471,Vocabulary!$A:$J,7,)=0,"",VLOOKUP($A471,Vocabulary!$A:$J,7,)),"")</f>
        <v>external terminology:
http://data.europa.eu/eli/ontology#language</v>
      </c>
      <c r="F471" s="11" t="str">
        <f>IF($A471&lt;&gt;"",VLOOKUP($A471,Vocabulary!$A:$J,4,),"")</f>
        <v>Generic</v>
      </c>
      <c r="J471" s="8" t="s">
        <v>732</v>
      </c>
    </row>
    <row r="472" spans="1:10" x14ac:dyDescent="0.3">
      <c r="A472" s="8">
        <v>539</v>
      </c>
      <c r="B472" s="12" t="str">
        <f>IFERROR(VLOOKUP(A472,Vocabulary!$A:$J,2,),"")</f>
        <v>telefoon</v>
      </c>
      <c r="C472" s="12" t="str">
        <f>IF($A472&lt;&gt;"",VLOOKUP($A472,Vocabulary!$A:$J,10,),"")</f>
        <v>&lt;vl-generiek-ext:telefoon&gt;</v>
      </c>
      <c r="D472" s="11" t="str">
        <f>IF($A472&lt;&gt;"",IF(VLOOKUP($A472,Vocabulary!$A:$J,3,)=0,"",VLOOKUP($A472,Vocabulary!$A:$J,3,)),"")</f>
        <v/>
      </c>
      <c r="E472" s="11" t="str">
        <f>IF($A472&lt;&gt;"",IF(VLOOKUP($A472,Vocabulary!$A:$J,7,)=0,"",VLOOKUP($A472,Vocabulary!$A:$J,7,)),"")</f>
        <v>external terminology:
http://schema.org/telephone</v>
      </c>
      <c r="F472" s="11" t="str">
        <f>IF($A472&lt;&gt;"",VLOOKUP($A472,Vocabulary!$A:$J,4,),"")</f>
        <v>Generic</v>
      </c>
      <c r="J472" s="8" t="s">
        <v>732</v>
      </c>
    </row>
    <row r="473" spans="1:10" x14ac:dyDescent="0.3">
      <c r="A473" s="8">
        <v>540</v>
      </c>
      <c r="B473" s="12" t="str">
        <f>IFERROR(VLOOKUP(A473,Vocabulary!$A:$J,2,),"")</f>
        <v>territorialeToepassing</v>
      </c>
      <c r="C473" s="12" t="str">
        <f>IF($A473&lt;&gt;"",VLOOKUP($A473,Vocabulary!$A:$J,10,),"")</f>
        <v>&lt;vl-generiek-ext:territorialeToepassing&gt;</v>
      </c>
      <c r="D473" s="11" t="str">
        <f>IF($A473&lt;&gt;"",IF(VLOOKUP($A473,Vocabulary!$A:$J,3,)=0,"",VLOOKUP($A473,Vocabulary!$A:$J,3,)),"")</f>
        <v/>
      </c>
      <c r="E473" s="11" t="str">
        <f>IF($A473&lt;&gt;"",IF(VLOOKUP($A473,Vocabulary!$A:$J,7,)=0,"",VLOOKUP($A473,Vocabulary!$A:$J,7,)),"")</f>
        <v>external terminology:
http://data.europa.eu/m8g/territorialApplication</v>
      </c>
      <c r="F473" s="11" t="str">
        <f>IF($A473&lt;&gt;"",VLOOKUP($A473,Vocabulary!$A:$J,4,),"")</f>
        <v>Generic</v>
      </c>
      <c r="J473" s="8" t="s">
        <v>732</v>
      </c>
    </row>
    <row r="474" spans="1:10" x14ac:dyDescent="0.3">
      <c r="A474" s="8">
        <v>541</v>
      </c>
      <c r="B474" s="12" t="str">
        <f>IFERROR(VLOOKUP(A474,Vocabulary!$A:$J,2,),"")</f>
        <v>TijdsInterval</v>
      </c>
      <c r="C474" s="12" t="str">
        <f>IF($A474&lt;&gt;"",VLOOKUP($A474,Vocabulary!$A:$J,10,),"")</f>
        <v>&lt;vl-generiek-ext:TijdsInterval&gt;</v>
      </c>
      <c r="D474" s="11" t="str">
        <f>IF($A474&lt;&gt;"",IF(VLOOKUP($A474,Vocabulary!$A:$J,3,)=0,"",VLOOKUP($A474,Vocabulary!$A:$J,3,)),"")</f>
        <v/>
      </c>
      <c r="E474" s="11" t="str">
        <f>IF($A474&lt;&gt;"",IF(VLOOKUP($A474,Vocabulary!$A:$J,7,)=0,"",VLOOKUP($A474,Vocabulary!$A:$J,7,)),"")</f>
        <v>external terminology:
http://purl.org/dc/terms/PeriodOfTime</v>
      </c>
      <c r="F474" s="11" t="str">
        <f>IF($A474&lt;&gt;"",VLOOKUP($A474,Vocabulary!$A:$J,4,),"")</f>
        <v>Generic</v>
      </c>
      <c r="J474" s="8" t="s">
        <v>732</v>
      </c>
    </row>
    <row r="475" spans="1:10" x14ac:dyDescent="0.3">
      <c r="A475" s="8">
        <v>542</v>
      </c>
      <c r="B475" s="12" t="str">
        <f>IFERROR(VLOOKUP(A475,Vocabulary!$A:$J,2,),"")</f>
        <v>titel</v>
      </c>
      <c r="C475" s="12" t="str">
        <f>IF($A475&lt;&gt;"",VLOOKUP($A475,Vocabulary!$A:$J,10,),"")</f>
        <v>&lt;vl-generiek-ext:titel&gt;</v>
      </c>
      <c r="D475" s="11" t="str">
        <f>IF($A475&lt;&gt;"",IF(VLOOKUP($A475,Vocabulary!$A:$J,3,)=0,"",VLOOKUP($A475,Vocabulary!$A:$J,3,)),"")</f>
        <v/>
      </c>
      <c r="E475" s="11" t="str">
        <f>IF($A475&lt;&gt;"",IF(VLOOKUP($A475,Vocabulary!$A:$J,7,)=0,"",VLOOKUP($A475,Vocabulary!$A:$J,7,)),"")</f>
        <v>external terminology:
http://purl.org/dc/terms/title</v>
      </c>
      <c r="F475" s="11" t="str">
        <f>IF($A475&lt;&gt;"",VLOOKUP($A475,Vocabulary!$A:$J,4,),"")</f>
        <v>Generic</v>
      </c>
      <c r="J475" s="8" t="s">
        <v>732</v>
      </c>
    </row>
    <row r="476" spans="1:10" x14ac:dyDescent="0.3">
      <c r="A476" s="8">
        <v>543</v>
      </c>
      <c r="B476" s="12" t="str">
        <f>IFERROR(VLOOKUP(A476,Vocabulary!$A:$J,2,),"")</f>
        <v>type</v>
      </c>
      <c r="C476" s="12" t="str">
        <f>IF($A476&lt;&gt;"",VLOOKUP($A476,Vocabulary!$A:$J,10,),"")</f>
        <v>&lt;vl-generiek-ext:type&gt;</v>
      </c>
      <c r="D476" s="11" t="str">
        <f>IF($A476&lt;&gt;"",IF(VLOOKUP($A476,Vocabulary!$A:$J,3,)=0,"",VLOOKUP($A476,Vocabulary!$A:$J,3,)),"")</f>
        <v/>
      </c>
      <c r="E476" s="11" t="str">
        <f>IF($A476&lt;&gt;"",IF(VLOOKUP($A476,Vocabulary!$A:$J,7,)=0,"",VLOOKUP($A476,Vocabulary!$A:$J,7,)),"")</f>
        <v>external terminology:
http://purl.org/dc/terms/type</v>
      </c>
      <c r="F476" s="11" t="str">
        <f>IF($A476&lt;&gt;"",VLOOKUP($A476,Vocabulary!$A:$J,4,),"")</f>
        <v>Generic</v>
      </c>
      <c r="J476" s="8" t="s">
        <v>732</v>
      </c>
    </row>
    <row r="477" spans="1:10" x14ac:dyDescent="0.3">
      <c r="A477" s="8">
        <v>544</v>
      </c>
      <c r="B477" s="12" t="str">
        <f>IFERROR(VLOOKUP(A477,Vocabulary!$A:$J,2,),"")</f>
        <v>uitgegeven</v>
      </c>
      <c r="C477" s="12" t="str">
        <f>IF($A477&lt;&gt;"",VLOOKUP($A477,Vocabulary!$A:$J,10,),"")</f>
        <v>&lt;vl-generiek-ext:uitgegeven&gt;</v>
      </c>
      <c r="D477" s="11" t="str">
        <f>IF($A477&lt;&gt;"",IF(VLOOKUP($A477,Vocabulary!$A:$J,3,)=0,"",VLOOKUP($A477,Vocabulary!$A:$J,3,)),"")</f>
        <v/>
      </c>
      <c r="E477" s="11" t="str">
        <f>IF($A477&lt;&gt;"",IF(VLOOKUP($A477,Vocabulary!$A:$J,7,)=0,"",VLOOKUP($A477,Vocabulary!$A:$J,7,)),"")</f>
        <v>external terminology:
http://purl.org/dc/terms/issued</v>
      </c>
      <c r="F477" s="11" t="str">
        <f>IF($A477&lt;&gt;"",VLOOKUP($A477,Vocabulary!$A:$J,4,),"")</f>
        <v>Generic</v>
      </c>
      <c r="J477" s="8" t="s">
        <v>732</v>
      </c>
    </row>
    <row r="478" spans="1:10" x14ac:dyDescent="0.3">
      <c r="A478" s="8">
        <v>545</v>
      </c>
      <c r="B478" s="12" t="str">
        <f>IFERROR(VLOOKUP(A478,Vocabulary!$A:$J,2,),"")</f>
        <v>urenBeschikbaarheid</v>
      </c>
      <c r="C478" s="12" t="str">
        <f>IF($A478&lt;&gt;"",VLOOKUP($A478,Vocabulary!$A:$J,10,),"")</f>
        <v>&lt;vl-generiek-ext:urenBeschikbaarheid&gt;</v>
      </c>
      <c r="D478" s="11" t="str">
        <f>IF($A478&lt;&gt;"",IF(VLOOKUP($A478,Vocabulary!$A:$J,3,)=0,"",VLOOKUP($A478,Vocabulary!$A:$J,3,)),"")</f>
        <v/>
      </c>
      <c r="E478" s="11" t="str">
        <f>IF($A478&lt;&gt;"",IF(VLOOKUP($A478,Vocabulary!$A:$J,7,)=0,"",VLOOKUP($A478,Vocabulary!$A:$J,7,)),"")</f>
        <v>external terminology:
http://schema.org/hoursAvailable</v>
      </c>
      <c r="F478" s="11" t="str">
        <f>IF($A478&lt;&gt;"",VLOOKUP($A478,Vocabulary!$A:$J,4,),"")</f>
        <v>Generic</v>
      </c>
      <c r="J478" s="8" t="s">
        <v>732</v>
      </c>
    </row>
    <row r="479" spans="1:10" x14ac:dyDescent="0.3">
      <c r="A479" s="8">
        <v>546</v>
      </c>
      <c r="B479" s="12" t="str">
        <f>IFERROR(VLOOKUP(A479,Vocabulary!$A:$J,2,),"")</f>
        <v>wasGeassocieerdMet</v>
      </c>
      <c r="C479" s="12" t="str">
        <f>IF($A479&lt;&gt;"",VLOOKUP($A479,Vocabulary!$A:$J,10,),"")</f>
        <v>&lt;vl-generiek-ext:wasGeassocieerdMet&gt;</v>
      </c>
      <c r="D479" s="11" t="str">
        <f>IF($A479&lt;&gt;"",IF(VLOOKUP($A479,Vocabulary!$A:$J,3,)=0,"",VLOOKUP($A479,Vocabulary!$A:$J,3,)),"")</f>
        <v/>
      </c>
      <c r="E479" s="11" t="str">
        <f>IF($A479&lt;&gt;"",IF(VLOOKUP($A479,Vocabulary!$A:$J,7,)=0,"",VLOOKUP($A479,Vocabulary!$A:$J,7,)),"")</f>
        <v>external terminology:
http://www.w3.org/ns/prov#wasAssociatedWith</v>
      </c>
      <c r="F479" s="11" t="str">
        <f>IF($A479&lt;&gt;"",VLOOKUP($A479,Vocabulary!$A:$J,4,),"")</f>
        <v>Generic</v>
      </c>
      <c r="J479" s="8" t="s">
        <v>732</v>
      </c>
    </row>
    <row r="480" spans="1:10" x14ac:dyDescent="0.3">
      <c r="A480" s="8">
        <v>547</v>
      </c>
      <c r="B480" s="12" t="str">
        <f>IFERROR(VLOOKUP(A480,Vocabulary!$A:$J,2,),"")</f>
        <v>administratieveEenheidNiveau1</v>
      </c>
      <c r="C480" s="12" t="str">
        <f>IF($A480&lt;&gt;"",VLOOKUP($A480,Vocabulary!$A:$J,10,),"")</f>
        <v>&lt;vl-adres-ext:administratieveEenheidNiveau1&gt;</v>
      </c>
      <c r="D480" s="11" t="str">
        <f>IF($A480&lt;&gt;"",IF(VLOOKUP($A480,Vocabulary!$A:$J,3,)=0,"",VLOOKUP($A480,Vocabulary!$A:$J,3,)),"")</f>
        <v>The uppermost administrative unit for the address, almost always a country.</v>
      </c>
      <c r="E480" s="11" t="str">
        <f>IF($A480&lt;&gt;"",IF(VLOOKUP($A480,Vocabulary!$A:$J,7,)=0,"",VLOOKUP($A480,Vocabulary!$A:$J,7,)),"")</f>
        <v>external terminology:
http://www.w3.org/ns/locn#adminUnitL1</v>
      </c>
      <c r="F480" s="11" t="str">
        <f>IF($A480&lt;&gt;"",VLOOKUP($A480,Vocabulary!$A:$J,4,),"")</f>
        <v>Location</v>
      </c>
      <c r="J480" s="8" t="s">
        <v>732</v>
      </c>
    </row>
    <row r="481" spans="1:10" x14ac:dyDescent="0.3">
      <c r="A481" s="8">
        <v>548</v>
      </c>
      <c r="B481" s="12" t="str">
        <f>IFERROR(VLOOKUP(A481,Vocabulary!$A:$J,2,),"")</f>
        <v>administratieveEenheidNiveau2</v>
      </c>
      <c r="C481" s="12" t="str">
        <f>IF($A481&lt;&gt;"",VLOOKUP($A481,Vocabulary!$A:$J,10,),"")</f>
        <v>&lt;vl-adres-ext:administratieveEenheidNiveau2&gt;</v>
      </c>
      <c r="D481" s="11" t="str">
        <f>IF($A481&lt;&gt;"",IF(VLOOKUP($A481,Vocabulary!$A:$J,3,)=0,"",VLOOKUP($A481,Vocabulary!$A:$J,3,)),"")</f>
        <v>The region of the address, usually a county, state or other such area that typically encompasses several localities.</v>
      </c>
      <c r="E481" s="11" t="str">
        <f>IF($A481&lt;&gt;"",IF(VLOOKUP($A481,Vocabulary!$A:$J,7,)=0,"",VLOOKUP($A481,Vocabulary!$A:$J,7,)),"")</f>
        <v>external terminology:
http://www.w3.org/ns/locn#adminUnitL2</v>
      </c>
      <c r="F481" s="11" t="str">
        <f>IF($A481&lt;&gt;"",VLOOKUP($A481,Vocabulary!$A:$J,4,),"")</f>
        <v>Location</v>
      </c>
      <c r="J481" s="8" t="s">
        <v>732</v>
      </c>
    </row>
    <row r="482" spans="1:10" x14ac:dyDescent="0.3">
      <c r="A482" s="8">
        <v>549</v>
      </c>
      <c r="B482" s="12" t="str">
        <f>IFERROR(VLOOKUP(A482,Vocabulary!$A:$J,2,),"")</f>
        <v>adresgebied</v>
      </c>
      <c r="C482" s="12" t="str">
        <f>IF($A482&lt;&gt;"",VLOOKUP($A482,Vocabulary!$A:$J,10,),"")</f>
        <v>&lt;vl-adres-ext:adresgebied&gt;</v>
      </c>
      <c r="D482" s="11" t="str">
        <f>IF($A482&lt;&gt;"",IF(VLOOKUP($A482,Vocabulary!$A:$J,3,)=0,"",VLOOKUP($A482,Vocabulary!$A:$J,3,)),"")</f>
        <v/>
      </c>
      <c r="E482" s="11" t="str">
        <f>IF($A482&lt;&gt;"",IF(VLOOKUP($A482,Vocabulary!$A:$J,7,)=0,"",VLOOKUP($A482,Vocabulary!$A:$J,7,)),"")</f>
        <v>external terminology:
http://www.w3.org/ns/locn#addressArea</v>
      </c>
      <c r="F482" s="11" t="str">
        <f>IF($A482&lt;&gt;"",VLOOKUP($A482,Vocabulary!$A:$J,4,),"")</f>
        <v>Location</v>
      </c>
      <c r="J482" s="8" t="s">
        <v>732</v>
      </c>
    </row>
    <row r="483" spans="1:10" x14ac:dyDescent="0.3">
      <c r="A483" s="8">
        <v>550</v>
      </c>
      <c r="B483" s="12" t="str">
        <f>IFERROR(VLOOKUP(A483,Vocabulary!$A:$J,2,),"")</f>
        <v>Adresvoorstelling</v>
      </c>
      <c r="C483" s="12" t="str">
        <f>IF($A483&lt;&gt;"",VLOOKUP($A483,Vocabulary!$A:$J,10,),"")</f>
        <v>&lt;vl-adres-ext:Adresvoorstelling&gt;</v>
      </c>
      <c r="D483" s="11" t="str">
        <f>IF($A483&lt;&gt;"",IF(VLOOKUP($A483,Vocabulary!$A:$J,3,)=0,"",VLOOKUP($A483,Vocabulary!$A:$J,3,)),"")</f>
        <v/>
      </c>
      <c r="E483" s="11" t="str">
        <f>IF($A483&lt;&gt;"",IF(VLOOKUP($A483,Vocabulary!$A:$J,7,)=0,"",VLOOKUP($A483,Vocabulary!$A:$J,7,)),"")</f>
        <v>external terminology:
http://www.w3.org/ns/locn#Address</v>
      </c>
      <c r="F483" s="11" t="str">
        <f>IF($A483&lt;&gt;"",VLOOKUP($A483,Vocabulary!$A:$J,4,),"")</f>
        <v>Location</v>
      </c>
      <c r="J483" s="8" t="s">
        <v>732</v>
      </c>
    </row>
    <row r="484" spans="1:10" x14ac:dyDescent="0.3">
      <c r="A484" s="8">
        <v>551</v>
      </c>
      <c r="B484" s="12" t="str">
        <f>IFERROR(VLOOKUP(A484,Vocabulary!$A:$J,2,),"")</f>
        <v>label</v>
      </c>
      <c r="C484" s="12" t="str">
        <f>IF($A484&lt;&gt;"",VLOOKUP($A484,Vocabulary!$A:$J,10,),"")</f>
        <v>&lt;vl-adres-ext:label&gt;</v>
      </c>
      <c r="D484" s="11" t="str">
        <f>IF($A484&lt;&gt;"",IF(VLOOKUP($A484,Vocabulary!$A:$J,3,)=0,"",VLOOKUP($A484,Vocabulary!$A:$J,3,)),"")</f>
        <v/>
      </c>
      <c r="E484" s="11" t="str">
        <f>IF($A484&lt;&gt;"",IF(VLOOKUP($A484,Vocabulary!$A:$J,7,)=0,"",VLOOKUP($A484,Vocabulary!$A:$J,7,)),"")</f>
        <v>external terminology:
http://www.w3.org/2000/01/rdf-schema#label</v>
      </c>
      <c r="F484" s="11" t="str">
        <f>IF($A484&lt;&gt;"",VLOOKUP($A484,Vocabulary!$A:$J,4,),"")</f>
        <v>Location</v>
      </c>
      <c r="J484" s="8" t="s">
        <v>732</v>
      </c>
    </row>
    <row r="485" spans="1:10" x14ac:dyDescent="0.3">
      <c r="A485" s="8">
        <v>552</v>
      </c>
      <c r="B485" s="12" t="str">
        <f>IFERROR(VLOOKUP(A485,Vocabulary!$A:$J,2,),"")</f>
        <v>locatieaanduiding</v>
      </c>
      <c r="C485" s="12" t="str">
        <f>IF($A485&lt;&gt;"",VLOOKUP($A485,Vocabulary!$A:$J,10,),"")</f>
        <v>&lt;vl-adres-ext:locatieaanduiding&gt;</v>
      </c>
      <c r="D485" s="11" t="str">
        <f>IF($A485&lt;&gt;"",IF(VLOOKUP($A485,Vocabulary!$A:$J,3,)=0,"",VLOOKUP($A485,Vocabulary!$A:$J,3,)),"")</f>
        <v/>
      </c>
      <c r="E485" s="11" t="str">
        <f>IF($A485&lt;&gt;"",IF(VLOOKUP($A485,Vocabulary!$A:$J,7,)=0,"",VLOOKUP($A485,Vocabulary!$A:$J,7,)),"")</f>
        <v>external terminology:
http://www.w3.org/ns/locn#locatorDesignator</v>
      </c>
      <c r="F485" s="11" t="str">
        <f>IF($A485&lt;&gt;"",VLOOKUP($A485,Vocabulary!$A:$J,4,),"")</f>
        <v>Location</v>
      </c>
      <c r="J485" s="8" t="s">
        <v>732</v>
      </c>
    </row>
    <row r="486" spans="1:10" x14ac:dyDescent="0.3">
      <c r="A486" s="8">
        <v>553</v>
      </c>
      <c r="B486" s="12" t="str">
        <f>IFERROR(VLOOKUP(A486,Vocabulary!$A:$J,2,),"")</f>
        <v>locatienaam</v>
      </c>
      <c r="C486" s="12" t="str">
        <f>IF($A486&lt;&gt;"",VLOOKUP($A486,Vocabulary!$A:$J,10,),"")</f>
        <v>&lt;vl-adres-ext:locatienaam&gt;</v>
      </c>
      <c r="D486" s="11" t="str">
        <f>IF($A486&lt;&gt;"",IF(VLOOKUP($A486,Vocabulary!$A:$J,3,)=0,"",VLOOKUP($A486,Vocabulary!$A:$J,3,)),"")</f>
        <v>Proper noun(s) applied to the real world entity identified by the locator. The locator name could be the name of the property or complex, of the building or part of the building, or it could be the name of a room inside a building.</v>
      </c>
      <c r="E486" s="11" t="str">
        <f>IF($A486&lt;&gt;"",IF(VLOOKUP($A486,Vocabulary!$A:$J,7,)=0,"",VLOOKUP($A486,Vocabulary!$A:$J,7,)),"")</f>
        <v>external terminology:
http://www.w3.org/ns/locn#locatorName</v>
      </c>
      <c r="F486" s="11" t="str">
        <f>IF($A486&lt;&gt;"",VLOOKUP($A486,Vocabulary!$A:$J,4,),"")</f>
        <v>Location</v>
      </c>
      <c r="J486" s="8" t="s">
        <v>732</v>
      </c>
    </row>
    <row r="487" spans="1:10" x14ac:dyDescent="0.3">
      <c r="A487" s="8">
        <v>554</v>
      </c>
      <c r="B487" s="12" t="str">
        <f>IFERROR(VLOOKUP(A487,Vocabulary!$A:$J,2,),"")</f>
        <v>postbus</v>
      </c>
      <c r="C487" s="12" t="str">
        <f>IF($A487&lt;&gt;"",VLOOKUP($A487,Vocabulary!$A:$J,10,),"")</f>
        <v>&lt;vl-adres-ext:postbus&gt;</v>
      </c>
      <c r="D487" s="11" t="str">
        <f>IF($A487&lt;&gt;"",IF(VLOOKUP($A487,Vocabulary!$A:$J,3,)=0,"",VLOOKUP($A487,Vocabulary!$A:$J,3,)),"")</f>
        <v/>
      </c>
      <c r="E487" s="11" t="str">
        <f>IF($A487&lt;&gt;"",IF(VLOOKUP($A487,Vocabulary!$A:$J,7,)=0,"",VLOOKUP($A487,Vocabulary!$A:$J,7,)),"")</f>
        <v>external terminology:
http://www.w3.org/ns/locn#poBox</v>
      </c>
      <c r="F487" s="11" t="str">
        <f>IF($A487&lt;&gt;"",VLOOKUP($A487,Vocabulary!$A:$J,4,),"")</f>
        <v>Location</v>
      </c>
      <c r="J487" s="8" t="s">
        <v>732</v>
      </c>
    </row>
    <row r="488" spans="1:10" x14ac:dyDescent="0.3">
      <c r="A488" s="8">
        <v>557</v>
      </c>
      <c r="B488" s="12" t="str">
        <f>IFERROR(VLOOKUP(A488,Vocabulary!$A:$J,2,),"")</f>
        <v>straatnaam</v>
      </c>
      <c r="C488" s="12" t="str">
        <f>IF($A488&lt;&gt;"",VLOOKUP($A488,Vocabulary!$A:$J,10,),"")</f>
        <v>&lt;vl-adres-ext:straatnaam&gt;</v>
      </c>
      <c r="D488" s="11" t="str">
        <f>IF($A488&lt;&gt;"",IF(VLOOKUP($A488,Vocabulary!$A:$J,3,)=0,"",VLOOKUP($A488,Vocabulary!$A:$J,3,)),"")</f>
        <v/>
      </c>
      <c r="E488" s="11" t="str">
        <f>IF($A488&lt;&gt;"",IF(VLOOKUP($A488,Vocabulary!$A:$J,7,)=0,"",VLOOKUP($A488,Vocabulary!$A:$J,7,)),"")</f>
        <v>external terminology:
http://www.w3.org/ns/locn#thoroughfare</v>
      </c>
      <c r="F488" s="11" t="str">
        <f>IF($A488&lt;&gt;"",VLOOKUP($A488,Vocabulary!$A:$J,4,),"")</f>
        <v>Location</v>
      </c>
      <c r="J488" s="8" t="s">
        <v>732</v>
      </c>
    </row>
    <row r="489" spans="1:10" x14ac:dyDescent="0.3">
      <c r="A489" s="8">
        <v>559</v>
      </c>
      <c r="B489" s="12" t="str">
        <f>IFERROR(VLOOKUP(A489,Vocabulary!$A:$J,2,),"")</f>
        <v>contactpunt</v>
      </c>
      <c r="C489" s="12" t="str">
        <f>IF($A489&lt;&gt;"",VLOOKUP($A489,Vocabulary!$A:$J,10,),"")</f>
        <v>&lt;vl-persoon-ext:contactpunt&gt;</v>
      </c>
      <c r="D489" s="11" t="str">
        <f>IF($A489&lt;&gt;"",IF(VLOOKUP($A489,Vocabulary!$A:$J,3,)=0,"",VLOOKUP($A489,Vocabulary!$A:$J,3,)),"")</f>
        <v>A contact point for a person or organization.</v>
      </c>
      <c r="E489" s="11" t="str">
        <f>IF($A489&lt;&gt;"",IF(VLOOKUP($A489,Vocabulary!$A:$J,7,)=0,"",VLOOKUP($A489,Vocabulary!$A:$J,7,)),"")</f>
        <v>external terminology:
http://schema.org/contactPoint</v>
      </c>
      <c r="F489" s="11" t="str">
        <f>IF($A489&lt;&gt;"",VLOOKUP($A489,Vocabulary!$A:$J,4,),"")</f>
        <v>Person</v>
      </c>
      <c r="J489" s="8" t="s">
        <v>732</v>
      </c>
    </row>
    <row r="490" spans="1:10" x14ac:dyDescent="0.3">
      <c r="A490" s="8">
        <v>560</v>
      </c>
      <c r="B490" s="12" t="str">
        <f>IFERROR(VLOOKUP(A490,Vocabulary!$A:$J,2,),"")</f>
        <v>familienaam</v>
      </c>
      <c r="C490" s="12" t="str">
        <f>IF($A490&lt;&gt;"",VLOOKUP($A490,Vocabulary!$A:$J,10,),"")</f>
        <v>&lt;vl-persoon-ext:familienaam&gt;</v>
      </c>
      <c r="D490" s="11" t="str">
        <f>IF($A490&lt;&gt;"",IF(VLOOKUP($A490,Vocabulary!$A:$J,3,)=0,"",VLOOKUP($A490,Vocabulary!$A:$J,3,)),"")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E490" s="11" t="str">
        <f>IF($A490&lt;&gt;"",IF(VLOOKUP($A490,Vocabulary!$A:$J,7,)=0,"",VLOOKUP($A490,Vocabulary!$A:$J,7,)),"")</f>
        <v>external terminology:
http://xmlns.com/foaf/0.1/familyName</v>
      </c>
      <c r="F490" s="11" t="str">
        <f>IF($A490&lt;&gt;"",VLOOKUP($A490,Vocabulary!$A:$J,4,),"")</f>
        <v>Person</v>
      </c>
      <c r="J490" s="8" t="s">
        <v>732</v>
      </c>
    </row>
    <row r="491" spans="1:10" x14ac:dyDescent="0.3">
      <c r="A491" s="8">
        <v>561</v>
      </c>
      <c r="B491" s="12" t="str">
        <f>IFERROR(VLOOKUP(A491,Vocabulary!$A:$J,2,),"")</f>
        <v>geboortenaam</v>
      </c>
      <c r="C491" s="12" t="str">
        <f>IF($A491&lt;&gt;"",VLOOKUP($A491,Vocabulary!$A:$J,10,),"")</f>
        <v>&lt;vl-persoon-ext:geboortenaam&gt;</v>
      </c>
      <c r="D491" s="11" t="str">
        <f>IF($A491&lt;&gt;"",IF(VLOOKUP($A491,Vocabulary!$A:$J,3,)=0,"",VLOOKUP($A491,Vocabulary!$A:$J,3,)),"")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E491" s="11" t="str">
        <f>IF($A491&lt;&gt;"",IF(VLOOKUP($A491,Vocabulary!$A:$J,7,)=0,"",VLOOKUP($A491,Vocabulary!$A:$J,7,)),"")</f>
        <v>external terminology:
http://www.w3.org/ns/person#birthName</v>
      </c>
      <c r="F491" s="11" t="str">
        <f>IF($A491&lt;&gt;"",VLOOKUP($A491,Vocabulary!$A:$J,4,),"")</f>
        <v>Person</v>
      </c>
      <c r="J491" s="8" t="s">
        <v>732</v>
      </c>
    </row>
    <row r="492" spans="1:10" x14ac:dyDescent="0.3">
      <c r="A492" s="8">
        <v>562</v>
      </c>
      <c r="B492" s="12" t="str">
        <f>IFERROR(VLOOKUP(A492,Vocabulary!$A:$J,2,),"")</f>
        <v>gegevenNaam</v>
      </c>
      <c r="C492" s="12" t="str">
        <f>IF($A492&lt;&gt;"",VLOOKUP($A492,Vocabulary!$A:$J,10,),"")</f>
        <v>&lt;vl-persoon-ext:gegevenNaam&gt;</v>
      </c>
      <c r="D492" s="11" t="str">
        <f>IF($A492&lt;&gt;"",IF(VLOOKUP($A492,Vocabulary!$A:$J,3,)=0,"",VLOOKUP($A492,Vocabulary!$A:$J,3,)),"")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E492" s="11" t="str">
        <f>IF($A492&lt;&gt;"",IF(VLOOKUP($A492,Vocabulary!$A:$J,7,)=0,"",VLOOKUP($A492,Vocabulary!$A:$J,7,)),"")</f>
        <v>external terminology:
http://xmlns.com/foaf/0.1/givenName</v>
      </c>
      <c r="F492" s="11" t="str">
        <f>IF($A492&lt;&gt;"",VLOOKUP($A492,Vocabulary!$A:$J,4,),"")</f>
        <v>Person</v>
      </c>
      <c r="J492" s="8" t="s">
        <v>732</v>
      </c>
    </row>
    <row r="493" spans="1:10" x14ac:dyDescent="0.3">
      <c r="A493" s="8">
        <v>563</v>
      </c>
      <c r="B493" s="12" t="str">
        <f>IFERROR(VLOOKUP(A493,Vocabulary!$A:$J,2,),"")</f>
        <v>inwonerschap</v>
      </c>
      <c r="C493" s="12" t="str">
        <f>IF($A493&lt;&gt;"",VLOOKUP($A493,Vocabulary!$A:$J,10,),"")</f>
        <v>&lt;vl-persoon-ext:inwonerschap&gt;</v>
      </c>
      <c r="D493" s="11" t="str">
        <f>IF($A493&lt;&gt;"",IF(VLOOKUP($A493,Vocabulary!$A:$J,3,)=0,"",VLOOKUP($A493,Vocabulary!$A:$J,3,)),"")</f>
        <v/>
      </c>
      <c r="E493" s="11" t="str">
        <f>IF($A493&lt;&gt;"",IF(VLOOKUP($A493,Vocabulary!$A:$J,7,)=0,"",VLOOKUP($A493,Vocabulary!$A:$J,7,)),"")</f>
        <v>external terminology:
http://www.w3.org/ns/person#residency</v>
      </c>
      <c r="F493" s="11" t="str">
        <f>IF($A493&lt;&gt;"",VLOOKUP($A493,Vocabulary!$A:$J,4,),"")</f>
        <v>Person</v>
      </c>
      <c r="J493" s="8" t="s">
        <v>732</v>
      </c>
    </row>
    <row r="494" spans="1:10" x14ac:dyDescent="0.3">
      <c r="A494" s="8">
        <v>564</v>
      </c>
      <c r="B494" s="12" t="str">
        <f>IFERROR(VLOOKUP(A494,Vocabulary!$A:$J,2,),"")</f>
        <v>naam</v>
      </c>
      <c r="C494" s="12" t="str">
        <f>IF($A494&lt;&gt;"",VLOOKUP($A494,Vocabulary!$A:$J,10,),"")</f>
        <v>&lt;vl-persoon-ext:naam&gt;</v>
      </c>
      <c r="D494" s="11" t="str">
        <f>IF($A494&lt;&gt;"",IF(VLOOKUP($A494,Vocabulary!$A:$J,3,)=0,"",VLOOKUP($A494,Vocabulary!$A:$J,3,)),"")</f>
        <v/>
      </c>
      <c r="E494" s="11" t="str">
        <f>IF($A494&lt;&gt;"",IF(VLOOKUP($A494,Vocabulary!$A:$J,7,)=0,"",VLOOKUP($A494,Vocabulary!$A:$J,7,)),"")</f>
        <v>external terminology:
http://xmlns.com/foaf/0.1/name</v>
      </c>
      <c r="F494" s="11" t="str">
        <f>IF($A494&lt;&gt;"",VLOOKUP($A494,Vocabulary!$A:$J,4,),"")</f>
        <v>Person</v>
      </c>
      <c r="J494" s="8" t="s">
        <v>732</v>
      </c>
    </row>
    <row r="495" spans="1:10" x14ac:dyDescent="0.3">
      <c r="A495" s="8">
        <v>565</v>
      </c>
      <c r="B495" s="12" t="str">
        <f>IFERROR(VLOOKUP(A495,Vocabulary!$A:$J,2,),"")</f>
        <v>patroniem</v>
      </c>
      <c r="C495" s="12" t="str">
        <f>IF($A495&lt;&gt;"",VLOOKUP($A495,Vocabulary!$A:$J,10,),"")</f>
        <v>&lt;vl-persoon-ext:patroniem&gt;</v>
      </c>
      <c r="D495" s="11" t="str">
        <f>IF($A495&lt;&gt;"",IF(VLOOKUP($A495,Vocabulary!$A:$J,3,)=0,"",VLOOKUP($A495,Vocabulary!$A:$J,3,)),"")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E495" s="11" t="str">
        <f>IF($A495&lt;&gt;"",IF(VLOOKUP($A495,Vocabulary!$A:$J,7,)=0,"",VLOOKUP($A495,Vocabulary!$A:$J,7,)),"")</f>
        <v>external terminology:
http://www.w3.org/ns/person#patronymicName</v>
      </c>
      <c r="F495" s="11" t="str">
        <f>IF($A495&lt;&gt;"",VLOOKUP($A495,Vocabulary!$A:$J,4,),"")</f>
        <v>Person</v>
      </c>
      <c r="J495" s="8" t="s">
        <v>732</v>
      </c>
    </row>
    <row r="496" spans="1:10" x14ac:dyDescent="0.3">
      <c r="A496" s="8">
        <v>566</v>
      </c>
      <c r="B496" s="12" t="str">
        <f>IFERROR(VLOOKUP(A496,Vocabulary!$A:$J,2,),"")</f>
        <v>Persoon</v>
      </c>
      <c r="C496" s="12" t="str">
        <f>IF($A496&lt;&gt;"",VLOOKUP($A496,Vocabulary!$A:$J,10,),"")</f>
        <v>&lt;vl-persoon-ext:Persoon&gt;</v>
      </c>
      <c r="D496" s="11" t="str">
        <f>IF($A496&lt;&gt;"",IF(VLOOKUP($A496,Vocabulary!$A:$J,3,)=0,"",VLOOKUP($A496,Vocabulary!$A:$J,3,)),"")</f>
        <v>An individual person who may be dead or alive, but not imaginary. It is that restriction that makes person:Person a sub class of both foaf:Person and schema:Person which both cover imaginary characters as well as real people.</v>
      </c>
      <c r="E496" s="11" t="str">
        <f>IF($A496&lt;&gt;"",IF(VLOOKUP($A496,Vocabulary!$A:$J,7,)=0,"",VLOOKUP($A496,Vocabulary!$A:$J,7,)),"")</f>
        <v>external terminology:
http://www.w3.org/ns/person#Person</v>
      </c>
      <c r="F496" s="11" t="str">
        <f>IF($A496&lt;&gt;"",VLOOKUP($A496,Vocabulary!$A:$J,4,),"")</f>
        <v>Person</v>
      </c>
      <c r="J496" s="8" t="s">
        <v>732</v>
      </c>
    </row>
    <row r="497" spans="1:10" x14ac:dyDescent="0.3">
      <c r="A497" s="8">
        <v>567</v>
      </c>
      <c r="B497" s="12" t="str">
        <f>IFERROR(VLOOKUP(A497,Vocabulary!$A:$J,2,),"")</f>
        <v>staatsburgerschap</v>
      </c>
      <c r="C497" s="12" t="str">
        <f>IF($A497&lt;&gt;"",VLOOKUP($A497,Vocabulary!$A:$J,10,),"")</f>
        <v>&lt;vl-persoon-ext:staatsburgerschap&gt;</v>
      </c>
      <c r="D497" s="11" t="str">
        <f>IF($A497&lt;&gt;"",IF(VLOOKUP($A497,Vocabulary!$A:$J,3,)=0,"",VLOOKUP($A497,Vocabulary!$A:$J,3,)),"")</f>
        <v/>
      </c>
      <c r="E497" s="11" t="str">
        <f>IF($A497&lt;&gt;"",IF(VLOOKUP($A497,Vocabulary!$A:$J,7,)=0,"",VLOOKUP($A497,Vocabulary!$A:$J,7,)),"")</f>
        <v>external terminology:
http://www.w3.org/ns/person#citizenship</v>
      </c>
      <c r="F497" s="11" t="str">
        <f>IF($A497&lt;&gt;"",VLOOKUP($A497,Vocabulary!$A:$J,4,),"")</f>
        <v>Person</v>
      </c>
      <c r="J497" s="8" t="s">
        <v>732</v>
      </c>
    </row>
    <row r="498" spans="1:10" x14ac:dyDescent="0.3">
      <c r="A498" s="8">
        <v>568</v>
      </c>
      <c r="B498" s="12" t="str">
        <f>IFERROR(VLOOKUP(A498,Vocabulary!$A:$J,2,),"")</f>
        <v>alternatieveLabel</v>
      </c>
      <c r="C498" s="12" t="str">
        <f>IF($A498&lt;&gt;"",VLOOKUP($A498,Vocabulary!$A:$J,10,),"")</f>
        <v>&lt;vl-organisatie-ext:alternatieveLabel&gt;</v>
      </c>
      <c r="D498" s="11" t="str">
        <f>IF($A498&lt;&gt;"",IF(VLOOKUP($A498,Vocabulary!$A:$J,3,)=0,"",VLOOKUP($A498,Vocabulary!$A:$J,3,)),"")</f>
        <v/>
      </c>
      <c r="E498" s="11" t="str">
        <f>IF($A498&lt;&gt;"",IF(VLOOKUP($A498,Vocabulary!$A:$J,7,)=0,"",VLOOKUP($A498,Vocabulary!$A:$J,7,)),"")</f>
        <v>external terminology:
http://www.w3.org/2004/02/skos/core#altLabel</v>
      </c>
      <c r="F498" s="11" t="str">
        <f>IF($A498&lt;&gt;"",VLOOKUP($A498,Vocabulary!$A:$J,4,),"")</f>
        <v>Organization</v>
      </c>
      <c r="J498" s="8" t="s">
        <v>732</v>
      </c>
    </row>
    <row r="499" spans="1:10" x14ac:dyDescent="0.3">
      <c r="A499" s="8">
        <v>569</v>
      </c>
      <c r="B499" s="12" t="str">
        <f>IFERROR(VLOOKUP(A499,Vocabulary!$A:$J,2,),"")</f>
        <v>beschrijving</v>
      </c>
      <c r="C499" s="12" t="str">
        <f>IF($A499&lt;&gt;"",VLOOKUP($A499,Vocabulary!$A:$J,10,),"")</f>
        <v>&lt;vl-organisatie-ext:beschrijving&gt;</v>
      </c>
      <c r="D499" s="11" t="str">
        <f>IF($A499&lt;&gt;"",IF(VLOOKUP($A499,Vocabulary!$A:$J,3,)=0,"",VLOOKUP($A499,Vocabulary!$A:$J,3,)),"")</f>
        <v/>
      </c>
      <c r="E499" s="11" t="str">
        <f>IF($A499&lt;&gt;"",IF(VLOOKUP($A499,Vocabulary!$A:$J,7,)=0,"",VLOOKUP($A499,Vocabulary!$A:$J,7,)),"")</f>
        <v>external terminology:
http://purl.org/dc/terms/description</v>
      </c>
      <c r="F499" s="11" t="str">
        <f>IF($A499&lt;&gt;"",VLOOKUP($A499,Vocabulary!$A:$J,4,),"")</f>
        <v>Organization</v>
      </c>
      <c r="J499" s="8" t="s">
        <v>732</v>
      </c>
    </row>
    <row r="500" spans="1:10" x14ac:dyDescent="0.3">
      <c r="A500" s="8">
        <v>570</v>
      </c>
      <c r="B500" s="12" t="str">
        <f>IFERROR(VLOOKUP(A500,Vocabulary!$A:$J,2,),"")</f>
        <v>classificatie</v>
      </c>
      <c r="C500" s="12" t="str">
        <f>IF($A500&lt;&gt;"",VLOOKUP($A500,Vocabulary!$A:$J,10,),"")</f>
        <v>&lt;vl-organisatie-ext:classificatie&gt;</v>
      </c>
      <c r="D500" s="11" t="str">
        <f>IF($A500&lt;&gt;"",IF(VLOOKUP($A500,Vocabulary!$A:$J,3,)=0,"",VLOOKUP($A500,Vocabulary!$A:$J,3,)),"")</f>
        <v/>
      </c>
      <c r="E500" s="11" t="str">
        <f>IF($A500&lt;&gt;"",IF(VLOOKUP($A500,Vocabulary!$A:$J,7,)=0,"",VLOOKUP($A500,Vocabulary!$A:$J,7,)),"")</f>
        <v>external terminology:
http://www.w3.org/ns/org#classification</v>
      </c>
      <c r="F500" s="11" t="str">
        <f>IF($A500&lt;&gt;"",VLOOKUP($A500,Vocabulary!$A:$J,4,),"")</f>
        <v>Organization</v>
      </c>
      <c r="J500" s="8" t="s">
        <v>732</v>
      </c>
    </row>
    <row r="501" spans="1:10" x14ac:dyDescent="0.3">
      <c r="A501" s="8">
        <v>571</v>
      </c>
      <c r="B501" s="12" t="str">
        <f>IFERROR(VLOOKUP(A501,Vocabulary!$A:$J,2,),"")</f>
        <v>contactpunt</v>
      </c>
      <c r="C501" s="12" t="str">
        <f>IF($A501&lt;&gt;"",VLOOKUP($A501,Vocabulary!$A:$J,10,),"")</f>
        <v>&lt;vl-organisatie-ext:contactpunt&gt;</v>
      </c>
      <c r="D501" s="11" t="str">
        <f>IF($A501&lt;&gt;"",IF(VLOOKUP($A501,Vocabulary!$A:$J,3,)=0,"",VLOOKUP($A501,Vocabulary!$A:$J,3,)),"")</f>
        <v>A contact point for a person or organization.</v>
      </c>
      <c r="E501" s="11" t="str">
        <f>IF($A501&lt;&gt;"",IF(VLOOKUP($A501,Vocabulary!$A:$J,7,)=0,"",VLOOKUP($A501,Vocabulary!$A:$J,7,)),"")</f>
        <v>external terminology:
http://schema.org/contactPoint</v>
      </c>
      <c r="F501" s="11" t="str">
        <f>IF($A501&lt;&gt;"",VLOOKUP($A501,Vocabulary!$A:$J,4,),"")</f>
        <v>Organization</v>
      </c>
      <c r="J501" s="8" t="s">
        <v>732</v>
      </c>
    </row>
    <row r="502" spans="1:10" x14ac:dyDescent="0.3">
      <c r="A502" s="8">
        <v>572</v>
      </c>
      <c r="B502" s="12" t="str">
        <f>IFERROR(VLOOKUP(A502,Vocabulary!$A:$J,2,),"")</f>
        <v>datum</v>
      </c>
      <c r="C502" s="12" t="str">
        <f>IF($A502&lt;&gt;"",VLOOKUP($A502,Vocabulary!$A:$J,10,),"")</f>
        <v>&lt;vl-organisatie-ext:datum&gt;</v>
      </c>
      <c r="D502" s="11" t="str">
        <f>IF($A502&lt;&gt;"",IF(VLOOKUP($A502,Vocabulary!$A:$J,3,)=0,"",VLOOKUP($A502,Vocabulary!$A:$J,3,)),"")</f>
        <v/>
      </c>
      <c r="E502" s="11" t="str">
        <f>IF($A502&lt;&gt;"",IF(VLOOKUP($A502,Vocabulary!$A:$J,7,)=0,"",VLOOKUP($A502,Vocabulary!$A:$J,7,)),"")</f>
        <v>external terminology:
http://purl.org/dc/terms/date</v>
      </c>
      <c r="F502" s="11" t="str">
        <f>IF($A502&lt;&gt;"",VLOOKUP($A502,Vocabulary!$A:$J,4,),"")</f>
        <v>Organization</v>
      </c>
      <c r="J502" s="8" t="s">
        <v>732</v>
      </c>
    </row>
    <row r="503" spans="1:10" x14ac:dyDescent="0.3">
      <c r="A503" s="8">
        <v>573</v>
      </c>
      <c r="B503" s="12" t="str">
        <f>IFERROR(VLOOKUP(A503,Vocabulary!$A:$J,2,),"")</f>
        <v>doel</v>
      </c>
      <c r="C503" s="12" t="str">
        <f>IF($A503&lt;&gt;"",VLOOKUP($A503,Vocabulary!$A:$J,10,),"")</f>
        <v>&lt;vl-organisatie-ext:doel&gt;</v>
      </c>
      <c r="D503" s="11" t="str">
        <f>IF($A503&lt;&gt;"",IF(VLOOKUP($A503,Vocabulary!$A:$J,3,)=0,"",VLOOKUP($A503,Vocabulary!$A:$J,3,)),"")</f>
        <v/>
      </c>
      <c r="E503" s="11" t="str">
        <f>IF($A503&lt;&gt;"",IF(VLOOKUP($A503,Vocabulary!$A:$J,7,)=0,"",VLOOKUP($A503,Vocabulary!$A:$J,7,)),"")</f>
        <v>external terminology:
http://www.w3.org/ns/org#purpose</v>
      </c>
      <c r="F503" s="11" t="str">
        <f>IF($A503&lt;&gt;"",VLOOKUP($A503,Vocabulary!$A:$J,4,),"")</f>
        <v>Organization</v>
      </c>
      <c r="J503" s="8" t="s">
        <v>732</v>
      </c>
    </row>
    <row r="504" spans="1:10" x14ac:dyDescent="0.3">
      <c r="A504" s="8">
        <v>574</v>
      </c>
      <c r="B504" s="12" t="str">
        <f>IFERROR(VLOOKUP(A504,Vocabulary!$A:$J,2,),"")</f>
        <v>eenheidVan</v>
      </c>
      <c r="C504" s="12" t="str">
        <f>IF($A504&lt;&gt;"",VLOOKUP($A504,Vocabulary!$A:$J,10,),"")</f>
        <v>&lt;vl-organisatie-ext:eenheidVan&gt;</v>
      </c>
      <c r="D504" s="11" t="str">
        <f>IF($A504&lt;&gt;"",IF(VLOOKUP($A504,Vocabulary!$A:$J,3,)=0,"",VLOOKUP($A504,Vocabulary!$A:$J,3,)),"")</f>
        <v/>
      </c>
      <c r="E504" s="11" t="str">
        <f>IF($A504&lt;&gt;"",IF(VLOOKUP($A504,Vocabulary!$A:$J,7,)=0,"",VLOOKUP($A504,Vocabulary!$A:$J,7,)),"")</f>
        <v>external terminology:
http://www.w3.org/ns/org#unitOf</v>
      </c>
      <c r="F504" s="11" t="str">
        <f>IF($A504&lt;&gt;"",VLOOKUP($A504,Vocabulary!$A:$J,4,),"")</f>
        <v>Organization</v>
      </c>
      <c r="J504" s="8" t="s">
        <v>732</v>
      </c>
    </row>
    <row r="505" spans="1:10" x14ac:dyDescent="0.3">
      <c r="A505" s="8">
        <v>575</v>
      </c>
      <c r="B505" s="12" t="str">
        <f>IFERROR(VLOOKUP(A505,Vocabulary!$A:$J,2,),"")</f>
        <v>FormeleOrganisatie</v>
      </c>
      <c r="C505" s="12" t="str">
        <f>IF($A505&lt;&gt;"",VLOOKUP($A505,Vocabulary!$A:$J,10,),"")</f>
        <v>&lt;vl-organisatie-ext:FormeleOrganisatie&gt;</v>
      </c>
      <c r="D505" s="11" t="str">
        <f>IF($A505&lt;&gt;"",IF(VLOOKUP($A505,Vocabulary!$A:$J,3,)=0,"",VLOOKUP($A505,Vocabulary!$A:$J,3,)),"")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E505" s="11" t="str">
        <f>IF($A505&lt;&gt;"",IF(VLOOKUP($A505,Vocabulary!$A:$J,7,)=0,"",VLOOKUP($A505,Vocabulary!$A:$J,7,)),"")</f>
        <v>external terminology:
http://www.w3.org/ns/org#FormalOrganization</v>
      </c>
      <c r="F505" s="11" t="str">
        <f>IF($A505&lt;&gt;"",VLOOKUP($A505,Vocabulary!$A:$J,4,),"")</f>
        <v>Organization</v>
      </c>
      <c r="J505" s="8" t="s">
        <v>732</v>
      </c>
    </row>
    <row r="506" spans="1:10" x14ac:dyDescent="0.3">
      <c r="A506" s="8">
        <v>576</v>
      </c>
      <c r="B506" s="12" t="str">
        <f>IFERROR(VLOOKUP(A506,Vocabulary!$A:$J,2,),"")</f>
        <v>gelinktMet</v>
      </c>
      <c r="C506" s="12" t="str">
        <f>IF($A506&lt;&gt;"",VLOOKUP($A506,Vocabulary!$A:$J,10,),"")</f>
        <v>&lt;vl-organisatie-ext:gelinktMet&gt;</v>
      </c>
      <c r="D506" s="11" t="str">
        <f>IF($A506&lt;&gt;"",IF(VLOOKUP($A506,Vocabulary!$A:$J,3,)=0,"",VLOOKUP($A506,Vocabulary!$A:$J,3,)),"")</f>
        <v/>
      </c>
      <c r="E506" s="11" t="str">
        <f>IF($A506&lt;&gt;"",IF(VLOOKUP($A506,Vocabulary!$A:$J,7,)=0,"",VLOOKUP($A506,Vocabulary!$A:$J,7,)),"")</f>
        <v>external terminology:
http://www.w3.org/ns/org#linkedTo</v>
      </c>
      <c r="F506" s="11" t="str">
        <f>IF($A506&lt;&gt;"",VLOOKUP($A506,Vocabulary!$A:$J,4,),"")</f>
        <v>Organization</v>
      </c>
      <c r="J506" s="8" t="s">
        <v>732</v>
      </c>
    </row>
    <row r="507" spans="1:10" x14ac:dyDescent="0.3">
      <c r="A507" s="8">
        <v>577</v>
      </c>
      <c r="B507" s="12" t="str">
        <f>IFERROR(VLOOKUP(A507,Vocabulary!$A:$J,2,),"")</f>
        <v>GeregistreerdeOrganisatie</v>
      </c>
      <c r="C507" s="12" t="str">
        <f>IF($A507&lt;&gt;"",VLOOKUP($A507,Vocabulary!$A:$J,10,),"")</f>
        <v>&lt;vl-organisatie-ext:GeregistreerdeOrganisatie&gt;</v>
      </c>
      <c r="D507" s="11" t="str">
        <f>IF($A507&lt;&gt;"",IF(VLOOKUP($A507,Vocabulary!$A:$J,3,)=0,"",VLOOKUP($A507,Vocabulary!$A:$J,3,)),"")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E507" s="11" t="str">
        <f>IF($A507&lt;&gt;"",IF(VLOOKUP($A507,Vocabulary!$A:$J,7,)=0,"",VLOOKUP($A507,Vocabulary!$A:$J,7,)),"")</f>
        <v>external terminology:
http://www.w3.org/ns/regorg#RegisteredOrganization</v>
      </c>
      <c r="F507" s="11" t="str">
        <f>IF($A507&lt;&gt;"",VLOOKUP($A507,Vocabulary!$A:$J,4,),"")</f>
        <v>Organization</v>
      </c>
      <c r="J507" s="8" t="s">
        <v>732</v>
      </c>
    </row>
    <row r="508" spans="1:10" x14ac:dyDescent="0.3">
      <c r="A508" s="8">
        <v>578</v>
      </c>
      <c r="B508" s="12" t="str">
        <f>IFERROR(VLOOKUP(A508,Vocabulary!$A:$J,2,),"")</f>
        <v>gevolgVan</v>
      </c>
      <c r="C508" s="12" t="str">
        <f>IF($A508&lt;&gt;"",VLOOKUP($A508,Vocabulary!$A:$J,10,),"")</f>
        <v>&lt;vl-organisatie-ext:gevolgVan&gt;</v>
      </c>
      <c r="D508" s="11" t="str">
        <f>IF($A508&lt;&gt;"",IF(VLOOKUP($A508,Vocabulary!$A:$J,3,)=0,"",VLOOKUP($A508,Vocabulary!$A:$J,3,)),"")</f>
        <v/>
      </c>
      <c r="E508" s="11" t="str">
        <f>IF($A508&lt;&gt;"",IF(VLOOKUP($A508,Vocabulary!$A:$J,7,)=0,"",VLOOKUP($A508,Vocabulary!$A:$J,7,)),"")</f>
        <v>external terminology:
http://www.w3.org/ns/org#resultedFrom</v>
      </c>
      <c r="F508" s="11" t="str">
        <f>IF($A508&lt;&gt;"",VLOOKUP($A508,Vocabulary!$A:$J,4,),"")</f>
        <v>Organization</v>
      </c>
      <c r="J508" s="8" t="s">
        <v>732</v>
      </c>
    </row>
    <row r="509" spans="1:10" x14ac:dyDescent="0.3">
      <c r="A509" s="8">
        <v>579</v>
      </c>
      <c r="B509" s="12" t="str">
        <f>IFERROR(VLOOKUP(A509,Vocabulary!$A:$J,2,),"")</f>
        <v>heeft</v>
      </c>
      <c r="C509" s="12" t="str">
        <f>IF($A509&lt;&gt;"",VLOOKUP($A509,Vocabulary!$A:$J,10,),"")</f>
        <v>&lt;vl-organisatie-ext:heeft&gt;</v>
      </c>
      <c r="D509" s="11" t="str">
        <f>IF($A509&lt;&gt;"",IF(VLOOKUP($A509,Vocabulary!$A:$J,3,)=0,"",VLOOKUP($A509,Vocabulary!$A:$J,3,)),"")</f>
        <v/>
      </c>
      <c r="E509" s="11" t="str">
        <f>IF($A509&lt;&gt;"",IF(VLOOKUP($A509,Vocabulary!$A:$J,7,)=0,"",VLOOKUP($A509,Vocabulary!$A:$J,7,)),"")</f>
        <v>external terminology:
http://www.w3.org/ns/org#hasMembership</v>
      </c>
      <c r="F509" s="11" t="str">
        <f>IF($A509&lt;&gt;"",VLOOKUP($A509,Vocabulary!$A:$J,4,),"")</f>
        <v>Organization</v>
      </c>
      <c r="J509" s="8" t="s">
        <v>732</v>
      </c>
    </row>
    <row r="510" spans="1:10" x14ac:dyDescent="0.3">
      <c r="A510" s="8">
        <v>580</v>
      </c>
      <c r="B510" s="12" t="str">
        <f>IFERROR(VLOOKUP(A510,Vocabulary!$A:$J,2,),"")</f>
        <v>heeftEenheid</v>
      </c>
      <c r="C510" s="12" t="str">
        <f>IF($A510&lt;&gt;"",VLOOKUP($A510,Vocabulary!$A:$J,10,),"")</f>
        <v>&lt;vl-organisatie-ext:heeftEenheid&gt;</v>
      </c>
      <c r="D510" s="11" t="str">
        <f>IF($A510&lt;&gt;"",IF(VLOOKUP($A510,Vocabulary!$A:$J,3,)=0,"",VLOOKUP($A510,Vocabulary!$A:$J,3,)),"")</f>
        <v/>
      </c>
      <c r="E510" s="11" t="str">
        <f>IF($A510&lt;&gt;"",IF(VLOOKUP($A510,Vocabulary!$A:$J,7,)=0,"",VLOOKUP($A510,Vocabulary!$A:$J,7,)),"")</f>
        <v>external terminology:
http://www.w3.org/ns/org#hasUnit</v>
      </c>
      <c r="F510" s="11" t="str">
        <f>IF($A510&lt;&gt;"",VLOOKUP($A510,Vocabulary!$A:$J,4,),"")</f>
        <v>Organization</v>
      </c>
      <c r="J510" s="8" t="s">
        <v>732</v>
      </c>
    </row>
    <row r="511" spans="1:10" x14ac:dyDescent="0.3">
      <c r="A511" s="8">
        <v>581</v>
      </c>
      <c r="B511" s="12" t="str">
        <f>IFERROR(VLOOKUP(A511,Vocabulary!$A:$J,2,),"")</f>
        <v>heeftFormeelKader</v>
      </c>
      <c r="C511" s="12" t="str">
        <f>IF($A511&lt;&gt;"",VLOOKUP($A511,Vocabulary!$A:$J,10,),"")</f>
        <v>&lt;vl-organisatie-ext:heeftFormeelKader&gt;</v>
      </c>
      <c r="D511" s="11" t="str">
        <f>IF($A511&lt;&gt;"",IF(VLOOKUP($A511,Vocabulary!$A:$J,3,)=0,"",VLOOKUP($A511,Vocabulary!$A:$J,3,)),"")</f>
        <v/>
      </c>
      <c r="E511" s="11" t="str">
        <f>IF($A511&lt;&gt;"",IF(VLOOKUP($A511,Vocabulary!$A:$J,7,)=0,"",VLOOKUP($A511,Vocabulary!$A:$J,7,)),"")</f>
        <v>external terminology:
http://data.europa.eu/m8g/hasFormalFramework</v>
      </c>
      <c r="F511" s="11" t="str">
        <f>IF($A511&lt;&gt;"",VLOOKUP($A511,Vocabulary!$A:$J,4,),"")</f>
        <v>Organization</v>
      </c>
      <c r="J511" s="8" t="s">
        <v>732</v>
      </c>
    </row>
    <row r="512" spans="1:10" ht="28.8" x14ac:dyDescent="0.3">
      <c r="A512" s="8">
        <v>582</v>
      </c>
      <c r="B512" s="12" t="str">
        <f>IFERROR(VLOOKUP(A512,Vocabulary!$A:$J,2,),"")</f>
        <v>heeftGeregistreerdeOrganisatie</v>
      </c>
      <c r="C512" s="12" t="str">
        <f>IF($A512&lt;&gt;"",VLOOKUP($A512,Vocabulary!$A:$J,10,),"")</f>
        <v>&lt;vl-organisatie-ext:heeftGeregistreerdeOrganisatie&gt;</v>
      </c>
      <c r="D512" s="11" t="str">
        <f>IF($A512&lt;&gt;"",IF(VLOOKUP($A512,Vocabulary!$A:$J,3,)=0,"",VLOOKUP($A512,Vocabulary!$A:$J,3,)),"")</f>
        <v/>
      </c>
      <c r="E512" s="11" t="str">
        <f>IF($A512&lt;&gt;"",IF(VLOOKUP($A512,Vocabulary!$A:$J,7,)=0,"",VLOOKUP($A512,Vocabulary!$A:$J,7,)),"")</f>
        <v>external terminology:
http://www.w3.org/ns/regorg#hasRegisteredOrganization</v>
      </c>
      <c r="F512" s="11" t="str">
        <f>IF($A512&lt;&gt;"",VLOOKUP($A512,Vocabulary!$A:$J,4,),"")</f>
        <v>Organization</v>
      </c>
      <c r="J512" s="8" t="s">
        <v>732</v>
      </c>
    </row>
    <row r="513" spans="1:10" ht="28.8" x14ac:dyDescent="0.3">
      <c r="A513" s="8">
        <v>583</v>
      </c>
      <c r="B513" s="12" t="str">
        <f>IFERROR(VLOOKUP(A513,Vocabulary!$A:$J,2,),"")</f>
        <v>heeftGeregistreerdeVestiging</v>
      </c>
      <c r="C513" s="12" t="str">
        <f>IF($A513&lt;&gt;"",VLOOKUP($A513,Vocabulary!$A:$J,10,),"")</f>
        <v>&lt;vl-organisatie-ext:heeftGeregistreerdeVestiging&gt;</v>
      </c>
      <c r="D513" s="11" t="str">
        <f>IF($A513&lt;&gt;"",IF(VLOOKUP($A513,Vocabulary!$A:$J,3,)=0,"",VLOOKUP($A513,Vocabulary!$A:$J,3,)),"")</f>
        <v/>
      </c>
      <c r="E513" s="11" t="str">
        <f>IF($A513&lt;&gt;"",IF(VLOOKUP($A513,Vocabulary!$A:$J,7,)=0,"",VLOOKUP($A513,Vocabulary!$A:$J,7,)),"")</f>
        <v>external terminology:
http://www.w3.org/ns/org#hasRegisteredSite</v>
      </c>
      <c r="F513" s="11" t="str">
        <f>IF($A513&lt;&gt;"",VLOOKUP($A513,Vocabulary!$A:$J,4,),"")</f>
        <v>Organization</v>
      </c>
      <c r="J513" s="8" t="s">
        <v>732</v>
      </c>
    </row>
    <row r="514" spans="1:10" x14ac:dyDescent="0.3">
      <c r="A514" s="8">
        <v>584</v>
      </c>
      <c r="B514" s="12" t="str">
        <f>IFERROR(VLOOKUP(A514,Vocabulary!$A:$J,2,),"")</f>
        <v>heeftPositie</v>
      </c>
      <c r="C514" s="12" t="str">
        <f>IF($A514&lt;&gt;"",VLOOKUP($A514,Vocabulary!$A:$J,10,),"")</f>
        <v>&lt;vl-organisatie-ext:heeftPositie&gt;</v>
      </c>
      <c r="D514" s="11" t="str">
        <f>IF($A514&lt;&gt;"",IF(VLOOKUP($A514,Vocabulary!$A:$J,3,)=0,"",VLOOKUP($A514,Vocabulary!$A:$J,3,)),"")</f>
        <v/>
      </c>
      <c r="E514" s="11" t="str">
        <f>IF($A514&lt;&gt;"",IF(VLOOKUP($A514,Vocabulary!$A:$J,7,)=0,"",VLOOKUP($A514,Vocabulary!$A:$J,7,)),"")</f>
        <v>external terminology:
http://www.w3.org/ns/org#hasPost</v>
      </c>
      <c r="F514" s="11" t="str">
        <f>IF($A514&lt;&gt;"",VLOOKUP($A514,Vocabulary!$A:$J,4,),"")</f>
        <v>Organization</v>
      </c>
      <c r="J514" s="8" t="s">
        <v>732</v>
      </c>
    </row>
    <row r="515" spans="1:10" x14ac:dyDescent="0.3">
      <c r="A515" s="8">
        <v>585</v>
      </c>
      <c r="B515" s="12" t="str">
        <f>IFERROR(VLOOKUP(A515,Vocabulary!$A:$J,2,),"")</f>
        <v>heeftPrimaireVestiging</v>
      </c>
      <c r="C515" s="12" t="str">
        <f>IF($A515&lt;&gt;"",VLOOKUP($A515,Vocabulary!$A:$J,10,),"")</f>
        <v>&lt;vl-organisatie-ext:heeftPrimaireVestiging&gt;</v>
      </c>
      <c r="D515" s="11" t="str">
        <f>IF($A515&lt;&gt;"",IF(VLOOKUP($A515,Vocabulary!$A:$J,3,)=0,"",VLOOKUP($A515,Vocabulary!$A:$J,3,)),"")</f>
        <v/>
      </c>
      <c r="E515" s="11" t="str">
        <f>IF($A515&lt;&gt;"",IF(VLOOKUP($A515,Vocabulary!$A:$J,7,)=0,"",VLOOKUP($A515,Vocabulary!$A:$J,7,)),"")</f>
        <v>external terminology:
http://www.w3.org/ns/org#hasPrimarySite</v>
      </c>
      <c r="F515" s="11" t="str">
        <f>IF($A515&lt;&gt;"",VLOOKUP($A515,Vocabulary!$A:$J,4,),"")</f>
        <v>Organization</v>
      </c>
      <c r="J515" s="8" t="s">
        <v>732</v>
      </c>
    </row>
    <row r="516" spans="1:10" x14ac:dyDescent="0.3">
      <c r="A516" s="8">
        <v>586</v>
      </c>
      <c r="B516" s="12" t="str">
        <f>IFERROR(VLOOKUP(A516,Vocabulary!$A:$J,2,),"")</f>
        <v>heeftStandplaats</v>
      </c>
      <c r="C516" s="12" t="str">
        <f>IF($A516&lt;&gt;"",VLOOKUP($A516,Vocabulary!$A:$J,10,),"")</f>
        <v>&lt;vl-organisatie-ext:heeftStandplaats&gt;</v>
      </c>
      <c r="D516" s="11" t="str">
        <f>IF($A516&lt;&gt;"",IF(VLOOKUP($A516,Vocabulary!$A:$J,3,)=0,"",VLOOKUP($A516,Vocabulary!$A:$J,3,)),"")</f>
        <v/>
      </c>
      <c r="E516" s="11" t="str">
        <f>IF($A516&lt;&gt;"",IF(VLOOKUP($A516,Vocabulary!$A:$J,7,)=0,"",VLOOKUP($A516,Vocabulary!$A:$J,7,)),"")</f>
        <v>external terminology:
http://www.w3.org/ns/org#basedAt</v>
      </c>
      <c r="F516" s="11" t="str">
        <f>IF($A516&lt;&gt;"",VLOOKUP($A516,Vocabulary!$A:$J,4,),"")</f>
        <v>Organization</v>
      </c>
      <c r="J516" s="8" t="s">
        <v>732</v>
      </c>
    </row>
    <row r="517" spans="1:10" x14ac:dyDescent="0.3">
      <c r="A517" s="8">
        <v>587</v>
      </c>
      <c r="B517" s="12" t="str">
        <f>IFERROR(VLOOKUP(A517,Vocabulary!$A:$J,2,),"")</f>
        <v>heeftSuborganisatie</v>
      </c>
      <c r="C517" s="12" t="str">
        <f>IF($A517&lt;&gt;"",VLOOKUP($A517,Vocabulary!$A:$J,10,),"")</f>
        <v>&lt;vl-organisatie-ext:heeftSuborganisatie&gt;</v>
      </c>
      <c r="D517" s="11" t="str">
        <f>IF($A517&lt;&gt;"",IF(VLOOKUP($A517,Vocabulary!$A:$J,3,)=0,"",VLOOKUP($A517,Vocabulary!$A:$J,3,)),"")</f>
        <v/>
      </c>
      <c r="E517" s="11" t="str">
        <f>IF($A517&lt;&gt;"",IF(VLOOKUP($A517,Vocabulary!$A:$J,7,)=0,"",VLOOKUP($A517,Vocabulary!$A:$J,7,)),"")</f>
        <v>external terminology:
http://www.w3.org/ns/org#hasSubOrganization</v>
      </c>
      <c r="F517" s="11" t="str">
        <f>IF($A517&lt;&gt;"",VLOOKUP($A517,Vocabulary!$A:$J,4,),"")</f>
        <v>Organization</v>
      </c>
      <c r="J517" s="8" t="s">
        <v>732</v>
      </c>
    </row>
    <row r="518" spans="1:10" x14ac:dyDescent="0.3">
      <c r="A518" s="8">
        <v>588</v>
      </c>
      <c r="B518" s="12" t="str">
        <f>IFERROR(VLOOKUP(A518,Vocabulary!$A:$J,2,),"")</f>
        <v>heeftVestiging</v>
      </c>
      <c r="C518" s="12" t="str">
        <f>IF($A518&lt;&gt;"",VLOOKUP($A518,Vocabulary!$A:$J,10,),"")</f>
        <v>&lt;vl-organisatie-ext:heeftVestiging&gt;</v>
      </c>
      <c r="D518" s="11" t="str">
        <f>IF($A518&lt;&gt;"",IF(VLOOKUP($A518,Vocabulary!$A:$J,3,)=0,"",VLOOKUP($A518,Vocabulary!$A:$J,3,)),"")</f>
        <v/>
      </c>
      <c r="E518" s="11" t="str">
        <f>IF($A518&lt;&gt;"",IF(VLOOKUP($A518,Vocabulary!$A:$J,7,)=0,"",VLOOKUP($A518,Vocabulary!$A:$J,7,)),"")</f>
        <v>external terminology:
http://www.w3.org/ns/org#hasSite</v>
      </c>
      <c r="F518" s="11" t="str">
        <f>IF($A518&lt;&gt;"",VLOOKUP($A518,Vocabulary!$A:$J,4,),"")</f>
        <v>Organization</v>
      </c>
      <c r="J518" s="8" t="s">
        <v>732</v>
      </c>
    </row>
    <row r="519" spans="1:10" x14ac:dyDescent="0.3">
      <c r="A519" s="8">
        <v>589</v>
      </c>
      <c r="B519" s="12" t="str">
        <f>IFERROR(VLOOKUP(A519,Vocabulary!$A:$J,2,),"")</f>
        <v>homepage</v>
      </c>
      <c r="C519" s="12" t="str">
        <f>IF($A519&lt;&gt;"",VLOOKUP($A519,Vocabulary!$A:$J,10,),"")</f>
        <v>&lt;vl-organisatie-ext:homepage&gt;</v>
      </c>
      <c r="D519" s="11" t="str">
        <f>IF($A519&lt;&gt;"",IF(VLOOKUP($A519,Vocabulary!$A:$J,3,)=0,"",VLOOKUP($A519,Vocabulary!$A:$J,3,)),"")</f>
        <v/>
      </c>
      <c r="E519" s="11" t="str">
        <f>IF($A519&lt;&gt;"",IF(VLOOKUP($A519,Vocabulary!$A:$J,7,)=0,"",VLOOKUP($A519,Vocabulary!$A:$J,7,)),"")</f>
        <v>external terminology:
http://xmlns.com/foaf/0.1/homepage</v>
      </c>
      <c r="F519" s="11" t="str">
        <f>IF($A519&lt;&gt;"",VLOOKUP($A519,Vocabulary!$A:$J,4,),"")</f>
        <v>Organization</v>
      </c>
      <c r="J519" s="8" t="s">
        <v>732</v>
      </c>
    </row>
    <row r="520" spans="1:10" x14ac:dyDescent="0.3">
      <c r="A520" s="8">
        <v>590</v>
      </c>
      <c r="B520" s="12" t="str">
        <f>IFERROR(VLOOKUP(A520,Vocabulary!$A:$J,2,),"")</f>
        <v>hoofdVan</v>
      </c>
      <c r="C520" s="12" t="str">
        <f>IF($A520&lt;&gt;"",VLOOKUP($A520,Vocabulary!$A:$J,10,),"")</f>
        <v>&lt;vl-organisatie-ext:hoofdVan&gt;</v>
      </c>
      <c r="D520" s="11" t="str">
        <f>IF($A520&lt;&gt;"",IF(VLOOKUP($A520,Vocabulary!$A:$J,3,)=0,"",VLOOKUP($A520,Vocabulary!$A:$J,3,)),"")</f>
        <v/>
      </c>
      <c r="E520" s="11" t="str">
        <f>IF($A520&lt;&gt;"",IF(VLOOKUP($A520,Vocabulary!$A:$J,7,)=0,"",VLOOKUP($A520,Vocabulary!$A:$J,7,)),"")</f>
        <v>external terminology:
http://www.w3.org/ns/org#headOf</v>
      </c>
      <c r="F520" s="11" t="str">
        <f>IF($A520&lt;&gt;"",VLOOKUP($A520,Vocabulary!$A:$J,4,),"")</f>
        <v>Organization</v>
      </c>
      <c r="J520" s="8" t="s">
        <v>732</v>
      </c>
    </row>
    <row r="521" spans="1:10" x14ac:dyDescent="0.3">
      <c r="A521" s="8">
        <v>591</v>
      </c>
      <c r="B521" s="12" t="str">
        <f>IFERROR(VLOOKUP(A521,Vocabulary!$A:$J,2,),"")</f>
        <v>houdt</v>
      </c>
      <c r="C521" s="12" t="str">
        <f>IF($A521&lt;&gt;"",VLOOKUP($A521,Vocabulary!$A:$J,10,),"")</f>
        <v>&lt;vl-organisatie-ext:houdt&gt;</v>
      </c>
      <c r="D521" s="11" t="str">
        <f>IF($A521&lt;&gt;"",IF(VLOOKUP($A521,Vocabulary!$A:$J,3,)=0,"",VLOOKUP($A521,Vocabulary!$A:$J,3,)),"")</f>
        <v/>
      </c>
      <c r="E521" s="11" t="str">
        <f>IF($A521&lt;&gt;"",IF(VLOOKUP($A521,Vocabulary!$A:$J,7,)=0,"",VLOOKUP($A521,Vocabulary!$A:$J,7,)),"")</f>
        <v>external terminology:
http://www.w3.org/ns/org#holds</v>
      </c>
      <c r="F521" s="11" t="str">
        <f>IF($A521&lt;&gt;"",VLOOKUP($A521,Vocabulary!$A:$J,4,),"")</f>
        <v>Organization</v>
      </c>
      <c r="J521" s="8" t="s">
        <v>732</v>
      </c>
    </row>
    <row r="522" spans="1:10" x14ac:dyDescent="0.3">
      <c r="A522" s="8">
        <v>592</v>
      </c>
      <c r="B522" s="12" t="str">
        <f>IFERROR(VLOOKUP(A522,Vocabulary!$A:$J,2,),"")</f>
        <v>ingevuldDoor</v>
      </c>
      <c r="C522" s="12" t="str">
        <f>IF($A522&lt;&gt;"",VLOOKUP($A522,Vocabulary!$A:$J,10,),"")</f>
        <v>&lt;vl-organisatie-ext:ingevuldDoor&gt;</v>
      </c>
      <c r="D522" s="11" t="str">
        <f>IF($A522&lt;&gt;"",IF(VLOOKUP($A522,Vocabulary!$A:$J,3,)=0,"",VLOOKUP($A522,Vocabulary!$A:$J,3,)),"")</f>
        <v/>
      </c>
      <c r="E522" s="11" t="str">
        <f>IF($A522&lt;&gt;"",IF(VLOOKUP($A522,Vocabulary!$A:$J,7,)=0,"",VLOOKUP($A522,Vocabulary!$A:$J,7,)),"")</f>
        <v>external terminology:
http://www.w3.org/ns/org#heldBy</v>
      </c>
      <c r="F522" s="11" t="str">
        <f>IF($A522&lt;&gt;"",VLOOKUP($A522,Vocabulary!$A:$J,4,),"")</f>
        <v>Organization</v>
      </c>
      <c r="J522" s="8" t="s">
        <v>732</v>
      </c>
    </row>
    <row r="523" spans="1:10" x14ac:dyDescent="0.3">
      <c r="A523" s="8">
        <v>593</v>
      </c>
      <c r="B523" s="12" t="str">
        <f>IFERROR(VLOOKUP(A523,Vocabulary!$A:$J,2,),"")</f>
        <v>isLidmaatschapBij</v>
      </c>
      <c r="C523" s="12" t="str">
        <f>IF($A523&lt;&gt;"",VLOOKUP($A523,Vocabulary!$A:$J,10,),"")</f>
        <v>&lt;vl-organisatie-ext:isLidmaatschapBij&gt;</v>
      </c>
      <c r="D523" s="11" t="str">
        <f>IF($A523&lt;&gt;"",IF(VLOOKUP($A523,Vocabulary!$A:$J,3,)=0,"",VLOOKUP($A523,Vocabulary!$A:$J,3,)),"")</f>
        <v/>
      </c>
      <c r="E523" s="11" t="str">
        <f>IF($A523&lt;&gt;"",IF(VLOOKUP($A523,Vocabulary!$A:$J,7,)=0,"",VLOOKUP($A523,Vocabulary!$A:$J,7,)),"")</f>
        <v>external terminology:
http://www.w3.org/ns/org#organization</v>
      </c>
      <c r="F523" s="11" t="str">
        <f>IF($A523&lt;&gt;"",VLOOKUP($A523,Vocabulary!$A:$J,4,),"")</f>
        <v>Organization</v>
      </c>
      <c r="J523" s="8" t="s">
        <v>732</v>
      </c>
    </row>
    <row r="524" spans="1:10" x14ac:dyDescent="0.3">
      <c r="A524" s="8">
        <v>594</v>
      </c>
      <c r="B524" s="12" t="str">
        <f>IFERROR(VLOOKUP(A524,Vocabulary!$A:$J,2,),"")</f>
        <v>lid</v>
      </c>
      <c r="C524" s="12" t="str">
        <f>IF($A524&lt;&gt;"",VLOOKUP($A524,Vocabulary!$A:$J,10,),"")</f>
        <v>&lt;vl-organisatie-ext:lid&gt;</v>
      </c>
      <c r="D524" s="11" t="str">
        <f>IF($A524&lt;&gt;"",IF(VLOOKUP($A524,Vocabulary!$A:$J,3,)=0,"",VLOOKUP($A524,Vocabulary!$A:$J,3,)),"")</f>
        <v/>
      </c>
      <c r="E524" s="11" t="str">
        <f>IF($A524&lt;&gt;"",IF(VLOOKUP($A524,Vocabulary!$A:$J,7,)=0,"",VLOOKUP($A524,Vocabulary!$A:$J,7,)),"")</f>
        <v>external terminology:
http://www.w3.org/ns/org#member</v>
      </c>
      <c r="F524" s="11" t="str">
        <f>IF($A524&lt;&gt;"",VLOOKUP($A524,Vocabulary!$A:$J,4,),"")</f>
        <v>Organization</v>
      </c>
      <c r="J524" s="8" t="s">
        <v>732</v>
      </c>
    </row>
    <row r="525" spans="1:10" x14ac:dyDescent="0.3">
      <c r="A525" s="8">
        <v>595</v>
      </c>
      <c r="B525" s="12" t="str">
        <f>IFERROR(VLOOKUP(A525,Vocabulary!$A:$J,2,),"")</f>
        <v>lidGedurende</v>
      </c>
      <c r="C525" s="12" t="str">
        <f>IF($A525&lt;&gt;"",VLOOKUP($A525,Vocabulary!$A:$J,10,),"")</f>
        <v>&lt;vl-organisatie-ext:lidGedurende&gt;</v>
      </c>
      <c r="D525" s="11" t="str">
        <f>IF($A525&lt;&gt;"",IF(VLOOKUP($A525,Vocabulary!$A:$J,3,)=0,"",VLOOKUP($A525,Vocabulary!$A:$J,3,)),"")</f>
        <v/>
      </c>
      <c r="E525" s="11" t="str">
        <f>IF($A525&lt;&gt;"",IF(VLOOKUP($A525,Vocabulary!$A:$J,7,)=0,"",VLOOKUP($A525,Vocabulary!$A:$J,7,)),"")</f>
        <v>external terminology:
http://www.w3.org/ns/org#memberDuring</v>
      </c>
      <c r="F525" s="11" t="str">
        <f>IF($A525&lt;&gt;"",VLOOKUP($A525,Vocabulary!$A:$J,4,),"")</f>
        <v>Organization</v>
      </c>
      <c r="J525" s="8" t="s">
        <v>732</v>
      </c>
    </row>
    <row r="526" spans="1:10" x14ac:dyDescent="0.3">
      <c r="A526" s="8">
        <v>596</v>
      </c>
      <c r="B526" s="12" t="str">
        <f>IFERROR(VLOOKUP(A526,Vocabulary!$A:$J,2,),"")</f>
        <v>lidVan</v>
      </c>
      <c r="C526" s="12" t="str">
        <f>IF($A526&lt;&gt;"",VLOOKUP($A526,Vocabulary!$A:$J,10,),"")</f>
        <v>&lt;vl-organisatie-ext:lidVan&gt;</v>
      </c>
      <c r="D526" s="11" t="str">
        <f>IF($A526&lt;&gt;"",IF(VLOOKUP($A526,Vocabulary!$A:$J,3,)=0,"",VLOOKUP($A526,Vocabulary!$A:$J,3,)),"")</f>
        <v/>
      </c>
      <c r="E526" s="11" t="str">
        <f>IF($A526&lt;&gt;"",IF(VLOOKUP($A526,Vocabulary!$A:$J,7,)=0,"",VLOOKUP($A526,Vocabulary!$A:$J,7,)),"")</f>
        <v>external terminology:
http://www.w3.org/ns/org#memberOf</v>
      </c>
      <c r="F526" s="11" t="str">
        <f>IF($A526&lt;&gt;"",VLOOKUP($A526,Vocabulary!$A:$J,4,),"")</f>
        <v>Organization</v>
      </c>
      <c r="J526" s="8" t="s">
        <v>732</v>
      </c>
    </row>
    <row r="527" spans="1:10" x14ac:dyDescent="0.3">
      <c r="A527" s="8">
        <v>597</v>
      </c>
      <c r="B527" s="12" t="str">
        <f>IFERROR(VLOOKUP(A527,Vocabulary!$A:$J,2,),"")</f>
        <v>Lidmaatschap</v>
      </c>
      <c r="C527" s="12" t="str">
        <f>IF($A527&lt;&gt;"",VLOOKUP($A527,Vocabulary!$A:$J,10,),"")</f>
        <v>&lt;vl-organisatie-ext:Lidmaatschap&gt;</v>
      </c>
      <c r="D527" s="11" t="str">
        <f>IF($A527&lt;&gt;"",IF(VLOOKUP($A527,Vocabulary!$A:$J,3,)=0,"",VLOOKUP($A527,Vocabulary!$A:$J,3,)),"")</f>
        <v/>
      </c>
      <c r="E527" s="11" t="str">
        <f>IF($A527&lt;&gt;"",IF(VLOOKUP($A527,Vocabulary!$A:$J,7,)=0,"",VLOOKUP($A527,Vocabulary!$A:$J,7,)),"")</f>
        <v>external terminology:
http://www.w3.org/ns/org#Membership</v>
      </c>
      <c r="F527" s="11" t="str">
        <f>IF($A527&lt;&gt;"",VLOOKUP($A527,Vocabulary!$A:$J,4,),"")</f>
        <v>Organization</v>
      </c>
      <c r="J527" s="8" t="s">
        <v>732</v>
      </c>
    </row>
    <row r="528" spans="1:10" x14ac:dyDescent="0.3">
      <c r="A528" s="8">
        <v>598</v>
      </c>
      <c r="B528" s="12" t="str">
        <f>IFERROR(VLOOKUP(A528,Vocabulary!$A:$J,2,),"")</f>
        <v>logo</v>
      </c>
      <c r="C528" s="12" t="str">
        <f>IF($A528&lt;&gt;"",VLOOKUP($A528,Vocabulary!$A:$J,10,),"")</f>
        <v>&lt;vl-organisatie-ext:logo&gt;</v>
      </c>
      <c r="D528" s="11" t="str">
        <f>IF($A528&lt;&gt;"",IF(VLOOKUP($A528,Vocabulary!$A:$J,3,)=0,"",VLOOKUP($A528,Vocabulary!$A:$J,3,)),"")</f>
        <v/>
      </c>
      <c r="E528" s="11" t="str">
        <f>IF($A528&lt;&gt;"",IF(VLOOKUP($A528,Vocabulary!$A:$J,7,)=0,"",VLOOKUP($A528,Vocabulary!$A:$J,7,)),"")</f>
        <v>external terminology:
http://schema.org/logo</v>
      </c>
      <c r="F528" s="11" t="str">
        <f>IF($A528&lt;&gt;"",VLOOKUP($A528,Vocabulary!$A:$J,4,),"")</f>
        <v>Organization</v>
      </c>
      <c r="J528" s="8" t="s">
        <v>732</v>
      </c>
    </row>
    <row r="529" spans="1:10" x14ac:dyDescent="0.3">
      <c r="A529" s="8">
        <v>599</v>
      </c>
      <c r="B529" s="12" t="str">
        <f>IFERROR(VLOOKUP(A529,Vocabulary!$A:$J,2,),"")</f>
        <v>Oprichtingsgebeurtenis</v>
      </c>
      <c r="C529" s="12" t="str">
        <f>IF($A529&lt;&gt;"",VLOOKUP($A529,Vocabulary!$A:$J,10,),"")</f>
        <v>&lt;vl-organisatie-ext:Oprichtingsgebeurtenis&gt;</v>
      </c>
      <c r="D529" s="11" t="str">
        <f>IF($A529&lt;&gt;"",IF(VLOOKUP($A529,Vocabulary!$A:$J,3,)=0,"",VLOOKUP($A529,Vocabulary!$A:$J,3,)),"")</f>
        <v/>
      </c>
      <c r="E529" s="11" t="str">
        <f>IF($A529&lt;&gt;"",IF(VLOOKUP($A529,Vocabulary!$A:$J,7,)=0,"",VLOOKUP($A529,Vocabulary!$A:$J,7,)),"")</f>
        <v>external terminology:
http://data.europa.eu/m8g/FoundationEvent</v>
      </c>
      <c r="F529" s="11" t="str">
        <f>IF($A529&lt;&gt;"",VLOOKUP($A529,Vocabulary!$A:$J,4,),"")</f>
        <v>Organization</v>
      </c>
      <c r="J529" s="8" t="s">
        <v>732</v>
      </c>
    </row>
    <row r="530" spans="1:10" x14ac:dyDescent="0.3">
      <c r="A530" s="8">
        <v>600</v>
      </c>
      <c r="B530" s="12" t="str">
        <f>IFERROR(VLOOKUP(A530,Vocabulary!$A:$J,2,),"")</f>
        <v>Organisatie</v>
      </c>
      <c r="C530" s="12" t="str">
        <f>IF($A530&lt;&gt;"",VLOOKUP($A530,Vocabulary!$A:$J,10,),"")</f>
        <v>&lt;vl-organisatie-ext:Organisatie&gt;</v>
      </c>
      <c r="D530" s="11" t="str">
        <f>IF($A530&lt;&gt;"",IF(VLOOKUP($A530,Vocabulary!$A:$J,3,)=0,"",VLOOKUP($A530,Vocabulary!$A:$J,3,)),"")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E530" s="11" t="str">
        <f>IF($A530&lt;&gt;"",IF(VLOOKUP($A530,Vocabulary!$A:$J,7,)=0,"",VLOOKUP($A530,Vocabulary!$A:$J,7,)),"")</f>
        <v>external terminology:
http://www.w3.org/ns/org#Organization</v>
      </c>
      <c r="F530" s="11" t="str">
        <f>IF($A530&lt;&gt;"",VLOOKUP($A530,Vocabulary!$A:$J,4,),"")</f>
        <v>Organization</v>
      </c>
      <c r="J530" s="8" t="s">
        <v>732</v>
      </c>
    </row>
    <row r="531" spans="1:10" x14ac:dyDescent="0.3">
      <c r="A531" s="8">
        <v>601</v>
      </c>
      <c r="B531" s="12" t="str">
        <f>IFERROR(VLOOKUP(A531,Vocabulary!$A:$J,2,),"")</f>
        <v>organisatieactiviteit</v>
      </c>
      <c r="C531" s="12" t="str">
        <f>IF($A531&lt;&gt;"",VLOOKUP($A531,Vocabulary!$A:$J,10,),"")</f>
        <v>&lt;vl-organisatie-ext:organisatieactiviteit&gt;</v>
      </c>
      <c r="D531" s="11" t="str">
        <f>IF($A531&lt;&gt;"",IF(VLOOKUP($A531,Vocabulary!$A:$J,3,)=0,"",VLOOKUP($A531,Vocabulary!$A:$J,3,)),"")</f>
        <v/>
      </c>
      <c r="E531" s="11" t="str">
        <f>IF($A531&lt;&gt;"",IF(VLOOKUP($A531,Vocabulary!$A:$J,7,)=0,"",VLOOKUP($A531,Vocabulary!$A:$J,7,)),"")</f>
        <v>external terminology:
http://www.w3.org/ns/regorg#orgActivity</v>
      </c>
      <c r="F531" s="11" t="str">
        <f>IF($A531&lt;&gt;"",VLOOKUP($A531,Vocabulary!$A:$J,4,),"")</f>
        <v>Organization</v>
      </c>
      <c r="J531" s="8" t="s">
        <v>732</v>
      </c>
    </row>
    <row r="532" spans="1:10" x14ac:dyDescent="0.3">
      <c r="A532" s="8">
        <v>602</v>
      </c>
      <c r="B532" s="12" t="str">
        <f>IFERROR(VLOOKUP(A532,Vocabulary!$A:$J,2,),"")</f>
        <v>Organisatie-eenheid</v>
      </c>
      <c r="C532" s="12" t="str">
        <f>IF($A532&lt;&gt;"",VLOOKUP($A532,Vocabulary!$A:$J,10,),"")</f>
        <v>&lt;vl-organisatie-ext:Organisatie-eenheid&gt;</v>
      </c>
      <c r="D532" s="11" t="str">
        <f>IF($A532&lt;&gt;"",IF(VLOOKUP($A532,Vocabulary!$A:$J,3,)=0,"",VLOOKUP($A532,Vocabulary!$A:$J,3,)),"")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E532" s="11" t="str">
        <f>IF($A532&lt;&gt;"",IF(VLOOKUP($A532,Vocabulary!$A:$J,7,)=0,"",VLOOKUP($A532,Vocabulary!$A:$J,7,)),"")</f>
        <v>external terminology:
http://www.w3.org/ns/org#OrganizationalUnit</v>
      </c>
      <c r="F532" s="11" t="str">
        <f>IF($A532&lt;&gt;"",VLOOKUP($A532,Vocabulary!$A:$J,4,),"")</f>
        <v>Organization</v>
      </c>
      <c r="J532" s="8" t="s">
        <v>732</v>
      </c>
    </row>
    <row r="533" spans="1:10" x14ac:dyDescent="0.3">
      <c r="A533" s="8">
        <v>603</v>
      </c>
      <c r="B533" s="12" t="str">
        <f>IFERROR(VLOOKUP(A533,Vocabulary!$A:$J,2,),"")</f>
        <v>organisatiestatus</v>
      </c>
      <c r="C533" s="12" t="str">
        <f>IF($A533&lt;&gt;"",VLOOKUP($A533,Vocabulary!$A:$J,10,),"")</f>
        <v>&lt;vl-organisatie-ext:organisatiestatus&gt;</v>
      </c>
      <c r="D533" s="11" t="str">
        <f>IF($A533&lt;&gt;"",IF(VLOOKUP($A533,Vocabulary!$A:$J,3,)=0,"",VLOOKUP($A533,Vocabulary!$A:$J,3,)),"")</f>
        <v/>
      </c>
      <c r="E533" s="11" t="str">
        <f>IF($A533&lt;&gt;"",IF(VLOOKUP($A533,Vocabulary!$A:$J,7,)=0,"",VLOOKUP($A533,Vocabulary!$A:$J,7,)),"")</f>
        <v>external terminology:
http://www.w3.org/ns/regorg#orgStatus</v>
      </c>
      <c r="F533" s="11" t="str">
        <f>IF($A533&lt;&gt;"",VLOOKUP($A533,Vocabulary!$A:$J,4,),"")</f>
        <v>Organization</v>
      </c>
      <c r="J533" s="8" t="s">
        <v>732</v>
      </c>
    </row>
    <row r="534" spans="1:10" x14ac:dyDescent="0.3">
      <c r="A534" s="8">
        <v>604</v>
      </c>
      <c r="B534" s="12" t="str">
        <f>IFERROR(VLOOKUP(A534,Vocabulary!$A:$J,2,),"")</f>
        <v>organisatietype</v>
      </c>
      <c r="C534" s="12" t="str">
        <f>IF($A534&lt;&gt;"",VLOOKUP($A534,Vocabulary!$A:$J,10,),"")</f>
        <v>&lt;vl-organisatie-ext:organisatietype&gt;</v>
      </c>
      <c r="D534" s="11" t="str">
        <f>IF($A534&lt;&gt;"",IF(VLOOKUP($A534,Vocabulary!$A:$J,3,)=0,"",VLOOKUP($A534,Vocabulary!$A:$J,3,)),"")</f>
        <v/>
      </c>
      <c r="E534" s="11" t="str">
        <f>IF($A534&lt;&gt;"",IF(VLOOKUP($A534,Vocabulary!$A:$J,7,)=0,"",VLOOKUP($A534,Vocabulary!$A:$J,7,)),"")</f>
        <v>external terminology:
http://www.w3.org/ns/regorg#orgType</v>
      </c>
      <c r="F534" s="11" t="str">
        <f>IF($A534&lt;&gt;"",VLOOKUP($A534,Vocabulary!$A:$J,4,),"")</f>
        <v>Organization</v>
      </c>
      <c r="J534" s="8" t="s">
        <v>732</v>
      </c>
    </row>
    <row r="535" spans="1:10" x14ac:dyDescent="0.3">
      <c r="A535" s="8">
        <v>605</v>
      </c>
      <c r="B535" s="12" t="str">
        <f>IFERROR(VLOOKUP(A535,Vocabulary!$A:$J,2,),"")</f>
        <v>origineleOrganisatie</v>
      </c>
      <c r="C535" s="12" t="str">
        <f>IF($A535&lt;&gt;"",VLOOKUP($A535,Vocabulary!$A:$J,10,),"")</f>
        <v>&lt;vl-organisatie-ext:origineleOrganisatie&gt;</v>
      </c>
      <c r="D535" s="11" t="str">
        <f>IF($A535&lt;&gt;"",IF(VLOOKUP($A535,Vocabulary!$A:$J,3,)=0,"",VLOOKUP($A535,Vocabulary!$A:$J,3,)),"")</f>
        <v/>
      </c>
      <c r="E535" s="11" t="str">
        <f>IF($A535&lt;&gt;"",IF(VLOOKUP($A535,Vocabulary!$A:$J,7,)=0,"",VLOOKUP($A535,Vocabulary!$A:$J,7,)),"")</f>
        <v>external terminology:
http://www.w3.org/ns/org#originalOrganization</v>
      </c>
      <c r="F535" s="11" t="str">
        <f>IF($A535&lt;&gt;"",VLOOKUP($A535,Vocabulary!$A:$J,4,),"")</f>
        <v>Organization</v>
      </c>
      <c r="J535" s="8" t="s">
        <v>732</v>
      </c>
    </row>
    <row r="536" spans="1:10" x14ac:dyDescent="0.3">
      <c r="A536" s="8">
        <v>606</v>
      </c>
      <c r="B536" s="12" t="str">
        <f>IFERROR(VLOOKUP(A536,Vocabulary!$A:$J,2,),"")</f>
        <v>Positie</v>
      </c>
      <c r="C536" s="12" t="str">
        <f>IF($A536&lt;&gt;"",VLOOKUP($A536,Vocabulary!$A:$J,10,),"")</f>
        <v>&lt;vl-organisatie-ext:Positie&gt;</v>
      </c>
      <c r="D536" s="11" t="str">
        <f>IF($A536&lt;&gt;"",IF(VLOOKUP($A536,Vocabulary!$A:$J,3,)=0,"",VLOOKUP($A536,Vocabulary!$A:$J,3,)),"")</f>
        <v/>
      </c>
      <c r="E536" s="11" t="str">
        <f>IF($A536&lt;&gt;"",IF(VLOOKUP($A536,Vocabulary!$A:$J,7,)=0,"",VLOOKUP($A536,Vocabulary!$A:$J,7,)),"")</f>
        <v>external terminology:
http://www.w3.org/ns/org#Post</v>
      </c>
      <c r="F536" s="11" t="str">
        <f>IF($A536&lt;&gt;"",VLOOKUP($A536,Vocabulary!$A:$J,4,),"")</f>
        <v>Organization</v>
      </c>
      <c r="J536" s="8" t="s">
        <v>732</v>
      </c>
    </row>
    <row r="537" spans="1:10" x14ac:dyDescent="0.3">
      <c r="A537" s="8">
        <v>607</v>
      </c>
      <c r="B537" s="12" t="str">
        <f>IFERROR(VLOOKUP(A537,Vocabulary!$A:$J,2,),"")</f>
        <v>positieBij</v>
      </c>
      <c r="C537" s="12" t="str">
        <f>IF($A537&lt;&gt;"",VLOOKUP($A537,Vocabulary!$A:$J,10,),"")</f>
        <v>&lt;vl-organisatie-ext:positieBij&gt;</v>
      </c>
      <c r="D537" s="11" t="str">
        <f>IF($A537&lt;&gt;"",IF(VLOOKUP($A537,Vocabulary!$A:$J,3,)=0,"",VLOOKUP($A537,Vocabulary!$A:$J,3,)),"")</f>
        <v/>
      </c>
      <c r="E537" s="11" t="str">
        <f>IF($A537&lt;&gt;"",IF(VLOOKUP($A537,Vocabulary!$A:$J,7,)=0,"",VLOOKUP($A537,Vocabulary!$A:$J,7,)),"")</f>
        <v>external terminology:
http://www.w3.org/ns/org#postIn</v>
      </c>
      <c r="F537" s="11" t="str">
        <f>IF($A537&lt;&gt;"",VLOOKUP($A537,Vocabulary!$A:$J,4,),"")</f>
        <v>Organization</v>
      </c>
      <c r="J537" s="8" t="s">
        <v>732</v>
      </c>
    </row>
    <row r="538" spans="1:10" x14ac:dyDescent="0.3">
      <c r="A538" s="8">
        <v>608</v>
      </c>
      <c r="B538" s="12" t="str">
        <f>IFERROR(VLOOKUP(A538,Vocabulary!$A:$J,2,),"")</f>
        <v>PubliekeOrganisatie</v>
      </c>
      <c r="C538" s="12" t="str">
        <f>IF($A538&lt;&gt;"",VLOOKUP($A538,Vocabulary!$A:$J,10,),"")</f>
        <v>&lt;vl-organisatie-ext:PubliekeOrganisatie&gt;</v>
      </c>
      <c r="D538" s="11" t="str">
        <f>IF($A538&lt;&gt;"",IF(VLOOKUP($A538,Vocabulary!$A:$J,3,)=0,"",VLOOKUP($A538,Vocabulary!$A:$J,3,)),"")</f>
        <v/>
      </c>
      <c r="E538" s="11" t="str">
        <f>IF($A538&lt;&gt;"",IF(VLOOKUP($A538,Vocabulary!$A:$J,7,)=0,"",VLOOKUP($A538,Vocabulary!$A:$J,7,)),"")</f>
        <v>external terminology:
http://data.europa.eu/m8g/PublicOrganisation</v>
      </c>
      <c r="F538" s="11" t="str">
        <f>IF($A538&lt;&gt;"",VLOOKUP($A538,Vocabulary!$A:$J,4,),"")</f>
        <v>Organization</v>
      </c>
      <c r="J538" s="8" t="s">
        <v>732</v>
      </c>
    </row>
    <row r="539" spans="1:10" x14ac:dyDescent="0.3">
      <c r="A539" s="8">
        <v>609</v>
      </c>
      <c r="B539" s="12" t="str">
        <f>IFERROR(VLOOKUP(A539,Vocabulary!$A:$J,2,),"")</f>
        <v>rapporteertAan</v>
      </c>
      <c r="C539" s="12" t="str">
        <f>IF($A539&lt;&gt;"",VLOOKUP($A539,Vocabulary!$A:$J,10,),"")</f>
        <v>&lt;vl-organisatie-ext:rapporteertAan&gt;</v>
      </c>
      <c r="D539" s="11" t="str">
        <f>IF($A539&lt;&gt;"",IF(VLOOKUP($A539,Vocabulary!$A:$J,3,)=0,"",VLOOKUP($A539,Vocabulary!$A:$J,3,)),"")</f>
        <v/>
      </c>
      <c r="E539" s="11" t="str">
        <f>IF($A539&lt;&gt;"",IF(VLOOKUP($A539,Vocabulary!$A:$J,7,)=0,"",VLOOKUP($A539,Vocabulary!$A:$J,7,)),"")</f>
        <v>external terminology:
http://www.w3.org/ns/org#reportsTo</v>
      </c>
      <c r="F539" s="11" t="str">
        <f>IF($A539&lt;&gt;"",VLOOKUP($A539,Vocabulary!$A:$J,4,),"")</f>
        <v>Organization</v>
      </c>
      <c r="J539" s="8" t="s">
        <v>732</v>
      </c>
    </row>
    <row r="540" spans="1:10" x14ac:dyDescent="0.3">
      <c r="A540" s="8">
        <v>610</v>
      </c>
      <c r="B540" s="12" t="str">
        <f>IFERROR(VLOOKUP(A540,Vocabulary!$A:$J,2,),"")</f>
        <v>registratie</v>
      </c>
      <c r="C540" s="12" t="str">
        <f>IF($A540&lt;&gt;"",VLOOKUP($A540,Vocabulary!$A:$J,10,),"")</f>
        <v>&lt;vl-organisatie-ext:registratie&gt;</v>
      </c>
      <c r="D540" s="11" t="str">
        <f>IF($A540&lt;&gt;"",IF(VLOOKUP($A540,Vocabulary!$A:$J,3,)=0,"",VLOOKUP($A540,Vocabulary!$A:$J,3,)),"")</f>
        <v/>
      </c>
      <c r="E540" s="11" t="str">
        <f>IF($A540&lt;&gt;"",IF(VLOOKUP($A540,Vocabulary!$A:$J,7,)=0,"",VLOOKUP($A540,Vocabulary!$A:$J,7,)),"")</f>
        <v>external terminology:
http://www.w3.org/ns/regorg#registration</v>
      </c>
      <c r="F540" s="11" t="str">
        <f>IF($A540&lt;&gt;"",VLOOKUP($A540,Vocabulary!$A:$J,4,),"")</f>
        <v>Organization</v>
      </c>
      <c r="J540" s="8" t="s">
        <v>732</v>
      </c>
    </row>
    <row r="541" spans="1:10" x14ac:dyDescent="0.3">
      <c r="A541" s="8">
        <v>611</v>
      </c>
      <c r="B541" s="12" t="str">
        <f>IFERROR(VLOOKUP(A541,Vocabulary!$A:$J,2,),"")</f>
        <v>resulterendeOrganisatie</v>
      </c>
      <c r="C541" s="12" t="str">
        <f>IF($A541&lt;&gt;"",VLOOKUP($A541,Vocabulary!$A:$J,10,),"")</f>
        <v>&lt;vl-organisatie-ext:resulterendeOrganisatie&gt;</v>
      </c>
      <c r="D541" s="11" t="str">
        <f>IF($A541&lt;&gt;"",IF(VLOOKUP($A541,Vocabulary!$A:$J,3,)=0,"",VLOOKUP($A541,Vocabulary!$A:$J,3,)),"")</f>
        <v/>
      </c>
      <c r="E541" s="11" t="str">
        <f>IF($A541&lt;&gt;"",IF(VLOOKUP($A541,Vocabulary!$A:$J,7,)=0,"",VLOOKUP($A541,Vocabulary!$A:$J,7,)),"")</f>
        <v>external terminology:
http://www.w3.org/ns/org#resultingOrganization</v>
      </c>
      <c r="F541" s="11" t="str">
        <f>IF($A541&lt;&gt;"",VLOOKUP($A541,Vocabulary!$A:$J,4,),"")</f>
        <v>Organization</v>
      </c>
      <c r="J541" s="8" t="s">
        <v>732</v>
      </c>
    </row>
    <row r="542" spans="1:10" x14ac:dyDescent="0.3">
      <c r="A542" s="8">
        <v>612</v>
      </c>
      <c r="B542" s="12" t="str">
        <f>IFERROR(VLOOKUP(A542,Vocabulary!$A:$J,2,),"")</f>
        <v>Rol</v>
      </c>
      <c r="C542" s="12" t="str">
        <f>IF($A542&lt;&gt;"",VLOOKUP($A542,Vocabulary!$A:$J,10,),"")</f>
        <v>&lt;vl-organisatie-ext:Rol&gt;</v>
      </c>
      <c r="D542" s="11" t="str">
        <f>IF($A542&lt;&gt;"",IF(VLOOKUP($A542,Vocabulary!$A:$J,3,)=0,"",VLOOKUP($A542,Vocabulary!$A:$J,3,)),"")</f>
        <v/>
      </c>
      <c r="E542" s="11" t="str">
        <f>IF($A542&lt;&gt;"",IF(VLOOKUP($A542,Vocabulary!$A:$J,7,)=0,"",VLOOKUP($A542,Vocabulary!$A:$J,7,)),"")</f>
        <v>external terminology:
http://www.w3.org/ns/org#Role</v>
      </c>
      <c r="F542" s="11" t="str">
        <f>IF($A542&lt;&gt;"",VLOOKUP($A542,Vocabulary!$A:$J,4,),"")</f>
        <v>Organization</v>
      </c>
      <c r="J542" s="8" t="s">
        <v>732</v>
      </c>
    </row>
    <row r="543" spans="1:10" x14ac:dyDescent="0.3">
      <c r="A543" s="8">
        <v>613</v>
      </c>
      <c r="B543" s="12" t="str">
        <f>IFERROR(VLOOKUP(A543,Vocabulary!$A:$J,2,),"")</f>
        <v>rol</v>
      </c>
      <c r="C543" s="12" t="str">
        <f>IF($A543&lt;&gt;"",VLOOKUP($A543,Vocabulary!$A:$J,10,),"")</f>
        <v>&lt;vl-organisatie-ext:rol&gt;</v>
      </c>
      <c r="D543" s="11" t="str">
        <f>IF($A543&lt;&gt;"",IF(VLOOKUP($A543,Vocabulary!$A:$J,3,)=0,"",VLOOKUP($A543,Vocabulary!$A:$J,3,)),"")</f>
        <v/>
      </c>
      <c r="E543" s="11" t="str">
        <f>IF($A543&lt;&gt;"",IF(VLOOKUP($A543,Vocabulary!$A:$J,7,)=0,"",VLOOKUP($A543,Vocabulary!$A:$J,7,)),"")</f>
        <v>external terminology:
http://www.w3.org/ns/org#role</v>
      </c>
      <c r="F543" s="11" t="str">
        <f>IF($A543&lt;&gt;"",VLOOKUP($A543,Vocabulary!$A:$J,4,),"")</f>
        <v>Organization</v>
      </c>
      <c r="J543" s="8" t="s">
        <v>732</v>
      </c>
    </row>
    <row r="544" spans="1:10" x14ac:dyDescent="0.3">
      <c r="A544" s="8">
        <v>614</v>
      </c>
      <c r="B544" s="12" t="str">
        <f>IFERROR(VLOOKUP(A544,Vocabulary!$A:$J,2,),"")</f>
        <v>ruimtelijk</v>
      </c>
      <c r="C544" s="12" t="str">
        <f>IF($A544&lt;&gt;"",VLOOKUP($A544,Vocabulary!$A:$J,10,),"")</f>
        <v>&lt;vl-organisatie-ext:ruimtelijk&gt;</v>
      </c>
      <c r="D544" s="11" t="str">
        <f>IF($A544&lt;&gt;"",IF(VLOOKUP($A544,Vocabulary!$A:$J,3,)=0,"",VLOOKUP($A544,Vocabulary!$A:$J,3,)),"")</f>
        <v/>
      </c>
      <c r="E544" s="11" t="str">
        <f>IF($A544&lt;&gt;"",IF(VLOOKUP($A544,Vocabulary!$A:$J,7,)=0,"",VLOOKUP($A544,Vocabulary!$A:$J,7,)),"")</f>
        <v>external terminology:
http://purl.org/dc/terms/spatial</v>
      </c>
      <c r="F544" s="11" t="str">
        <f>IF($A544&lt;&gt;"",VLOOKUP($A544,Vocabulary!$A:$J,4,),"")</f>
        <v>Organization</v>
      </c>
      <c r="J544" s="8" t="s">
        <v>732</v>
      </c>
    </row>
    <row r="545" spans="1:10" ht="28.8" x14ac:dyDescent="0.3">
      <c r="A545" s="8">
        <v>615</v>
      </c>
      <c r="B545" s="12" t="str">
        <f>IFERROR(VLOOKUP(A545,Vocabulary!$A:$J,2,),"")</f>
        <v>SamenwerkingVanOrganisaties</v>
      </c>
      <c r="C545" s="12" t="str">
        <f>IF($A545&lt;&gt;"",VLOOKUP($A545,Vocabulary!$A:$J,10,),"")</f>
        <v>&lt;vl-organisatie-ext:SamenwerkingVanOrganisaties&gt;</v>
      </c>
      <c r="D545" s="11" t="str">
        <f>IF($A545&lt;&gt;"",IF(VLOOKUP($A545,Vocabulary!$A:$J,3,)=0,"",VLOOKUP($A545,Vocabulary!$A:$J,3,)),"")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E545" s="11" t="str">
        <f>IF($A545&lt;&gt;"",IF(VLOOKUP($A545,Vocabulary!$A:$J,7,)=0,"",VLOOKUP($A545,Vocabulary!$A:$J,7,)),"")</f>
        <v>external terminology:
http://www.w3.org/ns/org#OrganizationalCollaboration</v>
      </c>
      <c r="F545" s="11" t="str">
        <f>IF($A545&lt;&gt;"",VLOOKUP($A545,Vocabulary!$A:$J,4,),"")</f>
        <v>Organization</v>
      </c>
      <c r="J545" s="8" t="s">
        <v>732</v>
      </c>
    </row>
    <row r="546" spans="1:10" x14ac:dyDescent="0.3">
      <c r="A546" s="8">
        <v>616</v>
      </c>
      <c r="B546" s="12" t="str">
        <f>IFERROR(VLOOKUP(A546,Vocabulary!$A:$J,2,),"")</f>
        <v>suborganisatieVan</v>
      </c>
      <c r="C546" s="12" t="str">
        <f>IF($A546&lt;&gt;"",VLOOKUP($A546,Vocabulary!$A:$J,10,),"")</f>
        <v>&lt;vl-organisatie-ext:suborganisatieVan&gt;</v>
      </c>
      <c r="D546" s="11" t="str">
        <f>IF($A546&lt;&gt;"",IF(VLOOKUP($A546,Vocabulary!$A:$J,3,)=0,"",VLOOKUP($A546,Vocabulary!$A:$J,3,)),"")</f>
        <v/>
      </c>
      <c r="E546" s="11" t="str">
        <f>IF($A546&lt;&gt;"",IF(VLOOKUP($A546,Vocabulary!$A:$J,7,)=0,"",VLOOKUP($A546,Vocabulary!$A:$J,7,)),"")</f>
        <v>external terminology:
http://www.w3.org/ns/org#subOrganizationOf</v>
      </c>
      <c r="F546" s="11" t="str">
        <f>IF($A546&lt;&gt;"",VLOOKUP($A546,Vocabulary!$A:$J,4,),"")</f>
        <v>Organization</v>
      </c>
      <c r="J546" s="8" t="s">
        <v>732</v>
      </c>
    </row>
    <row r="547" spans="1:10" x14ac:dyDescent="0.3">
      <c r="A547" s="8">
        <v>617</v>
      </c>
      <c r="B547" s="12" t="str">
        <f>IFERROR(VLOOKUP(A547,Vocabulary!$A:$J,2,),"")</f>
        <v>veranderdDoor</v>
      </c>
      <c r="C547" s="12" t="str">
        <f>IF($A547&lt;&gt;"",VLOOKUP($A547,Vocabulary!$A:$J,10,),"")</f>
        <v>&lt;vl-organisatie-ext:veranderdDoor&gt;</v>
      </c>
      <c r="D547" s="11" t="str">
        <f>IF($A547&lt;&gt;"",IF(VLOOKUP($A547,Vocabulary!$A:$J,3,)=0,"",VLOOKUP($A547,Vocabulary!$A:$J,3,)),"")</f>
        <v/>
      </c>
      <c r="E547" s="11" t="str">
        <f>IF($A547&lt;&gt;"",IF(VLOOKUP($A547,Vocabulary!$A:$J,7,)=0,"",VLOOKUP($A547,Vocabulary!$A:$J,7,)),"")</f>
        <v>external terminology:
http://www.w3.org/ns/org#changedBy</v>
      </c>
      <c r="F547" s="11" t="str">
        <f>IF($A547&lt;&gt;"",VLOOKUP($A547,Vocabulary!$A:$J,4,),"")</f>
        <v>Organization</v>
      </c>
      <c r="J547" s="8" t="s">
        <v>732</v>
      </c>
    </row>
    <row r="548" spans="1:10" x14ac:dyDescent="0.3">
      <c r="A548" s="8">
        <v>618</v>
      </c>
      <c r="B548" s="12" t="str">
        <f>IFERROR(VLOOKUP(A548,Vocabulary!$A:$J,2,),"")</f>
        <v>Veranderingsgebeurtenis</v>
      </c>
      <c r="C548" s="12" t="str">
        <f>IF($A548&lt;&gt;"",VLOOKUP($A548,Vocabulary!$A:$J,10,),"")</f>
        <v>&lt;vl-organisatie-ext:Veranderingsgebeurtenis&gt;</v>
      </c>
      <c r="D548" s="11" t="str">
        <f>IF($A548&lt;&gt;"",IF(VLOOKUP($A548,Vocabulary!$A:$J,3,)=0,"",VLOOKUP($A548,Vocabulary!$A:$J,3,)),"")</f>
        <v/>
      </c>
      <c r="E548" s="11" t="str">
        <f>IF($A548&lt;&gt;"",IF(VLOOKUP($A548,Vocabulary!$A:$J,7,)=0,"",VLOOKUP($A548,Vocabulary!$A:$J,7,)),"")</f>
        <v>external terminology:
http://www.w3.org/ns/org#ChangeEvent</v>
      </c>
      <c r="F548" s="11" t="str">
        <f>IF($A548&lt;&gt;"",VLOOKUP($A548,Vocabulary!$A:$J,4,),"")</f>
        <v>Organization</v>
      </c>
      <c r="J548" s="8" t="s">
        <v>732</v>
      </c>
    </row>
    <row r="549" spans="1:10" x14ac:dyDescent="0.3">
      <c r="A549" s="8">
        <v>619</v>
      </c>
      <c r="B549" s="12" t="str">
        <f>IFERROR(VLOOKUP(A549,Vocabulary!$A:$J,2,),"")</f>
        <v>Vestiging</v>
      </c>
      <c r="C549" s="12" t="str">
        <f>IF($A549&lt;&gt;"",VLOOKUP($A549,Vocabulary!$A:$J,10,),"")</f>
        <v>&lt;vl-organisatie-ext:Vestiging&gt;</v>
      </c>
      <c r="D549" s="11" t="str">
        <f>IF($A549&lt;&gt;"",IF(VLOOKUP($A549,Vocabulary!$A:$J,3,)=0,"",VLOOKUP($A549,Vocabulary!$A:$J,3,)),"")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E549" s="11" t="str">
        <f>IF($A549&lt;&gt;"",IF(VLOOKUP($A549,Vocabulary!$A:$J,7,)=0,"",VLOOKUP($A549,Vocabulary!$A:$J,7,)),"")</f>
        <v>external terminology:
http://www.w3.org/ns/org#Site</v>
      </c>
      <c r="F549" s="11" t="str">
        <f>IF($A549&lt;&gt;"",VLOOKUP($A549,Vocabulary!$A:$J,4,),"")</f>
        <v>Organization</v>
      </c>
      <c r="J549" s="8" t="s">
        <v>732</v>
      </c>
    </row>
    <row r="550" spans="1:10" x14ac:dyDescent="0.3">
      <c r="A550" s="8">
        <v>620</v>
      </c>
      <c r="B550" s="12" t="str">
        <f>IFERROR(VLOOKUP(A550,Vocabulary!$A:$J,2,),"")</f>
        <v>vestigingsadres</v>
      </c>
      <c r="C550" s="12" t="str">
        <f>IF($A550&lt;&gt;"",VLOOKUP($A550,Vocabulary!$A:$J,10,),"")</f>
        <v>&lt;vl-organisatie-ext:vestigingsadres&gt;</v>
      </c>
      <c r="D550" s="11" t="str">
        <f>IF($A550&lt;&gt;"",IF(VLOOKUP($A550,Vocabulary!$A:$J,3,)=0,"",VLOOKUP($A550,Vocabulary!$A:$J,3,)),"")</f>
        <v/>
      </c>
      <c r="E550" s="11" t="str">
        <f>IF($A550&lt;&gt;"",IF(VLOOKUP($A550,Vocabulary!$A:$J,7,)=0,"",VLOOKUP($A550,Vocabulary!$A:$J,7,)),"")</f>
        <v>external terminology:
http://www.w3.org/ns/org#siteAddress</v>
      </c>
      <c r="F550" s="11" t="str">
        <f>IF($A550&lt;&gt;"",VLOOKUP($A550,Vocabulary!$A:$J,4,),"")</f>
        <v>Organization</v>
      </c>
      <c r="J550" s="8" t="s">
        <v>732</v>
      </c>
    </row>
    <row r="551" spans="1:10" x14ac:dyDescent="0.3">
      <c r="A551" s="8">
        <v>621</v>
      </c>
      <c r="B551" s="12" t="str">
        <f>IFERROR(VLOOKUP(A551,Vocabulary!$A:$J,2,),"")</f>
        <v>voorkeurslabel</v>
      </c>
      <c r="C551" s="12" t="str">
        <f>IF($A551&lt;&gt;"",VLOOKUP($A551,Vocabulary!$A:$J,10,),"")</f>
        <v>&lt;vl-organisatie-ext:voorkeurslabel&gt;</v>
      </c>
      <c r="D551" s="11" t="str">
        <f>IF($A551&lt;&gt;"",IF(VLOOKUP($A551,Vocabulary!$A:$J,3,)=0,"",VLOOKUP($A551,Vocabulary!$A:$J,3,)),"")</f>
        <v/>
      </c>
      <c r="E551" s="11" t="str">
        <f>IF($A551&lt;&gt;"",IF(VLOOKUP($A551,Vocabulary!$A:$J,7,)=0,"",VLOOKUP($A551,Vocabulary!$A:$J,7,)),"")</f>
        <v>external terminology:
http://www.w3.org/2004/02/skos/core#prefLabel</v>
      </c>
      <c r="F551" s="11" t="str">
        <f>IF($A551&lt;&gt;"",VLOOKUP($A551,Vocabulary!$A:$J,4,),"")</f>
        <v>Organization</v>
      </c>
      <c r="J551" s="8" t="s">
        <v>732</v>
      </c>
    </row>
    <row r="552" spans="1:10" x14ac:dyDescent="0.3">
      <c r="A552" s="8">
        <v>622</v>
      </c>
      <c r="B552" s="12" t="str">
        <f>IFERROR(VLOOKUP(A552,Vocabulary!$A:$J,2,),"")</f>
        <v>wettelijkeNaam</v>
      </c>
      <c r="C552" s="12" t="str">
        <f>IF($A552&lt;&gt;"",VLOOKUP($A552,Vocabulary!$A:$J,10,),"")</f>
        <v>&lt;vl-organisatie-ext:wettelijkeNaam&gt;</v>
      </c>
      <c r="D552" s="11" t="str">
        <f>IF($A552&lt;&gt;"",IF(VLOOKUP($A552,Vocabulary!$A:$J,3,)=0,"",VLOOKUP($A552,Vocabulary!$A:$J,3,)),"")</f>
        <v/>
      </c>
      <c r="E552" s="11" t="str">
        <f>IF($A552&lt;&gt;"",IF(VLOOKUP($A552,Vocabulary!$A:$J,7,)=0,"",VLOOKUP($A552,Vocabulary!$A:$J,7,)),"")</f>
        <v>external terminology:
http://www.w3.org/ns/regorg#legalName</v>
      </c>
      <c r="F552" s="11" t="str">
        <f>IF($A552&lt;&gt;"",VLOOKUP($A552,Vocabulary!$A:$J,4,),"")</f>
        <v>Organization</v>
      </c>
      <c r="J552" s="8" t="s">
        <v>732</v>
      </c>
    </row>
    <row r="553" spans="1:10" x14ac:dyDescent="0.3">
      <c r="A553" s="8">
        <v>623</v>
      </c>
      <c r="B553" s="12" t="str">
        <f>IFERROR(VLOOKUP(A553,Vocabulary!$A:$J,2,),"")</f>
        <v>Object</v>
      </c>
      <c r="C553" s="12" t="str">
        <f>IF($A553&lt;&gt;"",VLOOKUP($A553,Vocabulary!$A:$J,10,),"")</f>
        <v>&lt;vl-generiek:Object&gt;</v>
      </c>
      <c r="D553" s="11" t="str">
        <f>IF($A553&lt;&gt;"",IF(VLOOKUP($A553,Vocabulary!$A:$J,3,)=0,"",VLOOKUP($A553,Vocabulary!$A:$J,3,)),"")</f>
        <v/>
      </c>
      <c r="E553" s="11" t="str">
        <f>IF($A553&lt;&gt;"",IF(VLOOKUP($A553,Vocabulary!$A:$J,7,)=0,"",VLOOKUP($A553,Vocabulary!$A:$J,7,)),"")</f>
        <v/>
      </c>
      <c r="F553" s="11" t="str">
        <f>IF($A553&lt;&gt;"",VLOOKUP($A553,Vocabulary!$A:$J,4,),"")</f>
        <v>Generic</v>
      </c>
      <c r="J553" s="8" t="s">
        <v>732</v>
      </c>
    </row>
    <row r="554" spans="1:10" x14ac:dyDescent="0.3">
      <c r="A554" s="8">
        <v>624</v>
      </c>
      <c r="B554" s="12" t="str">
        <f>IFERROR(VLOOKUP(A554,Vocabulary!$A:$J,2,),"")</f>
        <v>ContactInfo</v>
      </c>
      <c r="C554" s="12" t="str">
        <f>IF($A554&lt;&gt;"",VLOOKUP($A554,Vocabulary!$A:$J,10,),"")</f>
        <v>&lt;vl-generiek:ContactInfo&gt;</v>
      </c>
      <c r="D554" s="11" t="str">
        <f>IF($A554&lt;&gt;"",IF(VLOOKUP($A554,Vocabulary!$A:$J,3,)=0,"",VLOOKUP($A554,Vocabulary!$A:$J,3,)),"")</f>
        <v/>
      </c>
      <c r="E554" s="11" t="str">
        <f>IF($A554&lt;&gt;"",IF(VLOOKUP($A554,Vocabulary!$A:$J,7,)=0,"",VLOOKUP($A554,Vocabulary!$A:$J,7,)),"")</f>
        <v/>
      </c>
      <c r="F554" s="11" t="str">
        <f>IF($A554&lt;&gt;"",VLOOKUP($A554,Vocabulary!$A:$J,4,),"")</f>
        <v>Generic</v>
      </c>
      <c r="J554" s="8" t="s">
        <v>732</v>
      </c>
    </row>
    <row r="555" spans="1:10" x14ac:dyDescent="0.3">
      <c r="A555" s="8">
        <v>625</v>
      </c>
      <c r="B555" s="12" t="str">
        <f>IFERROR(VLOOKUP(A555,Vocabulary!$A:$J,2,),"")</f>
        <v>Perceel</v>
      </c>
      <c r="C555" s="12" t="str">
        <f>IF($A555&lt;&gt;"",VLOOKUP($A555,Vocabulary!$A:$J,10,),"")</f>
        <v>&lt;vl-adres:Perceel&gt;</v>
      </c>
      <c r="D555" s="11" t="str">
        <f>IF($A555&lt;&gt;"",IF(VLOOKUP($A555,Vocabulary!$A:$J,3,)=0,"",VLOOKUP($A555,Vocabulary!$A:$J,3,)),"")</f>
        <v/>
      </c>
      <c r="E555" s="11" t="str">
        <f>IF($A555&lt;&gt;"",IF(VLOOKUP($A555,Vocabulary!$A:$J,7,)=0,"",VLOOKUP($A555,Vocabulary!$A:$J,7,)),"")</f>
        <v/>
      </c>
      <c r="F555" s="11" t="str">
        <f>IF($A555&lt;&gt;"",VLOOKUP($A555,Vocabulary!$A:$J,4,),"")</f>
        <v>Location</v>
      </c>
      <c r="J555" s="8" t="s">
        <v>732</v>
      </c>
    </row>
    <row r="556" spans="1:10" x14ac:dyDescent="0.3">
      <c r="A556" s="8">
        <v>626</v>
      </c>
      <c r="B556" s="12" t="str">
        <f>IFERROR(VLOOKUP(A556,Vocabulary!$A:$J,2,),"")</f>
        <v>Gebouw</v>
      </c>
      <c r="C556" s="12" t="str">
        <f>IF($A556&lt;&gt;"",VLOOKUP($A556,Vocabulary!$A:$J,10,),"")</f>
        <v>&lt;vl-adres:Gebouw&gt;</v>
      </c>
      <c r="D556" s="11" t="str">
        <f>IF($A556&lt;&gt;"",IF(VLOOKUP($A556,Vocabulary!$A:$J,3,)=0,"",VLOOKUP($A556,Vocabulary!$A:$J,3,)),"")</f>
        <v/>
      </c>
      <c r="E556" s="11" t="str">
        <f>IF($A556&lt;&gt;"",IF(VLOOKUP($A556,Vocabulary!$A:$J,7,)=0,"",VLOOKUP($A556,Vocabulary!$A:$J,7,)),"")</f>
        <v/>
      </c>
      <c r="F556" s="11" t="str">
        <f>IF($A556&lt;&gt;"",VLOOKUP($A556,Vocabulary!$A:$J,4,),"")</f>
        <v>Location</v>
      </c>
      <c r="J556" s="8" t="s">
        <v>732</v>
      </c>
    </row>
    <row r="557" spans="1:10" x14ac:dyDescent="0.3">
      <c r="A557" s="8">
        <v>627</v>
      </c>
      <c r="B557" s="12" t="str">
        <f>IFERROR(VLOOKUP(A557,Vocabulary!$A:$J,2,),"")</f>
        <v>Gebouweenheid</v>
      </c>
      <c r="C557" s="12" t="str">
        <f>IF($A557&lt;&gt;"",VLOOKUP($A557,Vocabulary!$A:$J,10,),"")</f>
        <v>&lt;vl-adres:Gebouweenheid&gt;</v>
      </c>
      <c r="D557" s="11" t="str">
        <f>IF($A557&lt;&gt;"",IF(VLOOKUP($A557,Vocabulary!$A:$J,3,)=0,"",VLOOKUP($A557,Vocabulary!$A:$J,3,)),"")</f>
        <v/>
      </c>
      <c r="E557" s="11" t="str">
        <f>IF($A557&lt;&gt;"",IF(VLOOKUP($A557,Vocabulary!$A:$J,7,)=0,"",VLOOKUP($A557,Vocabulary!$A:$J,7,)),"")</f>
        <v/>
      </c>
      <c r="F557" s="11" t="str">
        <f>IF($A557&lt;&gt;"",VLOOKUP($A557,Vocabulary!$A:$J,4,),"")</f>
        <v>Location</v>
      </c>
      <c r="J557" s="8" t="s">
        <v>732</v>
      </c>
    </row>
    <row r="558" spans="1:10" x14ac:dyDescent="0.3">
      <c r="A558" s="8">
        <v>628</v>
      </c>
      <c r="B558" s="12" t="str">
        <f>IFERROR(VLOOKUP(A558,Vocabulary!$A:$J,2,),"")</f>
        <v>Standplaats</v>
      </c>
      <c r="C558" s="12" t="str">
        <f>IF($A558&lt;&gt;"",VLOOKUP($A558,Vocabulary!$A:$J,10,),"")</f>
        <v>&lt;vl-adres:Standplaats&gt;</v>
      </c>
      <c r="D558" s="11" t="str">
        <f>IF($A558&lt;&gt;"",IF(VLOOKUP($A558,Vocabulary!$A:$J,3,)=0,"",VLOOKUP($A558,Vocabulary!$A:$J,3,)),"")</f>
        <v/>
      </c>
      <c r="E558" s="11" t="str">
        <f>IF($A558&lt;&gt;"",IF(VLOOKUP($A558,Vocabulary!$A:$J,7,)=0,"",VLOOKUP($A558,Vocabulary!$A:$J,7,)),"")</f>
        <v/>
      </c>
      <c r="F558" s="11" t="str">
        <f>IF($A558&lt;&gt;"",VLOOKUP($A558,Vocabulary!$A:$J,4,),"")</f>
        <v>Location</v>
      </c>
      <c r="J558" s="8" t="s">
        <v>732</v>
      </c>
    </row>
    <row r="559" spans="1:10" x14ac:dyDescent="0.3">
      <c r="A559" s="8">
        <v>629</v>
      </c>
      <c r="B559" s="12" t="str">
        <f>IFERROR(VLOOKUP(A559,Vocabulary!$A:$J,2,),"")</f>
        <v>Ligplaats</v>
      </c>
      <c r="C559" s="12" t="str">
        <f>IF($A559&lt;&gt;"",VLOOKUP($A559,Vocabulary!$A:$J,10,),"")</f>
        <v>&lt;vl-adres:Ligplaats&gt;</v>
      </c>
      <c r="D559" s="11" t="str">
        <f>IF($A559&lt;&gt;"",IF(VLOOKUP($A559,Vocabulary!$A:$J,3,)=0,"",VLOOKUP($A559,Vocabulary!$A:$J,3,)),"")</f>
        <v/>
      </c>
      <c r="E559" s="11" t="str">
        <f>IF($A559&lt;&gt;"",IF(VLOOKUP($A559,Vocabulary!$A:$J,7,)=0,"",VLOOKUP($A559,Vocabulary!$A:$J,7,)),"")</f>
        <v/>
      </c>
      <c r="F559" s="11" t="str">
        <f>IF($A559&lt;&gt;"",VLOOKUP($A559,Vocabulary!$A:$J,4,),"")</f>
        <v>Location</v>
      </c>
      <c r="J559" s="8" t="s">
        <v>732</v>
      </c>
    </row>
    <row r="560" spans="1:10" x14ac:dyDescent="0.3">
      <c r="A560" s="8">
        <v>630</v>
      </c>
      <c r="B560" s="12" t="str">
        <f>IFERROR(VLOOKUP(A560,Vocabulary!$A:$J,2,),"")</f>
        <v>heeftRelatieMet</v>
      </c>
      <c r="C560" s="12" t="str">
        <f>IF($A560&lt;&gt;"",VLOOKUP($A560,Vocabulary!$A:$J,10,),"")</f>
        <v>&lt;vl-persoon:heeftRelatieMet&gt;</v>
      </c>
      <c r="D560" s="11" t="str">
        <f>IF($A560&lt;&gt;"",IF(VLOOKUP($A560,Vocabulary!$A:$J,3,)=0,"",VLOOKUP($A560,Vocabulary!$A:$J,3,)),"")</f>
        <v/>
      </c>
      <c r="E560" s="11" t="str">
        <f>IF($A560&lt;&gt;"",IF(VLOOKUP($A560,Vocabulary!$A:$J,7,)=0,"",VLOOKUP($A560,Vocabulary!$A:$J,7,)),"")</f>
        <v/>
      </c>
      <c r="F560" s="11" t="str">
        <f>IF($A560&lt;&gt;"",VLOOKUP($A560,Vocabulary!$A:$J,4,),"")</f>
        <v>Person</v>
      </c>
      <c r="J560" s="8" t="s">
        <v>732</v>
      </c>
    </row>
    <row r="561" spans="1:10" x14ac:dyDescent="0.3">
      <c r="A561" s="8">
        <v>631</v>
      </c>
      <c r="B561" s="12" t="str">
        <f>IFERROR(VLOOKUP(A561,Vocabulary!$A:$J,2,),"")</f>
        <v>alternatieveNaam</v>
      </c>
      <c r="C561" s="12" t="str">
        <f>IF($A561&lt;&gt;"",VLOOKUP($A561,Vocabulary!$A:$J,10,),"")</f>
        <v>&lt;vl-organisatie-ext:alternatieveNaam&gt;</v>
      </c>
      <c r="D561" s="11" t="str">
        <f>IF($A561&lt;&gt;"",IF(VLOOKUP($A561,Vocabulary!$A:$J,3,)=0,"",VLOOKUP($A561,Vocabulary!$A:$J,3,)),"")</f>
        <v>alternative label</v>
      </c>
      <c r="E561" s="11" t="str">
        <f>IF($A561&lt;&gt;"",IF(VLOOKUP($A561,Vocabulary!$A:$J,7,)=0,"",VLOOKUP($A561,Vocabulary!$A:$J,7,)),"")</f>
        <v>&lt;skos:altLabel&gt;</v>
      </c>
      <c r="F561" s="11" t="str">
        <f>IF($A561&lt;&gt;"",VLOOKUP($A561,Vocabulary!$A:$J,4,),"")</f>
        <v>Organization</v>
      </c>
      <c r="J561" s="8" t="s">
        <v>732</v>
      </c>
    </row>
    <row r="562" spans="1:10" x14ac:dyDescent="0.3">
      <c r="A562" s="8">
        <v>632</v>
      </c>
      <c r="B562" s="12" t="str">
        <f>IFERROR(VLOOKUP(A562,Vocabulary!$A:$J,2,),"")</f>
        <v>website</v>
      </c>
      <c r="C562" s="12" t="str">
        <f>IF($A562&lt;&gt;"",VLOOKUP($A562,Vocabulary!$A:$J,10,),"")</f>
        <v>&lt;vl-generiek-ext:website&gt;</v>
      </c>
      <c r="D562" s="11" t="str">
        <f>IF($A562&lt;&gt;"",IF(VLOOKUP($A562,Vocabulary!$A:$J,3,)=0,"",VLOOKUP($A562,Vocabulary!$A:$J,3,)),"")</f>
        <v/>
      </c>
      <c r="E562" s="11" t="str">
        <f>IF($A562&lt;&gt;"",IF(VLOOKUP($A562,Vocabulary!$A:$J,7,)=0,"",VLOOKUP($A562,Vocabulary!$A:$J,7,)),"")</f>
        <v/>
      </c>
      <c r="F562" s="11" t="str">
        <f>IF($A562&lt;&gt;"",VLOOKUP($A562,Vocabulary!$A:$J,4,),"")</f>
        <v>Generic</v>
      </c>
      <c r="J562" s="8" t="s">
        <v>732</v>
      </c>
    </row>
    <row r="563" spans="1:10" x14ac:dyDescent="0.3">
      <c r="A563" s="8">
        <v>633</v>
      </c>
      <c r="B563" s="12" t="str">
        <f>IFERROR(VLOOKUP(A563,Vocabulary!$A:$J,2,),"")</f>
        <v>Rechtsvormtype</v>
      </c>
      <c r="C563" s="12" t="str">
        <f>IF($A563&lt;&gt;"",VLOOKUP($A563,Vocabulary!$A:$J,10,),"")</f>
        <v>&lt;vl-organisatie:Rechtsvormtype&gt;</v>
      </c>
      <c r="D563" s="11" t="str">
        <f>IF($A563&lt;&gt;"",IF(VLOOKUP($A563,Vocabulary!$A:$J,3,)=0,"",VLOOKUP($A563,Vocabulary!$A:$J,3,)),"")</f>
        <v/>
      </c>
      <c r="E563" s="11" t="str">
        <f>IF($A563&lt;&gt;"",IF(VLOOKUP($A563,Vocabulary!$A:$J,7,)=0,"",VLOOKUP($A563,Vocabulary!$A:$J,7,)),"")</f>
        <v/>
      </c>
      <c r="F563" s="11" t="str">
        <f>IF($A563&lt;&gt;"",VLOOKUP($A563,Vocabulary!$A:$J,4,),"")</f>
        <v>Organization</v>
      </c>
      <c r="J563" s="8" t="s">
        <v>732</v>
      </c>
    </row>
    <row r="564" spans="1:10" x14ac:dyDescent="0.3">
      <c r="A564" s="8">
        <v>634</v>
      </c>
      <c r="B564" s="12" t="str">
        <f>IFERROR(VLOOKUP(A564,Vocabulary!$A:$J,2,),"")</f>
        <v>Rechtstoestandtype</v>
      </c>
      <c r="C564" s="12" t="str">
        <f>IF($A564&lt;&gt;"",VLOOKUP($A564,Vocabulary!$A:$J,10,),"")</f>
        <v>&lt;vl-organisatie:Rechtstoestandtype&gt;</v>
      </c>
      <c r="D564" s="11" t="str">
        <f>IF($A564&lt;&gt;"",IF(VLOOKUP($A564,Vocabulary!$A:$J,3,)=0,"",VLOOKUP($A564,Vocabulary!$A:$J,3,)),"")</f>
        <v/>
      </c>
      <c r="E564" s="11" t="str">
        <f>IF($A564&lt;&gt;"",IF(VLOOKUP($A564,Vocabulary!$A:$J,7,)=0,"",VLOOKUP($A564,Vocabulary!$A:$J,7,)),"")</f>
        <v/>
      </c>
      <c r="F564" s="11" t="str">
        <f>IF($A564&lt;&gt;"",VLOOKUP($A564,Vocabulary!$A:$J,4,),"")</f>
        <v>Organization</v>
      </c>
      <c r="J564" s="8" t="s">
        <v>732</v>
      </c>
    </row>
    <row r="565" spans="1:10" x14ac:dyDescent="0.3">
      <c r="A565" s="8">
        <v>635</v>
      </c>
      <c r="B565" s="12" t="str">
        <f>IFERROR(VLOOKUP(A565,Vocabulary!$A:$J,2,),"")</f>
        <v>Rechtspersoonlijkheidtype</v>
      </c>
      <c r="C565" s="12" t="str">
        <f>IF($A565&lt;&gt;"",VLOOKUP($A565,Vocabulary!$A:$J,10,),"")</f>
        <v>&lt;vl-organisatie:Rechtspersoonlijkheidtype&gt;</v>
      </c>
      <c r="D565" s="11" t="str">
        <f>IF($A565&lt;&gt;"",IF(VLOOKUP($A565,Vocabulary!$A:$J,3,)=0,"",VLOOKUP($A565,Vocabulary!$A:$J,3,)),"")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E565" s="11" t="str">
        <f>IF($A565&lt;&gt;"",IF(VLOOKUP($A565,Vocabulary!$A:$J,7,)=0,"",VLOOKUP($A565,Vocabulary!$A:$J,7,)),"")</f>
        <v/>
      </c>
      <c r="F565" s="11" t="str">
        <f>IF($A565&lt;&gt;"",VLOOKUP($A565,Vocabulary!$A:$J,4,),"")</f>
        <v>Organization</v>
      </c>
      <c r="J565" s="8" t="s">
        <v>732</v>
      </c>
    </row>
    <row r="566" spans="1:10" x14ac:dyDescent="0.3">
      <c r="A566" s="8">
        <v>636</v>
      </c>
      <c r="B566" s="12" t="str">
        <f>IFERROR(VLOOKUP(A566,Vocabulary!$A:$J,2,),"")</f>
        <v>Statuswaarde</v>
      </c>
      <c r="C566" s="12" t="str">
        <f>IF($A566&lt;&gt;"",VLOOKUP($A566,Vocabulary!$A:$J,10,),"")</f>
        <v>&lt;vl-adres:Statuswaarde&gt;</v>
      </c>
      <c r="D566" s="11" t="str">
        <f>IF($A566&lt;&gt;"",IF(VLOOKUP($A566,Vocabulary!$A:$J,3,)=0,"",VLOOKUP($A566,Vocabulary!$A:$J,3,)),"")</f>
        <v/>
      </c>
      <c r="E566" s="11" t="str">
        <f>IF($A566&lt;&gt;"",IF(VLOOKUP($A566,Vocabulary!$A:$J,7,)=0,"",VLOOKUP($A566,Vocabulary!$A:$J,7,)),"")</f>
        <v/>
      </c>
      <c r="F566" s="11" t="str">
        <f>IF($A566&lt;&gt;"",VLOOKUP($A566,Vocabulary!$A:$J,4,),"")</f>
        <v>Location</v>
      </c>
      <c r="J566" s="8" t="s">
        <v>732</v>
      </c>
    </row>
    <row r="567" spans="1:10" x14ac:dyDescent="0.3">
      <c r="A567" s="8">
        <v>637</v>
      </c>
      <c r="B567" s="12" t="str">
        <f>IFERROR(VLOOKUP(A567,Vocabulary!$A:$J,2,),"")</f>
        <v>achternaam</v>
      </c>
      <c r="C567" s="12" t="str">
        <f>IF($A567&lt;&gt;"",VLOOKUP($A567,Vocabulary!$A:$J,10,),"")</f>
        <v>&lt;vl-persoon-ext:achternaam&gt;</v>
      </c>
      <c r="D567" s="11" t="str">
        <f>IF($A567&lt;&gt;"",IF(VLOOKUP($A567,Vocabulary!$A:$J,3,)=0,"",VLOOKUP($A567,Vocabulary!$A:$J,3,)),"")</f>
        <v/>
      </c>
      <c r="E567" s="11" t="str">
        <f>IF($A567&lt;&gt;"",IF(VLOOKUP($A567,Vocabulary!$A:$J,7,)=0,"",VLOOKUP($A567,Vocabulary!$A:$J,7,)),"")</f>
        <v/>
      </c>
      <c r="F567" s="11" t="str">
        <f>IF($A567&lt;&gt;"",VLOOKUP($A567,Vocabulary!$A:$J,4,),"")</f>
        <v>Person</v>
      </c>
      <c r="J567" s="8" t="s">
        <v>732</v>
      </c>
    </row>
    <row r="568" spans="1:10" x14ac:dyDescent="0.3">
      <c r="A568" s="8">
        <v>638</v>
      </c>
      <c r="B568" s="12" t="str">
        <f>IFERROR(VLOOKUP(A568,Vocabulary!$A:$J,2,),"")</f>
        <v>voornaam</v>
      </c>
      <c r="C568" s="12" t="str">
        <f>IF($A568&lt;&gt;"",VLOOKUP($A568,Vocabulary!$A:$J,10,),"")</f>
        <v>&lt;vl-persoon-ext:voornaam&gt;</v>
      </c>
      <c r="D568" s="11" t="str">
        <f>IF($A568&lt;&gt;"",IF(VLOOKUP($A568,Vocabulary!$A:$J,3,)=0,"",VLOOKUP($A568,Vocabulary!$A:$J,3,)),"")</f>
        <v/>
      </c>
      <c r="E568" s="11" t="str">
        <f>IF($A568&lt;&gt;"",IF(VLOOKUP($A568,Vocabulary!$A:$J,7,)=0,"",VLOOKUP($A568,Vocabulary!$A:$J,7,)),"")</f>
        <v/>
      </c>
      <c r="F568" s="11" t="str">
        <f>IF($A568&lt;&gt;"",VLOOKUP($A568,Vocabulary!$A:$J,4,),"")</f>
        <v>Person</v>
      </c>
      <c r="J568" s="8" t="s">
        <v>732</v>
      </c>
    </row>
    <row r="569" spans="1:10" x14ac:dyDescent="0.3">
      <c r="A569" s="8">
        <v>639</v>
      </c>
      <c r="B569" s="12" t="str">
        <f>IFERROR(VLOOKUP(A569,Vocabulary!$A:$J,2,),"")</f>
        <v>Geslacht</v>
      </c>
      <c r="C569" s="12" t="str">
        <f>IF($A569&lt;&gt;"",VLOOKUP($A569,Vocabulary!$A:$J,10,),"")</f>
        <v>&lt;vl-persoon:Geslacht&gt;</v>
      </c>
      <c r="D569" s="11" t="str">
        <f>IF($A569&lt;&gt;"",IF(VLOOKUP($A569,Vocabulary!$A:$J,3,)=0,"",VLOOKUP($A569,Vocabulary!$A:$J,3,)),"")</f>
        <v/>
      </c>
      <c r="E569" s="11" t="str">
        <f>IF($A569&lt;&gt;"",IF(VLOOKUP($A569,Vocabulary!$A:$J,7,)=0,"",VLOOKUP($A569,Vocabulary!$A:$J,7,)),"")</f>
        <v/>
      </c>
      <c r="F569" s="11" t="str">
        <f>IF($A569&lt;&gt;"",VLOOKUP($A569,Vocabulary!$A:$J,4,),"")</f>
        <v>Person</v>
      </c>
      <c r="J569" s="8" t="s">
        <v>732</v>
      </c>
    </row>
    <row r="570" spans="1:10" x14ac:dyDescent="0.3">
      <c r="A570" s="8">
        <v>640</v>
      </c>
      <c r="B570" s="12" t="str">
        <f>IFERROR(VLOOKUP(A570,Vocabulary!$A:$J,2,),"")</f>
        <v>BurgerlijkeStaatType</v>
      </c>
      <c r="C570" s="12" t="str">
        <f>IF($A570&lt;&gt;"",VLOOKUP($A570,Vocabulary!$A:$J,10,),"")</f>
        <v>&lt;vl-persoon:BurgerlijkeStaatType&gt;</v>
      </c>
      <c r="D570" s="11" t="str">
        <f>IF($A570&lt;&gt;"",IF(VLOOKUP($A570,Vocabulary!$A:$J,3,)=0,"",VLOOKUP($A570,Vocabulary!$A:$J,3,)),"")</f>
        <v/>
      </c>
      <c r="E570" s="11" t="str">
        <f>IF($A570&lt;&gt;"",IF(VLOOKUP($A570,Vocabulary!$A:$J,7,)=0,"",VLOOKUP($A570,Vocabulary!$A:$J,7,)),"")</f>
        <v/>
      </c>
      <c r="F570" s="11" t="str">
        <f>IF($A570&lt;&gt;"",VLOOKUP($A570,Vocabulary!$A:$J,4,),"")</f>
        <v>Person</v>
      </c>
      <c r="J570" s="8" t="s">
        <v>732</v>
      </c>
    </row>
    <row r="571" spans="1:10" x14ac:dyDescent="0.3">
      <c r="A571" s="8">
        <v>641</v>
      </c>
      <c r="B571" s="12" t="str">
        <f>IFERROR(VLOOKUP(A571,Vocabulary!$A:$J,2,),"")</f>
        <v>Afstammingstype</v>
      </c>
      <c r="C571" s="12" t="str">
        <f>IF($A571&lt;&gt;"",VLOOKUP($A571,Vocabulary!$A:$J,10,),"")</f>
        <v>&lt;vl-persoon:Afstammingstype&gt;</v>
      </c>
      <c r="D571" s="11" t="str">
        <f>IF($A571&lt;&gt;"",IF(VLOOKUP($A571,Vocabulary!$A:$J,3,)=0,"",VLOOKUP($A571,Vocabulary!$A:$J,3,)),"")</f>
        <v/>
      </c>
      <c r="E571" s="11" t="str">
        <f>IF($A571&lt;&gt;"",IF(VLOOKUP($A571,Vocabulary!$A:$J,7,)=0,"",VLOOKUP($A571,Vocabulary!$A:$J,7,)),"")</f>
        <v/>
      </c>
      <c r="F571" s="11" t="str">
        <f>IF($A571&lt;&gt;"",VLOOKUP($A571,Vocabulary!$A:$J,4,),"")</f>
        <v>Person</v>
      </c>
      <c r="J571" s="8" t="s">
        <v>732</v>
      </c>
    </row>
    <row r="572" spans="1:10" x14ac:dyDescent="0.3">
      <c r="A572" s="8">
        <v>642</v>
      </c>
      <c r="B572" s="12" t="str">
        <f>IFERROR(VLOOKUP(A572,Vocabulary!$A:$J,2,),"")</f>
        <v>Gezinsrelatietype</v>
      </c>
      <c r="C572" s="12" t="str">
        <f>IF($A572&lt;&gt;"",VLOOKUP($A572,Vocabulary!$A:$J,10,),"")</f>
        <v>&lt;vl-persoon:Gezinsrelatietype&gt;</v>
      </c>
      <c r="D572" s="11" t="str">
        <f>IF($A572&lt;&gt;"",IF(VLOOKUP($A572,Vocabulary!$A:$J,3,)=0,"",VLOOKUP($A572,Vocabulary!$A:$J,3,)),"")</f>
        <v/>
      </c>
      <c r="E572" s="11" t="str">
        <f>IF($A572&lt;&gt;"",IF(VLOOKUP($A572,Vocabulary!$A:$J,7,)=0,"",VLOOKUP($A572,Vocabulary!$A:$J,7,)),"")</f>
        <v/>
      </c>
      <c r="F572" s="11" t="str">
        <f>IF($A572&lt;&gt;"",VLOOKUP($A572,Vocabulary!$A:$J,4,),"")</f>
        <v>Person</v>
      </c>
      <c r="J572" s="8" t="s">
        <v>732</v>
      </c>
    </row>
    <row r="573" spans="1:10" x14ac:dyDescent="0.3">
      <c r="A573" s="8">
        <v>643</v>
      </c>
      <c r="B573" s="12" t="str">
        <f>IFERROR(VLOOKUP(A573,Vocabulary!$A:$J,2,),"")</f>
        <v>isHetResultaatVan</v>
      </c>
      <c r="C573" s="12" t="str">
        <f>IF($A573&lt;&gt;"",VLOOKUP($A573,Vocabulary!$A:$J,10,),"")</f>
        <v>&lt;vl-organisatie:isHetResultaatVan&gt;</v>
      </c>
      <c r="D573" s="11" t="str">
        <f>IF($A573&lt;&gt;"",IF(VLOOKUP($A573,Vocabulary!$A:$J,3,)=0,"",VLOOKUP($A573,Vocabulary!$A:$J,3,)),"")</f>
        <v/>
      </c>
      <c r="E573" s="11" t="str">
        <f>IF($A573&lt;&gt;"",IF(VLOOKUP($A573,Vocabulary!$A:$J,7,)=0,"",VLOOKUP($A573,Vocabulary!$A:$J,7,)),"")</f>
        <v/>
      </c>
      <c r="F573" s="11" t="str">
        <f>IF($A573&lt;&gt;"",VLOOKUP($A573,Vocabulary!$A:$J,4,),"")</f>
        <v>Organization</v>
      </c>
      <c r="J573" s="8" t="s">
        <v>732</v>
      </c>
    </row>
    <row r="574" spans="1:10" x14ac:dyDescent="0.3">
      <c r="A574" s="8">
        <v>644</v>
      </c>
      <c r="B574" s="12" t="str">
        <f>IFERROR(VLOOKUP(A574,Vocabulary!$A:$J,2,),"")</f>
        <v>person2</v>
      </c>
      <c r="C574" s="12" t="str">
        <f>IF($A574&lt;&gt;"",VLOOKUP($A574,Vocabulary!$A:$J,10,),"")</f>
        <v>&lt;fed-per:person2&gt;</v>
      </c>
      <c r="D574" s="11" t="str">
        <f>IF($A574&lt;&gt;"",IF(VLOOKUP($A574,Vocabulary!$A:$J,3,)=0,"",VLOOKUP($A574,Vocabulary!$A:$J,3,)),"")</f>
        <v>Second person in a relation of 2 persons.</v>
      </c>
      <c r="E574" s="11" t="str">
        <f>IF($A574&lt;&gt;"",IF(VLOOKUP($A574,Vocabulary!$A:$J,7,)=0,"",VLOOKUP($A574,Vocabulary!$A:$J,7,)),"")</f>
        <v/>
      </c>
      <c r="F574" s="11" t="str">
        <f>IF($A574&lt;&gt;"",VLOOKUP($A574,Vocabulary!$A:$J,4,),"")</f>
        <v>Person</v>
      </c>
      <c r="H574" s="8" t="s">
        <v>732</v>
      </c>
    </row>
    <row r="575" spans="1:10" x14ac:dyDescent="0.3">
      <c r="A575" s="8">
        <v>645</v>
      </c>
      <c r="B575" s="12" t="str">
        <f>IFERROR(VLOOKUP(A575,Vocabulary!$A:$J,2,),"")</f>
        <v>Location</v>
      </c>
      <c r="C575" s="12" t="str">
        <f>IF($A575&lt;&gt;"",VLOOKUP($A575,Vocabulary!$A:$J,10,),"")</f>
        <v>&lt;dcterms:Location&gt;</v>
      </c>
      <c r="D575" s="11" t="str">
        <f>IF($A575&lt;&gt;"",IF(VLOOKUP($A575,Vocabulary!$A:$J,3,)=0,"",VLOOKUP($A575,Vocabulary!$A:$J,3,)),"")</f>
        <v>An identifiable geographic place.</v>
      </c>
      <c r="E575" s="11" t="str">
        <f>IF($A575&lt;&gt;"",IF(VLOOKUP($A575,Vocabulary!$A:$J,7,)=0,"",VLOOKUP($A575,Vocabulary!$A:$J,7,)),"")</f>
        <v/>
      </c>
      <c r="F575" s="11" t="str">
        <f>IF($A575&lt;&gt;"",VLOOKUP($A575,Vocabulary!$A:$J,4,),"")</f>
        <v>Location</v>
      </c>
      <c r="H575" s="8" t="s">
        <v>732</v>
      </c>
    </row>
    <row r="576" spans="1:10" x14ac:dyDescent="0.3">
      <c r="A576" s="8">
        <v>649</v>
      </c>
      <c r="B576" s="12" t="str">
        <f>IFERROR(VLOOKUP(A576,Vocabulary!$A:$J,2,),"")</f>
        <v>postName</v>
      </c>
      <c r="C576" s="12" t="str">
        <f>IF($A576&lt;&gt;"",VLOOKUP($A576,Vocabulary!$A:$J,10,),"")</f>
        <v>&lt;PostalDescriptor.postName&gt;</v>
      </c>
      <c r="D576" s="11" t="str">
        <f>IF($A576&lt;&gt;"",IF(VLOOKUP($A576,Vocabulary!$A:$J,3,)=0,"",VLOOKUP($A576,Vocabulary!$A:$J,3,)),"")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E576" s="11" t="str">
        <f>IF($A576&lt;&gt;"",IF(VLOOKUP($A576,Vocabulary!$A:$J,7,)=0,"",VLOOKUP($A576,Vocabulary!$A:$J,7,)),"")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F576" s="11" t="str">
        <f>IF($A576&lt;&gt;"",VLOOKUP($A576,Vocabulary!$A:$J,4,),"")</f>
        <v>Location</v>
      </c>
      <c r="H576" s="8" t="s">
        <v>732</v>
      </c>
    </row>
    <row r="577" spans="1:8" x14ac:dyDescent="0.3">
      <c r="A577" s="8">
        <v>650</v>
      </c>
      <c r="B577" s="12" t="str">
        <f>IFERROR(VLOOKUP(A577,Vocabulary!$A:$J,2,),"")</f>
        <v>geographicName</v>
      </c>
      <c r="C577" s="12" t="str">
        <f>IF($A577&lt;&gt;"",VLOOKUP($A577,Vocabulary!$A:$J,10,),"")</f>
        <v>&lt;locn:geographicName&gt;</v>
      </c>
      <c r="D577" s="11" t="str">
        <f>IF($A577&lt;&gt;"",IF(VLOOKUP($A577,Vocabulary!$A:$J,3,)=0,"",VLOOKUP($A577,Vocabulary!$A:$J,3,)),"")</f>
        <v>A proper noun applied to a spatial object.</v>
      </c>
      <c r="E577" s="11" t="str">
        <f>IF($A577&lt;&gt;"",IF(VLOOKUP($A577,Vocabulary!$A:$J,7,)=0,"",VLOOKUP($A577,Vocabulary!$A:$J,7,)),"")</f>
        <v/>
      </c>
      <c r="F577" s="11" t="str">
        <f>IF($A577&lt;&gt;"",VLOOKUP($A577,Vocabulary!$A:$J,4,),"")</f>
        <v>Location</v>
      </c>
      <c r="H577" s="8" t="s">
        <v>732</v>
      </c>
    </row>
    <row r="578" spans="1:8" x14ac:dyDescent="0.3">
      <c r="A578" s="8">
        <v>651</v>
      </c>
      <c r="B578" s="12" t="str">
        <f>IFERROR(VLOOKUP(A578,Vocabulary!$A:$J,2,),"")</f>
        <v>adminUnitL1</v>
      </c>
      <c r="C578" s="12" t="str">
        <f>IF($A578&lt;&gt;"",VLOOKUP($A578,Vocabulary!$A:$J,10,),"")</f>
        <v>&lt;locn:adminUnitL1&gt;</v>
      </c>
      <c r="D578" s="11" t="str">
        <f>IF($A578&lt;&gt;"",IF(VLOOKUP($A578,Vocabulary!$A:$J,3,)=0,"",VLOOKUP($A578,Vocabulary!$A:$J,3,)),"")</f>
        <v>The uppermost administrative unit for the address, almost always a country.</v>
      </c>
      <c r="E578" s="11" t="str">
        <f>IF($A578&lt;&gt;"",IF(VLOOKUP($A578,Vocabulary!$A:$J,7,)=0,"",VLOOKUP($A578,Vocabulary!$A:$J,7,)),"")</f>
        <v/>
      </c>
      <c r="F578" s="11" t="str">
        <f>IF($A578&lt;&gt;"",VLOOKUP($A578,Vocabulary!$A:$J,4,),"")</f>
        <v>Location</v>
      </c>
      <c r="H578" s="8" t="s">
        <v>732</v>
      </c>
    </row>
    <row r="579" spans="1:8" x14ac:dyDescent="0.3">
      <c r="A579" s="8">
        <v>652</v>
      </c>
      <c r="B579" s="12" t="str">
        <f>IFERROR(VLOOKUP(A579,Vocabulary!$A:$J,2,),"")</f>
        <v>adminUnitL2</v>
      </c>
      <c r="C579" s="12" t="str">
        <f>IF($A579&lt;&gt;"",VLOOKUP($A579,Vocabulary!$A:$J,10,),"")</f>
        <v>&lt;locn:adminUnitL2&gt;</v>
      </c>
      <c r="D579" s="11" t="str">
        <f>IF($A579&lt;&gt;"",IF(VLOOKUP($A579,Vocabulary!$A:$J,3,)=0,"",VLOOKUP($A579,Vocabulary!$A:$J,3,)),"")</f>
        <v>The region of the address, usually a county, state or other such area that typically encompasses several localities.</v>
      </c>
      <c r="E579" s="11" t="str">
        <f>IF($A579&lt;&gt;"",IF(VLOOKUP($A579,Vocabulary!$A:$J,7,)=0,"",VLOOKUP($A579,Vocabulary!$A:$J,7,)),"")</f>
        <v/>
      </c>
      <c r="F579" s="11" t="str">
        <f>IF($A579&lt;&gt;"",VLOOKUP($A579,Vocabulary!$A:$J,4,),"")</f>
        <v>Location</v>
      </c>
      <c r="H579" s="8" t="s">
        <v>732</v>
      </c>
    </row>
    <row r="580" spans="1:8" x14ac:dyDescent="0.3">
      <c r="A580" s="8">
        <v>653</v>
      </c>
      <c r="B580" s="12" t="str">
        <f>IFERROR(VLOOKUP(A580,Vocabulary!$A:$J,2,),"")</f>
        <v>addressArea</v>
      </c>
      <c r="C580" s="12" t="str">
        <f>IF($A580&lt;&gt;"",VLOOKUP($A580,Vocabulary!$A:$J,10,),"")</f>
        <v>&lt;locn:addressArea&gt;</v>
      </c>
      <c r="D580" s="11" t="str">
        <f>IF($A580&lt;&gt;"",IF(VLOOKUP($A580,Vocabulary!$A:$J,3,)=0,"",VLOOKUP($A580,Vocabulary!$A:$J,3,)),"")</f>
        <v xml:space="preserve">The name or names of a geographic area or locality that groups a number of addressable objects for addressing purposes, without being an administrative unit. This would typically be part of a city, a neighbourhood or village. </v>
      </c>
      <c r="E580" s="11" t="str">
        <f>IF($A580&lt;&gt;"",IF(VLOOKUP($A580,Vocabulary!$A:$J,7,)=0,"",VLOOKUP($A580,Vocabulary!$A:$J,7,)),"")</f>
        <v/>
      </c>
      <c r="F580" s="11" t="str">
        <f>IF($A580&lt;&gt;"",VLOOKUP($A580,Vocabulary!$A:$J,4,),"")</f>
        <v>Location</v>
      </c>
      <c r="H580" s="8" t="s">
        <v>731</v>
      </c>
    </row>
    <row r="581" spans="1:8" x14ac:dyDescent="0.3">
      <c r="A581" s="8">
        <v>654</v>
      </c>
      <c r="B581" s="12" t="str">
        <f>IFERROR(VLOOKUP(A581,Vocabulary!$A:$J,2,),"")</f>
        <v>locatorName</v>
      </c>
      <c r="C581" s="12" t="str">
        <f>IF($A581&lt;&gt;"",VLOOKUP($A581,Vocabulary!$A:$J,10,),"")</f>
        <v>&lt;locn:locatorName&gt;</v>
      </c>
      <c r="D581" s="11" t="str">
        <f>IF($A581&lt;&gt;"",IF(VLOOKUP($A581,Vocabulary!$A:$J,3,)=0,"",VLOOKUP($A581,Vocabulary!$A:$J,3,)),"")</f>
        <v>Proper noun(s) applied to the real world entity identified by the locator. The locator name could be the name of the property or complex, of the building or part of the building, or it could be the name of a room inside a building.</v>
      </c>
      <c r="E581" s="11" t="str">
        <f>IF($A581&lt;&gt;"",IF(VLOOKUP($A581,Vocabulary!$A:$J,7,)=0,"",VLOOKUP($A581,Vocabulary!$A:$J,7,)),"")</f>
        <v/>
      </c>
      <c r="F581" s="11" t="str">
        <f>IF($A581&lt;&gt;"",VLOOKUP($A581,Vocabulary!$A:$J,4,),"")</f>
        <v>Location</v>
      </c>
      <c r="H581" s="8" t="s">
        <v>731</v>
      </c>
    </row>
    <row r="582" spans="1:8" x14ac:dyDescent="0.3">
      <c r="A582" s="8">
        <v>655</v>
      </c>
      <c r="B582" s="12" t="str">
        <f>IFERROR(VLOOKUP(A582,Vocabulary!$A:$J,2,),"")</f>
        <v>establishmentUnitOf</v>
      </c>
      <c r="C582" s="12" t="str">
        <f>IF($A582&lt;&gt;"",VLOOKUP($A582,Vocabulary!$A:$J,10,),"")</f>
        <v>&lt;org:establishmentUnitOf&gt;</v>
      </c>
      <c r="D582" s="11" t="str">
        <f>IF($A582&lt;&gt;"",IF(VLOOKUP($A582,Vocabulary!$A:$J,3,)=0,"",VLOOKUP($A582,Vocabulary!$A:$J,3,)),"")</f>
        <v>Indicates an Organization which has some presence at the given site. This is the inverse of `org:hasEstablishmentUnit`.</v>
      </c>
      <c r="E582" s="11" t="str">
        <f>IF($A582&lt;&gt;"",IF(VLOOKUP($A582,Vocabulary!$A:$J,7,)=0,"",VLOOKUP($A582,Vocabulary!$A:$J,7,)),"")</f>
        <v/>
      </c>
      <c r="F582" s="11" t="str">
        <f>IF($A582&lt;&gt;"",VLOOKUP($A582,Vocabulary!$A:$J,4,),"")</f>
        <v>Organization</v>
      </c>
      <c r="H582" s="8" t="s">
        <v>732</v>
      </c>
    </row>
    <row r="583" spans="1:8" x14ac:dyDescent="0.3">
      <c r="A583" s="8">
        <v>656</v>
      </c>
      <c r="B583" s="12" t="str">
        <f>IFERROR(VLOOKUP(A583,Vocabulary!$A:$J,2,),"")</f>
        <v>subOrganizationOf</v>
      </c>
      <c r="C583" s="12" t="str">
        <f>IF($A583&lt;&gt;"",VLOOKUP($A583,Vocabulary!$A:$J,10,),"")</f>
        <v>&lt;org:subOrganizationOf&gt;</v>
      </c>
      <c r="D583" s="11" t="str">
        <f>IF($A583&lt;&gt;"",IF(VLOOKUP($A583,Vocabulary!$A:$J,3,)=0,"",VLOOKUP($A583,Vocabulary!$A:$J,3,)),"")</f>
        <v>Represents hierarchical containment of Organizations or OrganizationalUnits; indicates an Organization which contains this Organization. Inverse of `org:hasSubOrganization`.
(context: relation between mother and daughter companies)</v>
      </c>
      <c r="E583" s="11" t="str">
        <f>IF($A583&lt;&gt;"",IF(VLOOKUP($A583,Vocabulary!$A:$J,7,)=0,"",VLOOKUP($A583,Vocabulary!$A:$J,7,)),"")</f>
        <v/>
      </c>
      <c r="F583" s="11" t="str">
        <f>IF($A583&lt;&gt;"",VLOOKUP($A583,Vocabulary!$A:$J,4,),"")</f>
        <v>Organization</v>
      </c>
      <c r="H583" s="8" t="s">
        <v>732</v>
      </c>
    </row>
    <row r="584" spans="1:8" x14ac:dyDescent="0.3">
      <c r="A584" s="8">
        <v>657</v>
      </c>
      <c r="B584" s="12" t="str">
        <f>IFERROR(VLOOKUP(A584,Vocabulary!$A:$J,2,),"")</f>
        <v>hasSubOrganization</v>
      </c>
      <c r="C584" s="12" t="str">
        <f>IF($A584&lt;&gt;"",VLOOKUP($A584,Vocabulary!$A:$J,10,),"")</f>
        <v>&lt;org:hasSubOrganization&gt;</v>
      </c>
      <c r="D584" s="11" t="str">
        <f>IF($A584&lt;&gt;"",IF(VLOOKUP($A584,Vocabulary!$A:$J,3,)=0,"",VLOOKUP($A584,Vocabulary!$A:$J,3,)),"")</f>
        <v>Represents hierarchical containment of Organizations or Organizational Units; indicates an organization which is a sub-part or child of this organization.  Inverse of `org:subOrganizationOf`.
(context: relation between mother and daughter companies)</v>
      </c>
      <c r="E584" s="11" t="str">
        <f>IF($A584&lt;&gt;"",IF(VLOOKUP($A584,Vocabulary!$A:$J,7,)=0,"",VLOOKUP($A584,Vocabulary!$A:$J,7,)),"")</f>
        <v/>
      </c>
      <c r="F584" s="11" t="str">
        <f>IF($A584&lt;&gt;"",VLOOKUP($A584,Vocabulary!$A:$J,4,),"")</f>
        <v>Organization</v>
      </c>
      <c r="H584" s="8" t="s">
        <v>732</v>
      </c>
    </row>
    <row r="585" spans="1:8" x14ac:dyDescent="0.3">
      <c r="A585" s="8">
        <v>658</v>
      </c>
      <c r="B585" s="12" t="str">
        <f>IFERROR(VLOOKUP(A585,Vocabulary!$A:$J,2,),"")</f>
        <v>FormalOrganization</v>
      </c>
      <c r="C585" s="12" t="str">
        <f>IF($A585&lt;&gt;"",VLOOKUP($A585,Vocabulary!$A:$J,10,),"")</f>
        <v>&lt;org:FormalOrganization&gt;</v>
      </c>
      <c r="D585" s="11" t="str">
        <f>IF($A585&lt;&gt;"",IF(VLOOKUP($A585,Vocabulary!$A:$J,3,)=0,"",VLOOKUP($A585,Vocabulary!$A:$J,3,)),"")</f>
        <v xml:space="preserve">An Organization which is recognized in the world at large, in particular in legal jurisdictions, with associated rights and responsibilities. Examples include a Corporation, Charity, Government or Church. </v>
      </c>
      <c r="E585" s="11" t="str">
        <f>IF($A585&lt;&gt;"",IF(VLOOKUP($A585,Vocabulary!$A:$J,7,)=0,"",VLOOKUP($A585,Vocabulary!$A:$J,7,)),"")</f>
        <v/>
      </c>
      <c r="F585" s="11" t="str">
        <f>IF($A585&lt;&gt;"",VLOOKUP($A585,Vocabulary!$A:$J,4,),"")</f>
        <v>Organization</v>
      </c>
      <c r="H585" s="8" t="s">
        <v>732</v>
      </c>
    </row>
    <row r="586" spans="1:8" x14ac:dyDescent="0.3">
      <c r="A586" s="8">
        <v>660</v>
      </c>
      <c r="B586" s="12" t="str">
        <f>IFERROR(VLOOKUP(A586,Vocabulary!$A:$J,2,),"")</f>
        <v>hasUnit</v>
      </c>
      <c r="C586" s="12" t="str">
        <f>IF($A586&lt;&gt;"",VLOOKUP($A586,Vocabulary!$A:$J,10,),"")</f>
        <v>&lt;org:hasUnit&gt;</v>
      </c>
      <c r="D586" s="11" t="str">
        <f>IF($A586&lt;&gt;"",IF(VLOOKUP($A586,Vocabulary!$A:$J,3,)=0,"",VLOOKUP($A586,Vocabulary!$A:$J,3,)),"")</f>
        <v>Indicates a unit which is part of this Organization, e.g. a Department within a larger FormalOrganization. 
Inverse of `org:unitOf`.</v>
      </c>
      <c r="E586" s="11" t="str">
        <f>IF($A586&lt;&gt;"",IF(VLOOKUP($A586,Vocabulary!$A:$J,7,)=0,"",VLOOKUP($A586,Vocabulary!$A:$J,7,)),"")</f>
        <v/>
      </c>
      <c r="F586" s="11" t="str">
        <f>IF($A586&lt;&gt;"",VLOOKUP($A586,Vocabulary!$A:$J,4,),"")</f>
        <v>Organization</v>
      </c>
      <c r="H586" s="8" t="s">
        <v>732</v>
      </c>
    </row>
    <row r="587" spans="1:8" x14ac:dyDescent="0.3">
      <c r="A587" s="8">
        <v>661</v>
      </c>
      <c r="B587" s="12" t="str">
        <f>IFERROR(VLOOKUP(A587,Vocabulary!$A:$J,2,),"")</f>
        <v>unitOf</v>
      </c>
      <c r="C587" s="12" t="str">
        <f>IF($A587&lt;&gt;"",VLOOKUP($A587,Vocabulary!$A:$J,10,),"")</f>
        <v>&lt;org:unitOf&gt;</v>
      </c>
      <c r="D587" s="11" t="str">
        <f>IF($A587&lt;&gt;"",IF(VLOOKUP($A587,Vocabulary!$A:$J,3,)=0,"",VLOOKUP($A587,Vocabulary!$A:$J,3,)),"")</f>
        <v>Indicates an Organization of which this Unit is a part, e.g. a Department within a larger FormalOrganization. This is the inverse of `org:hasUnit`.</v>
      </c>
      <c r="E587" s="11" t="str">
        <f>IF($A587&lt;&gt;"",IF(VLOOKUP($A587,Vocabulary!$A:$J,7,)=0,"",VLOOKUP($A587,Vocabulary!$A:$J,7,)),"")</f>
        <v/>
      </c>
      <c r="F587" s="11" t="str">
        <f>IF($A587&lt;&gt;"",VLOOKUP($A587,Vocabulary!$A:$J,4,),"")</f>
        <v>Organization</v>
      </c>
      <c r="H587" s="8" t="s">
        <v>732</v>
      </c>
    </row>
    <row r="588" spans="1:8" x14ac:dyDescent="0.3">
      <c r="A588" s="8">
        <v>662</v>
      </c>
      <c r="B588" s="12" t="str">
        <f>IFERROR(VLOOKUP(A588,Vocabulary!$A:$J,2,),"")</f>
        <v>StreetName</v>
      </c>
      <c r="C588" s="12" t="str">
        <f>IF($A588&lt;&gt;"",VLOOKUP($A588,Vocabulary!$A:$J,10,),"")</f>
        <v>&lt;ThoroughfareName&gt;</v>
      </c>
      <c r="D588" s="11" t="str">
        <f>IF($A588&lt;&gt;"",IF(VLOOKUP($A588,Vocabulary!$A:$J,3,)=0,"",VLOOKUP($A588,Vocabulary!$A:$J,3,)),"")</f>
        <v xml:space="preserve">An address component that represents the name of a passage or way through from one location to another. A thoroughfare is not necessarily a road, it might be a waterway or some other feature. </v>
      </c>
      <c r="E588" s="11" t="str">
        <f>IF($A588&lt;&gt;"",IF(VLOOKUP($A588,Vocabulary!$A:$J,7,)=0,"",VLOOKUP($A588,Vocabulary!$A:$J,7,)),"")</f>
        <v>BEST: Address component with the name officially assigned to a street (runway, passage, square) or to a hamlet and to which addresses can be linked.
BEST = Belgian standard for adresses.
(also see &lt;locn:Thoroughfare&gt;)</v>
      </c>
      <c r="F588" s="11" t="str">
        <f>IF($A588&lt;&gt;"",VLOOKUP($A588,Vocabulary!$A:$J,4,),"")</f>
        <v>Location</v>
      </c>
      <c r="H588" s="8" t="s">
        <v>732</v>
      </c>
    </row>
    <row r="589" spans="1:8" x14ac:dyDescent="0.3">
      <c r="A589" s="8">
        <v>663</v>
      </c>
      <c r="B589" s="12" t="str">
        <f>IFERROR(VLOOKUP(A589,Vocabulary!$A:$J,2,),"")</f>
        <v>houseNumber</v>
      </c>
      <c r="C589" s="12" t="str">
        <f>IF($A589&lt;&gt;"",VLOOKUP($A589,Vocabulary!$A:$J,10,),"")</f>
        <v>&lt;locatorDesignator&gt;</v>
      </c>
      <c r="D589" s="11" t="str">
        <f>IF($A589&lt;&gt;"",IF(VLOOKUP($A589,Vocabulary!$A:$J,3,)=0,"",VLOOKUP($A589,Vocabulary!$A:$J,3,)),"")</f>
        <v>A number or a sequence of characters that uniquely identifies the locator within the relevant scope(s). The full identification of the locator could include one or more locator designators.</v>
      </c>
      <c r="E589" s="11" t="str">
        <f>IF($A589&lt;&gt;"",IF(VLOOKUP($A589,Vocabulary!$A:$J,7,)=0,"",VLOOKUP($A589,Vocabulary!$A:$J,7,)),"")</f>
        <v xml:space="preserve">
Alphanumeric code officially assigned to building units (house number), mooring places, stands or parcels.
See https://github.com/belgif/fedvoc/wiki/Mapping-of-a-Belgian-(BEST)-address-on-an-international-address</v>
      </c>
      <c r="F589" s="11" t="str">
        <f>IF($A589&lt;&gt;"",VLOOKUP($A589,Vocabulary!$A:$J,4,),"")</f>
        <v>Location</v>
      </c>
      <c r="H589" s="8" t="s">
        <v>732</v>
      </c>
    </row>
    <row r="590" spans="1:8" x14ac:dyDescent="0.3">
      <c r="A590" s="8">
        <v>664</v>
      </c>
      <c r="B590" s="12" t="str">
        <f>IFERROR(VLOOKUP(A590,Vocabulary!$A:$J,2,),"")</f>
        <v>streetName</v>
      </c>
      <c r="C590" s="12" t="str">
        <f>IF($A590&lt;&gt;"",VLOOKUP($A590,Vocabulary!$A:$J,10,),"")</f>
        <v>&lt;ThoroughfareName.name&gt;</v>
      </c>
      <c r="D590" s="11" t="str">
        <f>IF($A590&lt;&gt;"",IF(VLOOKUP($A590,Vocabulary!$A:$J,3,)=0,"",VLOOKUP($A590,Vocabulary!$A:$J,3,)),"")</f>
        <v>The name of a passage or way through from one location to another. A thoroughfare is not necessarily a road, it might be a waterway or some other feature. 
Name of the street  (in the sense of spelling, possibly in several languages).</v>
      </c>
      <c r="E590" s="11" t="str">
        <f>IF($A590&lt;&gt;"",IF(VLOOKUP($A590,Vocabulary!$A:$J,7,)=0,"",VLOOKUP($A590,Vocabulary!$A:$J,7,)),"")</f>
        <v>Name of the street  (in the sense of spelling, possibly in several languages).
See https://github.com/belgif/fedvoc/wiki/Mapping-of-a-Belgian-(BEST)-address-on-an-international-address</v>
      </c>
      <c r="F590" s="11" t="str">
        <f>IF($A590&lt;&gt;"",VLOOKUP($A590,Vocabulary!$A:$J,4,),"")</f>
        <v>Location</v>
      </c>
      <c r="H590" s="8" t="s">
        <v>732</v>
      </c>
    </row>
    <row r="591" spans="1:8" x14ac:dyDescent="0.3">
      <c r="A591" s="8">
        <v>666</v>
      </c>
      <c r="B591" s="12" t="str">
        <f>IFERROR(VLOOKUP(A591,Vocabulary!$A:$J,2,),"")</f>
        <v>streetNameStatus</v>
      </c>
      <c r="C591" s="12" t="str">
        <f>IF($A591&lt;&gt;"",VLOOKUP($A591,Vocabulary!$A:$J,10,),"")</f>
        <v>&lt;fed-loc:streetNameStatus&gt;</v>
      </c>
      <c r="D591" s="11" t="str">
        <f>IF($A591&lt;&gt;"",IF(VLOOKUP($A591,Vocabulary!$A:$J,3,)=0,"",VLOOKUP($A591,Vocabulary!$A:$J,3,)),"")</f>
        <v>Current state of the streetname.</v>
      </c>
      <c r="E591" s="11" t="str">
        <f>IF($A591&lt;&gt;"",IF(VLOOKUP($A591,Vocabulary!$A:$J,7,)=0,"",VLOOKUP($A591,Vocabulary!$A:$J,7,)),"")</f>
        <v/>
      </c>
      <c r="F591" s="11" t="str">
        <f>IF($A591&lt;&gt;"",VLOOKUP($A591,Vocabulary!$A:$J,4,),"")</f>
        <v>Location</v>
      </c>
      <c r="H591" s="8" t="s">
        <v>732</v>
      </c>
    </row>
    <row r="592" spans="1:8" x14ac:dyDescent="0.3">
      <c r="A592" s="8">
        <v>667</v>
      </c>
      <c r="B592" s="12" t="str">
        <f>IFERROR(VLOOKUP(A592,Vocabulary!$A:$J,2,),"")</f>
        <v>streetNameType</v>
      </c>
      <c r="C592" s="12" t="str">
        <f>IF($A592&lt;&gt;"",VLOOKUP($A592,Vocabulary!$A:$J,10,),"")</f>
        <v>&lt;fed-loc:streetNameType&gt;</v>
      </c>
      <c r="D592" s="11" t="str">
        <f>IF($A592&lt;&gt;"",IF(VLOOKUP($A592,Vocabulary!$A:$J,3,)=0,"",VLOOKUP($A592,Vocabulary!$A:$J,3,)),"")</f>
        <v>Nature of the streetname (see code list).</v>
      </c>
      <c r="E592" s="11" t="str">
        <f>IF($A592&lt;&gt;"",IF(VLOOKUP($A592,Vocabulary!$A:$J,7,)=0,"",VLOOKUP($A592,Vocabulary!$A:$J,7,)),"")</f>
        <v/>
      </c>
      <c r="F592" s="11" t="str">
        <f>IF($A592&lt;&gt;"",VLOOKUP($A592,Vocabulary!$A:$J,4,),"")</f>
        <v>Location</v>
      </c>
      <c r="H592" s="8" t="s">
        <v>732</v>
      </c>
    </row>
    <row r="593" spans="1:13" ht="28.8" x14ac:dyDescent="0.3">
      <c r="A593" s="8">
        <v>668</v>
      </c>
      <c r="B593" s="12" t="str">
        <f>IFERROR(VLOOKUP(A593,Vocabulary!$A:$J,2,),"")</f>
        <v>StreetNameStatus</v>
      </c>
      <c r="C593" s="12" t="str">
        <f>IF($A593&lt;&gt;"",VLOOKUP($A593,Vocabulary!$A:$J,10,),"")</f>
        <v>&lt;http://inspire.ec.europa.eu/codelist/StatusValue&gt;</v>
      </c>
      <c r="D593" s="11" t="str">
        <f>IF($A593&lt;&gt;"",IF(VLOOKUP($A593,Vocabulary!$A:$J,3,)=0,"",VLOOKUP($A593,Vocabulary!$A:$J,3,)),"")</f>
        <v>Current state of the streetname.</v>
      </c>
      <c r="E593" s="11" t="str">
        <f>IF($A593&lt;&gt;"",IF(VLOOKUP($A593,Vocabulary!$A:$J,7,)=0,"",VLOOKUP($A593,Vocabulary!$A:$J,7,)),"")</f>
        <v/>
      </c>
      <c r="F593" s="11" t="str">
        <f>IF($A593&lt;&gt;"",VLOOKUP($A593,Vocabulary!$A:$J,4,),"")</f>
        <v>Location</v>
      </c>
      <c r="H593" s="8" t="s">
        <v>732</v>
      </c>
    </row>
    <row r="594" spans="1:13" x14ac:dyDescent="0.3">
      <c r="A594" s="8">
        <v>669</v>
      </c>
      <c r="B594" s="12" t="str">
        <f>IFERROR(VLOOKUP(A594,Vocabulary!$A:$J,2,),"")</f>
        <v>StreetNameType</v>
      </c>
      <c r="C594" s="12" t="str">
        <f>IF($A594&lt;&gt;"",VLOOKUP($A594,Vocabulary!$A:$J,10,),"")</f>
        <v>&lt;fed-thesaurus:streetnametype&gt;</v>
      </c>
      <c r="D594" s="11" t="str">
        <f>IF($A594&lt;&gt;"",IF(VLOOKUP($A594,Vocabulary!$A:$J,3,)=0,"",VLOOKUP($A594,Vocabulary!$A:$J,3,)),"")</f>
        <v>Nature of the streetname (see code list).</v>
      </c>
      <c r="E594" s="11" t="str">
        <f>IF($A594&lt;&gt;"",IF(VLOOKUP($A594,Vocabulary!$A:$J,7,)=0,"",VLOOKUP($A594,Vocabulary!$A:$J,7,)),"")</f>
        <v/>
      </c>
      <c r="F594" s="11" t="str">
        <f>IF($A594&lt;&gt;"",VLOOKUP($A594,Vocabulary!$A:$J,4,),"")</f>
        <v>Location</v>
      </c>
      <c r="H594" s="8" t="s">
        <v>732</v>
      </c>
    </row>
    <row r="595" spans="1:13" x14ac:dyDescent="0.3">
      <c r="A595" s="8">
        <v>670</v>
      </c>
      <c r="B595" s="12" t="str">
        <f>IFERROR(VLOOKUP(A595,Vocabulary!$A:$J,2,),"")</f>
        <v>Agent</v>
      </c>
      <c r="C595" s="12" t="str">
        <f>IF($A595&lt;&gt;"",VLOOKUP($A595,Vocabulary!$A:$J,10,),"")</f>
        <v>&lt;dcterms:Agent&gt;</v>
      </c>
      <c r="D595" s="11" t="str">
        <f>IF($A595&lt;&gt;"",IF(VLOOKUP($A595,Vocabulary!$A:$J,3,)=0,"",VLOOKUP($A595,Vocabulary!$A:$J,3,)),"")</f>
        <v>An entity that is able to carry out actions.
Typically either a natural person or an organization.</v>
      </c>
      <c r="E595" s="11" t="str">
        <f>IF($A595&lt;&gt;"",IF(VLOOKUP($A595,Vocabulary!$A:$J,7,)=0,"",VLOOKUP($A595,Vocabulary!$A:$J,7,)),"")</f>
        <v/>
      </c>
      <c r="F595" s="11" t="str">
        <f>IF($A595&lt;&gt;"",VLOOKUP($A595,Vocabulary!$A:$J,4,),"")</f>
        <v>Other</v>
      </c>
      <c r="H595" s="8" t="s">
        <v>732</v>
      </c>
    </row>
    <row r="596" spans="1:13" x14ac:dyDescent="0.3">
      <c r="A596" s="8">
        <v>674</v>
      </c>
      <c r="B596" s="12" t="str">
        <f>IFERROR(VLOOKUP(A596,Vocabulary!$A:$J,2,),"")</f>
        <v>residency</v>
      </c>
      <c r="C596" s="12" t="str">
        <f>IF($A596&lt;&gt;"",VLOOKUP($A596,Vocabulary!$A:$J,10,),"")</f>
        <v>&lt;person:residency&gt;</v>
      </c>
      <c r="D596" s="11" t="str">
        <f>IF($A596&lt;&gt;"",IF(VLOOKUP($A596,Vocabulary!$A:$J,3,)=0,"",VLOOKUP($A596,Vocabulary!$A:$J,3,)),"")</f>
        <v>Residency typically provides an individual with a subset of the rights of a citizen.</v>
      </c>
      <c r="E596" s="11" t="str">
        <f>IF($A596&lt;&gt;"",IF(VLOOKUP($A596,Vocabulary!$A:$J,7,)=0,"",VLOOKUP($A596,Vocabulary!$A:$J,7,)),"")</f>
        <v/>
      </c>
      <c r="F596" s="11" t="str">
        <f>IF($A596&lt;&gt;"",VLOOKUP($A596,Vocabulary!$A:$J,4,),"")</f>
        <v>Person</v>
      </c>
      <c r="H596" s="8" t="s">
        <v>731</v>
      </c>
    </row>
    <row r="597" spans="1:13" x14ac:dyDescent="0.3">
      <c r="A597" s="8">
        <v>675</v>
      </c>
      <c r="B597" s="12" t="str">
        <f>IFERROR(VLOOKUP(A597,Vocabulary!$A:$J,2,),"")</f>
        <v>citizenship</v>
      </c>
      <c r="C597" s="12" t="str">
        <f>IF($A597&lt;&gt;"",VLOOKUP($A597,Vocabulary!$A:$J,10,),"")</f>
        <v>&lt;person:citizenship&gt;</v>
      </c>
      <c r="D597" s="11" t="str">
        <f>IF($A597&lt;&gt;"",IF(VLOOKUP($A597,Vocabulary!$A:$J,3,)=0,"",VLOOKUP($A597,Vocabulary!$A:$J,3,)),"")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E597" s="11" t="str">
        <f>IF($A597&lt;&gt;"",IF(VLOOKUP($A597,Vocabulary!$A:$J,7,)=0,"",VLOOKUP($A597,Vocabulary!$A:$J,7,)),"")</f>
        <v/>
      </c>
      <c r="F597" s="11" t="str">
        <f>IF($A597&lt;&gt;"",VLOOKUP($A597,Vocabulary!$A:$J,4,),"")</f>
        <v>Person</v>
      </c>
      <c r="H597" s="8" t="s">
        <v>731</v>
      </c>
    </row>
    <row r="598" spans="1:13" x14ac:dyDescent="0.3">
      <c r="A598" s="8">
        <v>676</v>
      </c>
      <c r="B598" s="12" t="str">
        <f>IFERROR(VLOOKUP(A598,Vocabulary!$A:$J,2,),"")</f>
        <v>Jurisdiction</v>
      </c>
      <c r="C598" s="12" t="str">
        <f>IF($A598&lt;&gt;"",VLOOKUP($A598,Vocabulary!$A:$J,10,),"")</f>
        <v>&lt;dcterms:Jurisdiction&gt;</v>
      </c>
      <c r="D598" s="11" t="str">
        <f>IF($A598&lt;&gt;"",IF(VLOOKUP($A598,Vocabulary!$A:$J,3,)=0,"",VLOOKUP($A598,Vocabulary!$A:$J,3,)),"")</f>
        <v>The extent or range of judicial, law enforcement, or other authority.</v>
      </c>
      <c r="E598" s="11" t="str">
        <f>IF($A598&lt;&gt;"",IF(VLOOKUP($A598,Vocabulary!$A:$J,7,)=0,"",VLOOKUP($A598,Vocabulary!$A:$J,7,)),"")</f>
        <v/>
      </c>
      <c r="F598" s="11" t="str">
        <f>IF($A598&lt;&gt;"",VLOOKUP($A598,Vocabulary!$A:$J,4,),"")</f>
        <v>Person</v>
      </c>
      <c r="H598" s="8" t="s">
        <v>731</v>
      </c>
    </row>
    <row r="599" spans="1:13" x14ac:dyDescent="0.3">
      <c r="A599" s="8">
        <v>677</v>
      </c>
      <c r="B599" s="12" t="str">
        <f>IFERROR(VLOOKUP(A599,Vocabulary!$A:$J,2,),"")</f>
        <v>countryOfBirth</v>
      </c>
      <c r="C599" s="12" t="str">
        <f>IF($A599&lt;&gt;"",VLOOKUP($A599,Vocabulary!$A:$J,10,),"")</f>
        <v>&lt;person:countryOfBirth&gt;</v>
      </c>
      <c r="D599" s="11" t="str">
        <f>IF($A599&lt;&gt;"",IF(VLOOKUP($A599,Vocabulary!$A:$J,3,)=0,"",VLOOKUP($A599,Vocabulary!$A:$J,3,)),"")</f>
        <v>The country in which a Person was born.</v>
      </c>
      <c r="E599" s="11" t="str">
        <f>IF($A599&lt;&gt;"",IF(VLOOKUP($A599,Vocabulary!$A:$J,7,)=0,"",VLOOKUP($A599,Vocabulary!$A:$J,7,)),"")</f>
        <v>CBSS: country (NIS code) + municipality (string)
NR: NIS code municipality/country</v>
      </c>
      <c r="F599" s="11" t="str">
        <f>IF($A599&lt;&gt;"",VLOOKUP($A599,Vocabulary!$A:$J,4,),"")</f>
        <v>Person</v>
      </c>
      <c r="H599" s="8" t="s">
        <v>732</v>
      </c>
    </row>
    <row r="600" spans="1:13" x14ac:dyDescent="0.3">
      <c r="A600" s="8">
        <v>678</v>
      </c>
      <c r="B600" s="12" t="str">
        <f>IFERROR(VLOOKUP(A600,Vocabulary!$A:$J,2,),"")</f>
        <v>countryOfDeath</v>
      </c>
      <c r="C600" s="12" t="str">
        <f>IF($A600&lt;&gt;"",VLOOKUP($A600,Vocabulary!$A:$J,10,),"")</f>
        <v>&lt;person:countryOfDeath&gt;</v>
      </c>
      <c r="D600" s="11" t="str">
        <f>IF($A600&lt;&gt;"",IF(VLOOKUP($A600,Vocabulary!$A:$J,3,)=0,"",VLOOKUP($A600,Vocabulary!$A:$J,3,)),"")</f>
        <v>The country in which a Person died.</v>
      </c>
      <c r="E600" s="11" t="str">
        <f>IF($A600&lt;&gt;"",IF(VLOOKUP($A600,Vocabulary!$A:$J,7,)=0,"",VLOOKUP($A600,Vocabulary!$A:$J,7,)),"")</f>
        <v>CBSS: country (NIS code) + municipality (string)
NR: NIS code municipality/country</v>
      </c>
      <c r="F600" s="11" t="str">
        <f>IF($A600&lt;&gt;"",VLOOKUP($A600,Vocabulary!$A:$J,4,),"")</f>
        <v>Person</v>
      </c>
      <c r="H600" s="8" t="s">
        <v>732</v>
      </c>
    </row>
    <row r="601" spans="1:13" x14ac:dyDescent="0.3">
      <c r="A601" s="8">
        <v>679</v>
      </c>
      <c r="B601" s="12" t="str">
        <f>IFERROR(VLOOKUP(A601,Vocabulary!$A:$J,2,),"")</f>
        <v>identifier</v>
      </c>
      <c r="C601" s="12" t="str">
        <f>IF($A601&lt;&gt;"",VLOOKUP($A601,Vocabulary!$A:$J,10,),"")</f>
        <v>&lt;adms:identifier&gt;</v>
      </c>
      <c r="D601" s="11" t="str">
        <f>IF($A601&lt;&gt;"",IF(VLOOKUP($A601,Vocabulary!$A:$J,3,)=0,"",VLOOKUP($A601,Vocabulary!$A:$J,3,)),"")</f>
        <v>adms:identifier is used to link any resource to an instance of adms:Identifier which is its range. 
N.B. it is not appropriate to use dcterms:identifer to link to the Identifier class as its range is rdfs:Literal. ADMS uses this to provide any identifier for the Asset.</v>
      </c>
      <c r="E601" s="11" t="str">
        <f>IF($A601&lt;&gt;"",IF(VLOOKUP($A601,Vocabulary!$A:$J,7,)=0,"",VLOOKUP($A601,Vocabulary!$A:$J,7,)),"")</f>
        <v/>
      </c>
      <c r="F601" s="11" t="str">
        <f>IF($A601&lt;&gt;"",VLOOKUP($A601,Vocabulary!$A:$J,4,),"")</f>
        <v>Generic</v>
      </c>
      <c r="H601" s="8" t="s">
        <v>732</v>
      </c>
    </row>
    <row r="602" spans="1:13" x14ac:dyDescent="0.3">
      <c r="A602" s="8">
        <v>680</v>
      </c>
      <c r="B602" s="12" t="str">
        <f>IFERROR(VLOOKUP(A602,Vocabulary!$A:$J,2,),"")</f>
        <v>identifier</v>
      </c>
      <c r="C602" s="12" t="str">
        <f>IF($A602&lt;&gt;"",VLOOKUP($A602,Vocabulary!$A:$J,10,),"")</f>
        <v>&lt;dcterms:identifier&gt;</v>
      </c>
      <c r="D602" s="11" t="str">
        <f>IF($A602&lt;&gt;"",IF(VLOOKUP($A602,Vocabulary!$A:$J,3,)=0,"",VLOOKUP($A602,Vocabulary!$A:$J,3,)),"")</f>
        <v>Recommended best practice is to identify the resource by means of a string conforming to a formal identification system. 
An unambiguous reference to the resource within a given context.</v>
      </c>
      <c r="E602" s="11" t="str">
        <f>IF($A602&lt;&gt;"",IF(VLOOKUP($A602,Vocabulary!$A:$J,7,)=0,"",VLOOKUP($A602,Vocabulary!$A:$J,7,)),"")</f>
        <v/>
      </c>
      <c r="F602" s="11" t="str">
        <f>IF($A602&lt;&gt;"",VLOOKUP($A602,Vocabulary!$A:$J,4,),"")</f>
        <v>Generic</v>
      </c>
      <c r="H602" s="8" t="s">
        <v>732</v>
      </c>
    </row>
    <row r="603" spans="1:13" x14ac:dyDescent="0.3">
      <c r="A603" s="27">
        <v>681</v>
      </c>
      <c r="B603" s="12" t="str">
        <f>IFERROR(VLOOKUP(A603,Vocabulary!$A:$J,2,),"")</f>
        <v>Quality</v>
      </c>
      <c r="C603" s="31" t="str">
        <f>IF($A603&lt;&gt;"",VLOOKUP($A603,Vocabulary!$A:$J,10,),"")</f>
        <v>&lt;fed-thesaurus:quality&gt;</v>
      </c>
      <c r="D603" s="44" t="str">
        <f>IF($A603&lt;&gt;"",IF(VLOOKUP($A603,Vocabulary!$A:$J,3,)=0,"",VLOOKUP($A603,Vocabulary!$A:$J,3,)),"")</f>
        <v>The conceptscheme "Quality" contains the different qualities allowed by the administration to an organization.
These are qualities that the organization is known to, such as VAT-liable, "Employer".
The quality can be in different stages: 'in application', 'refused', 'awarded', ...</v>
      </c>
      <c r="E603" s="44" t="str">
        <f>IF($A603&lt;&gt;"",IF(VLOOKUP($A603,Vocabulary!$A:$J,7,)=0,"",VLOOKUP($A603,Vocabulary!$A:$J,7,)),"")</f>
        <v>see https://economie.fgov.be/en/themes/enterprises/crossroads-bank-enterprises/services-administrations/tables-codes (KBO-codes-quality-aut-activities.xls, tab 'Quality' )</v>
      </c>
      <c r="F603" s="44" t="str">
        <f>IF($A603&lt;&gt;"",VLOOKUP($A603,Vocabulary!$A:$J,4,),"")</f>
        <v>Organization</v>
      </c>
      <c r="G603" s="27"/>
      <c r="H603" s="27" t="s">
        <v>732</v>
      </c>
      <c r="I603" s="27"/>
      <c r="J603" s="27"/>
      <c r="K603" s="27"/>
      <c r="L603" s="27"/>
      <c r="M603" s="27"/>
    </row>
    <row r="604" spans="1:13" x14ac:dyDescent="0.3">
      <c r="A604" s="27">
        <v>682</v>
      </c>
      <c r="B604" s="12" t="str">
        <f>IFERROR(VLOOKUP(A604,Vocabulary!$A:$J,2,),"")</f>
        <v>quality</v>
      </c>
      <c r="C604" s="31" t="str">
        <f>IF($A604&lt;&gt;"",VLOOKUP($A604,Vocabulary!$A:$J,10,),"")</f>
        <v>&lt;fed-thesaurus:quality&gt;</v>
      </c>
      <c r="D604" s="44" t="str">
        <f>IF($A604&lt;&gt;"",IF(VLOOKUP($A604,Vocabulary!$A:$J,3,)=0,"",VLOOKUP($A604,Vocabulary!$A:$J,3,)),"")</f>
        <v>A qualities is allowed by the administration to a company.
A quality that the company is known to, can be VAT-liable, "Employer"...
The quality can be in different stages: 'in application', 'refused', 'awarded', ...</v>
      </c>
      <c r="E604" s="44" t="str">
        <f>IF($A604&lt;&gt;"",IF(VLOOKUP($A604,Vocabulary!$A:$J,7,)=0,"",VLOOKUP($A604,Vocabulary!$A:$J,7,)),"")</f>
        <v/>
      </c>
      <c r="F604" s="44" t="str">
        <f>IF($A604&lt;&gt;"",VLOOKUP($A604,Vocabulary!$A:$J,4,),"")</f>
        <v>Organization</v>
      </c>
      <c r="G604" s="27"/>
      <c r="H604" s="27" t="s">
        <v>731</v>
      </c>
      <c r="I604" s="27"/>
      <c r="J604" s="27"/>
      <c r="K604" s="27"/>
      <c r="L604" s="27"/>
      <c r="M604" s="27"/>
    </row>
    <row r="605" spans="1:13" x14ac:dyDescent="0.3">
      <c r="A605" s="27">
        <v>683</v>
      </c>
      <c r="B605" s="12" t="str">
        <f>IFERROR(VLOOKUP(A605,Vocabulary!$A:$J,2,),"")</f>
        <v>administrativeStatus</v>
      </c>
      <c r="C605" s="31" t="str">
        <f>IF($A605&lt;&gt;"",VLOOKUP($A605,Vocabulary!$A:$J,10,),"")</f>
        <v>&lt;fed-per:administrativeStatus&gt;</v>
      </c>
      <c r="D605" s="44" t="str">
        <f>IF($A605&lt;&gt;"",IF(VLOOKUP($A605,Vocabulary!$A:$J,3,)=0,"",VLOOKUP($A605,Vocabulary!$A:$J,3,)),"")</f>
        <v>Administrative status.</v>
      </c>
      <c r="E605" s="44" t="str">
        <f>IF($A605&lt;&gt;"",IF(VLOOKUP($A605,Vocabulary!$A:$J,7,)=0,"",VLOOKUP($A605,Vocabulary!$A:$J,7,)),"")</f>
        <v/>
      </c>
      <c r="F605" s="44" t="str">
        <f>IF($A605&lt;&gt;"",VLOOKUP($A605,Vocabulary!$A:$J,4,),"")</f>
        <v>Person</v>
      </c>
      <c r="G605" s="27"/>
      <c r="H605" s="27" t="s">
        <v>731</v>
      </c>
      <c r="I605" s="27"/>
      <c r="J605" s="27"/>
      <c r="K605" s="27"/>
      <c r="L605" s="27"/>
      <c r="M605" s="27"/>
    </row>
    <row r="606" spans="1:13" x14ac:dyDescent="0.3">
      <c r="A606" s="27">
        <v>684</v>
      </c>
      <c r="B606" s="12" t="str">
        <f>IFERROR(VLOOKUP(A606,Vocabulary!$A:$J,2,),"")</f>
        <v>AddressComponent</v>
      </c>
      <c r="C606" s="31" t="str">
        <f>IF($A606&lt;&gt;"",VLOOKUP($A606,Vocabulary!$A:$J,10,),"")</f>
        <v>&lt;AddressComponent&gt;</v>
      </c>
      <c r="D606" s="44" t="str">
        <f>IF($A606&lt;&gt;"",IF(VLOOKUP($A606,Vocabulary!$A:$J,3,)=0,"",VLOOKUP($A606,Vocabulary!$A:$J,3,)),"")</f>
        <v>Identifier or geographic name of a specific geographic area, location, or other spatial object which defines the scope of an address.</v>
      </c>
      <c r="E606" s="44" t="str">
        <f>IF($A606&lt;&gt;"",IF(VLOOKUP($A606,Vocabulary!$A:$J,7,)=0,"",VLOOKUP($A606,Vocabulary!$A:$J,7,)),"")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F606" s="44" t="str">
        <f>IF($A606&lt;&gt;"",VLOOKUP($A606,Vocabulary!$A:$J,4,),"")</f>
        <v>Location</v>
      </c>
      <c r="G606" s="27"/>
      <c r="H606" s="8" t="s">
        <v>732</v>
      </c>
      <c r="I606" s="27"/>
      <c r="J606" s="27"/>
      <c r="K606" s="27"/>
      <c r="L606" s="27"/>
      <c r="M606" s="27"/>
    </row>
    <row r="607" spans="1:13" x14ac:dyDescent="0.3">
      <c r="A607" s="27">
        <v>685</v>
      </c>
      <c r="B607" s="12" t="str">
        <f>IFERROR(VLOOKUP(A607,Vocabulary!$A:$J,2,),"")</f>
        <v>iban</v>
      </c>
      <c r="C607" s="31" t="str">
        <f>IF($A607&lt;&gt;"",VLOOKUP($A607,Vocabulary!$A:$J,10,),"")</f>
        <v>&lt;identifier&gt;</v>
      </c>
      <c r="D607" s="44" t="str">
        <f>IF($A607&lt;&gt;"",IF(VLOOKUP($A607,Vocabulary!$A:$J,3,)=0,"",VLOOKUP($A607,Vocabulary!$A:$J,3,)),"")</f>
        <v>International Bank Account Number, as defined in ISO 13616:2007</v>
      </c>
      <c r="E607" s="44" t="str">
        <f>IF($A607&lt;&gt;"",IF(VLOOKUP($A607,Vocabulary!$A:$J,7,)=0,"",VLOOKUP($A607,Vocabulary!$A:$J,7,)),"")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F607" s="44" t="str">
        <f>IF($A607&lt;&gt;"",VLOOKUP($A607,Vocabulary!$A:$J,4,),"")</f>
        <v>Generic</v>
      </c>
      <c r="G607" s="27"/>
      <c r="H607" s="27" t="s">
        <v>732</v>
      </c>
      <c r="I607" s="27"/>
      <c r="J607" s="27"/>
      <c r="K607" s="27"/>
      <c r="L607" s="27"/>
      <c r="M607" s="27"/>
    </row>
    <row r="608" spans="1:13" x14ac:dyDescent="0.3">
      <c r="A608" s="27">
        <v>686</v>
      </c>
      <c r="B608" s="12" t="str">
        <f>IFERROR(VLOOKUP(A608,Vocabulary!$A:$J,2,),"")</f>
        <v>municipalityCode</v>
      </c>
      <c r="C608" s="31" t="str">
        <f>IF($A608&lt;&gt;"",VLOOKUP($A608,Vocabulary!$A:$J,10,),"")</f>
        <v>&lt;identifier&gt;</v>
      </c>
      <c r="D608" s="44" t="str">
        <f>IF($A608&lt;&gt;"",IF(VLOOKUP($A608,Vocabulary!$A:$J,3,)=0,"",VLOOKUP($A608,Vocabulary!$A:$J,3,)),"")</f>
        <v>Numeric code to identify a Belgian municipality.</v>
      </c>
      <c r="E608" s="44" t="str">
        <f>IF($A608&lt;&gt;"",IF(VLOOKUP($A608,Vocabulary!$A:$J,7,)=0,"",VLOOKUP($A608,Vocabulary!$A:$J,7,)),"")</f>
        <v>This code is part of the BEST identifier for a Belgian municipality.
Same value as the NIS municipality code from statbel.
5 digits long</v>
      </c>
      <c r="F608" s="44" t="str">
        <f>IF($A608&lt;&gt;"",VLOOKUP($A608,Vocabulary!$A:$J,4,),"")</f>
        <v>Location</v>
      </c>
      <c r="G608" s="27"/>
      <c r="H608" s="27" t="s">
        <v>732</v>
      </c>
      <c r="I608" s="27"/>
      <c r="J608" s="27"/>
      <c r="K608" s="27"/>
      <c r="L608" s="27"/>
      <c r="M608" s="27"/>
    </row>
    <row r="609" spans="1:13" x14ac:dyDescent="0.3">
      <c r="A609" s="27">
        <v>687</v>
      </c>
      <c r="B609" s="12" t="str">
        <f>IFERROR(VLOOKUP(A609,Vocabulary!$A:$J,2,),"")</f>
        <v>bic</v>
      </c>
      <c r="C609" s="31" t="str">
        <f>IF($A609&lt;&gt;"",VLOOKUP($A609,Vocabulary!$A:$J,10,),"")</f>
        <v>&lt;identifier&gt;</v>
      </c>
      <c r="D609" s="44" t="str">
        <f>IF($A609&lt;&gt;"",IF(VLOOKUP($A609,Vocabulary!$A:$J,3,)=0,"",VLOOKUP($A609,Vocabulary!$A:$J,3,)),"")</f>
        <v>Business Identifier Code, also known as Swift Code. International identifier for financial and non-financial institutions, commonly used for international bank transfers.</v>
      </c>
      <c r="E609" s="44" t="str">
        <f>IF($A609&lt;&gt;"",IF(VLOOKUP($A609,Vocabulary!$A:$J,7,)=0,"",VLOOKUP($A609,Vocabulary!$A:$J,7,)),"")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F609" s="44" t="str">
        <f>IF($A609&lt;&gt;"",VLOOKUP($A609,Vocabulary!$A:$J,4,),"")</f>
        <v>Generic</v>
      </c>
      <c r="G609" s="27"/>
      <c r="H609" s="27" t="s">
        <v>732</v>
      </c>
      <c r="I609" s="27"/>
      <c r="J609" s="27"/>
      <c r="K609" s="27"/>
      <c r="L609" s="27"/>
      <c r="M609" s="27"/>
    </row>
    <row r="610" spans="1:13" x14ac:dyDescent="0.3">
      <c r="A610" s="4">
        <v>691</v>
      </c>
      <c r="B610" s="12" t="str">
        <f>IFERROR(VLOOKUP(A610,Vocabulary!$A:$J,2,),"")</f>
        <v>employerId</v>
      </c>
      <c r="C610" s="12" t="str">
        <f>IF($A610&lt;&gt;"",VLOOKUP($A610,Vocabulary!$A:$J,10,),"")</f>
        <v>&lt;identifier&gt;</v>
      </c>
      <c r="D610" s="11" t="str">
        <f>IF($A610&lt;&gt;"",IF(VLOOKUP($A610,Vocabulary!$A:$J,3,)=0,"",VLOOKUP($A610,Vocabulary!$A:$J,3,)),"")</f>
        <v>Definitive or provisional NSSO number, assigned to each registered employer or local or provincial administration.</v>
      </c>
      <c r="E610" s="11" t="str">
        <f>IF($A610&lt;&gt;"",IF(VLOOKUP($A610,Vocabulary!$A:$J,7,)=0,"",VLOOKUP($A610,Vocabulary!$A:$J,7,)),"")</f>
        <v>It includes the nssoNumber, the pplNumber and the provisionalNssoNumber</v>
      </c>
      <c r="F610" s="11" t="str">
        <f>IF($A610&lt;&gt;"",VLOOKUP($A610,Vocabulary!$A:$J,4,),"")</f>
        <v>Organization</v>
      </c>
      <c r="H610" s="27" t="s">
        <v>732</v>
      </c>
    </row>
    <row r="611" spans="1:13" x14ac:dyDescent="0.3">
      <c r="A611" s="4">
        <v>692</v>
      </c>
      <c r="B611" s="12" t="str">
        <f>IFERROR(VLOOKUP(A611,Vocabulary!$A:$J,2,),"")</f>
        <v>nssoNumber</v>
      </c>
      <c r="C611" s="12" t="str">
        <f>IF($A611&lt;&gt;"",VLOOKUP($A611,Vocabulary!$A:$J,10,),"")</f>
        <v>&lt;identifier&gt;</v>
      </c>
      <c r="D611" s="11" t="str">
        <f>IF($A611&lt;&gt;"",IF(VLOOKUP($A611,Vocabulary!$A:$J,3,)=0,"",VLOOKUP($A611,Vocabulary!$A:$J,3,)),"")</f>
        <v>Recommended best practice is to identify the resource by means of a string conforming to a formal identification system. 
An unambiguous reference to the resource within a given context.</v>
      </c>
      <c r="E611" s="11" t="str">
        <f>IF($A611&lt;&gt;"",IF(VLOOKUP($A611,Vocabulary!$A:$J,7,)=0,"",VLOOKUP($A611,Vocabulary!$A:$J,7,)),"")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F611" s="11" t="str">
        <f>IF($A611&lt;&gt;"",VLOOKUP($A611,Vocabulary!$A:$J,4,),"")</f>
        <v>Organization</v>
      </c>
      <c r="H611" s="27" t="s">
        <v>732</v>
      </c>
    </row>
    <row r="612" spans="1:13" x14ac:dyDescent="0.3">
      <c r="A612" s="28">
        <v>694</v>
      </c>
      <c r="B612" s="12" t="str">
        <f>IFERROR(VLOOKUP(A612,Vocabulary!$A:$J,2,),"")</f>
        <v>provisionalNssoNumber</v>
      </c>
      <c r="C612" s="31" t="str">
        <f>IF($A612&lt;&gt;"",VLOOKUP($A612,Vocabulary!$A:$J,10,),"")</f>
        <v>&lt;identifier&gt;</v>
      </c>
      <c r="D612" s="44" t="str">
        <f>IF($A612&lt;&gt;"",IF(VLOOKUP($A612,Vocabulary!$A:$J,3,)=0,"",VLOOKUP($A612,Vocabulary!$A:$J,3,)),"")</f>
        <v>Recommended best practice is to identify the resource by means of a string conforming to a formal identification system. 
An unambiguous reference to the resource within a given context.</v>
      </c>
      <c r="E612" s="44" t="str">
        <f>IF($A612&lt;&gt;"",IF(VLOOKUP($A612,Vocabulary!$A:$J,7,)=0,"",VLOOKUP($A612,Vocabulary!$A:$J,7,)),"")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F612" s="44" t="str">
        <f>IF($A612&lt;&gt;"",VLOOKUP($A612,Vocabulary!$A:$J,4,),"")</f>
        <v>Organization</v>
      </c>
      <c r="G612" s="27"/>
      <c r="H612" s="27" t="s">
        <v>732</v>
      </c>
      <c r="I612" s="27"/>
      <c r="J612" s="27"/>
      <c r="K612" s="27"/>
      <c r="L612" s="27"/>
      <c r="M612" s="27"/>
    </row>
    <row r="613" spans="1:13" x14ac:dyDescent="0.3">
      <c r="A613" s="27">
        <v>695</v>
      </c>
      <c r="B613" s="12" t="str">
        <f>IFERROR(VLOOKUP(A613,Vocabulary!$A:$J,2,),"")</f>
        <v>vatNumber</v>
      </c>
      <c r="C613" s="31" t="str">
        <f>IF($A613&lt;&gt;"",VLOOKUP($A613,Vocabulary!$A:$J,10,),"")</f>
        <v>&lt;identifier&gt;</v>
      </c>
      <c r="D613" s="44" t="str">
        <f>IF($A613&lt;&gt;"",IF(VLOOKUP($A613,Vocabulary!$A:$J,3,)=0,"",VLOOKUP($A613,Vocabulary!$A:$J,3,)),"")</f>
        <v>Recommended best practice is to identify the resource by means of a string conforming to a formal identification system. 
An unambiguous reference to the resource within a given context.</v>
      </c>
      <c r="E613" s="44" t="str">
        <f>IF($A613&lt;&gt;"",IF(VLOOKUP($A613,Vocabulary!$A:$J,7,)=0,"",VLOOKUP($A613,Vocabulary!$A:$J,7,)),"")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F613" s="44" t="str">
        <f>IF($A613&lt;&gt;"",VLOOKUP($A613,Vocabulary!$A:$J,4,),"")</f>
        <v>Organization</v>
      </c>
      <c r="G613" s="27"/>
      <c r="H613" s="27" t="s">
        <v>732</v>
      </c>
      <c r="I613" s="27"/>
      <c r="J613" s="27"/>
      <c r="K613" s="27"/>
      <c r="L613" s="27"/>
      <c r="M613" s="27"/>
    </row>
    <row r="614" spans="1:13" x14ac:dyDescent="0.3">
      <c r="A614" s="27">
        <v>696</v>
      </c>
      <c r="B614" s="12" t="str">
        <f>IFERROR(VLOOKUP(A614,Vocabulary!$A:$J,2,),"")</f>
        <v>plateNumber</v>
      </c>
      <c r="C614" s="31" t="str">
        <f>IF($A614&lt;&gt;"",VLOOKUP($A614,Vocabulary!$A:$J,10,),"")</f>
        <v>&lt;identifier&gt;</v>
      </c>
      <c r="D614" s="44" t="str">
        <f>IF($A614&lt;&gt;"",IF(VLOOKUP($A614,Vocabulary!$A:$J,3,)=0,"",VLOOKUP($A614,Vocabulary!$A:$J,3,)),"")</f>
        <v>Recommended best practice is to identify the resource by means of a string conforming to a formal identification system. 
An unambiguous reference to the resource within a given context.</v>
      </c>
      <c r="E614" s="44" t="str">
        <f>IF($A614&lt;&gt;"",IF(VLOOKUP($A614,Vocabulary!$A:$J,7,)=0,"",VLOOKUP($A614,Vocabulary!$A:$J,7,)),"")</f>
        <v>The official set of numbers and letters shown on the front and back of a road vehicle</v>
      </c>
      <c r="F614" s="44" t="str">
        <f>IF($A614&lt;&gt;"",VLOOKUP($A614,Vocabulary!$A:$J,4,),"")</f>
        <v>Other</v>
      </c>
      <c r="G614" s="27"/>
      <c r="H614" s="27" t="s">
        <v>731</v>
      </c>
      <c r="I614" s="27"/>
      <c r="J614" s="27"/>
      <c r="K614" s="27"/>
      <c r="L614" s="27"/>
      <c r="M614" s="27"/>
    </row>
    <row r="615" spans="1:13" x14ac:dyDescent="0.3">
      <c r="A615" s="27">
        <v>697</v>
      </c>
      <c r="B615" s="12" t="str">
        <f>IFERROR(VLOOKUP(A615,Vocabulary!$A:$J,2,),"")</f>
        <v>ipAddress</v>
      </c>
      <c r="C615" s="31" t="str">
        <f>IF($A615&lt;&gt;"",VLOOKUP($A615,Vocabulary!$A:$J,10,),"")</f>
        <v>&lt;identifier&gt;</v>
      </c>
      <c r="D615" s="44" t="str">
        <f>IF($A615&lt;&gt;"",IF(VLOOKUP($A615,Vocabulary!$A:$J,3,)=0,"",VLOOKUP($A615,Vocabulary!$A:$J,3,)),"")</f>
        <v>Recommended best practice is to identify the resource by means of a string conforming to a formal identification system. 
An unambiguous reference to the resource within a given context.</v>
      </c>
      <c r="E615" s="44" t="str">
        <f>IF($A615&lt;&gt;"",IF(VLOOKUP($A615,Vocabulary!$A:$J,7,)=0,"",VLOOKUP($A615,Vocabulary!$A:$J,7,)),"")</f>
        <v>An Internet Protocol address (IP address) is a numerical label assigned to each device connected to a computer network that uses the Internet Protocol for communication.</v>
      </c>
      <c r="F615" s="44" t="str">
        <f>IF($A615&lt;&gt;"",VLOOKUP($A615,Vocabulary!$A:$J,4,),"")</f>
        <v>Other</v>
      </c>
      <c r="G615" s="27"/>
      <c r="H615" s="27" t="s">
        <v>731</v>
      </c>
      <c r="I615" s="27"/>
      <c r="J615" s="27"/>
      <c r="K615" s="27"/>
      <c r="L615" s="27"/>
      <c r="M615" s="27"/>
    </row>
    <row r="616" spans="1:13" x14ac:dyDescent="0.3">
      <c r="A616" s="27">
        <v>698</v>
      </c>
      <c r="B616" s="12" t="str">
        <f>IFERROR(VLOOKUP(A616,Vocabulary!$A:$J,2,),"")</f>
        <v>region</v>
      </c>
      <c r="C616" s="31" t="str">
        <f>IF($A616&lt;&gt;"",VLOOKUP($A616,Vocabulary!$A:$J,10,),"")</f>
        <v>&lt;fed-thesaurus:region&gt;</v>
      </c>
      <c r="D616" s="44" t="str">
        <f>IF($A616&lt;&gt;"",IF(VLOOKUP($A616,Vocabulary!$A:$J,3,)=0,"",VLOOKUP($A616,Vocabulary!$A:$J,3,)),"")</f>
        <v>Concept corresponding to a region code in a country.</v>
      </c>
      <c r="E616" s="44" t="str">
        <f>IF($A616&lt;&gt;"",IF(VLOOKUP($A616,Vocabulary!$A:$J,7,)=0,"",VLOOKUP($A616,Vocabulary!$A:$J,7,)),"")</f>
        <v>See https://en.wikipedia.org/wiki/ISO_3166-2:BE
(BE-BRU, BE-VLG, BE-WAL)</v>
      </c>
      <c r="F616" s="44" t="str">
        <f>IF($A616&lt;&gt;"",VLOOKUP($A616,Vocabulary!$A:$J,4,),"")</f>
        <v>Location</v>
      </c>
      <c r="G616" s="27"/>
      <c r="H616" s="27" t="s">
        <v>732</v>
      </c>
      <c r="I616" s="27"/>
      <c r="J616" s="27"/>
      <c r="K616" s="27"/>
      <c r="L616" s="27"/>
      <c r="M616" s="27"/>
    </row>
    <row r="617" spans="1:13" x14ac:dyDescent="0.3">
      <c r="A617" s="27">
        <v>699</v>
      </c>
      <c r="B617" s="12" t="str">
        <f>IFERROR(VLOOKUP(A617,Vocabulary!$A:$J,2,),"")</f>
        <v>RegionCode</v>
      </c>
      <c r="C617" s="31" t="str">
        <f>IF($A617&lt;&gt;"",VLOOKUP($A617,Vocabulary!$A:$J,10,),"")</f>
        <v>&lt;fed-thesaurus:regioncode&gt;</v>
      </c>
      <c r="D617" s="44" t="str">
        <f>IF($A617&lt;&gt;"",IF(VLOOKUP($A617,Vocabulary!$A:$J,3,)=0,"",VLOOKUP($A617,Vocabulary!$A:$J,3,)),"")</f>
        <v>Conceptscheme for region codes in a country.</v>
      </c>
      <c r="E617" s="44" t="str">
        <f>IF($A617&lt;&gt;"",IF(VLOOKUP($A617,Vocabulary!$A:$J,7,)=0,"",VLOOKUP($A617,Vocabulary!$A:$J,7,)),"")</f>
        <v>See https://en.wikipedia.org/wiki/ISO_3166-2:BE
(BE-BRU, BE-VLG, BE-WAL)</v>
      </c>
      <c r="F617" s="44" t="str">
        <f>IF($A617&lt;&gt;"",VLOOKUP($A617,Vocabulary!$A:$J,4,),"")</f>
        <v>Location</v>
      </c>
      <c r="G617" s="27"/>
      <c r="H617" s="27" t="s">
        <v>732</v>
      </c>
      <c r="I617" s="27"/>
      <c r="J617" s="27"/>
      <c r="K617" s="27"/>
      <c r="L617" s="27"/>
      <c r="M617" s="27"/>
    </row>
    <row r="618" spans="1:13" x14ac:dyDescent="0.3">
      <c r="A618" s="27">
        <v>701</v>
      </c>
      <c r="B618" s="12" t="str">
        <f>IFERROR(VLOOKUP(A618,Vocabulary!$A:$J,2,),"")</f>
        <v>CountryNisCode</v>
      </c>
      <c r="C618" s="31" t="str">
        <f>IF($A618&lt;&gt;"",VLOOKUP($A618,Vocabulary!$A:$J,10,),"")</f>
        <v>&lt;fed-thesaurus:CountryNisCode&gt;</v>
      </c>
      <c r="D618" s="44" t="str">
        <f>IF($A618&lt;&gt;"",IF(VLOOKUP($A618,Vocabulary!$A:$J,3,)=0,"",VLOOKUP($A618,Vocabulary!$A:$J,3,)),"")</f>
        <v>NIS code representing a country as defined by statbel.fgov.be</v>
      </c>
      <c r="E618" s="44" t="str">
        <f>IF($A618&lt;&gt;"",IF(VLOOKUP($A618,Vocabulary!$A:$J,7,)=0,"",VLOOKUP($A618,Vocabulary!$A:$J,7,)),"")</f>
        <v>Possible values are in range from 100 to 999</v>
      </c>
      <c r="F618" s="44" t="str">
        <f>IF($A618&lt;&gt;"",VLOOKUP($A618,Vocabulary!$A:$J,4,),"")</f>
        <v>Location</v>
      </c>
      <c r="G618" s="27"/>
      <c r="H618" s="27" t="s">
        <v>732</v>
      </c>
      <c r="I618" s="27"/>
      <c r="J618" s="27"/>
      <c r="K618" s="27"/>
      <c r="L618" s="27"/>
      <c r="M618" s="27"/>
    </row>
    <row r="619" spans="1:13" x14ac:dyDescent="0.3">
      <c r="A619" s="27">
        <v>702</v>
      </c>
      <c r="B619" s="12" t="str">
        <f>IFERROR(VLOOKUP(A619,Vocabulary!$A:$J,2,),"")</f>
        <v>StreetRrnCode</v>
      </c>
      <c r="C619" s="31" t="str">
        <f>IF($A619&lt;&gt;"",VLOOKUP($A619,Vocabulary!$A:$J,10,),"")</f>
        <v>&lt;fed-thesaurus:StreetRrnCode&gt;</v>
      </c>
      <c r="D619" s="44" t="str">
        <f>IF($A619&lt;&gt;"",IF(VLOOKUP($A619,Vocabulary!$A:$J,3,)=0,"",VLOOKUP($A619,Vocabulary!$A:$J,3,)),"")</f>
        <v>Street code assigned by National Registry</v>
      </c>
      <c r="E619" s="44" t="str">
        <f>IF($A619&lt;&gt;"",IF(VLOOKUP($A619,Vocabulary!$A:$J,7,)=0,"",VLOOKUP($A619,Vocabulary!$A:$J,7,)),"")</f>
        <v>4 digits long. Unique within a municipality.
(more info: https://www.ibz.rrn.fgov.be/fileadmin/user_upload/nl/rr/instructies/IST_Codificatie_straten.pdf)
Will be replaced by the BEST street identifier.</v>
      </c>
      <c r="F619" s="44" t="str">
        <f>IF($A619&lt;&gt;"",VLOOKUP($A619,Vocabulary!$A:$J,4,),"")</f>
        <v>Location</v>
      </c>
      <c r="G619" s="27"/>
      <c r="H619" s="27" t="s">
        <v>732</v>
      </c>
      <c r="I619" s="27"/>
      <c r="J619" s="27"/>
      <c r="K619" s="27"/>
      <c r="L619" s="27"/>
      <c r="M619" s="27"/>
    </row>
    <row r="620" spans="1:13" x14ac:dyDescent="0.3">
      <c r="A620" s="27">
        <v>703</v>
      </c>
      <c r="B620" s="12" t="str">
        <f>IFERROR(VLOOKUP(A620,Vocabulary!$A:$J,2,),"")</f>
        <v>Mandate</v>
      </c>
      <c r="C620" s="12" t="str">
        <f>IF($A620&lt;&gt;"",VLOOKUP($A620,Vocabulary!$A:$J,10,),"")</f>
        <v>&lt;org:Mandate&gt;</v>
      </c>
      <c r="D620" s="11" t="str">
        <f>IF($A620&lt;&gt;"",IF(VLOOKUP($A620,Vocabulary!$A:$J,3,)=0,"",VLOOKUP($A620,Vocabulary!$A:$J,3,)),"")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E620" s="11" t="str">
        <f>IF($A620&lt;&gt;"",IF(VLOOKUP($A620,Vocabulary!$A:$J,7,)=0,"",VLOOKUP($A620,Vocabulary!$A:$J,7,)),"")</f>
        <v>see Class Agent</v>
      </c>
      <c r="F620" s="11" t="str">
        <f>IF($A620&lt;&gt;"",VLOOKUP($A620,Vocabulary!$A:$J,4,),"")</f>
        <v>Generic</v>
      </c>
      <c r="H620" s="27" t="s">
        <v>732</v>
      </c>
    </row>
    <row r="621" spans="1:13" x14ac:dyDescent="0.3">
      <c r="A621" s="27">
        <v>705</v>
      </c>
      <c r="B621" s="12" t="str">
        <f>IFERROR(VLOOKUP(A621,Vocabulary!$A:$J,2,),"")</f>
        <v>mandatary</v>
      </c>
      <c r="C621" s="12" t="str">
        <f>IF($A621&lt;&gt;"",VLOOKUP($A621,Vocabulary!$A:$J,10,),"")</f>
        <v>&lt;org:mandatary&gt;</v>
      </c>
      <c r="D621" s="11" t="str">
        <f>IF($A621&lt;&gt;"",IF(VLOOKUP($A621,Vocabulary!$A:$J,3,)=0,"",VLOOKUP($A621,Vocabulary!$A:$J,3,)),"")</f>
        <v>The Agent that receives a mandate from another Agent. 
The mandatary must be unambiguously identified in an authentic source.</v>
      </c>
      <c r="E621" s="11" t="str">
        <f>IF($A621&lt;&gt;"",IF(VLOOKUP($A621,Vocabulary!$A:$J,7,)=0,"",VLOOKUP($A621,Vocabulary!$A:$J,7,)),"")</f>
        <v>see Class Agent</v>
      </c>
      <c r="F621" s="11" t="str">
        <f>IF($A621&lt;&gt;"",VLOOKUP($A621,Vocabulary!$A:$J,4,),"")</f>
        <v>Generic</v>
      </c>
      <c r="H621" s="27" t="s">
        <v>732</v>
      </c>
    </row>
    <row r="622" spans="1:13" x14ac:dyDescent="0.3">
      <c r="A622" s="27">
        <v>706</v>
      </c>
      <c r="B622" s="12" t="str">
        <f>IFERROR(VLOOKUP(A622,Vocabulary!$A:$J,2,),"")</f>
        <v>mandator</v>
      </c>
      <c r="C622" s="12" t="str">
        <f>IF($A622&lt;&gt;"",VLOOKUP($A622,Vocabulary!$A:$J,10,),"")</f>
        <v>&lt;org:mandator&gt;</v>
      </c>
      <c r="D622" s="11" t="str">
        <f>IF($A622&lt;&gt;"",IF(VLOOKUP($A622,Vocabulary!$A:$J,3,)=0,"",VLOOKUP($A622,Vocabulary!$A:$J,3,)),"")</f>
        <v>The Agent that gives a mandate to another Agent. 
The mandator must be uniquely identified in an authentic source</v>
      </c>
      <c r="E622" s="11" t="str">
        <f>IF($A622&lt;&gt;"",IF(VLOOKUP($A622,Vocabulary!$A:$J,7,)=0,"",VLOOKUP($A622,Vocabulary!$A:$J,7,)),"")</f>
        <v>see Class Agent</v>
      </c>
      <c r="F622" s="11" t="str">
        <f>IF($A622&lt;&gt;"",VLOOKUP($A622,Vocabulary!$A:$J,4,),"")</f>
        <v>Generic</v>
      </c>
      <c r="H622" s="27" t="s">
        <v>732</v>
      </c>
    </row>
    <row r="623" spans="1:13" x14ac:dyDescent="0.3">
      <c r="A623" s="27">
        <v>707</v>
      </c>
      <c r="B623" s="12" t="str">
        <f>IFERROR(VLOOKUP(A623,Vocabulary!$A:$J,2,),"")</f>
        <v>CountryIsoCode</v>
      </c>
      <c r="C623" s="12" t="str">
        <f>IF($A623&lt;&gt;"",VLOOKUP($A623,Vocabulary!$A:$J,10,),"")</f>
        <v>&lt;fed-thesaurus:CountryIsoCode&gt;</v>
      </c>
      <c r="D623" s="11" t="str">
        <f>IF($A623&lt;&gt;"",IF(VLOOKUP($A623,Vocabulary!$A:$J,3,)=0,"",VLOOKUP($A623,Vocabulary!$A:$J,3,)),"")</f>
        <v>Representation of a country by an ISO 3166-1 alpha-2 code.</v>
      </c>
      <c r="E623" s="11" t="str">
        <f>IF($A623&lt;&gt;"",IF(VLOOKUP($A623,Vocabulary!$A:$J,7,)=0,"",VLOOKUP($A623,Vocabulary!$A:$J,7,)),"")</f>
        <v>pattern: "^[A-Z]{2}$"</v>
      </c>
      <c r="F623" s="11" t="str">
        <f>IF($A623&lt;&gt;"",VLOOKUP($A623,Vocabulary!$A:$J,4,),"")</f>
        <v>Location</v>
      </c>
      <c r="H623" s="27" t="s">
        <v>732</v>
      </c>
    </row>
    <row r="624" spans="1:13" x14ac:dyDescent="0.3">
      <c r="A624" s="27">
        <v>708</v>
      </c>
      <c r="B624" s="12" t="str">
        <f>IFERROR(VLOOKUP(A624,Vocabulary!$A:$J,2,),"")</f>
        <v>CountryWithHistoricIsoCode</v>
      </c>
      <c r="C624" s="12" t="str">
        <f>IF($A624&lt;&gt;"",VLOOKUP($A624,Vocabulary!$A:$J,10,),"")</f>
        <v>&lt;fed-thesaurus:CountryWithHistoricIsoCode&gt;</v>
      </c>
      <c r="D624" s="11" t="str">
        <f>IF($A624&lt;&gt;"",IF(VLOOKUP($A624,Vocabulary!$A:$J,3,)=0,"",VLOOKUP($A624,Vocabulary!$A:$J,3,)),"")</f>
        <v>Representation of a country by an ISO 3166-1 alpha-2 (current country) or ISO 3166-3 alpha-4 (former country) code.</v>
      </c>
      <c r="E624" s="11" t="str">
        <f>IF($A624&lt;&gt;"",IF(VLOOKUP($A624,Vocabulary!$A:$J,7,)=0,"",VLOOKUP($A624,Vocabulary!$A:$J,7,)),"")</f>
        <v>pattern: "^[A-Z]{2}([A-Z]{2})?$"</v>
      </c>
      <c r="F624" s="11" t="str">
        <f>IF($A624&lt;&gt;"",VLOOKUP($A624,Vocabulary!$A:$J,4,),"")</f>
        <v>Location</v>
      </c>
      <c r="H624" s="27" t="s">
        <v>732</v>
      </c>
    </row>
    <row r="625" spans="1:13" x14ac:dyDescent="0.3">
      <c r="A625" s="27">
        <v>710</v>
      </c>
      <c r="B625" s="12" t="str">
        <f>IFERROR(VLOOKUP(A625,Vocabulary!$A:$J,2,),"")</f>
        <v>Country</v>
      </c>
      <c r="C625" s="12" t="str">
        <f>IF($A625&lt;&gt;"",VLOOKUP($A625,Vocabulary!$A:$J,10,),"")</f>
        <v>&lt;fed-loc:Country&gt;</v>
      </c>
      <c r="D625" s="11" t="str">
        <f>IF($A625&lt;&gt;"",IF(VLOOKUP($A625,Vocabulary!$A:$J,3,)=0,"",VLOOKUP($A625,Vocabulary!$A:$J,3,)),"")</f>
        <v>A country is a political state, nation, or territory which is controlled. It is often referred to as the land of an individual's birth, residence, or citizenship.</v>
      </c>
      <c r="E625" s="11" t="str">
        <f>IF($A625&lt;&gt;"",IF(VLOOKUP($A625,Vocabulary!$A:$J,7,)=0,"",VLOOKUP($A625,Vocabulary!$A:$J,7,)),"")</f>
        <v/>
      </c>
      <c r="F625" s="11" t="str">
        <f>IF($A625&lt;&gt;"",VLOOKUP($A625,Vocabulary!$A:$J,4,),"")</f>
        <v>Location</v>
      </c>
      <c r="H625" s="27" t="s">
        <v>731</v>
      </c>
    </row>
    <row r="626" spans="1:13" x14ac:dyDescent="0.3">
      <c r="A626" s="27">
        <v>713</v>
      </c>
      <c r="B626" s="12" t="str">
        <f>IFERROR(VLOOKUP(A626,Vocabulary!$A:$J,2,),"")</f>
        <v>MunicipalityCode</v>
      </c>
      <c r="C626" s="12" t="str">
        <f>IF($A626&lt;&gt;"",VLOOKUP($A626,Vocabulary!$A:$J,10,),"")</f>
        <v>&lt;fed-thesaurus:municipalitycode&gt;</v>
      </c>
      <c r="D626" s="11" t="str">
        <f>IF($A626&lt;&gt;"",IF(VLOOKUP($A626,Vocabulary!$A:$J,3,)=0,"",VLOOKUP($A626,Vocabulary!$A:$J,3,)),"")</f>
        <v>The conceptscheme "MunicipalityCode" contains municipalities represented by a NIS code.</v>
      </c>
      <c r="E626" s="11" t="str">
        <f>IF($A626&lt;&gt;"",IF(VLOOKUP($A626,Vocabulary!$A:$J,7,)=0,"",VLOOKUP($A626,Vocabulary!$A:$J,7,)),"")</f>
        <v/>
      </c>
      <c r="F626" s="11" t="str">
        <f>IF($A626&lt;&gt;"",VLOOKUP($A626,Vocabulary!$A:$J,4,),"")</f>
        <v>Location</v>
      </c>
      <c r="H626" s="27" t="s">
        <v>731</v>
      </c>
    </row>
    <row r="627" spans="1:13" x14ac:dyDescent="0.3">
      <c r="A627" s="8">
        <v>716</v>
      </c>
      <c r="B627" s="12" t="str">
        <f>IFERROR(VLOOKUP(A627,Vocabulary!$A:$J,2,),"")</f>
        <v>CountryIsoAlpha3Code</v>
      </c>
      <c r="C627" s="12" t="str">
        <f>IF($A627&lt;&gt;"",VLOOKUP($A627,Vocabulary!$A:$J,10,),"")</f>
        <v>&lt;fed-thesaurus:CountryIsoAlpha3Code&gt;</v>
      </c>
      <c r="D627" s="11" t="str">
        <f>IF($A627&lt;&gt;"",IF(VLOOKUP($A627,Vocabulary!$A:$J,3,)=0,"",VLOOKUP($A627,Vocabulary!$A:$J,3,)),"")</f>
        <v>Representation of a country by an ISO 3166-1 alpha-3 code.</v>
      </c>
      <c r="E627" s="11" t="str">
        <f>IF($A627&lt;&gt;"",IF(VLOOKUP($A627,Vocabulary!$A:$J,7,)=0,"",VLOOKUP($A627,Vocabulary!$A:$J,7,)),"")</f>
        <v>pattern: "^[A-Z]{3}$"</v>
      </c>
      <c r="F627" s="11" t="str">
        <f>IF($A627&lt;&gt;"",VLOOKUP($A627,Vocabulary!$A:$J,4,),"")</f>
        <v>Location</v>
      </c>
      <c r="H627" s="27" t="s">
        <v>732</v>
      </c>
    </row>
    <row r="628" spans="1:13" x14ac:dyDescent="0.3">
      <c r="A628" s="8">
        <v>718</v>
      </c>
      <c r="B628" s="12" t="str">
        <f>IFERROR(VLOOKUP(A628,Vocabulary!$A:$J,2,),"")</f>
        <v>CountryIsoNum3Code</v>
      </c>
      <c r="C628" s="12" t="str">
        <f>IF($A628&lt;&gt;"",VLOOKUP($A628,Vocabulary!$A:$J,10,),"")</f>
        <v>&lt;fed-thesaurus:CountryIsoNum3Code&gt;</v>
      </c>
      <c r="D628" s="11" t="str">
        <f>IF($A628&lt;&gt;"",IF(VLOOKUP($A628,Vocabulary!$A:$J,3,)=0,"",VLOOKUP($A628,Vocabulary!$A:$J,3,)),"")</f>
        <v>Representation of a country by an ISO 3166-1 num-3 code.</v>
      </c>
      <c r="E628" s="11" t="str">
        <f>IF($A628&lt;&gt;"",IF(VLOOKUP($A628,Vocabulary!$A:$J,7,)=0,"",VLOOKUP($A628,Vocabulary!$A:$J,7,)),"")</f>
        <v>pattern: "^[0-9]{3}$"</v>
      </c>
      <c r="F628" s="11" t="str">
        <f>IF($A628&lt;&gt;"",VLOOKUP($A628,Vocabulary!$A:$J,4,),"")</f>
        <v>Location</v>
      </c>
      <c r="H628" s="27" t="s">
        <v>732</v>
      </c>
    </row>
    <row r="629" spans="1:13" x14ac:dyDescent="0.3">
      <c r="A629" s="27">
        <v>721</v>
      </c>
      <c r="B629" s="12" t="str">
        <f>IFERROR(VLOOKUP(A629,Vocabulary!$A:$J,2,),"")</f>
        <v>EstablishmentUnit</v>
      </c>
      <c r="C629" s="12" t="str">
        <f>IF($A629&lt;&gt;"",VLOOKUP($A629,Vocabulary!$A:$J,10,),"")</f>
        <v>&lt;org:Site&gt;</v>
      </c>
      <c r="D629" s="11" t="str">
        <f>IF($A629&lt;&gt;"",IF(VLOOKUP($A629,Vocabulary!$A:$J,3,)=0,"",VLOOKUP($A629,Vocabulary!$A:$J,3,)),"")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E629" s="11" t="str">
        <f>IF($A629&lt;&gt;"",IF(VLOOKUP($A629,Vocabulary!$A:$J,7,)=0,"",VLOOKUP($A629,Vocabulary!$A:$J,7,)),"")</f>
        <v>EstablishmentUnit is a specialization of class Site.</v>
      </c>
      <c r="F629" s="11" t="str">
        <f>IF($A629&lt;&gt;"",VLOOKUP($A629,Vocabulary!$A:$J,4,),"")</f>
        <v>Organization</v>
      </c>
      <c r="H629" s="27" t="s">
        <v>732</v>
      </c>
    </row>
    <row r="630" spans="1:13" ht="28.8" x14ac:dyDescent="0.3">
      <c r="A630" s="8">
        <v>722</v>
      </c>
      <c r="B630" s="12" t="str">
        <f>IFERROR(VLOOKUP(A630,Vocabulary!$A:$J,2,),"")</f>
        <v>Currency</v>
      </c>
      <c r="C630" s="12" t="str">
        <f>IF($A630&lt;&gt;"",VLOOKUP($A630,Vocabulary!$A:$J,10,),"")</f>
        <v>&lt;publications.europa.eu/resource/authority/currency&gt;</v>
      </c>
      <c r="D630" s="11" t="str">
        <f>IF($A630&lt;&gt;"",IF(VLOOKUP($A630,Vocabulary!$A:$J,3,)=0,"",VLOOKUP($A630,Vocabulary!$A:$J,3,)),"")</f>
        <v>A currency represented by its ISO 4217 alpha code.</v>
      </c>
      <c r="E630" s="11" t="str">
        <f>IF($A630&lt;&gt;"",IF(VLOOKUP($A630,Vocabulary!$A:$J,7,)=0,"",VLOOKUP($A630,Vocabulary!$A:$J,7,)),"")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F630" s="11" t="str">
        <f>IF($A630&lt;&gt;"",VLOOKUP($A630,Vocabulary!$A:$J,4,),"")</f>
        <v>Generic</v>
      </c>
      <c r="H630" s="27" t="s">
        <v>732</v>
      </c>
    </row>
    <row r="631" spans="1:13" x14ac:dyDescent="0.3">
      <c r="A631" s="27">
        <v>723</v>
      </c>
      <c r="B631" s="12" t="str">
        <f>IFERROR(VLOOKUP(A631,Vocabulary!$A:$J,2,),"")</f>
        <v>currency</v>
      </c>
      <c r="C631" s="12" t="str">
        <f>IF($A631&lt;&gt;"",VLOOKUP($A631,Vocabulary!$A:$J,10,),"")</f>
        <v>&lt;eupub:currency&gt;</v>
      </c>
      <c r="D631" s="11" t="str">
        <f>IF($A631&lt;&gt;"",IF(VLOOKUP($A631,Vocabulary!$A:$J,3,)=0,"",VLOOKUP($A631,Vocabulary!$A:$J,3,)),"")</f>
        <v>The currency in which the monetary amount is expressed.</v>
      </c>
      <c r="E631" s="11" t="str">
        <f>IF($A631&lt;&gt;"",IF(VLOOKUP($A631,Vocabulary!$A:$J,7,)=0,"",VLOOKUP($A631,Vocabulary!$A:$J,7,)),"")</f>
        <v>Use of Currency ConceptScheme is recommended (ISO 4217 currency format).</v>
      </c>
      <c r="F631" s="11" t="str">
        <f>IF($A631&lt;&gt;"",VLOOKUP($A631,Vocabulary!$A:$J,4,),"")</f>
        <v>Generic</v>
      </c>
      <c r="H631" s="27" t="s">
        <v>732</v>
      </c>
    </row>
    <row r="632" spans="1:13" x14ac:dyDescent="0.3">
      <c r="A632" s="8">
        <v>724</v>
      </c>
      <c r="B632" s="12" t="str">
        <f>IFERROR(VLOOKUP(A632,Vocabulary!$A:$J,2,),"")</f>
        <v>MonetaryAmount</v>
      </c>
      <c r="C632" s="12" t="str">
        <f>IF($A632&lt;&gt;"",VLOOKUP($A632,Vocabulary!$A:$J,10,),"")</f>
        <v>&lt;schema:MonetaryAmount&gt;</v>
      </c>
      <c r="D632" s="11" t="str">
        <f>IF($A632&lt;&gt;"",IF(VLOOKUP($A632,Vocabulary!$A:$J,3,)=0,"",VLOOKUP($A632,Vocabulary!$A:$J,3,)),"")</f>
        <v>A monetary value in a specified currency.</v>
      </c>
      <c r="E632" s="11" t="str">
        <f>IF($A632&lt;&gt;"",IF(VLOOKUP($A632,Vocabulary!$A:$J,7,)=0,"",VLOOKUP($A632,Vocabulary!$A:$J,7,)),"")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F632" s="11" t="str">
        <f>IF($A632&lt;&gt;"",VLOOKUP($A632,Vocabulary!$A:$J,4,),"")</f>
        <v>Generic</v>
      </c>
      <c r="H632" s="27" t="s">
        <v>732</v>
      </c>
    </row>
    <row r="633" spans="1:13" x14ac:dyDescent="0.3">
      <c r="A633" s="27">
        <v>725</v>
      </c>
      <c r="B633" s="12" t="str">
        <f>IFERROR(VLOOKUP(A633,Vocabulary!$A:$J,2,),"")</f>
        <v>amount</v>
      </c>
      <c r="C633" s="12" t="str">
        <f>IF($A633&lt;&gt;"",VLOOKUP($A633,Vocabulary!$A:$J,10,),"")</f>
        <v>&lt;schema:amount&gt;</v>
      </c>
      <c r="D633" s="11" t="str">
        <f>IF($A633&lt;&gt;"",IF(VLOOKUP($A633,Vocabulary!$A:$J,3,)=0,"",VLOOKUP($A633,Vocabulary!$A:$J,3,)),"")</f>
        <v>The amount of money.</v>
      </c>
      <c r="E633" s="11" t="str">
        <f>IF($A633&lt;&gt;"",IF(VLOOKUP($A633,Vocabulary!$A:$J,7,)=0,"",VLOOKUP($A633,Vocabulary!$A:$J,7,)),"")</f>
        <v>Recommended to express as MonetaryAmount.</v>
      </c>
      <c r="F633" s="11" t="str">
        <f>IF($A633&lt;&gt;"",VLOOKUP($A633,Vocabulary!$A:$J,4,),"")</f>
        <v>Generic</v>
      </c>
      <c r="H633" s="27" t="s">
        <v>732</v>
      </c>
    </row>
    <row r="634" spans="1:13" x14ac:dyDescent="0.3">
      <c r="A634" s="27">
        <v>726</v>
      </c>
      <c r="B634" s="12" t="str">
        <f>IFERROR(VLOOKUP(A634,Vocabulary!$A:$J,2,),"")</f>
        <v>Employer</v>
      </c>
      <c r="C634" s="31" t="str">
        <f>IF($A634&lt;&gt;"",VLOOKUP($A634,Vocabulary!$A:$J,10,),"")</f>
        <v>&lt;fed-org:Employer&gt;</v>
      </c>
      <c r="D634" s="44" t="str">
        <f>IF($A634&lt;&gt;"",IF(VLOOKUP($A634,Vocabulary!$A:$J,3,)=0,"",VLOOKUP($A634,Vocabulary!$A:$J,3,)),"")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E634" s="44" t="str">
        <f>IF($A634&lt;&gt;"",IF(VLOOKUP($A634,Vocabulary!$A:$J,7,)=0,"",VLOOKUP($A634,Vocabulary!$A:$J,7,)),"")</f>
        <v>Belgian employers can be identified by an nssoNumber, a pplNumber or a provisionalNssoNumber.</v>
      </c>
      <c r="F634" s="44" t="str">
        <f>IF($A634&lt;&gt;"",VLOOKUP($A634,Vocabulary!$A:$J,4,),"")</f>
        <v>Organization</v>
      </c>
      <c r="G634" s="27"/>
      <c r="H634" s="27" t="s">
        <v>732</v>
      </c>
      <c r="I634" s="27"/>
      <c r="J634" s="27"/>
      <c r="K634" s="27"/>
      <c r="L634" s="27"/>
      <c r="M634" s="27"/>
    </row>
    <row r="635" spans="1:13" x14ac:dyDescent="0.3">
      <c r="A635" s="27">
        <v>727</v>
      </c>
      <c r="B635" s="12" t="str">
        <f>IFERROR(VLOOKUP(A635,Vocabulary!$A:$J,2,),"")</f>
        <v>value</v>
      </c>
      <c r="C635" s="31" t="str">
        <f>IF($A635&lt;&gt;"",VLOOKUP($A635,Vocabulary!$A:$J,10,),"")</f>
        <v>&lt;schema:value&gt;</v>
      </c>
      <c r="D635" s="44" t="str">
        <f>IF($A635&lt;&gt;"",IF(VLOOKUP($A635,Vocabulary!$A:$J,3,)=0,"",VLOOKUP($A635,Vocabulary!$A:$J,3,)),"")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E635" s="44" t="str">
        <f>IF($A635&lt;&gt;"",IF(VLOOKUP($A635,Vocabulary!$A:$J,7,)=0,"",VLOOKUP($A635,Vocabulary!$A:$J,7,)),"")</f>
        <v>When used in MonetaryAmount, do not use any readability separators (spaces, commas).</v>
      </c>
      <c r="F635" s="44" t="str">
        <f>IF($A635&lt;&gt;"",VLOOKUP($A635,Vocabulary!$A:$J,4,),"")</f>
        <v>Generic</v>
      </c>
      <c r="G635" s="27"/>
      <c r="H635" s="27" t="s">
        <v>732</v>
      </c>
      <c r="I635" s="27"/>
      <c r="J635" s="27"/>
      <c r="K635" s="27"/>
      <c r="L635" s="27"/>
      <c r="M635" s="27"/>
    </row>
    <row r="636" spans="1:13" x14ac:dyDescent="0.3">
      <c r="A636" s="27">
        <v>729</v>
      </c>
      <c r="B636" s="12" t="str">
        <f>IFERROR(VLOOKUP(A636,Vocabulary!$A:$J,2,),"")</f>
        <v>country</v>
      </c>
      <c r="C636" s="31" t="str">
        <f>IF($A636&lt;&gt;"",VLOOKUP($A636,Vocabulary!$A:$J,10,),"")</f>
        <v>&lt;fed-loc:country&gt;</v>
      </c>
      <c r="D636" s="44" t="str">
        <f>IF($A636&lt;&gt;"",IF(VLOOKUP($A636,Vocabulary!$A:$J,3,)=0,"",VLOOKUP($A636,Vocabulary!$A:$J,3,)),"")</f>
        <v>Country represented by a country code.</v>
      </c>
      <c r="E636" s="44" t="str">
        <f>IF($A636&lt;&gt;"",IF(VLOOKUP($A636,Vocabulary!$A:$J,7,)=0,"",VLOOKUP($A636,Vocabulary!$A:$J,7,)),"")</f>
        <v>See ConceptScheme Country.</v>
      </c>
      <c r="F636" s="44" t="str">
        <f>IF($A636&lt;&gt;"",VLOOKUP($A636,Vocabulary!$A:$J,4,),"")</f>
        <v>Location</v>
      </c>
      <c r="G636" s="27"/>
      <c r="H636" s="27" t="s">
        <v>732</v>
      </c>
      <c r="I636" s="27"/>
      <c r="J636" s="27"/>
      <c r="K636" s="27"/>
      <c r="L636" s="27"/>
      <c r="M636" s="27"/>
    </row>
    <row r="637" spans="1:13" x14ac:dyDescent="0.3">
      <c r="A637" s="27">
        <v>730</v>
      </c>
      <c r="B637" s="12" t="str">
        <f>IFERROR(VLOOKUP(A637,Vocabulary!$A:$J,2,),"")</f>
        <v>Language</v>
      </c>
      <c r="C637" s="31" t="str">
        <f>IF($A637&lt;&gt;"",VLOOKUP($A637,Vocabulary!$A:$J,10,),"")</f>
        <v>&lt;iso6391/Schema&gt;</v>
      </c>
      <c r="D637" s="44" t="str">
        <f>IF($A637&lt;&gt;"",IF(VLOOKUP($A637,Vocabulary!$A:$J,3,)=0,"",VLOOKUP($A637,Vocabulary!$A:$J,3,)),"")</f>
        <v>Language listed in ISO 639-1</v>
      </c>
      <c r="E637" s="44" t="str">
        <f>IF($A637&lt;&gt;"",IF(VLOOKUP($A637,Vocabulary!$A:$J,7,)=0,"",VLOOKUP($A637,Vocabulary!$A:$J,7,)),"")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F637" s="44" t="str">
        <f>IF($A637&lt;&gt;"",VLOOKUP($A637,Vocabulary!$A:$J,4,),"")</f>
        <v>Generic</v>
      </c>
      <c r="G637" s="27"/>
      <c r="H637" s="27" t="s">
        <v>733</v>
      </c>
      <c r="I637" s="27"/>
      <c r="J637" s="27"/>
      <c r="K637" s="27"/>
      <c r="L637" s="27"/>
      <c r="M637" s="27"/>
    </row>
    <row r="638" spans="1:13" x14ac:dyDescent="0.3">
      <c r="A638" s="27">
        <v>731</v>
      </c>
      <c r="B638" s="12" t="str">
        <f>IFERROR(VLOOKUP(A638,Vocabulary!$A:$J,2,),"")</f>
        <v>remittanceInformation</v>
      </c>
      <c r="C638" s="31" t="str">
        <f>IF($A638&lt;&gt;"",VLOOKUP($A638,Vocabulary!$A:$J,10,),"")</f>
        <v>&lt;fed-gen:remittanceInformation&gt;</v>
      </c>
      <c r="D638" s="44" t="str">
        <f>IF($A638&lt;&gt;"",IF(VLOOKUP($A638,Vocabulary!$A:$J,3,)=0,"",VLOOKUP($A638,Vocabulary!$A:$J,3,)),"")</f>
        <v>Information provided with a bank transfer meant for its beneficiary.</v>
      </c>
      <c r="E638" s="44" t="str">
        <f>IF($A638&lt;&gt;"",IF(VLOOKUP($A638,Vocabulary!$A:$J,7,)=0,"",VLOOKUP($A638,Vocabulary!$A:$J,7,)),"")</f>
        <v>For Belgian remittances, either an unstructured remittance information of 140 characters, or a structured one of 12 digits is used. The latter one is commonly represented as +++ 3 digits / 4 digits / 5 digits +++ (example: +++010/8068/17183+++)</v>
      </c>
      <c r="F638" s="44" t="str">
        <f>IF($A638&lt;&gt;"",VLOOKUP($A638,Vocabulary!$A:$J,4,),"")</f>
        <v>Generic</v>
      </c>
      <c r="G638" s="27"/>
      <c r="H638" s="27" t="s">
        <v>732</v>
      </c>
      <c r="I638" s="27"/>
      <c r="J638" s="27"/>
      <c r="K638" s="27"/>
      <c r="L638" s="27"/>
      <c r="M638" s="27"/>
    </row>
    <row r="639" spans="1:13" x14ac:dyDescent="0.3">
      <c r="A639" s="27">
        <v>732</v>
      </c>
      <c r="B639" s="12" t="str">
        <f>IFERROR(VLOOKUP(A639,Vocabulary!$A:$J,2,),"")</f>
        <v>Nationality</v>
      </c>
      <c r="C639" s="31" t="str">
        <f>IF($A639&lt;&gt;"",VLOOKUP($A639,Vocabulary!$A:$J,10,),"")</f>
        <v>&lt;fed-thesaurus:nationality&gt;</v>
      </c>
      <c r="D639" s="44" t="str">
        <f>IF($A639&lt;&gt;"",IF(VLOOKUP($A639,Vocabulary!$A:$J,3,)=0,"",VLOOKUP($A639,Vocabulary!$A:$J,3,)),"")</f>
        <v>Former or current nationalities  recognized by Belgium</v>
      </c>
      <c r="E639" s="44" t="str">
        <f>IF($A639&lt;&gt;"",IF(VLOOKUP($A639,Vocabulary!$A:$J,7,)=0,"",VLOOKUP($A639,Vocabulary!$A:$J,7,)),"")</f>
        <v>Reference: https://statbel.fgov.be/nl/over-statbel/methodologie/classificaties/landencodes (Nationalities). 
A nationality can be represented by multiple data types (see Tab "Datamodels"), of which CountryIsoCode and CountryWithHistoricIsoCode are recommended.</v>
      </c>
      <c r="F639" s="44" t="str">
        <f>IF($A639&lt;&gt;"",VLOOKUP($A639,Vocabulary!$A:$J,4,),"")</f>
        <v>Location</v>
      </c>
      <c r="G639" s="27"/>
      <c r="H639" s="27" t="s">
        <v>732</v>
      </c>
      <c r="I639" s="27"/>
      <c r="J639" s="27"/>
      <c r="K639" s="27"/>
      <c r="L639" s="27"/>
      <c r="M639" s="27"/>
    </row>
    <row r="640" spans="1:13" x14ac:dyDescent="0.3">
      <c r="A640" s="8">
        <v>734</v>
      </c>
      <c r="B640" s="12" t="str">
        <f>IFERROR(VLOOKUP(A640,Vocabulary!$A:$J,2,),"")</f>
        <v>NaceEuRev2</v>
      </c>
      <c r="C640" s="12" t="str">
        <f>IF($A640&lt;&gt;"",VLOOKUP($A640,Vocabulary!$A:$J,10,),"")</f>
        <v>&lt;fed-thesaurus:naceeurev2&gt;</v>
      </c>
      <c r="D640" s="11" t="str">
        <f>IF($A640&lt;&gt;"",IF(VLOOKUP($A640,Vocabulary!$A:$J,3,)=0,"",VLOOKUP($A640,Vocabulary!$A:$J,3,)),"")</f>
        <v>ConceptScheme describing the statistical nomenclature of economic activities in the European Union (revision 2)</v>
      </c>
      <c r="E640" s="11" t="str">
        <f>IF($A640&lt;&gt;"",IF(VLOOKUP($A640,Vocabulary!$A:$J,7,)=0,"",VLOOKUP($A640,Vocabulary!$A:$J,7,)),"")</f>
        <v>See https://ec.europa.eu/eurostat/documents/3859598/5902521/KS-RA-07-015-EN.PDF</v>
      </c>
      <c r="F640" s="11" t="str">
        <f>IF($A640&lt;&gt;"",VLOOKUP($A640,Vocabulary!$A:$J,4,),"")</f>
        <v>Organization</v>
      </c>
      <c r="H640" s="27" t="s">
        <v>732</v>
      </c>
    </row>
    <row r="641" spans="1:13" x14ac:dyDescent="0.3">
      <c r="A641" s="8">
        <v>735</v>
      </c>
      <c r="B641" s="12" t="str">
        <f>IFERROR(VLOOKUP(A641,Vocabulary!$A:$J,2,),"")</f>
        <v>NaceEuRev2_1</v>
      </c>
      <c r="C641" s="12" t="str">
        <f>IF($A641&lt;&gt;"",VLOOKUP($A641,Vocabulary!$A:$J,10,),"")</f>
        <v>&lt;fed-thesaurus:naceeurev2_1&gt;</v>
      </c>
      <c r="D641" s="11" t="str">
        <f>IF($A641&lt;&gt;"",IF(VLOOKUP($A641,Vocabulary!$A:$J,3,)=0,"",VLOOKUP($A641,Vocabulary!$A:$J,3,)),"")</f>
        <v>ConceptScheme describing the statistical nomenclature of economic activities in the European Union (revision 2.1)</v>
      </c>
      <c r="E641" s="11" t="str">
        <f>IF($A641&lt;&gt;"",IF(VLOOKUP($A641,Vocabulary!$A:$J,7,)=0,"",VLOOKUP($A641,Vocabulary!$A:$J,7,)),"")</f>
        <v>See https://ec.europa.eu/eurostat/web/products-eurostat-news/w/wdn-20230210-1</v>
      </c>
      <c r="F641" s="11" t="str">
        <f>IF($A641&lt;&gt;"",VLOOKUP($A641,Vocabulary!$A:$J,4,),"")</f>
        <v>Organization</v>
      </c>
      <c r="H641" s="27" t="s">
        <v>732</v>
      </c>
    </row>
    <row r="642" spans="1:13" x14ac:dyDescent="0.3">
      <c r="A642" s="8">
        <v>736</v>
      </c>
      <c r="B642" s="12" t="str">
        <f>IFERROR(VLOOKUP(A642,Vocabulary!$A:$J,2,),"")</f>
        <v>NaceBel2008</v>
      </c>
      <c r="C642" s="12" t="str">
        <f>IF($A642&lt;&gt;"",VLOOKUP($A642,Vocabulary!$A:$J,10,),"")</f>
        <v>&lt;http://vocab.belgif.be/auth/nace2008&gt;</v>
      </c>
      <c r="D642" s="11" t="str">
        <f>IF($A642&lt;&gt;"",IF(VLOOKUP($A642,Vocabulary!$A:$J,3,)=0,"",VLOOKUP($A642,Vocabulary!$A:$J,3,)),"")</f>
        <v>ConceptScheme describing the statistical nomenclature of economic activities in the European Union (NaceEuRev2 extended with codes specific to Belgium)</v>
      </c>
      <c r="E642" s="11" t="str">
        <f>IF($A642&lt;&gt;"",IF(VLOOKUP($A642,Vocabulary!$A:$J,7,)=0,"",VLOOKUP($A642,Vocabulary!$A:$J,7,)),"")</f>
        <v>See https://statbel.fgov.be/nl/over-statbel/methodologie/classificaties/nace-bel-2008</v>
      </c>
      <c r="F642" s="11" t="str">
        <f>IF($A642&lt;&gt;"",VLOOKUP($A642,Vocabulary!$A:$J,4,),"")</f>
        <v>Organization</v>
      </c>
      <c r="H642" s="27" t="s">
        <v>732</v>
      </c>
    </row>
    <row r="643" spans="1:13" x14ac:dyDescent="0.3">
      <c r="A643" s="8">
        <v>737</v>
      </c>
      <c r="B643" s="12" t="str">
        <f>IFERROR(VLOOKUP(A643,Vocabulary!$A:$J,2,),"")</f>
        <v>NaceRev2Code</v>
      </c>
      <c r="C643" s="12" t="str">
        <f>IF($A643&lt;&gt;"",VLOOKUP($A643,Vocabulary!$A:$J,10,),"")</f>
        <v>&lt;fed-thesaurus:NaceRev2Code&gt;</v>
      </c>
      <c r="D643" s="11" t="str">
        <f>IF($A643&lt;&gt;"",IF(VLOOKUP($A643,Vocabulary!$A:$J,3,)=0,"",VLOOKUP($A643,Vocabulary!$A:$J,3,)),"")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E643" s="11" t="str">
        <f>IF($A643&lt;&gt;"",IF(VLOOKUP($A643,Vocabulary!$A:$J,7,)=0,"",VLOOKUP($A643,Vocabulary!$A:$J,7,)),"")</f>
        <v>type: string
pattern: '^([A-Z]{1}|\d{2}\d*)$'</v>
      </c>
      <c r="F643" s="11" t="str">
        <f>IF($A643&lt;&gt;"",VLOOKUP($A643,Vocabulary!$A:$J,4,),"")</f>
        <v>Organization</v>
      </c>
      <c r="H643" s="27" t="s">
        <v>732</v>
      </c>
    </row>
    <row r="644" spans="1:13" x14ac:dyDescent="0.3">
      <c r="A644" s="8">
        <v>738</v>
      </c>
      <c r="B644" s="12" t="str">
        <f>IFERROR(VLOOKUP(A644,Vocabulary!$A:$J,2,),"")</f>
        <v>NaceBel2008Code</v>
      </c>
      <c r="C644" s="12" t="str">
        <f>IF($A644&lt;&gt;"",VLOOKUP($A644,Vocabulary!$A:$J,10,),"")</f>
        <v>&lt;fed-thesaurus:NaceBel2008Code&gt;</v>
      </c>
      <c r="D644" s="11" t="str">
        <f>IF($A644&lt;&gt;"",IF(VLOOKUP($A644,Vocabulary!$A:$J,3,)=0,"",VLOOKUP($A644,Vocabulary!$A:$J,3,)),"")</f>
        <v>Belgian NACE activity code (version 2008). Either a single capital letter, or numerical of 2 up to 7 digits long.
The meaning of the first four digits is standard across all countries, defined by NACE Revision 2.
The last 3 digits are defined in the Belgian NACE 2008 list.</v>
      </c>
      <c r="E644" s="11" t="str">
        <f>IF($A644&lt;&gt;"",IF(VLOOKUP($A644,Vocabulary!$A:$J,7,)=0,"",VLOOKUP($A644,Vocabulary!$A:$J,7,)),"")</f>
        <v>this is an extended version of the international Nace2Code data type
type: string
pattern: '^([A-Z]{1}|\d{2}\d{0,5})$'</v>
      </c>
      <c r="F644" s="11" t="str">
        <f>IF($A644&lt;&gt;"",VLOOKUP($A644,Vocabulary!$A:$J,4,),"")</f>
        <v>Organization</v>
      </c>
      <c r="H644" s="27" t="s">
        <v>732</v>
      </c>
    </row>
    <row r="645" spans="1:13" x14ac:dyDescent="0.3">
      <c r="A645" s="27">
        <v>739</v>
      </c>
      <c r="B645" s="12" t="str">
        <f>IFERROR(VLOOKUP(A645,Vocabulary!$A:$J,2,),"")</f>
        <v>NaceBel2008Length5Code</v>
      </c>
      <c r="C645" s="31" t="str">
        <f>IF($A645&lt;&gt;"",VLOOKUP($A645,Vocabulary!$A:$J,10,),"")</f>
        <v>&lt;fed-thesaurus:NaceBel2008Length5Code&gt;</v>
      </c>
      <c r="D645" s="44" t="str">
        <f>IF($A645&lt;&gt;"",IF(VLOOKUP($A645,Vocabulary!$A:$J,3,)=0,"",VLOOKUP($A645,Vocabulary!$A:$J,3,)),"")</f>
        <v>Belgian NACE activity code of 5 digits, as used for NSSO and for VAT purposes (version 2008). 
The meaning of the first four digits are standard across all countries, defined by NACE Revision 2. The last digit is defined in the Belgian NACE 2008 list.</v>
      </c>
      <c r="E645" s="44" t="str">
        <f>IF($A645&lt;&gt;"",IF(VLOOKUP($A645,Vocabulary!$A:$J,7,)=0,"",VLOOKUP($A645,Vocabulary!$A:$J,7,)),"")</f>
        <v>this is a more constrained version of the variable-length NaceBel2008Code data type
type: string
pattern: '^\d{5}$'</v>
      </c>
      <c r="F645" s="44" t="str">
        <f>IF($A645&lt;&gt;"",VLOOKUP($A645,Vocabulary!$A:$J,4,),"")</f>
        <v>Organization</v>
      </c>
      <c r="G645" s="27"/>
      <c r="H645" s="27" t="s">
        <v>732</v>
      </c>
      <c r="I645" s="27"/>
      <c r="J645" s="27"/>
      <c r="K645" s="27"/>
      <c r="L645" s="27"/>
      <c r="M645" s="27"/>
    </row>
    <row r="646" spans="1:13" x14ac:dyDescent="0.3">
      <c r="A646" s="27">
        <v>740</v>
      </c>
      <c r="B646" s="12" t="str">
        <f>IFERROR(VLOOKUP(A646,Vocabulary!$A:$J,2,),"")</f>
        <v>nihdiNumber</v>
      </c>
      <c r="C646" s="31" t="str">
        <f>IF($A646&lt;&gt;"",VLOOKUP($A646,Vocabulary!$A:$J,10,),"")</f>
        <v>&lt;identifier&gt;</v>
      </c>
      <c r="D646" s="44" t="str">
        <f>IF($A646&lt;&gt;"",IF(VLOOKUP($A646,Vocabulary!$A:$J,3,)=0,"",VLOOKUP($A646,Vocabulary!$A:$J,3,)),"")</f>
        <v>Recommended best practice is to identify the resource by means of a string conforming to a formal identification system. 
An unambiguous reference to the resource within a given context.</v>
      </c>
      <c r="E646" s="44" t="str">
        <f>IF($A646&lt;&gt;"",IF(VLOOKUP($A646,Vocabulary!$A:$J,7,)=0,"",VLOOKUP($A646,Vocabulary!$A:$J,7,)),"")</f>
        <v>Identification number granted to healthcare providers (natural person or organization) in Belgium within the framework of compulsory health insurance for a.o. the reimbursement of care provided to patients.
pattern: '^\d{8}$'</v>
      </c>
      <c r="F646" s="44" t="str">
        <f>IF($A646&lt;&gt;"",VLOOKUP($A646,Vocabulary!$A:$J,4,),"")</f>
        <v>Healthcare</v>
      </c>
      <c r="G646" s="27"/>
      <c r="H646" s="27" t="s">
        <v>732</v>
      </c>
      <c r="I646" s="27"/>
      <c r="J646" s="27"/>
      <c r="K646" s="27"/>
      <c r="L646" s="27"/>
      <c r="M646" s="27"/>
    </row>
    <row r="647" spans="1:13" x14ac:dyDescent="0.3">
      <c r="A647" s="27">
        <v>741</v>
      </c>
      <c r="B647" s="12" t="str">
        <f>IFERROR(VLOOKUP(A647,Vocabulary!$A:$J,2,),"")</f>
        <v>bestIdentifier</v>
      </c>
      <c r="C647" s="31" t="str">
        <f>IF($A647&lt;&gt;"",VLOOKUP($A647,Vocabulary!$A:$J,10,),"")</f>
        <v>&lt;identifier&gt;</v>
      </c>
      <c r="D647" s="44" t="str">
        <f>IF($A647&lt;&gt;"",IF(VLOOKUP($A647,Vocabulary!$A:$J,3,)=0,"",VLOOKUP($A647,Vocabulary!$A:$J,3,)),"")</f>
        <v>Identifier of a BEST address or a BEST address component.</v>
      </c>
      <c r="E647" s="44" t="str">
        <f>IF($A647&lt;&gt;"",IF(VLOOKUP($A647,Vocabulary!$A:$J,7,)=0,"",VLOOKUP($A647,Vocabulary!$A:$J,7,)),"")</f>
        <v>BEST = Belgian Streets and Addresses, a standard for Belgian addresses and address components.
Address component = Municipality, PostalInfo, PartOfMunicipality, Streetname
A BEST identifier consists of a namespace, an object identifier and a version.</v>
      </c>
      <c r="F647" s="44" t="str">
        <f>IF($A647&lt;&gt;"",VLOOKUP($A647,Vocabulary!$A:$J,4,),"")</f>
        <v>Location</v>
      </c>
      <c r="G647" s="27"/>
      <c r="H647" s="27" t="s">
        <v>731</v>
      </c>
      <c r="I647" s="27"/>
      <c r="J647" s="27"/>
      <c r="K647" s="27"/>
      <c r="L647" s="27"/>
      <c r="M647" s="27"/>
    </row>
    <row r="648" spans="1:13" x14ac:dyDescent="0.3">
      <c r="A648" s="27">
        <v>742</v>
      </c>
      <c r="B648" s="12" t="str">
        <f>IFERROR(VLOOKUP(A648,Vocabulary!$A:$J,2,),"")</f>
        <v>BelgianPostCode</v>
      </c>
      <c r="C648" s="31" t="str">
        <f>IF($A648&lt;&gt;"",VLOOKUP($A648,Vocabulary!$A:$J,10,),"")</f>
        <v>&lt;fed-thesaurus:BelgianPostCode&gt;</v>
      </c>
      <c r="D648" s="44" t="str">
        <f>IF($A648&lt;&gt;"",IF(VLOOKUP($A648,Vocabulary!$A:$J,3,)=0,"",VLOOKUP($A648,Vocabulary!$A:$J,3,)),"")</f>
        <v>Post code (aka postal code, zip code etc.) of a location in Belgium.</v>
      </c>
      <c r="E648" s="44" t="str">
        <f>IF($A648&lt;&gt;"",IF(VLOOKUP($A648,Vocabulary!$A:$J,7,)=0,"",VLOOKUP($A648,Vocabulary!$A:$J,7,)),"")</f>
        <v>Belgian post codes consist of four digits.
A list of Belgian postcodes is published by BPOST and is also available as open dataset.
See https://github.com/belgif/fedvoc/wiki/Mapping-of-a-Belgian-(BEST)-address-on-an-international-address</v>
      </c>
      <c r="F648" s="44" t="str">
        <f>IF($A648&lt;&gt;"",VLOOKUP($A648,Vocabulary!$A:$J,4,),"")</f>
        <v>Location</v>
      </c>
      <c r="G648" s="27"/>
      <c r="H648" s="27" t="s">
        <v>733</v>
      </c>
      <c r="I648" s="27"/>
      <c r="J648" s="27"/>
      <c r="K648" s="27"/>
      <c r="L648" s="27"/>
      <c r="M648" s="27"/>
    </row>
    <row r="649" spans="1:13" x14ac:dyDescent="0.3">
      <c r="A649" s="27">
        <v>743</v>
      </c>
      <c r="B649" s="12" t="str">
        <f>IFERROR(VLOOKUP(A649,Vocabulary!$A:$J,2,),"")</f>
        <v xml:space="preserve">legalRepresentative </v>
      </c>
      <c r="C649" s="31" t="str">
        <f>IF($A649&lt;&gt;"",VLOOKUP($A649,Vocabulary!$A:$J,10,),"")</f>
        <v>&lt;fed-org:legalRepresentative &gt;</v>
      </c>
      <c r="D649" s="44" t="str">
        <f>IF($A649&lt;&gt;"",IF(VLOOKUP($A649,Vocabulary!$A:$J,3,)=0,"",VLOOKUP($A649,Vocabulary!$A:$J,3,)),"")</f>
        <v>The legal representative is a natural person who represents a company and is authorised to act on its behalf.</v>
      </c>
      <c r="E649" s="44" t="str">
        <f>IF($A649&lt;&gt;"",IF(VLOOKUP($A649,Vocabulary!$A:$J,7,)=0,"",VLOOKUP($A649,Vocabulary!$A:$J,7,)),"")</f>
        <v/>
      </c>
      <c r="F649" s="44" t="str">
        <f>IF($A649&lt;&gt;"",VLOOKUP($A649,Vocabulary!$A:$J,4,),"")</f>
        <v>Organization</v>
      </c>
      <c r="G649" s="27"/>
      <c r="H649" s="27" t="s">
        <v>733</v>
      </c>
      <c r="I649" s="27"/>
      <c r="J649" s="27"/>
      <c r="K649" s="27"/>
      <c r="L649" s="27"/>
      <c r="M649" s="27"/>
    </row>
    <row r="650" spans="1:13" x14ac:dyDescent="0.3">
      <c r="A650" s="27">
        <v>744</v>
      </c>
      <c r="B650" s="12" t="str">
        <f>IFERROR(VLOOKUP(A650,Vocabulary!$A:$J,2,),"")</f>
        <v>linguisticRegime</v>
      </c>
      <c r="C650" s="12" t="str">
        <f>IF($A650&lt;&gt;"",VLOOKUP($A650,Vocabulary!$A:$J,10,),"")</f>
        <v>&lt;fed-other:linguisticRegime&gt;</v>
      </c>
      <c r="D650" s="11" t="str">
        <f>IF($A650&lt;&gt;"",IF(VLOOKUP($A650,Vocabulary!$A:$J,3,)=0,"",VLOOKUP($A650,Vocabulary!$A:$J,3,)),"")</f>
        <v>Set of legal provisions that regulate language use within an entity (such as a country/region/city, institution, company, etc.).</v>
      </c>
      <c r="E650" s="11" t="str">
        <f>IF($A650&lt;&gt;"",IF(VLOOKUP($A650,Vocabulary!$A:$J,7,)=0,"",VLOOKUP($A650,Vocabulary!$A:$J,7,)),"")</f>
        <v/>
      </c>
      <c r="F650" s="11" t="str">
        <f>IF($A650&lt;&gt;"",VLOOKUP($A650,Vocabulary!$A:$J,4,),"")</f>
        <v>Other</v>
      </c>
      <c r="H650" s="27" t="s">
        <v>733</v>
      </c>
    </row>
    <row r="651" spans="1:13" x14ac:dyDescent="0.3">
      <c r="A651" s="27">
        <v>745</v>
      </c>
      <c r="B651" s="12" t="str">
        <f>IFERROR(VLOOKUP(A651,Vocabulary!$A:$J,2,),"")</f>
        <v>preferredLanguage</v>
      </c>
      <c r="C651" s="12" t="str">
        <f>IF($A651&lt;&gt;"",VLOOKUP($A651,Vocabulary!$A:$J,10,),"")</f>
        <v>&lt;fed-other:preferredLanguage&gt;</v>
      </c>
      <c r="D651" s="11" t="str">
        <f>IF($A651&lt;&gt;"",IF(VLOOKUP($A651,Vocabulary!$A:$J,3,)=0,"",VLOOKUP($A651,Vocabulary!$A:$J,3,)),"")</f>
        <v>Language that an agent wants to use preferrably in his contacts with another agent.</v>
      </c>
      <c r="E651" s="11" t="str">
        <f>IF($A651&lt;&gt;"",IF(VLOOKUP($A651,Vocabulary!$A:$J,7,)=0,"",VLOOKUP($A651,Vocabulary!$A:$J,7,)),"")</f>
        <v/>
      </c>
      <c r="F651" s="11" t="str">
        <f>IF($A651&lt;&gt;"",VLOOKUP($A651,Vocabulary!$A:$J,4,),"")</f>
        <v>Other</v>
      </c>
      <c r="H651" s="27" t="s">
        <v>731</v>
      </c>
    </row>
    <row r="652" spans="1:13" x14ac:dyDescent="0.3">
      <c r="A652" s="27">
        <v>746</v>
      </c>
      <c r="B652" s="12" t="str">
        <f>IFERROR(VLOOKUP(A652,Vocabulary!$A:$J,2,),"")</f>
        <v>NihdiCompetenceCode</v>
      </c>
      <c r="C652" s="31" t="str">
        <f>IF($A652&lt;&gt;"",VLOOKUP($A652,Vocabulary!$A:$J,10,),"")</f>
        <v>&lt;fed-thesaurus:nihdicompetencecode&gt;</v>
      </c>
      <c r="D652" s="44" t="str">
        <f>IF($A652&lt;&gt;"",IF(VLOOKUP($A652,Vocabulary!$A:$J,3,)=0,"",VLOOKUP($A652,Vocabulary!$A:$J,3,)),"")</f>
        <v>3-digit code assigned by NIHDI to identify the recognized profession of a healthcare provider.</v>
      </c>
      <c r="E652" s="44" t="str">
        <f>IF($A652&lt;&gt;"",IF(VLOOKUP($A652,Vocabulary!$A:$J,7,)=0,"",VLOOKUP($A652,Vocabulary!$A:$J,7,)),"")</f>
        <v xml:space="preserve">FR: https://www.inami.fgov.be/fr/professionnels/info-pour-tous/codes-de-competence 
NL: https://www.riziv.fgov.be/nl/professionals/info-voor-allen/bevoegdheidscodes </v>
      </c>
      <c r="F652" s="44" t="str">
        <f>IF($A652&lt;&gt;"",VLOOKUP($A652,Vocabulary!$A:$J,4,),"")</f>
        <v>Healthcare</v>
      </c>
      <c r="G652" s="27"/>
      <c r="H652" s="27" t="s">
        <v>732</v>
      </c>
      <c r="I652" s="27"/>
      <c r="J652" s="27"/>
      <c r="K652" s="27"/>
      <c r="L652" s="27"/>
      <c r="M652" s="27"/>
    </row>
    <row r="653" spans="1:13" ht="28.8" x14ac:dyDescent="0.3">
      <c r="A653" s="27">
        <v>747</v>
      </c>
      <c r="B653" s="12" t="str">
        <f>IFERROR(VLOOKUP(A653,Vocabulary!$A:$J,2,),"")</f>
        <v>CommunityCode</v>
      </c>
      <c r="C653" s="31" t="str">
        <f>IF($A653&lt;&gt;"",VLOOKUP($A653,Vocabulary!$A:$J,10,),"")</f>
        <v>&lt;http://publications.europa.eu/resource/authority/atu&gt;</v>
      </c>
      <c r="D653" s="44" t="str">
        <f>IF($A653&lt;&gt;"",IF(VLOOKUP($A653,Vocabulary!$A:$J,3,)=0,"",VLOOKUP($A653,Vocabulary!$A:$J,3,)),"")</f>
        <v>Conceptscheme for community codes in Belgium.
Source:  http://publications.europa.eu/resource/authority/atu
atu = Administrative territorial unit</v>
      </c>
      <c r="E653" s="44" t="str">
        <f>IF($A653&lt;&gt;"",IF(VLOOKUP($A653,Vocabulary!$A:$J,7,)=0,"",VLOOKUP($A653,Vocabulary!$A:$J,7,)),"")</f>
        <v>BEL_CGG_DEU = German-speaking Community
BEL_CGG_VLA = Flemish Community
BEL_CGG_FRA = French Community</v>
      </c>
      <c r="F653" s="44" t="str">
        <f>IF($A653&lt;&gt;"",VLOOKUP($A653,Vocabulary!$A:$J,4,),"")</f>
        <v>Person</v>
      </c>
      <c r="G653" s="27"/>
      <c r="H653" s="27" t="s">
        <v>732</v>
      </c>
      <c r="I653" s="27"/>
      <c r="J653" s="27"/>
      <c r="K653" s="27"/>
      <c r="L653" s="27"/>
      <c r="M653" s="27"/>
    </row>
    <row r="654" spans="1:13" x14ac:dyDescent="0.3">
      <c r="A654" s="27">
        <v>748</v>
      </c>
      <c r="B654" s="12" t="str">
        <f>IFERROR(VLOOKUP(A654,Vocabulary!$A:$J,2,),"")</f>
        <v>community</v>
      </c>
      <c r="C654" s="31" t="str">
        <f>IF($A654&lt;&gt;"",VLOOKUP($A654,Vocabulary!$A:$J,10,),"")</f>
        <v>&lt;fed-thesaurus:community&gt;</v>
      </c>
      <c r="D654" s="44" t="str">
        <f>IF($A654&lt;&gt;"",IF(VLOOKUP($A654,Vocabulary!$A:$J,3,)=0,"",VLOOKUP($A654,Vocabulary!$A:$J,3,)),"")</f>
        <v>Concept corresponding to a community code in Belgium.</v>
      </c>
      <c r="E654" s="44" t="str">
        <f>IF($A654&lt;&gt;"",IF(VLOOKUP($A654,Vocabulary!$A:$J,7,)=0,"",VLOOKUP($A654,Vocabulary!$A:$J,7,)),"")</f>
        <v>See CommunityCode</v>
      </c>
      <c r="F654" s="44" t="str">
        <f>IF($A654&lt;&gt;"",VLOOKUP($A654,Vocabulary!$A:$J,4,),"")</f>
        <v>Person</v>
      </c>
      <c r="G654" s="27"/>
      <c r="H654" s="27" t="s">
        <v>731</v>
      </c>
      <c r="I654" s="27"/>
      <c r="J654" s="27"/>
      <c r="K654" s="27"/>
      <c r="L654" s="27"/>
      <c r="M654" s="27"/>
    </row>
    <row r="655" spans="1:13" x14ac:dyDescent="0.3">
      <c r="A655" s="8">
        <v>749</v>
      </c>
      <c r="B655" s="12" t="str">
        <f>IFERROR(VLOOKUP(A655,Vocabulary!$A:$J,2,),"")</f>
        <v>isCanceled</v>
      </c>
      <c r="C655" s="12" t="str">
        <f>IF($A655&lt;&gt;"",VLOOKUP($A655,Vocabulary!$A:$J,10,),"")</f>
        <v>&lt;fed-gen:isCanceled&gt;</v>
      </c>
      <c r="D655" s="11" t="str">
        <f>IF($A655&lt;&gt;"",IF(VLOOKUP($A655,Vocabulary!$A:$J,3,)=0,"",VLOOKUP($A655,Vocabulary!$A:$J,3,)),"")</f>
        <v xml:space="preserve">A mistake was made during identification.
The identifier shouldn't have been created at the registration authority, and the identifier shouldn't be used anymore. </v>
      </c>
      <c r="E655" s="11" t="str">
        <f>IF($A655&lt;&gt;"",IF(VLOOKUP($A655,Vocabulary!$A:$J,7,)=0,"",VLOOKUP($A655,Vocabulary!$A:$J,7,)),"")</f>
        <v>Context: Replaced and canceled identifiers</v>
      </c>
      <c r="F655" s="11" t="str">
        <f>IF($A655&lt;&gt;"",VLOOKUP($A655,Vocabulary!$A:$J,4,),"")</f>
        <v>Generic</v>
      </c>
      <c r="H655" s="27" t="s">
        <v>732</v>
      </c>
    </row>
    <row r="656" spans="1:13" x14ac:dyDescent="0.3">
      <c r="A656" s="8">
        <v>750</v>
      </c>
      <c r="B656" s="12" t="str">
        <f>IFERROR(VLOOKUP(A656,Vocabulary!$A:$J,2,),"")</f>
        <v>replacedBy</v>
      </c>
      <c r="C656" s="12" t="str">
        <f>IF($A656&lt;&gt;"",VLOOKUP($A656,Vocabulary!$A:$J,10,),"")</f>
        <v>&lt;fed-gen:replacedBy&gt;</v>
      </c>
      <c r="D656" s="11" t="str">
        <f>IF($A656&lt;&gt;"",IF(VLOOKUP($A656,Vocabulary!$A:$J,3,)=0,"",VLOOKUP($A656,Vocabulary!$A:$J,3,)),"")</f>
        <v xml:space="preserve">An identifier A shouldn't be used anymore and is replaced by identifier B. </v>
      </c>
      <c r="E656" s="11" t="str">
        <f>IF($A656&lt;&gt;"",IF(VLOOKUP($A656,Vocabulary!$A:$J,7,)=0,"",VLOOKUP($A656,Vocabulary!$A:$J,7,)),"")</f>
        <v>Context: Replaced and canceled identifiers</v>
      </c>
      <c r="F656" s="11" t="str">
        <f>IF($A656&lt;&gt;"",VLOOKUP($A656,Vocabulary!$A:$J,4,),"")</f>
        <v>Generic</v>
      </c>
      <c r="H656" s="27" t="s">
        <v>732</v>
      </c>
    </row>
    <row r="657" spans="1:14" x14ac:dyDescent="0.3">
      <c r="A657" s="27">
        <v>751</v>
      </c>
      <c r="B657" s="12" t="str">
        <f>IFERROR(VLOOKUP(A657,Vocabulary!$A:$J,2,),"")</f>
        <v>replaces</v>
      </c>
      <c r="C657" s="31" t="str">
        <f>IF($A657&lt;&gt;"",VLOOKUP($A657,Vocabulary!$A:$J,10,),"")</f>
        <v>&lt;fed-gen:replaces&gt;</v>
      </c>
      <c r="D657" s="44" t="str">
        <f>IF($A657&lt;&gt;"",IF(VLOOKUP($A657,Vocabulary!$A:$J,3,)=0,"",VLOOKUP($A657,Vocabulary!$A:$J,3,)),"")</f>
        <v xml:space="preserve">An identifier A replaces an identifier B. </v>
      </c>
      <c r="E657" s="44" t="str">
        <f>IF($A657&lt;&gt;"",IF(VLOOKUP($A657,Vocabulary!$A:$J,7,)=0,"",VLOOKUP($A657,Vocabulary!$A:$J,7,)),"")</f>
        <v>Context: Replaced and canceled identifiers</v>
      </c>
      <c r="F657" s="44" t="str">
        <f>IF($A657&lt;&gt;"",VLOOKUP($A657,Vocabulary!$A:$J,4,),"")</f>
        <v>Generic</v>
      </c>
      <c r="G657" s="27"/>
      <c r="H657" s="27" t="s">
        <v>732</v>
      </c>
      <c r="I657" s="27"/>
      <c r="J657" s="27"/>
      <c r="K657" s="27"/>
      <c r="L657" s="27"/>
      <c r="M657" s="27"/>
    </row>
    <row r="658" spans="1:14" x14ac:dyDescent="0.3">
      <c r="A658" s="8">
        <v>752</v>
      </c>
      <c r="B658" s="12" t="str">
        <f>IFERROR(VLOOKUP(A658,Vocabulary!$A:$J,2,),"")</f>
        <v>NaceBel2025</v>
      </c>
      <c r="C658" s="12" t="str">
        <f>IF($A658&lt;&gt;"",VLOOKUP($A658,Vocabulary!$A:$J,10,),"")</f>
        <v>&lt;http://vocab.belgif.be/auth/nace2025&gt;</v>
      </c>
      <c r="D658" s="11" t="str">
        <f>IF($A658&lt;&gt;"",IF(VLOOKUP($A658,Vocabulary!$A:$J,3,)=0,"",VLOOKUP($A658,Vocabulary!$A:$J,3,)),"")</f>
        <v>ConceptScheme describing the statistical nomenclature of economic activities in the European Union (NaceEuRev2_1 extended with codes specific to Belgium)</v>
      </c>
      <c r="E658" s="11" t="str">
        <f>IF($A658&lt;&gt;"",IF(VLOOKUP($A658,Vocabulary!$A:$J,7,)=0,"",VLOOKUP($A658,Vocabulary!$A:$J,7,)),"")</f>
        <v>See https://statbel.fgov.be/nl/over-statbel/methodologie/classificaties/nace-bel-2025</v>
      </c>
      <c r="F658" s="11" t="str">
        <f>IF($A658&lt;&gt;"",VLOOKUP($A658,Vocabulary!$A:$J,4,),"")</f>
        <v>Organization</v>
      </c>
      <c r="H658" s="8" t="s">
        <v>732</v>
      </c>
    </row>
    <row r="659" spans="1:14" x14ac:dyDescent="0.3">
      <c r="A659" s="27">
        <v>753</v>
      </c>
      <c r="B659" s="12" t="str">
        <f>IFERROR(VLOOKUP(A659,Vocabulary!$A:$J,2,),"")</f>
        <v>NaceRev2_1Code</v>
      </c>
      <c r="C659" s="12" t="str">
        <f>IF($A659&lt;&gt;"",VLOOKUP($A659,Vocabulary!$A:$J,10,),"")</f>
        <v>&lt;fed-thesaurus:NaceRev2_1Code&gt;</v>
      </c>
      <c r="D659" s="11" t="str">
        <f>IF($A659&lt;&gt;"",IF(VLOOKUP($A659,Vocabulary!$A:$J,3,)=0,"",VLOOKUP($A659,Vocabulary!$A:$J,3,)),"")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E659" s="11" t="str">
        <f>IF($A659&lt;&gt;"",IF(VLOOKUP($A659,Vocabulary!$A:$J,7,)=0,"",VLOOKUP($A659,Vocabulary!$A:$J,7,)),"")</f>
        <v>type: string
pattern: '^([A-Z]{1}|\d{2}\d*)$'</v>
      </c>
      <c r="F659" s="11" t="str">
        <f>IF($A659&lt;&gt;"",VLOOKUP($A659,Vocabulary!$A:$J,4,),"")</f>
        <v>Organization</v>
      </c>
      <c r="H659" s="8" t="s">
        <v>732</v>
      </c>
    </row>
    <row r="660" spans="1:14" x14ac:dyDescent="0.3">
      <c r="A660" s="8">
        <v>754</v>
      </c>
      <c r="B660" s="12" t="str">
        <f>IFERROR(VLOOKUP(A660,Vocabulary!$A:$J,2,),"")</f>
        <v>NaceBel2025Code</v>
      </c>
      <c r="C660" s="12" t="str">
        <f>IF($A660&lt;&gt;"",VLOOKUP($A660,Vocabulary!$A:$J,10,),"")</f>
        <v>&lt;fed-thesaurus:NaceBel2025Code&gt;</v>
      </c>
      <c r="D660" s="11" t="str">
        <f>IF($A660&lt;&gt;"",IF(VLOOKUP($A660,Vocabulary!$A:$J,3,)=0,"",VLOOKUP($A660,Vocabulary!$A:$J,3,)),"")</f>
        <v>Belgian NACE activity  (version 2025).  Either a single capital letter, or numerical of 2 up to 7 digits long. 
The meaning of the first four digits is standard across all countries, defined by NACE Revision 2.1.
The last 3 digits are defined in the Belgian NACE 2025 list.</v>
      </c>
      <c r="E660" s="11" t="str">
        <f>IF($A660&lt;&gt;"",IF(VLOOKUP($A660,Vocabulary!$A:$J,7,)=0,"",VLOOKUP($A660,Vocabulary!$A:$J,7,)),"")</f>
        <v>this is an extended version of the international Nace2_1Code data type
type: string
pattern: '^([A-Z]{1}|\d{2}\d{0,5})$'</v>
      </c>
      <c r="F660" s="11" t="str">
        <f>IF($A660&lt;&gt;"",VLOOKUP($A660,Vocabulary!$A:$J,4,),"")</f>
        <v>Organization</v>
      </c>
      <c r="H660" s="8" t="s">
        <v>732</v>
      </c>
    </row>
    <row r="661" spans="1:14" x14ac:dyDescent="0.3">
      <c r="A661" s="27">
        <v>755</v>
      </c>
      <c r="B661" s="12" t="str">
        <f>IFERROR(VLOOKUP(A661,Vocabulary!$A:$J,2,),"")</f>
        <v>NaceBel2025Length5Code</v>
      </c>
      <c r="C661" s="12" t="str">
        <f>IF($A661&lt;&gt;"",VLOOKUP($A661,Vocabulary!$A:$J,10,),"")</f>
        <v>&lt;fed-thesaurus:NaceBel2025Length5Code&gt;</v>
      </c>
      <c r="D661" s="11" t="str">
        <f>IF($A661&lt;&gt;"",IF(VLOOKUP($A661,Vocabulary!$A:$J,3,)=0,"",VLOOKUP($A661,Vocabulary!$A:$J,3,)),"")</f>
        <v>Belgian NACE activity code of 5 digits, as used for NSSO and for VAT purposes (version 2025). 
The meaning of the first four digits are standard across all countries, defined by NACE Revision 2.1. The last digit is defined in the Belgian NACE 2025 list.</v>
      </c>
      <c r="E661" s="11" t="str">
        <f>IF($A661&lt;&gt;"",IF(VLOOKUP($A661,Vocabulary!$A:$J,7,)=0,"",VLOOKUP($A661,Vocabulary!$A:$J,7,)),"")</f>
        <v>this is a more constrained version of the variable-length NaceBel2025Code data type
type: string
pattern: '^\d{5}$'</v>
      </c>
      <c r="F661" s="11" t="str">
        <f>IF($A661&lt;&gt;"",VLOOKUP($A661,Vocabulary!$A:$J,4,),"")</f>
        <v>Organization</v>
      </c>
      <c r="H661" s="8" t="s">
        <v>732</v>
      </c>
    </row>
    <row r="662" spans="1:14" x14ac:dyDescent="0.3">
      <c r="A662" s="27">
        <v>756</v>
      </c>
      <c r="B662" s="12" t="str">
        <f>IFERROR(VLOOKUP(A662,Vocabulary!$A:$J,2,),"")</f>
        <v>HealthCareProvider</v>
      </c>
      <c r="C662" s="73" t="str">
        <f>IF($A662&lt;&gt;"",VLOOKUP($A662,Vocabulary!$A:$J,10,),"")</f>
        <v>&lt;fed-health:HealthCareProvider&gt;</v>
      </c>
      <c r="D662" s="74" t="str">
        <f>IF($A662&lt;&gt;"",IF(VLOOKUP($A662,Vocabulary!$A:$J,3,)=0,"",VLOOKUP($A662,Vocabulary!$A:$J,3,)),"")</f>
        <v>A health care provider is an individual health professional or a health facility organization licensed to provide health care diagnosis and treatment services including medication, surgery and medical devices.</v>
      </c>
      <c r="E662" s="74" t="str">
        <f>IF($A662&lt;&gt;"",IF(VLOOKUP($A662,Vocabulary!$A:$J,7,)=0,"",VLOOKUP($A662,Vocabulary!$A:$J,7,)),"")</f>
        <v>In Belgium, health care providers and their competences are registered at NIHDI and are identified by a NIHDI number.</v>
      </c>
      <c r="F662" s="44" t="str">
        <f>IF($A662&lt;&gt;"",VLOOKUP($A662,Vocabulary!$A:$J,4,),"")</f>
        <v>Healthcare</v>
      </c>
      <c r="G662" s="27"/>
      <c r="H662" s="27" t="s">
        <v>732</v>
      </c>
      <c r="I662" s="27"/>
      <c r="J662" s="27"/>
      <c r="K662" s="27"/>
      <c r="L662" s="27"/>
      <c r="M662" s="27"/>
    </row>
    <row r="663" spans="1:14" x14ac:dyDescent="0.3">
      <c r="A663" s="25"/>
      <c r="B663" s="25"/>
      <c r="C663" s="3"/>
      <c r="D663" s="25"/>
      <c r="E663" s="25"/>
      <c r="F663" s="25"/>
      <c r="G663" s="25"/>
      <c r="H663" s="25"/>
      <c r="I663" s="25"/>
      <c r="J663" s="25"/>
      <c r="K663" s="25"/>
      <c r="L663" s="25"/>
      <c r="M663" s="25"/>
      <c r="N663"/>
    </row>
    <row r="664" spans="1:14" x14ac:dyDescent="0.3">
      <c r="A664" s="25"/>
      <c r="B664" s="25"/>
      <c r="C664" s="3"/>
      <c r="D664" s="25"/>
      <c r="E664" s="25"/>
      <c r="F664" s="25"/>
      <c r="G664" s="25"/>
      <c r="H664" s="25"/>
      <c r="I664" s="25"/>
      <c r="J664" s="25"/>
      <c r="K664" s="25"/>
      <c r="L664" s="25"/>
      <c r="M664" s="25"/>
      <c r="N664"/>
    </row>
    <row r="665" spans="1:14" x14ac:dyDescent="0.3">
      <c r="A665" s="25"/>
      <c r="B665" s="25"/>
      <c r="C665" s="3"/>
      <c r="D665" s="25"/>
      <c r="E665" s="25"/>
      <c r="F665" s="25"/>
      <c r="G665" s="25"/>
      <c r="H665" s="25"/>
      <c r="I665" s="25"/>
      <c r="J665" s="25"/>
      <c r="K665" s="25"/>
      <c r="L665" s="25"/>
      <c r="M665" s="25"/>
      <c r="N665"/>
    </row>
    <row r="666" spans="1:14" x14ac:dyDescent="0.3">
      <c r="A666" s="25"/>
      <c r="B666" s="25"/>
      <c r="C666" s="3"/>
      <c r="D666" s="25"/>
      <c r="E666" s="25"/>
      <c r="F666" s="25"/>
      <c r="G666" s="25"/>
      <c r="H666" s="25"/>
      <c r="I666" s="25"/>
      <c r="J666" s="25"/>
      <c r="K666" s="25"/>
      <c r="L666" s="25"/>
      <c r="M666" s="25"/>
      <c r="N666"/>
    </row>
    <row r="667" spans="1:14" x14ac:dyDescent="0.3">
      <c r="A667" s="25"/>
      <c r="B667" s="25"/>
      <c r="C667" s="3"/>
      <c r="D667" s="25"/>
      <c r="E667" s="25"/>
      <c r="F667" s="25"/>
      <c r="G667" s="25"/>
      <c r="H667" s="25"/>
      <c r="I667" s="25"/>
      <c r="J667" s="25"/>
      <c r="K667" s="25"/>
      <c r="L667" s="25"/>
      <c r="M667" s="25"/>
      <c r="N667"/>
    </row>
    <row r="668" spans="1:14" x14ac:dyDescent="0.3">
      <c r="A668" s="25"/>
      <c r="B668" s="25"/>
      <c r="C668" s="3"/>
      <c r="D668" s="25"/>
      <c r="E668" s="25"/>
      <c r="F668" s="25"/>
      <c r="G668" s="25"/>
      <c r="H668" s="25"/>
      <c r="I668" s="25"/>
      <c r="J668" s="25"/>
      <c r="K668" s="25"/>
      <c r="L668" s="25"/>
      <c r="M668" s="25"/>
      <c r="N668"/>
    </row>
    <row r="669" spans="1:14" x14ac:dyDescent="0.3">
      <c r="A669" s="25"/>
      <c r="B669" s="25"/>
      <c r="C669" s="3"/>
      <c r="D669" s="25"/>
      <c r="E669" s="25"/>
      <c r="F669" s="25"/>
      <c r="G669" s="25"/>
      <c r="H669" s="25"/>
      <c r="I669" s="25"/>
      <c r="J669" s="25"/>
      <c r="K669" s="25"/>
      <c r="L669" s="25"/>
      <c r="M669" s="25"/>
      <c r="N669"/>
    </row>
    <row r="670" spans="1:14" x14ac:dyDescent="0.3">
      <c r="A670" s="25"/>
      <c r="B670" s="25"/>
      <c r="C670" s="3"/>
      <c r="D670" s="25"/>
      <c r="E670" s="25"/>
      <c r="F670" s="25"/>
      <c r="G670" s="25"/>
      <c r="H670" s="25"/>
      <c r="I670" s="25"/>
      <c r="J670" s="25"/>
      <c r="K670" s="25"/>
      <c r="L670" s="25"/>
      <c r="M670" s="25"/>
      <c r="N670"/>
    </row>
    <row r="671" spans="1:14" x14ac:dyDescent="0.3">
      <c r="A671" s="25"/>
      <c r="B671" s="25"/>
      <c r="C671" s="3"/>
      <c r="D671" s="25"/>
      <c r="E671" s="25"/>
      <c r="F671" s="25"/>
      <c r="G671" s="25"/>
      <c r="H671" s="25"/>
      <c r="I671" s="25"/>
      <c r="J671" s="25"/>
      <c r="K671" s="25"/>
      <c r="L671" s="25"/>
      <c r="M671" s="25"/>
      <c r="N671"/>
    </row>
    <row r="672" spans="1:14" x14ac:dyDescent="0.3">
      <c r="A672" s="25"/>
      <c r="B672" s="25"/>
      <c r="C672" s="3"/>
      <c r="D672" s="25"/>
      <c r="E672" s="25"/>
      <c r="F672" s="25"/>
      <c r="G672" s="25"/>
      <c r="H672" s="25"/>
      <c r="I672" s="25"/>
      <c r="J672" s="25"/>
      <c r="K672" s="25"/>
      <c r="L672" s="25"/>
      <c r="M672" s="25"/>
      <c r="N672"/>
    </row>
    <row r="673" spans="1:14" x14ac:dyDescent="0.3">
      <c r="A673" s="25"/>
      <c r="B673" s="25"/>
      <c r="C673" s="3"/>
      <c r="D673" s="25"/>
      <c r="E673" s="25"/>
      <c r="F673" s="25"/>
      <c r="G673" s="25"/>
      <c r="H673" s="25"/>
      <c r="I673" s="25"/>
      <c r="J673" s="25"/>
      <c r="K673" s="25"/>
      <c r="L673" s="25"/>
      <c r="M673" s="25"/>
      <c r="N673"/>
    </row>
    <row r="674" spans="1:14" x14ac:dyDescent="0.3">
      <c r="A674" s="25"/>
      <c r="B674" s="25"/>
      <c r="C674" s="3"/>
      <c r="D674" s="25"/>
      <c r="E674" s="25"/>
      <c r="F674" s="25"/>
      <c r="G674" s="25"/>
      <c r="H674" s="25"/>
      <c r="I674" s="25"/>
      <c r="J674" s="25"/>
      <c r="K674" s="25"/>
      <c r="L674" s="25"/>
      <c r="M674" s="25"/>
      <c r="N674"/>
    </row>
    <row r="675" spans="1:14" x14ac:dyDescent="0.3">
      <c r="A675" s="25"/>
      <c r="B675" s="25"/>
      <c r="C675" s="3"/>
      <c r="D675" s="25"/>
      <c r="E675" s="25"/>
      <c r="F675" s="25"/>
      <c r="G675" s="25"/>
      <c r="H675" s="25"/>
      <c r="I675" s="25"/>
      <c r="J675" s="25"/>
      <c r="K675" s="25"/>
      <c r="L675" s="25"/>
      <c r="M675" s="25"/>
      <c r="N675"/>
    </row>
    <row r="676" spans="1:14" x14ac:dyDescent="0.3">
      <c r="A676" s="25"/>
      <c r="B676" s="25"/>
      <c r="C676" s="3"/>
      <c r="D676" s="25"/>
      <c r="E676" s="25"/>
      <c r="F676" s="25"/>
      <c r="G676" s="25"/>
      <c r="H676" s="25"/>
      <c r="I676" s="25"/>
      <c r="J676" s="25"/>
      <c r="K676" s="25"/>
      <c r="L676" s="25"/>
      <c r="M676" s="25"/>
      <c r="N676"/>
    </row>
    <row r="677" spans="1:14" x14ac:dyDescent="0.3">
      <c r="A677" s="25"/>
      <c r="B677" s="25"/>
      <c r="C677" s="3"/>
      <c r="D677" s="25"/>
      <c r="E677" s="25"/>
      <c r="F677" s="25"/>
      <c r="G677" s="25"/>
      <c r="H677" s="25"/>
      <c r="I677" s="25"/>
      <c r="J677" s="25"/>
      <c r="K677" s="25"/>
      <c r="L677" s="25"/>
      <c r="M677" s="25"/>
      <c r="N677"/>
    </row>
    <row r="678" spans="1:14" x14ac:dyDescent="0.3">
      <c r="A678" s="25"/>
      <c r="B678" s="25"/>
      <c r="C678" s="3"/>
      <c r="D678" s="25"/>
      <c r="E678" s="25"/>
      <c r="F678" s="25"/>
      <c r="G678" s="25"/>
      <c r="H678" s="25"/>
      <c r="I678" s="25"/>
      <c r="J678" s="25"/>
      <c r="K678" s="25"/>
      <c r="L678" s="25"/>
      <c r="M678" s="25"/>
      <c r="N678"/>
    </row>
    <row r="679" spans="1:14" x14ac:dyDescent="0.3">
      <c r="A679" s="25"/>
      <c r="B679" s="25"/>
      <c r="C679" s="3"/>
      <c r="D679" s="25"/>
      <c r="E679" s="25"/>
      <c r="F679" s="25"/>
      <c r="G679" s="25"/>
      <c r="H679" s="25"/>
      <c r="I679" s="25"/>
      <c r="J679" s="25"/>
      <c r="K679" s="25"/>
      <c r="L679" s="25"/>
      <c r="M679" s="25"/>
      <c r="N679"/>
    </row>
    <row r="680" spans="1:14" x14ac:dyDescent="0.3">
      <c r="A680" s="25"/>
      <c r="B680" s="25"/>
      <c r="C680" s="3"/>
      <c r="D680" s="25"/>
      <c r="E680" s="25"/>
      <c r="F680" s="25"/>
      <c r="G680" s="25"/>
      <c r="H680" s="25"/>
      <c r="I680" s="25"/>
      <c r="J680" s="25"/>
      <c r="K680" s="25"/>
      <c r="L680" s="25"/>
      <c r="M680" s="25"/>
      <c r="N680"/>
    </row>
    <row r="681" spans="1:14" x14ac:dyDescent="0.3">
      <c r="A681" s="25"/>
      <c r="B681" s="25"/>
      <c r="C681" s="3"/>
      <c r="D681" s="25"/>
      <c r="E681" s="25"/>
      <c r="F681" s="25"/>
      <c r="G681" s="25"/>
      <c r="H681" s="25"/>
      <c r="I681" s="25"/>
      <c r="J681" s="25"/>
      <c r="K681" s="25"/>
      <c r="L681" s="25"/>
      <c r="M681" s="25"/>
      <c r="N681"/>
    </row>
    <row r="682" spans="1:14" x14ac:dyDescent="0.3">
      <c r="A682" s="25"/>
      <c r="B682" s="25"/>
      <c r="C682" s="3"/>
      <c r="D682" s="25"/>
      <c r="E682" s="25"/>
      <c r="F682" s="25"/>
      <c r="G682" s="25"/>
      <c r="H682" s="25"/>
      <c r="I682" s="25"/>
      <c r="J682" s="25"/>
      <c r="K682" s="25"/>
      <c r="L682" s="25"/>
      <c r="M682" s="25"/>
      <c r="N682"/>
    </row>
    <row r="683" spans="1:14" x14ac:dyDescent="0.3">
      <c r="A683" s="25"/>
      <c r="B683" s="25"/>
      <c r="C683" s="3"/>
      <c r="D683" s="25"/>
      <c r="E683" s="25"/>
      <c r="F683" s="25"/>
      <c r="G683" s="25"/>
      <c r="H683" s="25"/>
      <c r="I683" s="25"/>
      <c r="J683" s="25"/>
      <c r="K683" s="25"/>
      <c r="L683" s="25"/>
      <c r="M683" s="25"/>
      <c r="N683"/>
    </row>
    <row r="684" spans="1:14" x14ac:dyDescent="0.3">
      <c r="A684" s="25"/>
      <c r="B684" s="25"/>
      <c r="C684" s="3"/>
      <c r="D684" s="25"/>
      <c r="E684" s="25"/>
      <c r="F684" s="25"/>
      <c r="G684" s="25"/>
      <c r="H684" s="25"/>
      <c r="I684" s="25"/>
      <c r="J684" s="25"/>
      <c r="K684" s="25"/>
      <c r="L684" s="25"/>
      <c r="M684" s="25"/>
      <c r="N684"/>
    </row>
    <row r="685" spans="1:14" x14ac:dyDescent="0.3">
      <c r="A685" s="25"/>
      <c r="B685" s="25"/>
      <c r="C685" s="3"/>
      <c r="D685" s="25"/>
      <c r="E685" s="25"/>
      <c r="F685" s="25"/>
      <c r="G685" s="25"/>
      <c r="H685" s="25"/>
      <c r="I685" s="25"/>
      <c r="J685" s="25"/>
      <c r="K685" s="25"/>
      <c r="L685" s="25"/>
      <c r="M685" s="25"/>
      <c r="N685"/>
    </row>
    <row r="686" spans="1:14" x14ac:dyDescent="0.3">
      <c r="A686" s="25"/>
      <c r="B686" s="25"/>
      <c r="C686" s="3"/>
      <c r="D686" s="25"/>
      <c r="E686" s="25"/>
      <c r="F686" s="25"/>
      <c r="G686" s="25"/>
      <c r="H686" s="25"/>
      <c r="I686" s="25"/>
      <c r="J686" s="25"/>
      <c r="K686" s="25"/>
      <c r="L686" s="25"/>
      <c r="M686" s="25"/>
      <c r="N686"/>
    </row>
    <row r="687" spans="1:14" x14ac:dyDescent="0.3">
      <c r="A687" s="25"/>
      <c r="B687" s="25"/>
      <c r="C687" s="3"/>
      <c r="D687" s="25"/>
      <c r="E687" s="25"/>
      <c r="F687" s="25"/>
      <c r="G687" s="25"/>
      <c r="H687" s="25"/>
      <c r="I687" s="25"/>
      <c r="J687" s="25"/>
      <c r="K687" s="25"/>
      <c r="L687" s="25"/>
      <c r="M687" s="25"/>
      <c r="N687"/>
    </row>
    <row r="688" spans="1:14" x14ac:dyDescent="0.3">
      <c r="A688" s="25"/>
      <c r="B688" s="25"/>
      <c r="C688" s="3"/>
      <c r="D688" s="25"/>
      <c r="E688" s="25"/>
      <c r="F688" s="25"/>
      <c r="G688" s="25"/>
      <c r="H688" s="25"/>
      <c r="I688" s="25"/>
      <c r="J688" s="25"/>
      <c r="K688" s="25"/>
      <c r="L688" s="25"/>
      <c r="M688" s="25"/>
      <c r="N688"/>
    </row>
    <row r="689" spans="1:14" x14ac:dyDescent="0.3">
      <c r="A689" s="25"/>
      <c r="B689" s="25"/>
      <c r="C689" s="3"/>
      <c r="D689" s="25"/>
      <c r="E689" s="25"/>
      <c r="F689" s="25"/>
      <c r="G689" s="25"/>
      <c r="H689" s="25"/>
      <c r="I689" s="25"/>
      <c r="J689" s="25"/>
      <c r="K689" s="25"/>
      <c r="L689" s="25"/>
      <c r="M689" s="25"/>
      <c r="N689"/>
    </row>
    <row r="690" spans="1:14" x14ac:dyDescent="0.3">
      <c r="A690" s="25"/>
      <c r="B690" s="25"/>
      <c r="C690" s="3"/>
      <c r="D690" s="25"/>
      <c r="E690" s="25"/>
      <c r="F690" s="25"/>
      <c r="G690" s="25"/>
      <c r="H690" s="25"/>
      <c r="I690" s="25"/>
      <c r="J690" s="25"/>
      <c r="K690" s="25"/>
      <c r="L690" s="25"/>
      <c r="M690" s="25"/>
      <c r="N690"/>
    </row>
    <row r="691" spans="1:14" x14ac:dyDescent="0.3">
      <c r="A691" s="25"/>
      <c r="B691" s="25"/>
      <c r="C691" s="3"/>
      <c r="D691" s="25"/>
      <c r="E691" s="25"/>
      <c r="F691" s="25"/>
      <c r="G691" s="25"/>
      <c r="H691" s="25"/>
      <c r="I691" s="25"/>
      <c r="J691" s="25"/>
      <c r="K691" s="25"/>
      <c r="L691" s="25"/>
      <c r="M691" s="25"/>
      <c r="N691"/>
    </row>
    <row r="692" spans="1:14" x14ac:dyDescent="0.3">
      <c r="A692" s="25"/>
      <c r="B692" s="25"/>
      <c r="C692" s="3"/>
      <c r="D692" s="25"/>
      <c r="E692" s="25"/>
      <c r="F692" s="25"/>
      <c r="G692" s="25"/>
      <c r="H692" s="25"/>
      <c r="I692" s="25"/>
      <c r="J692" s="25"/>
      <c r="K692" s="25"/>
      <c r="L692" s="25"/>
      <c r="M692" s="25"/>
      <c r="N692"/>
    </row>
    <row r="693" spans="1:14" x14ac:dyDescent="0.3">
      <c r="A693" s="25"/>
      <c r="B693" s="25"/>
      <c r="C693" s="3"/>
      <c r="D693" s="25"/>
      <c r="E693" s="25"/>
      <c r="F693" s="25"/>
      <c r="G693" s="25"/>
      <c r="H693" s="25"/>
      <c r="I693" s="25"/>
      <c r="J693" s="25"/>
      <c r="K693" s="25"/>
      <c r="L693" s="25"/>
      <c r="M693" s="25"/>
      <c r="N693"/>
    </row>
    <row r="694" spans="1:14" x14ac:dyDescent="0.3">
      <c r="A694" s="25"/>
      <c r="B694" s="25"/>
      <c r="C694" s="3"/>
      <c r="D694" s="25"/>
      <c r="E694" s="25"/>
      <c r="F694" s="25"/>
      <c r="G694" s="25"/>
      <c r="H694" s="25"/>
      <c r="I694" s="25"/>
      <c r="J694" s="25"/>
      <c r="K694" s="25"/>
      <c r="L694" s="25"/>
      <c r="M694" s="25"/>
      <c r="N694"/>
    </row>
    <row r="695" spans="1:14" x14ac:dyDescent="0.3">
      <c r="A695" s="25"/>
      <c r="B695" s="25"/>
      <c r="C695" s="3"/>
      <c r="D695" s="25"/>
      <c r="E695" s="25"/>
      <c r="F695" s="25"/>
      <c r="G695" s="25"/>
      <c r="H695" s="25"/>
      <c r="I695" s="25"/>
      <c r="J695" s="25"/>
      <c r="K695" s="25"/>
      <c r="L695" s="25"/>
      <c r="M695" s="25"/>
      <c r="N695"/>
    </row>
    <row r="696" spans="1:14" x14ac:dyDescent="0.3">
      <c r="A696" s="25"/>
      <c r="B696" s="25"/>
      <c r="C696" s="3"/>
      <c r="D696" s="25"/>
      <c r="E696" s="25"/>
      <c r="F696" s="25"/>
      <c r="G696" s="25"/>
      <c r="H696" s="25"/>
      <c r="I696" s="25"/>
      <c r="J696" s="25"/>
      <c r="K696" s="25"/>
      <c r="L696" s="25"/>
      <c r="M696" s="25"/>
      <c r="N696"/>
    </row>
    <row r="697" spans="1:14" x14ac:dyDescent="0.3">
      <c r="A697" s="25"/>
      <c r="B697" s="25"/>
      <c r="C697" s="3"/>
      <c r="D697" s="25"/>
      <c r="E697" s="25"/>
      <c r="F697" s="25"/>
      <c r="G697" s="25"/>
      <c r="H697" s="25"/>
      <c r="I697" s="25"/>
      <c r="J697" s="25"/>
      <c r="K697" s="25"/>
      <c r="L697" s="25"/>
      <c r="M697" s="25"/>
      <c r="N697"/>
    </row>
    <row r="698" spans="1:14" x14ac:dyDescent="0.3">
      <c r="A698" s="25"/>
      <c r="B698" s="25"/>
      <c r="C698" s="3"/>
      <c r="D698" s="25"/>
      <c r="E698" s="25"/>
      <c r="F698" s="25"/>
      <c r="G698" s="25"/>
      <c r="H698" s="25"/>
      <c r="I698" s="25"/>
      <c r="J698" s="25"/>
      <c r="K698" s="25"/>
      <c r="L698" s="25"/>
      <c r="M698" s="25"/>
      <c r="N698"/>
    </row>
    <row r="699" spans="1:14" x14ac:dyDescent="0.3">
      <c r="A699" s="25"/>
      <c r="B699" s="25"/>
      <c r="C699" s="3"/>
      <c r="D699" s="25"/>
      <c r="E699" s="25"/>
      <c r="F699" s="25"/>
      <c r="G699" s="25"/>
      <c r="H699" s="25"/>
      <c r="I699" s="25"/>
      <c r="J699" s="25"/>
      <c r="K699" s="25"/>
      <c r="L699" s="25"/>
      <c r="M699" s="25"/>
      <c r="N699"/>
    </row>
    <row r="700" spans="1:14" x14ac:dyDescent="0.3">
      <c r="A700" s="25"/>
      <c r="B700" s="25"/>
      <c r="C700" s="3"/>
      <c r="D700" s="25"/>
      <c r="E700" s="25"/>
      <c r="F700" s="25"/>
      <c r="G700" s="25"/>
      <c r="H700" s="25"/>
      <c r="I700" s="25"/>
      <c r="J700" s="25"/>
      <c r="K700" s="25"/>
      <c r="L700" s="25"/>
      <c r="M700" s="25"/>
      <c r="N700"/>
    </row>
    <row r="701" spans="1:14" x14ac:dyDescent="0.3">
      <c r="A701" s="25"/>
      <c r="B701" s="25"/>
      <c r="C701" s="3"/>
      <c r="D701" s="25"/>
      <c r="E701" s="25"/>
      <c r="F701" s="25"/>
      <c r="G701" s="25"/>
      <c r="H701" s="25"/>
      <c r="I701" s="25"/>
      <c r="J701" s="25"/>
      <c r="K701" s="25"/>
      <c r="L701" s="25"/>
      <c r="M701" s="25"/>
      <c r="N701"/>
    </row>
    <row r="702" spans="1:14" x14ac:dyDescent="0.3">
      <c r="A702" s="25"/>
      <c r="B702" s="25"/>
      <c r="C702" s="3"/>
      <c r="D702" s="25"/>
      <c r="E702" s="25"/>
      <c r="F702" s="25"/>
      <c r="G702" s="25"/>
      <c r="H702" s="25"/>
      <c r="I702" s="25"/>
      <c r="J702" s="25"/>
      <c r="K702" s="25"/>
      <c r="L702" s="25"/>
      <c r="M702" s="25"/>
      <c r="N702"/>
    </row>
    <row r="703" spans="1:14" x14ac:dyDescent="0.3">
      <c r="A703" s="25"/>
      <c r="B703" s="25"/>
      <c r="C703" s="3"/>
      <c r="D703" s="25"/>
      <c r="E703" s="25"/>
      <c r="F703" s="25"/>
      <c r="G703" s="25"/>
      <c r="H703" s="25"/>
      <c r="I703" s="25"/>
      <c r="J703" s="25"/>
      <c r="K703" s="25"/>
      <c r="L703" s="25"/>
      <c r="M703" s="25"/>
      <c r="N703"/>
    </row>
    <row r="704" spans="1:14" x14ac:dyDescent="0.3">
      <c r="A704" s="25"/>
      <c r="B704" s="25"/>
      <c r="C704" s="3"/>
      <c r="D704" s="25"/>
      <c r="E704" s="25"/>
      <c r="F704" s="25"/>
      <c r="G704" s="25"/>
      <c r="H704" s="25"/>
      <c r="I704" s="25"/>
      <c r="J704" s="25"/>
      <c r="K704" s="25"/>
      <c r="L704" s="25"/>
      <c r="M704" s="25"/>
      <c r="N704"/>
    </row>
    <row r="705" spans="1:14" x14ac:dyDescent="0.3">
      <c r="A705" s="25"/>
      <c r="B705" s="25"/>
      <c r="C705" s="3"/>
      <c r="D705" s="25"/>
      <c r="E705" s="25"/>
      <c r="F705" s="25"/>
      <c r="G705" s="25"/>
      <c r="H705" s="25"/>
      <c r="I705" s="25"/>
      <c r="J705" s="25"/>
      <c r="K705" s="25"/>
      <c r="L705" s="25"/>
      <c r="M705" s="25"/>
      <c r="N705"/>
    </row>
    <row r="706" spans="1:14" x14ac:dyDescent="0.3">
      <c r="A706" s="25"/>
      <c r="B706" s="25"/>
      <c r="C706" s="3"/>
      <c r="D706" s="25"/>
      <c r="E706" s="25"/>
      <c r="F706" s="25"/>
      <c r="G706" s="25"/>
      <c r="H706" s="25"/>
      <c r="I706" s="25"/>
      <c r="J706" s="25"/>
      <c r="K706" s="25"/>
      <c r="L706" s="25"/>
      <c r="M706" s="25"/>
      <c r="N706"/>
    </row>
    <row r="707" spans="1:14" x14ac:dyDescent="0.3">
      <c r="A707" s="25"/>
      <c r="B707" s="25"/>
      <c r="C707" s="3"/>
      <c r="D707" s="25"/>
      <c r="E707" s="25"/>
      <c r="F707" s="25"/>
      <c r="G707" s="25"/>
      <c r="H707" s="25"/>
      <c r="I707" s="25"/>
      <c r="J707" s="25"/>
      <c r="K707" s="25"/>
      <c r="L707" s="25"/>
      <c r="M707" s="25"/>
      <c r="N707"/>
    </row>
    <row r="708" spans="1:14" x14ac:dyDescent="0.3">
      <c r="A708" s="25"/>
      <c r="B708" s="25"/>
      <c r="C708" s="3"/>
      <c r="D708" s="25"/>
      <c r="E708" s="25"/>
      <c r="F708" s="25"/>
      <c r="G708" s="25"/>
      <c r="H708" s="25"/>
      <c r="I708" s="25"/>
      <c r="J708" s="25"/>
      <c r="K708" s="25"/>
      <c r="L708" s="25"/>
      <c r="M708" s="25"/>
      <c r="N708"/>
    </row>
    <row r="709" spans="1:14" x14ac:dyDescent="0.3">
      <c r="A709" s="25"/>
      <c r="B709" s="25"/>
      <c r="C709" s="3"/>
      <c r="D709" s="25"/>
      <c r="E709" s="25"/>
      <c r="F709" s="25"/>
      <c r="G709" s="25"/>
      <c r="H709" s="25"/>
      <c r="I709" s="25"/>
      <c r="J709" s="25"/>
      <c r="K709" s="25"/>
      <c r="L709" s="25"/>
      <c r="M709" s="25"/>
      <c r="N709"/>
    </row>
    <row r="710" spans="1:14" x14ac:dyDescent="0.3">
      <c r="A710" s="25"/>
      <c r="B710" s="25"/>
      <c r="C710" s="3"/>
      <c r="D710" s="25"/>
      <c r="E710" s="25"/>
      <c r="F710" s="25"/>
      <c r="G710" s="25"/>
      <c r="H710" s="25"/>
      <c r="I710" s="25"/>
      <c r="J710" s="25"/>
      <c r="K710" s="25"/>
      <c r="L710" s="25"/>
      <c r="M710" s="25"/>
      <c r="N710"/>
    </row>
    <row r="711" spans="1:14" x14ac:dyDescent="0.3">
      <c r="A711" s="25"/>
      <c r="B711" s="25"/>
      <c r="C711" s="3"/>
      <c r="D711" s="25"/>
      <c r="E711" s="25"/>
      <c r="F711" s="25"/>
      <c r="G711" s="25"/>
      <c r="H711" s="25"/>
      <c r="I711" s="25"/>
      <c r="J711" s="25"/>
      <c r="K711" s="25"/>
      <c r="L711" s="25"/>
      <c r="M711" s="25"/>
      <c r="N711"/>
    </row>
    <row r="712" spans="1:14" x14ac:dyDescent="0.3">
      <c r="A712" s="25"/>
      <c r="B712" s="25"/>
      <c r="C712" s="3"/>
      <c r="D712" s="25"/>
      <c r="E712" s="25"/>
      <c r="F712" s="25"/>
      <c r="G712" s="25"/>
      <c r="H712" s="25"/>
      <c r="I712" s="25"/>
      <c r="J712" s="25"/>
      <c r="K712" s="25"/>
      <c r="L712" s="25"/>
      <c r="M712" s="25"/>
      <c r="N712"/>
    </row>
    <row r="713" spans="1:14" x14ac:dyDescent="0.3">
      <c r="A713" s="25"/>
      <c r="B713" s="25"/>
      <c r="C713" s="3"/>
      <c r="D713" s="25"/>
      <c r="E713" s="25"/>
      <c r="F713" s="25"/>
      <c r="G713" s="25"/>
      <c r="H713" s="25"/>
      <c r="I713" s="25"/>
      <c r="J713" s="25"/>
      <c r="K713" s="25"/>
      <c r="L713" s="25"/>
      <c r="M713" s="25"/>
      <c r="N713"/>
    </row>
    <row r="714" spans="1:14" x14ac:dyDescent="0.3">
      <c r="A714" s="25"/>
      <c r="B714" s="25"/>
      <c r="C714" s="3"/>
      <c r="D714" s="25"/>
      <c r="E714" s="25"/>
      <c r="F714" s="25"/>
      <c r="G714" s="25"/>
      <c r="H714" s="25"/>
      <c r="I714" s="25"/>
      <c r="J714" s="25"/>
      <c r="K714" s="25"/>
      <c r="L714" s="25"/>
      <c r="M714" s="25"/>
      <c r="N714"/>
    </row>
    <row r="715" spans="1:14" x14ac:dyDescent="0.3">
      <c r="A715" s="25"/>
      <c r="B715" s="25"/>
      <c r="C715" s="3"/>
      <c r="D715" s="25"/>
      <c r="E715" s="25"/>
      <c r="F715" s="25"/>
      <c r="G715" s="25"/>
      <c r="H715" s="25"/>
      <c r="I715" s="25"/>
      <c r="J715" s="25"/>
      <c r="K715" s="25"/>
      <c r="L715" s="25"/>
      <c r="M715" s="25"/>
      <c r="N715"/>
    </row>
    <row r="716" spans="1:14" x14ac:dyDescent="0.3">
      <c r="A716" s="25"/>
      <c r="B716" s="25"/>
      <c r="C716" s="3"/>
      <c r="D716" s="25"/>
      <c r="E716" s="25"/>
      <c r="F716" s="25"/>
      <c r="G716" s="25"/>
      <c r="H716" s="25"/>
      <c r="I716" s="25"/>
      <c r="J716" s="25"/>
      <c r="K716" s="25"/>
      <c r="L716" s="25"/>
      <c r="M716" s="25"/>
      <c r="N716"/>
    </row>
    <row r="717" spans="1:14" x14ac:dyDescent="0.3">
      <c r="A717" s="25"/>
      <c r="B717" s="25"/>
      <c r="C717" s="3"/>
      <c r="D717" s="25"/>
      <c r="E717" s="25"/>
      <c r="F717" s="25"/>
      <c r="G717" s="25"/>
      <c r="H717" s="25"/>
      <c r="I717" s="25"/>
      <c r="J717" s="25"/>
      <c r="K717" s="25"/>
      <c r="L717" s="25"/>
      <c r="M717" s="25"/>
      <c r="N717"/>
    </row>
    <row r="718" spans="1:14" x14ac:dyDescent="0.3">
      <c r="A718" s="25"/>
      <c r="B718" s="25"/>
      <c r="C718" s="3"/>
      <c r="D718" s="25"/>
      <c r="E718" s="25"/>
      <c r="F718" s="25"/>
      <c r="G718" s="25"/>
      <c r="H718" s="25"/>
      <c r="I718" s="25"/>
      <c r="J718" s="25"/>
      <c r="K718" s="25"/>
      <c r="L718" s="25"/>
      <c r="M718" s="25"/>
      <c r="N718"/>
    </row>
    <row r="719" spans="1:14" x14ac:dyDescent="0.3">
      <c r="A719" s="25"/>
      <c r="B719" s="25"/>
      <c r="C719" s="3"/>
      <c r="D719" s="25"/>
      <c r="E719" s="25"/>
      <c r="F719" s="25"/>
      <c r="G719" s="25"/>
      <c r="H719" s="25"/>
      <c r="I719" s="25"/>
      <c r="J719" s="25"/>
      <c r="K719" s="25"/>
      <c r="L719" s="25"/>
      <c r="M719" s="25"/>
      <c r="N719"/>
    </row>
    <row r="720" spans="1:14" x14ac:dyDescent="0.3">
      <c r="A720" s="25"/>
      <c r="B720" s="25"/>
      <c r="C720" s="3"/>
      <c r="D720" s="25"/>
      <c r="E720" s="25"/>
      <c r="F720" s="25"/>
      <c r="G720" s="25"/>
      <c r="H720" s="25"/>
      <c r="I720" s="25"/>
      <c r="J720" s="25"/>
      <c r="K720" s="25"/>
      <c r="L720" s="25"/>
      <c r="M720" s="25"/>
      <c r="N720"/>
    </row>
    <row r="721" spans="1:14" x14ac:dyDescent="0.3">
      <c r="A721" s="25"/>
      <c r="B721" s="25"/>
      <c r="C721" s="3"/>
      <c r="D721" s="25"/>
      <c r="E721" s="25"/>
      <c r="F721" s="25"/>
      <c r="G721" s="25"/>
      <c r="H721" s="25"/>
      <c r="I721" s="25"/>
      <c r="J721" s="25"/>
      <c r="K721" s="25"/>
      <c r="L721" s="25"/>
      <c r="M721" s="25"/>
      <c r="N721"/>
    </row>
    <row r="722" spans="1:14" x14ac:dyDescent="0.3">
      <c r="A722" s="25"/>
      <c r="B722" s="25"/>
      <c r="C722" s="3"/>
      <c r="D722" s="25"/>
      <c r="E722" s="25"/>
      <c r="F722" s="25"/>
      <c r="G722" s="25"/>
      <c r="H722" s="25"/>
      <c r="I722" s="25"/>
      <c r="J722" s="25"/>
      <c r="K722" s="25"/>
      <c r="L722" s="25"/>
      <c r="M722" s="25"/>
      <c r="N722"/>
    </row>
    <row r="723" spans="1:14" x14ac:dyDescent="0.3">
      <c r="A723" s="25"/>
      <c r="B723" s="25"/>
      <c r="C723" s="3"/>
      <c r="D723" s="25"/>
      <c r="E723" s="25"/>
      <c r="F723" s="25"/>
      <c r="G723" s="25"/>
      <c r="H723" s="25"/>
      <c r="I723" s="25"/>
      <c r="J723" s="25"/>
      <c r="K723" s="25"/>
      <c r="L723" s="25"/>
      <c r="M723" s="25"/>
      <c r="N723"/>
    </row>
    <row r="724" spans="1:14" x14ac:dyDescent="0.3">
      <c r="A724" s="25"/>
      <c r="B724" s="25"/>
      <c r="C724" s="3"/>
      <c r="D724" s="25"/>
      <c r="E724" s="25"/>
      <c r="F724" s="25"/>
      <c r="G724" s="25"/>
      <c r="H724" s="25"/>
      <c r="I724" s="25"/>
      <c r="J724" s="25"/>
      <c r="K724" s="25"/>
      <c r="L724" s="25"/>
      <c r="M724" s="25"/>
      <c r="N724"/>
    </row>
    <row r="725" spans="1:14" x14ac:dyDescent="0.3">
      <c r="A725" s="25"/>
      <c r="B725" s="25"/>
      <c r="C725" s="3"/>
      <c r="D725" s="25"/>
      <c r="E725" s="25"/>
      <c r="F725" s="25"/>
      <c r="G725" s="25"/>
      <c r="H725" s="25"/>
      <c r="I725" s="25"/>
      <c r="J725" s="25"/>
      <c r="K725" s="25"/>
      <c r="L725" s="25"/>
      <c r="M725" s="25"/>
      <c r="N725"/>
    </row>
    <row r="726" spans="1:14" x14ac:dyDescent="0.3">
      <c r="A726" s="25"/>
      <c r="B726" s="25"/>
      <c r="C726" s="3"/>
      <c r="D726" s="25"/>
      <c r="E726" s="25"/>
      <c r="F726" s="25"/>
      <c r="G726" s="25"/>
      <c r="H726" s="25"/>
      <c r="I726" s="25"/>
      <c r="J726" s="25"/>
      <c r="K726" s="25"/>
      <c r="L726" s="25"/>
      <c r="M726" s="25"/>
      <c r="N726"/>
    </row>
    <row r="727" spans="1:14" x14ac:dyDescent="0.3">
      <c r="A727" s="25"/>
      <c r="B727" s="25"/>
      <c r="C727" s="3"/>
      <c r="D727" s="25"/>
      <c r="E727" s="25"/>
      <c r="F727" s="25"/>
      <c r="G727" s="25"/>
      <c r="H727" s="25"/>
      <c r="I727" s="25"/>
      <c r="J727" s="25"/>
      <c r="K727" s="25"/>
      <c r="L727" s="25"/>
      <c r="M727" s="25"/>
      <c r="N727"/>
    </row>
    <row r="728" spans="1:14" x14ac:dyDescent="0.3">
      <c r="A728" s="25"/>
      <c r="B728" s="25"/>
      <c r="C728" s="3"/>
      <c r="D728" s="25"/>
      <c r="E728" s="25"/>
      <c r="F728" s="25"/>
      <c r="G728" s="25"/>
      <c r="H728" s="25"/>
      <c r="I728" s="25"/>
      <c r="J728" s="25"/>
      <c r="K728" s="25"/>
      <c r="L728" s="25"/>
      <c r="M728" s="25"/>
      <c r="N728"/>
    </row>
    <row r="729" spans="1:14" x14ac:dyDescent="0.3">
      <c r="A729" s="25"/>
      <c r="B729" s="25"/>
      <c r="C729" s="3"/>
      <c r="D729" s="25"/>
      <c r="E729" s="25"/>
      <c r="F729" s="25"/>
      <c r="G729" s="25"/>
      <c r="H729" s="25"/>
      <c r="I729" s="25"/>
      <c r="J729" s="25"/>
      <c r="K729" s="25"/>
      <c r="L729" s="25"/>
      <c r="M729" s="25"/>
      <c r="N729"/>
    </row>
    <row r="730" spans="1:14" x14ac:dyDescent="0.3">
      <c r="A730" s="25"/>
      <c r="B730" s="25"/>
      <c r="C730" s="3"/>
      <c r="D730" s="25"/>
      <c r="E730" s="25"/>
      <c r="F730" s="25"/>
      <c r="G730" s="25"/>
      <c r="H730" s="25"/>
      <c r="I730" s="25"/>
      <c r="J730" s="25"/>
      <c r="K730" s="25"/>
      <c r="L730" s="25"/>
      <c r="M730" s="25"/>
      <c r="N730"/>
    </row>
    <row r="731" spans="1:14" x14ac:dyDescent="0.3">
      <c r="A731" s="25"/>
      <c r="B731" s="25"/>
      <c r="C731" s="3"/>
      <c r="D731" s="25"/>
      <c r="E731" s="25"/>
      <c r="F731" s="25"/>
      <c r="G731" s="25"/>
      <c r="H731" s="25"/>
      <c r="I731" s="25"/>
      <c r="J731" s="25"/>
      <c r="K731" s="25"/>
      <c r="L731" s="25"/>
      <c r="M731" s="25"/>
      <c r="N731"/>
    </row>
    <row r="732" spans="1:14" x14ac:dyDescent="0.3">
      <c r="A732" s="25"/>
      <c r="B732" s="25"/>
      <c r="C732" s="3"/>
      <c r="D732" s="25"/>
      <c r="E732" s="25"/>
      <c r="F732" s="25"/>
      <c r="G732" s="25"/>
      <c r="H732" s="25"/>
      <c r="I732" s="25"/>
      <c r="J732" s="25"/>
      <c r="K732" s="25"/>
      <c r="L732" s="25"/>
      <c r="M732" s="25"/>
      <c r="N732"/>
    </row>
    <row r="733" spans="1:14" x14ac:dyDescent="0.3">
      <c r="A733" s="25"/>
      <c r="B733" s="25"/>
      <c r="C733" s="3"/>
      <c r="D733" s="25"/>
      <c r="E733" s="25"/>
      <c r="F733" s="25"/>
      <c r="G733" s="25"/>
      <c r="H733" s="25"/>
      <c r="I733" s="25"/>
      <c r="J733" s="25"/>
      <c r="K733" s="25"/>
      <c r="L733" s="25"/>
      <c r="M733" s="25"/>
      <c r="N733"/>
    </row>
    <row r="734" spans="1:14" x14ac:dyDescent="0.3">
      <c r="A734" s="25"/>
      <c r="B734" s="25"/>
      <c r="C734" s="3"/>
      <c r="D734" s="25"/>
      <c r="E734" s="25"/>
      <c r="F734" s="25"/>
      <c r="G734" s="25"/>
      <c r="H734" s="25"/>
      <c r="I734" s="25"/>
      <c r="J734" s="25"/>
      <c r="K734" s="25"/>
      <c r="L734" s="25"/>
      <c r="M734" s="25"/>
      <c r="N734"/>
    </row>
    <row r="735" spans="1:14" x14ac:dyDescent="0.3">
      <c r="A735" s="25"/>
      <c r="B735" s="25"/>
      <c r="C735" s="3"/>
      <c r="D735" s="25"/>
      <c r="E735" s="25"/>
      <c r="F735" s="25"/>
      <c r="G735" s="25"/>
      <c r="H735" s="25"/>
      <c r="I735" s="25"/>
      <c r="J735" s="25"/>
      <c r="K735" s="25"/>
      <c r="L735" s="25"/>
      <c r="M735" s="25"/>
      <c r="N735"/>
    </row>
    <row r="736" spans="1:14" x14ac:dyDescent="0.3">
      <c r="A736" s="25"/>
      <c r="B736" s="25"/>
      <c r="C736" s="3"/>
      <c r="D736" s="25"/>
      <c r="E736" s="25"/>
      <c r="F736" s="25"/>
      <c r="G736" s="25"/>
      <c r="H736" s="25"/>
      <c r="I736" s="25"/>
      <c r="J736" s="25"/>
      <c r="K736" s="25"/>
      <c r="L736" s="25"/>
      <c r="M736" s="25"/>
      <c r="N736"/>
    </row>
    <row r="737" spans="1:14" x14ac:dyDescent="0.3">
      <c r="A737" s="25"/>
      <c r="B737" s="25"/>
      <c r="C737" s="3"/>
      <c r="D737" s="25"/>
      <c r="E737" s="25"/>
      <c r="F737" s="25"/>
      <c r="G737" s="25"/>
      <c r="H737" s="25"/>
      <c r="I737" s="25"/>
      <c r="J737" s="25"/>
      <c r="K737" s="25"/>
      <c r="L737" s="25"/>
      <c r="M737" s="25"/>
      <c r="N737"/>
    </row>
    <row r="738" spans="1:14" x14ac:dyDescent="0.3">
      <c r="A738" s="25"/>
      <c r="B738" s="25"/>
      <c r="C738" s="3"/>
      <c r="D738" s="25"/>
      <c r="E738" s="25"/>
      <c r="F738" s="25"/>
      <c r="G738" s="25"/>
      <c r="H738" s="25"/>
      <c r="I738" s="25"/>
      <c r="J738" s="25"/>
      <c r="K738" s="25"/>
      <c r="L738" s="25"/>
      <c r="M738" s="25"/>
      <c r="N738"/>
    </row>
    <row r="739" spans="1:14" x14ac:dyDescent="0.3">
      <c r="A739" s="25"/>
      <c r="B739" s="25"/>
      <c r="C739" s="3"/>
      <c r="D739" s="25"/>
      <c r="E739" s="25"/>
      <c r="F739" s="25"/>
      <c r="G739" s="25"/>
      <c r="H739" s="25"/>
      <c r="I739" s="25"/>
      <c r="J739" s="25"/>
      <c r="K739" s="25"/>
      <c r="L739" s="25"/>
      <c r="M739" s="25"/>
      <c r="N739"/>
    </row>
    <row r="740" spans="1:14" x14ac:dyDescent="0.3">
      <c r="A740" s="25"/>
      <c r="B740" s="25"/>
      <c r="C740" s="3"/>
      <c r="D740" s="25"/>
      <c r="E740" s="25"/>
      <c r="F740" s="25"/>
      <c r="G740" s="25"/>
      <c r="H740" s="25"/>
      <c r="I740" s="25"/>
      <c r="J740" s="25"/>
      <c r="K740" s="25"/>
      <c r="L740" s="25"/>
      <c r="M740" s="25"/>
      <c r="N740"/>
    </row>
    <row r="741" spans="1:14" x14ac:dyDescent="0.3">
      <c r="A741" s="25"/>
      <c r="B741" s="25"/>
      <c r="C741" s="3"/>
      <c r="D741" s="25"/>
      <c r="E741" s="25"/>
      <c r="F741" s="25"/>
      <c r="G741" s="25"/>
      <c r="H741" s="25"/>
      <c r="I741" s="25"/>
      <c r="J741" s="25"/>
      <c r="K741" s="25"/>
      <c r="L741" s="25"/>
      <c r="M741" s="25"/>
      <c r="N741"/>
    </row>
    <row r="742" spans="1:14" x14ac:dyDescent="0.3">
      <c r="A742" s="25"/>
      <c r="B742" s="25"/>
      <c r="C742" s="3"/>
      <c r="D742" s="25"/>
      <c r="E742" s="25"/>
      <c r="F742" s="25"/>
      <c r="G742" s="25"/>
      <c r="H742" s="25"/>
      <c r="I742" s="25"/>
      <c r="J742" s="25"/>
      <c r="K742" s="25"/>
      <c r="L742" s="25"/>
      <c r="M742" s="25"/>
      <c r="N742"/>
    </row>
    <row r="743" spans="1:14" x14ac:dyDescent="0.3">
      <c r="A743" s="25"/>
      <c r="B743" s="25"/>
      <c r="C743" s="3"/>
      <c r="D743" s="25"/>
      <c r="E743" s="25"/>
      <c r="F743" s="25"/>
      <c r="G743" s="25"/>
      <c r="H743" s="25"/>
      <c r="I743" s="25"/>
      <c r="J743" s="25"/>
      <c r="K743" s="25"/>
      <c r="L743" s="25"/>
      <c r="M743" s="25"/>
      <c r="N743"/>
    </row>
    <row r="744" spans="1:14" x14ac:dyDescent="0.3">
      <c r="A744" s="25"/>
      <c r="B744" s="25"/>
      <c r="C744" s="3"/>
      <c r="D744" s="25"/>
      <c r="E744" s="25"/>
      <c r="F744" s="25"/>
      <c r="G744" s="25"/>
      <c r="H744" s="25"/>
      <c r="I744" s="25"/>
      <c r="J744" s="25"/>
      <c r="K744" s="25"/>
      <c r="L744" s="25"/>
      <c r="M744" s="25"/>
      <c r="N744"/>
    </row>
    <row r="745" spans="1:14" x14ac:dyDescent="0.3">
      <c r="A745" s="25"/>
      <c r="B745" s="25"/>
      <c r="C745" s="3"/>
      <c r="D745" s="25"/>
      <c r="E745" s="25"/>
      <c r="F745" s="25"/>
      <c r="G745" s="25"/>
      <c r="H745" s="25"/>
      <c r="I745" s="25"/>
      <c r="J745" s="25"/>
      <c r="K745" s="25"/>
      <c r="L745" s="25"/>
      <c r="M745" s="25"/>
      <c r="N745"/>
    </row>
    <row r="746" spans="1:14" x14ac:dyDescent="0.3">
      <c r="A746" s="25"/>
      <c r="B746" s="25"/>
      <c r="C746" s="3"/>
      <c r="D746" s="25"/>
      <c r="E746" s="25"/>
      <c r="F746" s="25"/>
      <c r="G746" s="25"/>
      <c r="H746" s="25"/>
      <c r="I746" s="25"/>
      <c r="J746" s="25"/>
      <c r="K746" s="25"/>
      <c r="L746" s="25"/>
      <c r="M746" s="25"/>
      <c r="N746"/>
    </row>
    <row r="747" spans="1:14" x14ac:dyDescent="0.3">
      <c r="A747" s="25"/>
      <c r="B747" s="25"/>
      <c r="C747" s="3"/>
      <c r="D747" s="25"/>
      <c r="E747" s="25"/>
      <c r="F747" s="25"/>
      <c r="G747" s="25"/>
      <c r="H747" s="25"/>
      <c r="I747" s="25"/>
      <c r="J747" s="25"/>
      <c r="K747" s="25"/>
      <c r="L747" s="25"/>
      <c r="M747" s="25"/>
      <c r="N747"/>
    </row>
    <row r="748" spans="1:14" x14ac:dyDescent="0.3">
      <c r="A748" s="25"/>
      <c r="B748" s="25"/>
      <c r="C748" s="3"/>
      <c r="D748" s="25"/>
      <c r="E748" s="25"/>
      <c r="F748" s="25"/>
      <c r="G748" s="25"/>
      <c r="H748" s="25"/>
      <c r="I748" s="25"/>
      <c r="J748" s="25"/>
      <c r="K748" s="25"/>
      <c r="L748" s="25"/>
      <c r="M748" s="25"/>
      <c r="N748"/>
    </row>
    <row r="749" spans="1:14" x14ac:dyDescent="0.3">
      <c r="A749" s="25"/>
      <c r="B749" s="25"/>
      <c r="C749" s="3"/>
      <c r="D749" s="25"/>
      <c r="E749" s="25"/>
      <c r="F749" s="25"/>
      <c r="G749" s="25"/>
      <c r="H749" s="25"/>
      <c r="I749" s="25"/>
      <c r="J749" s="25"/>
      <c r="K749" s="25"/>
      <c r="L749" s="25"/>
      <c r="M749" s="25"/>
      <c r="N749"/>
    </row>
    <row r="750" spans="1:14" x14ac:dyDescent="0.3">
      <c r="A750" s="25"/>
      <c r="B750" s="25"/>
      <c r="C750" s="3"/>
      <c r="D750" s="25"/>
      <c r="E750" s="25"/>
      <c r="F750" s="25"/>
      <c r="G750" s="25"/>
      <c r="H750" s="25"/>
      <c r="I750" s="25"/>
      <c r="J750" s="25"/>
      <c r="K750" s="25"/>
      <c r="L750" s="25"/>
      <c r="M750" s="25"/>
      <c r="N750"/>
    </row>
    <row r="751" spans="1:14" x14ac:dyDescent="0.3">
      <c r="A751" s="25"/>
      <c r="B751" s="25"/>
      <c r="C751" s="3"/>
      <c r="D751" s="25"/>
      <c r="E751" s="25"/>
      <c r="F751" s="25"/>
      <c r="G751" s="25"/>
      <c r="H751" s="25"/>
      <c r="I751" s="25"/>
      <c r="J751" s="25"/>
      <c r="K751" s="25"/>
      <c r="L751" s="25"/>
      <c r="M751" s="25"/>
      <c r="N751"/>
    </row>
    <row r="752" spans="1:14" x14ac:dyDescent="0.3">
      <c r="A752" s="25"/>
      <c r="B752" s="25"/>
      <c r="C752" s="3"/>
      <c r="D752" s="25"/>
      <c r="E752" s="25"/>
      <c r="F752" s="25"/>
      <c r="G752" s="25"/>
      <c r="H752" s="25"/>
      <c r="I752" s="25"/>
      <c r="J752" s="25"/>
      <c r="K752" s="25"/>
      <c r="L752" s="25"/>
      <c r="M752" s="25"/>
      <c r="N752"/>
    </row>
    <row r="753" spans="1:14" x14ac:dyDescent="0.3">
      <c r="A753" s="25"/>
      <c r="B753" s="25"/>
      <c r="C753" s="3"/>
      <c r="D753" s="25"/>
      <c r="E753" s="25"/>
      <c r="F753" s="25"/>
      <c r="G753" s="25"/>
      <c r="H753" s="25"/>
      <c r="I753" s="25"/>
      <c r="J753" s="25"/>
      <c r="K753" s="25"/>
      <c r="L753" s="25"/>
      <c r="M753" s="25"/>
      <c r="N753"/>
    </row>
    <row r="754" spans="1:14" x14ac:dyDescent="0.3">
      <c r="A754" s="25"/>
      <c r="B754" s="25"/>
      <c r="C754" s="3"/>
      <c r="D754" s="25"/>
      <c r="E754" s="25"/>
      <c r="F754" s="25"/>
      <c r="G754" s="25"/>
      <c r="H754" s="25"/>
      <c r="I754" s="25"/>
      <c r="J754" s="25"/>
      <c r="K754" s="25"/>
      <c r="L754" s="25"/>
      <c r="M754" s="25"/>
      <c r="N754"/>
    </row>
    <row r="755" spans="1:14" x14ac:dyDescent="0.3">
      <c r="A755" s="25"/>
      <c r="B755" s="25"/>
      <c r="C755" s="3"/>
      <c r="D755" s="25"/>
      <c r="E755" s="25"/>
      <c r="F755" s="25"/>
      <c r="G755" s="25"/>
      <c r="H755" s="25"/>
      <c r="I755" s="25"/>
      <c r="J755" s="25"/>
      <c r="K755" s="25"/>
      <c r="L755" s="25"/>
      <c r="M755" s="25"/>
      <c r="N755"/>
    </row>
    <row r="756" spans="1:14" x14ac:dyDescent="0.3">
      <c r="A756" s="25"/>
      <c r="B756" s="25"/>
      <c r="C756" s="3"/>
      <c r="D756" s="25"/>
      <c r="E756" s="25"/>
      <c r="F756" s="25"/>
      <c r="G756" s="25"/>
      <c r="H756" s="25"/>
      <c r="I756" s="25"/>
      <c r="J756" s="25"/>
      <c r="K756" s="25"/>
      <c r="L756" s="25"/>
      <c r="M756" s="25"/>
      <c r="N756"/>
    </row>
    <row r="757" spans="1:14" x14ac:dyDescent="0.3">
      <c r="A757" s="25"/>
      <c r="B757" s="25"/>
      <c r="C757" s="3"/>
      <c r="D757" s="25"/>
      <c r="E757" s="25"/>
      <c r="F757" s="25"/>
      <c r="G757" s="25"/>
      <c r="H757" s="25"/>
      <c r="I757" s="25"/>
      <c r="J757" s="25"/>
      <c r="K757" s="25"/>
      <c r="L757" s="25"/>
      <c r="M757" s="25"/>
      <c r="N757"/>
    </row>
    <row r="758" spans="1:14" x14ac:dyDescent="0.3">
      <c r="A758" s="25"/>
      <c r="B758" s="25"/>
      <c r="C758" s="3"/>
      <c r="D758" s="25"/>
      <c r="E758" s="25"/>
      <c r="F758" s="25"/>
      <c r="G758" s="25"/>
      <c r="H758" s="25"/>
      <c r="I758" s="25"/>
      <c r="J758" s="25"/>
      <c r="K758" s="25"/>
      <c r="L758" s="25"/>
      <c r="M758" s="25"/>
      <c r="N758"/>
    </row>
    <row r="759" spans="1:14" x14ac:dyDescent="0.3">
      <c r="A759" s="25"/>
      <c r="B759" s="25"/>
      <c r="C759" s="3"/>
      <c r="D759" s="25"/>
      <c r="E759" s="25"/>
      <c r="F759" s="25"/>
      <c r="G759" s="25"/>
      <c r="H759" s="25"/>
      <c r="I759" s="25"/>
      <c r="J759" s="25"/>
      <c r="K759" s="25"/>
      <c r="L759" s="25"/>
      <c r="M759" s="25"/>
      <c r="N759"/>
    </row>
    <row r="760" spans="1:14" x14ac:dyDescent="0.3">
      <c r="A760" s="25"/>
      <c r="B760" s="25"/>
      <c r="C760" s="3"/>
      <c r="D760" s="25"/>
      <c r="E760" s="25"/>
      <c r="F760" s="25"/>
      <c r="G760" s="25"/>
      <c r="H760" s="25"/>
      <c r="I760" s="25"/>
      <c r="J760" s="25"/>
      <c r="K760" s="25"/>
      <c r="L760" s="25"/>
      <c r="M760" s="25"/>
      <c r="N760"/>
    </row>
    <row r="761" spans="1:14" x14ac:dyDescent="0.3">
      <c r="A761" s="25"/>
      <c r="B761" s="25"/>
      <c r="C761" s="3"/>
      <c r="D761" s="25"/>
      <c r="E761" s="25"/>
      <c r="F761" s="25"/>
      <c r="G761" s="25"/>
      <c r="H761" s="25"/>
      <c r="I761" s="25"/>
      <c r="J761" s="25"/>
      <c r="K761" s="25"/>
      <c r="L761" s="25"/>
      <c r="M761" s="25"/>
      <c r="N761"/>
    </row>
    <row r="762" spans="1:14" x14ac:dyDescent="0.3">
      <c r="A762" s="25"/>
      <c r="B762" s="25"/>
      <c r="C762" s="3"/>
      <c r="D762" s="25"/>
      <c r="E762" s="25"/>
      <c r="F762" s="25"/>
      <c r="G762" s="25"/>
      <c r="H762" s="25"/>
      <c r="I762" s="25"/>
      <c r="J762" s="25"/>
      <c r="K762" s="25"/>
      <c r="L762" s="25"/>
      <c r="M762" s="25"/>
      <c r="N762"/>
    </row>
    <row r="763" spans="1:14" x14ac:dyDescent="0.3">
      <c r="A763" s="25"/>
      <c r="B763" s="25"/>
      <c r="C763" s="3"/>
      <c r="D763" s="25"/>
      <c r="E763" s="25"/>
      <c r="F763" s="25"/>
      <c r="G763" s="25"/>
      <c r="H763" s="25"/>
      <c r="I763" s="25"/>
      <c r="J763" s="25"/>
      <c r="K763" s="25"/>
      <c r="L763" s="25"/>
      <c r="M763" s="25"/>
      <c r="N763"/>
    </row>
    <row r="764" spans="1:14" x14ac:dyDescent="0.3">
      <c r="A764" s="25"/>
      <c r="B764" s="25"/>
      <c r="C764" s="3"/>
      <c r="D764" s="25"/>
      <c r="E764" s="25"/>
      <c r="F764" s="25"/>
      <c r="G764" s="25"/>
      <c r="H764" s="25"/>
      <c r="I764" s="25"/>
      <c r="J764" s="25"/>
      <c r="K764" s="25"/>
      <c r="L764" s="25"/>
      <c r="M764" s="25"/>
      <c r="N764"/>
    </row>
    <row r="765" spans="1:14" x14ac:dyDescent="0.3">
      <c r="A765" s="25"/>
      <c r="B765" s="25"/>
      <c r="C765" s="3"/>
      <c r="D765" s="25"/>
      <c r="E765" s="25"/>
      <c r="F765" s="25"/>
      <c r="G765" s="25"/>
      <c r="H765" s="25"/>
      <c r="I765" s="25"/>
      <c r="J765" s="25"/>
      <c r="K765" s="25"/>
      <c r="L765" s="25"/>
      <c r="M765" s="25"/>
      <c r="N765"/>
    </row>
    <row r="766" spans="1:14" x14ac:dyDescent="0.3">
      <c r="A766" s="25"/>
      <c r="B766" s="25"/>
      <c r="C766" s="3"/>
      <c r="D766" s="25"/>
      <c r="E766" s="25"/>
      <c r="F766" s="25"/>
      <c r="G766" s="25"/>
      <c r="H766" s="25"/>
      <c r="I766" s="25"/>
      <c r="J766" s="25"/>
      <c r="K766" s="25"/>
      <c r="L766" s="25"/>
      <c r="M766" s="25"/>
      <c r="N766"/>
    </row>
    <row r="767" spans="1:14" x14ac:dyDescent="0.3">
      <c r="A767" s="25"/>
      <c r="B767" s="25"/>
      <c r="C767" s="3"/>
      <c r="D767" s="25"/>
      <c r="E767" s="25"/>
      <c r="F767" s="25"/>
      <c r="G767" s="25"/>
      <c r="H767" s="25"/>
      <c r="I767" s="25"/>
      <c r="J767" s="25"/>
      <c r="K767" s="25"/>
      <c r="L767" s="25"/>
      <c r="M767" s="25"/>
      <c r="N767"/>
    </row>
    <row r="768" spans="1:14" x14ac:dyDescent="0.3">
      <c r="A768" s="25"/>
      <c r="B768" s="25"/>
      <c r="C768" s="3"/>
      <c r="D768" s="25"/>
      <c r="E768" s="25"/>
      <c r="F768" s="25"/>
      <c r="G768" s="25"/>
      <c r="H768" s="25"/>
      <c r="I768" s="25"/>
      <c r="J768" s="25"/>
      <c r="K768" s="25"/>
      <c r="L768" s="25"/>
      <c r="M768" s="25"/>
      <c r="N768"/>
    </row>
    <row r="769" spans="1:14" x14ac:dyDescent="0.3">
      <c r="A769" s="25"/>
      <c r="B769" s="25"/>
      <c r="C769" s="3"/>
      <c r="D769" s="25"/>
      <c r="E769" s="25"/>
      <c r="F769" s="25"/>
      <c r="G769" s="25"/>
      <c r="H769" s="25"/>
      <c r="I769" s="25"/>
      <c r="J769" s="25"/>
      <c r="K769" s="25"/>
      <c r="L769" s="25"/>
      <c r="M769" s="25"/>
      <c r="N769"/>
    </row>
    <row r="770" spans="1:14" x14ac:dyDescent="0.3">
      <c r="A770" s="25"/>
      <c r="B770" s="25"/>
      <c r="C770" s="3"/>
      <c r="D770" s="25"/>
      <c r="E770" s="25"/>
      <c r="F770" s="25"/>
      <c r="G770" s="25"/>
      <c r="H770" s="25"/>
      <c r="I770" s="25"/>
      <c r="J770" s="25"/>
      <c r="K770" s="25"/>
      <c r="L770" s="25"/>
      <c r="M770" s="25"/>
      <c r="N770"/>
    </row>
    <row r="771" spans="1:14" x14ac:dyDescent="0.3">
      <c r="A771" s="25"/>
      <c r="B771" s="25"/>
      <c r="C771" s="3"/>
      <c r="D771" s="25"/>
      <c r="E771" s="25"/>
      <c r="F771" s="25"/>
      <c r="G771" s="25"/>
      <c r="H771" s="25"/>
      <c r="I771" s="25"/>
      <c r="J771" s="25"/>
      <c r="K771" s="25"/>
      <c r="L771" s="25"/>
      <c r="M771" s="25"/>
      <c r="N771"/>
    </row>
    <row r="772" spans="1:14" x14ac:dyDescent="0.3">
      <c r="A772" s="25"/>
      <c r="B772" s="25"/>
      <c r="C772" s="3"/>
      <c r="D772" s="25"/>
      <c r="E772" s="25"/>
      <c r="F772" s="25"/>
      <c r="G772" s="25"/>
      <c r="H772" s="25"/>
      <c r="I772" s="25"/>
      <c r="J772" s="25"/>
      <c r="K772" s="25"/>
      <c r="L772" s="25"/>
      <c r="M772" s="25"/>
      <c r="N772"/>
    </row>
    <row r="773" spans="1:14" x14ac:dyDescent="0.3">
      <c r="A773" s="25"/>
      <c r="B773" s="25"/>
      <c r="C773" s="3"/>
      <c r="D773" s="25"/>
      <c r="E773" s="25"/>
      <c r="F773" s="25"/>
      <c r="G773" s="25"/>
      <c r="H773" s="25"/>
      <c r="I773" s="25"/>
      <c r="J773" s="25"/>
      <c r="K773" s="25"/>
      <c r="L773" s="25"/>
      <c r="M773" s="25"/>
      <c r="N773"/>
    </row>
    <row r="774" spans="1:14" x14ac:dyDescent="0.3">
      <c r="A774" s="25"/>
      <c r="B774" s="25"/>
      <c r="C774" s="3"/>
      <c r="D774" s="25"/>
      <c r="E774" s="25"/>
      <c r="F774" s="25"/>
      <c r="G774" s="25"/>
      <c r="H774" s="25"/>
      <c r="I774" s="25"/>
      <c r="J774" s="25"/>
      <c r="K774" s="25"/>
      <c r="L774" s="25"/>
      <c r="M774" s="25"/>
      <c r="N774"/>
    </row>
    <row r="775" spans="1:14" x14ac:dyDescent="0.3">
      <c r="A775" s="25"/>
      <c r="B775" s="25"/>
      <c r="C775" s="3"/>
      <c r="D775" s="25"/>
      <c r="E775" s="25"/>
      <c r="F775" s="25"/>
      <c r="G775" s="25"/>
      <c r="H775" s="25"/>
      <c r="I775" s="25"/>
      <c r="J775" s="25"/>
      <c r="K775" s="25"/>
      <c r="L775" s="25"/>
      <c r="M775" s="25"/>
      <c r="N775"/>
    </row>
    <row r="776" spans="1:14" x14ac:dyDescent="0.3">
      <c r="A776" s="25"/>
      <c r="B776" s="25"/>
      <c r="C776" s="3"/>
      <c r="D776" s="25"/>
      <c r="E776" s="25"/>
      <c r="F776" s="25"/>
      <c r="G776" s="25"/>
      <c r="H776" s="25"/>
      <c r="I776" s="25"/>
      <c r="J776" s="25"/>
      <c r="K776" s="25"/>
      <c r="L776" s="25"/>
      <c r="M776" s="25"/>
      <c r="N776"/>
    </row>
    <row r="777" spans="1:14" x14ac:dyDescent="0.3">
      <c r="A777" s="25"/>
      <c r="B777" s="25"/>
      <c r="C777" s="3"/>
      <c r="D777" s="25"/>
      <c r="E777" s="25"/>
      <c r="F777" s="25"/>
      <c r="G777" s="25"/>
      <c r="H777" s="25"/>
      <c r="I777" s="25"/>
      <c r="J777" s="25"/>
      <c r="K777" s="25"/>
      <c r="L777" s="25"/>
      <c r="M777" s="25"/>
      <c r="N777"/>
    </row>
    <row r="778" spans="1:14" x14ac:dyDescent="0.3">
      <c r="A778" s="25"/>
      <c r="B778" s="25"/>
      <c r="C778" s="3"/>
      <c r="D778" s="25"/>
      <c r="E778" s="25"/>
      <c r="F778" s="25"/>
      <c r="G778" s="25"/>
      <c r="H778" s="25"/>
      <c r="I778" s="25"/>
      <c r="J778" s="25"/>
      <c r="K778" s="25"/>
      <c r="L778" s="25"/>
      <c r="M778" s="25"/>
      <c r="N778"/>
    </row>
    <row r="779" spans="1:14" x14ac:dyDescent="0.3">
      <c r="A779" s="25"/>
      <c r="B779" s="25"/>
      <c r="C779" s="3"/>
      <c r="D779" s="25"/>
      <c r="E779" s="25"/>
      <c r="F779" s="25"/>
      <c r="G779" s="25"/>
      <c r="H779" s="25"/>
      <c r="I779" s="25"/>
      <c r="J779" s="25"/>
      <c r="K779" s="25"/>
      <c r="L779" s="25"/>
      <c r="M779" s="25"/>
      <c r="N779"/>
    </row>
    <row r="780" spans="1:14" x14ac:dyDescent="0.3">
      <c r="A780" s="25"/>
      <c r="B780" s="25"/>
      <c r="C780" s="3"/>
      <c r="D780" s="25"/>
      <c r="E780" s="25"/>
      <c r="F780" s="25"/>
      <c r="G780" s="25"/>
      <c r="H780" s="25"/>
      <c r="I780" s="25"/>
      <c r="J780" s="25"/>
      <c r="K780" s="25"/>
      <c r="L780" s="25"/>
      <c r="M780" s="25"/>
      <c r="N780"/>
    </row>
    <row r="781" spans="1:14" x14ac:dyDescent="0.3">
      <c r="A781" s="25"/>
      <c r="B781" s="25"/>
      <c r="C781" s="3"/>
      <c r="D781" s="25"/>
      <c r="E781" s="25"/>
      <c r="F781" s="25"/>
      <c r="G781" s="25"/>
      <c r="H781" s="25"/>
      <c r="I781" s="25"/>
      <c r="J781" s="25"/>
      <c r="K781" s="25"/>
      <c r="L781" s="25"/>
      <c r="M781" s="25"/>
      <c r="N781"/>
    </row>
    <row r="782" spans="1:14" x14ac:dyDescent="0.3">
      <c r="A782" s="25"/>
      <c r="B782" s="25"/>
      <c r="C782" s="3"/>
      <c r="D782" s="25"/>
      <c r="E782" s="25"/>
      <c r="F782" s="25"/>
      <c r="G782" s="25"/>
      <c r="H782" s="25"/>
      <c r="I782" s="25"/>
      <c r="J782" s="25"/>
      <c r="K782" s="25"/>
      <c r="L782" s="25"/>
      <c r="M782" s="25"/>
      <c r="N782"/>
    </row>
    <row r="783" spans="1:14" x14ac:dyDescent="0.3">
      <c r="A783" s="25"/>
      <c r="B783" s="25"/>
      <c r="C783" s="3"/>
      <c r="D783" s="25"/>
      <c r="E783" s="25"/>
      <c r="F783" s="25"/>
      <c r="G783" s="25"/>
      <c r="H783" s="25"/>
      <c r="I783" s="25"/>
      <c r="J783" s="25"/>
      <c r="K783" s="25"/>
      <c r="L783" s="25"/>
      <c r="M783" s="25"/>
      <c r="N783"/>
    </row>
    <row r="784" spans="1:14" x14ac:dyDescent="0.3">
      <c r="A784" s="25"/>
      <c r="B784" s="25"/>
      <c r="C784" s="3"/>
      <c r="D784" s="25"/>
      <c r="E784" s="25"/>
      <c r="F784" s="25"/>
      <c r="G784" s="25"/>
      <c r="H784" s="25"/>
      <c r="I784" s="25"/>
      <c r="J784" s="25"/>
      <c r="K784" s="25"/>
      <c r="L784" s="25"/>
      <c r="M784" s="25"/>
      <c r="N784"/>
    </row>
    <row r="785" spans="1:14" x14ac:dyDescent="0.3">
      <c r="A785" s="25"/>
      <c r="B785" s="25"/>
      <c r="C785" s="3"/>
      <c r="D785" s="25"/>
      <c r="E785" s="25"/>
      <c r="F785" s="25"/>
      <c r="G785" s="25"/>
      <c r="H785" s="25"/>
      <c r="I785" s="25"/>
      <c r="J785" s="25"/>
      <c r="K785" s="25"/>
      <c r="L785" s="25"/>
      <c r="M785" s="25"/>
      <c r="N785"/>
    </row>
    <row r="786" spans="1:14" x14ac:dyDescent="0.3">
      <c r="A786" s="25"/>
      <c r="B786" s="25"/>
      <c r="C786" s="3"/>
      <c r="D786" s="25"/>
      <c r="E786" s="25"/>
      <c r="F786" s="25"/>
      <c r="G786" s="25"/>
      <c r="H786" s="25"/>
      <c r="I786" s="25"/>
      <c r="J786" s="25"/>
      <c r="K786" s="25"/>
      <c r="L786" s="25"/>
      <c r="M786" s="25"/>
      <c r="N786"/>
    </row>
    <row r="787" spans="1:14" x14ac:dyDescent="0.3">
      <c r="A787" s="25"/>
      <c r="B787" s="25"/>
      <c r="C787" s="3"/>
      <c r="D787" s="25"/>
      <c r="E787" s="25"/>
      <c r="F787" s="25"/>
      <c r="G787" s="25"/>
      <c r="H787" s="25"/>
      <c r="I787" s="25"/>
      <c r="J787" s="25"/>
      <c r="K787" s="25"/>
      <c r="L787" s="25"/>
      <c r="M787" s="25"/>
      <c r="N787"/>
    </row>
    <row r="788" spans="1:14" x14ac:dyDescent="0.3">
      <c r="A788" s="25"/>
      <c r="B788" s="25"/>
      <c r="C788" s="3"/>
      <c r="D788" s="25"/>
      <c r="E788" s="25"/>
      <c r="F788" s="25"/>
      <c r="G788" s="25"/>
      <c r="H788" s="25"/>
      <c r="I788" s="25"/>
      <c r="J788" s="25"/>
      <c r="K788" s="25"/>
      <c r="L788" s="25"/>
      <c r="M788" s="25"/>
      <c r="N788"/>
    </row>
    <row r="789" spans="1:14" x14ac:dyDescent="0.3">
      <c r="A789" s="25"/>
      <c r="B789" s="25"/>
      <c r="C789" s="3"/>
      <c r="D789" s="25"/>
      <c r="E789" s="25"/>
      <c r="F789" s="25"/>
      <c r="G789" s="25"/>
      <c r="H789" s="25"/>
      <c r="I789" s="25"/>
      <c r="J789" s="25"/>
      <c r="K789" s="25"/>
      <c r="L789" s="25"/>
      <c r="M789" s="25"/>
      <c r="N789"/>
    </row>
    <row r="790" spans="1:14" x14ac:dyDescent="0.3">
      <c r="A790" s="25"/>
      <c r="B790" s="25"/>
      <c r="C790" s="3"/>
      <c r="D790" s="25"/>
      <c r="E790" s="25"/>
      <c r="F790" s="25"/>
      <c r="G790" s="25"/>
      <c r="H790" s="25"/>
      <c r="I790" s="25"/>
      <c r="J790" s="25"/>
      <c r="K790" s="25"/>
      <c r="L790" s="25"/>
      <c r="M790" s="25"/>
      <c r="N790"/>
    </row>
    <row r="791" spans="1:14" x14ac:dyDescent="0.3">
      <c r="A791" s="25"/>
      <c r="B791" s="25"/>
      <c r="C791" s="3"/>
      <c r="D791" s="25"/>
      <c r="E791" s="25"/>
      <c r="F791" s="25"/>
      <c r="G791" s="25"/>
      <c r="H791" s="25"/>
      <c r="I791" s="25"/>
      <c r="J791" s="25"/>
      <c r="K791" s="25"/>
      <c r="L791" s="25"/>
      <c r="M791" s="25"/>
      <c r="N791"/>
    </row>
    <row r="792" spans="1:14" x14ac:dyDescent="0.3">
      <c r="A792" s="25"/>
      <c r="B792" s="25"/>
      <c r="C792" s="3"/>
      <c r="D792" s="25"/>
      <c r="E792" s="25"/>
      <c r="F792" s="25"/>
      <c r="G792" s="25"/>
      <c r="H792" s="25"/>
      <c r="I792" s="25"/>
      <c r="J792" s="25"/>
      <c r="K792" s="25"/>
      <c r="L792" s="25"/>
      <c r="M792" s="25"/>
      <c r="N792"/>
    </row>
    <row r="793" spans="1:14" x14ac:dyDescent="0.3">
      <c r="A793" s="25"/>
      <c r="B793" s="25"/>
      <c r="C793" s="3"/>
      <c r="D793" s="25"/>
      <c r="E793" s="25"/>
      <c r="F793" s="25"/>
      <c r="G793" s="25"/>
      <c r="H793" s="25"/>
      <c r="I793" s="25"/>
      <c r="J793" s="25"/>
      <c r="K793" s="25"/>
      <c r="L793" s="25"/>
      <c r="M793" s="25"/>
      <c r="N793"/>
    </row>
    <row r="794" spans="1:14" x14ac:dyDescent="0.3">
      <c r="A794" s="25"/>
      <c r="B794" s="25"/>
      <c r="C794" s="3"/>
      <c r="D794" s="25"/>
      <c r="E794" s="25"/>
      <c r="F794" s="25"/>
      <c r="G794" s="25"/>
      <c r="H794" s="25"/>
      <c r="I794" s="25"/>
      <c r="J794" s="25"/>
      <c r="K794" s="25"/>
      <c r="L794" s="25"/>
      <c r="M794" s="25"/>
      <c r="N794"/>
    </row>
    <row r="795" spans="1:14" x14ac:dyDescent="0.3">
      <c r="A795" s="25"/>
      <c r="B795" s="25"/>
      <c r="C795" s="3"/>
      <c r="D795" s="25"/>
      <c r="E795" s="25"/>
      <c r="F795" s="25"/>
      <c r="G795" s="25"/>
      <c r="H795" s="25"/>
      <c r="I795" s="25"/>
      <c r="J795" s="25"/>
      <c r="K795" s="25"/>
      <c r="L795" s="25"/>
      <c r="M795" s="25"/>
      <c r="N795"/>
    </row>
    <row r="796" spans="1:14" x14ac:dyDescent="0.3">
      <c r="A796" s="25"/>
      <c r="B796" s="25"/>
      <c r="C796" s="3"/>
      <c r="D796" s="25"/>
      <c r="E796" s="25"/>
      <c r="F796" s="25"/>
      <c r="G796" s="25"/>
      <c r="H796" s="25"/>
      <c r="I796" s="25"/>
      <c r="J796" s="25"/>
      <c r="K796" s="25"/>
      <c r="L796" s="25"/>
      <c r="M796" s="25"/>
      <c r="N796"/>
    </row>
    <row r="797" spans="1:14" x14ac:dyDescent="0.3">
      <c r="A797" s="25"/>
      <c r="B797" s="25"/>
      <c r="C797" s="3"/>
      <c r="D797" s="25"/>
      <c r="E797" s="25"/>
      <c r="F797" s="25"/>
      <c r="G797" s="25"/>
      <c r="H797" s="25"/>
      <c r="I797" s="25"/>
      <c r="J797" s="25"/>
      <c r="K797" s="25"/>
      <c r="L797" s="25"/>
      <c r="M797" s="25"/>
      <c r="N797"/>
    </row>
    <row r="798" spans="1:14" x14ac:dyDescent="0.3">
      <c r="A798" s="25"/>
      <c r="B798" s="25"/>
      <c r="C798" s="3"/>
      <c r="D798" s="25"/>
      <c r="E798" s="25"/>
      <c r="F798" s="25"/>
      <c r="G798" s="25"/>
      <c r="H798" s="25"/>
      <c r="I798" s="25"/>
      <c r="J798" s="25"/>
      <c r="K798" s="25"/>
      <c r="L798" s="25"/>
      <c r="M798" s="25"/>
      <c r="N798"/>
    </row>
    <row r="799" spans="1:14" x14ac:dyDescent="0.3">
      <c r="A799" s="25"/>
      <c r="B799" s="25"/>
      <c r="C799" s="3"/>
      <c r="D799" s="25"/>
      <c r="E799" s="25"/>
      <c r="F799" s="25"/>
      <c r="G799" s="25"/>
      <c r="H799" s="25"/>
      <c r="I799" s="25"/>
      <c r="J799" s="25"/>
      <c r="K799" s="25"/>
      <c r="L799" s="25"/>
      <c r="M799" s="25"/>
      <c r="N799"/>
    </row>
    <row r="800" spans="1:14" x14ac:dyDescent="0.3">
      <c r="A800" s="25"/>
      <c r="B800" s="25"/>
      <c r="C800" s="3"/>
      <c r="D800" s="25"/>
      <c r="E800" s="25"/>
      <c r="F800" s="25"/>
      <c r="G800" s="25"/>
      <c r="H800" s="25"/>
      <c r="I800" s="25"/>
      <c r="J800" s="25"/>
      <c r="K800" s="25"/>
      <c r="L800" s="25"/>
      <c r="M800" s="25"/>
      <c r="N800"/>
    </row>
    <row r="801" spans="1:14" x14ac:dyDescent="0.3">
      <c r="A801" s="25"/>
      <c r="B801" s="25"/>
      <c r="C801" s="3"/>
      <c r="D801" s="25"/>
      <c r="E801" s="25"/>
      <c r="F801" s="25"/>
      <c r="G801" s="25"/>
      <c r="H801" s="25"/>
      <c r="I801" s="25"/>
      <c r="J801" s="25"/>
      <c r="K801" s="25"/>
      <c r="L801" s="25"/>
      <c r="M801" s="25"/>
      <c r="N801"/>
    </row>
    <row r="802" spans="1:14" x14ac:dyDescent="0.3">
      <c r="A802" s="25"/>
      <c r="B802" s="25"/>
      <c r="C802" s="3"/>
      <c r="D802" s="25"/>
      <c r="E802" s="25"/>
      <c r="F802" s="25"/>
      <c r="G802" s="25"/>
      <c r="H802" s="25"/>
      <c r="I802" s="25"/>
      <c r="J802" s="25"/>
      <c r="K802" s="25"/>
      <c r="L802" s="25"/>
      <c r="M802" s="25"/>
      <c r="N802"/>
    </row>
    <row r="803" spans="1:14" x14ac:dyDescent="0.3">
      <c r="A803" s="25"/>
      <c r="B803" s="25"/>
      <c r="C803" s="3"/>
      <c r="D803" s="25"/>
      <c r="E803" s="25"/>
      <c r="F803" s="25"/>
      <c r="G803" s="25"/>
      <c r="H803" s="25"/>
      <c r="I803" s="25"/>
      <c r="J803" s="25"/>
      <c r="K803" s="25"/>
      <c r="L803" s="25"/>
      <c r="M803" s="25"/>
      <c r="N803"/>
    </row>
    <row r="804" spans="1:14" x14ac:dyDescent="0.3">
      <c r="A804" s="25"/>
      <c r="B804" s="25"/>
      <c r="C804" s="3"/>
      <c r="D804" s="25"/>
      <c r="E804" s="25"/>
      <c r="F804" s="25"/>
      <c r="G804" s="25"/>
      <c r="H804" s="25"/>
      <c r="I804" s="25"/>
      <c r="J804" s="25"/>
      <c r="K804" s="25"/>
      <c r="L804" s="25"/>
      <c r="M804" s="25"/>
      <c r="N804"/>
    </row>
    <row r="805" spans="1:14" x14ac:dyDescent="0.3">
      <c r="A805" s="25"/>
      <c r="B805" s="25"/>
      <c r="C805" s="3"/>
      <c r="D805" s="25"/>
      <c r="E805" s="25"/>
      <c r="F805" s="25"/>
      <c r="G805" s="25"/>
      <c r="H805" s="25"/>
      <c r="I805" s="25"/>
      <c r="J805" s="25"/>
      <c r="K805" s="25"/>
      <c r="L805" s="25"/>
      <c r="M805" s="25"/>
      <c r="N805"/>
    </row>
    <row r="806" spans="1:14" x14ac:dyDescent="0.3">
      <c r="A806" s="25"/>
      <c r="B806" s="25"/>
      <c r="C806" s="3"/>
      <c r="D806" s="25"/>
      <c r="E806" s="25"/>
      <c r="F806" s="25"/>
      <c r="G806" s="25"/>
      <c r="H806" s="25"/>
      <c r="I806" s="25"/>
      <c r="J806" s="25"/>
      <c r="K806" s="25"/>
      <c r="L806" s="25"/>
      <c r="M806" s="25"/>
      <c r="N806"/>
    </row>
    <row r="807" spans="1:14" x14ac:dyDescent="0.3">
      <c r="A807" s="25"/>
      <c r="B807" s="25"/>
      <c r="C807" s="3"/>
      <c r="D807" s="25"/>
      <c r="E807" s="25"/>
      <c r="F807" s="25"/>
      <c r="G807" s="25"/>
      <c r="H807" s="25"/>
      <c r="I807" s="25"/>
      <c r="J807" s="25"/>
      <c r="K807" s="25"/>
      <c r="L807" s="25"/>
      <c r="M807" s="25"/>
      <c r="N807"/>
    </row>
    <row r="808" spans="1:14" x14ac:dyDescent="0.3">
      <c r="A808" s="25"/>
      <c r="B808" s="25"/>
      <c r="C808" s="3"/>
      <c r="D808" s="25"/>
      <c r="E808" s="25"/>
      <c r="F808" s="25"/>
      <c r="G808" s="25"/>
      <c r="H808" s="25"/>
      <c r="I808" s="25"/>
      <c r="J808" s="25"/>
      <c r="K808" s="25"/>
      <c r="L808" s="25"/>
      <c r="M808" s="25"/>
      <c r="N808"/>
    </row>
    <row r="809" spans="1:14" x14ac:dyDescent="0.3">
      <c r="A809" s="25"/>
      <c r="B809" s="25"/>
      <c r="C809" s="3"/>
      <c r="D809" s="25"/>
      <c r="E809" s="25"/>
      <c r="F809" s="25"/>
      <c r="G809" s="25"/>
      <c r="H809" s="25"/>
      <c r="I809" s="25"/>
      <c r="J809" s="25"/>
      <c r="K809" s="25"/>
      <c r="L809" s="25"/>
      <c r="M809" s="25"/>
      <c r="N809"/>
    </row>
    <row r="810" spans="1:14" x14ac:dyDescent="0.3">
      <c r="A810" s="25"/>
      <c r="B810" s="25"/>
      <c r="C810" s="3"/>
      <c r="D810" s="25"/>
      <c r="E810" s="25"/>
      <c r="F810" s="25"/>
      <c r="G810" s="25"/>
      <c r="H810" s="25"/>
      <c r="I810" s="25"/>
      <c r="J810" s="25"/>
      <c r="K810" s="25"/>
      <c r="L810" s="25"/>
      <c r="M810" s="25"/>
      <c r="N810"/>
    </row>
    <row r="811" spans="1:14" x14ac:dyDescent="0.3">
      <c r="A811" s="25"/>
      <c r="B811" s="25"/>
      <c r="C811" s="3"/>
      <c r="D811" s="25"/>
      <c r="E811" s="25"/>
      <c r="F811" s="25"/>
      <c r="G811" s="25"/>
      <c r="H811" s="25"/>
      <c r="I811" s="25"/>
      <c r="J811" s="25"/>
      <c r="K811" s="25"/>
      <c r="L811" s="25"/>
      <c r="M811" s="25"/>
      <c r="N811"/>
    </row>
    <row r="812" spans="1:14" x14ac:dyDescent="0.3">
      <c r="A812" s="25"/>
      <c r="B812" s="25"/>
      <c r="C812" s="3"/>
      <c r="D812" s="25"/>
      <c r="E812" s="25"/>
      <c r="F812" s="25"/>
      <c r="G812" s="25"/>
      <c r="H812" s="25"/>
      <c r="I812" s="25"/>
      <c r="J812" s="25"/>
      <c r="K812" s="25"/>
      <c r="L812" s="25"/>
      <c r="M812" s="25"/>
      <c r="N812"/>
    </row>
    <row r="813" spans="1:14" x14ac:dyDescent="0.3">
      <c r="A813" s="25"/>
      <c r="B813" s="25"/>
      <c r="C813" s="3"/>
      <c r="D813" s="25"/>
      <c r="E813" s="25"/>
      <c r="F813" s="25"/>
      <c r="G813" s="25"/>
      <c r="H813" s="25"/>
      <c r="I813" s="25"/>
      <c r="J813" s="25"/>
      <c r="K813" s="25"/>
      <c r="L813" s="25"/>
      <c r="M813" s="25"/>
      <c r="N813"/>
    </row>
    <row r="814" spans="1:14" x14ac:dyDescent="0.3">
      <c r="A814" s="25"/>
      <c r="B814" s="25"/>
      <c r="C814" s="3"/>
      <c r="D814" s="25"/>
      <c r="E814" s="25"/>
      <c r="F814" s="25"/>
      <c r="G814" s="25"/>
      <c r="H814" s="25"/>
      <c r="I814" s="25"/>
      <c r="J814" s="25"/>
      <c r="K814" s="25"/>
      <c r="L814" s="25"/>
      <c r="M814" s="25"/>
      <c r="N814"/>
    </row>
    <row r="815" spans="1:14" x14ac:dyDescent="0.3">
      <c r="A815" s="25"/>
      <c r="B815" s="25"/>
      <c r="C815" s="3"/>
      <c r="D815" s="25"/>
      <c r="E815" s="25"/>
      <c r="F815" s="25"/>
      <c r="G815" s="25"/>
      <c r="H815" s="25"/>
      <c r="I815" s="25"/>
      <c r="J815" s="25"/>
      <c r="K815" s="25"/>
      <c r="L815" s="25"/>
      <c r="M815" s="25"/>
      <c r="N815"/>
    </row>
    <row r="816" spans="1:14" x14ac:dyDescent="0.3">
      <c r="A816" s="25"/>
      <c r="B816" s="25"/>
      <c r="C816" s="3"/>
      <c r="D816" s="25"/>
      <c r="E816" s="25"/>
      <c r="F816" s="25"/>
      <c r="G816" s="25"/>
      <c r="H816" s="25"/>
      <c r="I816" s="25"/>
      <c r="J816" s="25"/>
      <c r="K816" s="25"/>
      <c r="L816" s="25"/>
      <c r="M816" s="25"/>
      <c r="N816"/>
    </row>
    <row r="817" spans="1:14" x14ac:dyDescent="0.3">
      <c r="A817" s="25"/>
      <c r="B817" s="25"/>
      <c r="C817" s="3"/>
      <c r="D817" s="25"/>
      <c r="E817" s="25"/>
      <c r="F817" s="25"/>
      <c r="G817" s="25"/>
      <c r="H817" s="25"/>
      <c r="I817" s="25"/>
      <c r="J817" s="25"/>
      <c r="K817" s="25"/>
      <c r="L817" s="25"/>
      <c r="M817" s="25"/>
      <c r="N817"/>
    </row>
    <row r="818" spans="1:14" x14ac:dyDescent="0.3">
      <c r="A818" s="25"/>
      <c r="B818" s="25"/>
      <c r="C818" s="3"/>
      <c r="D818" s="25"/>
      <c r="E818" s="25"/>
      <c r="F818" s="25"/>
      <c r="G818" s="25"/>
      <c r="H818" s="25"/>
      <c r="I818" s="25"/>
      <c r="J818" s="25"/>
      <c r="K818" s="25"/>
      <c r="L818" s="25"/>
      <c r="M818" s="25"/>
      <c r="N818"/>
    </row>
    <row r="819" spans="1:14" x14ac:dyDescent="0.3">
      <c r="A819" s="25"/>
      <c r="B819" s="25"/>
      <c r="C819" s="3"/>
      <c r="D819" s="25"/>
      <c r="E819" s="25"/>
      <c r="F819" s="25"/>
      <c r="G819" s="25"/>
      <c r="H819" s="25"/>
      <c r="I819" s="25"/>
      <c r="J819" s="25"/>
      <c r="K819" s="25"/>
      <c r="L819" s="25"/>
      <c r="M819" s="25"/>
      <c r="N819"/>
    </row>
    <row r="820" spans="1:14" x14ac:dyDescent="0.3">
      <c r="A820" s="25"/>
      <c r="B820" s="25"/>
      <c r="C820" s="3"/>
      <c r="D820" s="25"/>
      <c r="E820" s="25"/>
      <c r="F820" s="25"/>
      <c r="G820" s="25"/>
      <c r="H820" s="25"/>
      <c r="I820" s="25"/>
      <c r="J820" s="25"/>
      <c r="K820" s="25"/>
      <c r="L820" s="25"/>
      <c r="M820" s="25"/>
      <c r="N820"/>
    </row>
    <row r="821" spans="1:14" x14ac:dyDescent="0.3">
      <c r="A821" s="25"/>
      <c r="B821" s="25"/>
      <c r="C821" s="3"/>
      <c r="D821" s="25"/>
      <c r="E821" s="25"/>
      <c r="F821" s="25"/>
      <c r="G821" s="25"/>
      <c r="H821" s="25"/>
      <c r="I821" s="25"/>
      <c r="J821" s="25"/>
      <c r="K821" s="25"/>
      <c r="L821" s="25"/>
      <c r="M821" s="25"/>
      <c r="N821"/>
    </row>
    <row r="822" spans="1:14" x14ac:dyDescent="0.3">
      <c r="A822" s="25"/>
      <c r="B822" s="25"/>
      <c r="C822" s="3"/>
      <c r="D822" s="25"/>
      <c r="E822" s="25"/>
      <c r="F822" s="25"/>
      <c r="G822" s="25"/>
      <c r="H822" s="25"/>
      <c r="I822" s="25"/>
      <c r="J822" s="25"/>
      <c r="K822" s="25"/>
      <c r="L822" s="25"/>
      <c r="M822" s="25"/>
      <c r="N822"/>
    </row>
    <row r="823" spans="1:14" x14ac:dyDescent="0.3">
      <c r="A823" s="25"/>
      <c r="B823" s="25"/>
      <c r="C823" s="3"/>
      <c r="D823" s="25"/>
      <c r="E823" s="25"/>
      <c r="F823" s="25"/>
      <c r="G823" s="25"/>
      <c r="H823" s="25"/>
      <c r="I823" s="25"/>
      <c r="J823" s="25"/>
      <c r="K823" s="25"/>
      <c r="L823" s="25"/>
      <c r="M823" s="25"/>
      <c r="N823"/>
    </row>
    <row r="824" spans="1:14" x14ac:dyDescent="0.3">
      <c r="A824" s="25"/>
      <c r="B824" s="25"/>
      <c r="C824" s="3"/>
      <c r="D824" s="25"/>
      <c r="E824" s="25"/>
      <c r="F824" s="25"/>
      <c r="G824" s="25"/>
      <c r="H824" s="25"/>
      <c r="I824" s="25"/>
      <c r="J824" s="25"/>
      <c r="K824" s="25"/>
      <c r="L824" s="25"/>
      <c r="M824" s="25"/>
      <c r="N824"/>
    </row>
    <row r="825" spans="1:14" x14ac:dyDescent="0.3">
      <c r="A825" s="25"/>
      <c r="B825" s="25"/>
      <c r="C825" s="3"/>
      <c r="D825" s="25"/>
      <c r="E825" s="25"/>
      <c r="F825" s="25"/>
      <c r="G825" s="25"/>
      <c r="H825" s="25"/>
      <c r="I825" s="25"/>
      <c r="J825" s="25"/>
      <c r="K825" s="25"/>
      <c r="L825" s="25"/>
      <c r="M825" s="25"/>
      <c r="N825"/>
    </row>
    <row r="826" spans="1:14" x14ac:dyDescent="0.3">
      <c r="A826" s="25"/>
      <c r="B826" s="25"/>
      <c r="C826" s="3"/>
      <c r="D826" s="25"/>
      <c r="E826" s="25"/>
      <c r="F826" s="25"/>
      <c r="G826" s="25"/>
      <c r="H826" s="25"/>
      <c r="I826" s="25"/>
      <c r="J826" s="25"/>
      <c r="K826" s="25"/>
      <c r="L826" s="25"/>
      <c r="M826" s="25"/>
      <c r="N826"/>
    </row>
    <row r="827" spans="1:14" x14ac:dyDescent="0.3">
      <c r="A827" s="25"/>
      <c r="B827" s="25"/>
      <c r="C827" s="3"/>
      <c r="D827" s="25"/>
      <c r="E827" s="25"/>
      <c r="F827" s="25"/>
      <c r="G827" s="25"/>
      <c r="H827" s="25"/>
      <c r="I827" s="25"/>
      <c r="J827" s="25"/>
      <c r="K827" s="25"/>
      <c r="L827" s="25"/>
      <c r="M827" s="25"/>
      <c r="N827"/>
    </row>
    <row r="828" spans="1:14" x14ac:dyDescent="0.3">
      <c r="A828" s="25"/>
      <c r="B828" s="25"/>
      <c r="C828" s="3"/>
      <c r="D828" s="25"/>
      <c r="E828" s="25"/>
      <c r="F828" s="25"/>
      <c r="G828" s="25"/>
      <c r="H828" s="25"/>
      <c r="I828" s="25"/>
      <c r="J828" s="25"/>
      <c r="K828" s="25"/>
      <c r="L828" s="25"/>
      <c r="M828" s="25"/>
      <c r="N828"/>
    </row>
    <row r="829" spans="1:14" x14ac:dyDescent="0.3">
      <c r="A829" s="25"/>
      <c r="B829" s="25"/>
      <c r="C829" s="3"/>
      <c r="D829" s="25"/>
      <c r="E829" s="25"/>
      <c r="F829" s="25"/>
      <c r="G829" s="25"/>
      <c r="H829" s="25"/>
      <c r="I829" s="25"/>
      <c r="J829" s="25"/>
      <c r="K829" s="25"/>
      <c r="L829" s="25"/>
      <c r="M829" s="25"/>
      <c r="N829"/>
    </row>
    <row r="830" spans="1:14" x14ac:dyDescent="0.3">
      <c r="A830" s="25"/>
      <c r="B830" s="25"/>
      <c r="C830" s="3"/>
      <c r="D830" s="25"/>
      <c r="E830" s="25"/>
      <c r="F830" s="25"/>
      <c r="G830" s="25"/>
      <c r="H830" s="25"/>
      <c r="I830" s="25"/>
      <c r="J830" s="25"/>
      <c r="K830" s="25"/>
      <c r="L830" s="25"/>
      <c r="M830" s="25"/>
      <c r="N830"/>
    </row>
    <row r="831" spans="1:14" x14ac:dyDescent="0.3">
      <c r="A831" s="25"/>
      <c r="B831" s="25"/>
      <c r="C831" s="3"/>
      <c r="D831" s="25"/>
      <c r="E831" s="25"/>
      <c r="F831" s="25"/>
      <c r="G831" s="25"/>
      <c r="H831" s="25"/>
      <c r="I831" s="25"/>
      <c r="J831" s="25"/>
      <c r="K831" s="25"/>
      <c r="L831" s="25"/>
      <c r="M831" s="25"/>
      <c r="N831"/>
    </row>
    <row r="832" spans="1:14" x14ac:dyDescent="0.3">
      <c r="A832" s="25"/>
      <c r="B832" s="25"/>
      <c r="C832" s="3"/>
      <c r="D832" s="25"/>
      <c r="E832" s="25"/>
      <c r="F832" s="25"/>
      <c r="G832" s="25"/>
      <c r="H832" s="25"/>
      <c r="I832" s="25"/>
      <c r="J832" s="25"/>
      <c r="K832" s="25"/>
      <c r="L832" s="25"/>
      <c r="M832" s="25"/>
      <c r="N832"/>
    </row>
    <row r="833" spans="1:14" x14ac:dyDescent="0.3">
      <c r="A833" s="25"/>
      <c r="B833" s="25"/>
      <c r="C833" s="3"/>
      <c r="D833" s="25"/>
      <c r="E833" s="25"/>
      <c r="F833" s="25"/>
      <c r="G833" s="25"/>
      <c r="H833" s="25"/>
      <c r="I833" s="25"/>
      <c r="J833" s="25"/>
      <c r="K833" s="25"/>
      <c r="L833" s="25"/>
      <c r="M833" s="25"/>
      <c r="N833"/>
    </row>
    <row r="834" spans="1:14" x14ac:dyDescent="0.3">
      <c r="A834" s="25"/>
      <c r="B834" s="25"/>
      <c r="C834" s="3"/>
      <c r="D834" s="25"/>
      <c r="E834" s="25"/>
      <c r="F834" s="25"/>
      <c r="G834" s="25"/>
      <c r="H834" s="25"/>
      <c r="I834" s="25"/>
      <c r="J834" s="25"/>
      <c r="K834" s="25"/>
      <c r="L834" s="25"/>
      <c r="M834" s="25"/>
      <c r="N834"/>
    </row>
    <row r="835" spans="1:14" x14ac:dyDescent="0.3">
      <c r="A835" s="25"/>
      <c r="B835" s="25"/>
      <c r="C835" s="3"/>
      <c r="D835" s="25"/>
      <c r="E835" s="25"/>
      <c r="F835" s="25"/>
      <c r="G835" s="25"/>
      <c r="H835" s="25"/>
      <c r="I835" s="25"/>
      <c r="J835" s="25"/>
      <c r="K835" s="25"/>
      <c r="L835" s="25"/>
      <c r="M835" s="25"/>
      <c r="N835"/>
    </row>
    <row r="836" spans="1:14" x14ac:dyDescent="0.3">
      <c r="A836" s="25"/>
      <c r="B836" s="25"/>
      <c r="C836" s="3"/>
      <c r="D836" s="25"/>
      <c r="E836" s="25"/>
      <c r="F836" s="25"/>
      <c r="G836" s="25"/>
      <c r="H836" s="25"/>
      <c r="I836" s="25"/>
      <c r="J836" s="25"/>
      <c r="K836" s="25"/>
      <c r="L836" s="25"/>
      <c r="M836" s="25"/>
      <c r="N836"/>
    </row>
    <row r="837" spans="1:14" x14ac:dyDescent="0.3">
      <c r="A837" s="25"/>
      <c r="B837" s="25"/>
      <c r="C837" s="3"/>
      <c r="D837" s="25"/>
      <c r="E837" s="25"/>
      <c r="F837" s="25"/>
      <c r="G837" s="25"/>
      <c r="H837" s="25"/>
      <c r="I837" s="25"/>
      <c r="J837" s="25"/>
      <c r="K837" s="25"/>
      <c r="L837" s="25"/>
      <c r="M837" s="25"/>
      <c r="N837"/>
    </row>
    <row r="838" spans="1:14" x14ac:dyDescent="0.3">
      <c r="A838" s="25"/>
      <c r="B838" s="25"/>
      <c r="C838" s="3"/>
      <c r="D838" s="25"/>
      <c r="E838" s="25"/>
      <c r="F838" s="25"/>
      <c r="G838" s="25"/>
      <c r="H838" s="25"/>
      <c r="I838" s="25"/>
      <c r="J838" s="25"/>
      <c r="K838" s="25"/>
      <c r="L838" s="25"/>
      <c r="M838" s="25"/>
      <c r="N838"/>
    </row>
    <row r="839" spans="1:14" x14ac:dyDescent="0.3">
      <c r="A839" s="25"/>
      <c r="B839" s="25"/>
      <c r="C839" s="3"/>
      <c r="D839" s="25"/>
      <c r="E839" s="25"/>
      <c r="F839" s="25"/>
      <c r="G839" s="25"/>
      <c r="H839" s="25"/>
      <c r="I839" s="25"/>
      <c r="J839" s="25"/>
      <c r="K839" s="25"/>
      <c r="L839" s="25"/>
      <c r="M839" s="25"/>
      <c r="N839"/>
    </row>
    <row r="840" spans="1:14" x14ac:dyDescent="0.3">
      <c r="A840" s="25"/>
      <c r="B840" s="25"/>
      <c r="C840" s="3"/>
      <c r="D840" s="25"/>
      <c r="E840" s="25"/>
      <c r="F840" s="25"/>
      <c r="G840" s="25"/>
      <c r="H840" s="25"/>
      <c r="I840" s="25"/>
      <c r="J840" s="25"/>
      <c r="K840" s="25"/>
      <c r="L840" s="25"/>
      <c r="M840" s="25"/>
      <c r="N840"/>
    </row>
    <row r="841" spans="1:14" x14ac:dyDescent="0.3">
      <c r="A841" s="25"/>
      <c r="B841" s="25"/>
      <c r="C841" s="3"/>
      <c r="D841" s="25"/>
      <c r="E841" s="25"/>
      <c r="F841" s="25"/>
      <c r="G841" s="25"/>
      <c r="H841" s="25"/>
      <c r="I841" s="25"/>
      <c r="J841" s="25"/>
      <c r="K841" s="25"/>
      <c r="L841" s="25"/>
      <c r="M841" s="25"/>
      <c r="N841"/>
    </row>
    <row r="842" spans="1:14" x14ac:dyDescent="0.3">
      <c r="A842" s="25"/>
      <c r="B842" s="25"/>
      <c r="C842" s="3"/>
      <c r="D842" s="25"/>
      <c r="E842" s="25"/>
      <c r="F842" s="25"/>
      <c r="G842" s="25"/>
      <c r="H842" s="25"/>
      <c r="I842" s="25"/>
      <c r="J842" s="25"/>
      <c r="K842" s="25"/>
      <c r="L842" s="25"/>
      <c r="M842" s="25"/>
      <c r="N842"/>
    </row>
    <row r="843" spans="1:14" x14ac:dyDescent="0.3">
      <c r="A843" s="25"/>
      <c r="B843" s="25"/>
      <c r="C843" s="3"/>
      <c r="D843" s="25"/>
      <c r="E843" s="25"/>
      <c r="F843" s="25"/>
      <c r="G843" s="25"/>
      <c r="H843" s="25"/>
      <c r="I843" s="25"/>
      <c r="J843" s="25"/>
      <c r="K843" s="25"/>
      <c r="L843" s="25"/>
      <c r="M843" s="25"/>
      <c r="N843"/>
    </row>
    <row r="844" spans="1:14" x14ac:dyDescent="0.3">
      <c r="A844" s="25"/>
      <c r="B844" s="25"/>
      <c r="C844" s="3"/>
      <c r="D844" s="25"/>
      <c r="E844" s="25"/>
      <c r="F844" s="25"/>
      <c r="G844" s="25"/>
      <c r="H844" s="25"/>
      <c r="I844" s="25"/>
      <c r="J844" s="25"/>
      <c r="K844" s="25"/>
      <c r="L844" s="25"/>
      <c r="M844" s="25"/>
      <c r="N844"/>
    </row>
    <row r="845" spans="1:14" x14ac:dyDescent="0.3">
      <c r="A845" s="25"/>
      <c r="B845" s="25"/>
      <c r="C845" s="3"/>
      <c r="D845" s="25"/>
      <c r="E845" s="25"/>
      <c r="F845" s="25"/>
      <c r="G845" s="25"/>
      <c r="H845" s="25"/>
      <c r="I845" s="25"/>
      <c r="J845" s="25"/>
      <c r="K845" s="25"/>
      <c r="L845" s="25"/>
      <c r="M845" s="25"/>
      <c r="N845"/>
    </row>
    <row r="846" spans="1:14" x14ac:dyDescent="0.3">
      <c r="A846" s="25"/>
      <c r="B846" s="25"/>
      <c r="C846" s="3"/>
      <c r="D846" s="25"/>
      <c r="E846" s="25"/>
      <c r="F846" s="25"/>
      <c r="G846" s="25"/>
      <c r="H846" s="25"/>
      <c r="I846" s="25"/>
      <c r="J846" s="25"/>
      <c r="K846" s="25"/>
      <c r="L846" s="25"/>
      <c r="M846" s="25"/>
      <c r="N846"/>
    </row>
    <row r="847" spans="1:14" x14ac:dyDescent="0.3">
      <c r="A847" s="25"/>
      <c r="B847" s="25"/>
      <c r="C847" s="3"/>
      <c r="D847" s="25"/>
      <c r="E847" s="25"/>
      <c r="F847" s="25"/>
      <c r="G847" s="25"/>
      <c r="H847" s="25"/>
      <c r="I847" s="25"/>
      <c r="J847" s="25"/>
      <c r="K847" s="25"/>
      <c r="L847" s="25"/>
      <c r="M847" s="25"/>
      <c r="N847"/>
    </row>
    <row r="848" spans="1:14" x14ac:dyDescent="0.3">
      <c r="A848" s="25"/>
      <c r="B848" s="25"/>
      <c r="C848" s="3"/>
      <c r="D848" s="25"/>
      <c r="E848" s="25"/>
      <c r="F848" s="25"/>
      <c r="G848" s="25"/>
      <c r="H848" s="25"/>
      <c r="I848" s="25"/>
      <c r="J848" s="25"/>
      <c r="K848" s="25"/>
      <c r="L848" s="25"/>
      <c r="M848" s="25"/>
      <c r="N848"/>
    </row>
    <row r="849" spans="1:14" x14ac:dyDescent="0.3">
      <c r="A849" s="25"/>
      <c r="B849" s="25"/>
      <c r="C849" s="3"/>
      <c r="D849" s="25"/>
      <c r="E849" s="25"/>
      <c r="F849" s="25"/>
      <c r="G849" s="25"/>
      <c r="H849" s="25"/>
      <c r="I849" s="25"/>
      <c r="J849" s="25"/>
      <c r="K849" s="25"/>
      <c r="L849" s="25"/>
      <c r="M849" s="25"/>
      <c r="N849"/>
    </row>
    <row r="850" spans="1:14" x14ac:dyDescent="0.3">
      <c r="A850" s="25"/>
      <c r="B850" s="25"/>
      <c r="C850" s="3"/>
      <c r="D850" s="25"/>
      <c r="E850" s="25"/>
      <c r="F850" s="25"/>
      <c r="G850" s="25"/>
      <c r="H850" s="25"/>
      <c r="I850" s="25"/>
      <c r="J850" s="25"/>
      <c r="K850" s="25"/>
      <c r="L850" s="25"/>
      <c r="M850" s="25"/>
      <c r="N850"/>
    </row>
    <row r="851" spans="1:14" x14ac:dyDescent="0.3">
      <c r="A851" s="25"/>
      <c r="B851" s="25"/>
      <c r="C851" s="3"/>
      <c r="D851" s="25"/>
      <c r="E851" s="25"/>
      <c r="F851" s="25"/>
      <c r="G851" s="25"/>
      <c r="H851" s="25"/>
      <c r="I851" s="25"/>
      <c r="J851" s="25"/>
      <c r="K851" s="25"/>
      <c r="L851" s="25"/>
      <c r="M851" s="25"/>
      <c r="N851"/>
    </row>
    <row r="852" spans="1:14" x14ac:dyDescent="0.3">
      <c r="A852" s="25"/>
      <c r="B852" s="25"/>
      <c r="C852" s="3"/>
      <c r="D852" s="25"/>
      <c r="E852" s="25"/>
      <c r="F852" s="25"/>
      <c r="G852" s="25"/>
      <c r="H852" s="25"/>
      <c r="I852" s="25"/>
      <c r="J852" s="25"/>
      <c r="K852" s="25"/>
      <c r="L852" s="25"/>
      <c r="M852" s="25"/>
      <c r="N852"/>
    </row>
    <row r="853" spans="1:14" x14ac:dyDescent="0.3">
      <c r="A853" s="25"/>
      <c r="B853" s="25"/>
      <c r="C853" s="3"/>
      <c r="D853" s="25"/>
      <c r="E853" s="25"/>
      <c r="F853" s="25"/>
      <c r="G853" s="25"/>
      <c r="H853" s="25"/>
      <c r="I853" s="25"/>
      <c r="J853" s="25"/>
      <c r="K853" s="25"/>
      <c r="L853" s="25"/>
      <c r="M853" s="25"/>
      <c r="N853"/>
    </row>
    <row r="854" spans="1:14" x14ac:dyDescent="0.3">
      <c r="A854" s="25"/>
      <c r="B854" s="25"/>
      <c r="C854" s="3"/>
      <c r="D854" s="25"/>
      <c r="E854" s="25"/>
      <c r="F854" s="25"/>
      <c r="G854" s="25"/>
      <c r="H854" s="25"/>
      <c r="I854" s="25"/>
      <c r="J854" s="25"/>
      <c r="K854" s="25"/>
      <c r="L854" s="25"/>
      <c r="M854" s="25"/>
      <c r="N854"/>
    </row>
    <row r="855" spans="1:14" x14ac:dyDescent="0.3">
      <c r="A855" s="25"/>
      <c r="B855" s="25"/>
      <c r="C855" s="3"/>
      <c r="D855" s="25"/>
      <c r="E855" s="25"/>
      <c r="F855" s="25"/>
      <c r="G855" s="25"/>
      <c r="H855" s="25"/>
      <c r="I855" s="25"/>
      <c r="J855" s="25"/>
      <c r="K855" s="25"/>
      <c r="L855" s="25"/>
      <c r="M855" s="25"/>
      <c r="N855"/>
    </row>
    <row r="856" spans="1:14" x14ac:dyDescent="0.3">
      <c r="A856" s="25"/>
      <c r="B856" s="25"/>
      <c r="C856" s="3"/>
      <c r="D856" s="25"/>
      <c r="E856" s="25"/>
      <c r="F856" s="25"/>
      <c r="G856" s="25"/>
      <c r="H856" s="25"/>
      <c r="I856" s="25"/>
      <c r="J856" s="25"/>
      <c r="K856" s="25"/>
      <c r="L856" s="25"/>
      <c r="M856" s="25"/>
      <c r="N856"/>
    </row>
    <row r="857" spans="1:14" x14ac:dyDescent="0.3">
      <c r="A857" s="25"/>
      <c r="B857" s="25"/>
      <c r="C857" s="3"/>
      <c r="D857" s="25"/>
      <c r="E857" s="25"/>
      <c r="F857" s="25"/>
      <c r="G857" s="25"/>
      <c r="H857" s="25"/>
      <c r="I857" s="25"/>
      <c r="J857" s="25"/>
      <c r="K857" s="25"/>
      <c r="L857" s="25"/>
      <c r="M857" s="25"/>
      <c r="N857"/>
    </row>
    <row r="858" spans="1:14" x14ac:dyDescent="0.3">
      <c r="A858" s="25"/>
      <c r="B858" s="25"/>
      <c r="C858" s="3"/>
      <c r="D858" s="25"/>
      <c r="E858" s="25"/>
      <c r="F858" s="25"/>
      <c r="G858" s="25"/>
      <c r="H858" s="25"/>
      <c r="I858" s="25"/>
      <c r="J858" s="25"/>
      <c r="K858" s="25"/>
      <c r="L858" s="25"/>
      <c r="M858" s="25"/>
      <c r="N858"/>
    </row>
    <row r="859" spans="1:14" x14ac:dyDescent="0.3">
      <c r="A859" s="25"/>
      <c r="B859" s="25"/>
      <c r="C859" s="3"/>
      <c r="D859" s="25"/>
      <c r="E859" s="25"/>
      <c r="F859" s="25"/>
      <c r="G859" s="25"/>
      <c r="H859" s="25"/>
      <c r="I859" s="25"/>
      <c r="J859" s="25"/>
      <c r="K859" s="25"/>
      <c r="L859" s="25"/>
      <c r="M859" s="25"/>
      <c r="N859"/>
    </row>
    <row r="860" spans="1:14" x14ac:dyDescent="0.3">
      <c r="A860" s="25"/>
      <c r="B860" s="25"/>
      <c r="C860" s="3"/>
      <c r="D860" s="25"/>
      <c r="E860" s="25"/>
      <c r="F860" s="25"/>
      <c r="G860" s="25"/>
      <c r="H860" s="25"/>
      <c r="I860" s="25"/>
      <c r="J860" s="25"/>
      <c r="K860" s="25"/>
      <c r="L860" s="25"/>
      <c r="M860" s="25"/>
      <c r="N860"/>
    </row>
    <row r="861" spans="1:14" x14ac:dyDescent="0.3">
      <c r="A861" s="25"/>
      <c r="B861" s="25"/>
      <c r="C861" s="3"/>
      <c r="D861" s="25"/>
      <c r="E861" s="25"/>
      <c r="F861" s="25"/>
      <c r="G861" s="25"/>
      <c r="H861" s="25"/>
      <c r="I861" s="25"/>
      <c r="J861" s="25"/>
      <c r="K861" s="25"/>
      <c r="L861" s="25"/>
      <c r="M861" s="25"/>
      <c r="N861"/>
    </row>
    <row r="862" spans="1:14" x14ac:dyDescent="0.3">
      <c r="A862" s="25"/>
      <c r="B862" s="25"/>
      <c r="C862" s="3"/>
      <c r="D862" s="25"/>
      <c r="E862" s="25"/>
      <c r="F862" s="25"/>
      <c r="G862" s="25"/>
      <c r="H862" s="25"/>
      <c r="I862" s="25"/>
      <c r="J862" s="25"/>
      <c r="K862" s="25"/>
      <c r="L862" s="25"/>
      <c r="M862" s="25"/>
      <c r="N862"/>
    </row>
    <row r="863" spans="1:14" x14ac:dyDescent="0.3">
      <c r="A863" s="25"/>
      <c r="B863" s="25"/>
      <c r="C863" s="3"/>
      <c r="D863" s="25"/>
      <c r="E863" s="25"/>
      <c r="F863" s="25"/>
      <c r="G863" s="25"/>
      <c r="H863" s="25"/>
      <c r="I863" s="25"/>
      <c r="J863" s="25"/>
      <c r="K863" s="25"/>
      <c r="L863" s="25"/>
      <c r="M863" s="25"/>
      <c r="N863"/>
    </row>
    <row r="864" spans="1:14" x14ac:dyDescent="0.3">
      <c r="A864" s="25"/>
      <c r="B864" s="25"/>
      <c r="C864" s="3"/>
      <c r="D864" s="25"/>
      <c r="E864" s="25"/>
      <c r="F864" s="25"/>
      <c r="G864" s="25"/>
      <c r="H864" s="25"/>
      <c r="I864" s="25"/>
      <c r="J864" s="25"/>
      <c r="K864" s="25"/>
      <c r="L864" s="25"/>
      <c r="M864" s="25"/>
      <c r="N864"/>
    </row>
    <row r="865" spans="1:14" x14ac:dyDescent="0.3">
      <c r="A865" s="25"/>
      <c r="B865" s="25"/>
      <c r="C865" s="3"/>
      <c r="D865" s="25"/>
      <c r="E865" s="25"/>
      <c r="F865" s="25"/>
      <c r="G865" s="25"/>
      <c r="H865" s="25"/>
      <c r="I865" s="25"/>
      <c r="J865" s="25"/>
      <c r="K865" s="25"/>
      <c r="L865" s="25"/>
      <c r="M865" s="25"/>
      <c r="N865"/>
    </row>
    <row r="866" spans="1:14" x14ac:dyDescent="0.3">
      <c r="A866" s="25"/>
      <c r="B866" s="25"/>
      <c r="C866" s="3"/>
      <c r="D866" s="25"/>
      <c r="E866" s="25"/>
      <c r="F866" s="25"/>
      <c r="G866" s="25"/>
      <c r="H866" s="25"/>
      <c r="I866" s="25"/>
      <c r="J866" s="25"/>
      <c r="K866" s="25"/>
      <c r="L866" s="25"/>
      <c r="M866" s="25"/>
      <c r="N866"/>
    </row>
    <row r="867" spans="1:14" x14ac:dyDescent="0.3">
      <c r="A867" s="25"/>
      <c r="B867" s="25"/>
      <c r="C867" s="3"/>
      <c r="D867" s="25"/>
      <c r="E867" s="25"/>
      <c r="F867" s="25"/>
      <c r="G867" s="25"/>
      <c r="H867" s="25"/>
      <c r="I867" s="25"/>
      <c r="J867" s="25"/>
      <c r="K867" s="25"/>
      <c r="L867" s="25"/>
      <c r="M867" s="25"/>
      <c r="N867"/>
    </row>
    <row r="868" spans="1:14" x14ac:dyDescent="0.3">
      <c r="A868" s="25"/>
      <c r="B868" s="25"/>
      <c r="C868" s="3"/>
      <c r="D868" s="25"/>
      <c r="E868" s="25"/>
      <c r="F868" s="25"/>
      <c r="G868" s="25"/>
      <c r="H868" s="25"/>
      <c r="I868" s="25"/>
      <c r="J868" s="25"/>
      <c r="K868" s="25"/>
      <c r="L868" s="25"/>
      <c r="M868" s="25"/>
      <c r="N868"/>
    </row>
    <row r="869" spans="1:14" x14ac:dyDescent="0.3">
      <c r="A869" s="25"/>
      <c r="B869" s="25"/>
      <c r="C869" s="3"/>
      <c r="D869" s="25"/>
      <c r="E869" s="25"/>
      <c r="F869" s="25"/>
      <c r="G869" s="25"/>
      <c r="H869" s="25"/>
      <c r="I869" s="25"/>
      <c r="J869" s="25"/>
      <c r="K869" s="25"/>
      <c r="L869" s="25"/>
      <c r="M869" s="25"/>
      <c r="N869"/>
    </row>
    <row r="870" spans="1:14" x14ac:dyDescent="0.3">
      <c r="A870" s="25"/>
      <c r="B870" s="25"/>
      <c r="C870" s="3"/>
      <c r="D870" s="25"/>
      <c r="E870" s="25"/>
      <c r="F870" s="25"/>
      <c r="G870" s="25"/>
      <c r="H870" s="25"/>
      <c r="I870" s="25"/>
      <c r="J870" s="25"/>
      <c r="K870" s="25"/>
      <c r="L870" s="25"/>
      <c r="M870" s="25"/>
      <c r="N870"/>
    </row>
    <row r="871" spans="1:14" x14ac:dyDescent="0.3">
      <c r="A871" s="25"/>
      <c r="B871" s="25"/>
      <c r="C871" s="3"/>
      <c r="D871" s="25"/>
      <c r="E871" s="25"/>
      <c r="F871" s="25"/>
      <c r="G871" s="25"/>
      <c r="H871" s="25"/>
      <c r="I871" s="25"/>
      <c r="J871" s="25"/>
      <c r="K871" s="25"/>
      <c r="L871" s="25"/>
      <c r="M871" s="25"/>
      <c r="N871"/>
    </row>
    <row r="872" spans="1:14" x14ac:dyDescent="0.3">
      <c r="A872" s="25"/>
      <c r="B872" s="25"/>
      <c r="C872" s="3"/>
      <c r="D872" s="25"/>
      <c r="E872" s="25"/>
      <c r="F872" s="25"/>
      <c r="G872" s="25"/>
      <c r="H872" s="25"/>
      <c r="I872" s="25"/>
      <c r="J872" s="25"/>
      <c r="K872" s="25"/>
      <c r="L872" s="25"/>
      <c r="M872" s="25"/>
      <c r="N872"/>
    </row>
    <row r="873" spans="1:14" x14ac:dyDescent="0.3">
      <c r="A873" s="25"/>
      <c r="B873" s="25"/>
      <c r="C873" s="3"/>
      <c r="D873" s="25"/>
      <c r="E873" s="25"/>
      <c r="F873" s="25"/>
      <c r="G873" s="25"/>
      <c r="H873" s="25"/>
      <c r="I873" s="25"/>
      <c r="J873" s="25"/>
      <c r="K873" s="25"/>
      <c r="L873" s="25"/>
      <c r="M873" s="25"/>
      <c r="N873"/>
    </row>
    <row r="874" spans="1:14" x14ac:dyDescent="0.3">
      <c r="A874" s="25"/>
      <c r="B874" s="25"/>
      <c r="C874" s="3"/>
      <c r="D874" s="25"/>
      <c r="E874" s="25"/>
      <c r="F874" s="25"/>
      <c r="G874" s="25"/>
      <c r="H874" s="25"/>
      <c r="I874" s="25"/>
      <c r="J874" s="25"/>
      <c r="K874" s="25"/>
      <c r="L874" s="25"/>
      <c r="M874" s="25"/>
      <c r="N874"/>
    </row>
    <row r="875" spans="1:14" x14ac:dyDescent="0.3">
      <c r="A875" s="25"/>
      <c r="B875" s="25"/>
      <c r="C875" s="3"/>
      <c r="D875" s="25"/>
      <c r="E875" s="25"/>
      <c r="F875" s="25"/>
      <c r="G875" s="25"/>
      <c r="H875" s="25"/>
      <c r="I875" s="25"/>
      <c r="J875" s="25"/>
      <c r="K875" s="25"/>
      <c r="L875" s="25"/>
      <c r="M875" s="25"/>
      <c r="N875"/>
    </row>
    <row r="876" spans="1:14" x14ac:dyDescent="0.3">
      <c r="A876" s="25"/>
      <c r="B876" s="25"/>
      <c r="C876" s="3"/>
      <c r="D876" s="25"/>
      <c r="E876" s="25"/>
      <c r="F876" s="25"/>
      <c r="G876" s="25"/>
      <c r="H876" s="25"/>
      <c r="I876" s="25"/>
      <c r="J876" s="25"/>
      <c r="K876" s="25"/>
      <c r="L876" s="25"/>
      <c r="M876" s="25"/>
      <c r="N876"/>
    </row>
    <row r="877" spans="1:14" x14ac:dyDescent="0.3">
      <c r="A877" s="25"/>
      <c r="B877" s="25"/>
      <c r="C877" s="3"/>
      <c r="D877" s="25"/>
      <c r="E877" s="25"/>
      <c r="F877" s="25"/>
      <c r="G877" s="25"/>
      <c r="H877" s="25"/>
      <c r="I877" s="25"/>
      <c r="J877" s="25"/>
      <c r="K877" s="25"/>
      <c r="L877" s="25"/>
      <c r="M877" s="25"/>
      <c r="N877"/>
    </row>
    <row r="878" spans="1:14" x14ac:dyDescent="0.3">
      <c r="A878" s="25"/>
      <c r="B878" s="25"/>
      <c r="C878" s="3"/>
      <c r="D878" s="25"/>
      <c r="E878" s="25"/>
      <c r="F878" s="25"/>
      <c r="G878" s="25"/>
      <c r="H878" s="25"/>
      <c r="I878" s="25"/>
      <c r="J878" s="25"/>
      <c r="K878" s="25"/>
      <c r="L878" s="25"/>
      <c r="M878" s="25"/>
      <c r="N878"/>
    </row>
    <row r="879" spans="1:14" x14ac:dyDescent="0.3">
      <c r="A879" s="25"/>
      <c r="B879" s="25"/>
      <c r="C879" s="3"/>
      <c r="D879" s="25"/>
      <c r="E879" s="25"/>
      <c r="F879" s="25"/>
      <c r="G879" s="25"/>
      <c r="H879" s="25"/>
      <c r="I879" s="25"/>
      <c r="J879" s="25"/>
      <c r="K879" s="25"/>
      <c r="L879" s="25"/>
      <c r="M879" s="25"/>
      <c r="N879"/>
    </row>
    <row r="880" spans="1:14" x14ac:dyDescent="0.3">
      <c r="A880" s="25"/>
      <c r="B880" s="25"/>
      <c r="C880" s="3"/>
      <c r="D880" s="25"/>
      <c r="E880" s="25"/>
      <c r="F880" s="25"/>
      <c r="G880" s="25"/>
      <c r="H880" s="25"/>
      <c r="I880" s="25"/>
      <c r="J880" s="25"/>
      <c r="K880" s="25"/>
      <c r="L880" s="25"/>
      <c r="M880" s="25"/>
      <c r="N880"/>
    </row>
    <row r="881" spans="1:14" x14ac:dyDescent="0.3">
      <c r="A881" s="25"/>
      <c r="B881" s="25"/>
      <c r="C881" s="3"/>
      <c r="D881" s="25"/>
      <c r="E881" s="25"/>
      <c r="F881" s="25"/>
      <c r="G881" s="25"/>
      <c r="H881" s="25"/>
      <c r="I881" s="25"/>
      <c r="J881" s="25"/>
      <c r="K881" s="25"/>
      <c r="L881" s="25"/>
      <c r="M881" s="25"/>
      <c r="N881"/>
    </row>
    <row r="882" spans="1:14" x14ac:dyDescent="0.3">
      <c r="A882" s="25"/>
      <c r="B882" s="25"/>
      <c r="C882" s="3"/>
      <c r="D882" s="25"/>
      <c r="E882" s="25"/>
      <c r="F882" s="25"/>
      <c r="G882" s="25"/>
      <c r="H882" s="25"/>
      <c r="I882" s="25"/>
      <c r="J882" s="25"/>
      <c r="K882" s="25"/>
      <c r="L882" s="25"/>
      <c r="M882" s="25"/>
      <c r="N882"/>
    </row>
    <row r="883" spans="1:14" x14ac:dyDescent="0.3">
      <c r="A883" s="25"/>
      <c r="B883" s="25"/>
      <c r="C883" s="3"/>
      <c r="D883" s="25"/>
      <c r="E883" s="25"/>
      <c r="F883" s="25"/>
      <c r="G883" s="25"/>
      <c r="H883" s="25"/>
      <c r="I883" s="25"/>
      <c r="J883" s="25"/>
      <c r="K883" s="25"/>
      <c r="L883" s="25"/>
      <c r="M883" s="25"/>
      <c r="N883"/>
    </row>
    <row r="884" spans="1:14" x14ac:dyDescent="0.3">
      <c r="A884" s="25"/>
      <c r="B884" s="25"/>
      <c r="C884" s="3"/>
      <c r="D884" s="25"/>
      <c r="E884" s="25"/>
      <c r="F884" s="25"/>
      <c r="G884" s="25"/>
      <c r="H884" s="25"/>
      <c r="I884" s="25"/>
      <c r="J884" s="25"/>
      <c r="K884" s="25"/>
      <c r="L884" s="25"/>
      <c r="M884" s="25"/>
      <c r="N884"/>
    </row>
    <row r="885" spans="1:14" x14ac:dyDescent="0.3">
      <c r="A885" s="25"/>
      <c r="B885" s="25"/>
      <c r="C885" s="3"/>
      <c r="D885" s="25"/>
      <c r="E885" s="25"/>
      <c r="F885" s="25"/>
      <c r="G885" s="25"/>
      <c r="H885" s="25"/>
      <c r="I885" s="25"/>
      <c r="J885" s="25"/>
      <c r="K885" s="25"/>
      <c r="L885" s="25"/>
      <c r="M885" s="25"/>
      <c r="N885"/>
    </row>
    <row r="886" spans="1:14" x14ac:dyDescent="0.3">
      <c r="A886" s="25"/>
      <c r="B886" s="25"/>
      <c r="C886" s="3"/>
      <c r="D886" s="25"/>
      <c r="E886" s="25"/>
      <c r="F886" s="25"/>
      <c r="G886" s="25"/>
      <c r="H886" s="25"/>
      <c r="I886" s="25"/>
      <c r="J886" s="25"/>
      <c r="K886" s="25"/>
      <c r="L886" s="25"/>
      <c r="M886" s="25"/>
      <c r="N886"/>
    </row>
    <row r="887" spans="1:14" x14ac:dyDescent="0.3">
      <c r="A887" s="25"/>
      <c r="B887" s="25"/>
      <c r="C887" s="3"/>
      <c r="D887" s="25"/>
      <c r="E887" s="25"/>
      <c r="F887" s="25"/>
      <c r="G887" s="25"/>
      <c r="H887" s="25"/>
      <c r="I887" s="25"/>
      <c r="J887" s="25"/>
      <c r="K887" s="25"/>
      <c r="L887" s="25"/>
      <c r="M887" s="25"/>
      <c r="N887"/>
    </row>
    <row r="888" spans="1:14" x14ac:dyDescent="0.3">
      <c r="A888" s="25"/>
      <c r="B888" s="25"/>
      <c r="C888" s="3"/>
      <c r="D888" s="25"/>
      <c r="E888" s="25"/>
      <c r="F888" s="25"/>
      <c r="G888" s="25"/>
      <c r="H888" s="25"/>
      <c r="I888" s="25"/>
      <c r="J888" s="25"/>
      <c r="K888" s="25"/>
      <c r="L888" s="25"/>
      <c r="M888" s="25"/>
      <c r="N888"/>
    </row>
    <row r="889" spans="1:14" x14ac:dyDescent="0.3">
      <c r="A889" s="25"/>
      <c r="B889" s="25"/>
      <c r="C889" s="3"/>
      <c r="D889" s="25"/>
      <c r="E889" s="25"/>
      <c r="F889" s="25"/>
      <c r="G889" s="25"/>
      <c r="H889" s="25"/>
      <c r="I889" s="25"/>
      <c r="J889" s="25"/>
      <c r="K889" s="25"/>
      <c r="L889" s="25"/>
      <c r="M889" s="25"/>
      <c r="N889"/>
    </row>
    <row r="890" spans="1:14" x14ac:dyDescent="0.3">
      <c r="A890" s="25"/>
      <c r="B890" s="25"/>
      <c r="C890" s="3"/>
      <c r="D890" s="25"/>
      <c r="E890" s="25"/>
      <c r="F890" s="25"/>
      <c r="G890" s="25"/>
      <c r="H890" s="25"/>
      <c r="I890" s="25"/>
      <c r="J890" s="25"/>
      <c r="K890" s="25"/>
      <c r="L890" s="25"/>
      <c r="M890" s="25"/>
      <c r="N890"/>
    </row>
    <row r="891" spans="1:14" x14ac:dyDescent="0.3">
      <c r="A891" s="25"/>
      <c r="B891" s="25"/>
      <c r="C891" s="3"/>
      <c r="D891" s="25"/>
      <c r="E891" s="25"/>
      <c r="F891" s="25"/>
      <c r="G891" s="25"/>
      <c r="H891" s="25"/>
      <c r="I891" s="25"/>
      <c r="J891" s="25"/>
      <c r="K891" s="25"/>
      <c r="L891" s="25"/>
      <c r="M891" s="25"/>
      <c r="N891"/>
    </row>
    <row r="892" spans="1:14" x14ac:dyDescent="0.3">
      <c r="A892" s="25"/>
      <c r="B892" s="25"/>
      <c r="C892" s="3"/>
      <c r="D892" s="25"/>
      <c r="E892" s="25"/>
      <c r="F892" s="25"/>
      <c r="G892" s="25"/>
      <c r="H892" s="25"/>
      <c r="I892" s="25"/>
      <c r="J892" s="25"/>
      <c r="K892" s="25"/>
      <c r="L892" s="25"/>
      <c r="M892" s="25"/>
      <c r="N892"/>
    </row>
    <row r="893" spans="1:14" x14ac:dyDescent="0.3">
      <c r="A893" s="25"/>
      <c r="B893" s="25"/>
      <c r="C893" s="3"/>
      <c r="D893" s="25"/>
      <c r="E893" s="25"/>
      <c r="F893" s="25"/>
      <c r="G893" s="25"/>
      <c r="H893" s="25"/>
      <c r="I893" s="25"/>
      <c r="J893" s="25"/>
      <c r="K893" s="25"/>
      <c r="L893" s="25"/>
      <c r="M893" s="25"/>
      <c r="N893"/>
    </row>
    <row r="894" spans="1:14" x14ac:dyDescent="0.3">
      <c r="A894" s="25"/>
      <c r="B894" s="25"/>
      <c r="C894" s="3"/>
      <c r="D894" s="25"/>
      <c r="E894" s="25"/>
      <c r="F894" s="25"/>
      <c r="G894" s="25"/>
      <c r="H894" s="25"/>
      <c r="I894" s="25"/>
      <c r="J894" s="25"/>
      <c r="K894" s="25"/>
      <c r="L894" s="25"/>
      <c r="M894" s="25"/>
      <c r="N894"/>
    </row>
    <row r="895" spans="1:14" x14ac:dyDescent="0.3">
      <c r="A895" s="25"/>
      <c r="B895" s="25"/>
      <c r="C895" s="3"/>
      <c r="D895" s="25"/>
      <c r="E895" s="25"/>
      <c r="F895" s="25"/>
      <c r="G895" s="25"/>
      <c r="H895" s="25"/>
      <c r="I895" s="25"/>
      <c r="J895" s="25"/>
      <c r="K895" s="25"/>
      <c r="L895" s="25"/>
      <c r="M895" s="25"/>
      <c r="N895"/>
    </row>
    <row r="896" spans="1:14" x14ac:dyDescent="0.3">
      <c r="A896" s="25"/>
      <c r="B896" s="25"/>
      <c r="C896" s="3"/>
      <c r="D896" s="25"/>
      <c r="E896" s="25"/>
      <c r="F896" s="25"/>
      <c r="G896" s="25"/>
      <c r="H896" s="25"/>
      <c r="I896" s="25"/>
      <c r="J896" s="25"/>
      <c r="K896" s="25"/>
      <c r="L896" s="25"/>
      <c r="M896" s="25"/>
      <c r="N896"/>
    </row>
    <row r="897" spans="1:14" x14ac:dyDescent="0.3">
      <c r="A897" s="25"/>
      <c r="B897" s="25"/>
      <c r="C897" s="3"/>
      <c r="D897" s="25"/>
      <c r="E897" s="25"/>
      <c r="F897" s="25"/>
      <c r="G897" s="25"/>
      <c r="H897" s="25"/>
      <c r="I897" s="25"/>
      <c r="J897" s="25"/>
      <c r="K897" s="25"/>
      <c r="L897" s="25"/>
      <c r="M897" s="25"/>
      <c r="N897"/>
    </row>
    <row r="898" spans="1:14" x14ac:dyDescent="0.3">
      <c r="A898" s="25"/>
      <c r="B898" s="25"/>
      <c r="C898" s="3"/>
      <c r="D898" s="25"/>
      <c r="E898" s="25"/>
      <c r="F898" s="25"/>
      <c r="G898" s="25"/>
      <c r="H898" s="25"/>
      <c r="I898" s="25"/>
      <c r="J898" s="25"/>
      <c r="K898" s="25"/>
      <c r="L898" s="25"/>
      <c r="M898" s="25"/>
      <c r="N898"/>
    </row>
    <row r="899" spans="1:14" x14ac:dyDescent="0.3">
      <c r="A899" s="25"/>
      <c r="B899" s="25"/>
      <c r="C899" s="3"/>
      <c r="D899" s="25"/>
      <c r="E899" s="25"/>
      <c r="F899" s="25"/>
      <c r="G899" s="25"/>
      <c r="H899" s="25"/>
      <c r="I899" s="25"/>
      <c r="J899" s="25"/>
      <c r="K899" s="25"/>
      <c r="L899" s="25"/>
      <c r="M899" s="25"/>
      <c r="N899"/>
    </row>
    <row r="900" spans="1:14" x14ac:dyDescent="0.3">
      <c r="A900" s="25"/>
      <c r="B900" s="25"/>
      <c r="C900" s="3"/>
      <c r="D900" s="25"/>
      <c r="E900" s="25"/>
      <c r="F900" s="25"/>
      <c r="G900" s="25"/>
      <c r="H900" s="25"/>
      <c r="I900" s="25"/>
      <c r="J900" s="25"/>
      <c r="K900" s="25"/>
      <c r="L900" s="25"/>
      <c r="M900" s="25"/>
      <c r="N900"/>
    </row>
    <row r="901" spans="1:14" x14ac:dyDescent="0.3">
      <c r="A901" s="25"/>
      <c r="B901" s="25"/>
      <c r="C901" s="3"/>
      <c r="D901" s="25"/>
      <c r="E901" s="25"/>
      <c r="F901" s="25"/>
      <c r="G901" s="25"/>
      <c r="H901" s="25"/>
      <c r="I901" s="25"/>
      <c r="J901" s="25"/>
      <c r="K901" s="25"/>
      <c r="L901" s="25"/>
      <c r="M901" s="25"/>
      <c r="N901"/>
    </row>
    <row r="902" spans="1:14" x14ac:dyDescent="0.3">
      <c r="A902" s="25"/>
      <c r="B902" s="25"/>
      <c r="C902" s="3"/>
      <c r="D902" s="25"/>
      <c r="E902" s="25"/>
      <c r="F902" s="25"/>
      <c r="G902" s="25"/>
      <c r="H902" s="25"/>
      <c r="I902" s="25"/>
      <c r="J902" s="25"/>
      <c r="K902" s="25"/>
      <c r="L902" s="25"/>
      <c r="M902" s="25"/>
      <c r="N902"/>
    </row>
    <row r="903" spans="1:14" x14ac:dyDescent="0.3">
      <c r="A903" s="25"/>
      <c r="B903" s="25"/>
      <c r="C903" s="3"/>
      <c r="D903" s="25"/>
      <c r="E903" s="25"/>
      <c r="F903" s="25"/>
      <c r="G903" s="25"/>
      <c r="H903" s="25"/>
      <c r="I903" s="25"/>
      <c r="J903" s="25"/>
      <c r="K903" s="25"/>
      <c r="L903" s="25"/>
      <c r="M903" s="25"/>
      <c r="N903"/>
    </row>
    <row r="904" spans="1:14" x14ac:dyDescent="0.3">
      <c r="A904" s="25"/>
      <c r="B904" s="25"/>
      <c r="C904" s="3"/>
      <c r="D904" s="25"/>
      <c r="E904" s="25"/>
      <c r="F904" s="25"/>
      <c r="G904" s="25"/>
      <c r="H904" s="25"/>
      <c r="I904" s="25"/>
      <c r="J904" s="25"/>
      <c r="K904" s="25"/>
      <c r="L904" s="25"/>
      <c r="M904" s="25"/>
      <c r="N904"/>
    </row>
    <row r="905" spans="1:14" x14ac:dyDescent="0.3">
      <c r="A905" s="25"/>
      <c r="B905" s="25"/>
      <c r="C905" s="3"/>
      <c r="D905" s="25"/>
      <c r="E905" s="25"/>
      <c r="F905" s="25"/>
      <c r="G905" s="25"/>
      <c r="H905" s="25"/>
      <c r="I905" s="25"/>
      <c r="J905" s="25"/>
      <c r="K905" s="25"/>
      <c r="L905" s="25"/>
      <c r="M905" s="25"/>
      <c r="N905"/>
    </row>
    <row r="906" spans="1:14" x14ac:dyDescent="0.3">
      <c r="A906" s="25"/>
      <c r="B906" s="25"/>
      <c r="C906" s="3"/>
      <c r="D906" s="25"/>
      <c r="E906" s="25"/>
      <c r="F906" s="25"/>
      <c r="G906" s="25"/>
      <c r="H906" s="25"/>
      <c r="I906" s="25"/>
      <c r="J906" s="25"/>
      <c r="K906" s="25"/>
      <c r="L906" s="25"/>
      <c r="M906" s="25"/>
      <c r="N906"/>
    </row>
    <row r="907" spans="1:14" x14ac:dyDescent="0.3">
      <c r="A907" s="25"/>
      <c r="B907" s="25"/>
      <c r="C907" s="3"/>
      <c r="D907" s="25"/>
      <c r="E907" s="25"/>
      <c r="F907" s="25"/>
      <c r="G907" s="25"/>
      <c r="H907" s="25"/>
      <c r="I907" s="25"/>
      <c r="J907" s="25"/>
      <c r="K907" s="25"/>
      <c r="L907" s="25"/>
      <c r="M907" s="25"/>
      <c r="N907"/>
    </row>
    <row r="908" spans="1:14" x14ac:dyDescent="0.3">
      <c r="A908" s="25"/>
      <c r="B908" s="25"/>
      <c r="C908" s="3"/>
      <c r="D908" s="25"/>
      <c r="E908" s="25"/>
      <c r="F908" s="25"/>
      <c r="G908" s="25"/>
      <c r="H908" s="25"/>
      <c r="I908" s="25"/>
      <c r="J908" s="25"/>
      <c r="K908" s="25"/>
      <c r="L908" s="25"/>
      <c r="M908" s="25"/>
      <c r="N908"/>
    </row>
    <row r="909" spans="1:14" x14ac:dyDescent="0.3">
      <c r="A909" s="25"/>
      <c r="B909" s="25"/>
      <c r="C909" s="3"/>
      <c r="D909" s="25"/>
      <c r="E909" s="25"/>
      <c r="F909" s="25"/>
      <c r="G909" s="25"/>
      <c r="H909" s="25"/>
      <c r="I909" s="25"/>
      <c r="J909" s="25"/>
      <c r="K909" s="25"/>
      <c r="L909" s="25"/>
      <c r="M909" s="25"/>
      <c r="N909"/>
    </row>
    <row r="910" spans="1:14" x14ac:dyDescent="0.3">
      <c r="A910" s="25"/>
      <c r="B910" s="25"/>
      <c r="C910" s="3"/>
      <c r="D910" s="25"/>
      <c r="E910" s="25"/>
      <c r="F910" s="25"/>
      <c r="G910" s="25"/>
      <c r="H910" s="25"/>
      <c r="I910" s="25"/>
      <c r="J910" s="25"/>
      <c r="K910" s="25"/>
      <c r="L910" s="25"/>
      <c r="M910" s="25"/>
      <c r="N910"/>
    </row>
    <row r="911" spans="1:14" x14ac:dyDescent="0.3">
      <c r="A911" s="25"/>
      <c r="B911" s="25"/>
      <c r="C911" s="3"/>
      <c r="D911" s="25"/>
      <c r="E911" s="25"/>
      <c r="F911" s="25"/>
      <c r="G911" s="25"/>
      <c r="H911" s="25"/>
      <c r="I911" s="25"/>
      <c r="J911" s="25"/>
      <c r="K911" s="25"/>
      <c r="L911" s="25"/>
      <c r="M911" s="25"/>
      <c r="N911"/>
    </row>
    <row r="912" spans="1:14" x14ac:dyDescent="0.3">
      <c r="A912" s="25"/>
      <c r="B912" s="25"/>
      <c r="C912" s="3"/>
      <c r="D912" s="25"/>
      <c r="E912" s="25"/>
      <c r="F912" s="25"/>
      <c r="G912" s="25"/>
      <c r="H912" s="25"/>
      <c r="I912" s="25"/>
      <c r="J912" s="25"/>
      <c r="K912" s="25"/>
      <c r="L912" s="25"/>
      <c r="M912" s="25"/>
      <c r="N912"/>
    </row>
    <row r="913" spans="1:14" x14ac:dyDescent="0.3">
      <c r="A913" s="25"/>
      <c r="B913" s="25"/>
      <c r="C913" s="3"/>
      <c r="D913" s="25"/>
      <c r="E913" s="25"/>
      <c r="F913" s="25"/>
      <c r="G913" s="25"/>
      <c r="H913" s="25"/>
      <c r="I913" s="25"/>
      <c r="J913" s="25"/>
      <c r="K913" s="25"/>
      <c r="L913" s="25"/>
      <c r="M913" s="25"/>
      <c r="N913"/>
    </row>
    <row r="914" spans="1:14" x14ac:dyDescent="0.3">
      <c r="A914" s="25"/>
      <c r="B914" s="25"/>
      <c r="C914" s="3"/>
      <c r="D914" s="25"/>
      <c r="E914" s="25"/>
      <c r="F914" s="25"/>
      <c r="G914" s="25"/>
      <c r="H914" s="25"/>
      <c r="I914" s="25"/>
      <c r="J914" s="25"/>
      <c r="K914" s="25"/>
      <c r="L914" s="25"/>
      <c r="M914" s="25"/>
      <c r="N914"/>
    </row>
    <row r="915" spans="1:14" x14ac:dyDescent="0.3">
      <c r="A915" s="25"/>
      <c r="B915" s="25"/>
      <c r="C915" s="3"/>
      <c r="D915" s="25"/>
      <c r="E915" s="25"/>
      <c r="F915" s="25"/>
      <c r="G915" s="25"/>
      <c r="H915" s="25"/>
      <c r="I915" s="25"/>
      <c r="J915" s="25"/>
      <c r="K915" s="25"/>
      <c r="L915" s="25"/>
      <c r="M915" s="25"/>
      <c r="N915"/>
    </row>
    <row r="916" spans="1:14" x14ac:dyDescent="0.3">
      <c r="A916" s="25"/>
      <c r="B916" s="25"/>
      <c r="C916" s="3"/>
      <c r="D916" s="25"/>
      <c r="E916" s="25"/>
      <c r="F916" s="25"/>
      <c r="G916" s="25"/>
      <c r="H916" s="25"/>
      <c r="I916" s="25"/>
      <c r="J916" s="25"/>
      <c r="K916" s="25"/>
      <c r="L916" s="25"/>
      <c r="M916" s="25"/>
      <c r="N916"/>
    </row>
    <row r="917" spans="1:14" x14ac:dyDescent="0.3">
      <c r="A917" s="25"/>
      <c r="B917" s="25"/>
      <c r="C917" s="3"/>
      <c r="D917" s="25"/>
      <c r="E917" s="25"/>
      <c r="F917" s="25"/>
      <c r="G917" s="25"/>
      <c r="H917" s="25"/>
      <c r="I917" s="25"/>
      <c r="J917" s="25"/>
      <c r="K917" s="25"/>
      <c r="L917" s="25"/>
      <c r="M917" s="25"/>
      <c r="N917"/>
    </row>
    <row r="918" spans="1:14" x14ac:dyDescent="0.3">
      <c r="A918" s="25"/>
      <c r="B918" s="25"/>
      <c r="C918" s="3"/>
      <c r="D918" s="25"/>
      <c r="E918" s="25"/>
      <c r="F918" s="25"/>
      <c r="G918" s="25"/>
      <c r="H918" s="25"/>
      <c r="I918" s="25"/>
      <c r="J918" s="25"/>
      <c r="K918" s="25"/>
      <c r="L918" s="25"/>
      <c r="M918" s="25"/>
      <c r="N918"/>
    </row>
    <row r="919" spans="1:14" x14ac:dyDescent="0.3">
      <c r="A919" s="25"/>
      <c r="B919" s="25"/>
      <c r="C919" s="3"/>
      <c r="D919" s="25"/>
      <c r="E919" s="25"/>
      <c r="F919" s="25"/>
      <c r="G919" s="25"/>
      <c r="H919" s="25"/>
      <c r="I919" s="25"/>
      <c r="J919" s="25"/>
      <c r="K919" s="25"/>
      <c r="L919" s="25"/>
      <c r="M919" s="25"/>
      <c r="N919"/>
    </row>
    <row r="920" spans="1:14" x14ac:dyDescent="0.3">
      <c r="A920" s="25"/>
      <c r="B920" s="25"/>
      <c r="C920" s="3"/>
      <c r="D920" s="25"/>
      <c r="E920" s="25"/>
      <c r="F920" s="25"/>
      <c r="G920" s="25"/>
      <c r="H920" s="25"/>
      <c r="I920" s="25"/>
      <c r="J920" s="25"/>
      <c r="K920" s="25"/>
      <c r="L920" s="25"/>
      <c r="M920" s="25"/>
      <c r="N920"/>
    </row>
    <row r="921" spans="1:14" x14ac:dyDescent="0.3">
      <c r="A921" s="25"/>
      <c r="B921" s="25"/>
      <c r="C921" s="3"/>
      <c r="D921" s="25"/>
      <c r="E921" s="25"/>
      <c r="F921" s="25"/>
      <c r="G921" s="25"/>
      <c r="H921" s="25"/>
      <c r="I921" s="25"/>
      <c r="J921" s="25"/>
      <c r="K921" s="25"/>
      <c r="L921" s="25"/>
      <c r="M921" s="25"/>
      <c r="N921"/>
    </row>
    <row r="922" spans="1:14" x14ac:dyDescent="0.3">
      <c r="A922" s="25"/>
      <c r="B922" s="25"/>
      <c r="C922" s="3"/>
      <c r="D922" s="25"/>
      <c r="E922" s="25"/>
      <c r="F922" s="25"/>
      <c r="G922" s="25"/>
      <c r="H922" s="25"/>
      <c r="I922" s="25"/>
      <c r="J922" s="25"/>
      <c r="K922" s="25"/>
      <c r="L922" s="25"/>
      <c r="M922" s="25"/>
      <c r="N922"/>
    </row>
    <row r="923" spans="1:14" x14ac:dyDescent="0.3">
      <c r="A923" s="25"/>
      <c r="B923" s="25"/>
      <c r="C923" s="3"/>
      <c r="D923" s="25"/>
      <c r="E923" s="25"/>
      <c r="F923" s="25"/>
      <c r="G923" s="25"/>
      <c r="H923" s="25"/>
      <c r="I923" s="25"/>
      <c r="J923" s="25"/>
      <c r="K923" s="25"/>
      <c r="L923" s="25"/>
      <c r="M923" s="25"/>
      <c r="N923"/>
    </row>
    <row r="924" spans="1:14" x14ac:dyDescent="0.3">
      <c r="A924" s="25"/>
      <c r="B924" s="25"/>
      <c r="C924" s="3"/>
      <c r="D924" s="25"/>
      <c r="E924" s="25"/>
      <c r="F924" s="25"/>
      <c r="G924" s="25"/>
      <c r="H924" s="25"/>
      <c r="I924" s="25"/>
      <c r="J924" s="25"/>
      <c r="K924" s="25"/>
      <c r="L924" s="25"/>
      <c r="M924" s="25"/>
      <c r="N924"/>
    </row>
    <row r="925" spans="1:14" x14ac:dyDescent="0.3">
      <c r="A925" s="25"/>
      <c r="B925" s="25"/>
      <c r="C925" s="3"/>
      <c r="D925" s="25"/>
      <c r="E925" s="25"/>
      <c r="F925" s="25"/>
      <c r="G925" s="25"/>
      <c r="H925" s="25"/>
      <c r="I925" s="25"/>
      <c r="J925" s="25"/>
      <c r="K925" s="25"/>
      <c r="L925" s="25"/>
      <c r="M925" s="25"/>
      <c r="N925"/>
    </row>
    <row r="926" spans="1:14" x14ac:dyDescent="0.3">
      <c r="A926" s="25"/>
      <c r="B926" s="25"/>
      <c r="C926" s="3"/>
      <c r="D926" s="25"/>
      <c r="E926" s="25"/>
      <c r="F926" s="25"/>
      <c r="G926" s="25"/>
      <c r="H926" s="25"/>
      <c r="I926" s="25"/>
      <c r="J926" s="25"/>
      <c r="K926" s="25"/>
      <c r="L926" s="25"/>
      <c r="M926" s="25"/>
      <c r="N926"/>
    </row>
    <row r="927" spans="1:14" x14ac:dyDescent="0.3">
      <c r="A927" s="25"/>
      <c r="B927" s="25"/>
      <c r="C927" s="3"/>
      <c r="D927" s="25"/>
      <c r="E927" s="25"/>
      <c r="F927" s="25"/>
      <c r="G927" s="25"/>
      <c r="H927" s="25"/>
      <c r="I927" s="25"/>
      <c r="J927" s="25"/>
      <c r="K927" s="25"/>
      <c r="L927" s="25"/>
      <c r="M927" s="25"/>
      <c r="N927"/>
    </row>
    <row r="928" spans="1:14" x14ac:dyDescent="0.3">
      <c r="A928" s="25"/>
      <c r="B928" s="25"/>
      <c r="C928" s="3"/>
      <c r="D928" s="25"/>
      <c r="E928" s="25"/>
      <c r="F928" s="25"/>
      <c r="G928" s="25"/>
      <c r="H928" s="25"/>
      <c r="I928" s="25"/>
      <c r="J928" s="25"/>
      <c r="K928" s="25"/>
      <c r="L928" s="25"/>
      <c r="M928" s="25"/>
      <c r="N928"/>
    </row>
    <row r="929" spans="1:14" x14ac:dyDescent="0.3">
      <c r="A929" s="25"/>
      <c r="B929" s="25"/>
      <c r="C929" s="3"/>
      <c r="D929" s="25"/>
      <c r="E929" s="25"/>
      <c r="F929" s="25"/>
      <c r="G929" s="25"/>
      <c r="H929" s="25"/>
      <c r="I929" s="25"/>
      <c r="J929" s="25"/>
      <c r="K929" s="25"/>
      <c r="L929" s="25"/>
      <c r="M929" s="25"/>
      <c r="N929"/>
    </row>
    <row r="930" spans="1:14" x14ac:dyDescent="0.3">
      <c r="A930" s="25"/>
      <c r="B930" s="25"/>
      <c r="C930" s="3"/>
      <c r="D930" s="25"/>
      <c r="E930" s="25"/>
      <c r="F930" s="25"/>
      <c r="G930" s="25"/>
      <c r="H930" s="25"/>
      <c r="I930" s="25"/>
      <c r="J930" s="25"/>
      <c r="K930" s="25"/>
      <c r="L930" s="25"/>
      <c r="M930" s="25"/>
      <c r="N930"/>
    </row>
    <row r="931" spans="1:14" x14ac:dyDescent="0.3">
      <c r="A931" s="25"/>
      <c r="B931" s="25"/>
      <c r="C931" s="3"/>
      <c r="D931" s="25"/>
      <c r="E931" s="25"/>
      <c r="F931" s="25"/>
      <c r="G931" s="25"/>
      <c r="H931" s="25"/>
      <c r="I931" s="25"/>
      <c r="J931" s="25"/>
      <c r="K931" s="25"/>
      <c r="L931" s="25"/>
      <c r="M931" s="25"/>
      <c r="N931"/>
    </row>
    <row r="932" spans="1:14" x14ac:dyDescent="0.3">
      <c r="A932" s="25"/>
      <c r="B932" s="25"/>
      <c r="C932" s="3"/>
      <c r="D932" s="25"/>
      <c r="E932" s="25"/>
      <c r="F932" s="25"/>
      <c r="G932" s="25"/>
      <c r="H932" s="25"/>
      <c r="I932" s="25"/>
      <c r="J932" s="25"/>
      <c r="K932" s="25"/>
      <c r="L932" s="25"/>
      <c r="M932" s="25"/>
      <c r="N932"/>
    </row>
    <row r="933" spans="1:14" x14ac:dyDescent="0.3">
      <c r="A933" s="25"/>
      <c r="B933" s="25"/>
      <c r="C933" s="3"/>
      <c r="D933" s="25"/>
      <c r="E933" s="25"/>
      <c r="F933" s="25"/>
      <c r="G933" s="25"/>
      <c r="H933" s="25"/>
      <c r="I933" s="25"/>
      <c r="J933" s="25"/>
      <c r="K933" s="25"/>
      <c r="L933" s="25"/>
      <c r="M933" s="25"/>
      <c r="N933"/>
    </row>
    <row r="934" spans="1:14" x14ac:dyDescent="0.3">
      <c r="A934" s="25"/>
      <c r="B934" s="25"/>
      <c r="C934" s="3"/>
      <c r="D934" s="25"/>
      <c r="E934" s="25"/>
      <c r="F934" s="25"/>
      <c r="G934" s="25"/>
      <c r="H934" s="25"/>
      <c r="I934" s="25"/>
      <c r="J934" s="25"/>
      <c r="K934" s="25"/>
      <c r="L934" s="25"/>
      <c r="M934" s="25"/>
      <c r="N934"/>
    </row>
    <row r="935" spans="1:14" x14ac:dyDescent="0.3">
      <c r="A935" s="25"/>
      <c r="B935" s="25"/>
      <c r="C935" s="3"/>
      <c r="D935" s="25"/>
      <c r="E935" s="25"/>
      <c r="F935" s="25"/>
      <c r="G935" s="25"/>
      <c r="H935" s="25"/>
      <c r="I935" s="25"/>
      <c r="J935" s="25"/>
      <c r="K935" s="25"/>
      <c r="L935" s="25"/>
      <c r="M935" s="25"/>
      <c r="N935"/>
    </row>
    <row r="936" spans="1:14" x14ac:dyDescent="0.3">
      <c r="A936" s="25"/>
      <c r="B936" s="25"/>
      <c r="C936" s="3"/>
      <c r="D936" s="25"/>
      <c r="E936" s="25"/>
      <c r="F936" s="25"/>
      <c r="G936" s="25"/>
      <c r="H936" s="25"/>
      <c r="I936" s="25"/>
      <c r="J936" s="25"/>
      <c r="K936" s="25"/>
      <c r="L936" s="25"/>
      <c r="M936" s="25"/>
      <c r="N936"/>
    </row>
    <row r="937" spans="1:14" x14ac:dyDescent="0.3">
      <c r="A937" s="25"/>
      <c r="B937" s="25"/>
      <c r="C937" s="3"/>
      <c r="D937" s="25"/>
      <c r="E937" s="25"/>
      <c r="F937" s="25"/>
      <c r="G937" s="25"/>
      <c r="H937" s="25"/>
      <c r="I937" s="25"/>
      <c r="J937" s="25"/>
      <c r="K937" s="25"/>
      <c r="L937" s="25"/>
      <c r="M937" s="25"/>
      <c r="N937"/>
    </row>
    <row r="938" spans="1:14" x14ac:dyDescent="0.3">
      <c r="A938" s="25"/>
      <c r="B938" s="25"/>
      <c r="C938" s="3"/>
      <c r="D938" s="25"/>
      <c r="E938" s="25"/>
      <c r="F938" s="25"/>
      <c r="G938" s="25"/>
      <c r="H938" s="25"/>
      <c r="I938" s="25"/>
      <c r="J938" s="25"/>
      <c r="K938" s="25"/>
      <c r="L938" s="25"/>
      <c r="M938" s="25"/>
      <c r="N938"/>
    </row>
    <row r="939" spans="1:14" x14ac:dyDescent="0.3">
      <c r="A939" s="25"/>
      <c r="B939" s="25"/>
      <c r="C939" s="3"/>
      <c r="D939" s="25"/>
      <c r="E939" s="25"/>
      <c r="F939" s="25"/>
      <c r="G939" s="25"/>
      <c r="H939" s="25"/>
      <c r="I939" s="25"/>
      <c r="J939" s="25"/>
      <c r="K939" s="25"/>
      <c r="L939" s="25"/>
      <c r="M939" s="25"/>
      <c r="N939"/>
    </row>
    <row r="940" spans="1:14" x14ac:dyDescent="0.3">
      <c r="A940" s="25"/>
      <c r="B940" s="25"/>
      <c r="C940" s="3"/>
      <c r="D940" s="25"/>
      <c r="E940" s="25"/>
      <c r="F940" s="25"/>
      <c r="G940" s="25"/>
      <c r="H940" s="25"/>
      <c r="I940" s="25"/>
      <c r="J940" s="25"/>
      <c r="K940" s="25"/>
      <c r="L940" s="25"/>
      <c r="M940" s="25"/>
      <c r="N940"/>
    </row>
    <row r="941" spans="1:14" x14ac:dyDescent="0.3">
      <c r="A941" s="25"/>
      <c r="B941" s="25"/>
      <c r="C941" s="3"/>
      <c r="D941" s="25"/>
      <c r="E941" s="25"/>
      <c r="F941" s="25"/>
      <c r="G941" s="25"/>
      <c r="H941" s="25"/>
      <c r="I941" s="25"/>
      <c r="J941" s="25"/>
      <c r="K941" s="25"/>
      <c r="L941" s="25"/>
      <c r="M941" s="25"/>
      <c r="N941"/>
    </row>
    <row r="942" spans="1:14" x14ac:dyDescent="0.3">
      <c r="A942" s="25"/>
      <c r="B942" s="25"/>
      <c r="C942" s="3"/>
      <c r="D942" s="25"/>
      <c r="E942" s="25"/>
      <c r="F942" s="25"/>
      <c r="G942" s="25"/>
      <c r="H942" s="25"/>
      <c r="I942" s="25"/>
      <c r="J942" s="25"/>
      <c r="K942" s="25"/>
      <c r="L942" s="25"/>
      <c r="M942" s="25"/>
      <c r="N942"/>
    </row>
    <row r="943" spans="1:14" x14ac:dyDescent="0.3">
      <c r="A943" s="25"/>
      <c r="B943" s="25"/>
      <c r="C943" s="3"/>
      <c r="D943" s="25"/>
      <c r="E943" s="25"/>
      <c r="F943" s="25"/>
      <c r="G943" s="25"/>
      <c r="H943" s="25"/>
      <c r="I943" s="25"/>
      <c r="J943" s="25"/>
      <c r="K943" s="25"/>
      <c r="L943" s="25"/>
      <c r="M943" s="25"/>
      <c r="N943"/>
    </row>
    <row r="944" spans="1:14" x14ac:dyDescent="0.3">
      <c r="A944" s="25"/>
      <c r="B944" s="25"/>
      <c r="C944" s="3"/>
      <c r="D944" s="25"/>
      <c r="E944" s="25"/>
      <c r="F944" s="25"/>
      <c r="G944" s="25"/>
      <c r="H944" s="25"/>
      <c r="I944" s="25"/>
      <c r="J944" s="25"/>
      <c r="K944" s="25"/>
      <c r="L944" s="25"/>
      <c r="M944" s="25"/>
    </row>
    <row r="945" spans="1:13" x14ac:dyDescent="0.3">
      <c r="A945" s="25"/>
      <c r="B945" s="25"/>
      <c r="C945" s="3"/>
      <c r="D945" s="25"/>
      <c r="E945" s="25"/>
      <c r="F945" s="25"/>
      <c r="G945" s="25"/>
      <c r="H945" s="25"/>
      <c r="I945" s="25"/>
      <c r="J945" s="25"/>
      <c r="K945" s="25"/>
      <c r="L945" s="25"/>
      <c r="M945" s="25"/>
    </row>
    <row r="946" spans="1:13" x14ac:dyDescent="0.3">
      <c r="A946" s="25"/>
      <c r="B946" s="25"/>
      <c r="C946" s="3"/>
      <c r="D946" s="25"/>
      <c r="E946" s="25"/>
      <c r="F946" s="25"/>
      <c r="G946" s="25"/>
      <c r="H946" s="25"/>
      <c r="I946" s="25"/>
      <c r="J946" s="25"/>
      <c r="K946" s="25"/>
      <c r="L946" s="25"/>
      <c r="M946" s="25"/>
    </row>
    <row r="947" spans="1:13" x14ac:dyDescent="0.3">
      <c r="A947" s="25"/>
      <c r="B947" s="25"/>
      <c r="C947" s="3"/>
      <c r="D947" s="25"/>
      <c r="E947" s="25"/>
      <c r="F947" s="25"/>
      <c r="G947" s="25"/>
      <c r="H947" s="25"/>
      <c r="I947" s="25"/>
      <c r="J947" s="25"/>
      <c r="K947" s="25"/>
      <c r="L947" s="25"/>
      <c r="M947" s="25"/>
    </row>
    <row r="948" spans="1:13" x14ac:dyDescent="0.3">
      <c r="A948" s="25"/>
      <c r="B948" s="25"/>
      <c r="C948" s="3"/>
      <c r="D948" s="25"/>
      <c r="E948" s="25"/>
      <c r="F948" s="25"/>
      <c r="G948" s="25"/>
      <c r="H948" s="25"/>
      <c r="I948" s="25"/>
      <c r="J948" s="25"/>
      <c r="K948" s="25"/>
      <c r="L948" s="25"/>
      <c r="M948" s="25"/>
    </row>
    <row r="949" spans="1:13" x14ac:dyDescent="0.3">
      <c r="A949" s="25"/>
      <c r="B949" s="25"/>
      <c r="C949" s="3"/>
      <c r="D949" s="25"/>
      <c r="E949" s="25"/>
      <c r="F949" s="25"/>
      <c r="G949" s="25"/>
      <c r="H949" s="25"/>
      <c r="I949" s="25"/>
      <c r="J949" s="25"/>
      <c r="K949" s="25"/>
      <c r="L949" s="25"/>
      <c r="M949" s="25"/>
    </row>
    <row r="950" spans="1:13" x14ac:dyDescent="0.3">
      <c r="A950" s="25"/>
      <c r="B950" s="25"/>
      <c r="C950" s="3"/>
      <c r="D950" s="25"/>
      <c r="E950" s="25"/>
      <c r="F950" s="25"/>
      <c r="G950" s="25"/>
      <c r="H950" s="25"/>
      <c r="I950" s="25"/>
      <c r="J950" s="25"/>
      <c r="K950" s="25"/>
      <c r="L950" s="25"/>
      <c r="M950" s="25"/>
    </row>
    <row r="951" spans="1:13" x14ac:dyDescent="0.3">
      <c r="A951" s="25"/>
      <c r="B951" s="25"/>
      <c r="C951" s="3"/>
      <c r="D951" s="25"/>
      <c r="E951" s="25"/>
      <c r="F951" s="25"/>
      <c r="G951" s="25"/>
      <c r="H951" s="25"/>
      <c r="I951" s="25"/>
      <c r="J951" s="25"/>
      <c r="K951" s="25"/>
      <c r="L951" s="25"/>
      <c r="M951" s="25"/>
    </row>
    <row r="952" spans="1:13" x14ac:dyDescent="0.3">
      <c r="A952" s="25"/>
      <c r="B952" s="25"/>
      <c r="C952" s="3"/>
      <c r="D952" s="25"/>
      <c r="E952" s="25"/>
      <c r="F952" s="25"/>
      <c r="G952" s="25"/>
      <c r="H952" s="25"/>
      <c r="I952" s="25"/>
      <c r="J952" s="25"/>
      <c r="K952" s="25"/>
      <c r="L952" s="25"/>
      <c r="M952" s="25"/>
    </row>
    <row r="953" spans="1:13" x14ac:dyDescent="0.3">
      <c r="A953" s="25"/>
      <c r="B953" s="25"/>
      <c r="C953" s="3"/>
      <c r="D953" s="25"/>
      <c r="E953" s="25"/>
      <c r="F953" s="25"/>
      <c r="G953" s="25"/>
      <c r="H953" s="25"/>
      <c r="I953" s="25"/>
      <c r="J953" s="25"/>
      <c r="K953" s="25"/>
      <c r="L953" s="25"/>
      <c r="M953" s="25"/>
    </row>
    <row r="954" spans="1:13" x14ac:dyDescent="0.3">
      <c r="A954" s="25"/>
      <c r="B954" s="25"/>
      <c r="C954" s="3"/>
      <c r="D954" s="25"/>
      <c r="E954" s="25"/>
      <c r="F954" s="25"/>
      <c r="G954" s="25"/>
      <c r="H954" s="25"/>
      <c r="I954" s="25"/>
      <c r="J954" s="25"/>
      <c r="K954" s="25"/>
      <c r="L954" s="25"/>
      <c r="M954" s="25"/>
    </row>
    <row r="955" spans="1:13" x14ac:dyDescent="0.3">
      <c r="A955" s="25"/>
      <c r="B955" s="25"/>
      <c r="C955" s="3"/>
      <c r="D955" s="25"/>
      <c r="E955" s="25"/>
      <c r="F955" s="25"/>
      <c r="G955" s="25"/>
      <c r="H955" s="25"/>
      <c r="I955" s="25"/>
      <c r="J955" s="25"/>
      <c r="K955" s="25"/>
      <c r="L955" s="25"/>
      <c r="M955" s="25"/>
    </row>
    <row r="956" spans="1:13" x14ac:dyDescent="0.3">
      <c r="A956" s="25"/>
      <c r="B956" s="25"/>
      <c r="C956" s="3"/>
      <c r="D956" s="25"/>
      <c r="E956" s="25"/>
      <c r="F956" s="25"/>
      <c r="G956" s="25"/>
      <c r="H956" s="25"/>
      <c r="I956" s="25"/>
      <c r="J956" s="25"/>
      <c r="K956" s="25"/>
      <c r="L956" s="25"/>
      <c r="M956" s="25"/>
    </row>
    <row r="957" spans="1:13" x14ac:dyDescent="0.3">
      <c r="A957" s="25"/>
      <c r="B957" s="25"/>
      <c r="C957" s="3"/>
      <c r="D957" s="25"/>
      <c r="E957" s="25"/>
      <c r="F957" s="25"/>
      <c r="G957" s="25"/>
      <c r="H957" s="25"/>
      <c r="I957" s="25"/>
      <c r="J957" s="25"/>
      <c r="K957" s="25"/>
      <c r="L957" s="25"/>
      <c r="M957" s="25"/>
    </row>
    <row r="958" spans="1:13" x14ac:dyDescent="0.3">
      <c r="A958" s="25"/>
      <c r="B958" s="25"/>
      <c r="C958" s="3"/>
      <c r="D958" s="25"/>
      <c r="E958" s="25"/>
      <c r="F958" s="25"/>
      <c r="G958" s="25"/>
      <c r="H958" s="25"/>
      <c r="I958" s="25"/>
      <c r="J958" s="25"/>
      <c r="K958" s="25"/>
      <c r="L958" s="25"/>
      <c r="M958" s="25"/>
    </row>
    <row r="959" spans="1:13" x14ac:dyDescent="0.3">
      <c r="A959" s="25"/>
      <c r="B959" s="25"/>
      <c r="C959" s="3"/>
      <c r="D959" s="25"/>
      <c r="E959" s="25"/>
      <c r="F959" s="25"/>
      <c r="G959" s="25"/>
      <c r="H959" s="25"/>
      <c r="I959" s="25"/>
      <c r="J959" s="25"/>
      <c r="K959" s="25"/>
      <c r="L959" s="25"/>
      <c r="M959" s="25"/>
    </row>
    <row r="960" spans="1:13" x14ac:dyDescent="0.3">
      <c r="A960" s="25"/>
      <c r="B960" s="25"/>
      <c r="C960" s="3"/>
      <c r="D960" s="25"/>
      <c r="E960" s="25"/>
      <c r="F960" s="25"/>
      <c r="G960" s="25"/>
      <c r="H960" s="25"/>
      <c r="I960" s="25"/>
      <c r="J960" s="25"/>
      <c r="K960" s="25"/>
      <c r="L960" s="25"/>
      <c r="M960" s="25"/>
    </row>
    <row r="961" spans="1:13" x14ac:dyDescent="0.3">
      <c r="A961" s="25"/>
      <c r="B961" s="25"/>
      <c r="C961" s="3"/>
      <c r="D961" s="25"/>
      <c r="E961" s="25"/>
      <c r="F961" s="25"/>
      <c r="G961" s="25"/>
      <c r="H961" s="25"/>
      <c r="I961" s="25"/>
      <c r="J961" s="25"/>
      <c r="K961" s="25"/>
      <c r="L961" s="25"/>
      <c r="M961" s="25"/>
    </row>
    <row r="962" spans="1:13" x14ac:dyDescent="0.3">
      <c r="A962" s="25"/>
      <c r="B962" s="25"/>
      <c r="C962" s="3"/>
      <c r="D962" s="25"/>
      <c r="E962" s="25"/>
      <c r="F962" s="25"/>
      <c r="G962" s="25"/>
      <c r="H962" s="25"/>
      <c r="I962" s="25"/>
      <c r="J962" s="25"/>
      <c r="K962" s="25"/>
      <c r="L962" s="25"/>
      <c r="M962" s="25"/>
    </row>
    <row r="963" spans="1:13" x14ac:dyDescent="0.3">
      <c r="A963" s="25"/>
      <c r="B963" s="25"/>
      <c r="C963" s="3"/>
      <c r="D963" s="25"/>
      <c r="E963" s="25"/>
      <c r="F963" s="25"/>
      <c r="G963" s="25"/>
      <c r="H963" s="25"/>
      <c r="I963" s="25"/>
      <c r="J963" s="25"/>
      <c r="K963" s="25"/>
      <c r="L963" s="25"/>
      <c r="M963" s="25"/>
    </row>
    <row r="964" spans="1:13" x14ac:dyDescent="0.3">
      <c r="A964" s="25"/>
      <c r="B964" s="25"/>
      <c r="C964" s="3"/>
      <c r="D964" s="25"/>
      <c r="E964" s="25"/>
      <c r="F964" s="25"/>
      <c r="G964" s="25"/>
      <c r="H964" s="25"/>
      <c r="I964" s="25"/>
      <c r="J964" s="25"/>
      <c r="K964" s="25"/>
      <c r="L964" s="25"/>
      <c r="M964" s="25"/>
    </row>
    <row r="965" spans="1:13" x14ac:dyDescent="0.3">
      <c r="A965" s="25"/>
      <c r="B965" s="25"/>
      <c r="C965" s="3"/>
      <c r="D965" s="25"/>
      <c r="E965" s="25"/>
      <c r="F965" s="25"/>
      <c r="G965" s="25"/>
      <c r="H965" s="25"/>
      <c r="I965" s="25"/>
      <c r="J965" s="25"/>
      <c r="K965" s="25"/>
      <c r="L965" s="25"/>
      <c r="M965" s="25"/>
    </row>
    <row r="966" spans="1:13" x14ac:dyDescent="0.3">
      <c r="A966" s="25"/>
      <c r="B966" s="25"/>
      <c r="C966" s="3"/>
      <c r="D966" s="25"/>
      <c r="E966" s="25"/>
      <c r="F966" s="25"/>
      <c r="G966" s="25"/>
      <c r="H966" s="25"/>
      <c r="I966" s="25"/>
      <c r="J966" s="25"/>
      <c r="K966" s="25"/>
      <c r="L966" s="25"/>
      <c r="M966" s="25"/>
    </row>
    <row r="967" spans="1:13" x14ac:dyDescent="0.3">
      <c r="A967" s="25"/>
      <c r="B967" s="25"/>
      <c r="C967" s="3"/>
      <c r="D967" s="25"/>
      <c r="E967" s="25"/>
      <c r="F967" s="25"/>
      <c r="G967" s="25"/>
      <c r="H967" s="25"/>
      <c r="I967" s="25"/>
      <c r="J967" s="25"/>
      <c r="K967" s="25"/>
      <c r="L967" s="25"/>
      <c r="M967" s="25"/>
    </row>
    <row r="968" spans="1:13" x14ac:dyDescent="0.3">
      <c r="A968" s="25"/>
      <c r="B968" s="25"/>
      <c r="C968" s="3"/>
      <c r="D968" s="25"/>
      <c r="E968" s="25"/>
      <c r="F968" s="25"/>
      <c r="G968" s="25"/>
      <c r="H968" s="25"/>
      <c r="I968" s="25"/>
      <c r="J968" s="25"/>
      <c r="K968" s="25"/>
      <c r="L968" s="25"/>
      <c r="M968" s="25"/>
    </row>
    <row r="969" spans="1:13" x14ac:dyDescent="0.3">
      <c r="A969" s="25"/>
      <c r="B969" s="25"/>
      <c r="C969" s="3"/>
      <c r="D969" s="25"/>
      <c r="E969" s="25"/>
      <c r="F969" s="25"/>
      <c r="G969" s="25"/>
      <c r="H969" s="25"/>
      <c r="I969" s="25"/>
      <c r="J969" s="25"/>
      <c r="K969" s="25"/>
      <c r="L969" s="25"/>
      <c r="M969" s="25"/>
    </row>
    <row r="970" spans="1:13" x14ac:dyDescent="0.3">
      <c r="A970" s="25"/>
      <c r="B970" s="25"/>
      <c r="C970" s="3"/>
      <c r="D970" s="25"/>
      <c r="E970" s="25"/>
      <c r="F970" s="25"/>
      <c r="G970" s="25"/>
      <c r="H970" s="25"/>
      <c r="I970" s="25"/>
      <c r="J970" s="25"/>
      <c r="K970" s="25"/>
      <c r="L970" s="25"/>
      <c r="M970" s="25"/>
    </row>
    <row r="971" spans="1:13" x14ac:dyDescent="0.3">
      <c r="A971" s="25"/>
      <c r="B971" s="25"/>
      <c r="C971" s="3"/>
      <c r="D971" s="25"/>
      <c r="E971" s="25"/>
      <c r="F971" s="25"/>
      <c r="G971" s="25"/>
      <c r="H971" s="25"/>
      <c r="I971" s="25"/>
      <c r="J971" s="25"/>
      <c r="K971" s="25"/>
      <c r="L971" s="25"/>
      <c r="M971" s="25"/>
    </row>
  </sheetData>
  <sortState xmlns:xlrd2="http://schemas.microsoft.com/office/spreadsheetml/2017/richdata2" ref="A2:M595">
    <sortCondition ref="A2:A595"/>
  </sortState>
  <conditionalFormatting sqref="G1:M591 G592:G594 I592:M594 G610:M1048576">
    <cfRule type="cellIs" dxfId="12" priority="4" operator="equal">
      <formula>"Proposed standard"</formula>
    </cfRule>
    <cfRule type="cellIs" dxfId="11" priority="5" operator="equal">
      <formula>"Draft"</formula>
    </cfRule>
    <cfRule type="cellIs" dxfId="10" priority="6" operator="equal">
      <formula>"Standard"</formula>
    </cfRule>
  </conditionalFormatting>
  <conditionalFormatting sqref="G595:M609">
    <cfRule type="cellIs" dxfId="9" priority="1" operator="equal">
      <formula>"Proposed standard"</formula>
    </cfRule>
    <cfRule type="cellIs" dxfId="8" priority="2" operator="equal">
      <formula>"Draft"</formula>
    </cfRule>
    <cfRule type="cellIs" dxfId="7" priority="3" operator="equal">
      <formula>"Standard"</formula>
    </cfRule>
  </conditionalFormatting>
  <conditionalFormatting sqref="H592:H594">
    <cfRule type="cellIs" dxfId="6" priority="56" operator="equal">
      <formula>"Proposed standard"</formula>
    </cfRule>
    <cfRule type="cellIs" dxfId="5" priority="59" operator="equal">
      <formula>"Draft"</formula>
    </cfRule>
    <cfRule type="cellIs" dxfId="4" priority="60" operator="equal">
      <formula>"Standard"</formula>
    </cfRule>
  </conditionalFormatting>
  <conditionalFormatting sqref="Q3">
    <cfRule type="cellIs" dxfId="3" priority="51" operator="equal">
      <formula>"ok"</formula>
    </cfRule>
    <cfRule type="cellIs" dxfId="2" priority="52" operator="equal">
      <formula>"nok"</formula>
    </cfRule>
  </conditionalFormatting>
  <dataValidations count="1">
    <dataValidation type="list" allowBlank="1" showInputMessage="1" showErrorMessage="1" sqref="G2:M1048576" xr:uid="{00000000-0002-0000-0600-000000000000}">
      <formula1>isAdopted</formula1>
    </dataValidation>
  </dataValidations>
  <pageMargins left="0.23622047244094491" right="0.23622047244094491" top="0.74803149606299213" bottom="0.74803149606299213" header="0.31496062992125984" footer="0.31496062992125984"/>
  <pageSetup scale="47" fitToHeight="99" orientation="portrait" r:id="rId1"/>
  <headerFooter>
    <oddHeader>&amp;L&amp;"-,Bold"&amp;14ADOPTATION OF STANDARD</oddHeader>
    <oddFooter>&amp;L&amp;F - &amp;A&amp;C&amp;P/&amp;N&amp;R&amp;D</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pageSetUpPr fitToPage="1"/>
  </sheetPr>
  <dimension ref="A1:N837"/>
  <sheetViews>
    <sheetView workbookViewId="0">
      <pane ySplit="1" topLeftCell="A2" activePane="bottomLeft" state="frozen"/>
      <selection activeCell="B4" sqref="B4"/>
      <selection pane="bottomLeft" activeCell="A497" sqref="A497"/>
    </sheetView>
  </sheetViews>
  <sheetFormatPr defaultRowHeight="14.4" x14ac:dyDescent="0.3"/>
  <cols>
    <col min="1" max="1" width="17.109375" style="16" customWidth="1"/>
    <col min="2" max="2" width="19.109375" style="16" customWidth="1"/>
    <col min="3" max="3" width="11" style="10" customWidth="1"/>
    <col min="4" max="4" width="17.44140625" style="8" bestFit="1" customWidth="1"/>
    <col min="5" max="5" width="26.44140625" style="12" customWidth="1"/>
    <col min="6" max="6" width="15.88671875" style="4" customWidth="1"/>
    <col min="7" max="7" width="27.6640625" style="16" customWidth="1"/>
    <col min="8" max="8" width="35.33203125" style="4" customWidth="1"/>
    <col min="9" max="9" width="38.5546875" style="4" customWidth="1"/>
    <col min="10" max="10" width="39.44140625" style="4" customWidth="1"/>
    <col min="11" max="12" width="12" style="8" customWidth="1"/>
    <col min="13" max="13" width="27" style="18" customWidth="1"/>
    <col min="14" max="14" width="2.6640625" style="2" customWidth="1"/>
  </cols>
  <sheetData>
    <row r="1" spans="1:13" s="1" customFormat="1" x14ac:dyDescent="0.3">
      <c r="A1" s="15" t="s">
        <v>1843</v>
      </c>
      <c r="B1" s="15" t="s">
        <v>1844</v>
      </c>
      <c r="C1" s="1" t="s">
        <v>714</v>
      </c>
      <c r="D1" s="1" t="s">
        <v>1492</v>
      </c>
      <c r="E1" s="6" t="s">
        <v>720</v>
      </c>
      <c r="F1" s="6" t="s">
        <v>715</v>
      </c>
      <c r="G1" s="15" t="s">
        <v>722</v>
      </c>
      <c r="H1" s="6" t="s">
        <v>742</v>
      </c>
      <c r="I1" s="6" t="s">
        <v>743</v>
      </c>
      <c r="J1" s="6" t="s">
        <v>716</v>
      </c>
      <c r="K1" s="1" t="s">
        <v>719</v>
      </c>
      <c r="L1" s="1" t="s">
        <v>721</v>
      </c>
      <c r="M1" s="17" t="s">
        <v>738</v>
      </c>
    </row>
    <row r="2" spans="1:13" x14ac:dyDescent="0.3">
      <c r="A2" s="16" t="str">
        <f>CONCATENATE(K2,F2)</f>
        <v>220subClassOf</v>
      </c>
      <c r="B2" s="16" t="str">
        <f>CONCATENATE(F2,L2)</f>
        <v>subClassOf221</v>
      </c>
      <c r="C2" s="10" t="s">
        <v>704</v>
      </c>
      <c r="D2" s="8" t="s">
        <v>60</v>
      </c>
      <c r="E2" s="12" t="str">
        <f>IF(K2,VLOOKUP(K2,Vocabulary!$A:$J,2,),"")</f>
        <v>OrganizationalUnit</v>
      </c>
      <c r="F2" s="4" t="s">
        <v>717</v>
      </c>
      <c r="G2" s="16" t="str">
        <f>IF(L2&lt;&gt;"",VLOOKUP(L2,Vocabulary!$A:$J,2,),IF(M2&lt;&gt;"",M2,""))</f>
        <v>Organization</v>
      </c>
      <c r="K2" s="8">
        <v>220</v>
      </c>
      <c r="L2" s="8">
        <v>221</v>
      </c>
    </row>
    <row r="3" spans="1:13" x14ac:dyDescent="0.3">
      <c r="A3" s="16" t="str">
        <f t="shared" ref="A3:A9" si="0">CONCATENATE(K3,F3)</f>
        <v>267domain</v>
      </c>
      <c r="B3" s="16" t="str">
        <f t="shared" ref="B3:B9" si="1">CONCATENATE(F3,L3)</f>
        <v>domain249</v>
      </c>
      <c r="C3" s="10" t="s">
        <v>704</v>
      </c>
      <c r="D3" s="8" t="s">
        <v>31</v>
      </c>
      <c r="E3" s="12" t="str">
        <f>IF(K3,VLOOKUP(K3,Vocabulary!$A:$J,2,),"")</f>
        <v>addressPosition</v>
      </c>
      <c r="F3" s="4" t="s">
        <v>0</v>
      </c>
      <c r="G3" s="16" t="str">
        <f>IF(L3&lt;&gt;"",VLOOKUP(L3,Vocabulary!$A:$J,2,),IF(M3&lt;&gt;"",M3,""))</f>
        <v>BelgianAddress</v>
      </c>
      <c r="K3" s="8">
        <v>267</v>
      </c>
      <c r="L3" s="8">
        <v>249</v>
      </c>
    </row>
    <row r="4" spans="1:13" x14ac:dyDescent="0.3">
      <c r="A4" s="16" t="str">
        <f t="shared" si="0"/>
        <v>268domain</v>
      </c>
      <c r="B4" s="16" t="str">
        <f t="shared" si="1"/>
        <v>domain249</v>
      </c>
      <c r="C4" s="10" t="s">
        <v>704</v>
      </c>
      <c r="D4" s="8" t="s">
        <v>31</v>
      </c>
      <c r="E4" s="12" t="str">
        <f>IF(K4,VLOOKUP(K4,Vocabulary!$A:$J,2,),"")</f>
        <v>addressSortField</v>
      </c>
      <c r="F4" s="4" t="s">
        <v>0</v>
      </c>
      <c r="G4" s="16" t="str">
        <f>IF(L4&lt;&gt;"",VLOOKUP(L4,Vocabulary!$A:$J,2,),IF(M4&lt;&gt;"",M4,""))</f>
        <v>BelgianAddress</v>
      </c>
      <c r="K4" s="8">
        <v>268</v>
      </c>
      <c r="L4" s="8">
        <v>249</v>
      </c>
    </row>
    <row r="5" spans="1:13" x14ac:dyDescent="0.3">
      <c r="A5" s="16" t="str">
        <f t="shared" si="0"/>
        <v>269domain</v>
      </c>
      <c r="B5" s="16" t="str">
        <f t="shared" si="1"/>
        <v>domain249</v>
      </c>
      <c r="C5" s="10" t="s">
        <v>704</v>
      </c>
      <c r="D5" s="8" t="s">
        <v>31</v>
      </c>
      <c r="E5" s="12" t="str">
        <f>IF(K5,VLOOKUP(K5,Vocabulary!$A:$J,2,),"")</f>
        <v>addressStatus</v>
      </c>
      <c r="F5" s="4" t="s">
        <v>0</v>
      </c>
      <c r="G5" s="16" t="str">
        <f>IF(L5&lt;&gt;"",VLOOKUP(L5,Vocabulary!$A:$J,2,),IF(M5&lt;&gt;"",M5,""))</f>
        <v>BelgianAddress</v>
      </c>
      <c r="K5" s="8">
        <v>269</v>
      </c>
      <c r="L5" s="8">
        <v>249</v>
      </c>
    </row>
    <row r="6" spans="1:13" x14ac:dyDescent="0.3">
      <c r="A6" s="16" t="str">
        <f t="shared" si="0"/>
        <v>280domain</v>
      </c>
      <c r="B6" s="16" t="str">
        <f t="shared" si="1"/>
        <v>domain249</v>
      </c>
      <c r="C6" s="10" t="s">
        <v>704</v>
      </c>
      <c r="D6" s="8" t="s">
        <v>31</v>
      </c>
      <c r="E6" s="12" t="str">
        <f>IF(K6,VLOOKUP(K6,Vocabulary!$A:$J,2,),"")</f>
        <v>assignedTo</v>
      </c>
      <c r="F6" s="4" t="s">
        <v>0</v>
      </c>
      <c r="G6" s="16" t="str">
        <f>IF(L6&lt;&gt;"",VLOOKUP(L6,Vocabulary!$A:$J,2,),IF(M6&lt;&gt;"",M6,""))</f>
        <v>BelgianAddress</v>
      </c>
      <c r="K6" s="8">
        <v>280</v>
      </c>
      <c r="L6" s="8">
        <v>249</v>
      </c>
    </row>
    <row r="7" spans="1:13" x14ac:dyDescent="0.3">
      <c r="A7" s="16" t="str">
        <f t="shared" si="0"/>
        <v>276domain</v>
      </c>
      <c r="B7" s="16" t="str">
        <f t="shared" si="1"/>
        <v>domain249</v>
      </c>
      <c r="C7" s="10" t="s">
        <v>704</v>
      </c>
      <c r="D7" s="8" t="s">
        <v>31</v>
      </c>
      <c r="E7" s="12" t="str">
        <f>IF(K7,VLOOKUP(K7,Vocabulary!$A:$J,2,),"")</f>
        <v>hasComponent</v>
      </c>
      <c r="F7" s="4" t="s">
        <v>0</v>
      </c>
      <c r="G7" s="16" t="str">
        <f>IF(L7&lt;&gt;"",VLOOKUP(L7,Vocabulary!$A:$J,2,),IF(M7&lt;&gt;"",M7,""))</f>
        <v>BelgianAddress</v>
      </c>
      <c r="K7" s="8">
        <v>276</v>
      </c>
      <c r="L7" s="8">
        <v>249</v>
      </c>
    </row>
    <row r="8" spans="1:13" x14ac:dyDescent="0.3">
      <c r="A8" s="16" t="str">
        <f t="shared" si="0"/>
        <v>277domain</v>
      </c>
      <c r="B8" s="16" t="str">
        <f t="shared" si="1"/>
        <v>domain249</v>
      </c>
      <c r="C8" s="10" t="s">
        <v>704</v>
      </c>
      <c r="D8" s="8" t="s">
        <v>31</v>
      </c>
      <c r="E8" s="12" t="str">
        <f>IF(K8,VLOOKUP(K8,Vocabulary!$A:$J,2,),"")</f>
        <v>hasRepresentation</v>
      </c>
      <c r="F8" s="4" t="s">
        <v>0</v>
      </c>
      <c r="G8" s="16" t="str">
        <f>IF(L8&lt;&gt;"",VLOOKUP(L8,Vocabulary!$A:$J,2,),IF(M8&lt;&gt;"",M8,""))</f>
        <v>BelgianAddress</v>
      </c>
      <c r="K8" s="8">
        <v>277</v>
      </c>
      <c r="L8" s="8">
        <v>249</v>
      </c>
    </row>
    <row r="9" spans="1:13" x14ac:dyDescent="0.3">
      <c r="A9" s="16" t="str">
        <f t="shared" si="0"/>
        <v>278domain</v>
      </c>
      <c r="B9" s="16" t="str">
        <f t="shared" si="1"/>
        <v>domain662</v>
      </c>
      <c r="C9" s="10" t="s">
        <v>704</v>
      </c>
      <c r="D9" s="8" t="s">
        <v>31</v>
      </c>
      <c r="E9" s="12" t="str">
        <f>IF(K9,VLOOKUP(K9,Vocabulary!$A:$J,2,),"")</f>
        <v>homonymAddition</v>
      </c>
      <c r="F9" s="4" t="s">
        <v>0</v>
      </c>
      <c r="G9" s="16" t="str">
        <f>IF(L9&lt;&gt;"",VLOOKUP(L9,Vocabulary!$A:$J,2,),IF(M9&lt;&gt;"",M9,""))</f>
        <v>StreetName</v>
      </c>
      <c r="K9" s="8">
        <v>278</v>
      </c>
      <c r="L9" s="8">
        <v>662</v>
      </c>
    </row>
    <row r="10" spans="1:13" x14ac:dyDescent="0.3">
      <c r="A10" s="16" t="str">
        <f t="shared" ref="A10:A70" si="2">CONCATENATE(K10,F10)</f>
        <v>663domain</v>
      </c>
      <c r="B10" s="16" t="str">
        <f t="shared" ref="B10:B70" si="3">CONCATENATE(F10,L10)</f>
        <v>domain249</v>
      </c>
      <c r="C10" s="10" t="s">
        <v>704</v>
      </c>
      <c r="D10" s="8" t="s">
        <v>31</v>
      </c>
      <c r="E10" s="12" t="str">
        <f>IF(K10,VLOOKUP(K10,Vocabulary!$A:$J,2,),"")</f>
        <v>houseNumber</v>
      </c>
      <c r="F10" s="4" t="s">
        <v>0</v>
      </c>
      <c r="G10" s="16" t="str">
        <f>IF(L10&lt;&gt;"",VLOOKUP(L10,Vocabulary!$A:$J,2,),IF(M10&lt;&gt;"",M10,""))</f>
        <v>BelgianAddress</v>
      </c>
      <c r="K10" s="8">
        <v>663</v>
      </c>
      <c r="L10" s="8">
        <v>249</v>
      </c>
    </row>
    <row r="11" spans="1:13" x14ac:dyDescent="0.3">
      <c r="A11" s="16" t="str">
        <f t="shared" si="2"/>
        <v>283domain</v>
      </c>
      <c r="B11" s="16" t="str">
        <f t="shared" si="3"/>
        <v>domain249</v>
      </c>
      <c r="C11" s="10" t="s">
        <v>704</v>
      </c>
      <c r="D11" s="8" t="s">
        <v>31</v>
      </c>
      <c r="E11" s="12" t="str">
        <f>IF(K11,VLOOKUP(K11,Vocabulary!$A:$J,2,),"")</f>
        <v>isOfficiallyAssigned</v>
      </c>
      <c r="F11" s="4" t="s">
        <v>0</v>
      </c>
      <c r="G11" s="16" t="str">
        <f>IF(L11&lt;&gt;"",VLOOKUP(L11,Vocabulary!$A:$J,2,),IF(M11&lt;&gt;"",M11,""))</f>
        <v>BelgianAddress</v>
      </c>
      <c r="K11" s="8">
        <v>283</v>
      </c>
      <c r="L11" s="8">
        <v>249</v>
      </c>
    </row>
    <row r="12" spans="1:13" x14ac:dyDescent="0.3">
      <c r="A12" s="16" t="str">
        <f t="shared" si="2"/>
        <v>289domain</v>
      </c>
      <c r="B12" s="16" t="str">
        <f t="shared" si="3"/>
        <v>domain258</v>
      </c>
      <c r="C12" s="10" t="s">
        <v>704</v>
      </c>
      <c r="D12" s="8" t="s">
        <v>31</v>
      </c>
      <c r="E12" s="12" t="str">
        <f>IF(K12,VLOOKUP(K12,Vocabulary!$A:$J,2,),"")</f>
        <v>municipalityName</v>
      </c>
      <c r="F12" s="4" t="s">
        <v>0</v>
      </c>
      <c r="G12" s="16" t="str">
        <f>IF(L12&lt;&gt;"",VLOOKUP(L12,Vocabulary!$A:$J,2,),IF(M12&lt;&gt;"",M12,""))</f>
        <v>Municipality</v>
      </c>
      <c r="K12" s="8">
        <v>289</v>
      </c>
      <c r="L12" s="8">
        <v>258</v>
      </c>
    </row>
    <row r="13" spans="1:13" x14ac:dyDescent="0.3">
      <c r="A13" s="16" t="str">
        <f t="shared" si="2"/>
        <v>292domain</v>
      </c>
      <c r="B13" s="16" t="str">
        <f t="shared" si="3"/>
        <v>domain256</v>
      </c>
      <c r="C13" s="10" t="s">
        <v>704</v>
      </c>
      <c r="D13" s="8" t="s">
        <v>745</v>
      </c>
      <c r="E13" s="12" t="e">
        <f>IF(K13,VLOOKUP(K13,Vocabulary!$A:$J,2,),"")</f>
        <v>#N/A</v>
      </c>
      <c r="F13" s="4" t="s">
        <v>0</v>
      </c>
      <c r="G13" s="16" t="str">
        <f>IF(L13&lt;&gt;"",VLOOKUP(L13,Vocabulary!$A:$J,2,),IF(M13&lt;&gt;"",M13,""))</f>
        <v>Identifier</v>
      </c>
      <c r="K13" s="8">
        <v>292</v>
      </c>
      <c r="L13" s="8">
        <v>256</v>
      </c>
    </row>
    <row r="14" spans="1:13" x14ac:dyDescent="0.3">
      <c r="A14" s="16" t="str">
        <f t="shared" si="2"/>
        <v>294domain</v>
      </c>
      <c r="B14" s="16" t="str">
        <f t="shared" si="3"/>
        <v>domain256</v>
      </c>
      <c r="C14" s="10" t="s">
        <v>704</v>
      </c>
      <c r="D14" s="8" t="s">
        <v>745</v>
      </c>
      <c r="E14" s="12" t="e">
        <f>IF(K14,VLOOKUP(K14,Vocabulary!$A:$J,2,),"")</f>
        <v>#N/A</v>
      </c>
      <c r="F14" s="4" t="s">
        <v>0</v>
      </c>
      <c r="G14" s="16" t="str">
        <f>IF(L14&lt;&gt;"",VLOOKUP(L14,Vocabulary!$A:$J,2,),IF(M14&lt;&gt;"",M14,""))</f>
        <v>Identifier</v>
      </c>
      <c r="K14" s="8">
        <v>294</v>
      </c>
      <c r="L14" s="8">
        <v>256</v>
      </c>
    </row>
    <row r="15" spans="1:13" x14ac:dyDescent="0.3">
      <c r="A15" s="16" t="str">
        <f t="shared" si="2"/>
        <v>297domain</v>
      </c>
      <c r="B15" s="16" t="str">
        <f t="shared" si="3"/>
        <v>domain261</v>
      </c>
      <c r="C15" s="10" t="s">
        <v>704</v>
      </c>
      <c r="D15" s="8" t="s">
        <v>31</v>
      </c>
      <c r="E15" s="12" t="str">
        <f>IF(K15,VLOOKUP(K15,Vocabulary!$A:$J,2,),"")</f>
        <v>partOfMunicipalityName</v>
      </c>
      <c r="F15" s="4" t="s">
        <v>0</v>
      </c>
      <c r="G15" s="16" t="str">
        <f>IF(L15&lt;&gt;"",VLOOKUP(L15,Vocabulary!$A:$J,2,),IF(M15&lt;&gt;"",M15,""))</f>
        <v>PartOfMunicipality</v>
      </c>
      <c r="K15" s="8">
        <v>297</v>
      </c>
      <c r="L15" s="8">
        <v>261</v>
      </c>
    </row>
    <row r="16" spans="1:13" x14ac:dyDescent="0.3">
      <c r="A16" s="16" t="str">
        <f t="shared" si="2"/>
        <v>299domain</v>
      </c>
      <c r="B16" s="16" t="str">
        <f t="shared" si="3"/>
        <v>domain255</v>
      </c>
      <c r="C16" s="10" t="s">
        <v>704</v>
      </c>
      <c r="D16" s="8" t="s">
        <v>31</v>
      </c>
      <c r="E16" s="12" t="str">
        <f>IF(K16,VLOOKUP(K16,Vocabulary!$A:$J,2,),"")</f>
        <v>pointGeometry</v>
      </c>
      <c r="F16" s="4" t="s">
        <v>0</v>
      </c>
      <c r="G16" s="16" t="str">
        <f>IF(L16&lt;&gt;"",VLOOKUP(L16,Vocabulary!$A:$J,2,),IF(M16&lt;&gt;"",M16,""))</f>
        <v>GeographicPosition</v>
      </c>
      <c r="K16" s="8">
        <v>299</v>
      </c>
      <c r="L16" s="8">
        <v>255</v>
      </c>
    </row>
    <row r="17" spans="1:12" x14ac:dyDescent="0.3">
      <c r="A17" s="16" t="str">
        <f t="shared" si="2"/>
        <v>300domain</v>
      </c>
      <c r="B17" s="16" t="str">
        <f t="shared" si="3"/>
        <v>domain255</v>
      </c>
      <c r="C17" s="10" t="s">
        <v>704</v>
      </c>
      <c r="D17" s="8" t="s">
        <v>31</v>
      </c>
      <c r="E17" s="12" t="str">
        <f>IF(K17,VLOOKUP(K17,Vocabulary!$A:$J,2,),"")</f>
        <v>positionGeometryMethod</v>
      </c>
      <c r="F17" s="4" t="s">
        <v>0</v>
      </c>
      <c r="G17" s="16" t="str">
        <f>IF(L17&lt;&gt;"",VLOOKUP(L17,Vocabulary!$A:$J,2,),IF(M17&lt;&gt;"",M17,""))</f>
        <v>GeographicPosition</v>
      </c>
      <c r="K17" s="8">
        <v>300</v>
      </c>
      <c r="L17" s="8">
        <v>255</v>
      </c>
    </row>
    <row r="18" spans="1:12" x14ac:dyDescent="0.3">
      <c r="A18" s="16" t="str">
        <f t="shared" si="2"/>
        <v>301domain</v>
      </c>
      <c r="B18" s="16" t="str">
        <f t="shared" si="3"/>
        <v>domain255</v>
      </c>
      <c r="C18" s="10" t="s">
        <v>704</v>
      </c>
      <c r="D18" s="8" t="s">
        <v>31</v>
      </c>
      <c r="E18" s="12" t="str">
        <f>IF(K18,VLOOKUP(K18,Vocabulary!$A:$J,2,),"")</f>
        <v>positionSpecification</v>
      </c>
      <c r="F18" s="4" t="s">
        <v>0</v>
      </c>
      <c r="G18" s="16" t="str">
        <f>IF(L18&lt;&gt;"",VLOOKUP(L18,Vocabulary!$A:$J,2,),IF(M18&lt;&gt;"",M18,""))</f>
        <v>GeographicPosition</v>
      </c>
      <c r="K18" s="8">
        <v>301</v>
      </c>
      <c r="L18" s="8">
        <v>255</v>
      </c>
    </row>
    <row r="19" spans="1:12" x14ac:dyDescent="0.3">
      <c r="A19" s="16" t="str">
        <f t="shared" si="2"/>
        <v>285domain</v>
      </c>
      <c r="B19" s="16" t="str">
        <f t="shared" si="3"/>
        <v>domain249</v>
      </c>
      <c r="C19" s="10" t="s">
        <v>704</v>
      </c>
      <c r="D19" s="8" t="s">
        <v>31</v>
      </c>
      <c r="E19" s="12" t="str">
        <f>IF(K19,VLOOKUP(K19,Vocabulary!$A:$J,2,),"")</f>
        <v>situatedIn</v>
      </c>
      <c r="F19" s="4" t="s">
        <v>0</v>
      </c>
      <c r="G19" s="16" t="str">
        <f>IF(L19&lt;&gt;"",VLOOKUP(L19,Vocabulary!$A:$J,2,),IF(M19&lt;&gt;"",M19,""))</f>
        <v>BelgianAddress</v>
      </c>
      <c r="K19" s="8">
        <v>285</v>
      </c>
      <c r="L19" s="8">
        <v>249</v>
      </c>
    </row>
    <row r="20" spans="1:12" x14ac:dyDescent="0.3">
      <c r="A20" s="16" t="str">
        <f t="shared" si="2"/>
        <v>285domain</v>
      </c>
      <c r="B20" s="16" t="str">
        <f t="shared" si="3"/>
        <v>domain261</v>
      </c>
      <c r="C20" s="10" t="s">
        <v>704</v>
      </c>
      <c r="D20" s="8" t="s">
        <v>31</v>
      </c>
      <c r="E20" s="12" t="str">
        <f>IF(K20,VLOOKUP(K20,Vocabulary!$A:$J,2,),"")</f>
        <v>situatedIn</v>
      </c>
      <c r="F20" s="4" t="s">
        <v>0</v>
      </c>
      <c r="G20" s="16" t="str">
        <f>IF(L20&lt;&gt;"",VLOOKUP(L20,Vocabulary!$A:$J,2,),IF(M20&lt;&gt;"",M20,""))</f>
        <v>PartOfMunicipality</v>
      </c>
      <c r="K20" s="8">
        <v>285</v>
      </c>
      <c r="L20" s="8">
        <v>261</v>
      </c>
    </row>
    <row r="21" spans="1:12" x14ac:dyDescent="0.3">
      <c r="A21" s="16" t="str">
        <f t="shared" si="2"/>
        <v>679domain</v>
      </c>
      <c r="B21" s="16" t="str">
        <f t="shared" si="3"/>
        <v>domain662</v>
      </c>
      <c r="C21" s="10" t="s">
        <v>704</v>
      </c>
      <c r="D21" s="8" t="s">
        <v>31</v>
      </c>
      <c r="E21" s="12" t="str">
        <f>IF(K21,VLOOKUP(K21,Vocabulary!$A:$J,2,),"")</f>
        <v>identifier</v>
      </c>
      <c r="F21" s="4" t="s">
        <v>0</v>
      </c>
      <c r="G21" s="16" t="str">
        <f>IF(L21&lt;&gt;"",VLOOKUP(L21,Vocabulary!$A:$J,2,),IF(M21&lt;&gt;"",M21,""))</f>
        <v>StreetName</v>
      </c>
      <c r="K21" s="8">
        <v>679</v>
      </c>
      <c r="L21" s="8">
        <v>662</v>
      </c>
    </row>
    <row r="22" spans="1:12" x14ac:dyDescent="0.3">
      <c r="A22" s="16" t="str">
        <f t="shared" si="2"/>
        <v>666domain</v>
      </c>
      <c r="B22" s="16" t="str">
        <f t="shared" si="3"/>
        <v>domain662</v>
      </c>
      <c r="C22" s="10" t="s">
        <v>704</v>
      </c>
      <c r="D22" s="8" t="s">
        <v>31</v>
      </c>
      <c r="E22" s="12" t="str">
        <f>IF(K22,VLOOKUP(K22,Vocabulary!$A:$J,2,),"")</f>
        <v>streetNameStatus</v>
      </c>
      <c r="F22" s="4" t="s">
        <v>0</v>
      </c>
      <c r="G22" s="16" t="str">
        <f>IF(L22&lt;&gt;"",VLOOKUP(L22,Vocabulary!$A:$J,2,),IF(M22&lt;&gt;"",M22,""))</f>
        <v>StreetName</v>
      </c>
      <c r="K22" s="8">
        <v>666</v>
      </c>
      <c r="L22" s="8">
        <v>662</v>
      </c>
    </row>
    <row r="23" spans="1:12" x14ac:dyDescent="0.3">
      <c r="A23" s="16" t="str">
        <f t="shared" si="2"/>
        <v>667domain</v>
      </c>
      <c r="B23" s="16" t="str">
        <f t="shared" si="3"/>
        <v>domain662</v>
      </c>
      <c r="C23" s="10" t="s">
        <v>704</v>
      </c>
      <c r="D23" s="8" t="s">
        <v>31</v>
      </c>
      <c r="E23" s="12" t="str">
        <f>IF(K23,VLOOKUP(K23,Vocabulary!$A:$J,2,),"")</f>
        <v>streetNameType</v>
      </c>
      <c r="F23" s="4" t="s">
        <v>0</v>
      </c>
      <c r="G23" s="16" t="str">
        <f>IF(L23&lt;&gt;"",VLOOKUP(L23,Vocabulary!$A:$J,2,),IF(M23&lt;&gt;"",M23,""))</f>
        <v>StreetName</v>
      </c>
      <c r="K23" s="8">
        <v>667</v>
      </c>
      <c r="L23" s="8">
        <v>662</v>
      </c>
    </row>
    <row r="24" spans="1:12" x14ac:dyDescent="0.3">
      <c r="A24" s="16" t="str">
        <f t="shared" si="2"/>
        <v>311domain</v>
      </c>
      <c r="B24" s="16" t="str">
        <f t="shared" si="3"/>
        <v>domain256</v>
      </c>
      <c r="C24" s="10" t="s">
        <v>704</v>
      </c>
      <c r="D24" s="8" t="s">
        <v>745</v>
      </c>
      <c r="E24" s="12" t="e">
        <f>IF(K24,VLOOKUP(K24,Vocabulary!$A:$J,2,),"")</f>
        <v>#N/A</v>
      </c>
      <c r="F24" s="4" t="s">
        <v>0</v>
      </c>
      <c r="G24" s="16" t="str">
        <f>IF(L24&lt;&gt;"",VLOOKUP(L24,Vocabulary!$A:$J,2,),IF(M24&lt;&gt;"",M24,""))</f>
        <v>Identifier</v>
      </c>
      <c r="K24" s="8">
        <v>311</v>
      </c>
      <c r="L24" s="8">
        <v>256</v>
      </c>
    </row>
    <row r="25" spans="1:12" x14ac:dyDescent="0.3">
      <c r="A25" s="16" t="str">
        <f t="shared" si="2"/>
        <v>352domain</v>
      </c>
      <c r="B25" s="16" t="str">
        <f t="shared" si="3"/>
        <v>domain249</v>
      </c>
      <c r="C25" s="10" t="s">
        <v>704</v>
      </c>
      <c r="D25" s="8" t="s">
        <v>31</v>
      </c>
      <c r="E25" s="12" t="str">
        <f>IF(K25,VLOOKUP(K25,Vocabulary!$A:$J,2,),"")</f>
        <v>endDate</v>
      </c>
      <c r="F25" s="4" t="s">
        <v>0</v>
      </c>
      <c r="G25" s="16" t="str">
        <f>IF(L25&lt;&gt;"",VLOOKUP(L25,Vocabulary!$A:$J,2,),IF(M25&lt;&gt;"",M25,""))</f>
        <v>BelgianAddress</v>
      </c>
      <c r="K25" s="8">
        <v>352</v>
      </c>
      <c r="L25" s="8">
        <v>249</v>
      </c>
    </row>
    <row r="26" spans="1:12" x14ac:dyDescent="0.3">
      <c r="A26" s="16" t="str">
        <f t="shared" si="2"/>
        <v>352domain</v>
      </c>
      <c r="B26" s="16" t="str">
        <f t="shared" si="3"/>
        <v>domain662</v>
      </c>
      <c r="C26" s="10" t="s">
        <v>704</v>
      </c>
      <c r="D26" s="8" t="s">
        <v>31</v>
      </c>
      <c r="E26" s="12" t="str">
        <f>IF(K26,VLOOKUP(K26,Vocabulary!$A:$J,2,),"")</f>
        <v>endDate</v>
      </c>
      <c r="F26" s="4" t="s">
        <v>0</v>
      </c>
      <c r="G26" s="16" t="str">
        <f>IF(L26&lt;&gt;"",VLOOKUP(L26,Vocabulary!$A:$J,2,),IF(M26&lt;&gt;"",M26,""))</f>
        <v>StreetName</v>
      </c>
      <c r="K26" s="8">
        <v>352</v>
      </c>
      <c r="L26" s="8">
        <v>662</v>
      </c>
    </row>
    <row r="27" spans="1:12" x14ac:dyDescent="0.3">
      <c r="A27" s="16" t="str">
        <f t="shared" si="2"/>
        <v>355domain</v>
      </c>
      <c r="B27" s="16" t="str">
        <f t="shared" si="3"/>
        <v>domain249</v>
      </c>
      <c r="C27" s="10" t="s">
        <v>704</v>
      </c>
      <c r="D27" s="8" t="s">
        <v>31</v>
      </c>
      <c r="E27" s="12" t="str">
        <f>IF(K27,VLOOKUP(K27,Vocabulary!$A:$J,2,),"")</f>
        <v>startDate</v>
      </c>
      <c r="F27" s="4" t="s">
        <v>0</v>
      </c>
      <c r="G27" s="16" t="str">
        <f>IF(L27&lt;&gt;"",VLOOKUP(L27,Vocabulary!$A:$J,2,),IF(M27&lt;&gt;"",M27,""))</f>
        <v>BelgianAddress</v>
      </c>
      <c r="K27" s="8">
        <v>355</v>
      </c>
      <c r="L27" s="8">
        <v>249</v>
      </c>
    </row>
    <row r="28" spans="1:12" x14ac:dyDescent="0.3">
      <c r="A28" s="16" t="str">
        <f t="shared" si="2"/>
        <v>355domain</v>
      </c>
      <c r="B28" s="16" t="str">
        <f t="shared" si="3"/>
        <v>domain662</v>
      </c>
      <c r="C28" s="10" t="s">
        <v>704</v>
      </c>
      <c r="D28" s="8" t="s">
        <v>31</v>
      </c>
      <c r="E28" s="12" t="str">
        <f>IF(K28,VLOOKUP(K28,Vocabulary!$A:$J,2,),"")</f>
        <v>startDate</v>
      </c>
      <c r="F28" s="4" t="s">
        <v>0</v>
      </c>
      <c r="G28" s="16" t="str">
        <f>IF(L28&lt;&gt;"",VLOOKUP(L28,Vocabulary!$A:$J,2,),IF(M28&lt;&gt;"",M28,""))</f>
        <v>StreetName</v>
      </c>
      <c r="K28" s="8">
        <v>355</v>
      </c>
      <c r="L28" s="8">
        <v>662</v>
      </c>
    </row>
    <row r="29" spans="1:12" x14ac:dyDescent="0.3">
      <c r="A29" s="16" t="str">
        <f t="shared" si="2"/>
        <v>653domain</v>
      </c>
      <c r="B29" s="16" t="str">
        <f t="shared" si="3"/>
        <v>domain251</v>
      </c>
      <c r="C29" s="10" t="s">
        <v>704</v>
      </c>
      <c r="D29" s="8" t="s">
        <v>31</v>
      </c>
      <c r="E29" s="12" t="str">
        <f>IF(K29,VLOOKUP(K29,Vocabulary!$A:$J,2,),"")</f>
        <v>addressArea</v>
      </c>
      <c r="F29" s="4" t="s">
        <v>0</v>
      </c>
      <c r="G29" s="16" t="str">
        <f>IF(L29&lt;&gt;"",VLOOKUP(L29,Vocabulary!$A:$J,2,),IF(M29&lt;&gt;"",M29,""))</f>
        <v>Address</v>
      </c>
      <c r="K29" s="8">
        <v>653</v>
      </c>
      <c r="L29" s="8">
        <v>251</v>
      </c>
    </row>
    <row r="30" spans="1:12" x14ac:dyDescent="0.3">
      <c r="A30" s="16" t="str">
        <f t="shared" si="2"/>
        <v>679domain</v>
      </c>
      <c r="B30" s="16" t="str">
        <f t="shared" si="3"/>
        <v>domain251</v>
      </c>
      <c r="C30" s="10" t="s">
        <v>704</v>
      </c>
      <c r="D30" s="8" t="s">
        <v>31</v>
      </c>
      <c r="E30" s="12" t="str">
        <f>IF(K30,VLOOKUP(K30,Vocabulary!$A:$J,2,),"")</f>
        <v>identifier</v>
      </c>
      <c r="F30" s="4" t="s">
        <v>0</v>
      </c>
      <c r="G30" s="16" t="str">
        <f>IF(L30&lt;&gt;"",VLOOKUP(L30,Vocabulary!$A:$J,2,),IF(M30&lt;&gt;"",M30,""))</f>
        <v>Address</v>
      </c>
      <c r="K30" s="8">
        <v>679</v>
      </c>
      <c r="L30" s="8">
        <v>251</v>
      </c>
    </row>
    <row r="31" spans="1:12" x14ac:dyDescent="0.3">
      <c r="A31" s="16" t="str">
        <f t="shared" si="2"/>
        <v>651domain</v>
      </c>
      <c r="B31" s="16" t="str">
        <f t="shared" si="3"/>
        <v>domain251</v>
      </c>
      <c r="C31" s="10" t="s">
        <v>704</v>
      </c>
      <c r="D31" s="8" t="s">
        <v>31</v>
      </c>
      <c r="E31" s="12" t="str">
        <f>IF(K31,VLOOKUP(K31,Vocabulary!$A:$J,2,),"")</f>
        <v>adminUnitL1</v>
      </c>
      <c r="F31" s="4" t="s">
        <v>0</v>
      </c>
      <c r="G31" s="16" t="str">
        <f>IF(L31&lt;&gt;"",VLOOKUP(L31,Vocabulary!$A:$J,2,),IF(M31&lt;&gt;"",M31,""))</f>
        <v>Address</v>
      </c>
      <c r="K31" s="8">
        <v>651</v>
      </c>
      <c r="L31" s="8">
        <v>251</v>
      </c>
    </row>
    <row r="32" spans="1:12" x14ac:dyDescent="0.3">
      <c r="A32" s="16" t="str">
        <f t="shared" si="2"/>
        <v>652domain</v>
      </c>
      <c r="B32" s="16" t="str">
        <f t="shared" si="3"/>
        <v>domain251</v>
      </c>
      <c r="C32" s="10" t="s">
        <v>704</v>
      </c>
      <c r="D32" s="8" t="s">
        <v>31</v>
      </c>
      <c r="E32" s="12" t="str">
        <f>IF(K32,VLOOKUP(K32,Vocabulary!$A:$J,2,),"")</f>
        <v>adminUnitL2</v>
      </c>
      <c r="F32" s="4" t="s">
        <v>0</v>
      </c>
      <c r="G32" s="16" t="str">
        <f>IF(L32&lt;&gt;"",VLOOKUP(L32,Vocabulary!$A:$J,2,),IF(M32&lt;&gt;"",M32,""))</f>
        <v>Address</v>
      </c>
      <c r="K32" s="8">
        <v>652</v>
      </c>
      <c r="L32" s="8">
        <v>251</v>
      </c>
    </row>
    <row r="33" spans="1:13" x14ac:dyDescent="0.3">
      <c r="A33" s="16" t="str">
        <f t="shared" si="2"/>
        <v>272domain</v>
      </c>
      <c r="B33" s="16" t="str">
        <f t="shared" si="3"/>
        <v>domain251</v>
      </c>
      <c r="C33" s="10" t="s">
        <v>704</v>
      </c>
      <c r="D33" s="8" t="s">
        <v>31</v>
      </c>
      <c r="E33" s="12" t="str">
        <f>IF(K33,VLOOKUP(K33,Vocabulary!$A:$J,2,),"")</f>
        <v>fullAddress</v>
      </c>
      <c r="F33" s="4" t="s">
        <v>0</v>
      </c>
      <c r="G33" s="16" t="str">
        <f>IF(L33&lt;&gt;"",VLOOKUP(L33,Vocabulary!$A:$J,2,),IF(M33&lt;&gt;"",M33,""))</f>
        <v>Address</v>
      </c>
      <c r="K33" s="8">
        <v>272</v>
      </c>
      <c r="L33" s="8">
        <v>251</v>
      </c>
    </row>
    <row r="34" spans="1:13" x14ac:dyDescent="0.3">
      <c r="A34" s="16" t="str">
        <f t="shared" si="2"/>
        <v>654domain</v>
      </c>
      <c r="B34" s="16" t="str">
        <f t="shared" si="3"/>
        <v>domain251</v>
      </c>
      <c r="C34" s="10" t="s">
        <v>704</v>
      </c>
      <c r="D34" s="8" t="s">
        <v>31</v>
      </c>
      <c r="E34" s="12" t="str">
        <f>IF(K34,VLOOKUP(K34,Vocabulary!$A:$J,2,),"")</f>
        <v>locatorName</v>
      </c>
      <c r="F34" s="4" t="s">
        <v>0</v>
      </c>
      <c r="G34" s="16" t="str">
        <f>IF(L34&lt;&gt;"",VLOOKUP(L34,Vocabulary!$A:$J,2,),IF(M34&lt;&gt;"",M34,""))</f>
        <v>Address</v>
      </c>
      <c r="K34" s="8">
        <v>654</v>
      </c>
      <c r="L34" s="8">
        <v>251</v>
      </c>
    </row>
    <row r="35" spans="1:13" x14ac:dyDescent="0.3">
      <c r="A35" s="16" t="str">
        <f t="shared" si="2"/>
        <v>298domain</v>
      </c>
      <c r="B35" s="16" t="str">
        <f t="shared" si="3"/>
        <v>domain249</v>
      </c>
      <c r="C35" s="10" t="s">
        <v>704</v>
      </c>
      <c r="D35" s="8" t="s">
        <v>31</v>
      </c>
      <c r="E35" s="12" t="str">
        <f>IF(K35,VLOOKUP(K35,Vocabulary!$A:$J,2,),"")</f>
        <v>boxNumber</v>
      </c>
      <c r="F35" s="4" t="s">
        <v>0</v>
      </c>
      <c r="G35" s="16" t="str">
        <f>IF(L35&lt;&gt;"",VLOOKUP(L35,Vocabulary!$A:$J,2,),IF(M35&lt;&gt;"",M35,""))</f>
        <v>BelgianAddress</v>
      </c>
      <c r="K35" s="8">
        <v>298</v>
      </c>
      <c r="L35" s="8">
        <v>249</v>
      </c>
    </row>
    <row r="36" spans="1:13" x14ac:dyDescent="0.3">
      <c r="A36" s="16" t="str">
        <f t="shared" si="2"/>
        <v>303domain</v>
      </c>
      <c r="B36" s="16" t="str">
        <f t="shared" si="3"/>
        <v>domain251</v>
      </c>
      <c r="C36" s="10" t="s">
        <v>704</v>
      </c>
      <c r="D36" s="8" t="s">
        <v>31</v>
      </c>
      <c r="E36" s="12" t="str">
        <f>IF(K36,VLOOKUP(K36,Vocabulary!$A:$J,2,),"")</f>
        <v>postCode</v>
      </c>
      <c r="F36" s="4" t="s">
        <v>0</v>
      </c>
      <c r="G36" s="16" t="str">
        <f>IF(L36&lt;&gt;"",VLOOKUP(L36,Vocabulary!$A:$J,2,),IF(M36&lt;&gt;"",M36,""))</f>
        <v>Address</v>
      </c>
      <c r="K36" s="8">
        <v>303</v>
      </c>
      <c r="L36" s="8">
        <v>251</v>
      </c>
    </row>
    <row r="37" spans="1:13" x14ac:dyDescent="0.3">
      <c r="A37" s="16" t="str">
        <f t="shared" si="2"/>
        <v>649domain</v>
      </c>
      <c r="B37" s="16" t="str">
        <f t="shared" si="3"/>
        <v>domain262</v>
      </c>
      <c r="C37" s="10" t="s">
        <v>704</v>
      </c>
      <c r="D37" s="8" t="s">
        <v>31</v>
      </c>
      <c r="E37" s="12" t="str">
        <f>IF(K37,VLOOKUP(K37,Vocabulary!$A:$J,2,),"")</f>
        <v>postName</v>
      </c>
      <c r="F37" s="4" t="s">
        <v>0</v>
      </c>
      <c r="G37" s="16" t="str">
        <f>IF(L37&lt;&gt;"",VLOOKUP(L37,Vocabulary!$A:$J,2,),IF(M37&lt;&gt;"",M37,""))</f>
        <v>PostalInfo</v>
      </c>
      <c r="K37" s="8">
        <v>649</v>
      </c>
      <c r="L37" s="8">
        <v>262</v>
      </c>
    </row>
    <row r="38" spans="1:13" x14ac:dyDescent="0.3">
      <c r="A38" s="16" t="str">
        <f t="shared" si="2"/>
        <v>649domain</v>
      </c>
      <c r="B38" s="16" t="str">
        <f t="shared" si="3"/>
        <v>domain251</v>
      </c>
      <c r="C38" s="10" t="s">
        <v>704</v>
      </c>
      <c r="D38" s="8" t="s">
        <v>31</v>
      </c>
      <c r="E38" s="12" t="str">
        <f>IF(K38,VLOOKUP(K38,Vocabulary!$A:$J,2,),"")</f>
        <v>postName</v>
      </c>
      <c r="F38" s="4" t="s">
        <v>0</v>
      </c>
      <c r="G38" s="16" t="str">
        <f>IF(L38&lt;&gt;"",VLOOKUP(L38,Vocabulary!$A:$J,2,),IF(M38&lt;&gt;"",M38,""))</f>
        <v>Address</v>
      </c>
      <c r="K38" s="8">
        <v>649</v>
      </c>
      <c r="L38" s="8">
        <v>251</v>
      </c>
    </row>
    <row r="39" spans="1:13" x14ac:dyDescent="0.3">
      <c r="A39" s="16" t="str">
        <f t="shared" si="2"/>
        <v>664domain</v>
      </c>
      <c r="B39" s="16" t="str">
        <f t="shared" si="3"/>
        <v>domain662</v>
      </c>
      <c r="C39" s="10" t="s">
        <v>704</v>
      </c>
      <c r="D39" s="8" t="s">
        <v>31</v>
      </c>
      <c r="E39" s="12" t="str">
        <f>IF(K39,VLOOKUP(K39,Vocabulary!$A:$J,2,),"")</f>
        <v>streetName</v>
      </c>
      <c r="F39" s="4" t="s">
        <v>0</v>
      </c>
      <c r="G39" s="16" t="str">
        <f>IF(L39&lt;&gt;"",VLOOKUP(L39,Vocabulary!$A:$J,2,),IF(M39&lt;&gt;"",M39,""))</f>
        <v>StreetName</v>
      </c>
      <c r="K39" s="8">
        <v>664</v>
      </c>
      <c r="L39" s="8">
        <v>662</v>
      </c>
    </row>
    <row r="40" spans="1:13" x14ac:dyDescent="0.3">
      <c r="A40" s="16" t="str">
        <f t="shared" si="2"/>
        <v>360hasConcept</v>
      </c>
      <c r="B40" s="16" t="str">
        <f t="shared" si="3"/>
        <v>hasConcept</v>
      </c>
      <c r="C40" s="10" t="s">
        <v>704</v>
      </c>
      <c r="D40" s="8" t="s">
        <v>31</v>
      </c>
      <c r="E40" s="12" t="str">
        <f>IF(K40,VLOOKUP(K40,Vocabulary!$A:$J,2,),"")</f>
        <v>AddressStatus</v>
      </c>
      <c r="F40" s="4" t="s">
        <v>740</v>
      </c>
      <c r="G40" s="16" t="str">
        <f>IF(L40&lt;&gt;"",VLOOKUP(L40,Vocabulary!$A:$J,2,),IF(M40&lt;&gt;"",M40,""))</f>
        <v>current</v>
      </c>
      <c r="H40" s="4" t="s">
        <v>190</v>
      </c>
      <c r="I40" s="4" t="s">
        <v>191</v>
      </c>
      <c r="K40" s="8">
        <v>360</v>
      </c>
      <c r="M40" s="18" t="s">
        <v>200</v>
      </c>
    </row>
    <row r="41" spans="1:13" x14ac:dyDescent="0.3">
      <c r="A41" s="16" t="str">
        <f t="shared" si="2"/>
        <v>360hasConcept</v>
      </c>
      <c r="B41" s="16" t="str">
        <f t="shared" si="3"/>
        <v>hasConcept</v>
      </c>
      <c r="C41" s="10" t="s">
        <v>704</v>
      </c>
      <c r="D41" s="8" t="s">
        <v>31</v>
      </c>
      <c r="E41" s="12" t="str">
        <f>IF(K41,VLOOKUP(K41,Vocabulary!$A:$J,2,),"")</f>
        <v>AddressStatus</v>
      </c>
      <c r="F41" s="4" t="s">
        <v>740</v>
      </c>
      <c r="G41" s="16" t="str">
        <f>IF(L41&lt;&gt;"",VLOOKUP(L41,Vocabulary!$A:$J,2,),IF(M41&lt;&gt;"",M41,""))</f>
        <v>proposed</v>
      </c>
      <c r="H41" s="4" t="s">
        <v>193</v>
      </c>
      <c r="I41" s="4" t="s">
        <v>192</v>
      </c>
      <c r="K41" s="8">
        <v>360</v>
      </c>
      <c r="M41" s="18" t="s">
        <v>201</v>
      </c>
    </row>
    <row r="42" spans="1:13" x14ac:dyDescent="0.3">
      <c r="A42" s="16" t="str">
        <f t="shared" si="2"/>
        <v>360hasConcept</v>
      </c>
      <c r="B42" s="16" t="str">
        <f t="shared" si="3"/>
        <v>hasConcept</v>
      </c>
      <c r="C42" s="10" t="s">
        <v>704</v>
      </c>
      <c r="D42" s="8" t="s">
        <v>31</v>
      </c>
      <c r="E42" s="12" t="str">
        <f>IF(K42,VLOOKUP(K42,Vocabulary!$A:$J,2,),"")</f>
        <v>AddressStatus</v>
      </c>
      <c r="F42" s="4" t="s">
        <v>740</v>
      </c>
      <c r="G42" s="16" t="str">
        <f>IF(L42&lt;&gt;"",VLOOKUP(L42,Vocabulary!$A:$J,2,),IF(M42&lt;&gt;"",M42,""))</f>
        <v>reserved</v>
      </c>
      <c r="H42" s="4" t="s">
        <v>194</v>
      </c>
      <c r="I42" s="4" t="s">
        <v>195</v>
      </c>
      <c r="K42" s="8">
        <v>360</v>
      </c>
      <c r="M42" s="18" t="s">
        <v>202</v>
      </c>
    </row>
    <row r="43" spans="1:13" x14ac:dyDescent="0.3">
      <c r="A43" s="16" t="str">
        <f t="shared" si="2"/>
        <v>360hasConcept</v>
      </c>
      <c r="B43" s="16" t="str">
        <f t="shared" si="3"/>
        <v>hasConcept</v>
      </c>
      <c r="C43" s="10" t="s">
        <v>704</v>
      </c>
      <c r="D43" s="8" t="s">
        <v>31</v>
      </c>
      <c r="E43" s="12" t="str">
        <f>IF(K43,VLOOKUP(K43,Vocabulary!$A:$J,2,),"")</f>
        <v>AddressStatus</v>
      </c>
      <c r="F43" s="4" t="s">
        <v>740</v>
      </c>
      <c r="G43" s="16" t="str">
        <f>IF(L43&lt;&gt;"",VLOOKUP(L43,Vocabulary!$A:$J,2,),IF(M43&lt;&gt;"",M43,""))</f>
        <v>retired</v>
      </c>
      <c r="H43" s="4" t="s">
        <v>196</v>
      </c>
      <c r="I43" s="4" t="s">
        <v>197</v>
      </c>
      <c r="K43" s="8">
        <v>360</v>
      </c>
      <c r="M43" s="18" t="s">
        <v>203</v>
      </c>
    </row>
    <row r="44" spans="1:13" x14ac:dyDescent="0.3">
      <c r="A44" s="16" t="str">
        <f t="shared" si="2"/>
        <v>378hasConcept</v>
      </c>
      <c r="B44" s="16" t="str">
        <f t="shared" si="3"/>
        <v>hasConcept</v>
      </c>
      <c r="C44" s="10" t="s">
        <v>704</v>
      </c>
      <c r="D44" s="8" t="s">
        <v>31</v>
      </c>
      <c r="E44" s="12" t="str">
        <f>IF(K44,VLOOKUP(K44,Vocabulary!$A:$J,2,),"")</f>
        <v>PositionGeometryMethod</v>
      </c>
      <c r="F44" s="4" t="s">
        <v>740</v>
      </c>
      <c r="G44" s="16" t="str">
        <f>IF(L44&lt;&gt;"",VLOOKUP(L44,Vocabulary!$A:$J,2,),IF(M44&lt;&gt;"",M44,""))</f>
        <v>assignedByAdministrator</v>
      </c>
      <c r="H44" s="4" t="s">
        <v>206</v>
      </c>
      <c r="I44" s="4" t="s">
        <v>207</v>
      </c>
      <c r="K44" s="8">
        <v>378</v>
      </c>
      <c r="M44" s="18" t="s">
        <v>204</v>
      </c>
    </row>
    <row r="45" spans="1:13" x14ac:dyDescent="0.3">
      <c r="A45" s="16" t="str">
        <f t="shared" si="2"/>
        <v>378hasConcept</v>
      </c>
      <c r="B45" s="16" t="str">
        <f t="shared" si="3"/>
        <v>hasConcept</v>
      </c>
      <c r="C45" s="10" t="s">
        <v>704</v>
      </c>
      <c r="D45" s="8" t="s">
        <v>31</v>
      </c>
      <c r="E45" s="12" t="str">
        <f>IF(K45,VLOOKUP(K45,Vocabulary!$A:$J,2,),"")</f>
        <v>PositionGeometryMethod</v>
      </c>
      <c r="F45" s="4" t="s">
        <v>740</v>
      </c>
      <c r="G45" s="16" t="str">
        <f>IF(L45&lt;&gt;"",VLOOKUP(L45,Vocabulary!$A:$J,2,),IF(M45&lt;&gt;"",M45,""))</f>
        <v>derivedFromObject</v>
      </c>
      <c r="H45" s="4" t="s">
        <v>208</v>
      </c>
      <c r="I45" s="4" t="s">
        <v>209</v>
      </c>
      <c r="K45" s="8">
        <v>378</v>
      </c>
      <c r="M45" s="18" t="s">
        <v>205</v>
      </c>
    </row>
    <row r="46" spans="1:13" x14ac:dyDescent="0.3">
      <c r="A46" s="16" t="str">
        <f t="shared" si="2"/>
        <v>379hasConcept</v>
      </c>
      <c r="B46" s="16" t="str">
        <f t="shared" si="3"/>
        <v>hasConcept</v>
      </c>
      <c r="C46" s="10" t="s">
        <v>704</v>
      </c>
      <c r="D46" s="8" t="s">
        <v>31</v>
      </c>
      <c r="E46" s="12" t="str">
        <f>IF(K46,VLOOKUP(K46,Vocabulary!$A:$J,2,),"")</f>
        <v>PositionSpecification</v>
      </c>
      <c r="F46" s="4" t="s">
        <v>740</v>
      </c>
      <c r="G46" s="16" t="str">
        <f>IF(L46&lt;&gt;"",VLOOKUP(L46,Vocabulary!$A:$J,2,),IF(M46&lt;&gt;"",M46,""))</f>
        <v>building</v>
      </c>
      <c r="H46" s="4" t="s">
        <v>182</v>
      </c>
      <c r="I46" s="4" t="s">
        <v>183</v>
      </c>
      <c r="K46" s="8">
        <v>379</v>
      </c>
      <c r="M46" s="18" t="s">
        <v>210</v>
      </c>
    </row>
    <row r="47" spans="1:13" x14ac:dyDescent="0.3">
      <c r="A47" s="16" t="str">
        <f t="shared" si="2"/>
        <v>379hasConcept</v>
      </c>
      <c r="B47" s="16" t="str">
        <f t="shared" si="3"/>
        <v>hasConcept</v>
      </c>
      <c r="C47" s="10" t="s">
        <v>704</v>
      </c>
      <c r="D47" s="8" t="s">
        <v>31</v>
      </c>
      <c r="E47" s="12" t="str">
        <f>IF(K47,VLOOKUP(K47,Vocabulary!$A:$J,2,),"")</f>
        <v>PositionSpecification</v>
      </c>
      <c r="F47" s="4" t="s">
        <v>740</v>
      </c>
      <c r="G47" s="16" t="str">
        <f>IF(L47&lt;&gt;"",VLOOKUP(L47,Vocabulary!$A:$J,2,),IF(M47&lt;&gt;"",M47,""))</f>
        <v>buildingUnit</v>
      </c>
      <c r="H47" s="4" t="s">
        <v>218</v>
      </c>
      <c r="I47" s="4" t="s">
        <v>219</v>
      </c>
      <c r="K47" s="8">
        <v>379</v>
      </c>
      <c r="M47" s="18" t="s">
        <v>211</v>
      </c>
    </row>
    <row r="48" spans="1:13" x14ac:dyDescent="0.3">
      <c r="A48" s="16" t="str">
        <f t="shared" si="2"/>
        <v>379hasConcept</v>
      </c>
      <c r="B48" s="16" t="str">
        <f t="shared" si="3"/>
        <v>hasConcept</v>
      </c>
      <c r="C48" s="10" t="s">
        <v>704</v>
      </c>
      <c r="D48" s="8" t="s">
        <v>31</v>
      </c>
      <c r="E48" s="12" t="str">
        <f>IF(K48,VLOOKUP(K48,Vocabulary!$A:$J,2,),"")</f>
        <v>PositionSpecification</v>
      </c>
      <c r="F48" s="4" t="s">
        <v>740</v>
      </c>
      <c r="G48" s="16" t="str">
        <f>IF(L48&lt;&gt;"",VLOOKUP(L48,Vocabulary!$A:$J,2,),IF(M48&lt;&gt;"",M48,""))</f>
        <v>entrance</v>
      </c>
      <c r="H48" s="4" t="s">
        <v>220</v>
      </c>
      <c r="I48" s="4" t="s">
        <v>221</v>
      </c>
      <c r="K48" s="8">
        <v>379</v>
      </c>
      <c r="M48" s="18" t="s">
        <v>212</v>
      </c>
    </row>
    <row r="49" spans="1:13" x14ac:dyDescent="0.3">
      <c r="A49" s="16" t="str">
        <f t="shared" si="2"/>
        <v>379hasConcept</v>
      </c>
      <c r="B49" s="16" t="str">
        <f t="shared" si="3"/>
        <v>hasConcept</v>
      </c>
      <c r="C49" s="10" t="s">
        <v>704</v>
      </c>
      <c r="D49" s="8" t="s">
        <v>31</v>
      </c>
      <c r="E49" s="12" t="str">
        <f>IF(K49,VLOOKUP(K49,Vocabulary!$A:$J,2,),"")</f>
        <v>PositionSpecification</v>
      </c>
      <c r="F49" s="4" t="s">
        <v>740</v>
      </c>
      <c r="G49" s="16" t="str">
        <f>IF(L49&lt;&gt;"",VLOOKUP(L49,Vocabulary!$A:$J,2,),IF(M49&lt;&gt;"",M49,""))</f>
        <v>mooringPlace</v>
      </c>
      <c r="H49" s="4" t="s">
        <v>187</v>
      </c>
      <c r="I49" s="4" t="s">
        <v>188</v>
      </c>
      <c r="K49" s="8">
        <v>379</v>
      </c>
      <c r="M49" s="18" t="s">
        <v>213</v>
      </c>
    </row>
    <row r="50" spans="1:13" x14ac:dyDescent="0.3">
      <c r="A50" s="16" t="str">
        <f t="shared" si="2"/>
        <v>379hasConcept</v>
      </c>
      <c r="B50" s="16" t="str">
        <f t="shared" si="3"/>
        <v>hasConcept</v>
      </c>
      <c r="C50" s="10" t="s">
        <v>704</v>
      </c>
      <c r="D50" s="8" t="s">
        <v>31</v>
      </c>
      <c r="E50" s="12" t="str">
        <f>IF(K50,VLOOKUP(K50,Vocabulary!$A:$J,2,),"")</f>
        <v>PositionSpecification</v>
      </c>
      <c r="F50" s="4" t="s">
        <v>740</v>
      </c>
      <c r="G50" s="16" t="str">
        <f>IF(L50&lt;&gt;"",VLOOKUP(L50,Vocabulary!$A:$J,2,),IF(M50&lt;&gt;"",M50,""))</f>
        <v>municipality</v>
      </c>
      <c r="H50" s="4" t="s">
        <v>38</v>
      </c>
      <c r="I50" s="4" t="s">
        <v>39</v>
      </c>
      <c r="K50" s="8">
        <v>379</v>
      </c>
      <c r="M50" s="18" t="s">
        <v>214</v>
      </c>
    </row>
    <row r="51" spans="1:13" x14ac:dyDescent="0.3">
      <c r="A51" s="16" t="str">
        <f t="shared" si="2"/>
        <v>379hasConcept</v>
      </c>
      <c r="B51" s="16" t="str">
        <f t="shared" si="3"/>
        <v>hasConcept</v>
      </c>
      <c r="C51" s="10" t="s">
        <v>704</v>
      </c>
      <c r="D51" s="8" t="s">
        <v>31</v>
      </c>
      <c r="E51" s="12" t="str">
        <f>IF(K51,VLOOKUP(K51,Vocabulary!$A:$J,2,),"")</f>
        <v>PositionSpecification</v>
      </c>
      <c r="F51" s="4" t="s">
        <v>740</v>
      </c>
      <c r="G51" s="16" t="str">
        <f>IF(L51&lt;&gt;"",VLOOKUP(L51,Vocabulary!$A:$J,2,),IF(M51&lt;&gt;"",M51,""))</f>
        <v>parcel</v>
      </c>
      <c r="H51" s="4" t="s">
        <v>184</v>
      </c>
      <c r="I51" s="4" t="s">
        <v>185</v>
      </c>
      <c r="K51" s="8">
        <v>379</v>
      </c>
      <c r="M51" s="18" t="s">
        <v>215</v>
      </c>
    </row>
    <row r="52" spans="1:13" x14ac:dyDescent="0.3">
      <c r="A52" s="16" t="str">
        <f t="shared" si="2"/>
        <v>379hasConcept</v>
      </c>
      <c r="B52" s="16" t="str">
        <f t="shared" si="3"/>
        <v>hasConcept</v>
      </c>
      <c r="C52" s="10" t="s">
        <v>704</v>
      </c>
      <c r="D52" s="8" t="s">
        <v>31</v>
      </c>
      <c r="E52" s="12" t="str">
        <f>IF(K52,VLOOKUP(K52,Vocabulary!$A:$J,2,),"")</f>
        <v>PositionSpecification</v>
      </c>
      <c r="F52" s="4" t="s">
        <v>740</v>
      </c>
      <c r="G52" s="16" t="str">
        <f>IF(L52&lt;&gt;"",VLOOKUP(L52,Vocabulary!$A:$J,2,),IF(M52&lt;&gt;"",M52,""))</f>
        <v>plot</v>
      </c>
      <c r="H52" s="4" t="s">
        <v>222</v>
      </c>
      <c r="I52" s="4" t="s">
        <v>222</v>
      </c>
      <c r="K52" s="8">
        <v>379</v>
      </c>
      <c r="M52" s="18" t="s">
        <v>216</v>
      </c>
    </row>
    <row r="53" spans="1:13" x14ac:dyDescent="0.3">
      <c r="A53" s="16" t="str">
        <f t="shared" si="2"/>
        <v>379hasConcept</v>
      </c>
      <c r="B53" s="16" t="str">
        <f t="shared" si="3"/>
        <v>hasConcept</v>
      </c>
      <c r="C53" s="10" t="s">
        <v>704</v>
      </c>
      <c r="D53" s="8" t="s">
        <v>31</v>
      </c>
      <c r="E53" s="12" t="str">
        <f>IF(K53,VLOOKUP(K53,Vocabulary!$A:$J,2,),"")</f>
        <v>PositionSpecification</v>
      </c>
      <c r="F53" s="4" t="s">
        <v>740</v>
      </c>
      <c r="G53" s="16" t="str">
        <f>IF(L53&lt;&gt;"",VLOOKUP(L53,Vocabulary!$A:$J,2,),IF(M53&lt;&gt;"",M53,""))</f>
        <v>stand</v>
      </c>
      <c r="H53" s="4" t="s">
        <v>186</v>
      </c>
      <c r="I53" s="4" t="s">
        <v>189</v>
      </c>
      <c r="K53" s="8">
        <v>379</v>
      </c>
      <c r="M53" s="18" t="s">
        <v>217</v>
      </c>
    </row>
    <row r="54" spans="1:13" x14ac:dyDescent="0.3">
      <c r="A54" s="16" t="str">
        <f t="shared" si="2"/>
        <v>379hasConcept</v>
      </c>
      <c r="B54" s="16" t="str">
        <f t="shared" si="3"/>
        <v>hasConcept</v>
      </c>
      <c r="C54" s="10" t="s">
        <v>704</v>
      </c>
      <c r="D54" s="8" t="s">
        <v>31</v>
      </c>
      <c r="E54" s="12" t="str">
        <f>IF(K54,VLOOKUP(K54,Vocabulary!$A:$J,2,),"")</f>
        <v>PositionSpecification</v>
      </c>
      <c r="F54" s="4" t="s">
        <v>740</v>
      </c>
      <c r="G54" s="16" t="str">
        <f>IF(L54&lt;&gt;"",VLOOKUP(L54,Vocabulary!$A:$J,2,),IF(M54&lt;&gt;"",M54,""))</f>
        <v>street</v>
      </c>
      <c r="H54" s="4" t="s">
        <v>130</v>
      </c>
      <c r="I54" s="4" t="s">
        <v>35</v>
      </c>
      <c r="K54" s="8">
        <v>379</v>
      </c>
      <c r="M54" s="18" t="s">
        <v>34</v>
      </c>
    </row>
    <row r="55" spans="1:13" x14ac:dyDescent="0.3">
      <c r="A55" s="16" t="str">
        <f t="shared" si="2"/>
        <v>668hasConcept</v>
      </c>
      <c r="B55" s="16" t="str">
        <f t="shared" si="3"/>
        <v>hasConcept</v>
      </c>
      <c r="C55" s="10" t="s">
        <v>704</v>
      </c>
      <c r="D55" s="8" t="s">
        <v>31</v>
      </c>
      <c r="E55" s="12" t="str">
        <f>IF(K55,VLOOKUP(K55,Vocabulary!$A:$J,2,),"")</f>
        <v>StreetNameStatus</v>
      </c>
      <c r="F55" s="4" t="s">
        <v>740</v>
      </c>
      <c r="G55" s="16" t="str">
        <f>IF(L55&lt;&gt;"",VLOOKUP(L55,Vocabulary!$A:$J,2,),IF(M55&lt;&gt;"",M55,""))</f>
        <v>current</v>
      </c>
      <c r="K55" s="8">
        <v>668</v>
      </c>
      <c r="M55" s="18" t="s">
        <v>200</v>
      </c>
    </row>
    <row r="56" spans="1:13" x14ac:dyDescent="0.3">
      <c r="A56" s="16" t="str">
        <f t="shared" si="2"/>
        <v>668hasConcept</v>
      </c>
      <c r="B56" s="16" t="str">
        <f t="shared" si="3"/>
        <v>hasConcept</v>
      </c>
      <c r="C56" s="10" t="s">
        <v>704</v>
      </c>
      <c r="D56" s="8" t="s">
        <v>31</v>
      </c>
      <c r="E56" s="12" t="str">
        <f>IF(K56,VLOOKUP(K56,Vocabulary!$A:$J,2,),"")</f>
        <v>StreetNameStatus</v>
      </c>
      <c r="F56" s="4" t="s">
        <v>740</v>
      </c>
      <c r="G56" s="16" t="str">
        <f>IF(L56&lt;&gt;"",VLOOKUP(L56,Vocabulary!$A:$J,2,),IF(M56&lt;&gt;"",M56,""))</f>
        <v>proposed</v>
      </c>
      <c r="K56" s="8">
        <v>668</v>
      </c>
      <c r="M56" s="18" t="s">
        <v>201</v>
      </c>
    </row>
    <row r="57" spans="1:13" x14ac:dyDescent="0.3">
      <c r="A57" s="16" t="str">
        <f t="shared" si="2"/>
        <v>668hasConcept</v>
      </c>
      <c r="B57" s="16" t="str">
        <f t="shared" si="3"/>
        <v>hasConcept</v>
      </c>
      <c r="C57" s="10" t="s">
        <v>704</v>
      </c>
      <c r="D57" s="8" t="s">
        <v>31</v>
      </c>
      <c r="E57" s="12" t="str">
        <f>IF(K57,VLOOKUP(K57,Vocabulary!$A:$J,2,),"")</f>
        <v>StreetNameStatus</v>
      </c>
      <c r="F57" s="4" t="s">
        <v>740</v>
      </c>
      <c r="G57" s="16" t="str">
        <f>IF(L57&lt;&gt;"",VLOOKUP(L57,Vocabulary!$A:$J,2,),IF(M57&lt;&gt;"",M57,""))</f>
        <v>reserved</v>
      </c>
      <c r="K57" s="8">
        <v>668</v>
      </c>
      <c r="M57" s="18" t="s">
        <v>202</v>
      </c>
    </row>
    <row r="58" spans="1:13" x14ac:dyDescent="0.3">
      <c r="A58" s="16" t="str">
        <f t="shared" si="2"/>
        <v>668hasConcept</v>
      </c>
      <c r="B58" s="16" t="str">
        <f t="shared" si="3"/>
        <v>hasConcept</v>
      </c>
      <c r="C58" s="10" t="s">
        <v>704</v>
      </c>
      <c r="D58" s="8" t="s">
        <v>31</v>
      </c>
      <c r="E58" s="12" t="str">
        <f>IF(K58,VLOOKUP(K58,Vocabulary!$A:$J,2,),"")</f>
        <v>StreetNameStatus</v>
      </c>
      <c r="F58" s="4" t="s">
        <v>740</v>
      </c>
      <c r="G58" s="16" t="str">
        <f>IF(L58&lt;&gt;"",VLOOKUP(L58,Vocabulary!$A:$J,2,),IF(M58&lt;&gt;"",M58,""))</f>
        <v>retired</v>
      </c>
      <c r="K58" s="8">
        <v>668</v>
      </c>
      <c r="M58" s="18" t="s">
        <v>203</v>
      </c>
    </row>
    <row r="59" spans="1:13" x14ac:dyDescent="0.3">
      <c r="A59" s="16" t="str">
        <f t="shared" si="2"/>
        <v>669hasConcept</v>
      </c>
      <c r="B59" s="16" t="str">
        <f t="shared" si="3"/>
        <v>hasConcept</v>
      </c>
      <c r="C59" s="10" t="s">
        <v>704</v>
      </c>
      <c r="D59" s="8" t="s">
        <v>31</v>
      </c>
      <c r="E59" s="12" t="str">
        <f>IF(K59,VLOOKUP(K59,Vocabulary!$A:$J,2,),"")</f>
        <v>StreetNameType</v>
      </c>
      <c r="F59" s="4" t="s">
        <v>740</v>
      </c>
      <c r="G59" s="16" t="str">
        <f>IF(L59&lt;&gt;"",VLOOKUP(L59,Vocabulary!$A:$J,2,),IF(M59&lt;&gt;"",M59,""))</f>
        <v>hamlet</v>
      </c>
      <c r="K59" s="8">
        <v>669</v>
      </c>
      <c r="M59" s="18" t="s">
        <v>198</v>
      </c>
    </row>
    <row r="60" spans="1:13" x14ac:dyDescent="0.3">
      <c r="A60" s="16" t="str">
        <f t="shared" si="2"/>
        <v>669hasConcept</v>
      </c>
      <c r="B60" s="16" t="str">
        <f t="shared" si="3"/>
        <v>hasConcept</v>
      </c>
      <c r="C60" s="10" t="s">
        <v>704</v>
      </c>
      <c r="D60" s="8" t="s">
        <v>31</v>
      </c>
      <c r="E60" s="12" t="str">
        <f>IF(K60,VLOOKUP(K60,Vocabulary!$A:$J,2,),"")</f>
        <v>StreetNameType</v>
      </c>
      <c r="F60" s="4" t="s">
        <v>740</v>
      </c>
      <c r="G60" s="16" t="str">
        <f>IF(L60&lt;&gt;"",VLOOKUP(L60,Vocabulary!$A:$J,2,),IF(M60&lt;&gt;"",M60,""))</f>
        <v>streetname</v>
      </c>
      <c r="K60" s="8">
        <v>669</v>
      </c>
      <c r="M60" s="18" t="s">
        <v>199</v>
      </c>
    </row>
    <row r="61" spans="1:13" x14ac:dyDescent="0.3">
      <c r="A61" s="16" t="str">
        <f t="shared" si="2"/>
        <v>267range</v>
      </c>
      <c r="B61" s="16" t="str">
        <f t="shared" si="3"/>
        <v>range255</v>
      </c>
      <c r="C61" s="10" t="s">
        <v>704</v>
      </c>
      <c r="D61" s="8" t="s">
        <v>31</v>
      </c>
      <c r="E61" s="12" t="str">
        <f>IF(K61,VLOOKUP(K61,Vocabulary!$A:$J,2,),"")</f>
        <v>addressPosition</v>
      </c>
      <c r="F61" s="4" t="s">
        <v>1</v>
      </c>
      <c r="G61" s="16" t="str">
        <f>IF(L61&lt;&gt;"",VLOOKUP(L61,Vocabulary!$A:$J,2,),IF(M61&lt;&gt;"",M61,""))</f>
        <v>GeographicPosition</v>
      </c>
      <c r="K61" s="8">
        <v>267</v>
      </c>
      <c r="L61" s="8">
        <v>255</v>
      </c>
    </row>
    <row r="62" spans="1:13" x14ac:dyDescent="0.3">
      <c r="A62" s="16" t="str">
        <f t="shared" si="2"/>
        <v>268range</v>
      </c>
      <c r="B62" s="16" t="str">
        <f t="shared" si="3"/>
        <v>range</v>
      </c>
      <c r="C62" s="10" t="s">
        <v>704</v>
      </c>
      <c r="D62" s="8" t="s">
        <v>31</v>
      </c>
      <c r="E62" s="12" t="str">
        <f>IF(K62,VLOOKUP(K62,Vocabulary!$A:$J,2,),"")</f>
        <v>addressSortField</v>
      </c>
      <c r="F62" s="4" t="s">
        <v>1</v>
      </c>
      <c r="G62" s="16" t="str">
        <f>IF(L62&lt;&gt;"",VLOOKUP(L62,Vocabulary!$A:$J,2,),IF(M62&lt;&gt;"",M62,""))</f>
        <v>_langstring</v>
      </c>
      <c r="K62" s="8">
        <v>268</v>
      </c>
      <c r="M62" s="18" t="s">
        <v>97</v>
      </c>
    </row>
    <row r="63" spans="1:13" x14ac:dyDescent="0.3">
      <c r="A63" s="16" t="str">
        <f t="shared" si="2"/>
        <v>269range</v>
      </c>
      <c r="B63" s="16" t="str">
        <f t="shared" si="3"/>
        <v>range</v>
      </c>
      <c r="C63" s="10" t="s">
        <v>704</v>
      </c>
      <c r="D63" s="8" t="s">
        <v>31</v>
      </c>
      <c r="E63" s="12" t="str">
        <f>IF(K63,VLOOKUP(K63,Vocabulary!$A:$J,2,),"")</f>
        <v>addressStatus</v>
      </c>
      <c r="F63" s="4" t="s">
        <v>1</v>
      </c>
      <c r="G63" s="16" t="str">
        <f>IF(L63&lt;&gt;"",VLOOKUP(L63,Vocabulary!$A:$J,2,),IF(M63&lt;&gt;"",M63,""))</f>
        <v>_Concept</v>
      </c>
      <c r="K63" s="8">
        <v>269</v>
      </c>
      <c r="M63" s="18" t="s">
        <v>87</v>
      </c>
    </row>
    <row r="64" spans="1:13" x14ac:dyDescent="0.3">
      <c r="A64" s="16" t="str">
        <f t="shared" si="2"/>
        <v>280range</v>
      </c>
      <c r="B64" s="16" t="str">
        <f t="shared" si="3"/>
        <v>range250</v>
      </c>
      <c r="C64" s="10" t="s">
        <v>704</v>
      </c>
      <c r="D64" s="8" t="s">
        <v>31</v>
      </c>
      <c r="E64" s="12" t="str">
        <f>IF(K64,VLOOKUP(K64,Vocabulary!$A:$J,2,),"")</f>
        <v>assignedTo</v>
      </c>
      <c r="F64" s="4" t="s">
        <v>1</v>
      </c>
      <c r="G64" s="16" t="str">
        <f>IF(L64&lt;&gt;"",VLOOKUP(L64,Vocabulary!$A:$J,2,),IF(M64&lt;&gt;"",M64,""))</f>
        <v>AddressableObject</v>
      </c>
      <c r="K64" s="8">
        <v>280</v>
      </c>
      <c r="L64" s="8">
        <v>250</v>
      </c>
    </row>
    <row r="65" spans="1:13" x14ac:dyDescent="0.3">
      <c r="A65" s="16" t="str">
        <f t="shared" si="2"/>
        <v>276range</v>
      </c>
      <c r="B65" s="16" t="str">
        <f t="shared" si="3"/>
        <v>range258</v>
      </c>
      <c r="C65" s="10" t="s">
        <v>704</v>
      </c>
      <c r="D65" s="8" t="s">
        <v>31</v>
      </c>
      <c r="E65" s="12" t="str">
        <f>IF(K65,VLOOKUP(K65,Vocabulary!$A:$J,2,),"")</f>
        <v>hasComponent</v>
      </c>
      <c r="F65" s="4" t="s">
        <v>1</v>
      </c>
      <c r="G65" s="16" t="str">
        <f>IF(L65&lt;&gt;"",VLOOKUP(L65,Vocabulary!$A:$J,2,),IF(M65&lt;&gt;"",M65,""))</f>
        <v>Municipality</v>
      </c>
      <c r="K65" s="8">
        <v>276</v>
      </c>
      <c r="L65" s="8">
        <v>258</v>
      </c>
    </row>
    <row r="66" spans="1:13" x14ac:dyDescent="0.3">
      <c r="A66" s="16" t="str">
        <f t="shared" si="2"/>
        <v>277range</v>
      </c>
      <c r="B66" s="16" t="str">
        <f t="shared" si="3"/>
        <v>range251</v>
      </c>
      <c r="C66" s="10" t="s">
        <v>704</v>
      </c>
      <c r="D66" s="8" t="s">
        <v>31</v>
      </c>
      <c r="E66" s="12" t="str">
        <f>IF(K66,VLOOKUP(K66,Vocabulary!$A:$J,2,),"")</f>
        <v>hasRepresentation</v>
      </c>
      <c r="F66" s="4" t="s">
        <v>1</v>
      </c>
      <c r="G66" s="16" t="str">
        <f>IF(L66&lt;&gt;"",VLOOKUP(L66,Vocabulary!$A:$J,2,),IF(M66&lt;&gt;"",M66,""))</f>
        <v>Address</v>
      </c>
      <c r="K66" s="8">
        <v>277</v>
      </c>
      <c r="L66" s="8">
        <v>251</v>
      </c>
    </row>
    <row r="67" spans="1:13" x14ac:dyDescent="0.3">
      <c r="A67" s="16" t="str">
        <f t="shared" si="2"/>
        <v>278range</v>
      </c>
      <c r="B67" s="16" t="str">
        <f t="shared" si="3"/>
        <v>range</v>
      </c>
      <c r="C67" s="10" t="s">
        <v>704</v>
      </c>
      <c r="D67" s="8" t="s">
        <v>31</v>
      </c>
      <c r="E67" s="12" t="str">
        <f>IF(K67,VLOOKUP(K67,Vocabulary!$A:$J,2,),"")</f>
        <v>homonymAddition</v>
      </c>
      <c r="F67" s="4" t="s">
        <v>1</v>
      </c>
      <c r="G67" s="16" t="str">
        <f>IF(L67&lt;&gt;"",VLOOKUP(L67,Vocabulary!$A:$J,2,),IF(M67&lt;&gt;"",M67,""))</f>
        <v>_langstring</v>
      </c>
      <c r="K67" s="8">
        <v>278</v>
      </c>
      <c r="M67" s="18" t="s">
        <v>97</v>
      </c>
    </row>
    <row r="68" spans="1:13" x14ac:dyDescent="0.3">
      <c r="A68" s="16" t="str">
        <f t="shared" si="2"/>
        <v>663range</v>
      </c>
      <c r="B68" s="16" t="str">
        <f t="shared" si="3"/>
        <v>range</v>
      </c>
      <c r="C68" s="10" t="s">
        <v>704</v>
      </c>
      <c r="D68" s="8" t="s">
        <v>31</v>
      </c>
      <c r="E68" s="12" t="str">
        <f>IF(K68,VLOOKUP(K68,Vocabulary!$A:$J,2,),"")</f>
        <v>houseNumber</v>
      </c>
      <c r="F68" s="4" t="s">
        <v>1</v>
      </c>
      <c r="G68" s="16" t="str">
        <f>IF(L68&lt;&gt;"",VLOOKUP(L68,Vocabulary!$A:$J,2,),IF(M68&lt;&gt;"",M68,""))</f>
        <v>_string</v>
      </c>
      <c r="K68" s="8">
        <v>663</v>
      </c>
      <c r="M68" s="18" t="s">
        <v>96</v>
      </c>
    </row>
    <row r="69" spans="1:13" x14ac:dyDescent="0.3">
      <c r="A69" s="16" t="str">
        <f t="shared" si="2"/>
        <v>283range</v>
      </c>
      <c r="B69" s="16" t="str">
        <f t="shared" si="3"/>
        <v>range</v>
      </c>
      <c r="C69" s="10" t="s">
        <v>704</v>
      </c>
      <c r="D69" s="8" t="s">
        <v>31</v>
      </c>
      <c r="E69" s="12" t="str">
        <f>IF(K69,VLOOKUP(K69,Vocabulary!$A:$J,2,),"")</f>
        <v>isOfficiallyAssigned</v>
      </c>
      <c r="F69" s="4" t="s">
        <v>1</v>
      </c>
      <c r="G69" s="16" t="str">
        <f>IF(L69&lt;&gt;"",VLOOKUP(L69,Vocabulary!$A:$J,2,),IF(M69&lt;&gt;"",M69,""))</f>
        <v>_boolean</v>
      </c>
      <c r="K69" s="8">
        <v>283</v>
      </c>
      <c r="M69" s="18" t="s">
        <v>98</v>
      </c>
    </row>
    <row r="70" spans="1:13" x14ac:dyDescent="0.3">
      <c r="A70" s="16" t="str">
        <f t="shared" si="2"/>
        <v>289range</v>
      </c>
      <c r="B70" s="16" t="str">
        <f t="shared" si="3"/>
        <v>range</v>
      </c>
      <c r="C70" s="10" t="s">
        <v>704</v>
      </c>
      <c r="D70" s="8" t="s">
        <v>31</v>
      </c>
      <c r="E70" s="12" t="str">
        <f>IF(K70,VLOOKUP(K70,Vocabulary!$A:$J,2,),"")</f>
        <v>municipalityName</v>
      </c>
      <c r="F70" s="4" t="s">
        <v>1</v>
      </c>
      <c r="G70" s="16" t="str">
        <f>IF(L70&lt;&gt;"",VLOOKUP(L70,Vocabulary!$A:$J,2,),IF(M70&lt;&gt;"",M70,""))</f>
        <v>_langstring</v>
      </c>
      <c r="K70" s="8">
        <v>289</v>
      </c>
      <c r="M70" s="18" t="s">
        <v>97</v>
      </c>
    </row>
    <row r="71" spans="1:13" x14ac:dyDescent="0.3">
      <c r="A71" s="16" t="str">
        <f t="shared" ref="A71:A129" si="4">CONCATENATE(K71,F71)</f>
        <v>292range</v>
      </c>
      <c r="B71" s="16" t="str">
        <f t="shared" ref="B71:B129" si="5">CONCATENATE(F71,L71)</f>
        <v>range</v>
      </c>
      <c r="C71" s="10" t="s">
        <v>704</v>
      </c>
      <c r="D71" s="8" t="s">
        <v>31</v>
      </c>
      <c r="E71" s="12" t="e">
        <f>IF(K71,VLOOKUP(K71,Vocabulary!$A:$J,2,),"")</f>
        <v>#N/A</v>
      </c>
      <c r="F71" s="4" t="s">
        <v>1</v>
      </c>
      <c r="G71" s="16" t="str">
        <f>IF(L71&lt;&gt;"",VLOOKUP(L71,Vocabulary!$A:$J,2,),IF(M71&lt;&gt;"",M71,""))</f>
        <v>_string</v>
      </c>
      <c r="K71" s="8">
        <v>292</v>
      </c>
      <c r="M71" s="18" t="s">
        <v>96</v>
      </c>
    </row>
    <row r="72" spans="1:13" x14ac:dyDescent="0.3">
      <c r="A72" s="16" t="str">
        <f t="shared" si="4"/>
        <v>294range</v>
      </c>
      <c r="B72" s="16" t="str">
        <f t="shared" si="5"/>
        <v>range</v>
      </c>
      <c r="C72" s="10" t="s">
        <v>704</v>
      </c>
      <c r="D72" s="8" t="s">
        <v>31</v>
      </c>
      <c r="E72" s="12" t="e">
        <f>IF(K72,VLOOKUP(K72,Vocabulary!$A:$J,2,),"")</f>
        <v>#N/A</v>
      </c>
      <c r="F72" s="4" t="s">
        <v>1</v>
      </c>
      <c r="G72" s="16" t="str">
        <f>IF(L72&lt;&gt;"",VLOOKUP(L72,Vocabulary!$A:$J,2,),IF(M72&lt;&gt;"",M72,""))</f>
        <v>_string</v>
      </c>
      <c r="K72" s="8">
        <v>294</v>
      </c>
      <c r="M72" s="18" t="s">
        <v>96</v>
      </c>
    </row>
    <row r="73" spans="1:13" x14ac:dyDescent="0.3">
      <c r="A73" s="16" t="str">
        <f t="shared" si="4"/>
        <v>297range</v>
      </c>
      <c r="B73" s="16" t="str">
        <f t="shared" si="5"/>
        <v>range</v>
      </c>
      <c r="C73" s="10" t="s">
        <v>704</v>
      </c>
      <c r="D73" s="8" t="s">
        <v>31</v>
      </c>
      <c r="E73" s="12" t="str">
        <f>IF(K73,VLOOKUP(K73,Vocabulary!$A:$J,2,),"")</f>
        <v>partOfMunicipalityName</v>
      </c>
      <c r="F73" s="4" t="s">
        <v>1</v>
      </c>
      <c r="G73" s="16" t="str">
        <f>IF(L73&lt;&gt;"",VLOOKUP(L73,Vocabulary!$A:$J,2,),IF(M73&lt;&gt;"",M73,""))</f>
        <v>_langstring</v>
      </c>
      <c r="K73" s="8">
        <v>297</v>
      </c>
      <c r="M73" s="18" t="s">
        <v>97</v>
      </c>
    </row>
    <row r="74" spans="1:13" x14ac:dyDescent="0.3">
      <c r="A74" s="16" t="str">
        <f t="shared" si="4"/>
        <v>300range</v>
      </c>
      <c r="B74" s="16" t="str">
        <f t="shared" si="5"/>
        <v>range</v>
      </c>
      <c r="C74" s="10" t="s">
        <v>704</v>
      </c>
      <c r="D74" s="8" t="s">
        <v>31</v>
      </c>
      <c r="E74" s="12" t="str">
        <f>IF(K74,VLOOKUP(K74,Vocabulary!$A:$J,2,),"")</f>
        <v>positionGeometryMethod</v>
      </c>
      <c r="F74" s="4" t="s">
        <v>1</v>
      </c>
      <c r="G74" s="16" t="str">
        <f>IF(L74&lt;&gt;"",VLOOKUP(L74,Vocabulary!$A:$J,2,),IF(M74&lt;&gt;"",M74,""))</f>
        <v>_Concept</v>
      </c>
      <c r="K74" s="8">
        <v>300</v>
      </c>
      <c r="M74" s="18" t="s">
        <v>87</v>
      </c>
    </row>
    <row r="75" spans="1:13" x14ac:dyDescent="0.3">
      <c r="A75" s="16" t="str">
        <f t="shared" si="4"/>
        <v>301range</v>
      </c>
      <c r="B75" s="16" t="str">
        <f t="shared" si="5"/>
        <v>range</v>
      </c>
      <c r="C75" s="10" t="s">
        <v>704</v>
      </c>
      <c r="D75" s="8" t="s">
        <v>31</v>
      </c>
      <c r="E75" s="12" t="str">
        <f>IF(K75,VLOOKUP(K75,Vocabulary!$A:$J,2,),"")</f>
        <v>positionSpecification</v>
      </c>
      <c r="F75" s="4" t="s">
        <v>1</v>
      </c>
      <c r="G75" s="16" t="str">
        <f>IF(L75&lt;&gt;"",VLOOKUP(L75,Vocabulary!$A:$J,2,),IF(M75&lt;&gt;"",M75,""))</f>
        <v>_Concept</v>
      </c>
      <c r="K75" s="8">
        <v>301</v>
      </c>
      <c r="M75" s="18" t="s">
        <v>87</v>
      </c>
    </row>
    <row r="76" spans="1:13" x14ac:dyDescent="0.3">
      <c r="A76" s="16" t="str">
        <f t="shared" si="4"/>
        <v>285range</v>
      </c>
      <c r="B76" s="16" t="str">
        <f t="shared" si="5"/>
        <v>range258</v>
      </c>
      <c r="C76" s="10" t="s">
        <v>704</v>
      </c>
      <c r="D76" s="8" t="s">
        <v>31</v>
      </c>
      <c r="E76" s="12" t="str">
        <f>IF(K76,VLOOKUP(K76,Vocabulary!$A:$J,2,),"")</f>
        <v>situatedIn</v>
      </c>
      <c r="F76" s="4" t="s">
        <v>1</v>
      </c>
      <c r="G76" s="16" t="str">
        <f>IF(L76&lt;&gt;"",VLOOKUP(L76,Vocabulary!$A:$J,2,),IF(M76&lt;&gt;"",M76,""))</f>
        <v>Municipality</v>
      </c>
      <c r="K76" s="8">
        <v>285</v>
      </c>
      <c r="L76" s="8">
        <v>258</v>
      </c>
    </row>
    <row r="77" spans="1:13" x14ac:dyDescent="0.3">
      <c r="A77" s="16" t="str">
        <f t="shared" si="4"/>
        <v>285range</v>
      </c>
      <c r="B77" s="16" t="str">
        <f t="shared" si="5"/>
        <v>range261</v>
      </c>
      <c r="C77" s="10" t="s">
        <v>704</v>
      </c>
      <c r="D77" s="8" t="s">
        <v>31</v>
      </c>
      <c r="E77" s="12" t="str">
        <f>IF(K77,VLOOKUP(K77,Vocabulary!$A:$J,2,),"")</f>
        <v>situatedIn</v>
      </c>
      <c r="F77" s="4" t="s">
        <v>1</v>
      </c>
      <c r="G77" s="16" t="str">
        <f>IF(L77&lt;&gt;"",VLOOKUP(L77,Vocabulary!$A:$J,2,),IF(M77&lt;&gt;"",M77,""))</f>
        <v>PartOfMunicipality</v>
      </c>
      <c r="K77" s="8">
        <v>285</v>
      </c>
      <c r="L77" s="8">
        <v>261</v>
      </c>
    </row>
    <row r="78" spans="1:13" x14ac:dyDescent="0.3">
      <c r="A78" s="16" t="str">
        <f t="shared" si="4"/>
        <v>666range</v>
      </c>
      <c r="B78" s="16" t="str">
        <f t="shared" si="5"/>
        <v>range</v>
      </c>
      <c r="C78" s="10" t="s">
        <v>704</v>
      </c>
      <c r="D78" s="8" t="s">
        <v>31</v>
      </c>
      <c r="E78" s="12" t="str">
        <f>IF(K78,VLOOKUP(K78,Vocabulary!$A:$J,2,),"")</f>
        <v>streetNameStatus</v>
      </c>
      <c r="F78" s="4" t="s">
        <v>1</v>
      </c>
      <c r="G78" s="16" t="str">
        <f>IF(L78&lt;&gt;"",VLOOKUP(L78,Vocabulary!$A:$J,2,),IF(M78&lt;&gt;"",M78,""))</f>
        <v>_Concept</v>
      </c>
      <c r="K78" s="8">
        <v>666</v>
      </c>
      <c r="M78" s="18" t="s">
        <v>87</v>
      </c>
    </row>
    <row r="79" spans="1:13" x14ac:dyDescent="0.3">
      <c r="A79" s="16" t="str">
        <f t="shared" si="4"/>
        <v>667range</v>
      </c>
      <c r="B79" s="16" t="str">
        <f t="shared" si="5"/>
        <v>range</v>
      </c>
      <c r="C79" s="10" t="s">
        <v>704</v>
      </c>
      <c r="D79" s="8" t="s">
        <v>31</v>
      </c>
      <c r="E79" s="12" t="str">
        <f>IF(K79,VLOOKUP(K79,Vocabulary!$A:$J,2,),"")</f>
        <v>streetNameType</v>
      </c>
      <c r="F79" s="4" t="s">
        <v>1</v>
      </c>
      <c r="G79" s="16" t="str">
        <f>IF(L79&lt;&gt;"",VLOOKUP(L79,Vocabulary!$A:$J,2,),IF(M79&lt;&gt;"",M79,""))</f>
        <v>_Concept</v>
      </c>
      <c r="K79" s="8">
        <v>667</v>
      </c>
      <c r="M79" s="18" t="s">
        <v>87</v>
      </c>
    </row>
    <row r="80" spans="1:13" x14ac:dyDescent="0.3">
      <c r="A80" s="16" t="str">
        <f t="shared" si="4"/>
        <v>311range</v>
      </c>
      <c r="B80" s="16" t="str">
        <f t="shared" si="5"/>
        <v>range</v>
      </c>
      <c r="C80" s="10" t="s">
        <v>704</v>
      </c>
      <c r="D80" s="8" t="s">
        <v>31</v>
      </c>
      <c r="E80" s="12" t="e">
        <f>IF(K80,VLOOKUP(K80,Vocabulary!$A:$J,2,),"")</f>
        <v>#N/A</v>
      </c>
      <c r="F80" s="4" t="s">
        <v>1</v>
      </c>
      <c r="G80" s="16" t="str">
        <f>IF(L80&lt;&gt;"",VLOOKUP(L80,Vocabulary!$A:$J,2,),IF(M80&lt;&gt;"",M80,""))</f>
        <v>_string</v>
      </c>
      <c r="K80" s="8">
        <v>311</v>
      </c>
      <c r="M80" s="18" t="s">
        <v>96</v>
      </c>
    </row>
    <row r="81" spans="1:13" x14ac:dyDescent="0.3">
      <c r="A81" s="16" t="str">
        <f t="shared" si="4"/>
        <v>653range</v>
      </c>
      <c r="B81" s="16" t="str">
        <f t="shared" si="5"/>
        <v>range</v>
      </c>
      <c r="C81" s="10" t="s">
        <v>704</v>
      </c>
      <c r="D81" s="8" t="s">
        <v>31</v>
      </c>
      <c r="E81" s="12" t="str">
        <f>IF(K81,VLOOKUP(K81,Vocabulary!$A:$J,2,),"")</f>
        <v>addressArea</v>
      </c>
      <c r="F81" s="4" t="s">
        <v>1</v>
      </c>
      <c r="G81" s="16" t="str">
        <f>IF(L81&lt;&gt;"",VLOOKUP(L81,Vocabulary!$A:$J,2,),IF(M81&lt;&gt;"",M81,""))</f>
        <v>_langstring</v>
      </c>
      <c r="K81" s="8">
        <v>653</v>
      </c>
      <c r="M81" s="18" t="s">
        <v>97</v>
      </c>
    </row>
    <row r="82" spans="1:13" x14ac:dyDescent="0.3">
      <c r="A82" s="16" t="str">
        <f t="shared" si="4"/>
        <v>652range</v>
      </c>
      <c r="B82" s="16" t="str">
        <f t="shared" si="5"/>
        <v>range</v>
      </c>
      <c r="C82" s="10" t="s">
        <v>704</v>
      </c>
      <c r="D82" s="8" t="s">
        <v>31</v>
      </c>
      <c r="E82" s="12" t="str">
        <f>IF(K82,VLOOKUP(K82,Vocabulary!$A:$J,2,),"")</f>
        <v>adminUnitL2</v>
      </c>
      <c r="F82" s="4" t="s">
        <v>1</v>
      </c>
      <c r="G82" s="16" t="str">
        <f>IF(L82&lt;&gt;"",VLOOKUP(L82,Vocabulary!$A:$J,2,),IF(M82&lt;&gt;"",M82,""))</f>
        <v>_langstring</v>
      </c>
      <c r="K82" s="8">
        <v>652</v>
      </c>
      <c r="M82" s="18" t="s">
        <v>97</v>
      </c>
    </row>
    <row r="83" spans="1:13" x14ac:dyDescent="0.3">
      <c r="A83" s="16" t="str">
        <f t="shared" si="4"/>
        <v>272range</v>
      </c>
      <c r="B83" s="16" t="str">
        <f t="shared" si="5"/>
        <v>range</v>
      </c>
      <c r="C83" s="10" t="s">
        <v>704</v>
      </c>
      <c r="D83" s="8" t="s">
        <v>31</v>
      </c>
      <c r="E83" s="12" t="str">
        <f>IF(K83,VLOOKUP(K83,Vocabulary!$A:$J,2,),"")</f>
        <v>fullAddress</v>
      </c>
      <c r="F83" s="4" t="s">
        <v>1</v>
      </c>
      <c r="G83" s="16" t="str">
        <f>IF(L83&lt;&gt;"",VLOOKUP(L83,Vocabulary!$A:$J,2,),IF(M83&lt;&gt;"",M83,""))</f>
        <v>_langstring</v>
      </c>
      <c r="K83" s="8">
        <v>272</v>
      </c>
      <c r="M83" s="18" t="s">
        <v>97</v>
      </c>
    </row>
    <row r="84" spans="1:13" x14ac:dyDescent="0.3">
      <c r="A84" s="16" t="str">
        <f t="shared" si="4"/>
        <v>650range</v>
      </c>
      <c r="B84" s="16" t="str">
        <f t="shared" si="5"/>
        <v>range</v>
      </c>
      <c r="C84" s="10" t="s">
        <v>704</v>
      </c>
      <c r="D84" s="8" t="s">
        <v>31</v>
      </c>
      <c r="E84" s="12" t="str">
        <f>IF(K84,VLOOKUP(K84,Vocabulary!$A:$J,2,),"")</f>
        <v>geographicName</v>
      </c>
      <c r="F84" s="4" t="s">
        <v>1</v>
      </c>
      <c r="G84" s="16" t="str">
        <f>IF(L84&lt;&gt;"",VLOOKUP(L84,Vocabulary!$A:$J,2,),IF(M84&lt;&gt;"",M84,""))</f>
        <v>_langstring</v>
      </c>
      <c r="K84" s="8">
        <v>650</v>
      </c>
      <c r="M84" s="18" t="s">
        <v>97</v>
      </c>
    </row>
    <row r="85" spans="1:13" x14ac:dyDescent="0.3">
      <c r="A85" s="16" t="str">
        <f t="shared" si="4"/>
        <v>654range</v>
      </c>
      <c r="B85" s="16" t="str">
        <f t="shared" si="5"/>
        <v>range</v>
      </c>
      <c r="C85" s="10" t="s">
        <v>704</v>
      </c>
      <c r="D85" s="8" t="s">
        <v>31</v>
      </c>
      <c r="E85" s="12" t="str">
        <f>IF(K85,VLOOKUP(K85,Vocabulary!$A:$J,2,),"")</f>
        <v>locatorName</v>
      </c>
      <c r="F85" s="4" t="s">
        <v>1</v>
      </c>
      <c r="G85" s="16" t="str">
        <f>IF(L85&lt;&gt;"",VLOOKUP(L85,Vocabulary!$A:$J,2,),IF(M85&lt;&gt;"",M85,""))</f>
        <v>_langstring</v>
      </c>
      <c r="K85" s="8">
        <v>654</v>
      </c>
      <c r="M85" s="18" t="s">
        <v>97</v>
      </c>
    </row>
    <row r="86" spans="1:13" x14ac:dyDescent="0.3">
      <c r="A86" s="16" t="str">
        <f t="shared" si="4"/>
        <v>298range</v>
      </c>
      <c r="B86" s="16" t="str">
        <f t="shared" si="5"/>
        <v>range</v>
      </c>
      <c r="C86" s="10" t="s">
        <v>704</v>
      </c>
      <c r="D86" s="8" t="s">
        <v>31</v>
      </c>
      <c r="E86" s="12" t="str">
        <f>IF(K86,VLOOKUP(K86,Vocabulary!$A:$J,2,),"")</f>
        <v>boxNumber</v>
      </c>
      <c r="F86" s="4" t="s">
        <v>1</v>
      </c>
      <c r="G86" s="16" t="str">
        <f>IF(L86&lt;&gt;"",VLOOKUP(L86,Vocabulary!$A:$J,2,),IF(M86&lt;&gt;"",M86,""))</f>
        <v>_string</v>
      </c>
      <c r="K86" s="8">
        <v>298</v>
      </c>
      <c r="M86" s="18" t="s">
        <v>96</v>
      </c>
    </row>
    <row r="87" spans="1:13" x14ac:dyDescent="0.3">
      <c r="A87" s="16" t="str">
        <f t="shared" si="4"/>
        <v>303range</v>
      </c>
      <c r="B87" s="16" t="str">
        <f t="shared" si="5"/>
        <v>range</v>
      </c>
      <c r="C87" s="10" t="s">
        <v>704</v>
      </c>
      <c r="D87" s="8" t="s">
        <v>31</v>
      </c>
      <c r="E87" s="12" t="str">
        <f>IF(K87,VLOOKUP(K87,Vocabulary!$A:$J,2,),"")</f>
        <v>postCode</v>
      </c>
      <c r="F87" s="4" t="s">
        <v>1</v>
      </c>
      <c r="G87" s="16" t="str">
        <f>IF(L87&lt;&gt;"",VLOOKUP(L87,Vocabulary!$A:$J,2,),IF(M87&lt;&gt;"",M87,""))</f>
        <v>_string</v>
      </c>
      <c r="K87" s="8">
        <v>303</v>
      </c>
      <c r="M87" s="18" t="s">
        <v>96</v>
      </c>
    </row>
    <row r="88" spans="1:13" x14ac:dyDescent="0.3">
      <c r="A88" s="16" t="str">
        <f t="shared" si="4"/>
        <v>649range</v>
      </c>
      <c r="B88" s="16" t="str">
        <f t="shared" si="5"/>
        <v>range</v>
      </c>
      <c r="C88" s="10" t="s">
        <v>704</v>
      </c>
      <c r="D88" s="8" t="s">
        <v>31</v>
      </c>
      <c r="E88" s="12" t="str">
        <f>IF(K88,VLOOKUP(K88,Vocabulary!$A:$J,2,),"")</f>
        <v>postName</v>
      </c>
      <c r="F88" s="4" t="s">
        <v>1</v>
      </c>
      <c r="G88" s="16" t="str">
        <f>IF(L88&lt;&gt;"",VLOOKUP(L88,Vocabulary!$A:$J,2,),IF(M88&lt;&gt;"",M88,""))</f>
        <v>_langstring</v>
      </c>
      <c r="K88" s="8">
        <v>649</v>
      </c>
      <c r="M88" s="18" t="s">
        <v>97</v>
      </c>
    </row>
    <row r="89" spans="1:13" x14ac:dyDescent="0.3">
      <c r="A89" s="16" t="str">
        <f t="shared" si="4"/>
        <v>664range</v>
      </c>
      <c r="B89" s="16" t="str">
        <f t="shared" si="5"/>
        <v>range</v>
      </c>
      <c r="C89" s="10" t="s">
        <v>704</v>
      </c>
      <c r="D89" s="8" t="s">
        <v>31</v>
      </c>
      <c r="E89" s="12" t="str">
        <f>IF(K89,VLOOKUP(K89,Vocabulary!$A:$J,2,),"")</f>
        <v>streetName</v>
      </c>
      <c r="F89" s="4" t="s">
        <v>1</v>
      </c>
      <c r="G89" s="16" t="str">
        <f>IF(L89&lt;&gt;"",VLOOKUP(L89,Vocabulary!$A:$J,2,),IF(M89&lt;&gt;"",M89,""))</f>
        <v>_langstring</v>
      </c>
      <c r="K89" s="8">
        <v>664</v>
      </c>
      <c r="M89" s="18" t="s">
        <v>97</v>
      </c>
    </row>
    <row r="90" spans="1:13" x14ac:dyDescent="0.3">
      <c r="A90" s="16" t="str">
        <f t="shared" si="4"/>
        <v>352range</v>
      </c>
      <c r="B90" s="16" t="str">
        <f t="shared" si="5"/>
        <v>range</v>
      </c>
      <c r="C90" s="10" t="s">
        <v>704</v>
      </c>
      <c r="D90" s="8" t="s">
        <v>31</v>
      </c>
      <c r="E90" s="12" t="str">
        <f>IF(K90,VLOOKUP(K90,Vocabulary!$A:$J,2,),"")</f>
        <v>endDate</v>
      </c>
      <c r="F90" s="4" t="s">
        <v>1</v>
      </c>
      <c r="G90" s="16" t="str">
        <f>IF(L90&lt;&gt;"",VLOOKUP(L90,Vocabulary!$A:$J,2,),IF(M90&lt;&gt;"",M90,""))</f>
        <v>_date</v>
      </c>
      <c r="K90" s="8">
        <v>352</v>
      </c>
      <c r="M90" s="18" t="s">
        <v>99</v>
      </c>
    </row>
    <row r="91" spans="1:13" x14ac:dyDescent="0.3">
      <c r="A91" s="16" t="str">
        <f t="shared" si="4"/>
        <v>355range</v>
      </c>
      <c r="B91" s="16" t="str">
        <f t="shared" si="5"/>
        <v>range</v>
      </c>
      <c r="C91" s="10" t="s">
        <v>704</v>
      </c>
      <c r="D91" s="8" t="s">
        <v>31</v>
      </c>
      <c r="E91" s="12" t="str">
        <f>IF(K91,VLOOKUP(K91,Vocabulary!$A:$J,2,),"")</f>
        <v>startDate</v>
      </c>
      <c r="F91" s="4" t="s">
        <v>1</v>
      </c>
      <c r="G91" s="16" t="str">
        <f>IF(L91&lt;&gt;"",VLOOKUP(L91,Vocabulary!$A:$J,2,),IF(M91&lt;&gt;"",M91,""))</f>
        <v>_date</v>
      </c>
      <c r="K91" s="8">
        <v>355</v>
      </c>
      <c r="M91" s="18" t="s">
        <v>99</v>
      </c>
    </row>
    <row r="92" spans="1:13" x14ac:dyDescent="0.3">
      <c r="A92" s="16" t="str">
        <f t="shared" si="4"/>
        <v>252subClassOf</v>
      </c>
      <c r="B92" s="16" t="str">
        <f t="shared" si="5"/>
        <v>subClassOf250</v>
      </c>
      <c r="C92" s="10" t="s">
        <v>704</v>
      </c>
      <c r="D92" s="8" t="s">
        <v>31</v>
      </c>
      <c r="E92" s="12" t="str">
        <f>IF(K92,VLOOKUP(K92,Vocabulary!$A:$J,2,),"")</f>
        <v>BuildingUnit</v>
      </c>
      <c r="F92" s="4" t="s">
        <v>717</v>
      </c>
      <c r="G92" s="16" t="str">
        <f>IF(L92&lt;&gt;"",VLOOKUP(L92,Vocabulary!$A:$J,2,),IF(M92&lt;&gt;"",M92,""))</f>
        <v>AddressableObject</v>
      </c>
      <c r="K92" s="8">
        <v>252</v>
      </c>
      <c r="L92" s="8">
        <v>250</v>
      </c>
    </row>
    <row r="93" spans="1:13" x14ac:dyDescent="0.3">
      <c r="A93" s="16" t="str">
        <f t="shared" si="4"/>
        <v>257subClassOf</v>
      </c>
      <c r="B93" s="16" t="str">
        <f t="shared" si="5"/>
        <v>subClassOf250</v>
      </c>
      <c r="C93" s="10" t="s">
        <v>704</v>
      </c>
      <c r="D93" s="8" t="s">
        <v>31</v>
      </c>
      <c r="E93" s="12" t="str">
        <f>IF(K93,VLOOKUP(K93,Vocabulary!$A:$J,2,),"")</f>
        <v>MooringPlace</v>
      </c>
      <c r="F93" s="4" t="s">
        <v>717</v>
      </c>
      <c r="G93" s="16" t="str">
        <f>IF(L93&lt;&gt;"",VLOOKUP(L93,Vocabulary!$A:$J,2,),IF(M93&lt;&gt;"",M93,""))</f>
        <v>AddressableObject</v>
      </c>
      <c r="K93" s="8">
        <v>257</v>
      </c>
      <c r="L93" s="8">
        <v>250</v>
      </c>
    </row>
    <row r="94" spans="1:13" x14ac:dyDescent="0.3">
      <c r="A94" s="16" t="str">
        <f t="shared" si="4"/>
        <v>260subClassOf</v>
      </c>
      <c r="B94" s="16" t="str">
        <f t="shared" si="5"/>
        <v>subClassOf250</v>
      </c>
      <c r="C94" s="10" t="s">
        <v>704</v>
      </c>
      <c r="D94" s="8" t="s">
        <v>31</v>
      </c>
      <c r="E94" s="12" t="str">
        <f>IF(K94,VLOOKUP(K94,Vocabulary!$A:$J,2,),"")</f>
        <v>Parcel</v>
      </c>
      <c r="F94" s="4" t="s">
        <v>717</v>
      </c>
      <c r="G94" s="16" t="str">
        <f>IF(L94&lt;&gt;"",VLOOKUP(L94,Vocabulary!$A:$J,2,),IF(M94&lt;&gt;"",M94,""))</f>
        <v>AddressableObject</v>
      </c>
      <c r="K94" s="8">
        <v>260</v>
      </c>
      <c r="L94" s="8">
        <v>250</v>
      </c>
    </row>
    <row r="95" spans="1:13" x14ac:dyDescent="0.3">
      <c r="A95" s="16" t="str">
        <f t="shared" si="4"/>
        <v>263subClassOf</v>
      </c>
      <c r="B95" s="16" t="str">
        <f t="shared" si="5"/>
        <v>subClassOf250</v>
      </c>
      <c r="C95" s="10" t="s">
        <v>704</v>
      </c>
      <c r="D95" s="8" t="s">
        <v>31</v>
      </c>
      <c r="E95" s="12" t="str">
        <f>IF(K95,VLOOKUP(K95,Vocabulary!$A:$J,2,),"")</f>
        <v>Stand</v>
      </c>
      <c r="F95" s="4" t="s">
        <v>717</v>
      </c>
      <c r="G95" s="16" t="str">
        <f>IF(L95&lt;&gt;"",VLOOKUP(L95,Vocabulary!$A:$J,2,),IF(M95&lt;&gt;"",M95,""))</f>
        <v>AddressableObject</v>
      </c>
      <c r="K95" s="8">
        <v>263</v>
      </c>
      <c r="L95" s="8">
        <v>250</v>
      </c>
    </row>
    <row r="96" spans="1:13" x14ac:dyDescent="0.3">
      <c r="A96" s="16" t="str">
        <f t="shared" si="4"/>
        <v>269valueInScheme</v>
      </c>
      <c r="B96" s="16" t="str">
        <f t="shared" si="5"/>
        <v>valueInScheme360</v>
      </c>
      <c r="C96" s="10" t="s">
        <v>704</v>
      </c>
      <c r="D96" s="8" t="s">
        <v>31</v>
      </c>
      <c r="E96" s="12" t="str">
        <f>IF(K96,VLOOKUP(K96,Vocabulary!$A:$J,2,),"")</f>
        <v>addressStatus</v>
      </c>
      <c r="F96" s="4" t="s">
        <v>739</v>
      </c>
      <c r="G96" s="16" t="str">
        <f>IF(L96&lt;&gt;"",VLOOKUP(L96,Vocabulary!$A:$J,2,),IF(M96&lt;&gt;"",M96,""))</f>
        <v>AddressStatus</v>
      </c>
      <c r="K96" s="8">
        <v>269</v>
      </c>
      <c r="L96" s="8">
        <v>360</v>
      </c>
    </row>
    <row r="97" spans="1:12" x14ac:dyDescent="0.3">
      <c r="A97" s="16" t="str">
        <f t="shared" si="4"/>
        <v>300valueInScheme</v>
      </c>
      <c r="B97" s="16" t="str">
        <f t="shared" si="5"/>
        <v>valueInScheme378</v>
      </c>
      <c r="C97" s="10" t="s">
        <v>704</v>
      </c>
      <c r="D97" s="8" t="s">
        <v>31</v>
      </c>
      <c r="E97" s="12" t="str">
        <f>IF(K97,VLOOKUP(K97,Vocabulary!$A:$J,2,),"")</f>
        <v>positionGeometryMethod</v>
      </c>
      <c r="F97" s="4" t="s">
        <v>739</v>
      </c>
      <c r="G97" s="16" t="str">
        <f>IF(L97&lt;&gt;"",VLOOKUP(L97,Vocabulary!$A:$J,2,),IF(M97&lt;&gt;"",M97,""))</f>
        <v>PositionGeometryMethod</v>
      </c>
      <c r="K97" s="8">
        <v>300</v>
      </c>
      <c r="L97" s="8">
        <v>378</v>
      </c>
    </row>
    <row r="98" spans="1:12" x14ac:dyDescent="0.3">
      <c r="A98" s="16" t="str">
        <f t="shared" si="4"/>
        <v>301valueInScheme</v>
      </c>
      <c r="B98" s="16" t="str">
        <f t="shared" si="5"/>
        <v>valueInScheme379</v>
      </c>
      <c r="C98" s="10" t="s">
        <v>704</v>
      </c>
      <c r="D98" s="8" t="s">
        <v>31</v>
      </c>
      <c r="E98" s="12" t="str">
        <f>IF(K98,VLOOKUP(K98,Vocabulary!$A:$J,2,),"")</f>
        <v>positionSpecification</v>
      </c>
      <c r="F98" s="4" t="s">
        <v>739</v>
      </c>
      <c r="G98" s="16" t="str">
        <f>IF(L98&lt;&gt;"",VLOOKUP(L98,Vocabulary!$A:$J,2,),IF(M98&lt;&gt;"",M98,""))</f>
        <v>PositionSpecification</v>
      </c>
      <c r="K98" s="8">
        <v>301</v>
      </c>
      <c r="L98" s="8">
        <v>379</v>
      </c>
    </row>
    <row r="99" spans="1:12" x14ac:dyDescent="0.3">
      <c r="A99" s="16" t="str">
        <f t="shared" si="4"/>
        <v>666valueInScheme</v>
      </c>
      <c r="B99" s="16" t="str">
        <f t="shared" si="5"/>
        <v>valueInScheme668</v>
      </c>
      <c r="C99" s="10" t="s">
        <v>704</v>
      </c>
      <c r="D99" s="8" t="s">
        <v>31</v>
      </c>
      <c r="E99" s="12" t="str">
        <f>IF(K99,VLOOKUP(K99,Vocabulary!$A:$J,2,),"")</f>
        <v>streetNameStatus</v>
      </c>
      <c r="F99" s="4" t="s">
        <v>739</v>
      </c>
      <c r="G99" s="16" t="str">
        <f>IF(L99&lt;&gt;"",VLOOKUP(L99,Vocabulary!$A:$J,2,),IF(M99&lt;&gt;"",M99,""))</f>
        <v>StreetNameStatus</v>
      </c>
      <c r="K99" s="8">
        <v>666</v>
      </c>
      <c r="L99" s="8">
        <v>668</v>
      </c>
    </row>
    <row r="100" spans="1:12" x14ac:dyDescent="0.3">
      <c r="A100" s="16" t="str">
        <f t="shared" si="4"/>
        <v>667valueInScheme</v>
      </c>
      <c r="B100" s="16" t="str">
        <f t="shared" si="5"/>
        <v>valueInScheme669</v>
      </c>
      <c r="C100" s="10" t="s">
        <v>704</v>
      </c>
      <c r="D100" s="8" t="s">
        <v>31</v>
      </c>
      <c r="E100" s="12" t="str">
        <f>IF(K100,VLOOKUP(K100,Vocabulary!$A:$J,2,),"")</f>
        <v>streetNameType</v>
      </c>
      <c r="F100" s="4" t="s">
        <v>739</v>
      </c>
      <c r="G100" s="16" t="str">
        <f>IF(L100&lt;&gt;"",VLOOKUP(L100,Vocabulary!$A:$J,2,),IF(M100&lt;&gt;"",M100,""))</f>
        <v>StreetNameType</v>
      </c>
      <c r="K100" s="8">
        <v>667</v>
      </c>
      <c r="L100" s="8">
        <v>669</v>
      </c>
    </row>
    <row r="101" spans="1:12" x14ac:dyDescent="0.3">
      <c r="A101" s="16" t="str">
        <f t="shared" si="4"/>
        <v>651valueInScheme</v>
      </c>
      <c r="B101" s="16" t="str">
        <f t="shared" si="5"/>
        <v>valueInScheme369</v>
      </c>
      <c r="C101" s="10" t="s">
        <v>704</v>
      </c>
      <c r="D101" s="8" t="s">
        <v>31</v>
      </c>
      <c r="E101" s="12" t="str">
        <f>IF(K101,VLOOKUP(K101,Vocabulary!$A:$J,2,),"")</f>
        <v>adminUnitL1</v>
      </c>
      <c r="F101" s="4" t="s">
        <v>739</v>
      </c>
      <c r="G101" s="16" t="e">
        <f>IF(L101&lt;&gt;"",VLOOKUP(L101,Vocabulary!$A:$J,2,),IF(M101&lt;&gt;"",M101,""))</f>
        <v>#N/A</v>
      </c>
      <c r="K101" s="8">
        <v>651</v>
      </c>
      <c r="L101" s="8">
        <v>369</v>
      </c>
    </row>
    <row r="102" spans="1:12" x14ac:dyDescent="0.3">
      <c r="A102" s="16" t="str">
        <f t="shared" si="4"/>
        <v>223domain</v>
      </c>
      <c r="B102" s="16" t="str">
        <f t="shared" si="5"/>
        <v>domain222</v>
      </c>
      <c r="C102" s="10" t="s">
        <v>704</v>
      </c>
      <c r="D102" s="8" t="s">
        <v>60</v>
      </c>
      <c r="E102" s="12" t="str">
        <f>IF(K102,VLOOKUP(K102,Vocabulary!$A:$J,2,),"")</f>
        <v>abbreviatedName</v>
      </c>
      <c r="F102" s="4" t="s">
        <v>0</v>
      </c>
      <c r="G102" s="16" t="str">
        <f>IF(L102&lt;&gt;"",VLOOKUP(L102,Vocabulary!$A:$J,2,),IF(M102&lt;&gt;"",M102,""))</f>
        <v>PublicOrganization</v>
      </c>
      <c r="K102" s="8">
        <v>223</v>
      </c>
      <c r="L102" s="8">
        <v>222</v>
      </c>
    </row>
    <row r="103" spans="1:12" x14ac:dyDescent="0.3">
      <c r="A103" s="16" t="str">
        <f t="shared" si="4"/>
        <v>225domain</v>
      </c>
      <c r="B103" s="16" t="str">
        <f t="shared" si="5"/>
        <v>domain222</v>
      </c>
      <c r="C103" s="10" t="s">
        <v>704</v>
      </c>
      <c r="D103" s="8" t="s">
        <v>60</v>
      </c>
      <c r="E103" s="12" t="e">
        <f>IF(K103,VLOOKUP(K103,Vocabulary!$A:$J,2,),"")</f>
        <v>#N/A</v>
      </c>
      <c r="F103" s="4" t="s">
        <v>0</v>
      </c>
      <c r="G103" s="16" t="str">
        <f>IF(L103&lt;&gt;"",VLOOKUP(L103,Vocabulary!$A:$J,2,),IF(M103&lt;&gt;"",M103,""))</f>
        <v>PublicOrganization</v>
      </c>
      <c r="K103" s="8">
        <v>225</v>
      </c>
      <c r="L103" s="8">
        <v>222</v>
      </c>
    </row>
    <row r="104" spans="1:12" x14ac:dyDescent="0.3">
      <c r="A104" s="16" t="str">
        <f t="shared" si="4"/>
        <v>226domain</v>
      </c>
      <c r="B104" s="16" t="str">
        <f t="shared" si="5"/>
        <v>domain222</v>
      </c>
      <c r="C104" s="10" t="s">
        <v>704</v>
      </c>
      <c r="D104" s="8" t="s">
        <v>60</v>
      </c>
      <c r="E104" s="12" t="str">
        <f>IF(K104,VLOOKUP(K104,Vocabulary!$A:$J,2,),"")</f>
        <v>commercialName</v>
      </c>
      <c r="F104" s="4" t="s">
        <v>0</v>
      </c>
      <c r="G104" s="16" t="str">
        <f>IF(L104&lt;&gt;"",VLOOKUP(L104,Vocabulary!$A:$J,2,),IF(M104&lt;&gt;"",M104,""))</f>
        <v>PublicOrganization</v>
      </c>
      <c r="K104" s="8">
        <v>226</v>
      </c>
      <c r="L104" s="8">
        <v>222</v>
      </c>
    </row>
    <row r="105" spans="1:12" x14ac:dyDescent="0.3">
      <c r="A105" s="16" t="str">
        <f t="shared" si="4"/>
        <v>227domain</v>
      </c>
      <c r="B105" s="16" t="str">
        <f t="shared" si="5"/>
        <v>domain222</v>
      </c>
      <c r="C105" s="10" t="s">
        <v>704</v>
      </c>
      <c r="D105" s="8" t="s">
        <v>60</v>
      </c>
      <c r="E105" s="12" t="str">
        <f>IF(K105,VLOOKUP(K105,Vocabulary!$A:$J,2,),"")</f>
        <v>economicActivity</v>
      </c>
      <c r="F105" s="4" t="s">
        <v>0</v>
      </c>
      <c r="G105" s="16" t="str">
        <f>IF(L105&lt;&gt;"",VLOOKUP(L105,Vocabulary!$A:$J,2,),IF(M105&lt;&gt;"",M105,""))</f>
        <v>PublicOrganization</v>
      </c>
      <c r="K105" s="8">
        <v>227</v>
      </c>
      <c r="L105" s="8">
        <v>222</v>
      </c>
    </row>
    <row r="106" spans="1:12" x14ac:dyDescent="0.3">
      <c r="A106" s="16" t="str">
        <f t="shared" si="4"/>
        <v>230domain</v>
      </c>
      <c r="B106" s="16" t="str">
        <f t="shared" si="5"/>
        <v>domain222</v>
      </c>
      <c r="C106" s="10" t="s">
        <v>704</v>
      </c>
      <c r="D106" s="8" t="s">
        <v>60</v>
      </c>
      <c r="E106" s="12" t="str">
        <f>IF(K106,VLOOKUP(K106,Vocabulary!$A:$J,2,),"")</f>
        <v>endReason</v>
      </c>
      <c r="F106" s="4" t="s">
        <v>0</v>
      </c>
      <c r="G106" s="16" t="str">
        <f>IF(L106&lt;&gt;"",VLOOKUP(L106,Vocabulary!$A:$J,2,),IF(M106&lt;&gt;"",M106,""))</f>
        <v>PublicOrganization</v>
      </c>
      <c r="K106" s="8">
        <v>230</v>
      </c>
      <c r="L106" s="8">
        <v>222</v>
      </c>
    </row>
    <row r="107" spans="1:12" x14ac:dyDescent="0.3">
      <c r="A107" s="16" t="str">
        <f t="shared" si="4"/>
        <v>235domain</v>
      </c>
      <c r="B107" s="16" t="str">
        <f t="shared" si="5"/>
        <v>domain222</v>
      </c>
      <c r="C107" s="10" t="s">
        <v>704</v>
      </c>
      <c r="D107" s="8" t="s">
        <v>60</v>
      </c>
      <c r="E107" s="12" t="str">
        <f>IF(K107,VLOOKUP(K107,Vocabulary!$A:$J,2,),"")</f>
        <v>function</v>
      </c>
      <c r="F107" s="4" t="s">
        <v>0</v>
      </c>
      <c r="G107" s="16" t="str">
        <f>IF(L107&lt;&gt;"",VLOOKUP(L107,Vocabulary!$A:$J,2,),IF(M107&lt;&gt;"",M107,""))</f>
        <v>PublicOrganization</v>
      </c>
      <c r="K107" s="8">
        <v>235</v>
      </c>
      <c r="L107" s="8">
        <v>222</v>
      </c>
    </row>
    <row r="108" spans="1:12" x14ac:dyDescent="0.3">
      <c r="A108" s="16" t="str">
        <f t="shared" si="4"/>
        <v>242domain</v>
      </c>
      <c r="B108" s="16" t="str">
        <f t="shared" si="5"/>
        <v>domain101</v>
      </c>
      <c r="C108" s="10" t="s">
        <v>704</v>
      </c>
      <c r="D108" s="8" t="s">
        <v>60</v>
      </c>
      <c r="E108" s="12" t="str">
        <f>IF(K108,VLOOKUP(K108,Vocabulary!$A:$J,2,),"")</f>
        <v>organizationType</v>
      </c>
      <c r="F108" s="4" t="s">
        <v>0</v>
      </c>
      <c r="G108" s="16" t="str">
        <f>IF(L108&lt;&gt;"",VLOOKUP(L108,Vocabulary!$A:$J,2,),IF(M108&lt;&gt;"",M108,""))</f>
        <v>LegalEntity</v>
      </c>
      <c r="K108" s="8">
        <v>242</v>
      </c>
      <c r="L108" s="8">
        <v>101</v>
      </c>
    </row>
    <row r="109" spans="1:12" x14ac:dyDescent="0.3">
      <c r="A109" s="16" t="str">
        <f t="shared" si="4"/>
        <v>239domain</v>
      </c>
      <c r="B109" s="16" t="str">
        <f t="shared" si="5"/>
        <v>domain222</v>
      </c>
      <c r="C109" s="10" t="s">
        <v>704</v>
      </c>
      <c r="D109" s="8" t="s">
        <v>60</v>
      </c>
      <c r="E109" s="12" t="str">
        <f>IF(K109,VLOOKUP(K109,Vocabulary!$A:$J,2,),"")</f>
        <v>legalStatus</v>
      </c>
      <c r="F109" s="4" t="s">
        <v>0</v>
      </c>
      <c r="G109" s="16" t="str">
        <f>IF(L109&lt;&gt;"",VLOOKUP(L109,Vocabulary!$A:$J,2,),IF(M109&lt;&gt;"",M109,""))</f>
        <v>PublicOrganization</v>
      </c>
      <c r="K109" s="8">
        <v>239</v>
      </c>
      <c r="L109" s="8">
        <v>222</v>
      </c>
    </row>
    <row r="110" spans="1:12" x14ac:dyDescent="0.3">
      <c r="A110" s="16" t="str">
        <f t="shared" si="4"/>
        <v>231domain</v>
      </c>
      <c r="B110" s="16" t="str">
        <f t="shared" si="5"/>
        <v>domain101</v>
      </c>
      <c r="C110" s="10" t="s">
        <v>704</v>
      </c>
      <c r="D110" s="8" t="s">
        <v>60</v>
      </c>
      <c r="E110" s="12" t="str">
        <f>IF(K110,VLOOKUP(K110,Vocabulary!$A:$J,2,),"")</f>
        <v>enterpriseNumber</v>
      </c>
      <c r="F110" s="4" t="s">
        <v>0</v>
      </c>
      <c r="G110" s="16" t="str">
        <f>IF(L110&lt;&gt;"",VLOOKUP(L110,Vocabulary!$A:$J,2,),IF(M110&lt;&gt;"",M110,""))</f>
        <v>LegalEntity</v>
      </c>
      <c r="K110" s="8">
        <v>231</v>
      </c>
      <c r="L110" s="8">
        <v>101</v>
      </c>
    </row>
    <row r="111" spans="1:12" x14ac:dyDescent="0.3">
      <c r="A111" s="16" t="str">
        <f t="shared" si="4"/>
        <v>243domain</v>
      </c>
      <c r="B111" s="16" t="str">
        <f t="shared" si="5"/>
        <v>domain222</v>
      </c>
      <c r="C111" s="10" t="s">
        <v>704</v>
      </c>
      <c r="D111" s="8" t="s">
        <v>60</v>
      </c>
      <c r="E111" s="12" t="str">
        <f>IF(K111,VLOOKUP(K111,Vocabulary!$A:$J,2,),"")</f>
        <v>authorization</v>
      </c>
      <c r="F111" s="4" t="s">
        <v>0</v>
      </c>
      <c r="G111" s="16" t="str">
        <f>IF(L111&lt;&gt;"",VLOOKUP(L111,Vocabulary!$A:$J,2,),IF(M111&lt;&gt;"",M111,""))</f>
        <v>PublicOrganization</v>
      </c>
      <c r="K111" s="8">
        <v>243</v>
      </c>
      <c r="L111" s="8">
        <v>222</v>
      </c>
    </row>
    <row r="112" spans="1:12" x14ac:dyDescent="0.3">
      <c r="A112" s="16" t="str">
        <f t="shared" si="4"/>
        <v>244domain</v>
      </c>
      <c r="B112" s="16" t="str">
        <f t="shared" si="5"/>
        <v>domain222</v>
      </c>
      <c r="C112" s="10" t="s">
        <v>704</v>
      </c>
      <c r="D112" s="8" t="s">
        <v>60</v>
      </c>
      <c r="E112" s="12" t="str">
        <f>IF(K112,VLOOKUP(K112,Vocabulary!$A:$J,2,),"")</f>
        <v>naturalPerson</v>
      </c>
      <c r="F112" s="4" t="s">
        <v>0</v>
      </c>
      <c r="G112" s="16" t="str">
        <f>IF(L112&lt;&gt;"",VLOOKUP(L112,Vocabulary!$A:$J,2,),IF(M112&lt;&gt;"",M112,""))</f>
        <v>PublicOrganization</v>
      </c>
      <c r="K112" s="8">
        <v>244</v>
      </c>
      <c r="L112" s="8">
        <v>222</v>
      </c>
    </row>
    <row r="113" spans="1:12" x14ac:dyDescent="0.3">
      <c r="A113" s="16" t="str">
        <f t="shared" si="4"/>
        <v>232domain</v>
      </c>
      <c r="B113" s="16" t="str">
        <f t="shared" si="5"/>
        <v>domain220</v>
      </c>
      <c r="C113" s="10" t="s">
        <v>704</v>
      </c>
      <c r="D113" s="8" t="s">
        <v>60</v>
      </c>
      <c r="E113" s="12" t="str">
        <f>IF(K113,VLOOKUP(K113,Vocabulary!$A:$J,2,),"")</f>
        <v>establishmentUnitNumber</v>
      </c>
      <c r="F113" s="4" t="s">
        <v>0</v>
      </c>
      <c r="G113" s="16" t="str">
        <f>IF(L113&lt;&gt;"",VLOOKUP(L113,Vocabulary!$A:$J,2,),IF(M113&lt;&gt;"",M113,""))</f>
        <v>OrganizationalUnit</v>
      </c>
      <c r="K113" s="8">
        <v>232</v>
      </c>
      <c r="L113" s="8">
        <v>220</v>
      </c>
    </row>
    <row r="114" spans="1:12" x14ac:dyDescent="0.3">
      <c r="A114" s="16" t="str">
        <f t="shared" si="4"/>
        <v>248domain</v>
      </c>
      <c r="B114" s="16" t="str">
        <f t="shared" si="5"/>
        <v>domain222</v>
      </c>
      <c r="C114" s="10" t="s">
        <v>704</v>
      </c>
      <c r="D114" s="8" t="s">
        <v>60</v>
      </c>
      <c r="E114" s="12" t="str">
        <f>IF(K114,VLOOKUP(K114,Vocabulary!$A:$J,2,),"")</f>
        <v>website</v>
      </c>
      <c r="F114" s="4" t="s">
        <v>0</v>
      </c>
      <c r="G114" s="16" t="str">
        <f>IF(L114&lt;&gt;"",VLOOKUP(L114,Vocabulary!$A:$J,2,),IF(M114&lt;&gt;"",M114,""))</f>
        <v>PublicOrganization</v>
      </c>
      <c r="K114" s="8">
        <v>248</v>
      </c>
      <c r="L114" s="8">
        <v>222</v>
      </c>
    </row>
    <row r="115" spans="1:12" x14ac:dyDescent="0.3">
      <c r="A115" s="16" t="str">
        <f t="shared" si="4"/>
        <v>224domain</v>
      </c>
      <c r="B115" s="16" t="str">
        <f t="shared" si="5"/>
        <v>domain222</v>
      </c>
      <c r="C115" s="10" t="s">
        <v>704</v>
      </c>
      <c r="D115" s="8" t="s">
        <v>60</v>
      </c>
      <c r="E115" s="12" t="str">
        <f>IF(K115,VLOOKUP(K115,Vocabulary!$A:$J,2,),"")</f>
        <v>address</v>
      </c>
      <c r="F115" s="4" t="s">
        <v>0</v>
      </c>
      <c r="G115" s="16" t="str">
        <f>IF(L115&lt;&gt;"",VLOOKUP(L115,Vocabulary!$A:$J,2,),IF(M115&lt;&gt;"",M115,""))</f>
        <v>PublicOrganization</v>
      </c>
      <c r="K115" s="8">
        <v>224</v>
      </c>
      <c r="L115" s="8">
        <v>222</v>
      </c>
    </row>
    <row r="116" spans="1:12" x14ac:dyDescent="0.3">
      <c r="A116" s="16" t="str">
        <f t="shared" si="4"/>
        <v>224domain</v>
      </c>
      <c r="B116" s="16" t="str">
        <f t="shared" si="5"/>
        <v>domain220</v>
      </c>
      <c r="C116" s="10" t="s">
        <v>704</v>
      </c>
      <c r="D116" s="8" t="s">
        <v>60</v>
      </c>
      <c r="E116" s="12" t="str">
        <f>IF(K116,VLOOKUP(K116,Vocabulary!$A:$J,2,),"")</f>
        <v>address</v>
      </c>
      <c r="F116" s="4" t="s">
        <v>0</v>
      </c>
      <c r="G116" s="16" t="str">
        <f>IF(L116&lt;&gt;"",VLOOKUP(L116,Vocabulary!$A:$J,2,),IF(M116&lt;&gt;"",M116,""))</f>
        <v>OrganizationalUnit</v>
      </c>
      <c r="K116" s="8">
        <v>224</v>
      </c>
      <c r="L116" s="8">
        <v>220</v>
      </c>
    </row>
    <row r="117" spans="1:12" x14ac:dyDescent="0.3">
      <c r="A117" s="16" t="str">
        <f t="shared" si="4"/>
        <v>236domain</v>
      </c>
      <c r="B117" s="16" t="str">
        <f t="shared" si="5"/>
        <v>domain221</v>
      </c>
      <c r="C117" s="10" t="s">
        <v>704</v>
      </c>
      <c r="D117" s="8" t="s">
        <v>60</v>
      </c>
      <c r="E117" s="12" t="str">
        <f>IF(K117,VLOOKUP(K117,Vocabulary!$A:$J,2,),"")</f>
        <v>hasEstablishmentUnit</v>
      </c>
      <c r="F117" s="4" t="s">
        <v>0</v>
      </c>
      <c r="G117" s="16" t="str">
        <f>IF(L117&lt;&gt;"",VLOOKUP(L117,Vocabulary!$A:$J,2,),IF(M117&lt;&gt;"",M117,""))</f>
        <v>Organization</v>
      </c>
      <c r="K117" s="8">
        <v>236</v>
      </c>
      <c r="L117" s="8">
        <v>221</v>
      </c>
    </row>
    <row r="118" spans="1:12" x14ac:dyDescent="0.3">
      <c r="A118" s="16" t="str">
        <f t="shared" si="4"/>
        <v>657domain</v>
      </c>
      <c r="B118" s="16" t="str">
        <f t="shared" si="5"/>
        <v>domain222</v>
      </c>
      <c r="C118" s="10" t="s">
        <v>704</v>
      </c>
      <c r="D118" s="8" t="s">
        <v>60</v>
      </c>
      <c r="E118" s="12" t="str">
        <f>IF(K118,VLOOKUP(K118,Vocabulary!$A:$J,2,),"")</f>
        <v>hasSubOrganization</v>
      </c>
      <c r="F118" s="4" t="s">
        <v>0</v>
      </c>
      <c r="G118" s="16" t="str">
        <f>IF(L118&lt;&gt;"",VLOOKUP(L118,Vocabulary!$A:$J,2,),IF(M118&lt;&gt;"",M118,""))</f>
        <v>PublicOrganization</v>
      </c>
      <c r="K118" s="8">
        <v>657</v>
      </c>
      <c r="L118" s="8">
        <v>222</v>
      </c>
    </row>
    <row r="119" spans="1:12" x14ac:dyDescent="0.3">
      <c r="A119" s="16" t="str">
        <f t="shared" si="4"/>
        <v>660domain</v>
      </c>
      <c r="B119" s="16" t="str">
        <f t="shared" si="5"/>
        <v>domain221</v>
      </c>
      <c r="C119" s="10" t="s">
        <v>704</v>
      </c>
      <c r="D119" s="8" t="s">
        <v>60</v>
      </c>
      <c r="E119" s="12" t="str">
        <f>IF(K119,VLOOKUP(K119,Vocabulary!$A:$J,2,),"")</f>
        <v>hasUnit</v>
      </c>
      <c r="F119" s="4" t="s">
        <v>0</v>
      </c>
      <c r="G119" s="16" t="str">
        <f>IF(L119&lt;&gt;"",VLOOKUP(L119,Vocabulary!$A:$J,2,),IF(M119&lt;&gt;"",M119,""))</f>
        <v>Organization</v>
      </c>
      <c r="K119" s="8">
        <v>660</v>
      </c>
      <c r="L119" s="8">
        <v>221</v>
      </c>
    </row>
    <row r="120" spans="1:12" x14ac:dyDescent="0.3">
      <c r="A120" s="16" t="str">
        <f t="shared" si="4"/>
        <v>655domain</v>
      </c>
      <c r="B120" s="16" t="str">
        <f t="shared" si="5"/>
        <v>domain648</v>
      </c>
      <c r="C120" s="10" t="s">
        <v>704</v>
      </c>
      <c r="D120" s="8" t="s">
        <v>60</v>
      </c>
      <c r="E120" s="12" t="str">
        <f>IF(K120,VLOOKUP(K120,Vocabulary!$A:$J,2,),"")</f>
        <v>establishmentUnitOf</v>
      </c>
      <c r="F120" s="4" t="s">
        <v>0</v>
      </c>
      <c r="G120" s="16" t="e">
        <f>IF(L120&lt;&gt;"",VLOOKUP(L120,Vocabulary!$A:$J,2,),IF(M120&lt;&gt;"",M120,""))</f>
        <v>#N/A</v>
      </c>
      <c r="K120" s="8">
        <v>655</v>
      </c>
      <c r="L120" s="8">
        <v>648</v>
      </c>
    </row>
    <row r="121" spans="1:12" x14ac:dyDescent="0.3">
      <c r="A121" s="16" t="str">
        <f t="shared" si="4"/>
        <v>656domain</v>
      </c>
      <c r="B121" s="16" t="str">
        <f t="shared" si="5"/>
        <v>domain222</v>
      </c>
      <c r="C121" s="10" t="s">
        <v>704</v>
      </c>
      <c r="D121" s="8" t="s">
        <v>60</v>
      </c>
      <c r="E121" s="12" t="str">
        <f>IF(K121,VLOOKUP(K121,Vocabulary!$A:$J,2,),"")</f>
        <v>subOrganizationOf</v>
      </c>
      <c r="F121" s="4" t="s">
        <v>0</v>
      </c>
      <c r="G121" s="16" t="str">
        <f>IF(L121&lt;&gt;"",VLOOKUP(L121,Vocabulary!$A:$J,2,),IF(M121&lt;&gt;"",M121,""))</f>
        <v>PublicOrganization</v>
      </c>
      <c r="K121" s="8">
        <v>656</v>
      </c>
      <c r="L121" s="8">
        <v>222</v>
      </c>
    </row>
    <row r="122" spans="1:12" x14ac:dyDescent="0.3">
      <c r="A122" s="16" t="str">
        <f t="shared" si="4"/>
        <v>661domain</v>
      </c>
      <c r="B122" s="16" t="str">
        <f t="shared" si="5"/>
        <v>domain220</v>
      </c>
      <c r="C122" s="10" t="s">
        <v>704</v>
      </c>
      <c r="D122" s="8" t="s">
        <v>60</v>
      </c>
      <c r="E122" s="12" t="str">
        <f>IF(K122,VLOOKUP(K122,Vocabulary!$A:$J,2,),"")</f>
        <v>unitOf</v>
      </c>
      <c r="F122" s="4" t="s">
        <v>0</v>
      </c>
      <c r="G122" s="16" t="str">
        <f>IF(L122&lt;&gt;"",VLOOKUP(L122,Vocabulary!$A:$J,2,),IF(M122&lt;&gt;"",M122,""))</f>
        <v>OrganizationalUnit</v>
      </c>
      <c r="K122" s="8">
        <v>661</v>
      </c>
      <c r="L122" s="8">
        <v>220</v>
      </c>
    </row>
    <row r="123" spans="1:12" x14ac:dyDescent="0.3">
      <c r="A123" s="16" t="str">
        <f t="shared" si="4"/>
        <v>238domain</v>
      </c>
      <c r="B123" s="16" t="str">
        <f t="shared" si="5"/>
        <v>domain101</v>
      </c>
      <c r="C123" s="10" t="s">
        <v>704</v>
      </c>
      <c r="D123" s="8" t="s">
        <v>60</v>
      </c>
      <c r="E123" s="12" t="str">
        <f>IF(K123,VLOOKUP(K123,Vocabulary!$A:$J,2,),"")</f>
        <v>legalName</v>
      </c>
      <c r="F123" s="4" t="s">
        <v>0</v>
      </c>
      <c r="G123" s="16" t="str">
        <f>IF(L123&lt;&gt;"",VLOOKUP(L123,Vocabulary!$A:$J,2,),IF(M123&lt;&gt;"",M123,""))</f>
        <v>LegalEntity</v>
      </c>
      <c r="K123" s="8">
        <v>238</v>
      </c>
      <c r="L123" s="8">
        <v>101</v>
      </c>
    </row>
    <row r="124" spans="1:12" x14ac:dyDescent="0.3">
      <c r="A124" s="16" t="str">
        <f t="shared" si="4"/>
        <v>237domain</v>
      </c>
      <c r="B124" s="16" t="str">
        <f t="shared" si="5"/>
        <v>domain101</v>
      </c>
      <c r="C124" s="10" t="s">
        <v>704</v>
      </c>
      <c r="D124" s="8" t="s">
        <v>60</v>
      </c>
      <c r="E124" s="12" t="str">
        <f>IF(K124,VLOOKUP(K124,Vocabulary!$A:$J,2,),"")</f>
        <v>legalForm</v>
      </c>
      <c r="F124" s="4" t="s">
        <v>0</v>
      </c>
      <c r="G124" s="16" t="str">
        <f>IF(L124&lt;&gt;"",VLOOKUP(L124,Vocabulary!$A:$J,2,),IF(M124&lt;&gt;"",M124,""))</f>
        <v>LegalEntity</v>
      </c>
      <c r="K124" s="8">
        <v>237</v>
      </c>
      <c r="L124" s="8">
        <v>101</v>
      </c>
    </row>
    <row r="125" spans="1:12" x14ac:dyDescent="0.3">
      <c r="A125" s="16" t="str">
        <f t="shared" si="4"/>
        <v>228domain</v>
      </c>
      <c r="B125" s="16" t="str">
        <f t="shared" si="5"/>
        <v>domain222</v>
      </c>
      <c r="C125" s="10" t="s">
        <v>704</v>
      </c>
      <c r="D125" s="8" t="s">
        <v>60</v>
      </c>
      <c r="E125" s="12" t="str">
        <f>IF(K125,VLOOKUP(K125,Vocabulary!$A:$J,2,),"")</f>
        <v>email</v>
      </c>
      <c r="F125" s="4" t="s">
        <v>0</v>
      </c>
      <c r="G125" s="16" t="str">
        <f>IF(L125&lt;&gt;"",VLOOKUP(L125,Vocabulary!$A:$J,2,),IF(M125&lt;&gt;"",M125,""))</f>
        <v>PublicOrganization</v>
      </c>
      <c r="K125" s="8">
        <v>228</v>
      </c>
      <c r="L125" s="8">
        <v>222</v>
      </c>
    </row>
    <row r="126" spans="1:12" x14ac:dyDescent="0.3">
      <c r="A126" s="16" t="str">
        <f t="shared" si="4"/>
        <v>352domain</v>
      </c>
      <c r="B126" s="16" t="str">
        <f t="shared" si="5"/>
        <v>domain222</v>
      </c>
      <c r="C126" s="10" t="s">
        <v>704</v>
      </c>
      <c r="D126" s="8" t="s">
        <v>60</v>
      </c>
      <c r="E126" s="12" t="str">
        <f>IF(K126,VLOOKUP(K126,Vocabulary!$A:$J,2,),"")</f>
        <v>endDate</v>
      </c>
      <c r="F126" s="4" t="s">
        <v>0</v>
      </c>
      <c r="G126" s="16" t="str">
        <f>IF(L126&lt;&gt;"",VLOOKUP(L126,Vocabulary!$A:$J,2,),IF(M126&lt;&gt;"",M126,""))</f>
        <v>PublicOrganization</v>
      </c>
      <c r="K126" s="8">
        <v>352</v>
      </c>
      <c r="L126" s="8">
        <v>222</v>
      </c>
    </row>
    <row r="127" spans="1:12" x14ac:dyDescent="0.3">
      <c r="A127" s="16" t="str">
        <f t="shared" si="4"/>
        <v>233domain</v>
      </c>
      <c r="B127" s="16" t="str">
        <f t="shared" si="5"/>
        <v>domain222</v>
      </c>
      <c r="C127" s="10" t="s">
        <v>704</v>
      </c>
      <c r="D127" s="8" t="s">
        <v>60</v>
      </c>
      <c r="E127" s="12" t="str">
        <f>IF(K127,VLOOKUP(K127,Vocabulary!$A:$J,2,),"")</f>
        <v>faxNumber</v>
      </c>
      <c r="F127" s="4" t="s">
        <v>0</v>
      </c>
      <c r="G127" s="16" t="str">
        <f>IF(L127&lt;&gt;"",VLOOKUP(L127,Vocabulary!$A:$J,2,),IF(M127&lt;&gt;"",M127,""))</f>
        <v>PublicOrganization</v>
      </c>
      <c r="K127" s="8">
        <v>233</v>
      </c>
      <c r="L127" s="8">
        <v>222</v>
      </c>
    </row>
    <row r="128" spans="1:12" x14ac:dyDescent="0.3">
      <c r="A128" s="16" t="str">
        <f t="shared" si="4"/>
        <v>355domain</v>
      </c>
      <c r="B128" s="16" t="str">
        <f t="shared" si="5"/>
        <v>domain222</v>
      </c>
      <c r="C128" s="10" t="s">
        <v>704</v>
      </c>
      <c r="D128" s="8" t="s">
        <v>60</v>
      </c>
      <c r="E128" s="12" t="str">
        <f>IF(K128,VLOOKUP(K128,Vocabulary!$A:$J,2,),"")</f>
        <v>startDate</v>
      </c>
      <c r="F128" s="4" t="s">
        <v>0</v>
      </c>
      <c r="G128" s="16" t="str">
        <f>IF(L128&lt;&gt;"",VLOOKUP(L128,Vocabulary!$A:$J,2,),IF(M128&lt;&gt;"",M128,""))</f>
        <v>PublicOrganization</v>
      </c>
      <c r="K128" s="8">
        <v>355</v>
      </c>
      <c r="L128" s="8">
        <v>222</v>
      </c>
    </row>
    <row r="129" spans="1:13" x14ac:dyDescent="0.3">
      <c r="A129" s="16" t="str">
        <f t="shared" si="4"/>
        <v>245domain</v>
      </c>
      <c r="B129" s="16" t="str">
        <f t="shared" si="5"/>
        <v>domain222</v>
      </c>
      <c r="C129" s="10" t="s">
        <v>704</v>
      </c>
      <c r="D129" s="8" t="s">
        <v>60</v>
      </c>
      <c r="E129" s="12" t="str">
        <f>IF(K129,VLOOKUP(K129,Vocabulary!$A:$J,2,),"")</f>
        <v>telephone</v>
      </c>
      <c r="F129" s="4" t="s">
        <v>0</v>
      </c>
      <c r="G129" s="16" t="str">
        <f>IF(L129&lt;&gt;"",VLOOKUP(L129,Vocabulary!$A:$J,2,),IF(M129&lt;&gt;"",M129,""))</f>
        <v>PublicOrganization</v>
      </c>
      <c r="K129" s="8">
        <v>245</v>
      </c>
      <c r="L129" s="8">
        <v>222</v>
      </c>
    </row>
    <row r="130" spans="1:13" x14ac:dyDescent="0.3">
      <c r="A130" s="16" t="str">
        <f t="shared" ref="A130:A187" si="6">CONCATENATE(K130,F130)</f>
        <v>380hasConcept</v>
      </c>
      <c r="B130" s="16" t="str">
        <f t="shared" ref="B130:B187" si="7">CONCATENATE(F130,L130)</f>
        <v>hasConcept</v>
      </c>
      <c r="C130" s="10" t="s">
        <v>704</v>
      </c>
      <c r="D130" s="8" t="s">
        <v>60</v>
      </c>
      <c r="E130" s="12" t="str">
        <f>IF(K130,VLOOKUP(K130,Vocabulary!$A:$J,2,),"")</f>
        <v>EndReason</v>
      </c>
      <c r="F130" s="4" t="s">
        <v>740</v>
      </c>
      <c r="G130" s="16" t="str">
        <f>IF(L130&lt;&gt;"",VLOOKUP(L130,Vocabulary!$A:$J,2,),IF(M130&lt;&gt;"",M130,""))</f>
        <v>053</v>
      </c>
      <c r="H130" s="4" t="s">
        <v>266</v>
      </c>
      <c r="I130" s="4" t="s">
        <v>265</v>
      </c>
      <c r="J130" s="4" t="s">
        <v>741</v>
      </c>
      <c r="K130" s="8">
        <v>380</v>
      </c>
      <c r="M130" s="18" t="s">
        <v>264</v>
      </c>
    </row>
    <row r="131" spans="1:13" x14ac:dyDescent="0.3">
      <c r="A131" s="16" t="str">
        <f t="shared" si="6"/>
        <v>367hasConcept</v>
      </c>
      <c r="B131" s="16" t="str">
        <f t="shared" si="7"/>
        <v>hasConcept</v>
      </c>
      <c r="C131" s="10" t="s">
        <v>704</v>
      </c>
      <c r="D131" s="8" t="s">
        <v>60</v>
      </c>
      <c r="E131" s="12" t="str">
        <f>IF(K131,VLOOKUP(K131,Vocabulary!$A:$J,2,),"")</f>
        <v>Function</v>
      </c>
      <c r="F131" s="4" t="s">
        <v>740</v>
      </c>
      <c r="G131" s="16" t="str">
        <f>IF(L131&lt;&gt;"",VLOOKUP(L131,Vocabulary!$A:$J,2,),IF(M131&lt;&gt;"",M131,""))</f>
        <v>10007</v>
      </c>
      <c r="H131" s="4" t="s">
        <v>269</v>
      </c>
      <c r="I131" s="4" t="s">
        <v>268</v>
      </c>
      <c r="J131" s="4" t="s">
        <v>741</v>
      </c>
      <c r="K131" s="8">
        <v>367</v>
      </c>
      <c r="M131" s="18" t="s">
        <v>267</v>
      </c>
    </row>
    <row r="132" spans="1:13" x14ac:dyDescent="0.3">
      <c r="A132" s="16" t="str">
        <f t="shared" si="6"/>
        <v>376hasConcept</v>
      </c>
      <c r="B132" s="16" t="str">
        <f t="shared" si="7"/>
        <v>hasConcept</v>
      </c>
      <c r="C132" s="10" t="s">
        <v>704</v>
      </c>
      <c r="D132" s="8" t="s">
        <v>60</v>
      </c>
      <c r="E132" s="12" t="str">
        <f>IF(K132,VLOOKUP(K132,Vocabulary!$A:$J,2,),"")</f>
        <v>OrganizationType</v>
      </c>
      <c r="F132" s="4" t="s">
        <v>740</v>
      </c>
      <c r="G132" s="16">
        <f>IF(L132&lt;&gt;"",VLOOKUP(L132,Vocabulary!$A:$J,2,),IF(M132&lt;&gt;"",M132,""))</f>
        <v>1</v>
      </c>
      <c r="H132" s="4" t="s">
        <v>258</v>
      </c>
      <c r="I132" s="4" t="s">
        <v>257</v>
      </c>
      <c r="K132" s="8">
        <v>376</v>
      </c>
      <c r="M132" s="18">
        <v>1</v>
      </c>
    </row>
    <row r="133" spans="1:13" x14ac:dyDescent="0.3">
      <c r="A133" s="16" t="str">
        <f t="shared" si="6"/>
        <v>376hasConcept</v>
      </c>
      <c r="B133" s="16" t="str">
        <f t="shared" si="7"/>
        <v>hasConcept</v>
      </c>
      <c r="C133" s="10" t="s">
        <v>704</v>
      </c>
      <c r="D133" s="8" t="s">
        <v>60</v>
      </c>
      <c r="E133" s="12" t="str">
        <f>IF(K133,VLOOKUP(K133,Vocabulary!$A:$J,2,),"")</f>
        <v>OrganizationType</v>
      </c>
      <c r="F133" s="4" t="s">
        <v>740</v>
      </c>
      <c r="G133" s="16">
        <f>IF(L133&lt;&gt;"",VLOOKUP(L133,Vocabulary!$A:$J,2,),IF(M133&lt;&gt;"",M133,""))</f>
        <v>2</v>
      </c>
      <c r="H133" s="4" t="s">
        <v>260</v>
      </c>
      <c r="I133" s="4" t="s">
        <v>259</v>
      </c>
      <c r="K133" s="8">
        <v>376</v>
      </c>
      <c r="M133" s="18">
        <v>2</v>
      </c>
    </row>
    <row r="134" spans="1:13" x14ac:dyDescent="0.3">
      <c r="A134" s="16" t="str">
        <f t="shared" si="6"/>
        <v>373hasConcept</v>
      </c>
      <c r="B134" s="16" t="str">
        <f t="shared" si="7"/>
        <v>hasConcept</v>
      </c>
      <c r="C134" s="10" t="s">
        <v>704</v>
      </c>
      <c r="D134" s="8" t="s">
        <v>60</v>
      </c>
      <c r="E134" s="12" t="str">
        <f>IF(K134,VLOOKUP(K134,Vocabulary!$A:$J,2,),"")</f>
        <v>LegalStatus</v>
      </c>
      <c r="F134" s="4" t="s">
        <v>740</v>
      </c>
      <c r="G134" s="16" t="str">
        <f>IF(L134&lt;&gt;"",VLOOKUP(L134,Vocabulary!$A:$J,2,),IF(M134&lt;&gt;"",M134,""))</f>
        <v>000</v>
      </c>
      <c r="H134" s="4" t="s">
        <v>263</v>
      </c>
      <c r="I134" s="4" t="s">
        <v>262</v>
      </c>
      <c r="J134" s="4" t="s">
        <v>741</v>
      </c>
      <c r="K134" s="8">
        <v>373</v>
      </c>
      <c r="M134" s="18" t="s">
        <v>261</v>
      </c>
    </row>
    <row r="135" spans="1:13" x14ac:dyDescent="0.3">
      <c r="A135" s="16" t="str">
        <f t="shared" si="6"/>
        <v>372hasConcept</v>
      </c>
      <c r="B135" s="16" t="str">
        <f t="shared" si="7"/>
        <v>hasConcept</v>
      </c>
      <c r="C135" s="10" t="s">
        <v>704</v>
      </c>
      <c r="D135" s="8" t="s">
        <v>60</v>
      </c>
      <c r="E135" s="12" t="str">
        <f>IF(K135,VLOOKUP(K135,Vocabulary!$A:$J,2,),"")</f>
        <v>LegalForm</v>
      </c>
      <c r="F135" s="4" t="s">
        <v>740</v>
      </c>
      <c r="G135" s="16" t="str">
        <f>IF(L135&lt;&gt;"",VLOOKUP(L135,Vocabulary!$A:$J,2,),IF(M135&lt;&gt;"",M135,""))</f>
        <v>014</v>
      </c>
      <c r="H135" s="4" t="s">
        <v>256</v>
      </c>
      <c r="I135" s="4" t="s">
        <v>255</v>
      </c>
      <c r="J135" s="4" t="s">
        <v>741</v>
      </c>
      <c r="K135" s="8">
        <v>372</v>
      </c>
      <c r="M135" s="18" t="s">
        <v>254</v>
      </c>
    </row>
    <row r="136" spans="1:13" x14ac:dyDescent="0.3">
      <c r="A136" s="16" t="str">
        <f t="shared" si="6"/>
        <v>377hasConcept</v>
      </c>
      <c r="B136" s="16" t="str">
        <f t="shared" si="7"/>
        <v>hasConcept</v>
      </c>
      <c r="C136" s="10" t="s">
        <v>704</v>
      </c>
      <c r="D136" s="8" t="s">
        <v>60</v>
      </c>
      <c r="E136" s="12" t="str">
        <f>IF(K136,VLOOKUP(K136,Vocabulary!$A:$J,2,),"")</f>
        <v>Authorization</v>
      </c>
      <c r="F136" s="4" t="s">
        <v>740</v>
      </c>
      <c r="G136" s="16">
        <f>IF(L136&lt;&gt;"",VLOOKUP(L136,Vocabulary!$A:$J,2,),IF(M136&lt;&gt;"",M136,""))</f>
        <v>61000</v>
      </c>
      <c r="H136" s="4" t="s">
        <v>271</v>
      </c>
      <c r="I136" s="4" t="s">
        <v>270</v>
      </c>
      <c r="J136" s="4" t="s">
        <v>741</v>
      </c>
      <c r="K136" s="8">
        <v>377</v>
      </c>
      <c r="M136" s="18">
        <v>61000</v>
      </c>
    </row>
    <row r="137" spans="1:13" x14ac:dyDescent="0.3">
      <c r="A137" s="16" t="str">
        <f t="shared" si="6"/>
        <v>231pattern</v>
      </c>
      <c r="B137" s="16" t="str">
        <f t="shared" si="7"/>
        <v>pattern</v>
      </c>
      <c r="C137" s="10" t="s">
        <v>704</v>
      </c>
      <c r="D137" s="8" t="s">
        <v>60</v>
      </c>
      <c r="E137" s="12" t="str">
        <f>IF(K137,VLOOKUP(K137,Vocabulary!$A:$J,2,),"")</f>
        <v>enterpriseNumber</v>
      </c>
      <c r="F137" s="4" t="s">
        <v>94</v>
      </c>
      <c r="G137" s="16" t="str">
        <f>IF(L137&lt;&gt;"",VLOOKUP(L137,Vocabulary!$A:$J,2,),IF(M137&lt;&gt;"",M137,""))</f>
        <v>{0,1}\d{9}</v>
      </c>
      <c r="K137" s="8">
        <v>231</v>
      </c>
      <c r="M137" s="18" t="s">
        <v>231</v>
      </c>
    </row>
    <row r="138" spans="1:13" x14ac:dyDescent="0.3">
      <c r="A138" s="16" t="str">
        <f t="shared" si="6"/>
        <v>232pattern</v>
      </c>
      <c r="B138" s="16" t="str">
        <f t="shared" si="7"/>
        <v>pattern</v>
      </c>
      <c r="C138" s="10" t="s">
        <v>704</v>
      </c>
      <c r="D138" s="8" t="s">
        <v>60</v>
      </c>
      <c r="E138" s="12" t="str">
        <f>IF(K138,VLOOKUP(K138,Vocabulary!$A:$J,2,),"")</f>
        <v>establishmentUnitNumber</v>
      </c>
      <c r="F138" s="4" t="s">
        <v>94</v>
      </c>
      <c r="G138" s="16" t="str">
        <f>IF(L138&lt;&gt;"",VLOOKUP(L138,Vocabulary!$A:$J,2,),IF(M138&lt;&gt;"",M138,""))</f>
        <v>[2-8]\d{9}</v>
      </c>
      <c r="K138" s="8">
        <v>232</v>
      </c>
      <c r="M138" s="18" t="s">
        <v>275</v>
      </c>
    </row>
    <row r="139" spans="1:13" x14ac:dyDescent="0.3">
      <c r="A139" s="16" t="str">
        <f t="shared" si="6"/>
        <v>223range</v>
      </c>
      <c r="B139" s="16" t="str">
        <f t="shared" si="7"/>
        <v>range</v>
      </c>
      <c r="C139" s="10" t="s">
        <v>704</v>
      </c>
      <c r="D139" s="8" t="s">
        <v>60</v>
      </c>
      <c r="E139" s="12" t="str">
        <f>IF(K139,VLOOKUP(K139,Vocabulary!$A:$J,2,),"")</f>
        <v>abbreviatedName</v>
      </c>
      <c r="F139" s="4" t="s">
        <v>1</v>
      </c>
      <c r="G139" s="16" t="str">
        <f>IF(L139&lt;&gt;"",VLOOKUP(L139,Vocabulary!$A:$J,2,),IF(M139&lt;&gt;"",M139,""))</f>
        <v>_langstring</v>
      </c>
      <c r="K139" s="8">
        <v>223</v>
      </c>
      <c r="M139" s="18" t="s">
        <v>97</v>
      </c>
    </row>
    <row r="140" spans="1:13" x14ac:dyDescent="0.3">
      <c r="A140" s="16" t="str">
        <f t="shared" si="6"/>
        <v>225range</v>
      </c>
      <c r="B140" s="16" t="str">
        <f t="shared" si="7"/>
        <v>range249</v>
      </c>
      <c r="C140" s="10" t="s">
        <v>704</v>
      </c>
      <c r="D140" s="8" t="s">
        <v>60</v>
      </c>
      <c r="E140" s="12" t="e">
        <f>IF(K140,VLOOKUP(K140,Vocabulary!$A:$J,2,),"")</f>
        <v>#N/A</v>
      </c>
      <c r="F140" s="4" t="s">
        <v>1</v>
      </c>
      <c r="G140" s="16" t="str">
        <f>IF(L140&lt;&gt;"",VLOOKUP(L140,Vocabulary!$A:$J,2,),IF(M140&lt;&gt;"",M140,""))</f>
        <v>BelgianAddress</v>
      </c>
      <c r="K140" s="8">
        <v>225</v>
      </c>
      <c r="L140" s="8">
        <v>249</v>
      </c>
    </row>
    <row r="141" spans="1:13" x14ac:dyDescent="0.3">
      <c r="A141" s="16" t="str">
        <f t="shared" si="6"/>
        <v>226range</v>
      </c>
      <c r="B141" s="16" t="str">
        <f t="shared" si="7"/>
        <v>range</v>
      </c>
      <c r="C141" s="10" t="s">
        <v>704</v>
      </c>
      <c r="D141" s="8" t="s">
        <v>60</v>
      </c>
      <c r="E141" s="12" t="str">
        <f>IF(K141,VLOOKUP(K141,Vocabulary!$A:$J,2,),"")</f>
        <v>commercialName</v>
      </c>
      <c r="F141" s="4" t="s">
        <v>1</v>
      </c>
      <c r="G141" s="16" t="str">
        <f>IF(L141&lt;&gt;"",VLOOKUP(L141,Vocabulary!$A:$J,2,),IF(M141&lt;&gt;"",M141,""))</f>
        <v>_langstring</v>
      </c>
      <c r="K141" s="8">
        <v>226</v>
      </c>
      <c r="M141" s="18" t="s">
        <v>97</v>
      </c>
    </row>
    <row r="142" spans="1:13" x14ac:dyDescent="0.3">
      <c r="A142" s="16" t="str">
        <f t="shared" si="6"/>
        <v>227range</v>
      </c>
      <c r="B142" s="16" t="str">
        <f t="shared" si="7"/>
        <v>range</v>
      </c>
      <c r="C142" s="10" t="s">
        <v>704</v>
      </c>
      <c r="D142" s="8" t="s">
        <v>60</v>
      </c>
      <c r="E142" s="12" t="str">
        <f>IF(K142,VLOOKUP(K142,Vocabulary!$A:$J,2,),"")</f>
        <v>economicActivity</v>
      </c>
      <c r="F142" s="4" t="s">
        <v>1</v>
      </c>
      <c r="G142" s="16" t="str">
        <f>IF(L142&lt;&gt;"",VLOOKUP(L142,Vocabulary!$A:$J,2,),IF(M142&lt;&gt;"",M142,""))</f>
        <v>_Concept</v>
      </c>
      <c r="K142" s="8">
        <v>227</v>
      </c>
      <c r="M142" s="18" t="s">
        <v>87</v>
      </c>
    </row>
    <row r="143" spans="1:13" x14ac:dyDescent="0.3">
      <c r="A143" s="16" t="str">
        <f t="shared" si="6"/>
        <v>230range</v>
      </c>
      <c r="B143" s="16" t="str">
        <f t="shared" si="7"/>
        <v>range</v>
      </c>
      <c r="C143" s="10" t="s">
        <v>704</v>
      </c>
      <c r="D143" s="8" t="s">
        <v>60</v>
      </c>
      <c r="E143" s="12" t="str">
        <f>IF(K143,VLOOKUP(K143,Vocabulary!$A:$J,2,),"")</f>
        <v>endReason</v>
      </c>
      <c r="F143" s="4" t="s">
        <v>1</v>
      </c>
      <c r="G143" s="16" t="str">
        <f>IF(L143&lt;&gt;"",VLOOKUP(L143,Vocabulary!$A:$J,2,),IF(M143&lt;&gt;"",M143,""))</f>
        <v>_Concept</v>
      </c>
      <c r="K143" s="8">
        <v>230</v>
      </c>
      <c r="M143" s="18" t="s">
        <v>87</v>
      </c>
    </row>
    <row r="144" spans="1:13" x14ac:dyDescent="0.3">
      <c r="A144" s="16" t="str">
        <f t="shared" si="6"/>
        <v>235range</v>
      </c>
      <c r="B144" s="16" t="str">
        <f t="shared" si="7"/>
        <v>range323</v>
      </c>
      <c r="C144" s="10" t="s">
        <v>704</v>
      </c>
      <c r="D144" s="8" t="s">
        <v>60</v>
      </c>
      <c r="E144" s="12" t="str">
        <f>IF(K144,VLOOKUP(K144,Vocabulary!$A:$J,2,),"")</f>
        <v>function</v>
      </c>
      <c r="F144" s="4" t="s">
        <v>1</v>
      </c>
      <c r="G144" s="16" t="str">
        <f>IF(L144&lt;&gt;"",VLOOKUP(L144,Vocabulary!$A:$J,2,),IF(M144&lt;&gt;"",M144,""))</f>
        <v>Person</v>
      </c>
      <c r="K144" s="8">
        <v>235</v>
      </c>
      <c r="L144" s="8">
        <v>323</v>
      </c>
    </row>
    <row r="145" spans="1:13" x14ac:dyDescent="0.3">
      <c r="A145" s="16" t="str">
        <f t="shared" si="6"/>
        <v>242range</v>
      </c>
      <c r="B145" s="16" t="str">
        <f t="shared" si="7"/>
        <v>range</v>
      </c>
      <c r="C145" s="10" t="s">
        <v>704</v>
      </c>
      <c r="D145" s="8" t="s">
        <v>60</v>
      </c>
      <c r="E145" s="12" t="str">
        <f>IF(K145,VLOOKUP(K145,Vocabulary!$A:$J,2,),"")</f>
        <v>organizationType</v>
      </c>
      <c r="F145" s="4" t="s">
        <v>1</v>
      </c>
      <c r="G145" s="16" t="str">
        <f>IF(L145&lt;&gt;"",VLOOKUP(L145,Vocabulary!$A:$J,2,),IF(M145&lt;&gt;"",M145,""))</f>
        <v>_Concept</v>
      </c>
      <c r="K145" s="8">
        <v>242</v>
      </c>
      <c r="M145" s="18" t="s">
        <v>87</v>
      </c>
    </row>
    <row r="146" spans="1:13" x14ac:dyDescent="0.3">
      <c r="A146" s="16" t="str">
        <f t="shared" si="6"/>
        <v>239range</v>
      </c>
      <c r="B146" s="16" t="str">
        <f t="shared" si="7"/>
        <v>range</v>
      </c>
      <c r="C146" s="10" t="s">
        <v>704</v>
      </c>
      <c r="D146" s="8" t="s">
        <v>60</v>
      </c>
      <c r="E146" s="12" t="str">
        <f>IF(K146,VLOOKUP(K146,Vocabulary!$A:$J,2,),"")</f>
        <v>legalStatus</v>
      </c>
      <c r="F146" s="4" t="s">
        <v>1</v>
      </c>
      <c r="G146" s="16" t="str">
        <f>IF(L146&lt;&gt;"",VLOOKUP(L146,Vocabulary!$A:$J,2,),IF(M146&lt;&gt;"",M146,""))</f>
        <v>_Concept</v>
      </c>
      <c r="K146" s="8">
        <v>239</v>
      </c>
      <c r="M146" s="18" t="s">
        <v>87</v>
      </c>
    </row>
    <row r="147" spans="1:13" x14ac:dyDescent="0.3">
      <c r="A147" s="16" t="str">
        <f t="shared" si="6"/>
        <v>231range</v>
      </c>
      <c r="B147" s="16" t="str">
        <f t="shared" si="7"/>
        <v>range</v>
      </c>
      <c r="C147" s="10" t="s">
        <v>704</v>
      </c>
      <c r="D147" s="8" t="s">
        <v>60</v>
      </c>
      <c r="E147" s="12" t="str">
        <f>IF(K147,VLOOKUP(K147,Vocabulary!$A:$J,2,),"")</f>
        <v>enterpriseNumber</v>
      </c>
      <c r="F147" s="4" t="s">
        <v>1</v>
      </c>
      <c r="G147" s="16" t="str">
        <f>IF(L147&lt;&gt;"",VLOOKUP(L147,Vocabulary!$A:$J,2,),IF(M147&lt;&gt;"",M147,""))</f>
        <v>_string</v>
      </c>
      <c r="K147" s="8">
        <v>231</v>
      </c>
      <c r="M147" s="18" t="s">
        <v>96</v>
      </c>
    </row>
    <row r="148" spans="1:13" x14ac:dyDescent="0.3">
      <c r="A148" s="16" t="str">
        <f t="shared" si="6"/>
        <v>243range</v>
      </c>
      <c r="B148" s="16" t="str">
        <f t="shared" si="7"/>
        <v>range</v>
      </c>
      <c r="C148" s="10" t="s">
        <v>704</v>
      </c>
      <c r="D148" s="8" t="s">
        <v>60</v>
      </c>
      <c r="E148" s="12" t="str">
        <f>IF(K148,VLOOKUP(K148,Vocabulary!$A:$J,2,),"")</f>
        <v>authorization</v>
      </c>
      <c r="F148" s="4" t="s">
        <v>1</v>
      </c>
      <c r="G148" s="16" t="str">
        <f>IF(L148&lt;&gt;"",VLOOKUP(L148,Vocabulary!$A:$J,2,),IF(M148&lt;&gt;"",M148,""))</f>
        <v>_Concept</v>
      </c>
      <c r="K148" s="8">
        <v>243</v>
      </c>
      <c r="M148" s="18" t="s">
        <v>87</v>
      </c>
    </row>
    <row r="149" spans="1:13" x14ac:dyDescent="0.3">
      <c r="A149" s="16" t="str">
        <f t="shared" si="6"/>
        <v>244range</v>
      </c>
      <c r="B149" s="16" t="str">
        <f t="shared" si="7"/>
        <v>range323</v>
      </c>
      <c r="C149" s="10" t="s">
        <v>704</v>
      </c>
      <c r="D149" s="8" t="s">
        <v>60</v>
      </c>
      <c r="E149" s="12" t="str">
        <f>IF(K149,VLOOKUP(K149,Vocabulary!$A:$J,2,),"")</f>
        <v>naturalPerson</v>
      </c>
      <c r="F149" s="4" t="s">
        <v>1</v>
      </c>
      <c r="G149" s="16" t="str">
        <f>IF(L149&lt;&gt;"",VLOOKUP(L149,Vocabulary!$A:$J,2,),IF(M149&lt;&gt;"",M149,""))</f>
        <v>Person</v>
      </c>
      <c r="K149" s="8">
        <v>244</v>
      </c>
      <c r="L149" s="8">
        <v>323</v>
      </c>
    </row>
    <row r="150" spans="1:13" x14ac:dyDescent="0.3">
      <c r="A150" s="16" t="str">
        <f t="shared" si="6"/>
        <v>232range</v>
      </c>
      <c r="B150" s="16" t="str">
        <f t="shared" si="7"/>
        <v>range</v>
      </c>
      <c r="C150" s="10" t="s">
        <v>704</v>
      </c>
      <c r="D150" s="8" t="s">
        <v>60</v>
      </c>
      <c r="E150" s="12" t="str">
        <f>IF(K150,VLOOKUP(K150,Vocabulary!$A:$J,2,),"")</f>
        <v>establishmentUnitNumber</v>
      </c>
      <c r="F150" s="4" t="s">
        <v>1</v>
      </c>
      <c r="G150" s="16" t="str">
        <f>IF(L150&lt;&gt;"",VLOOKUP(L150,Vocabulary!$A:$J,2,),IF(M150&lt;&gt;"",M150,""))</f>
        <v>_string</v>
      </c>
      <c r="K150" s="8">
        <v>232</v>
      </c>
      <c r="M150" s="18" t="s">
        <v>96</v>
      </c>
    </row>
    <row r="151" spans="1:13" x14ac:dyDescent="0.3">
      <c r="A151" s="16" t="str">
        <f t="shared" si="6"/>
        <v>248range</v>
      </c>
      <c r="B151" s="16" t="str">
        <f t="shared" si="7"/>
        <v>range</v>
      </c>
      <c r="C151" s="10" t="s">
        <v>704</v>
      </c>
      <c r="D151" s="8" t="s">
        <v>60</v>
      </c>
      <c r="E151" s="12" t="str">
        <f>IF(K151,VLOOKUP(K151,Vocabulary!$A:$J,2,),"")</f>
        <v>website</v>
      </c>
      <c r="F151" s="4" t="s">
        <v>1</v>
      </c>
      <c r="G151" s="16" t="str">
        <f>IF(L151&lt;&gt;"",VLOOKUP(L151,Vocabulary!$A:$J,2,),IF(M151&lt;&gt;"",M151,""))</f>
        <v>_string</v>
      </c>
      <c r="K151" s="8">
        <v>248</v>
      </c>
      <c r="M151" s="18" t="s">
        <v>96</v>
      </c>
    </row>
    <row r="152" spans="1:13" x14ac:dyDescent="0.3">
      <c r="A152" s="16" t="str">
        <f t="shared" si="6"/>
        <v>224range</v>
      </c>
      <c r="B152" s="16" t="str">
        <f t="shared" si="7"/>
        <v>range249</v>
      </c>
      <c r="C152" s="10" t="s">
        <v>704</v>
      </c>
      <c r="D152" s="8" t="s">
        <v>60</v>
      </c>
      <c r="E152" s="12" t="str">
        <f>IF(K152,VLOOKUP(K152,Vocabulary!$A:$J,2,),"")</f>
        <v>address</v>
      </c>
      <c r="F152" s="4" t="s">
        <v>1</v>
      </c>
      <c r="G152" s="16" t="str">
        <f>IF(L152&lt;&gt;"",VLOOKUP(L152,Vocabulary!$A:$J,2,),IF(M152&lt;&gt;"",M152,""))</f>
        <v>BelgianAddress</v>
      </c>
      <c r="K152" s="8">
        <v>224</v>
      </c>
      <c r="L152" s="8">
        <v>249</v>
      </c>
    </row>
    <row r="153" spans="1:13" x14ac:dyDescent="0.3">
      <c r="A153" s="16" t="str">
        <f t="shared" si="6"/>
        <v>236range</v>
      </c>
      <c r="B153" s="16" t="str">
        <f t="shared" si="7"/>
        <v>range648</v>
      </c>
      <c r="C153" s="10" t="s">
        <v>704</v>
      </c>
      <c r="D153" s="8" t="s">
        <v>60</v>
      </c>
      <c r="E153" s="12" t="str">
        <f>IF(K153,VLOOKUP(K153,Vocabulary!$A:$J,2,),"")</f>
        <v>hasEstablishmentUnit</v>
      </c>
      <c r="F153" s="4" t="s">
        <v>1</v>
      </c>
      <c r="G153" s="16" t="e">
        <f>IF(L153&lt;&gt;"",VLOOKUP(L153,Vocabulary!$A:$J,2,),IF(M153&lt;&gt;"",M153,""))</f>
        <v>#N/A</v>
      </c>
      <c r="K153" s="8">
        <v>236</v>
      </c>
      <c r="L153" s="8">
        <v>648</v>
      </c>
    </row>
    <row r="154" spans="1:13" x14ac:dyDescent="0.3">
      <c r="A154" s="16" t="str">
        <f t="shared" si="6"/>
        <v>657range</v>
      </c>
      <c r="B154" s="16" t="str">
        <f t="shared" si="7"/>
        <v>range222</v>
      </c>
      <c r="C154" s="10" t="s">
        <v>704</v>
      </c>
      <c r="D154" s="8" t="s">
        <v>60</v>
      </c>
      <c r="E154" s="12" t="str">
        <f>IF(K154,VLOOKUP(K154,Vocabulary!$A:$J,2,),"")</f>
        <v>hasSubOrganization</v>
      </c>
      <c r="F154" s="4" t="s">
        <v>1</v>
      </c>
      <c r="G154" s="16" t="str">
        <f>IF(L154&lt;&gt;"",VLOOKUP(L154,Vocabulary!$A:$J,2,),IF(M154&lt;&gt;"",M154,""))</f>
        <v>PublicOrganization</v>
      </c>
      <c r="K154" s="8">
        <v>657</v>
      </c>
      <c r="L154" s="8">
        <v>222</v>
      </c>
    </row>
    <row r="155" spans="1:13" x14ac:dyDescent="0.3">
      <c r="A155" s="16" t="str">
        <f t="shared" si="6"/>
        <v>660range</v>
      </c>
      <c r="B155" s="16" t="str">
        <f t="shared" si="7"/>
        <v>range220</v>
      </c>
      <c r="C155" s="10" t="s">
        <v>704</v>
      </c>
      <c r="D155" s="8" t="s">
        <v>60</v>
      </c>
      <c r="E155" s="12" t="str">
        <f>IF(K155,VLOOKUP(K155,Vocabulary!$A:$J,2,),"")</f>
        <v>hasUnit</v>
      </c>
      <c r="F155" s="4" t="s">
        <v>1</v>
      </c>
      <c r="G155" s="16" t="str">
        <f>IF(L155&lt;&gt;"",VLOOKUP(L155,Vocabulary!$A:$J,2,),IF(M155&lt;&gt;"",M155,""))</f>
        <v>OrganizationalUnit</v>
      </c>
      <c r="K155" s="8">
        <v>660</v>
      </c>
      <c r="L155" s="8">
        <v>220</v>
      </c>
    </row>
    <row r="156" spans="1:13" x14ac:dyDescent="0.3">
      <c r="A156" s="16" t="str">
        <f t="shared" si="6"/>
        <v>655range</v>
      </c>
      <c r="B156" s="16" t="str">
        <f t="shared" si="7"/>
        <v>range221</v>
      </c>
      <c r="C156" s="10" t="s">
        <v>704</v>
      </c>
      <c r="D156" s="8" t="s">
        <v>60</v>
      </c>
      <c r="E156" s="12" t="str">
        <f>IF(K156,VLOOKUP(K156,Vocabulary!$A:$J,2,),"")</f>
        <v>establishmentUnitOf</v>
      </c>
      <c r="F156" s="4" t="s">
        <v>1</v>
      </c>
      <c r="G156" s="16" t="str">
        <f>IF(L156&lt;&gt;"",VLOOKUP(L156,Vocabulary!$A:$J,2,),IF(M156&lt;&gt;"",M156,""))</f>
        <v>Organization</v>
      </c>
      <c r="K156" s="8">
        <v>655</v>
      </c>
      <c r="L156" s="8">
        <v>221</v>
      </c>
    </row>
    <row r="157" spans="1:13" x14ac:dyDescent="0.3">
      <c r="A157" s="16" t="str">
        <f t="shared" si="6"/>
        <v>656range</v>
      </c>
      <c r="B157" s="16" t="str">
        <f t="shared" si="7"/>
        <v>range222</v>
      </c>
      <c r="C157" s="10" t="s">
        <v>704</v>
      </c>
      <c r="D157" s="8" t="s">
        <v>60</v>
      </c>
      <c r="E157" s="12" t="str">
        <f>IF(K157,VLOOKUP(K157,Vocabulary!$A:$J,2,),"")</f>
        <v>subOrganizationOf</v>
      </c>
      <c r="F157" s="4" t="s">
        <v>1</v>
      </c>
      <c r="G157" s="16" t="str">
        <f>IF(L157&lt;&gt;"",VLOOKUP(L157,Vocabulary!$A:$J,2,),IF(M157&lt;&gt;"",M157,""))</f>
        <v>PublicOrganization</v>
      </c>
      <c r="K157" s="8">
        <v>656</v>
      </c>
      <c r="L157" s="8">
        <v>222</v>
      </c>
    </row>
    <row r="158" spans="1:13" x14ac:dyDescent="0.3">
      <c r="A158" s="16" t="str">
        <f t="shared" si="6"/>
        <v>661range</v>
      </c>
      <c r="B158" s="16" t="str">
        <f t="shared" si="7"/>
        <v>range221</v>
      </c>
      <c r="C158" s="10" t="s">
        <v>704</v>
      </c>
      <c r="D158" s="8" t="s">
        <v>60</v>
      </c>
      <c r="E158" s="12" t="str">
        <f>IF(K158,VLOOKUP(K158,Vocabulary!$A:$J,2,),"")</f>
        <v>unitOf</v>
      </c>
      <c r="F158" s="4" t="s">
        <v>1</v>
      </c>
      <c r="G158" s="16" t="str">
        <f>IF(L158&lt;&gt;"",VLOOKUP(L158,Vocabulary!$A:$J,2,),IF(M158&lt;&gt;"",M158,""))</f>
        <v>Organization</v>
      </c>
      <c r="K158" s="8">
        <v>661</v>
      </c>
      <c r="L158" s="8">
        <v>221</v>
      </c>
    </row>
    <row r="159" spans="1:13" x14ac:dyDescent="0.3">
      <c r="A159" s="16" t="str">
        <f t="shared" si="6"/>
        <v>238range</v>
      </c>
      <c r="B159" s="16" t="str">
        <f t="shared" si="7"/>
        <v>range</v>
      </c>
      <c r="C159" s="10" t="s">
        <v>704</v>
      </c>
      <c r="D159" s="8" t="s">
        <v>60</v>
      </c>
      <c r="E159" s="12" t="str">
        <f>IF(K159,VLOOKUP(K159,Vocabulary!$A:$J,2,),"")</f>
        <v>legalName</v>
      </c>
      <c r="F159" s="4" t="s">
        <v>1</v>
      </c>
      <c r="G159" s="16" t="str">
        <f>IF(L159&lt;&gt;"",VLOOKUP(L159,Vocabulary!$A:$J,2,),IF(M159&lt;&gt;"",M159,""))</f>
        <v>_langstring</v>
      </c>
      <c r="K159" s="8">
        <v>238</v>
      </c>
      <c r="M159" s="18" t="s">
        <v>97</v>
      </c>
    </row>
    <row r="160" spans="1:13" x14ac:dyDescent="0.3">
      <c r="A160" s="16" t="str">
        <f t="shared" si="6"/>
        <v>237range</v>
      </c>
      <c r="B160" s="16" t="str">
        <f t="shared" si="7"/>
        <v>range</v>
      </c>
      <c r="C160" s="10" t="s">
        <v>704</v>
      </c>
      <c r="D160" s="8" t="s">
        <v>60</v>
      </c>
      <c r="E160" s="12" t="str">
        <f>IF(K160,VLOOKUP(K160,Vocabulary!$A:$J,2,),"")</f>
        <v>legalForm</v>
      </c>
      <c r="F160" s="4" t="s">
        <v>1</v>
      </c>
      <c r="G160" s="16" t="str">
        <f>IF(L160&lt;&gt;"",VLOOKUP(L160,Vocabulary!$A:$J,2,),IF(M160&lt;&gt;"",M160,""))</f>
        <v>_Concept</v>
      </c>
      <c r="K160" s="8">
        <v>237</v>
      </c>
      <c r="M160" s="18" t="s">
        <v>87</v>
      </c>
    </row>
    <row r="161" spans="1:13" x14ac:dyDescent="0.3">
      <c r="A161" s="16" t="str">
        <f t="shared" si="6"/>
        <v>228range</v>
      </c>
      <c r="B161" s="16" t="str">
        <f t="shared" si="7"/>
        <v>range</v>
      </c>
      <c r="C161" s="10" t="s">
        <v>704</v>
      </c>
      <c r="D161" s="8" t="s">
        <v>60</v>
      </c>
      <c r="E161" s="12" t="str">
        <f>IF(K161,VLOOKUP(K161,Vocabulary!$A:$J,2,),"")</f>
        <v>email</v>
      </c>
      <c r="F161" s="4" t="s">
        <v>1</v>
      </c>
      <c r="G161" s="16" t="str">
        <f>IF(L161&lt;&gt;"",VLOOKUP(L161,Vocabulary!$A:$J,2,),IF(M161&lt;&gt;"",M161,""))</f>
        <v>_string</v>
      </c>
      <c r="K161" s="8">
        <v>228</v>
      </c>
      <c r="M161" s="18" t="s">
        <v>96</v>
      </c>
    </row>
    <row r="162" spans="1:13" x14ac:dyDescent="0.3">
      <c r="A162" s="16" t="str">
        <f t="shared" si="6"/>
        <v>233range</v>
      </c>
      <c r="B162" s="16" t="str">
        <f t="shared" si="7"/>
        <v>range</v>
      </c>
      <c r="C162" s="10" t="s">
        <v>704</v>
      </c>
      <c r="D162" s="8" t="s">
        <v>60</v>
      </c>
      <c r="E162" s="12" t="str">
        <f>IF(K162,VLOOKUP(K162,Vocabulary!$A:$J,2,),"")</f>
        <v>faxNumber</v>
      </c>
      <c r="F162" s="4" t="s">
        <v>1</v>
      </c>
      <c r="G162" s="16" t="str">
        <f>IF(L162&lt;&gt;"",VLOOKUP(L162,Vocabulary!$A:$J,2,),IF(M162&lt;&gt;"",M162,""))</f>
        <v>_string</v>
      </c>
      <c r="K162" s="8">
        <v>233</v>
      </c>
      <c r="M162" s="18" t="s">
        <v>96</v>
      </c>
    </row>
    <row r="163" spans="1:13" x14ac:dyDescent="0.3">
      <c r="A163" s="16" t="str">
        <f t="shared" si="6"/>
        <v>245range</v>
      </c>
      <c r="B163" s="16" t="str">
        <f t="shared" si="7"/>
        <v>range</v>
      </c>
      <c r="C163" s="10" t="s">
        <v>704</v>
      </c>
      <c r="D163" s="8" t="s">
        <v>60</v>
      </c>
      <c r="E163" s="12" t="str">
        <f>IF(K163,VLOOKUP(K163,Vocabulary!$A:$J,2,),"")</f>
        <v>telephone</v>
      </c>
      <c r="F163" s="4" t="s">
        <v>1</v>
      </c>
      <c r="G163" s="16" t="str">
        <f>IF(L163&lt;&gt;"",VLOOKUP(L163,Vocabulary!$A:$J,2,),IF(M163&lt;&gt;"",M163,""))</f>
        <v>_string</v>
      </c>
      <c r="K163" s="8">
        <v>245</v>
      </c>
      <c r="M163" s="18" t="s">
        <v>96</v>
      </c>
    </row>
    <row r="164" spans="1:13" x14ac:dyDescent="0.3">
      <c r="A164" s="16" t="str">
        <f t="shared" si="6"/>
        <v>222subClassOf</v>
      </c>
      <c r="B164" s="16" t="str">
        <f t="shared" si="7"/>
        <v>subClassOf221</v>
      </c>
      <c r="C164" s="10" t="s">
        <v>704</v>
      </c>
      <c r="D164" s="8" t="s">
        <v>60</v>
      </c>
      <c r="E164" s="12" t="str">
        <f>IF(K164,VLOOKUP(K164,Vocabulary!$A:$J,2,),"")</f>
        <v>PublicOrganization</v>
      </c>
      <c r="F164" s="4" t="s">
        <v>717</v>
      </c>
      <c r="G164" s="16" t="str">
        <f>IF(L164&lt;&gt;"",VLOOKUP(L164,Vocabulary!$A:$J,2,),IF(M164&lt;&gt;"",M164,""))</f>
        <v>Organization</v>
      </c>
      <c r="K164" s="8">
        <v>222</v>
      </c>
      <c r="L164" s="8">
        <v>221</v>
      </c>
    </row>
    <row r="165" spans="1:13" x14ac:dyDescent="0.3">
      <c r="A165" s="16" t="str">
        <f t="shared" si="6"/>
        <v>658subClassOf</v>
      </c>
      <c r="B165" s="16" t="str">
        <f t="shared" si="7"/>
        <v>subClassOf221</v>
      </c>
      <c r="C165" s="10" t="s">
        <v>704</v>
      </c>
      <c r="D165" s="8" t="s">
        <v>60</v>
      </c>
      <c r="E165" s="12" t="str">
        <f>IF(K165,VLOOKUP(K165,Vocabulary!$A:$J,2,),"")</f>
        <v>FormalOrganization</v>
      </c>
      <c r="F165" s="4" t="s">
        <v>717</v>
      </c>
      <c r="G165" s="16" t="str">
        <f>IF(L165&lt;&gt;"",VLOOKUP(L165,Vocabulary!$A:$J,2,),IF(M165&lt;&gt;"",M165,""))</f>
        <v>Organization</v>
      </c>
      <c r="K165" s="8">
        <v>658</v>
      </c>
      <c r="L165" s="8">
        <v>221</v>
      </c>
    </row>
    <row r="166" spans="1:13" x14ac:dyDescent="0.3">
      <c r="A166" s="16" t="str">
        <f t="shared" si="6"/>
        <v>221subClassOf</v>
      </c>
      <c r="B166" s="16" t="str">
        <f t="shared" si="7"/>
        <v>subClassOf670</v>
      </c>
      <c r="C166" s="10" t="s">
        <v>704</v>
      </c>
      <c r="D166" s="8" t="s">
        <v>60</v>
      </c>
      <c r="E166" s="12" t="str">
        <f>IF(K166,VLOOKUP(K166,Vocabulary!$A:$J,2,),"")</f>
        <v>Organization</v>
      </c>
      <c r="F166" s="4" t="s">
        <v>717</v>
      </c>
      <c r="G166" s="16" t="str">
        <f>IF(L166&lt;&gt;"",VLOOKUP(L166,Vocabulary!$A:$J,2,),IF(M166&lt;&gt;"",M166,""))</f>
        <v>Agent</v>
      </c>
      <c r="K166" s="8">
        <v>221</v>
      </c>
      <c r="L166" s="8">
        <v>670</v>
      </c>
    </row>
    <row r="167" spans="1:13" x14ac:dyDescent="0.3">
      <c r="A167" s="16" t="str">
        <f t="shared" si="6"/>
        <v>101subClassOf</v>
      </c>
      <c r="B167" s="16" t="str">
        <f t="shared" si="7"/>
        <v>subClassOf658</v>
      </c>
      <c r="C167" s="10" t="s">
        <v>704</v>
      </c>
      <c r="D167" s="8" t="s">
        <v>60</v>
      </c>
      <c r="E167" s="12" t="str">
        <f>IF(K167,VLOOKUP(K167,Vocabulary!$A:$J,2,),"")</f>
        <v>LegalEntity</v>
      </c>
      <c r="F167" s="4" t="s">
        <v>717</v>
      </c>
      <c r="G167" s="16" t="str">
        <f>IF(L167&lt;&gt;"",VLOOKUP(L167,Vocabulary!$A:$J,2,),IF(M167&lt;&gt;"",M167,""))</f>
        <v>FormalOrganization</v>
      </c>
      <c r="K167" s="8">
        <v>101</v>
      </c>
      <c r="L167" s="8">
        <v>658</v>
      </c>
    </row>
    <row r="168" spans="1:13" x14ac:dyDescent="0.3">
      <c r="A168" s="16" t="str">
        <f t="shared" si="6"/>
        <v>230valueInScheme</v>
      </c>
      <c r="B168" s="16" t="str">
        <f t="shared" si="7"/>
        <v>valueInScheme380</v>
      </c>
      <c r="C168" s="10" t="s">
        <v>704</v>
      </c>
      <c r="D168" s="8" t="s">
        <v>60</v>
      </c>
      <c r="E168" s="12" t="str">
        <f>IF(K168,VLOOKUP(K168,Vocabulary!$A:$J,2,),"")</f>
        <v>endReason</v>
      </c>
      <c r="F168" s="4" t="s">
        <v>739</v>
      </c>
      <c r="G168" s="16" t="str">
        <f>IF(L168&lt;&gt;"",VLOOKUP(L168,Vocabulary!$A:$J,2,),IF(M168&lt;&gt;"",M168,""))</f>
        <v>EndReason</v>
      </c>
      <c r="K168" s="8">
        <v>230</v>
      </c>
      <c r="L168" s="8">
        <v>380</v>
      </c>
    </row>
    <row r="169" spans="1:13" x14ac:dyDescent="0.3">
      <c r="A169" s="16" t="str">
        <f t="shared" si="6"/>
        <v>242valueInScheme</v>
      </c>
      <c r="B169" s="16" t="str">
        <f t="shared" si="7"/>
        <v>valueInScheme376</v>
      </c>
      <c r="C169" s="10" t="s">
        <v>704</v>
      </c>
      <c r="D169" s="8" t="s">
        <v>60</v>
      </c>
      <c r="E169" s="12" t="str">
        <f>IF(K169,VLOOKUP(K169,Vocabulary!$A:$J,2,),"")</f>
        <v>organizationType</v>
      </c>
      <c r="F169" s="4" t="s">
        <v>739</v>
      </c>
      <c r="G169" s="16" t="str">
        <f>IF(L169&lt;&gt;"",VLOOKUP(L169,Vocabulary!$A:$J,2,),IF(M169&lt;&gt;"",M169,""))</f>
        <v>OrganizationType</v>
      </c>
      <c r="K169" s="8">
        <v>242</v>
      </c>
      <c r="L169" s="8">
        <v>376</v>
      </c>
    </row>
    <row r="170" spans="1:13" x14ac:dyDescent="0.3">
      <c r="A170" s="16" t="str">
        <f t="shared" si="6"/>
        <v>239valueInScheme</v>
      </c>
      <c r="B170" s="16" t="str">
        <f t="shared" si="7"/>
        <v>valueInScheme373</v>
      </c>
      <c r="C170" s="10" t="s">
        <v>704</v>
      </c>
      <c r="D170" s="8" t="s">
        <v>60</v>
      </c>
      <c r="E170" s="12" t="str">
        <f>IF(K170,VLOOKUP(K170,Vocabulary!$A:$J,2,),"")</f>
        <v>legalStatus</v>
      </c>
      <c r="F170" s="4" t="s">
        <v>739</v>
      </c>
      <c r="G170" s="16" t="str">
        <f>IF(L170&lt;&gt;"",VLOOKUP(L170,Vocabulary!$A:$J,2,),IF(M170&lt;&gt;"",M170,""))</f>
        <v>LegalStatus</v>
      </c>
      <c r="K170" s="8">
        <v>239</v>
      </c>
      <c r="L170" s="8">
        <v>373</v>
      </c>
    </row>
    <row r="171" spans="1:13" x14ac:dyDescent="0.3">
      <c r="A171" s="16" t="str">
        <f t="shared" si="6"/>
        <v>243valueInScheme</v>
      </c>
      <c r="B171" s="16" t="str">
        <f t="shared" si="7"/>
        <v>valueInScheme377</v>
      </c>
      <c r="C171" s="10" t="s">
        <v>704</v>
      </c>
      <c r="D171" s="8" t="s">
        <v>60</v>
      </c>
      <c r="E171" s="12" t="str">
        <f>IF(K171,VLOOKUP(K171,Vocabulary!$A:$J,2,),"")</f>
        <v>authorization</v>
      </c>
      <c r="F171" s="4" t="s">
        <v>739</v>
      </c>
      <c r="G171" s="16" t="str">
        <f>IF(L171&lt;&gt;"",VLOOKUP(L171,Vocabulary!$A:$J,2,),IF(M171&lt;&gt;"",M171,""))</f>
        <v>Authorization</v>
      </c>
      <c r="K171" s="8">
        <v>243</v>
      </c>
      <c r="L171" s="8">
        <v>377</v>
      </c>
    </row>
    <row r="172" spans="1:13" x14ac:dyDescent="0.3">
      <c r="A172" s="16" t="str">
        <f t="shared" si="6"/>
        <v>237valueInScheme</v>
      </c>
      <c r="B172" s="16" t="str">
        <f t="shared" si="7"/>
        <v>valueInScheme372</v>
      </c>
      <c r="C172" s="10" t="s">
        <v>704</v>
      </c>
      <c r="D172" s="8" t="s">
        <v>60</v>
      </c>
      <c r="E172" s="12" t="str">
        <f>IF(K172,VLOOKUP(K172,Vocabulary!$A:$J,2,),"")</f>
        <v>legalForm</v>
      </c>
      <c r="F172" s="4" t="s">
        <v>739</v>
      </c>
      <c r="G172" s="16" t="str">
        <f>IF(L172&lt;&gt;"",VLOOKUP(L172,Vocabulary!$A:$J,2,),IF(M172&lt;&gt;"",M172,""))</f>
        <v>LegalForm</v>
      </c>
      <c r="K172" s="8">
        <v>237</v>
      </c>
      <c r="L172" s="8">
        <v>372</v>
      </c>
    </row>
    <row r="173" spans="1:13" x14ac:dyDescent="0.3">
      <c r="A173" s="16" t="str">
        <f t="shared" si="6"/>
        <v>329domain</v>
      </c>
      <c r="B173" s="16" t="str">
        <f t="shared" si="7"/>
        <v>domain323</v>
      </c>
      <c r="C173" s="10" t="s">
        <v>704</v>
      </c>
      <c r="D173" s="8" t="s">
        <v>4</v>
      </c>
      <c r="E173" s="12" t="str">
        <f>IF(K173,VLOOKUP(K173,Vocabulary!$A:$J,2,),"")</f>
        <v>civilStatus</v>
      </c>
      <c r="F173" s="4" t="s">
        <v>0</v>
      </c>
      <c r="G173" s="16" t="str">
        <f>IF(L173&lt;&gt;"",VLOOKUP(L173,Vocabulary!$A:$J,2,),IF(M173&lt;&gt;"",M173,""))</f>
        <v>Person</v>
      </c>
      <c r="K173" s="8">
        <v>329</v>
      </c>
      <c r="L173" s="8">
        <v>323</v>
      </c>
    </row>
    <row r="174" spans="1:13" x14ac:dyDescent="0.3">
      <c r="A174" s="16" t="str">
        <f t="shared" si="6"/>
        <v>330domain</v>
      </c>
      <c r="B174" s="16" t="str">
        <f t="shared" si="7"/>
        <v>domain323</v>
      </c>
      <c r="C174" s="10" t="s">
        <v>704</v>
      </c>
      <c r="D174" s="8" t="s">
        <v>4</v>
      </c>
      <c r="E174" s="12" t="str">
        <f>IF(K174,VLOOKUP(K174,Vocabulary!$A:$J,2,),"")</f>
        <v>birthDate</v>
      </c>
      <c r="F174" s="4" t="s">
        <v>0</v>
      </c>
      <c r="G174" s="16" t="str">
        <f>IF(L174&lt;&gt;"",VLOOKUP(L174,Vocabulary!$A:$J,2,),IF(M174&lt;&gt;"",M174,""))</f>
        <v>Person</v>
      </c>
      <c r="K174" s="8">
        <v>330</v>
      </c>
      <c r="L174" s="8">
        <v>323</v>
      </c>
    </row>
    <row r="175" spans="1:13" x14ac:dyDescent="0.3">
      <c r="A175" s="16" t="str">
        <f t="shared" si="6"/>
        <v>331domain</v>
      </c>
      <c r="B175" s="16" t="str">
        <f t="shared" si="7"/>
        <v>domain323</v>
      </c>
      <c r="C175" s="10" t="s">
        <v>704</v>
      </c>
      <c r="D175" s="8" t="s">
        <v>4</v>
      </c>
      <c r="E175" s="12" t="str">
        <f>IF(K175,VLOOKUP(K175,Vocabulary!$A:$J,2,),"")</f>
        <v>deathDate</v>
      </c>
      <c r="F175" s="4" t="s">
        <v>0</v>
      </c>
      <c r="G175" s="16" t="str">
        <f>IF(L175&lt;&gt;"",VLOOKUP(L175,Vocabulary!$A:$J,2,),IF(M175&lt;&gt;"",M175,""))</f>
        <v>Person</v>
      </c>
      <c r="K175" s="8">
        <v>331</v>
      </c>
      <c r="L175" s="8">
        <v>323</v>
      </c>
    </row>
    <row r="176" spans="1:13" x14ac:dyDescent="0.3">
      <c r="A176" s="16" t="str">
        <f t="shared" si="6"/>
        <v>334domain</v>
      </c>
      <c r="B176" s="16" t="str">
        <f t="shared" si="7"/>
        <v>domain323</v>
      </c>
      <c r="C176" s="10" t="s">
        <v>704</v>
      </c>
      <c r="D176" s="8" t="s">
        <v>4</v>
      </c>
      <c r="E176" s="12" t="str">
        <f>IF(K176,VLOOKUP(K176,Vocabulary!$A:$J,2,),"")</f>
        <v>fullName</v>
      </c>
      <c r="F176" s="4" t="s">
        <v>0</v>
      </c>
      <c r="G176" s="16" t="str">
        <f>IF(L176&lt;&gt;"",VLOOKUP(L176,Vocabulary!$A:$J,2,),IF(M176&lt;&gt;"",M176,""))</f>
        <v>Person</v>
      </c>
      <c r="K176" s="8">
        <v>334</v>
      </c>
      <c r="L176" s="8">
        <v>323</v>
      </c>
    </row>
    <row r="177" spans="1:12" x14ac:dyDescent="0.3">
      <c r="A177" s="16" t="str">
        <f t="shared" si="6"/>
        <v>335domain</v>
      </c>
      <c r="B177" s="16" t="str">
        <f t="shared" si="7"/>
        <v>domain323</v>
      </c>
      <c r="C177" s="10" t="s">
        <v>704</v>
      </c>
      <c r="D177" s="8" t="s">
        <v>4</v>
      </c>
      <c r="E177" s="12" t="str">
        <f>IF(K177,VLOOKUP(K177,Vocabulary!$A:$J,2,),"")</f>
        <v>gender</v>
      </c>
      <c r="F177" s="4" t="s">
        <v>0</v>
      </c>
      <c r="G177" s="16" t="str">
        <f>IF(L177&lt;&gt;"",VLOOKUP(L177,Vocabulary!$A:$J,2,),IF(M177&lt;&gt;"",M177,""))</f>
        <v>Person</v>
      </c>
      <c r="K177" s="8">
        <v>335</v>
      </c>
      <c r="L177" s="8">
        <v>323</v>
      </c>
    </row>
    <row r="178" spans="1:12" x14ac:dyDescent="0.3">
      <c r="A178" s="16" t="str">
        <f t="shared" si="6"/>
        <v>336domain</v>
      </c>
      <c r="B178" s="16" t="str">
        <f t="shared" si="7"/>
        <v>domain323</v>
      </c>
      <c r="C178" s="10" t="s">
        <v>704</v>
      </c>
      <c r="D178" s="8" t="s">
        <v>4</v>
      </c>
      <c r="E178" s="12" t="str">
        <f>IF(K178,VLOOKUP(K178,Vocabulary!$A:$J,2,),"")</f>
        <v>givenNames</v>
      </c>
      <c r="F178" s="4" t="s">
        <v>0</v>
      </c>
      <c r="G178" s="16" t="str">
        <f>IF(L178&lt;&gt;"",VLOOKUP(L178,Vocabulary!$A:$J,2,),IF(M178&lt;&gt;"",M178,""))</f>
        <v>Person</v>
      </c>
      <c r="K178" s="8">
        <v>336</v>
      </c>
      <c r="L178" s="8">
        <v>323</v>
      </c>
    </row>
    <row r="179" spans="1:12" x14ac:dyDescent="0.3">
      <c r="A179" s="16" t="str">
        <f t="shared" si="6"/>
        <v>337domain</v>
      </c>
      <c r="B179" s="16" t="str">
        <f t="shared" si="7"/>
        <v>domain323</v>
      </c>
      <c r="C179" s="10" t="s">
        <v>704</v>
      </c>
      <c r="D179" s="8" t="s">
        <v>4</v>
      </c>
      <c r="E179" s="12" t="str">
        <f>IF(K179,VLOOKUP(K179,Vocabulary!$A:$J,2,),"")</f>
        <v>headOf</v>
      </c>
      <c r="F179" s="4" t="s">
        <v>0</v>
      </c>
      <c r="G179" s="16" t="str">
        <f>IF(L179&lt;&gt;"",VLOOKUP(L179,Vocabulary!$A:$J,2,),IF(M179&lt;&gt;"",M179,""))</f>
        <v>Person</v>
      </c>
      <c r="K179" s="8">
        <v>337</v>
      </c>
      <c r="L179" s="8">
        <v>323</v>
      </c>
    </row>
    <row r="180" spans="1:12" x14ac:dyDescent="0.3">
      <c r="A180" s="16" t="str">
        <f t="shared" si="6"/>
        <v>338domain</v>
      </c>
      <c r="B180" s="16" t="str">
        <f t="shared" si="7"/>
        <v>domain320</v>
      </c>
      <c r="C180" s="10" t="s">
        <v>704</v>
      </c>
      <c r="D180" s="8" t="s">
        <v>4</v>
      </c>
      <c r="E180" s="12" t="str">
        <f>IF(K180,VLOOKUP(K180,Vocabulary!$A:$J,2,),"")</f>
        <v>householdRelation</v>
      </c>
      <c r="F180" s="4" t="s">
        <v>0</v>
      </c>
      <c r="G180" s="16" t="str">
        <f>IF(L180&lt;&gt;"",VLOOKUP(L180,Vocabulary!$A:$J,2,),IF(M180&lt;&gt;"",M180,""))</f>
        <v>HouseholdRelation</v>
      </c>
      <c r="K180" s="8">
        <v>338</v>
      </c>
      <c r="L180" s="8">
        <v>320</v>
      </c>
    </row>
    <row r="181" spans="1:12" x14ac:dyDescent="0.3">
      <c r="A181" s="16" t="str">
        <f t="shared" si="6"/>
        <v>345domain</v>
      </c>
      <c r="B181" s="16" t="str">
        <f t="shared" si="7"/>
        <v>domain323</v>
      </c>
      <c r="C181" s="10" t="s">
        <v>704</v>
      </c>
      <c r="D181" s="8" t="s">
        <v>4</v>
      </c>
      <c r="E181" s="12" t="str">
        <f>IF(K181,VLOOKUP(K181,Vocabulary!$A:$J,2,),"")</f>
        <v>placeOfBirth</v>
      </c>
      <c r="F181" s="4" t="s">
        <v>0</v>
      </c>
      <c r="G181" s="16" t="str">
        <f>IF(L181&lt;&gt;"",VLOOKUP(L181,Vocabulary!$A:$J,2,),IF(M181&lt;&gt;"",M181,""))</f>
        <v>Person</v>
      </c>
      <c r="K181" s="8">
        <v>345</v>
      </c>
      <c r="L181" s="8">
        <v>323</v>
      </c>
    </row>
    <row r="182" spans="1:12" x14ac:dyDescent="0.3">
      <c r="A182" s="16" t="str">
        <f t="shared" si="6"/>
        <v>346domain</v>
      </c>
      <c r="B182" s="16" t="str">
        <f t="shared" si="7"/>
        <v>domain323</v>
      </c>
      <c r="C182" s="10" t="s">
        <v>704</v>
      </c>
      <c r="D182" s="8" t="s">
        <v>4</v>
      </c>
      <c r="E182" s="12" t="str">
        <f>IF(K182,VLOOKUP(K182,Vocabulary!$A:$J,2,),"")</f>
        <v>placeOfDeath</v>
      </c>
      <c r="F182" s="4" t="s">
        <v>0</v>
      </c>
      <c r="G182" s="16" t="str">
        <f>IF(L182&lt;&gt;"",VLOOKUP(L182,Vocabulary!$A:$J,2,),IF(M182&lt;&gt;"",M182,""))</f>
        <v>Person</v>
      </c>
      <c r="K182" s="8">
        <v>346</v>
      </c>
      <c r="L182" s="8">
        <v>323</v>
      </c>
    </row>
    <row r="183" spans="1:12" x14ac:dyDescent="0.3">
      <c r="A183" s="16" t="str">
        <f t="shared" si="6"/>
        <v>341domain</v>
      </c>
      <c r="B183" s="16" t="str">
        <f t="shared" si="7"/>
        <v>domain323</v>
      </c>
      <c r="C183" s="10" t="s">
        <v>704</v>
      </c>
      <c r="D183" s="8" t="s">
        <v>4</v>
      </c>
      <c r="E183" s="12" t="str">
        <f>IF(K183,VLOOKUP(K183,Vocabulary!$A:$J,2,),"")</f>
        <v>memberOf</v>
      </c>
      <c r="F183" s="4" t="s">
        <v>0</v>
      </c>
      <c r="G183" s="16" t="str">
        <f>IF(L183&lt;&gt;"",VLOOKUP(L183,Vocabulary!$A:$J,2,),IF(M183&lt;&gt;"",M183,""))</f>
        <v>Person</v>
      </c>
      <c r="K183" s="8">
        <v>341</v>
      </c>
      <c r="L183" s="8">
        <v>323</v>
      </c>
    </row>
    <row r="184" spans="1:12" x14ac:dyDescent="0.3">
      <c r="A184" s="16" t="str">
        <f t="shared" si="6"/>
        <v>343domain</v>
      </c>
      <c r="B184" s="16" t="str">
        <f t="shared" si="7"/>
        <v>domain323</v>
      </c>
      <c r="C184" s="10" t="s">
        <v>704</v>
      </c>
      <c r="D184" s="8" t="s">
        <v>4</v>
      </c>
      <c r="E184" s="12" t="str">
        <f>IF(K184,VLOOKUP(K184,Vocabulary!$A:$J,2,),"")</f>
        <v>nationality</v>
      </c>
      <c r="F184" s="4" t="s">
        <v>0</v>
      </c>
      <c r="G184" s="16" t="str">
        <f>IF(L184&lt;&gt;"",VLOOKUP(L184,Vocabulary!$A:$J,2,),IF(M184&lt;&gt;"",M184,""))</f>
        <v>Person</v>
      </c>
      <c r="K184" s="8">
        <v>343</v>
      </c>
      <c r="L184" s="8">
        <v>323</v>
      </c>
    </row>
    <row r="185" spans="1:12" x14ac:dyDescent="0.3">
      <c r="A185" s="16" t="str">
        <f t="shared" si="6"/>
        <v>344domain</v>
      </c>
      <c r="B185" s="16" t="str">
        <f t="shared" si="7"/>
        <v>domain323</v>
      </c>
      <c r="C185" s="10" t="s">
        <v>704</v>
      </c>
      <c r="D185" s="8" t="s">
        <v>4</v>
      </c>
      <c r="E185" s="12" t="str">
        <f>IF(K185,VLOOKUP(K185,Vocabulary!$A:$J,2,),"")</f>
        <v>nrn</v>
      </c>
      <c r="F185" s="4" t="s">
        <v>0</v>
      </c>
      <c r="G185" s="16" t="str">
        <f>IF(L185&lt;&gt;"",VLOOKUP(L185,Vocabulary!$A:$J,2,),IF(M185&lt;&gt;"",M185,""))</f>
        <v>Person</v>
      </c>
      <c r="K185" s="8">
        <v>344</v>
      </c>
      <c r="L185" s="8">
        <v>323</v>
      </c>
    </row>
    <row r="186" spans="1:12" x14ac:dyDescent="0.3">
      <c r="A186" s="16" t="str">
        <f t="shared" si="6"/>
        <v>339domain</v>
      </c>
      <c r="B186" s="16" t="str">
        <f t="shared" si="7"/>
        <v>domain324</v>
      </c>
      <c r="C186" s="10" t="s">
        <v>704</v>
      </c>
      <c r="D186" s="8" t="s">
        <v>4</v>
      </c>
      <c r="E186" s="12" t="str">
        <f>IF(K186,VLOOKUP(K186,Vocabulary!$A:$J,2,),"")</f>
        <v>person1</v>
      </c>
      <c r="F186" s="4" t="s">
        <v>0</v>
      </c>
      <c r="G186" s="16" t="str">
        <f>IF(L186&lt;&gt;"",VLOOKUP(L186,Vocabulary!$A:$J,2,),IF(M186&lt;&gt;"",M186,""))</f>
        <v>PersonRelation</v>
      </c>
      <c r="K186" s="8">
        <v>339</v>
      </c>
      <c r="L186" s="8">
        <v>324</v>
      </c>
    </row>
    <row r="187" spans="1:12" x14ac:dyDescent="0.3">
      <c r="A187" s="16" t="str">
        <f t="shared" si="6"/>
        <v>348domain</v>
      </c>
      <c r="B187" s="16" t="str">
        <f t="shared" si="7"/>
        <v>domain323</v>
      </c>
      <c r="C187" s="10" t="s">
        <v>704</v>
      </c>
      <c r="D187" s="8" t="s">
        <v>4</v>
      </c>
      <c r="E187" s="12" t="str">
        <f>IF(K187,VLOOKUP(K187,Vocabulary!$A:$J,2,),"")</f>
        <v>residenceAddress</v>
      </c>
      <c r="F187" s="4" t="s">
        <v>0</v>
      </c>
      <c r="G187" s="16" t="str">
        <f>IF(L187&lt;&gt;"",VLOOKUP(L187,Vocabulary!$A:$J,2,),IF(M187&lt;&gt;"",M187,""))</f>
        <v>Person</v>
      </c>
      <c r="K187" s="8">
        <v>348</v>
      </c>
      <c r="L187" s="8">
        <v>323</v>
      </c>
    </row>
    <row r="188" spans="1:12" x14ac:dyDescent="0.3">
      <c r="A188" s="16" t="str">
        <f t="shared" ref="A188:A249" si="8">CONCATENATE(K188,F188)</f>
        <v>349domain</v>
      </c>
      <c r="B188" s="16" t="str">
        <f t="shared" ref="B188:B249" si="9">CONCATENATE(F188,L188)</f>
        <v>domain323</v>
      </c>
      <c r="C188" s="10" t="s">
        <v>704</v>
      </c>
      <c r="D188" s="8" t="s">
        <v>4</v>
      </c>
      <c r="E188" s="12" t="str">
        <f>IF(K188,VLOOKUP(K188,Vocabulary!$A:$J,2,),"")</f>
        <v>ssin</v>
      </c>
      <c r="F188" s="4" t="s">
        <v>0</v>
      </c>
      <c r="G188" s="16" t="str">
        <f>IF(L188&lt;&gt;"",VLOOKUP(L188,Vocabulary!$A:$J,2,),IF(M188&lt;&gt;"",M188,""))</f>
        <v>Person</v>
      </c>
      <c r="K188" s="8">
        <v>349</v>
      </c>
      <c r="L188" s="8">
        <v>323</v>
      </c>
    </row>
    <row r="189" spans="1:12" x14ac:dyDescent="0.3">
      <c r="A189" s="16" t="str">
        <f t="shared" si="8"/>
        <v>332domain</v>
      </c>
      <c r="B189" s="16" t="str">
        <f t="shared" si="9"/>
        <v>domain323</v>
      </c>
      <c r="C189" s="10" t="s">
        <v>704</v>
      </c>
      <c r="D189" s="8" t="s">
        <v>4</v>
      </c>
      <c r="E189" s="12" t="str">
        <f>IF(K189,VLOOKUP(K189,Vocabulary!$A:$J,2,),"")</f>
        <v>familyName</v>
      </c>
      <c r="F189" s="4" t="s">
        <v>0</v>
      </c>
      <c r="G189" s="16" t="str">
        <f>IF(L189&lt;&gt;"",VLOOKUP(L189,Vocabulary!$A:$J,2,),IF(M189&lt;&gt;"",M189,""))</f>
        <v>Person</v>
      </c>
      <c r="K189" s="8">
        <v>332</v>
      </c>
      <c r="L189" s="8">
        <v>323</v>
      </c>
    </row>
    <row r="190" spans="1:12" x14ac:dyDescent="0.3">
      <c r="A190" s="16" t="str">
        <f t="shared" si="8"/>
        <v>333domain</v>
      </c>
      <c r="B190" s="16" t="str">
        <f t="shared" si="9"/>
        <v>domain323</v>
      </c>
      <c r="C190" s="10" t="s">
        <v>704</v>
      </c>
      <c r="D190" s="8" t="s">
        <v>4</v>
      </c>
      <c r="E190" s="12" t="str">
        <f>IF(K190,VLOOKUP(K190,Vocabulary!$A:$J,2,),"")</f>
        <v>givenName</v>
      </c>
      <c r="F190" s="4" t="s">
        <v>0</v>
      </c>
      <c r="G190" s="16" t="str">
        <f>IF(L190&lt;&gt;"",VLOOKUP(L190,Vocabulary!$A:$J,2,),IF(M190&lt;&gt;"",M190,""))</f>
        <v>Person</v>
      </c>
      <c r="K190" s="8">
        <v>333</v>
      </c>
      <c r="L190" s="8">
        <v>323</v>
      </c>
    </row>
    <row r="191" spans="1:12" x14ac:dyDescent="0.3">
      <c r="A191" s="16" t="str">
        <f t="shared" si="8"/>
        <v>224domain</v>
      </c>
      <c r="B191" s="16" t="str">
        <f t="shared" si="9"/>
        <v>domain319</v>
      </c>
      <c r="C191" s="10" t="s">
        <v>704</v>
      </c>
      <c r="D191" s="8" t="s">
        <v>4</v>
      </c>
      <c r="E191" s="12" t="str">
        <f>IF(K191,VLOOKUP(K191,Vocabulary!$A:$J,2,),"")</f>
        <v>address</v>
      </c>
      <c r="F191" s="4" t="s">
        <v>0</v>
      </c>
      <c r="G191" s="16" t="str">
        <f>IF(L191&lt;&gt;"",VLOOKUP(L191,Vocabulary!$A:$J,2,),IF(M191&lt;&gt;"",M191,""))</f>
        <v>Household</v>
      </c>
      <c r="K191" s="8">
        <v>224</v>
      </c>
      <c r="L191" s="8">
        <v>319</v>
      </c>
    </row>
    <row r="192" spans="1:12" x14ac:dyDescent="0.3">
      <c r="A192" s="16" t="str">
        <f t="shared" si="8"/>
        <v>224domain</v>
      </c>
      <c r="B192" s="16" t="str">
        <f t="shared" si="9"/>
        <v>domain323</v>
      </c>
      <c r="C192" s="10" t="s">
        <v>704</v>
      </c>
      <c r="D192" s="8" t="s">
        <v>4</v>
      </c>
      <c r="E192" s="12" t="str">
        <f>IF(K192,VLOOKUP(K192,Vocabulary!$A:$J,2,),"")</f>
        <v>address</v>
      </c>
      <c r="F192" s="4" t="s">
        <v>0</v>
      </c>
      <c r="G192" s="16" t="str">
        <f>IF(L192&lt;&gt;"",VLOOKUP(L192,Vocabulary!$A:$J,2,),IF(M192&lt;&gt;"",M192,""))</f>
        <v>Person</v>
      </c>
      <c r="K192" s="8">
        <v>224</v>
      </c>
      <c r="L192" s="8">
        <v>323</v>
      </c>
    </row>
    <row r="193" spans="1:13" x14ac:dyDescent="0.3">
      <c r="A193" s="16" t="str">
        <f t="shared" si="8"/>
        <v>344pattern</v>
      </c>
      <c r="B193" s="16" t="str">
        <f t="shared" si="9"/>
        <v>pattern</v>
      </c>
      <c r="C193" s="10" t="s">
        <v>704</v>
      </c>
      <c r="D193" s="8" t="s">
        <v>4</v>
      </c>
      <c r="E193" s="12" t="str">
        <f>IF(K193,VLOOKUP(K193,Vocabulary!$A:$J,2,),"")</f>
        <v>nrn</v>
      </c>
      <c r="F193" s="4" t="s">
        <v>94</v>
      </c>
      <c r="G193" s="16" t="str">
        <f>IF(L193&lt;&gt;"",VLOOKUP(L193,Vocabulary!$A:$J,2,),IF(M193&lt;&gt;"",M193,""))</f>
        <v>\d{11}</v>
      </c>
      <c r="K193" s="8">
        <v>344</v>
      </c>
      <c r="M193" s="18" t="s">
        <v>223</v>
      </c>
    </row>
    <row r="194" spans="1:13" x14ac:dyDescent="0.3">
      <c r="A194" s="16" t="str">
        <f t="shared" si="8"/>
        <v>349pattern</v>
      </c>
      <c r="B194" s="16" t="str">
        <f t="shared" si="9"/>
        <v>pattern</v>
      </c>
      <c r="C194" s="10" t="s">
        <v>704</v>
      </c>
      <c r="D194" s="8" t="s">
        <v>4</v>
      </c>
      <c r="E194" s="12" t="str">
        <f>IF(K194,VLOOKUP(K194,Vocabulary!$A:$J,2,),"")</f>
        <v>ssin</v>
      </c>
      <c r="F194" s="4" t="s">
        <v>94</v>
      </c>
      <c r="G194" s="16" t="str">
        <f>IF(L194&lt;&gt;"",VLOOKUP(L194,Vocabulary!$A:$J,2,),IF(M194&lt;&gt;"",M194,""))</f>
        <v>\d{11}</v>
      </c>
      <c r="K194" s="8">
        <v>349</v>
      </c>
      <c r="M194" s="18" t="s">
        <v>223</v>
      </c>
    </row>
    <row r="195" spans="1:13" x14ac:dyDescent="0.3">
      <c r="A195" s="16" t="str">
        <f t="shared" si="8"/>
        <v>299range</v>
      </c>
      <c r="B195" s="16" t="str">
        <f t="shared" si="9"/>
        <v>range359</v>
      </c>
      <c r="C195" s="10" t="s">
        <v>704</v>
      </c>
      <c r="D195" s="8" t="s">
        <v>4</v>
      </c>
      <c r="E195" s="12" t="str">
        <f>IF(K195,VLOOKUP(K195,Vocabulary!$A:$J,2,),"")</f>
        <v>pointGeometry</v>
      </c>
      <c r="F195" s="4" t="s">
        <v>1</v>
      </c>
      <c r="G195" s="16" t="str">
        <f>IF(L195&lt;&gt;"",VLOOKUP(L195,Vocabulary!$A:$J,2,),IF(M195&lt;&gt;"",M195,""))</f>
        <v>GM_Point</v>
      </c>
      <c r="K195" s="8">
        <v>299</v>
      </c>
      <c r="L195" s="8">
        <v>359</v>
      </c>
    </row>
    <row r="196" spans="1:13" x14ac:dyDescent="0.3">
      <c r="A196" s="16" t="str">
        <f t="shared" si="8"/>
        <v>329range</v>
      </c>
      <c r="B196" s="16" t="str">
        <f t="shared" si="9"/>
        <v>range</v>
      </c>
      <c r="C196" s="10" t="s">
        <v>704</v>
      </c>
      <c r="D196" s="8" t="s">
        <v>4</v>
      </c>
      <c r="E196" s="12" t="str">
        <f>IF(K196,VLOOKUP(K196,Vocabulary!$A:$J,2,),"")</f>
        <v>civilStatus</v>
      </c>
      <c r="F196" s="4" t="s">
        <v>1</v>
      </c>
      <c r="G196" s="16" t="str">
        <f>IF(L196&lt;&gt;"",VLOOKUP(L196,Vocabulary!$A:$J,2,),IF(M196&lt;&gt;"",M196,""))</f>
        <v>_Concept</v>
      </c>
      <c r="K196" s="8">
        <v>329</v>
      </c>
      <c r="M196" s="18" t="s">
        <v>87</v>
      </c>
    </row>
    <row r="197" spans="1:13" x14ac:dyDescent="0.3">
      <c r="A197" s="16" t="str">
        <f t="shared" si="8"/>
        <v>330range</v>
      </c>
      <c r="B197" s="16" t="str">
        <f t="shared" si="9"/>
        <v>range</v>
      </c>
      <c r="C197" s="10" t="s">
        <v>704</v>
      </c>
      <c r="D197" s="8" t="s">
        <v>4</v>
      </c>
      <c r="E197" s="12" t="str">
        <f>IF(K197,VLOOKUP(K197,Vocabulary!$A:$J,2,),"")</f>
        <v>birthDate</v>
      </c>
      <c r="F197" s="4" t="s">
        <v>1</v>
      </c>
      <c r="G197" s="16" t="str">
        <f>IF(L197&lt;&gt;"",VLOOKUP(L197,Vocabulary!$A:$J,2,),IF(M197&lt;&gt;"",M197,""))</f>
        <v>_date</v>
      </c>
      <c r="K197" s="8">
        <v>330</v>
      </c>
      <c r="M197" s="18" t="s">
        <v>99</v>
      </c>
    </row>
    <row r="198" spans="1:13" x14ac:dyDescent="0.3">
      <c r="A198" s="16" t="str">
        <f t="shared" si="8"/>
        <v>331range</v>
      </c>
      <c r="B198" s="16" t="str">
        <f t="shared" si="9"/>
        <v>range</v>
      </c>
      <c r="C198" s="10" t="s">
        <v>704</v>
      </c>
      <c r="D198" s="8" t="s">
        <v>4</v>
      </c>
      <c r="E198" s="12" t="str">
        <f>IF(K198,VLOOKUP(K198,Vocabulary!$A:$J,2,),"")</f>
        <v>deathDate</v>
      </c>
      <c r="F198" s="4" t="s">
        <v>1</v>
      </c>
      <c r="G198" s="16" t="str">
        <f>IF(L198&lt;&gt;"",VLOOKUP(L198,Vocabulary!$A:$J,2,),IF(M198&lt;&gt;"",M198,""))</f>
        <v>_date</v>
      </c>
      <c r="K198" s="8">
        <v>331</v>
      </c>
      <c r="M198" s="18" t="s">
        <v>99</v>
      </c>
    </row>
    <row r="199" spans="1:13" x14ac:dyDescent="0.3">
      <c r="A199" s="16" t="str">
        <f t="shared" si="8"/>
        <v>334range</v>
      </c>
      <c r="B199" s="16" t="str">
        <f t="shared" si="9"/>
        <v>range</v>
      </c>
      <c r="C199" s="10" t="s">
        <v>704</v>
      </c>
      <c r="D199" s="8" t="s">
        <v>4</v>
      </c>
      <c r="E199" s="12" t="str">
        <f>IF(K199,VLOOKUP(K199,Vocabulary!$A:$J,2,),"")</f>
        <v>fullName</v>
      </c>
      <c r="F199" s="4" t="s">
        <v>1</v>
      </c>
      <c r="G199" s="16" t="str">
        <f>IF(L199&lt;&gt;"",VLOOKUP(L199,Vocabulary!$A:$J,2,),IF(M199&lt;&gt;"",M199,""))</f>
        <v>_string</v>
      </c>
      <c r="K199" s="8">
        <v>334</v>
      </c>
      <c r="M199" s="18" t="s">
        <v>96</v>
      </c>
    </row>
    <row r="200" spans="1:13" x14ac:dyDescent="0.3">
      <c r="A200" s="16" t="str">
        <f t="shared" si="8"/>
        <v>335range</v>
      </c>
      <c r="B200" s="16" t="str">
        <f t="shared" si="9"/>
        <v>range</v>
      </c>
      <c r="C200" s="10" t="s">
        <v>704</v>
      </c>
      <c r="D200" s="8" t="s">
        <v>4</v>
      </c>
      <c r="E200" s="12" t="str">
        <f>IF(K200,VLOOKUP(K200,Vocabulary!$A:$J,2,),"")</f>
        <v>gender</v>
      </c>
      <c r="F200" s="4" t="s">
        <v>1</v>
      </c>
      <c r="G200" s="16" t="str">
        <f>IF(L200&lt;&gt;"",VLOOKUP(L200,Vocabulary!$A:$J,2,),IF(M200&lt;&gt;"",M200,""))</f>
        <v>_Concept</v>
      </c>
      <c r="K200" s="8">
        <v>335</v>
      </c>
      <c r="M200" s="18" t="s">
        <v>87</v>
      </c>
    </row>
    <row r="201" spans="1:13" x14ac:dyDescent="0.3">
      <c r="A201" s="16" t="str">
        <f t="shared" si="8"/>
        <v>336range</v>
      </c>
      <c r="B201" s="16" t="str">
        <f t="shared" si="9"/>
        <v>range</v>
      </c>
      <c r="C201" s="10" t="s">
        <v>704</v>
      </c>
      <c r="D201" s="8" t="s">
        <v>4</v>
      </c>
      <c r="E201" s="12" t="str">
        <f>IF(K201,VLOOKUP(K201,Vocabulary!$A:$J,2,),"")</f>
        <v>givenNames</v>
      </c>
      <c r="F201" s="4" t="s">
        <v>1</v>
      </c>
      <c r="G201" s="16" t="str">
        <f>IF(L201&lt;&gt;"",VLOOKUP(L201,Vocabulary!$A:$J,2,),IF(M201&lt;&gt;"",M201,""))</f>
        <v>_string</v>
      </c>
      <c r="K201" s="8">
        <v>336</v>
      </c>
      <c r="M201" s="18" t="s">
        <v>96</v>
      </c>
    </row>
    <row r="202" spans="1:13" x14ac:dyDescent="0.3">
      <c r="A202" s="16" t="str">
        <f t="shared" si="8"/>
        <v>337range</v>
      </c>
      <c r="B202" s="16" t="str">
        <f t="shared" si="9"/>
        <v>range319</v>
      </c>
      <c r="C202" s="10" t="s">
        <v>704</v>
      </c>
      <c r="D202" s="8" t="s">
        <v>4</v>
      </c>
      <c r="E202" s="12" t="str">
        <f>IF(K202,VLOOKUP(K202,Vocabulary!$A:$J,2,),"")</f>
        <v>headOf</v>
      </c>
      <c r="F202" s="4" t="s">
        <v>1</v>
      </c>
      <c r="G202" s="16" t="str">
        <f>IF(L202&lt;&gt;"",VLOOKUP(L202,Vocabulary!$A:$J,2,),IF(M202&lt;&gt;"",M202,""))</f>
        <v>Household</v>
      </c>
      <c r="K202" s="8">
        <v>337</v>
      </c>
      <c r="L202" s="8">
        <v>319</v>
      </c>
    </row>
    <row r="203" spans="1:13" x14ac:dyDescent="0.3">
      <c r="A203" s="16" t="str">
        <f t="shared" si="8"/>
        <v>338range</v>
      </c>
      <c r="B203" s="16" t="str">
        <f t="shared" si="9"/>
        <v>range</v>
      </c>
      <c r="C203" s="10" t="s">
        <v>704</v>
      </c>
      <c r="D203" s="8" t="s">
        <v>4</v>
      </c>
      <c r="E203" s="12" t="str">
        <f>IF(K203,VLOOKUP(K203,Vocabulary!$A:$J,2,),"")</f>
        <v>householdRelation</v>
      </c>
      <c r="F203" s="4" t="s">
        <v>1</v>
      </c>
      <c r="G203" s="16" t="str">
        <f>IF(L203&lt;&gt;"",VLOOKUP(L203,Vocabulary!$A:$J,2,),IF(M203&lt;&gt;"",M203,""))</f>
        <v>_Concept</v>
      </c>
      <c r="K203" s="8">
        <v>338</v>
      </c>
      <c r="M203" s="18" t="s">
        <v>87</v>
      </c>
    </row>
    <row r="204" spans="1:13" x14ac:dyDescent="0.3">
      <c r="A204" s="16" t="str">
        <f t="shared" si="8"/>
        <v>345range</v>
      </c>
      <c r="B204" s="16" t="str">
        <f t="shared" si="9"/>
        <v>range645</v>
      </c>
      <c r="C204" s="10" t="s">
        <v>704</v>
      </c>
      <c r="D204" s="8" t="s">
        <v>4</v>
      </c>
      <c r="E204" s="12" t="str">
        <f>IF(K204,VLOOKUP(K204,Vocabulary!$A:$J,2,),"")</f>
        <v>placeOfBirth</v>
      </c>
      <c r="F204" s="4" t="s">
        <v>1</v>
      </c>
      <c r="G204" s="16" t="str">
        <f>IF(L204&lt;&gt;"",VLOOKUP(L204,Vocabulary!$A:$J,2,),IF(M204&lt;&gt;"",M204,""))</f>
        <v>Location</v>
      </c>
      <c r="K204" s="8">
        <v>345</v>
      </c>
      <c r="L204" s="8">
        <v>645</v>
      </c>
    </row>
    <row r="205" spans="1:13" x14ac:dyDescent="0.3">
      <c r="A205" s="16" t="str">
        <f t="shared" si="8"/>
        <v>346range</v>
      </c>
      <c r="B205" s="16" t="str">
        <f t="shared" si="9"/>
        <v>range645</v>
      </c>
      <c r="C205" s="10" t="s">
        <v>704</v>
      </c>
      <c r="D205" s="8" t="s">
        <v>4</v>
      </c>
      <c r="E205" s="12" t="str">
        <f>IF(K205,VLOOKUP(K205,Vocabulary!$A:$J,2,),"")</f>
        <v>placeOfDeath</v>
      </c>
      <c r="F205" s="4" t="s">
        <v>1</v>
      </c>
      <c r="G205" s="16" t="str">
        <f>IF(L205&lt;&gt;"",VLOOKUP(L205,Vocabulary!$A:$J,2,),IF(M205&lt;&gt;"",M205,""))</f>
        <v>Location</v>
      </c>
      <c r="K205" s="8">
        <v>346</v>
      </c>
      <c r="L205" s="8">
        <v>645</v>
      </c>
    </row>
    <row r="206" spans="1:13" x14ac:dyDescent="0.3">
      <c r="A206" s="16" t="str">
        <f t="shared" si="8"/>
        <v>341range</v>
      </c>
      <c r="B206" s="16" t="str">
        <f t="shared" si="9"/>
        <v>range319</v>
      </c>
      <c r="C206" s="10" t="s">
        <v>704</v>
      </c>
      <c r="D206" s="8" t="s">
        <v>4</v>
      </c>
      <c r="E206" s="12" t="str">
        <f>IF(K206,VLOOKUP(K206,Vocabulary!$A:$J,2,),"")</f>
        <v>memberOf</v>
      </c>
      <c r="F206" s="4" t="s">
        <v>1</v>
      </c>
      <c r="G206" s="16" t="str">
        <f>IF(L206&lt;&gt;"",VLOOKUP(L206,Vocabulary!$A:$J,2,),IF(M206&lt;&gt;"",M206,""))</f>
        <v>Household</v>
      </c>
      <c r="K206" s="8">
        <v>341</v>
      </c>
      <c r="L206" s="8">
        <v>319</v>
      </c>
    </row>
    <row r="207" spans="1:13" x14ac:dyDescent="0.3">
      <c r="A207" s="16" t="str">
        <f t="shared" si="8"/>
        <v>343range</v>
      </c>
      <c r="B207" s="16" t="str">
        <f t="shared" si="9"/>
        <v>range</v>
      </c>
      <c r="C207" s="10" t="s">
        <v>704</v>
      </c>
      <c r="D207" s="8" t="s">
        <v>4</v>
      </c>
      <c r="E207" s="12" t="str">
        <f>IF(K207,VLOOKUP(K207,Vocabulary!$A:$J,2,),"")</f>
        <v>nationality</v>
      </c>
      <c r="F207" s="4" t="s">
        <v>1</v>
      </c>
      <c r="G207" s="16" t="str">
        <f>IF(L207&lt;&gt;"",VLOOKUP(L207,Vocabulary!$A:$J,2,),IF(M207&lt;&gt;"",M207,""))</f>
        <v>_Concept</v>
      </c>
      <c r="K207" s="8">
        <v>343</v>
      </c>
      <c r="M207" s="18" t="s">
        <v>87</v>
      </c>
    </row>
    <row r="208" spans="1:13" x14ac:dyDescent="0.3">
      <c r="A208" s="16" t="str">
        <f t="shared" si="8"/>
        <v>344range</v>
      </c>
      <c r="B208" s="16" t="str">
        <f t="shared" si="9"/>
        <v>range</v>
      </c>
      <c r="C208" s="10" t="s">
        <v>704</v>
      </c>
      <c r="D208" s="8" t="s">
        <v>4</v>
      </c>
      <c r="E208" s="12" t="str">
        <f>IF(K208,VLOOKUP(K208,Vocabulary!$A:$J,2,),"")</f>
        <v>nrn</v>
      </c>
      <c r="F208" s="4" t="s">
        <v>1</v>
      </c>
      <c r="G208" s="16" t="str">
        <f>IF(L208&lt;&gt;"",VLOOKUP(L208,Vocabulary!$A:$J,2,),IF(M208&lt;&gt;"",M208,""))</f>
        <v>_string</v>
      </c>
      <c r="K208" s="8">
        <v>344</v>
      </c>
      <c r="M208" s="18" t="s">
        <v>96</v>
      </c>
    </row>
    <row r="209" spans="1:13" x14ac:dyDescent="0.3">
      <c r="A209" s="16" t="str">
        <f t="shared" si="8"/>
        <v>339range</v>
      </c>
      <c r="B209" s="16" t="str">
        <f t="shared" si="9"/>
        <v>range323</v>
      </c>
      <c r="C209" s="10" t="s">
        <v>704</v>
      </c>
      <c r="D209" s="8" t="s">
        <v>4</v>
      </c>
      <c r="E209" s="12" t="str">
        <f>IF(K209,VLOOKUP(K209,Vocabulary!$A:$J,2,),"")</f>
        <v>person1</v>
      </c>
      <c r="F209" s="4" t="s">
        <v>1</v>
      </c>
      <c r="G209" s="16" t="str">
        <f>IF(L209&lt;&gt;"",VLOOKUP(L209,Vocabulary!$A:$J,2,),IF(M209&lt;&gt;"",M209,""))</f>
        <v>Person</v>
      </c>
      <c r="K209" s="8">
        <v>339</v>
      </c>
      <c r="L209" s="8">
        <v>323</v>
      </c>
    </row>
    <row r="210" spans="1:13" x14ac:dyDescent="0.3">
      <c r="A210" s="16" t="str">
        <f t="shared" si="8"/>
        <v>348range</v>
      </c>
      <c r="B210" s="16" t="str">
        <f t="shared" si="9"/>
        <v>range249</v>
      </c>
      <c r="C210" s="10" t="s">
        <v>704</v>
      </c>
      <c r="D210" s="8" t="s">
        <v>4</v>
      </c>
      <c r="E210" s="12" t="str">
        <f>IF(K210,VLOOKUP(K210,Vocabulary!$A:$J,2,),"")</f>
        <v>residenceAddress</v>
      </c>
      <c r="F210" s="4" t="s">
        <v>1</v>
      </c>
      <c r="G210" s="16" t="str">
        <f>IF(L210&lt;&gt;"",VLOOKUP(L210,Vocabulary!$A:$J,2,),IF(M210&lt;&gt;"",M210,""))</f>
        <v>BelgianAddress</v>
      </c>
      <c r="K210" s="8">
        <v>348</v>
      </c>
      <c r="L210" s="8">
        <v>249</v>
      </c>
    </row>
    <row r="211" spans="1:13" x14ac:dyDescent="0.3">
      <c r="A211" s="16" t="str">
        <f t="shared" si="8"/>
        <v>349range</v>
      </c>
      <c r="B211" s="16" t="str">
        <f t="shared" si="9"/>
        <v>range</v>
      </c>
      <c r="C211" s="10" t="s">
        <v>704</v>
      </c>
      <c r="D211" s="8" t="s">
        <v>4</v>
      </c>
      <c r="E211" s="12" t="str">
        <f>IF(K211,VLOOKUP(K211,Vocabulary!$A:$J,2,),"")</f>
        <v>ssin</v>
      </c>
      <c r="F211" s="4" t="s">
        <v>1</v>
      </c>
      <c r="G211" s="16" t="str">
        <f>IF(L211&lt;&gt;"",VLOOKUP(L211,Vocabulary!$A:$J,2,),IF(M211&lt;&gt;"",M211,""))</f>
        <v>_string</v>
      </c>
      <c r="K211" s="8">
        <v>349</v>
      </c>
      <c r="M211" s="18" t="s">
        <v>96</v>
      </c>
    </row>
    <row r="212" spans="1:13" x14ac:dyDescent="0.3">
      <c r="A212" s="16" t="str">
        <f t="shared" si="8"/>
        <v>332range</v>
      </c>
      <c r="B212" s="16" t="str">
        <f t="shared" si="9"/>
        <v>range</v>
      </c>
      <c r="C212" s="10" t="s">
        <v>704</v>
      </c>
      <c r="D212" s="8" t="s">
        <v>4</v>
      </c>
      <c r="E212" s="12" t="str">
        <f>IF(K212,VLOOKUP(K212,Vocabulary!$A:$J,2,),"")</f>
        <v>familyName</v>
      </c>
      <c r="F212" s="4" t="s">
        <v>1</v>
      </c>
      <c r="G212" s="16" t="str">
        <f>IF(L212&lt;&gt;"",VLOOKUP(L212,Vocabulary!$A:$J,2,),IF(M212&lt;&gt;"",M212,""))</f>
        <v>_string</v>
      </c>
      <c r="K212" s="8">
        <v>332</v>
      </c>
      <c r="M212" s="18" t="s">
        <v>96</v>
      </c>
    </row>
    <row r="213" spans="1:13" x14ac:dyDescent="0.3">
      <c r="A213" s="16" t="str">
        <f t="shared" si="8"/>
        <v>333range</v>
      </c>
      <c r="B213" s="16" t="str">
        <f t="shared" si="9"/>
        <v>range</v>
      </c>
      <c r="C213" s="10" t="s">
        <v>704</v>
      </c>
      <c r="D213" s="8" t="s">
        <v>4</v>
      </c>
      <c r="E213" s="12" t="str">
        <f>IF(K213,VLOOKUP(K213,Vocabulary!$A:$J,2,),"")</f>
        <v>givenName</v>
      </c>
      <c r="F213" s="4" t="s">
        <v>1</v>
      </c>
      <c r="G213" s="16" t="str">
        <f>IF(L213&lt;&gt;"",VLOOKUP(L213,Vocabulary!$A:$J,2,),IF(M213&lt;&gt;"",M213,""))</f>
        <v>_string</v>
      </c>
      <c r="K213" s="8">
        <v>333</v>
      </c>
      <c r="M213" s="18" t="s">
        <v>96</v>
      </c>
    </row>
    <row r="214" spans="1:13" x14ac:dyDescent="0.3">
      <c r="A214" s="16" t="str">
        <f t="shared" si="8"/>
        <v>224range</v>
      </c>
      <c r="B214" s="16" t="str">
        <f t="shared" si="9"/>
        <v>range249</v>
      </c>
      <c r="C214" s="10" t="s">
        <v>704</v>
      </c>
      <c r="D214" s="8" t="s">
        <v>4</v>
      </c>
      <c r="E214" s="12" t="str">
        <f>IF(K214,VLOOKUP(K214,Vocabulary!$A:$J,2,),"")</f>
        <v>address</v>
      </c>
      <c r="F214" s="4" t="s">
        <v>1</v>
      </c>
      <c r="G214" s="16" t="str">
        <f>IF(L214&lt;&gt;"",VLOOKUP(L214,Vocabulary!$A:$J,2,),IF(M214&lt;&gt;"",M214,""))</f>
        <v>BelgianAddress</v>
      </c>
      <c r="K214" s="8">
        <v>224</v>
      </c>
      <c r="L214" s="8">
        <v>249</v>
      </c>
    </row>
    <row r="215" spans="1:13" x14ac:dyDescent="0.3">
      <c r="A215" s="16" t="str">
        <f t="shared" si="8"/>
        <v>312subClassOf</v>
      </c>
      <c r="B215" s="16" t="str">
        <f t="shared" si="9"/>
        <v>subClassOf326</v>
      </c>
      <c r="C215" s="10" t="s">
        <v>704</v>
      </c>
      <c r="D215" s="8" t="s">
        <v>4</v>
      </c>
      <c r="E215" s="12" t="e">
        <f>IF(K215,VLOOKUP(K215,Vocabulary!$A:$J,2,),"")</f>
        <v>#N/A</v>
      </c>
      <c r="F215" s="4" t="s">
        <v>717</v>
      </c>
      <c r="G215" s="16" t="str">
        <f>IF(L215&lt;&gt;"",VLOOKUP(L215,Vocabulary!$A:$J,2,),IF(M215&lt;&gt;"",M215,""))</f>
        <v>Resident</v>
      </c>
      <c r="K215" s="8">
        <v>312</v>
      </c>
      <c r="L215" s="8">
        <v>326</v>
      </c>
    </row>
    <row r="216" spans="1:13" x14ac:dyDescent="0.3">
      <c r="A216" s="16" t="str">
        <f t="shared" si="8"/>
        <v>313subClassOf</v>
      </c>
      <c r="B216" s="16" t="str">
        <f t="shared" si="9"/>
        <v>subClassOf326</v>
      </c>
      <c r="C216" s="10" t="s">
        <v>704</v>
      </c>
      <c r="D216" s="8" t="s">
        <v>4</v>
      </c>
      <c r="E216" s="12" t="e">
        <f>IF(K216,VLOOKUP(K216,Vocabulary!$A:$J,2,),"")</f>
        <v>#N/A</v>
      </c>
      <c r="F216" s="4" t="s">
        <v>717</v>
      </c>
      <c r="G216" s="16" t="str">
        <f>IF(L216&lt;&gt;"",VLOOKUP(L216,Vocabulary!$A:$J,2,),IF(M216&lt;&gt;"",M216,""))</f>
        <v>Resident</v>
      </c>
      <c r="K216" s="8">
        <v>313</v>
      </c>
      <c r="L216" s="8">
        <v>326</v>
      </c>
    </row>
    <row r="217" spans="1:13" x14ac:dyDescent="0.3">
      <c r="A217" s="16" t="str">
        <f t="shared" si="8"/>
        <v>314subClassOf</v>
      </c>
      <c r="B217" s="16" t="str">
        <f t="shared" si="9"/>
        <v>subClassOf324</v>
      </c>
      <c r="C217" s="10" t="s">
        <v>704</v>
      </c>
      <c r="D217" s="8" t="s">
        <v>4</v>
      </c>
      <c r="E217" s="12" t="str">
        <f>IF(K217,VLOOKUP(K217,Vocabulary!$A:$J,2,),"")</f>
        <v>Cohabitation</v>
      </c>
      <c r="F217" s="4" t="s">
        <v>717</v>
      </c>
      <c r="G217" s="16" t="str">
        <f>IF(L217&lt;&gt;"",VLOOKUP(L217,Vocabulary!$A:$J,2,),IF(M217&lt;&gt;"",M217,""))</f>
        <v>PersonRelation</v>
      </c>
      <c r="K217" s="8">
        <v>314</v>
      </c>
      <c r="L217" s="8">
        <v>324</v>
      </c>
    </row>
    <row r="218" spans="1:13" x14ac:dyDescent="0.3">
      <c r="A218" s="16" t="str">
        <f t="shared" si="8"/>
        <v>315subClassOf</v>
      </c>
      <c r="B218" s="16" t="str">
        <f t="shared" si="9"/>
        <v>subClassOf324</v>
      </c>
      <c r="C218" s="10" t="s">
        <v>704</v>
      </c>
      <c r="D218" s="8" t="s">
        <v>4</v>
      </c>
      <c r="E218" s="12" t="str">
        <f>IF(K218,VLOOKUP(K218,Vocabulary!$A:$J,2,),"")</f>
        <v>Descent</v>
      </c>
      <c r="F218" s="4" t="s">
        <v>717</v>
      </c>
      <c r="G218" s="16" t="str">
        <f>IF(L218&lt;&gt;"",VLOOKUP(L218,Vocabulary!$A:$J,2,),IF(M218&lt;&gt;"",M218,""))</f>
        <v>PersonRelation</v>
      </c>
      <c r="K218" s="8">
        <v>315</v>
      </c>
      <c r="L218" s="8">
        <v>324</v>
      </c>
    </row>
    <row r="219" spans="1:13" x14ac:dyDescent="0.3">
      <c r="A219" s="16" t="str">
        <f t="shared" si="8"/>
        <v>316subClassOf</v>
      </c>
      <c r="B219" s="16" t="str">
        <f t="shared" si="9"/>
        <v>subClassOf326</v>
      </c>
      <c r="C219" s="10" t="s">
        <v>704</v>
      </c>
      <c r="D219" s="8" t="s">
        <v>4</v>
      </c>
      <c r="E219" s="12" t="e">
        <f>IF(K219,VLOOKUP(K219,Vocabulary!$A:$J,2,),"")</f>
        <v>#N/A</v>
      </c>
      <c r="F219" s="4" t="s">
        <v>717</v>
      </c>
      <c r="G219" s="16" t="str">
        <f>IF(L219&lt;&gt;"",VLOOKUP(L219,Vocabulary!$A:$J,2,),IF(M219&lt;&gt;"",M219,""))</f>
        <v>Resident</v>
      </c>
      <c r="K219" s="8">
        <v>316</v>
      </c>
      <c r="L219" s="8">
        <v>326</v>
      </c>
    </row>
    <row r="220" spans="1:13" x14ac:dyDescent="0.3">
      <c r="A220" s="16" t="str">
        <f t="shared" si="8"/>
        <v>317subClassOf</v>
      </c>
      <c r="B220" s="16" t="str">
        <f t="shared" si="9"/>
        <v>subClassOf326</v>
      </c>
      <c r="C220" s="10" t="s">
        <v>704</v>
      </c>
      <c r="D220" s="8" t="s">
        <v>4</v>
      </c>
      <c r="E220" s="12" t="e">
        <f>IF(K220,VLOOKUP(K220,Vocabulary!$A:$J,2,),"")</f>
        <v>#N/A</v>
      </c>
      <c r="F220" s="4" t="s">
        <v>717</v>
      </c>
      <c r="G220" s="16" t="str">
        <f>IF(L220&lt;&gt;"",VLOOKUP(L220,Vocabulary!$A:$J,2,),IF(M220&lt;&gt;"",M220,""))</f>
        <v>Resident</v>
      </c>
      <c r="K220" s="8">
        <v>317</v>
      </c>
      <c r="L220" s="8">
        <v>326</v>
      </c>
    </row>
    <row r="221" spans="1:13" x14ac:dyDescent="0.3">
      <c r="A221" s="16" t="str">
        <f t="shared" si="8"/>
        <v>325subClassOf</v>
      </c>
      <c r="B221" s="16" t="str">
        <f t="shared" si="9"/>
        <v>subClassOf322</v>
      </c>
      <c r="C221" s="10" t="s">
        <v>704</v>
      </c>
      <c r="D221" s="8" t="s">
        <v>4</v>
      </c>
      <c r="E221" s="12" t="e">
        <f>IF(K221,VLOOKUP(K221,Vocabulary!$A:$J,2,),"")</f>
        <v>#N/A</v>
      </c>
      <c r="F221" s="4" t="s">
        <v>717</v>
      </c>
      <c r="G221" s="16" t="e">
        <f>IF(L221&lt;&gt;"",VLOOKUP(L221,Vocabulary!$A:$J,2,),IF(M221&lt;&gt;"",M221,""))</f>
        <v>#N/A</v>
      </c>
      <c r="K221" s="8">
        <v>325</v>
      </c>
      <c r="L221" s="8">
        <v>322</v>
      </c>
    </row>
    <row r="222" spans="1:13" x14ac:dyDescent="0.3">
      <c r="A222" s="16" t="str">
        <f t="shared" si="8"/>
        <v>318subClassOf</v>
      </c>
      <c r="B222" s="16" t="str">
        <f t="shared" si="9"/>
        <v>subClassOf324</v>
      </c>
      <c r="C222" s="10" t="s">
        <v>704</v>
      </c>
      <c r="D222" s="8" t="s">
        <v>4</v>
      </c>
      <c r="E222" s="12" t="str">
        <f>IF(K222,VLOOKUP(K222,Vocabulary!$A:$J,2,),"")</f>
        <v>Guardianship</v>
      </c>
      <c r="F222" s="4" t="s">
        <v>717</v>
      </c>
      <c r="G222" s="16" t="str">
        <f>IF(L222&lt;&gt;"",VLOOKUP(L222,Vocabulary!$A:$J,2,),IF(M222&lt;&gt;"",M222,""))</f>
        <v>PersonRelation</v>
      </c>
      <c r="K222" s="8">
        <v>318</v>
      </c>
      <c r="L222" s="8">
        <v>324</v>
      </c>
    </row>
    <row r="223" spans="1:13" x14ac:dyDescent="0.3">
      <c r="A223" s="16" t="str">
        <f t="shared" si="8"/>
        <v>320subClassOf</v>
      </c>
      <c r="B223" s="16" t="str">
        <f t="shared" si="9"/>
        <v>subClassOf324</v>
      </c>
      <c r="C223" s="10" t="s">
        <v>704</v>
      </c>
      <c r="D223" s="8" t="s">
        <v>4</v>
      </c>
      <c r="E223" s="12" t="str">
        <f>IF(K223,VLOOKUP(K223,Vocabulary!$A:$J,2,),"")</f>
        <v>HouseholdRelation</v>
      </c>
      <c r="F223" s="4" t="s">
        <v>717</v>
      </c>
      <c r="G223" s="16" t="str">
        <f>IF(L223&lt;&gt;"",VLOOKUP(L223,Vocabulary!$A:$J,2,),IF(M223&lt;&gt;"",M223,""))</f>
        <v>PersonRelation</v>
      </c>
      <c r="K223" s="8">
        <v>320</v>
      </c>
      <c r="L223" s="8">
        <v>324</v>
      </c>
    </row>
    <row r="224" spans="1:13" x14ac:dyDescent="0.3">
      <c r="A224" s="16" t="str">
        <f t="shared" si="8"/>
        <v>321subClassOf</v>
      </c>
      <c r="B224" s="16" t="str">
        <f t="shared" si="9"/>
        <v>subClassOf324</v>
      </c>
      <c r="C224" s="10" t="s">
        <v>704</v>
      </c>
      <c r="D224" s="8" t="s">
        <v>4</v>
      </c>
      <c r="E224" s="12" t="str">
        <f>IF(K224,VLOOKUP(K224,Vocabulary!$A:$J,2,),"")</f>
        <v>Marriage</v>
      </c>
      <c r="F224" s="4" t="s">
        <v>717</v>
      </c>
      <c r="G224" s="16" t="str">
        <f>IF(L224&lt;&gt;"",VLOOKUP(L224,Vocabulary!$A:$J,2,),IF(M224&lt;&gt;"",M224,""))</f>
        <v>PersonRelation</v>
      </c>
      <c r="K224" s="8">
        <v>321</v>
      </c>
      <c r="L224" s="8">
        <v>324</v>
      </c>
    </row>
    <row r="225" spans="1:12" x14ac:dyDescent="0.3">
      <c r="A225" s="16" t="str">
        <f t="shared" si="8"/>
        <v>322subClassOf</v>
      </c>
      <c r="B225" s="16" t="str">
        <f t="shared" si="9"/>
        <v>subClassOf323</v>
      </c>
      <c r="C225" s="10" t="s">
        <v>704</v>
      </c>
      <c r="D225" s="8" t="s">
        <v>4</v>
      </c>
      <c r="E225" s="12" t="e">
        <f>IF(K225,VLOOKUP(K225,Vocabulary!$A:$J,2,),"")</f>
        <v>#N/A</v>
      </c>
      <c r="F225" s="4" t="s">
        <v>717</v>
      </c>
      <c r="G225" s="16" t="str">
        <f>IF(L225&lt;&gt;"",VLOOKUP(L225,Vocabulary!$A:$J,2,),IF(M225&lt;&gt;"",M225,""))</f>
        <v>Person</v>
      </c>
      <c r="K225" s="8">
        <v>322</v>
      </c>
      <c r="L225" s="8">
        <v>323</v>
      </c>
    </row>
    <row r="226" spans="1:12" x14ac:dyDescent="0.3">
      <c r="A226" s="16" t="str">
        <f t="shared" si="8"/>
        <v>326subClassOf</v>
      </c>
      <c r="B226" s="16" t="str">
        <f t="shared" si="9"/>
        <v>subClassOf323</v>
      </c>
      <c r="C226" s="10" t="s">
        <v>704</v>
      </c>
      <c r="D226" s="8" t="s">
        <v>4</v>
      </c>
      <c r="E226" s="12" t="str">
        <f>IF(K226,VLOOKUP(K226,Vocabulary!$A:$J,2,),"")</f>
        <v>Resident</v>
      </c>
      <c r="F226" s="4" t="s">
        <v>717</v>
      </c>
      <c r="G226" s="16" t="str">
        <f>IF(L226&lt;&gt;"",VLOOKUP(L226,Vocabulary!$A:$J,2,),IF(M226&lt;&gt;"",M226,""))</f>
        <v>Person</v>
      </c>
      <c r="K226" s="8">
        <v>326</v>
      </c>
      <c r="L226" s="8">
        <v>323</v>
      </c>
    </row>
    <row r="227" spans="1:12" x14ac:dyDescent="0.3">
      <c r="A227" s="16" t="str">
        <f t="shared" si="8"/>
        <v>323subClassOf</v>
      </c>
      <c r="B227" s="16" t="str">
        <f t="shared" si="9"/>
        <v>subClassOf670</v>
      </c>
      <c r="C227" s="10" t="s">
        <v>704</v>
      </c>
      <c r="D227" s="8" t="s">
        <v>4</v>
      </c>
      <c r="E227" s="12" t="str">
        <f>IF(K227,VLOOKUP(K227,Vocabulary!$A:$J,2,),"")</f>
        <v>Person</v>
      </c>
      <c r="F227" s="4" t="s">
        <v>717</v>
      </c>
      <c r="G227" s="16" t="str">
        <f>IF(L227&lt;&gt;"",VLOOKUP(L227,Vocabulary!$A:$J,2,),IF(M227&lt;&gt;"",M227,""))</f>
        <v>Agent</v>
      </c>
      <c r="K227" s="8">
        <v>323</v>
      </c>
      <c r="L227" s="8">
        <v>670</v>
      </c>
    </row>
    <row r="228" spans="1:12" x14ac:dyDescent="0.3">
      <c r="A228" s="16" t="str">
        <f t="shared" si="8"/>
        <v>329valueInScheme</v>
      </c>
      <c r="B228" s="16" t="str">
        <f t="shared" si="9"/>
        <v>valueInScheme362</v>
      </c>
      <c r="C228" s="10" t="s">
        <v>704</v>
      </c>
      <c r="D228" s="8" t="s">
        <v>4</v>
      </c>
      <c r="E228" s="12" t="str">
        <f>IF(K228,VLOOKUP(K228,Vocabulary!$A:$J,2,),"")</f>
        <v>civilStatus</v>
      </c>
      <c r="F228" s="4" t="s">
        <v>739</v>
      </c>
      <c r="G228" s="16" t="str">
        <f>IF(L228&lt;&gt;"",VLOOKUP(L228,Vocabulary!$A:$J,2,),IF(M228&lt;&gt;"",M228,""))</f>
        <v>CivilStatusType</v>
      </c>
      <c r="K228" s="8">
        <v>329</v>
      </c>
      <c r="L228" s="8">
        <v>362</v>
      </c>
    </row>
    <row r="229" spans="1:12" x14ac:dyDescent="0.3">
      <c r="A229" s="16" t="str">
        <f t="shared" si="8"/>
        <v>335valueInScheme</v>
      </c>
      <c r="B229" s="16" t="str">
        <f t="shared" si="9"/>
        <v>valueInScheme368</v>
      </c>
      <c r="C229" s="10" t="s">
        <v>704</v>
      </c>
      <c r="D229" s="8" t="s">
        <v>4</v>
      </c>
      <c r="E229" s="12" t="str">
        <f>IF(K229,VLOOKUP(K229,Vocabulary!$A:$J,2,),"")</f>
        <v>gender</v>
      </c>
      <c r="F229" s="4" t="s">
        <v>739</v>
      </c>
      <c r="G229" s="16" t="str">
        <f>IF(L229&lt;&gt;"",VLOOKUP(L229,Vocabulary!$A:$J,2,),IF(M229&lt;&gt;"",M229,""))</f>
        <v>GenderCode</v>
      </c>
      <c r="K229" s="8">
        <v>335</v>
      </c>
      <c r="L229" s="8">
        <v>368</v>
      </c>
    </row>
    <row r="230" spans="1:12" x14ac:dyDescent="0.3">
      <c r="A230" s="16" t="str">
        <f t="shared" si="8"/>
        <v>338valueInScheme</v>
      </c>
      <c r="B230" s="16" t="str">
        <f t="shared" si="9"/>
        <v>valueInScheme366</v>
      </c>
      <c r="C230" s="10" t="s">
        <v>704</v>
      </c>
      <c r="D230" s="8" t="s">
        <v>4</v>
      </c>
      <c r="E230" s="12" t="str">
        <f>IF(K230,VLOOKUP(K230,Vocabulary!$A:$J,2,),"")</f>
        <v>householdRelation</v>
      </c>
      <c r="F230" s="4" t="s">
        <v>739</v>
      </c>
      <c r="G230" s="16" t="str">
        <f>IF(L230&lt;&gt;"",VLOOKUP(L230,Vocabulary!$A:$J,2,),IF(M230&lt;&gt;"",M230,""))</f>
        <v>HouseholdRelationType</v>
      </c>
      <c r="K230" s="8">
        <v>338</v>
      </c>
      <c r="L230" s="8">
        <v>366</v>
      </c>
    </row>
    <row r="231" spans="1:12" x14ac:dyDescent="0.3">
      <c r="A231" s="16" t="str">
        <f t="shared" si="8"/>
        <v>343valueInScheme</v>
      </c>
      <c r="B231" s="16" t="str">
        <f t="shared" si="9"/>
        <v>valueInScheme732</v>
      </c>
      <c r="C231" s="10" t="s">
        <v>704</v>
      </c>
      <c r="D231" s="8" t="s">
        <v>4</v>
      </c>
      <c r="E231" s="12" t="str">
        <f>IF(K231,VLOOKUP(K231,Vocabulary!$A:$J,2,),"")</f>
        <v>nationality</v>
      </c>
      <c r="F231" s="4" t="s">
        <v>739</v>
      </c>
      <c r="G231" s="16" t="str">
        <f>IF(L231&lt;&gt;"",VLOOKUP(L231,Vocabulary!$A:$J,2,),IF(M231&lt;&gt;"",M231,""))</f>
        <v>Nationality</v>
      </c>
      <c r="K231" s="8">
        <v>343</v>
      </c>
      <c r="L231" s="8">
        <v>732</v>
      </c>
    </row>
    <row r="232" spans="1:12" x14ac:dyDescent="0.3">
      <c r="A232" s="16" t="str">
        <f t="shared" si="8"/>
        <v>644domain</v>
      </c>
      <c r="B232" s="16" t="str">
        <f t="shared" si="9"/>
        <v>domain324</v>
      </c>
      <c r="C232" s="10" t="s">
        <v>704</v>
      </c>
      <c r="D232" s="8" t="s">
        <v>727</v>
      </c>
      <c r="E232" s="12" t="str">
        <f>IF(K232,VLOOKUP(K232,Vocabulary!$A:$J,2,),"")</f>
        <v>person2</v>
      </c>
      <c r="F232" s="4" t="s">
        <v>0</v>
      </c>
      <c r="G232" s="16" t="str">
        <f>IF(L232&lt;&gt;"",VLOOKUP(L232,Vocabulary!$A:$J,2,),IF(M232&lt;&gt;"",M232,""))</f>
        <v>PersonRelation</v>
      </c>
      <c r="K232" s="8">
        <v>644</v>
      </c>
      <c r="L232" s="8">
        <v>324</v>
      </c>
    </row>
    <row r="233" spans="1:12" x14ac:dyDescent="0.3">
      <c r="A233" s="16" t="str">
        <f t="shared" si="8"/>
        <v>644range</v>
      </c>
      <c r="B233" s="16" t="str">
        <f t="shared" si="9"/>
        <v>range323</v>
      </c>
      <c r="C233" s="10" t="s">
        <v>704</v>
      </c>
      <c r="D233" s="8" t="s">
        <v>727</v>
      </c>
      <c r="E233" s="12" t="str">
        <f>IF(K233,VLOOKUP(K233,Vocabulary!$A:$J,2,),"")</f>
        <v>person2</v>
      </c>
      <c r="F233" s="4" t="s">
        <v>1</v>
      </c>
      <c r="G233" s="16" t="str">
        <f>IF(L233&lt;&gt;"",VLOOKUP(L233,Vocabulary!$A:$J,2,),IF(M233&lt;&gt;"",M233,""))</f>
        <v>Person</v>
      </c>
      <c r="K233" s="8">
        <v>644</v>
      </c>
      <c r="L233" s="8">
        <v>323</v>
      </c>
    </row>
    <row r="234" spans="1:12" x14ac:dyDescent="0.3">
      <c r="A234" s="16" t="str">
        <f t="shared" si="8"/>
        <v>352domain</v>
      </c>
      <c r="B234" s="16" t="str">
        <f t="shared" si="9"/>
        <v>domain350</v>
      </c>
      <c r="C234" s="10" t="s">
        <v>704</v>
      </c>
      <c r="D234" s="8" t="s">
        <v>95</v>
      </c>
      <c r="E234" s="12" t="str">
        <f>IF(K234,VLOOKUP(K234,Vocabulary!$A:$J,2,),"")</f>
        <v>endDate</v>
      </c>
      <c r="F234" s="4" t="s">
        <v>0</v>
      </c>
      <c r="G234" s="16" t="str">
        <f>IF(L234&lt;&gt;"",VLOOKUP(L234,Vocabulary!$A:$J,2,),IF(M234&lt;&gt;"",M234,""))</f>
        <v>Period</v>
      </c>
      <c r="K234" s="8">
        <v>352</v>
      </c>
      <c r="L234" s="8">
        <v>350</v>
      </c>
    </row>
    <row r="235" spans="1:12" x14ac:dyDescent="0.3">
      <c r="A235" s="16" t="str">
        <f t="shared" si="8"/>
        <v>355domain</v>
      </c>
      <c r="B235" s="16" t="str">
        <f t="shared" si="9"/>
        <v>domain350</v>
      </c>
      <c r="C235" s="10" t="s">
        <v>704</v>
      </c>
      <c r="D235" s="8" t="s">
        <v>95</v>
      </c>
      <c r="E235" s="12" t="str">
        <f>IF(K235,VLOOKUP(K235,Vocabulary!$A:$J,2,),"")</f>
        <v>startDate</v>
      </c>
      <c r="F235" s="4" t="s">
        <v>0</v>
      </c>
      <c r="G235" s="16" t="str">
        <f>IF(L235&lt;&gt;"",VLOOKUP(L235,Vocabulary!$A:$J,2,),IF(M235&lt;&gt;"",M235,""))</f>
        <v>Period</v>
      </c>
      <c r="K235" s="8">
        <v>355</v>
      </c>
      <c r="L235" s="8">
        <v>350</v>
      </c>
    </row>
    <row r="236" spans="1:12" x14ac:dyDescent="0.3">
      <c r="A236" s="16" t="str">
        <f t="shared" si="8"/>
        <v>411domain</v>
      </c>
      <c r="B236" s="16" t="str">
        <f t="shared" si="9"/>
        <v>domain402</v>
      </c>
      <c r="C236" s="10" t="s">
        <v>705</v>
      </c>
      <c r="D236" s="8" t="s">
        <v>26</v>
      </c>
      <c r="E236" s="12" t="str">
        <f>IF(K236,VLOOKUP(K236,Vocabulary!$A:$J,2,),"")</f>
        <v>aanduiding</v>
      </c>
      <c r="F236" s="4" t="s">
        <v>0</v>
      </c>
      <c r="G236" s="16" t="str">
        <f>IF(L236&lt;&gt;"",VLOOKUP(L236,Vocabulary!$A:$J,2,),IF(M236&lt;&gt;"",M236,""))</f>
        <v>Adreslocator</v>
      </c>
      <c r="K236" s="8">
        <v>411</v>
      </c>
      <c r="L236" s="8">
        <v>402</v>
      </c>
    </row>
    <row r="237" spans="1:12" x14ac:dyDescent="0.3">
      <c r="A237" s="16" t="str">
        <f t="shared" si="8"/>
        <v>432domain</v>
      </c>
      <c r="B237" s="16" t="str">
        <f t="shared" si="9"/>
        <v>domain405</v>
      </c>
      <c r="C237" s="10" t="s">
        <v>705</v>
      </c>
      <c r="D237" s="8" t="s">
        <v>26</v>
      </c>
      <c r="E237" s="12" t="str">
        <f>IF(K237,VLOOKUP(K237,Vocabulary!$A:$J,2,),"")</f>
        <v>Adres.status</v>
      </c>
      <c r="F237" s="4" t="s">
        <v>0</v>
      </c>
      <c r="G237" s="16" t="str">
        <f>IF(L237&lt;&gt;"",VLOOKUP(L237,Vocabulary!$A:$J,2,),IF(M237&lt;&gt;"",M237,""))</f>
        <v>Adres</v>
      </c>
      <c r="K237" s="8">
        <v>432</v>
      </c>
      <c r="L237" s="8">
        <v>405</v>
      </c>
    </row>
    <row r="238" spans="1:12" x14ac:dyDescent="0.3">
      <c r="A238" s="16" t="str">
        <f t="shared" si="8"/>
        <v>413domain</v>
      </c>
      <c r="B238" s="16" t="str">
        <f t="shared" si="9"/>
        <v>domain404</v>
      </c>
      <c r="C238" s="10" t="s">
        <v>705</v>
      </c>
      <c r="D238" s="8" t="s">
        <v>26</v>
      </c>
      <c r="E238" s="12" t="str">
        <f>IF(K238,VLOOKUP(K238,Vocabulary!$A:$J,2,),"")</f>
        <v>adreslocator</v>
      </c>
      <c r="F238" s="4" t="s">
        <v>0</v>
      </c>
      <c r="G238" s="16" t="str">
        <f>IF(L238&lt;&gt;"",VLOOKUP(L238,Vocabulary!$A:$J,2,),IF(M238&lt;&gt;"",M238,""))</f>
        <v>Adresuitbreiding</v>
      </c>
      <c r="K238" s="8">
        <v>413</v>
      </c>
      <c r="L238" s="8">
        <v>404</v>
      </c>
    </row>
    <row r="239" spans="1:12" x14ac:dyDescent="0.3">
      <c r="A239" s="16" t="str">
        <f t="shared" si="8"/>
        <v>415domain</v>
      </c>
      <c r="B239" s="16" t="str">
        <f t="shared" si="9"/>
        <v>domain550</v>
      </c>
      <c r="C239" s="10" t="s">
        <v>705</v>
      </c>
      <c r="D239" s="8" t="s">
        <v>26</v>
      </c>
      <c r="E239" s="12" t="str">
        <f>IF(K239,VLOOKUP(K239,Vocabulary!$A:$J,2,),"")</f>
        <v>Adresvoorstelling.busnummer</v>
      </c>
      <c r="F239" s="4" t="s">
        <v>0</v>
      </c>
      <c r="G239" s="16" t="str">
        <f>IF(L239&lt;&gt;"",VLOOKUP(L239,Vocabulary!$A:$J,2,),IF(M239&lt;&gt;"",M239,""))</f>
        <v>Adresvoorstelling</v>
      </c>
      <c r="K239" s="8">
        <v>415</v>
      </c>
      <c r="L239" s="8">
        <v>550</v>
      </c>
    </row>
    <row r="240" spans="1:12" x14ac:dyDescent="0.3">
      <c r="A240" s="16" t="str">
        <f t="shared" si="8"/>
        <v>421domain</v>
      </c>
      <c r="B240" s="16" t="str">
        <f t="shared" si="9"/>
        <v>domain550</v>
      </c>
      <c r="C240" s="10" t="s">
        <v>705</v>
      </c>
      <c r="D240" s="8" t="s">
        <v>26</v>
      </c>
      <c r="E240" s="12" t="str">
        <f>IF(K240,VLOOKUP(K240,Vocabulary!$A:$J,2,),"")</f>
        <v>Adresvoorstelling.huisnummer</v>
      </c>
      <c r="F240" s="4" t="s">
        <v>0</v>
      </c>
      <c r="G240" s="16" t="str">
        <f>IF(L240&lt;&gt;"",VLOOKUP(L240,Vocabulary!$A:$J,2,),IF(M240&lt;&gt;"",M240,""))</f>
        <v>Adresvoorstelling</v>
      </c>
      <c r="K240" s="8">
        <v>421</v>
      </c>
      <c r="L240" s="8">
        <v>550</v>
      </c>
    </row>
    <row r="241" spans="1:12" x14ac:dyDescent="0.3">
      <c r="A241" s="16" t="str">
        <f t="shared" si="8"/>
        <v>414domain</v>
      </c>
      <c r="B241" s="16" t="str">
        <f t="shared" si="9"/>
        <v>domain405</v>
      </c>
      <c r="C241" s="10" t="s">
        <v>705</v>
      </c>
      <c r="D241" s="8" t="s">
        <v>26</v>
      </c>
      <c r="E241" s="12" t="str">
        <f>IF(K241,VLOOKUP(K241,Vocabulary!$A:$J,2,),"")</f>
        <v>busnummer</v>
      </c>
      <c r="F241" s="4" t="s">
        <v>0</v>
      </c>
      <c r="G241" s="16" t="str">
        <f>IF(L241&lt;&gt;"",VLOOKUP(L241,Vocabulary!$A:$J,2,),IF(M241&lt;&gt;"",M241,""))</f>
        <v>Adres</v>
      </c>
      <c r="K241" s="8">
        <v>414</v>
      </c>
      <c r="L241" s="8">
        <v>405</v>
      </c>
    </row>
    <row r="242" spans="1:12" x14ac:dyDescent="0.3">
      <c r="A242" s="16" t="str">
        <f t="shared" si="8"/>
        <v>416domain</v>
      </c>
      <c r="B242" s="16" t="str">
        <f t="shared" si="9"/>
        <v>domain406</v>
      </c>
      <c r="C242" s="10" t="s">
        <v>705</v>
      </c>
      <c r="D242" s="8" t="s">
        <v>26</v>
      </c>
      <c r="E242" s="12" t="str">
        <f>IF(K242,VLOOKUP(K242,Vocabulary!$A:$J,2,),"")</f>
        <v>gemeentenaam</v>
      </c>
      <c r="F242" s="4" t="s">
        <v>0</v>
      </c>
      <c r="G242" s="16" t="str">
        <f>IF(L242&lt;&gt;"",VLOOKUP(L242,Vocabulary!$A:$J,2,),IF(M242&lt;&gt;"",M242,""))</f>
        <v>Gemeentenaam</v>
      </c>
      <c r="K242" s="8">
        <v>416</v>
      </c>
      <c r="L242" s="8">
        <v>406</v>
      </c>
    </row>
    <row r="243" spans="1:12" x14ac:dyDescent="0.3">
      <c r="A243" s="16" t="str">
        <f t="shared" si="8"/>
        <v>417domain</v>
      </c>
      <c r="B243" s="16" t="str">
        <f t="shared" si="9"/>
        <v>domain405</v>
      </c>
      <c r="C243" s="10" t="s">
        <v>705</v>
      </c>
      <c r="D243" s="8" t="s">
        <v>26</v>
      </c>
      <c r="E243" s="12" t="str">
        <f>IF(K243,VLOOKUP(K243,Vocabulary!$A:$J,2,),"")</f>
        <v>heeftGemeentenaam</v>
      </c>
      <c r="F243" s="4" t="s">
        <v>0</v>
      </c>
      <c r="G243" s="16" t="str">
        <f>IF(L243&lt;&gt;"",VLOOKUP(L243,Vocabulary!$A:$J,2,),IF(M243&lt;&gt;"",M243,""))</f>
        <v>Adres</v>
      </c>
      <c r="K243" s="8">
        <v>417</v>
      </c>
      <c r="L243" s="8">
        <v>405</v>
      </c>
    </row>
    <row r="244" spans="1:12" x14ac:dyDescent="0.3">
      <c r="A244" s="16" t="str">
        <f t="shared" si="8"/>
        <v>418domain</v>
      </c>
      <c r="B244" s="16" t="str">
        <f t="shared" si="9"/>
        <v>domain405</v>
      </c>
      <c r="C244" s="10" t="s">
        <v>705</v>
      </c>
      <c r="D244" s="8" t="s">
        <v>26</v>
      </c>
      <c r="E244" s="12" t="str">
        <f>IF(K244,VLOOKUP(K244,Vocabulary!$A:$J,2,),"")</f>
        <v>heeftPostinfo</v>
      </c>
      <c r="F244" s="4" t="s">
        <v>0</v>
      </c>
      <c r="G244" s="16" t="str">
        <f>IF(L244&lt;&gt;"",VLOOKUP(L244,Vocabulary!$A:$J,2,),IF(M244&lt;&gt;"",M244,""))</f>
        <v>Adres</v>
      </c>
      <c r="K244" s="8">
        <v>418</v>
      </c>
      <c r="L244" s="8">
        <v>405</v>
      </c>
    </row>
    <row r="245" spans="1:12" x14ac:dyDescent="0.3">
      <c r="A245" s="16" t="str">
        <f t="shared" si="8"/>
        <v>419domain</v>
      </c>
      <c r="B245" s="16" t="str">
        <f t="shared" si="9"/>
        <v>domain405</v>
      </c>
      <c r="C245" s="10" t="s">
        <v>705</v>
      </c>
      <c r="D245" s="8" t="s">
        <v>26</v>
      </c>
      <c r="E245" s="12" t="str">
        <f>IF(K245,VLOOKUP(K245,Vocabulary!$A:$J,2,),"")</f>
        <v>heeftStraatnaam</v>
      </c>
      <c r="F245" s="4" t="s">
        <v>0</v>
      </c>
      <c r="G245" s="16" t="str">
        <f>IF(L245&lt;&gt;"",VLOOKUP(L245,Vocabulary!$A:$J,2,),IF(M245&lt;&gt;"",M245,""))</f>
        <v>Adres</v>
      </c>
      <c r="K245" s="8">
        <v>419</v>
      </c>
      <c r="L245" s="8">
        <v>405</v>
      </c>
    </row>
    <row r="246" spans="1:12" x14ac:dyDescent="0.3">
      <c r="A246" s="16" t="str">
        <f t="shared" si="8"/>
        <v>420domain</v>
      </c>
      <c r="B246" s="16" t="str">
        <f t="shared" si="9"/>
        <v>domain410</v>
      </c>
      <c r="C246" s="10" t="s">
        <v>705</v>
      </c>
      <c r="D246" s="8" t="s">
        <v>26</v>
      </c>
      <c r="E246" s="12" t="str">
        <f>IF(K246,VLOOKUP(K246,Vocabulary!$A:$J,2,),"")</f>
        <v>homoniemToevoeging</v>
      </c>
      <c r="F246" s="4" t="s">
        <v>0</v>
      </c>
      <c r="G246" s="16" t="str">
        <f>IF(L246&lt;&gt;"",VLOOKUP(L246,Vocabulary!$A:$J,2,),IF(M246&lt;&gt;"",M246,""))</f>
        <v>Straatnaam</v>
      </c>
      <c r="K246" s="8">
        <v>420</v>
      </c>
      <c r="L246" s="8">
        <v>410</v>
      </c>
    </row>
    <row r="247" spans="1:12" x14ac:dyDescent="0.3">
      <c r="A247" s="16" t="str">
        <f t="shared" si="8"/>
        <v>422domain</v>
      </c>
      <c r="B247" s="16" t="str">
        <f t="shared" si="9"/>
        <v>domain405</v>
      </c>
      <c r="C247" s="10" t="s">
        <v>705</v>
      </c>
      <c r="D247" s="8" t="s">
        <v>26</v>
      </c>
      <c r="E247" s="12" t="str">
        <f>IF(K247,VLOOKUP(K247,Vocabulary!$A:$J,2,),"")</f>
        <v>huisnummer</v>
      </c>
      <c r="F247" s="4" t="s">
        <v>0</v>
      </c>
      <c r="G247" s="16" t="str">
        <f>IF(L247&lt;&gt;"",VLOOKUP(L247,Vocabulary!$A:$J,2,),IF(M247&lt;&gt;"",M247,""))</f>
        <v>Adres</v>
      </c>
      <c r="K247" s="8">
        <v>422</v>
      </c>
      <c r="L247" s="8">
        <v>405</v>
      </c>
    </row>
    <row r="248" spans="1:12" x14ac:dyDescent="0.3">
      <c r="A248" s="16" t="str">
        <f t="shared" si="8"/>
        <v>423domain</v>
      </c>
      <c r="B248" s="16" t="str">
        <f t="shared" si="9"/>
        <v>domain405</v>
      </c>
      <c r="C248" s="10" t="s">
        <v>705</v>
      </c>
      <c r="D248" s="8" t="s">
        <v>26</v>
      </c>
      <c r="E248" s="12" t="str">
        <f>IF(K248,VLOOKUP(K248,Vocabulary!$A:$J,2,),"")</f>
        <v>isToegekendAan</v>
      </c>
      <c r="F248" s="4" t="s">
        <v>0</v>
      </c>
      <c r="G248" s="16" t="str">
        <f>IF(L248&lt;&gt;"",VLOOKUP(L248,Vocabulary!$A:$J,2,),IF(M248&lt;&gt;"",M248,""))</f>
        <v>Adres</v>
      </c>
      <c r="K248" s="8">
        <v>423</v>
      </c>
      <c r="L248" s="8">
        <v>405</v>
      </c>
    </row>
    <row r="249" spans="1:12" x14ac:dyDescent="0.3">
      <c r="A249" s="16" t="str">
        <f t="shared" si="8"/>
        <v>424domain</v>
      </c>
      <c r="B249" s="16" t="str">
        <f t="shared" si="9"/>
        <v>domain405</v>
      </c>
      <c r="C249" s="10" t="s">
        <v>705</v>
      </c>
      <c r="D249" s="8" t="s">
        <v>26</v>
      </c>
      <c r="E249" s="12" t="str">
        <f>IF(K249,VLOOKUP(K249,Vocabulary!$A:$J,2,),"")</f>
        <v>isVerrijktMet</v>
      </c>
      <c r="F249" s="4" t="s">
        <v>0</v>
      </c>
      <c r="G249" s="16" t="str">
        <f>IF(L249&lt;&gt;"",VLOOKUP(L249,Vocabulary!$A:$J,2,),IF(M249&lt;&gt;"",M249,""))</f>
        <v>Adres</v>
      </c>
      <c r="K249" s="8">
        <v>424</v>
      </c>
      <c r="L249" s="8">
        <v>405</v>
      </c>
    </row>
    <row r="250" spans="1:12" x14ac:dyDescent="0.3">
      <c r="A250" s="16" t="str">
        <f t="shared" ref="A250:A313" si="10">CONCATENATE(K250,F250)</f>
        <v>425domain</v>
      </c>
      <c r="B250" s="16" t="str">
        <f t="shared" ref="B250:B313" si="11">CONCATENATE(F250,L250)</f>
        <v>domain550</v>
      </c>
      <c r="C250" s="10" t="s">
        <v>705</v>
      </c>
      <c r="D250" s="8" t="s">
        <v>26</v>
      </c>
      <c r="E250" s="12" t="str">
        <f>IF(K250,VLOOKUP(K250,Vocabulary!$A:$J,2,),"")</f>
        <v>land</v>
      </c>
      <c r="F250" s="4" t="s">
        <v>0</v>
      </c>
      <c r="G250" s="16" t="str">
        <f>IF(L250&lt;&gt;"",VLOOKUP(L250,Vocabulary!$A:$J,2,),IF(M250&lt;&gt;"",M250,""))</f>
        <v>Adresvoorstelling</v>
      </c>
      <c r="K250" s="8">
        <v>425</v>
      </c>
      <c r="L250" s="8">
        <v>550</v>
      </c>
    </row>
    <row r="251" spans="1:12" x14ac:dyDescent="0.3">
      <c r="A251" s="16" t="str">
        <f t="shared" si="10"/>
        <v>412domain</v>
      </c>
      <c r="B251" s="16" t="str">
        <f t="shared" si="11"/>
        <v>domain407</v>
      </c>
      <c r="C251" s="10" t="s">
        <v>705</v>
      </c>
      <c r="D251" s="8" t="s">
        <v>26</v>
      </c>
      <c r="E251" s="12" t="str">
        <f>IF(K251,VLOOKUP(K251,Vocabulary!$A:$J,2,),"")</f>
        <v>Locatieaanduiding.aanduiding</v>
      </c>
      <c r="F251" s="4" t="s">
        <v>0</v>
      </c>
      <c r="G251" s="16" t="str">
        <f>IF(L251&lt;&gt;"",VLOOKUP(L251,Vocabulary!$A:$J,2,),IF(M251&lt;&gt;"",M251,""))</f>
        <v>Locatieaanduiding</v>
      </c>
      <c r="K251" s="8">
        <v>412</v>
      </c>
      <c r="L251" s="8">
        <v>407</v>
      </c>
    </row>
    <row r="252" spans="1:12" x14ac:dyDescent="0.3">
      <c r="A252" s="16" t="str">
        <f t="shared" si="10"/>
        <v>434domain</v>
      </c>
      <c r="B252" s="16" t="str">
        <f t="shared" si="11"/>
        <v>domain407</v>
      </c>
      <c r="C252" s="10" t="s">
        <v>705</v>
      </c>
      <c r="D252" s="8" t="s">
        <v>26</v>
      </c>
      <c r="E252" s="12" t="str">
        <f>IF(K252,VLOOKUP(K252,Vocabulary!$A:$J,2,),"")</f>
        <v>Locatieaanduiding.type</v>
      </c>
      <c r="F252" s="4" t="s">
        <v>0</v>
      </c>
      <c r="G252" s="16" t="str">
        <f>IF(L252&lt;&gt;"",VLOOKUP(L252,Vocabulary!$A:$J,2,),IF(M252&lt;&gt;"",M252,""))</f>
        <v>Locatieaanduiding</v>
      </c>
      <c r="K252" s="8">
        <v>434</v>
      </c>
      <c r="L252" s="8">
        <v>407</v>
      </c>
    </row>
    <row r="253" spans="1:12" x14ac:dyDescent="0.3">
      <c r="A253" s="16" t="str">
        <f t="shared" si="10"/>
        <v>433domain</v>
      </c>
      <c r="B253" s="16" t="str">
        <f t="shared" si="11"/>
        <v>domain408</v>
      </c>
      <c r="C253" s="10" t="s">
        <v>705</v>
      </c>
      <c r="D253" s="8" t="s">
        <v>26</v>
      </c>
      <c r="E253" s="12" t="str">
        <f>IF(K253,VLOOKUP(K253,Vocabulary!$A:$J,2,),"")</f>
        <v>Locatienaam.type</v>
      </c>
      <c r="F253" s="4" t="s">
        <v>0</v>
      </c>
      <c r="G253" s="16" t="str">
        <f>IF(L253&lt;&gt;"",VLOOKUP(L253,Vocabulary!$A:$J,2,),IF(M253&lt;&gt;"",M253,""))</f>
        <v>Locatienaam</v>
      </c>
      <c r="K253" s="8">
        <v>433</v>
      </c>
      <c r="L253" s="8">
        <v>408</v>
      </c>
    </row>
    <row r="254" spans="1:12" x14ac:dyDescent="0.3">
      <c r="A254" s="16" t="str">
        <f t="shared" si="10"/>
        <v>426domain</v>
      </c>
      <c r="B254" s="16" t="str">
        <f t="shared" si="11"/>
        <v>domain402</v>
      </c>
      <c r="C254" s="10" t="s">
        <v>705</v>
      </c>
      <c r="D254" s="8" t="s">
        <v>26</v>
      </c>
      <c r="E254" s="12" t="str">
        <f>IF(K254,VLOOKUP(K254,Vocabulary!$A:$J,2,),"")</f>
        <v>niveau</v>
      </c>
      <c r="F254" s="4" t="s">
        <v>0</v>
      </c>
      <c r="G254" s="16" t="str">
        <f>IF(L254&lt;&gt;"",VLOOKUP(L254,Vocabulary!$A:$J,2,),IF(M254&lt;&gt;"",M254,""))</f>
        <v>Adreslocator</v>
      </c>
      <c r="K254" s="8">
        <v>426</v>
      </c>
      <c r="L254" s="8">
        <v>402</v>
      </c>
    </row>
    <row r="255" spans="1:12" x14ac:dyDescent="0.3">
      <c r="A255" s="16" t="str">
        <f t="shared" si="10"/>
        <v>427domain</v>
      </c>
      <c r="B255" s="16" t="str">
        <f t="shared" si="11"/>
        <v>domain405</v>
      </c>
      <c r="C255" s="10" t="s">
        <v>705</v>
      </c>
      <c r="D255" s="8" t="s">
        <v>26</v>
      </c>
      <c r="E255" s="12" t="str">
        <f>IF(K255,VLOOKUP(K255,Vocabulary!$A:$J,2,),"")</f>
        <v>officieelToegekend</v>
      </c>
      <c r="F255" s="4" t="s">
        <v>0</v>
      </c>
      <c r="G255" s="16" t="str">
        <f>IF(L255&lt;&gt;"",VLOOKUP(L255,Vocabulary!$A:$J,2,),IF(M255&lt;&gt;"",M255,""))</f>
        <v>Adres</v>
      </c>
      <c r="K255" s="8">
        <v>427</v>
      </c>
      <c r="L255" s="8">
        <v>405</v>
      </c>
    </row>
    <row r="256" spans="1:12" x14ac:dyDescent="0.3">
      <c r="A256" s="16" t="str">
        <f t="shared" si="10"/>
        <v>428domain</v>
      </c>
      <c r="B256" s="16" t="str">
        <f t="shared" si="11"/>
        <v>domain405</v>
      </c>
      <c r="C256" s="10" t="s">
        <v>705</v>
      </c>
      <c r="D256" s="8" t="s">
        <v>26</v>
      </c>
      <c r="E256" s="12" t="str">
        <f>IF(K256,VLOOKUP(K256,Vocabulary!$A:$J,2,),"")</f>
        <v>positie</v>
      </c>
      <c r="F256" s="4" t="s">
        <v>0</v>
      </c>
      <c r="G256" s="16" t="str">
        <f>IF(L256&lt;&gt;"",VLOOKUP(L256,Vocabulary!$A:$J,2,),IF(M256&lt;&gt;"",M256,""))</f>
        <v>Adres</v>
      </c>
      <c r="K256" s="8">
        <v>428</v>
      </c>
      <c r="L256" s="8">
        <v>405</v>
      </c>
    </row>
    <row r="257" spans="1:12" x14ac:dyDescent="0.3">
      <c r="A257" s="16" t="str">
        <f t="shared" si="10"/>
        <v>429domain</v>
      </c>
      <c r="B257" s="16" t="str">
        <f t="shared" si="11"/>
        <v>domain409</v>
      </c>
      <c r="C257" s="10" t="s">
        <v>705</v>
      </c>
      <c r="D257" s="8" t="s">
        <v>26</v>
      </c>
      <c r="E257" s="12" t="str">
        <f>IF(K257,VLOOKUP(K257,Vocabulary!$A:$J,2,),"")</f>
        <v>postcode</v>
      </c>
      <c r="F257" s="4" t="s">
        <v>0</v>
      </c>
      <c r="G257" s="16" t="str">
        <f>IF(L257&lt;&gt;"",VLOOKUP(L257,Vocabulary!$A:$J,2,),IF(M257&lt;&gt;"",M257,""))</f>
        <v>Postinfo</v>
      </c>
      <c r="K257" s="8">
        <v>429</v>
      </c>
      <c r="L257" s="8">
        <v>409</v>
      </c>
    </row>
    <row r="258" spans="1:12" x14ac:dyDescent="0.3">
      <c r="A258" s="16" t="str">
        <f t="shared" si="10"/>
        <v>429domain</v>
      </c>
      <c r="B258" s="16" t="str">
        <f t="shared" si="11"/>
        <v>domain550</v>
      </c>
      <c r="C258" s="10" t="s">
        <v>705</v>
      </c>
      <c r="D258" s="8" t="s">
        <v>26</v>
      </c>
      <c r="E258" s="12" t="str">
        <f>IF(K258,VLOOKUP(K258,Vocabulary!$A:$J,2,),"")</f>
        <v>postcode</v>
      </c>
      <c r="F258" s="4" t="s">
        <v>0</v>
      </c>
      <c r="G258" s="16" t="str">
        <f>IF(L258&lt;&gt;"",VLOOKUP(L258,Vocabulary!$A:$J,2,),IF(M258&lt;&gt;"",M258,""))</f>
        <v>Adresvoorstelling</v>
      </c>
      <c r="K258" s="8">
        <v>429</v>
      </c>
      <c r="L258" s="8">
        <v>550</v>
      </c>
    </row>
    <row r="259" spans="1:12" x14ac:dyDescent="0.3">
      <c r="A259" s="16" t="str">
        <f t="shared" si="10"/>
        <v>430domain</v>
      </c>
      <c r="B259" s="16" t="str">
        <f t="shared" si="11"/>
        <v>domain409</v>
      </c>
      <c r="C259" s="10" t="s">
        <v>705</v>
      </c>
      <c r="D259" s="8" t="s">
        <v>26</v>
      </c>
      <c r="E259" s="12" t="str">
        <f>IF(K259,VLOOKUP(K259,Vocabulary!$A:$J,2,),"")</f>
        <v>postnaam</v>
      </c>
      <c r="F259" s="4" t="s">
        <v>0</v>
      </c>
      <c r="G259" s="16" t="str">
        <f>IF(L259&lt;&gt;"",VLOOKUP(L259,Vocabulary!$A:$J,2,),IF(M259&lt;&gt;"",M259,""))</f>
        <v>Postinfo</v>
      </c>
      <c r="K259" s="8">
        <v>430</v>
      </c>
      <c r="L259" s="8">
        <v>409</v>
      </c>
    </row>
    <row r="260" spans="1:12" x14ac:dyDescent="0.3">
      <c r="A260" s="16" t="str">
        <f t="shared" si="10"/>
        <v>430domain</v>
      </c>
      <c r="B260" s="16" t="str">
        <f t="shared" si="11"/>
        <v>domain550</v>
      </c>
      <c r="C260" s="10" t="s">
        <v>705</v>
      </c>
      <c r="D260" s="8" t="s">
        <v>26</v>
      </c>
      <c r="E260" s="12" t="str">
        <f>IF(K260,VLOOKUP(K260,Vocabulary!$A:$J,2,),"")</f>
        <v>postnaam</v>
      </c>
      <c r="F260" s="4" t="s">
        <v>0</v>
      </c>
      <c r="G260" s="16" t="str">
        <f>IF(L260&lt;&gt;"",VLOOKUP(L260,Vocabulary!$A:$J,2,),IF(M260&lt;&gt;"",M260,""))</f>
        <v>Adresvoorstelling</v>
      </c>
      <c r="K260" s="8">
        <v>430</v>
      </c>
      <c r="L260" s="8">
        <v>550</v>
      </c>
    </row>
    <row r="261" spans="1:12" x14ac:dyDescent="0.3">
      <c r="A261" s="16" t="str">
        <f t="shared" si="10"/>
        <v>431domain</v>
      </c>
      <c r="B261" s="16" t="str">
        <f t="shared" si="11"/>
        <v>domain410</v>
      </c>
      <c r="C261" s="10" t="s">
        <v>705</v>
      </c>
      <c r="D261" s="8" t="s">
        <v>26</v>
      </c>
      <c r="E261" s="12" t="str">
        <f>IF(K261,VLOOKUP(K261,Vocabulary!$A:$J,2,),"")</f>
        <v>Straatnaam.status</v>
      </c>
      <c r="F261" s="4" t="s">
        <v>0</v>
      </c>
      <c r="G261" s="16" t="str">
        <f>IF(L261&lt;&gt;"",VLOOKUP(L261,Vocabulary!$A:$J,2,),IF(M261&lt;&gt;"",M261,""))</f>
        <v>Straatnaam</v>
      </c>
      <c r="K261" s="8">
        <v>431</v>
      </c>
      <c r="L261" s="8">
        <v>410</v>
      </c>
    </row>
    <row r="262" spans="1:12" x14ac:dyDescent="0.3">
      <c r="A262" s="16" t="str">
        <f t="shared" si="10"/>
        <v>435domain</v>
      </c>
      <c r="B262" s="16" t="str">
        <f t="shared" si="11"/>
        <v>domain550</v>
      </c>
      <c r="C262" s="10" t="s">
        <v>705</v>
      </c>
      <c r="D262" s="8" t="s">
        <v>26</v>
      </c>
      <c r="E262" s="12" t="str">
        <f>IF(K262,VLOOKUP(K262,Vocabulary!$A:$J,2,),"")</f>
        <v>verwijstNaar</v>
      </c>
      <c r="F262" s="4" t="s">
        <v>0</v>
      </c>
      <c r="G262" s="16" t="str">
        <f>IF(L262&lt;&gt;"",VLOOKUP(L262,Vocabulary!$A:$J,2,),IF(M262&lt;&gt;"",M262,""))</f>
        <v>Adresvoorstelling</v>
      </c>
      <c r="K262" s="8">
        <v>435</v>
      </c>
      <c r="L262" s="8">
        <v>550</v>
      </c>
    </row>
    <row r="263" spans="1:12" x14ac:dyDescent="0.3">
      <c r="A263" s="16" t="str">
        <f t="shared" si="10"/>
        <v>436domain</v>
      </c>
      <c r="B263" s="16" t="str">
        <f t="shared" si="11"/>
        <v>domain404</v>
      </c>
      <c r="C263" s="10" t="s">
        <v>705</v>
      </c>
      <c r="D263" s="8" t="s">
        <v>26</v>
      </c>
      <c r="E263" s="12" t="str">
        <f>IF(K263,VLOOKUP(K263,Vocabulary!$A:$J,2,),"")</f>
        <v>volledigAdres</v>
      </c>
      <c r="F263" s="4" t="s">
        <v>0</v>
      </c>
      <c r="G263" s="16" t="str">
        <f>IF(L263&lt;&gt;"",VLOOKUP(L263,Vocabulary!$A:$J,2,),IF(M263&lt;&gt;"",M263,""))</f>
        <v>Adresuitbreiding</v>
      </c>
      <c r="K263" s="8">
        <v>436</v>
      </c>
      <c r="L263" s="8">
        <v>404</v>
      </c>
    </row>
    <row r="264" spans="1:12" x14ac:dyDescent="0.3">
      <c r="A264" s="16" t="str">
        <f t="shared" si="10"/>
        <v>436domain</v>
      </c>
      <c r="B264" s="16" t="str">
        <f t="shared" si="11"/>
        <v>domain550</v>
      </c>
      <c r="C264" s="10" t="s">
        <v>705</v>
      </c>
      <c r="D264" s="8" t="s">
        <v>26</v>
      </c>
      <c r="E264" s="12" t="str">
        <f>IF(K264,VLOOKUP(K264,Vocabulary!$A:$J,2,),"")</f>
        <v>volledigAdres</v>
      </c>
      <c r="F264" s="4" t="s">
        <v>0</v>
      </c>
      <c r="G264" s="16" t="str">
        <f>IF(L264&lt;&gt;"",VLOOKUP(L264,Vocabulary!$A:$J,2,),IF(M264&lt;&gt;"",M264,""))</f>
        <v>Adresvoorstelling</v>
      </c>
      <c r="K264" s="8">
        <v>436</v>
      </c>
      <c r="L264" s="8">
        <v>550</v>
      </c>
    </row>
    <row r="265" spans="1:12" ht="28.8" x14ac:dyDescent="0.3">
      <c r="A265" s="16" t="str">
        <f t="shared" si="10"/>
        <v>547domain</v>
      </c>
      <c r="B265" s="16" t="str">
        <f t="shared" si="11"/>
        <v>domain550</v>
      </c>
      <c r="C265" s="10" t="s">
        <v>705</v>
      </c>
      <c r="D265" s="8" t="s">
        <v>26</v>
      </c>
      <c r="E265" s="12" t="str">
        <f>IF(K265,VLOOKUP(K265,Vocabulary!$A:$J,2,),"")</f>
        <v>administratieveEenheidNiveau1</v>
      </c>
      <c r="F265" s="4" t="s">
        <v>0</v>
      </c>
      <c r="G265" s="16" t="str">
        <f>IF(L265&lt;&gt;"",VLOOKUP(L265,Vocabulary!$A:$J,2,),IF(M265&lt;&gt;"",M265,""))</f>
        <v>Adresvoorstelling</v>
      </c>
      <c r="K265" s="8">
        <v>547</v>
      </c>
      <c r="L265" s="8">
        <v>550</v>
      </c>
    </row>
    <row r="266" spans="1:12" ht="28.8" x14ac:dyDescent="0.3">
      <c r="A266" s="16" t="str">
        <f t="shared" si="10"/>
        <v>548domain</v>
      </c>
      <c r="B266" s="16" t="str">
        <f t="shared" si="11"/>
        <v>domain550</v>
      </c>
      <c r="C266" s="10" t="s">
        <v>705</v>
      </c>
      <c r="D266" s="8" t="s">
        <v>26</v>
      </c>
      <c r="E266" s="12" t="str">
        <f>IF(K266,VLOOKUP(K266,Vocabulary!$A:$J,2,),"")</f>
        <v>administratieveEenheidNiveau2</v>
      </c>
      <c r="F266" s="4" t="s">
        <v>0</v>
      </c>
      <c r="G266" s="16" t="str">
        <f>IF(L266&lt;&gt;"",VLOOKUP(L266,Vocabulary!$A:$J,2,),IF(M266&lt;&gt;"",M266,""))</f>
        <v>Adresvoorstelling</v>
      </c>
      <c r="K266" s="8">
        <v>548</v>
      </c>
      <c r="L266" s="8">
        <v>550</v>
      </c>
    </row>
    <row r="267" spans="1:12" x14ac:dyDescent="0.3">
      <c r="A267" s="16" t="str">
        <f t="shared" si="10"/>
        <v>549domain</v>
      </c>
      <c r="B267" s="16" t="str">
        <f t="shared" si="11"/>
        <v>domain550</v>
      </c>
      <c r="C267" s="10" t="s">
        <v>705</v>
      </c>
      <c r="D267" s="8" t="s">
        <v>26</v>
      </c>
      <c r="E267" s="12" t="str">
        <f>IF(K267,VLOOKUP(K267,Vocabulary!$A:$J,2,),"")</f>
        <v>adresgebied</v>
      </c>
      <c r="F267" s="4" t="s">
        <v>0</v>
      </c>
      <c r="G267" s="16" t="str">
        <f>IF(L267&lt;&gt;"",VLOOKUP(L267,Vocabulary!$A:$J,2,),IF(M267&lt;&gt;"",M267,""))</f>
        <v>Adresvoorstelling</v>
      </c>
      <c r="K267" s="8">
        <v>549</v>
      </c>
      <c r="L267" s="8">
        <v>550</v>
      </c>
    </row>
    <row r="268" spans="1:12" x14ac:dyDescent="0.3">
      <c r="A268" s="16" t="str">
        <f t="shared" si="10"/>
        <v>553domain</v>
      </c>
      <c r="B268" s="16" t="str">
        <f t="shared" si="11"/>
        <v>domain550</v>
      </c>
      <c r="C268" s="10" t="s">
        <v>705</v>
      </c>
      <c r="D268" s="8" t="s">
        <v>26</v>
      </c>
      <c r="E268" s="12" t="str">
        <f>IF(K268,VLOOKUP(K268,Vocabulary!$A:$J,2,),"")</f>
        <v>locatienaam</v>
      </c>
      <c r="F268" s="4" t="s">
        <v>0</v>
      </c>
      <c r="G268" s="16" t="str">
        <f>IF(L268&lt;&gt;"",VLOOKUP(L268,Vocabulary!$A:$J,2,),IF(M268&lt;&gt;"",M268,""))</f>
        <v>Adresvoorstelling</v>
      </c>
      <c r="K268" s="8">
        <v>553</v>
      </c>
      <c r="L268" s="8">
        <v>550</v>
      </c>
    </row>
    <row r="269" spans="1:12" x14ac:dyDescent="0.3">
      <c r="A269" s="16" t="str">
        <f t="shared" si="10"/>
        <v>554domain</v>
      </c>
      <c r="B269" s="16" t="str">
        <f t="shared" si="11"/>
        <v>domain550</v>
      </c>
      <c r="C269" s="10" t="s">
        <v>705</v>
      </c>
      <c r="D269" s="8" t="s">
        <v>26</v>
      </c>
      <c r="E269" s="12" t="str">
        <f>IF(K269,VLOOKUP(K269,Vocabulary!$A:$J,2,),"")</f>
        <v>postbus</v>
      </c>
      <c r="F269" s="4" t="s">
        <v>0</v>
      </c>
      <c r="G269" s="16" t="str">
        <f>IF(L269&lt;&gt;"",VLOOKUP(L269,Vocabulary!$A:$J,2,),IF(M269&lt;&gt;"",M269,""))</f>
        <v>Adresvoorstelling</v>
      </c>
      <c r="K269" s="8">
        <v>554</v>
      </c>
      <c r="L269" s="8">
        <v>550</v>
      </c>
    </row>
    <row r="270" spans="1:12" x14ac:dyDescent="0.3">
      <c r="A270" s="16" t="str">
        <f t="shared" si="10"/>
        <v>557domain</v>
      </c>
      <c r="B270" s="16" t="str">
        <f t="shared" si="11"/>
        <v>domain410</v>
      </c>
      <c r="C270" s="10" t="s">
        <v>705</v>
      </c>
      <c r="D270" s="8" t="s">
        <v>26</v>
      </c>
      <c r="E270" s="12" t="str">
        <f>IF(K270,VLOOKUP(K270,Vocabulary!$A:$J,2,),"")</f>
        <v>straatnaam</v>
      </c>
      <c r="F270" s="4" t="s">
        <v>0</v>
      </c>
      <c r="G270" s="16" t="str">
        <f>IF(L270&lt;&gt;"",VLOOKUP(L270,Vocabulary!$A:$J,2,),IF(M270&lt;&gt;"",M270,""))</f>
        <v>Straatnaam</v>
      </c>
      <c r="K270" s="8">
        <v>557</v>
      </c>
      <c r="L270" s="8">
        <v>410</v>
      </c>
    </row>
    <row r="271" spans="1:12" x14ac:dyDescent="0.3">
      <c r="A271" s="16" t="str">
        <f t="shared" si="10"/>
        <v>557domain</v>
      </c>
      <c r="B271" s="16" t="str">
        <f t="shared" si="11"/>
        <v>domain550</v>
      </c>
      <c r="C271" s="10" t="s">
        <v>705</v>
      </c>
      <c r="D271" s="8" t="s">
        <v>26</v>
      </c>
      <c r="E271" s="12" t="str">
        <f>IF(K271,VLOOKUP(K271,Vocabulary!$A:$J,2,),"")</f>
        <v>straatnaam</v>
      </c>
      <c r="F271" s="4" t="s">
        <v>0</v>
      </c>
      <c r="G271" s="16" t="str">
        <f>IF(L271&lt;&gt;"",VLOOKUP(L271,Vocabulary!$A:$J,2,),IF(M271&lt;&gt;"",M271,""))</f>
        <v>Adresvoorstelling</v>
      </c>
      <c r="K271" s="8">
        <v>557</v>
      </c>
      <c r="L271" s="8">
        <v>550</v>
      </c>
    </row>
    <row r="272" spans="1:12" x14ac:dyDescent="0.3">
      <c r="A272" s="16" t="str">
        <f t="shared" si="10"/>
        <v>417range</v>
      </c>
      <c r="B272" s="16" t="str">
        <f t="shared" si="11"/>
        <v>range406</v>
      </c>
      <c r="C272" s="10" t="s">
        <v>705</v>
      </c>
      <c r="D272" s="8" t="s">
        <v>26</v>
      </c>
      <c r="E272" s="12" t="str">
        <f>IF(K272,VLOOKUP(K272,Vocabulary!$A:$J,2,),"")</f>
        <v>heeftGemeentenaam</v>
      </c>
      <c r="F272" s="4" t="s">
        <v>1</v>
      </c>
      <c r="G272" s="16" t="str">
        <f>IF(L272&lt;&gt;"",VLOOKUP(L272,Vocabulary!$A:$J,2,),IF(M272&lt;&gt;"",M272,""))</f>
        <v>Gemeentenaam</v>
      </c>
      <c r="K272" s="8">
        <v>417</v>
      </c>
      <c r="L272" s="8">
        <v>406</v>
      </c>
    </row>
    <row r="273" spans="1:12" x14ac:dyDescent="0.3">
      <c r="A273" s="16" t="str">
        <f t="shared" si="10"/>
        <v>418range</v>
      </c>
      <c r="B273" s="16" t="str">
        <f t="shared" si="11"/>
        <v>range409</v>
      </c>
      <c r="C273" s="10" t="s">
        <v>705</v>
      </c>
      <c r="D273" s="8" t="s">
        <v>26</v>
      </c>
      <c r="E273" s="12" t="str">
        <f>IF(K273,VLOOKUP(K273,Vocabulary!$A:$J,2,),"")</f>
        <v>heeftPostinfo</v>
      </c>
      <c r="F273" s="4" t="s">
        <v>1</v>
      </c>
      <c r="G273" s="16" t="str">
        <f>IF(L273&lt;&gt;"",VLOOKUP(L273,Vocabulary!$A:$J,2,),IF(M273&lt;&gt;"",M273,""))</f>
        <v>Postinfo</v>
      </c>
      <c r="K273" s="8">
        <v>418</v>
      </c>
      <c r="L273" s="8">
        <v>409</v>
      </c>
    </row>
    <row r="274" spans="1:12" x14ac:dyDescent="0.3">
      <c r="A274" s="16" t="str">
        <f t="shared" si="10"/>
        <v>418range</v>
      </c>
      <c r="B274" s="16" t="str">
        <f t="shared" si="11"/>
        <v>range410</v>
      </c>
      <c r="C274" s="10" t="s">
        <v>705</v>
      </c>
      <c r="D274" s="8" t="s">
        <v>26</v>
      </c>
      <c r="E274" s="12" t="str">
        <f>IF(K274,VLOOKUP(K274,Vocabulary!$A:$J,2,),"")</f>
        <v>heeftPostinfo</v>
      </c>
      <c r="F274" s="4" t="s">
        <v>1</v>
      </c>
      <c r="G274" s="16" t="str">
        <f>IF(L274&lt;&gt;"",VLOOKUP(L274,Vocabulary!$A:$J,2,),IF(M274&lt;&gt;"",M274,""))</f>
        <v>Straatnaam</v>
      </c>
      <c r="K274" s="8">
        <v>418</v>
      </c>
      <c r="L274" s="8">
        <v>410</v>
      </c>
    </row>
    <row r="275" spans="1:12" x14ac:dyDescent="0.3">
      <c r="A275" s="16" t="str">
        <f t="shared" si="10"/>
        <v>423range</v>
      </c>
      <c r="B275" s="16" t="str">
        <f t="shared" si="11"/>
        <v>range403</v>
      </c>
      <c r="C275" s="10" t="s">
        <v>705</v>
      </c>
      <c r="D275" s="8" t="s">
        <v>26</v>
      </c>
      <c r="E275" s="12" t="str">
        <f>IF(K275,VLOOKUP(K275,Vocabulary!$A:$J,2,),"")</f>
        <v>isToegekendAan</v>
      </c>
      <c r="F275" s="4" t="s">
        <v>1</v>
      </c>
      <c r="G275" s="16" t="str">
        <f>IF(L275&lt;&gt;"",VLOOKUP(L275,Vocabulary!$A:$J,2,),IF(M275&lt;&gt;"",M275,""))</f>
        <v>AdresseerbaarObject</v>
      </c>
      <c r="K275" s="8">
        <v>423</v>
      </c>
      <c r="L275" s="8">
        <v>403</v>
      </c>
    </row>
    <row r="276" spans="1:12" x14ac:dyDescent="0.3">
      <c r="A276" s="16" t="str">
        <f t="shared" si="10"/>
        <v>424range</v>
      </c>
      <c r="B276" s="16" t="str">
        <f t="shared" si="11"/>
        <v>range404</v>
      </c>
      <c r="C276" s="10" t="s">
        <v>705</v>
      </c>
      <c r="D276" s="8" t="s">
        <v>26</v>
      </c>
      <c r="E276" s="12" t="str">
        <f>IF(K276,VLOOKUP(K276,Vocabulary!$A:$J,2,),"")</f>
        <v>isVerrijktMet</v>
      </c>
      <c r="F276" s="4" t="s">
        <v>1</v>
      </c>
      <c r="G276" s="16" t="str">
        <f>IF(L276&lt;&gt;"",VLOOKUP(L276,Vocabulary!$A:$J,2,),IF(M276&lt;&gt;"",M276,""))</f>
        <v>Adresuitbreiding</v>
      </c>
      <c r="K276" s="8">
        <v>424</v>
      </c>
      <c r="L276" s="8">
        <v>404</v>
      </c>
    </row>
    <row r="277" spans="1:12" x14ac:dyDescent="0.3">
      <c r="A277" s="16" t="str">
        <f t="shared" si="10"/>
        <v>435range</v>
      </c>
      <c r="B277" s="16" t="str">
        <f t="shared" si="11"/>
        <v>range405</v>
      </c>
      <c r="C277" s="10" t="s">
        <v>705</v>
      </c>
      <c r="D277" s="8" t="s">
        <v>26</v>
      </c>
      <c r="E277" s="12" t="str">
        <f>IF(K277,VLOOKUP(K277,Vocabulary!$A:$J,2,),"")</f>
        <v>verwijstNaar</v>
      </c>
      <c r="F277" s="4" t="s">
        <v>1</v>
      </c>
      <c r="G277" s="16" t="str">
        <f>IF(L277&lt;&gt;"",VLOOKUP(L277,Vocabulary!$A:$J,2,),IF(M277&lt;&gt;"",M277,""))</f>
        <v>Adres</v>
      </c>
      <c r="K277" s="8">
        <v>435</v>
      </c>
      <c r="L277" s="8">
        <v>405</v>
      </c>
    </row>
    <row r="278" spans="1:12" x14ac:dyDescent="0.3">
      <c r="A278" s="16" t="str">
        <f t="shared" si="10"/>
        <v>626subClassOf</v>
      </c>
      <c r="B278" s="16" t="str">
        <f t="shared" si="11"/>
        <v>subClassOf403</v>
      </c>
      <c r="C278" s="10" t="s">
        <v>705</v>
      </c>
      <c r="D278" s="8" t="s">
        <v>26</v>
      </c>
      <c r="E278" s="12" t="str">
        <f>IF(K278,VLOOKUP(K278,Vocabulary!$A:$J,2,),"")</f>
        <v>Gebouw</v>
      </c>
      <c r="F278" s="4" t="s">
        <v>717</v>
      </c>
      <c r="G278" s="16" t="str">
        <f>IF(L278&lt;&gt;"",VLOOKUP(L278,Vocabulary!$A:$J,2,),IF(M278&lt;&gt;"",M278,""))</f>
        <v>AdresseerbaarObject</v>
      </c>
      <c r="K278" s="8">
        <v>626</v>
      </c>
      <c r="L278" s="8">
        <v>403</v>
      </c>
    </row>
    <row r="279" spans="1:12" x14ac:dyDescent="0.3">
      <c r="A279" s="16" t="str">
        <f t="shared" si="10"/>
        <v>626subClassOf</v>
      </c>
      <c r="B279" s="16" t="str">
        <f t="shared" si="11"/>
        <v>subClassOf623</v>
      </c>
      <c r="C279" s="10" t="s">
        <v>705</v>
      </c>
      <c r="D279" s="8" t="s">
        <v>26</v>
      </c>
      <c r="E279" s="12" t="str">
        <f>IF(K279,VLOOKUP(K279,Vocabulary!$A:$J,2,),"")</f>
        <v>Gebouw</v>
      </c>
      <c r="F279" s="4" t="s">
        <v>717</v>
      </c>
      <c r="G279" s="16" t="str">
        <f>IF(L279&lt;&gt;"",VLOOKUP(L279,Vocabulary!$A:$J,2,),IF(M279&lt;&gt;"",M279,""))</f>
        <v>Object</v>
      </c>
      <c r="K279" s="8">
        <v>626</v>
      </c>
      <c r="L279" s="8">
        <v>623</v>
      </c>
    </row>
    <row r="280" spans="1:12" x14ac:dyDescent="0.3">
      <c r="A280" s="16" t="str">
        <f t="shared" si="10"/>
        <v>627subClassOf</v>
      </c>
      <c r="B280" s="16" t="str">
        <f t="shared" si="11"/>
        <v>subClassOf403</v>
      </c>
      <c r="C280" s="10" t="s">
        <v>705</v>
      </c>
      <c r="D280" s="8" t="s">
        <v>26</v>
      </c>
      <c r="E280" s="12" t="str">
        <f>IF(K280,VLOOKUP(K280,Vocabulary!$A:$J,2,),"")</f>
        <v>Gebouweenheid</v>
      </c>
      <c r="F280" s="4" t="s">
        <v>717</v>
      </c>
      <c r="G280" s="16" t="str">
        <f>IF(L280&lt;&gt;"",VLOOKUP(L280,Vocabulary!$A:$J,2,),IF(M280&lt;&gt;"",M280,""))</f>
        <v>AdresseerbaarObject</v>
      </c>
      <c r="K280" s="8">
        <v>627</v>
      </c>
      <c r="L280" s="8">
        <v>403</v>
      </c>
    </row>
    <row r="281" spans="1:12" x14ac:dyDescent="0.3">
      <c r="A281" s="16" t="str">
        <f t="shared" si="10"/>
        <v>627subClassOf</v>
      </c>
      <c r="B281" s="16" t="str">
        <f t="shared" si="11"/>
        <v>subClassOf623</v>
      </c>
      <c r="C281" s="10" t="s">
        <v>705</v>
      </c>
      <c r="D281" s="8" t="s">
        <v>26</v>
      </c>
      <c r="E281" s="12" t="str">
        <f>IF(K281,VLOOKUP(K281,Vocabulary!$A:$J,2,),"")</f>
        <v>Gebouweenheid</v>
      </c>
      <c r="F281" s="4" t="s">
        <v>717</v>
      </c>
      <c r="G281" s="16" t="str">
        <f>IF(L281&lt;&gt;"",VLOOKUP(L281,Vocabulary!$A:$J,2,),IF(M281&lt;&gt;"",M281,""))</f>
        <v>Object</v>
      </c>
      <c r="K281" s="8">
        <v>627</v>
      </c>
      <c r="L281" s="8">
        <v>623</v>
      </c>
    </row>
    <row r="282" spans="1:12" x14ac:dyDescent="0.3">
      <c r="A282" s="16" t="str">
        <f t="shared" si="10"/>
        <v>629subClassOf</v>
      </c>
      <c r="B282" s="16" t="str">
        <f t="shared" si="11"/>
        <v>subClassOf403</v>
      </c>
      <c r="C282" s="10" t="s">
        <v>705</v>
      </c>
      <c r="D282" s="8" t="s">
        <v>26</v>
      </c>
      <c r="E282" s="12" t="str">
        <f>IF(K282,VLOOKUP(K282,Vocabulary!$A:$J,2,),"")</f>
        <v>Ligplaats</v>
      </c>
      <c r="F282" s="4" t="s">
        <v>717</v>
      </c>
      <c r="G282" s="16" t="str">
        <f>IF(L282&lt;&gt;"",VLOOKUP(L282,Vocabulary!$A:$J,2,),IF(M282&lt;&gt;"",M282,""))</f>
        <v>AdresseerbaarObject</v>
      </c>
      <c r="K282" s="8">
        <v>629</v>
      </c>
      <c r="L282" s="8">
        <v>403</v>
      </c>
    </row>
    <row r="283" spans="1:12" x14ac:dyDescent="0.3">
      <c r="A283" s="16" t="str">
        <f t="shared" si="10"/>
        <v>629subClassOf</v>
      </c>
      <c r="B283" s="16" t="str">
        <f t="shared" si="11"/>
        <v>subClassOf623</v>
      </c>
      <c r="C283" s="10" t="s">
        <v>705</v>
      </c>
      <c r="D283" s="8" t="s">
        <v>26</v>
      </c>
      <c r="E283" s="12" t="str">
        <f>IF(K283,VLOOKUP(K283,Vocabulary!$A:$J,2,),"")</f>
        <v>Ligplaats</v>
      </c>
      <c r="F283" s="4" t="s">
        <v>717</v>
      </c>
      <c r="G283" s="16" t="str">
        <f>IF(L283&lt;&gt;"",VLOOKUP(L283,Vocabulary!$A:$J,2,),IF(M283&lt;&gt;"",M283,""))</f>
        <v>Object</v>
      </c>
      <c r="K283" s="8">
        <v>629</v>
      </c>
      <c r="L283" s="8">
        <v>623</v>
      </c>
    </row>
    <row r="284" spans="1:12" x14ac:dyDescent="0.3">
      <c r="A284" s="16" t="str">
        <f t="shared" si="10"/>
        <v>625subClassOf</v>
      </c>
      <c r="B284" s="16" t="str">
        <f t="shared" si="11"/>
        <v>subClassOf403</v>
      </c>
      <c r="C284" s="10" t="s">
        <v>705</v>
      </c>
      <c r="D284" s="8" t="s">
        <v>26</v>
      </c>
      <c r="E284" s="12" t="str">
        <f>IF(K284,VLOOKUP(K284,Vocabulary!$A:$J,2,),"")</f>
        <v>Perceel</v>
      </c>
      <c r="F284" s="4" t="s">
        <v>717</v>
      </c>
      <c r="G284" s="16" t="str">
        <f>IF(L284&lt;&gt;"",VLOOKUP(L284,Vocabulary!$A:$J,2,),IF(M284&lt;&gt;"",M284,""))</f>
        <v>AdresseerbaarObject</v>
      </c>
      <c r="K284" s="8">
        <v>625</v>
      </c>
      <c r="L284" s="8">
        <v>403</v>
      </c>
    </row>
    <row r="285" spans="1:12" x14ac:dyDescent="0.3">
      <c r="A285" s="16" t="str">
        <f t="shared" si="10"/>
        <v>625subClassOf</v>
      </c>
      <c r="B285" s="16" t="str">
        <f t="shared" si="11"/>
        <v>subClassOf623</v>
      </c>
      <c r="C285" s="10" t="s">
        <v>705</v>
      </c>
      <c r="D285" s="8" t="s">
        <v>26</v>
      </c>
      <c r="E285" s="12" t="str">
        <f>IF(K285,VLOOKUP(K285,Vocabulary!$A:$J,2,),"")</f>
        <v>Perceel</v>
      </c>
      <c r="F285" s="4" t="s">
        <v>717</v>
      </c>
      <c r="G285" s="16" t="str">
        <f>IF(L285&lt;&gt;"",VLOOKUP(L285,Vocabulary!$A:$J,2,),IF(M285&lt;&gt;"",M285,""))</f>
        <v>Object</v>
      </c>
      <c r="K285" s="8">
        <v>625</v>
      </c>
      <c r="L285" s="8">
        <v>623</v>
      </c>
    </row>
    <row r="286" spans="1:12" x14ac:dyDescent="0.3">
      <c r="A286" s="16" t="str">
        <f t="shared" si="10"/>
        <v>628subClassOf</v>
      </c>
      <c r="B286" s="16" t="str">
        <f t="shared" si="11"/>
        <v>subClassOf403</v>
      </c>
      <c r="C286" s="10" t="s">
        <v>705</v>
      </c>
      <c r="D286" s="8" t="s">
        <v>26</v>
      </c>
      <c r="E286" s="12" t="str">
        <f>IF(K286,VLOOKUP(K286,Vocabulary!$A:$J,2,),"")</f>
        <v>Standplaats</v>
      </c>
      <c r="F286" s="4" t="s">
        <v>717</v>
      </c>
      <c r="G286" s="16" t="str">
        <f>IF(L286&lt;&gt;"",VLOOKUP(L286,Vocabulary!$A:$J,2,),IF(M286&lt;&gt;"",M286,""))</f>
        <v>AdresseerbaarObject</v>
      </c>
      <c r="K286" s="8">
        <v>628</v>
      </c>
      <c r="L286" s="8">
        <v>403</v>
      </c>
    </row>
    <row r="287" spans="1:12" x14ac:dyDescent="0.3">
      <c r="A287" s="16" t="str">
        <f t="shared" si="10"/>
        <v>628subClassOf</v>
      </c>
      <c r="B287" s="16" t="str">
        <f t="shared" si="11"/>
        <v>subClassOf623</v>
      </c>
      <c r="C287" s="10" t="s">
        <v>705</v>
      </c>
      <c r="D287" s="8" t="s">
        <v>26</v>
      </c>
      <c r="E287" s="12" t="str">
        <f>IF(K287,VLOOKUP(K287,Vocabulary!$A:$J,2,),"")</f>
        <v>Standplaats</v>
      </c>
      <c r="F287" s="4" t="s">
        <v>717</v>
      </c>
      <c r="G287" s="16" t="str">
        <f>IF(L287&lt;&gt;"",VLOOKUP(L287,Vocabulary!$A:$J,2,),IF(M287&lt;&gt;"",M287,""))</f>
        <v>Object</v>
      </c>
      <c r="K287" s="8">
        <v>628</v>
      </c>
      <c r="L287" s="8">
        <v>623</v>
      </c>
    </row>
    <row r="288" spans="1:12" x14ac:dyDescent="0.3">
      <c r="A288" s="16" t="str">
        <f t="shared" si="10"/>
        <v>432valueInScheme</v>
      </c>
      <c r="B288" s="16" t="str">
        <f t="shared" si="11"/>
        <v>valueInScheme636</v>
      </c>
      <c r="C288" s="10" t="s">
        <v>705</v>
      </c>
      <c r="D288" s="8" t="s">
        <v>26</v>
      </c>
      <c r="E288" s="12" t="str">
        <f>IF(K288,VLOOKUP(K288,Vocabulary!$A:$J,2,),"")</f>
        <v>Adres.status</v>
      </c>
      <c r="F288" s="4" t="s">
        <v>739</v>
      </c>
      <c r="G288" s="16" t="str">
        <f>IF(L288&lt;&gt;"",VLOOKUP(L288,Vocabulary!$A:$J,2,),IF(M288&lt;&gt;"",M288,""))</f>
        <v>Statuswaarde</v>
      </c>
      <c r="K288" s="8">
        <v>432</v>
      </c>
      <c r="L288" s="8">
        <v>636</v>
      </c>
    </row>
    <row r="289" spans="1:12" x14ac:dyDescent="0.3">
      <c r="A289" s="16" t="str">
        <f t="shared" si="10"/>
        <v>431valueInScheme</v>
      </c>
      <c r="B289" s="16" t="str">
        <f t="shared" si="11"/>
        <v>valueInScheme636</v>
      </c>
      <c r="C289" s="10" t="s">
        <v>705</v>
      </c>
      <c r="D289" s="8" t="s">
        <v>26</v>
      </c>
      <c r="E289" s="12" t="str">
        <f>IF(K289,VLOOKUP(K289,Vocabulary!$A:$J,2,),"")</f>
        <v>Straatnaam.status</v>
      </c>
      <c r="F289" s="4" t="s">
        <v>739</v>
      </c>
      <c r="G289" s="16" t="str">
        <f>IF(L289&lt;&gt;"",VLOOKUP(L289,Vocabulary!$A:$J,2,),IF(M289&lt;&gt;"",M289,""))</f>
        <v>Statuswaarde</v>
      </c>
      <c r="K289" s="8">
        <v>431</v>
      </c>
      <c r="L289" s="8">
        <v>636</v>
      </c>
    </row>
    <row r="290" spans="1:12" x14ac:dyDescent="0.3">
      <c r="A290" s="16" t="str">
        <f t="shared" si="10"/>
        <v>393domain</v>
      </c>
      <c r="B290" s="16" t="str">
        <f t="shared" si="11"/>
        <v>domain518</v>
      </c>
      <c r="C290" s="10" t="s">
        <v>705</v>
      </c>
      <c r="D290" s="8" t="s">
        <v>1099</v>
      </c>
      <c r="E290" s="12" t="str">
        <f>IF(K290,VLOOKUP(K290,Vocabulary!$A:$J,2,),"")</f>
        <v>gestructureerdeIdentificator</v>
      </c>
      <c r="F290" s="4" t="s">
        <v>0</v>
      </c>
      <c r="G290" s="16" t="str">
        <f>IF(L290&lt;&gt;"",VLOOKUP(L290,Vocabulary!$A:$J,2,),IF(M290&lt;&gt;"",M290,""))</f>
        <v>Identificator</v>
      </c>
      <c r="K290" s="8">
        <v>393</v>
      </c>
      <c r="L290" s="8">
        <v>518</v>
      </c>
    </row>
    <row r="291" spans="1:12" x14ac:dyDescent="0.3">
      <c r="A291" s="16" t="str">
        <f t="shared" si="10"/>
        <v>395domain</v>
      </c>
      <c r="B291" s="16" t="str">
        <f t="shared" si="11"/>
        <v>domain386</v>
      </c>
      <c r="C291" s="10" t="s">
        <v>705</v>
      </c>
      <c r="D291" s="8" t="s">
        <v>1099</v>
      </c>
      <c r="E291" s="12" t="str">
        <f>IF(K291,VLOOKUP(K291,Vocabulary!$A:$J,2,),"")</f>
        <v>lokaleIdentificator</v>
      </c>
      <c r="F291" s="4" t="s">
        <v>0</v>
      </c>
      <c r="G291" s="16" t="str">
        <f>IF(L291&lt;&gt;"",VLOOKUP(L291,Vocabulary!$A:$J,2,),IF(M291&lt;&gt;"",M291,""))</f>
        <v>GestructureerdeIdentificator</v>
      </c>
      <c r="K291" s="8">
        <v>395</v>
      </c>
      <c r="L291" s="8">
        <v>386</v>
      </c>
    </row>
    <row r="292" spans="1:12" x14ac:dyDescent="0.3">
      <c r="A292" s="16" t="str">
        <f t="shared" si="10"/>
        <v>397domain</v>
      </c>
      <c r="B292" s="16" t="str">
        <f t="shared" si="11"/>
        <v>domain386</v>
      </c>
      <c r="C292" s="10" t="s">
        <v>705</v>
      </c>
      <c r="D292" s="8" t="s">
        <v>1099</v>
      </c>
      <c r="E292" s="12" t="str">
        <f>IF(K292,VLOOKUP(K292,Vocabulary!$A:$J,2,),"")</f>
        <v>naamruimte</v>
      </c>
      <c r="F292" s="4" t="s">
        <v>0</v>
      </c>
      <c r="G292" s="16" t="str">
        <f>IF(L292&lt;&gt;"",VLOOKUP(L292,Vocabulary!$A:$J,2,),IF(M292&lt;&gt;"",M292,""))</f>
        <v>GestructureerdeIdentificator</v>
      </c>
      <c r="K292" s="8">
        <v>397</v>
      </c>
      <c r="L292" s="8">
        <v>386</v>
      </c>
    </row>
    <row r="293" spans="1:12" x14ac:dyDescent="0.3">
      <c r="A293" s="16" t="str">
        <f t="shared" si="10"/>
        <v>388domain</v>
      </c>
      <c r="B293" s="16" t="str">
        <f t="shared" si="11"/>
        <v>domain541</v>
      </c>
      <c r="C293" s="10" t="s">
        <v>705</v>
      </c>
      <c r="D293" s="8" t="s">
        <v>1099</v>
      </c>
      <c r="E293" s="12" t="str">
        <f>IF(K293,VLOOKUP(K293,Vocabulary!$A:$J,2,),"")</f>
        <v>TijdsInterval.begin</v>
      </c>
      <c r="F293" s="4" t="s">
        <v>0</v>
      </c>
      <c r="G293" s="16" t="str">
        <f>IF(L293&lt;&gt;"",VLOOKUP(L293,Vocabulary!$A:$J,2,),IF(M293&lt;&gt;"",M293,""))</f>
        <v>TijdsInterval</v>
      </c>
      <c r="K293" s="8">
        <v>388</v>
      </c>
      <c r="L293" s="8">
        <v>541</v>
      </c>
    </row>
    <row r="294" spans="1:12" x14ac:dyDescent="0.3">
      <c r="A294" s="16" t="str">
        <f t="shared" si="10"/>
        <v>392domain</v>
      </c>
      <c r="B294" s="16" t="str">
        <f t="shared" si="11"/>
        <v>domain541</v>
      </c>
      <c r="C294" s="10" t="s">
        <v>705</v>
      </c>
      <c r="D294" s="8" t="s">
        <v>1099</v>
      </c>
      <c r="E294" s="12" t="str">
        <f>IF(K294,VLOOKUP(K294,Vocabulary!$A:$J,2,),"")</f>
        <v>TijdsInterval.einde</v>
      </c>
      <c r="F294" s="4" t="s">
        <v>0</v>
      </c>
      <c r="G294" s="16" t="str">
        <f>IF(L294&lt;&gt;"",VLOOKUP(L294,Vocabulary!$A:$J,2,),IF(M294&lt;&gt;"",M294,""))</f>
        <v>TijdsInterval</v>
      </c>
      <c r="K294" s="8">
        <v>392</v>
      </c>
      <c r="L294" s="8">
        <v>541</v>
      </c>
    </row>
    <row r="295" spans="1:12" x14ac:dyDescent="0.3">
      <c r="A295" s="16" t="str">
        <f t="shared" si="10"/>
        <v>401domain</v>
      </c>
      <c r="B295" s="16" t="str">
        <f t="shared" si="11"/>
        <v>domain386</v>
      </c>
      <c r="C295" s="10" t="s">
        <v>705</v>
      </c>
      <c r="D295" s="8" t="s">
        <v>1099</v>
      </c>
      <c r="E295" s="12" t="str">
        <f>IF(K295,VLOOKUP(K295,Vocabulary!$A:$J,2,),"")</f>
        <v>versieIdentificator</v>
      </c>
      <c r="F295" s="4" t="s">
        <v>0</v>
      </c>
      <c r="G295" s="16" t="str">
        <f>IF(L295&lt;&gt;"",VLOOKUP(L295,Vocabulary!$A:$J,2,),IF(M295&lt;&gt;"",M295,""))</f>
        <v>GestructureerdeIdentificator</v>
      </c>
      <c r="K295" s="8">
        <v>401</v>
      </c>
      <c r="L295" s="8">
        <v>386</v>
      </c>
    </row>
    <row r="296" spans="1:12" x14ac:dyDescent="0.3">
      <c r="A296" s="16" t="str">
        <f t="shared" si="10"/>
        <v>500domain</v>
      </c>
      <c r="B296" s="16" t="str">
        <f t="shared" si="11"/>
        <v>domain624</v>
      </c>
      <c r="C296" s="10" t="s">
        <v>705</v>
      </c>
      <c r="D296" s="8" t="s">
        <v>1099</v>
      </c>
      <c r="E296" s="12" t="str">
        <f>IF(K296,VLOOKUP(K296,Vocabulary!$A:$J,2,),"")</f>
        <v>adres</v>
      </c>
      <c r="F296" s="4" t="s">
        <v>0</v>
      </c>
      <c r="G296" s="16" t="str">
        <f>IF(L296&lt;&gt;"",VLOOKUP(L296,Vocabulary!$A:$J,2,),IF(M296&lt;&gt;"",M296,""))</f>
        <v>ContactInfo</v>
      </c>
      <c r="K296" s="8">
        <v>500</v>
      </c>
      <c r="L296" s="8">
        <v>624</v>
      </c>
    </row>
    <row r="297" spans="1:12" x14ac:dyDescent="0.3">
      <c r="A297" s="16" t="str">
        <f t="shared" si="10"/>
        <v>508domain</v>
      </c>
      <c r="B297" s="16" t="str">
        <f t="shared" si="11"/>
        <v>domain624</v>
      </c>
      <c r="C297" s="10" t="s">
        <v>705</v>
      </c>
      <c r="D297" s="8" t="s">
        <v>1099</v>
      </c>
      <c r="E297" s="12" t="str">
        <f>IF(K297,VLOOKUP(K297,Vocabulary!$A:$J,2,),"")</f>
        <v>email</v>
      </c>
      <c r="F297" s="4" t="s">
        <v>0</v>
      </c>
      <c r="G297" s="16" t="str">
        <f>IF(L297&lt;&gt;"",VLOOKUP(L297,Vocabulary!$A:$J,2,),IF(M297&lt;&gt;"",M297,""))</f>
        <v>ContactInfo</v>
      </c>
      <c r="K297" s="8">
        <v>508</v>
      </c>
      <c r="L297" s="8">
        <v>624</v>
      </c>
    </row>
    <row r="298" spans="1:12" x14ac:dyDescent="0.3">
      <c r="A298" s="16" t="str">
        <f t="shared" si="10"/>
        <v>510domain</v>
      </c>
      <c r="B298" s="16" t="str">
        <f t="shared" si="11"/>
        <v>domain624</v>
      </c>
      <c r="C298" s="10" t="s">
        <v>705</v>
      </c>
      <c r="D298" s="8" t="s">
        <v>1099</v>
      </c>
      <c r="E298" s="12" t="str">
        <f>IF(K298,VLOOKUP(K298,Vocabulary!$A:$J,2,),"")</f>
        <v>faxnummer</v>
      </c>
      <c r="F298" s="4" t="s">
        <v>0</v>
      </c>
      <c r="G298" s="16" t="str">
        <f>IF(L298&lt;&gt;"",VLOOKUP(L298,Vocabulary!$A:$J,2,),IF(M298&lt;&gt;"",M298,""))</f>
        <v>ContactInfo</v>
      </c>
      <c r="K298" s="8">
        <v>510</v>
      </c>
      <c r="L298" s="8">
        <v>624</v>
      </c>
    </row>
    <row r="299" spans="1:12" x14ac:dyDescent="0.3">
      <c r="A299" s="16" t="str">
        <f t="shared" si="10"/>
        <v>519domain</v>
      </c>
      <c r="B299" s="16" t="str">
        <f t="shared" si="11"/>
        <v>domain623</v>
      </c>
      <c r="C299" s="10" t="s">
        <v>705</v>
      </c>
      <c r="D299" s="8" t="s">
        <v>1099</v>
      </c>
      <c r="E299" s="12" t="str">
        <f>IF(K299,VLOOKUP(K299,Vocabulary!$A:$J,2,),"")</f>
        <v>identificator</v>
      </c>
      <c r="F299" s="4" t="s">
        <v>0</v>
      </c>
      <c r="G299" s="16" t="str">
        <f>IF(L299&lt;&gt;"",VLOOKUP(L299,Vocabulary!$A:$J,2,),IF(M299&lt;&gt;"",M299,""))</f>
        <v>Object</v>
      </c>
      <c r="K299" s="8">
        <v>519</v>
      </c>
      <c r="L299" s="8">
        <v>623</v>
      </c>
    </row>
    <row r="300" spans="1:12" x14ac:dyDescent="0.3">
      <c r="A300" s="16" t="str">
        <f t="shared" si="10"/>
        <v>519domain</v>
      </c>
      <c r="B300" s="16" t="str">
        <f t="shared" si="11"/>
        <v>domain518</v>
      </c>
      <c r="C300" s="10" t="s">
        <v>705</v>
      </c>
      <c r="D300" s="8" t="s">
        <v>1099</v>
      </c>
      <c r="E300" s="12" t="str">
        <f>IF(K300,VLOOKUP(K300,Vocabulary!$A:$J,2,),"")</f>
        <v>identificator</v>
      </c>
      <c r="F300" s="4" t="s">
        <v>0</v>
      </c>
      <c r="G300" s="16" t="str">
        <f>IF(L300&lt;&gt;"",VLOOKUP(L300,Vocabulary!$A:$J,2,),IF(M300&lt;&gt;"",M300,""))</f>
        <v>Identificator</v>
      </c>
      <c r="K300" s="8">
        <v>519</v>
      </c>
      <c r="L300" s="8">
        <v>518</v>
      </c>
    </row>
    <row r="301" spans="1:12" x14ac:dyDescent="0.3">
      <c r="A301" s="16" t="str">
        <f t="shared" si="10"/>
        <v>530domain</v>
      </c>
      <c r="B301" s="16" t="str">
        <f t="shared" si="11"/>
        <v>domain624</v>
      </c>
      <c r="C301" s="10" t="s">
        <v>705</v>
      </c>
      <c r="D301" s="8" t="s">
        <v>1099</v>
      </c>
      <c r="E301" s="12" t="str">
        <f>IF(K301,VLOOKUP(K301,Vocabulary!$A:$J,2,),"")</f>
        <v>openingsuren</v>
      </c>
      <c r="F301" s="4" t="s">
        <v>0</v>
      </c>
      <c r="G301" s="16" t="str">
        <f>IF(L301&lt;&gt;"",VLOOKUP(L301,Vocabulary!$A:$J,2,),IF(M301&lt;&gt;"",M301,""))</f>
        <v>ContactInfo</v>
      </c>
      <c r="K301" s="8">
        <v>530</v>
      </c>
      <c r="L301" s="8">
        <v>624</v>
      </c>
    </row>
    <row r="302" spans="1:12" x14ac:dyDescent="0.3">
      <c r="A302" s="16" t="str">
        <f t="shared" si="10"/>
        <v>539domain</v>
      </c>
      <c r="B302" s="16" t="str">
        <f t="shared" si="11"/>
        <v>domain624</v>
      </c>
      <c r="C302" s="10" t="s">
        <v>705</v>
      </c>
      <c r="D302" s="8" t="s">
        <v>1099</v>
      </c>
      <c r="E302" s="12" t="str">
        <f>IF(K302,VLOOKUP(K302,Vocabulary!$A:$J,2,),"")</f>
        <v>telefoon</v>
      </c>
      <c r="F302" s="4" t="s">
        <v>0</v>
      </c>
      <c r="G302" s="16" t="str">
        <f>IF(L302&lt;&gt;"",VLOOKUP(L302,Vocabulary!$A:$J,2,),IF(M302&lt;&gt;"",M302,""))</f>
        <v>ContactInfo</v>
      </c>
      <c r="K302" s="8">
        <v>539</v>
      </c>
      <c r="L302" s="8">
        <v>624</v>
      </c>
    </row>
    <row r="303" spans="1:12" x14ac:dyDescent="0.3">
      <c r="A303" s="16" t="str">
        <f t="shared" si="10"/>
        <v>632domain</v>
      </c>
      <c r="B303" s="16" t="str">
        <f t="shared" si="11"/>
        <v>domain624</v>
      </c>
      <c r="C303" s="10" t="s">
        <v>705</v>
      </c>
      <c r="D303" s="8" t="s">
        <v>1099</v>
      </c>
      <c r="E303" s="12" t="str">
        <f>IF(K303,VLOOKUP(K303,Vocabulary!$A:$J,2,),"")</f>
        <v>website</v>
      </c>
      <c r="F303" s="4" t="s">
        <v>0</v>
      </c>
      <c r="G303" s="16" t="str">
        <f>IF(L303&lt;&gt;"",VLOOKUP(L303,Vocabulary!$A:$J,2,),IF(M303&lt;&gt;"",M303,""))</f>
        <v>ContactInfo</v>
      </c>
      <c r="K303" s="8">
        <v>632</v>
      </c>
      <c r="L303" s="8">
        <v>624</v>
      </c>
    </row>
    <row r="304" spans="1:12" x14ac:dyDescent="0.3">
      <c r="A304" s="16" t="str">
        <f t="shared" si="10"/>
        <v>393range</v>
      </c>
      <c r="B304" s="16" t="str">
        <f t="shared" si="11"/>
        <v>range386</v>
      </c>
      <c r="C304" s="10" t="s">
        <v>705</v>
      </c>
      <c r="D304" s="8" t="s">
        <v>1099</v>
      </c>
      <c r="E304" s="12" t="str">
        <f>IF(K304,VLOOKUP(K304,Vocabulary!$A:$J,2,),"")</f>
        <v>gestructureerdeIdentificator</v>
      </c>
      <c r="F304" s="4" t="s">
        <v>1</v>
      </c>
      <c r="G304" s="16" t="str">
        <f>IF(L304&lt;&gt;"",VLOOKUP(L304,Vocabulary!$A:$J,2,),IF(M304&lt;&gt;"",M304,""))</f>
        <v>GestructureerdeIdentificator</v>
      </c>
      <c r="K304" s="8">
        <v>393</v>
      </c>
      <c r="L304" s="8">
        <v>386</v>
      </c>
    </row>
    <row r="305" spans="1:13" x14ac:dyDescent="0.3">
      <c r="A305" s="16" t="str">
        <f t="shared" si="10"/>
        <v>395range</v>
      </c>
      <c r="B305" s="16" t="str">
        <f t="shared" si="11"/>
        <v>range</v>
      </c>
      <c r="C305" s="10" t="s">
        <v>705</v>
      </c>
      <c r="D305" s="8" t="s">
        <v>1099</v>
      </c>
      <c r="E305" s="12" t="str">
        <f>IF(K305,VLOOKUP(K305,Vocabulary!$A:$J,2,),"")</f>
        <v>lokaleIdentificator</v>
      </c>
      <c r="F305" s="4" t="s">
        <v>1</v>
      </c>
      <c r="G305" s="16" t="str">
        <f>IF(L305&lt;&gt;"",VLOOKUP(L305,Vocabulary!$A:$J,2,),IF(M305&lt;&gt;"",M305,""))</f>
        <v>_string</v>
      </c>
      <c r="K305" s="8">
        <v>395</v>
      </c>
      <c r="M305" s="18" t="s">
        <v>96</v>
      </c>
    </row>
    <row r="306" spans="1:13" x14ac:dyDescent="0.3">
      <c r="A306" s="16" t="str">
        <f t="shared" si="10"/>
        <v>397range</v>
      </c>
      <c r="B306" s="16" t="str">
        <f t="shared" si="11"/>
        <v>range</v>
      </c>
      <c r="C306" s="10" t="s">
        <v>705</v>
      </c>
      <c r="D306" s="8" t="s">
        <v>1099</v>
      </c>
      <c r="E306" s="12" t="str">
        <f>IF(K306,VLOOKUP(K306,Vocabulary!$A:$J,2,),"")</f>
        <v>naamruimte</v>
      </c>
      <c r="F306" s="4" t="s">
        <v>1</v>
      </c>
      <c r="G306" s="16" t="str">
        <f>IF(L306&lt;&gt;"",VLOOKUP(L306,Vocabulary!$A:$J,2,),IF(M306&lt;&gt;"",M306,""))</f>
        <v>_string</v>
      </c>
      <c r="K306" s="8">
        <v>397</v>
      </c>
      <c r="M306" s="18" t="s">
        <v>96</v>
      </c>
    </row>
    <row r="307" spans="1:13" x14ac:dyDescent="0.3">
      <c r="A307" s="16" t="str">
        <f t="shared" si="10"/>
        <v>401range</v>
      </c>
      <c r="B307" s="16" t="str">
        <f t="shared" si="11"/>
        <v>range</v>
      </c>
      <c r="C307" s="10" t="s">
        <v>705</v>
      </c>
      <c r="D307" s="8" t="s">
        <v>1099</v>
      </c>
      <c r="E307" s="12" t="str">
        <f>IF(K307,VLOOKUP(K307,Vocabulary!$A:$J,2,),"")</f>
        <v>versieIdentificator</v>
      </c>
      <c r="F307" s="4" t="s">
        <v>1</v>
      </c>
      <c r="G307" s="16" t="str">
        <f>IF(L307&lt;&gt;"",VLOOKUP(L307,Vocabulary!$A:$J,2,),IF(M307&lt;&gt;"",M307,""))</f>
        <v>_string</v>
      </c>
      <c r="K307" s="8">
        <v>401</v>
      </c>
      <c r="M307" s="18" t="s">
        <v>96</v>
      </c>
    </row>
    <row r="308" spans="1:13" x14ac:dyDescent="0.3">
      <c r="A308" s="16" t="str">
        <f t="shared" si="10"/>
        <v>519range</v>
      </c>
      <c r="B308" s="16" t="str">
        <f t="shared" si="11"/>
        <v>range518</v>
      </c>
      <c r="C308" s="10" t="s">
        <v>705</v>
      </c>
      <c r="D308" s="8" t="s">
        <v>1099</v>
      </c>
      <c r="E308" s="12" t="str">
        <f>IF(K308,VLOOKUP(K308,Vocabulary!$A:$J,2,),"")</f>
        <v>identificator</v>
      </c>
      <c r="F308" s="4" t="s">
        <v>1</v>
      </c>
      <c r="G308" s="16" t="str">
        <f>IF(L308&lt;&gt;"",VLOOKUP(L308,Vocabulary!$A:$J,2,),IF(M308&lt;&gt;"",M308,""))</f>
        <v>Identificator</v>
      </c>
      <c r="K308" s="8">
        <v>519</v>
      </c>
      <c r="L308" s="8">
        <v>518</v>
      </c>
    </row>
    <row r="309" spans="1:13" x14ac:dyDescent="0.3">
      <c r="A309" s="16" t="str">
        <f t="shared" si="10"/>
        <v>539range</v>
      </c>
      <c r="B309" s="16" t="str">
        <f t="shared" si="11"/>
        <v>range</v>
      </c>
      <c r="C309" s="10" t="s">
        <v>705</v>
      </c>
      <c r="D309" s="8" t="s">
        <v>1099</v>
      </c>
      <c r="E309" s="12" t="str">
        <f>IF(K309,VLOOKUP(K309,Vocabulary!$A:$J,2,),"")</f>
        <v>telefoon</v>
      </c>
      <c r="F309" s="4" t="s">
        <v>1</v>
      </c>
      <c r="G309" s="16" t="str">
        <f>IF(L309&lt;&gt;"",VLOOKUP(L309,Vocabulary!$A:$J,2,),IF(M309&lt;&gt;"",M309,""))</f>
        <v>_string</v>
      </c>
      <c r="K309" s="8">
        <v>539</v>
      </c>
      <c r="M309" s="18" t="s">
        <v>96</v>
      </c>
    </row>
    <row r="310" spans="1:13" x14ac:dyDescent="0.3">
      <c r="A310" s="16" t="str">
        <f t="shared" si="10"/>
        <v>632range</v>
      </c>
      <c r="B310" s="16" t="str">
        <f t="shared" si="11"/>
        <v>range</v>
      </c>
      <c r="C310" s="10" t="s">
        <v>705</v>
      </c>
      <c r="D310" s="8" t="s">
        <v>1099</v>
      </c>
      <c r="E310" s="12" t="str">
        <f>IF(K310,VLOOKUP(K310,Vocabulary!$A:$J,2,),"")</f>
        <v>website</v>
      </c>
      <c r="F310" s="4" t="s">
        <v>1</v>
      </c>
      <c r="G310" s="16" t="str">
        <f>IF(L310&lt;&gt;"",VLOOKUP(L310,Vocabulary!$A:$J,2,),IF(M310&lt;&gt;"",M310,""))</f>
        <v>_URI</v>
      </c>
      <c r="K310" s="8">
        <v>632</v>
      </c>
      <c r="M310" s="18" t="s">
        <v>1368</v>
      </c>
    </row>
    <row r="311" spans="1:13" x14ac:dyDescent="0.3">
      <c r="A311" s="16" t="str">
        <f t="shared" si="10"/>
        <v>487subClassOf</v>
      </c>
      <c r="B311" s="16" t="str">
        <f t="shared" si="11"/>
        <v>subClassOf501</v>
      </c>
      <c r="C311" s="10" t="s">
        <v>705</v>
      </c>
      <c r="D311" s="8" t="s">
        <v>1099</v>
      </c>
      <c r="E311" s="12" t="str">
        <f>IF(K311,VLOOKUP(K311,Vocabulary!$A:$J,2,),"")</f>
        <v>Hoedanigheid</v>
      </c>
      <c r="F311" s="4" t="s">
        <v>717</v>
      </c>
      <c r="G311" s="16" t="str">
        <f>IF(L311&lt;&gt;"",VLOOKUP(L311,Vocabulary!$A:$J,2,),IF(M311&lt;&gt;"",M311,""))</f>
        <v>Agent</v>
      </c>
      <c r="K311" s="8">
        <v>487</v>
      </c>
      <c r="L311" s="8">
        <v>501</v>
      </c>
    </row>
    <row r="312" spans="1:13" x14ac:dyDescent="0.3">
      <c r="A312" s="16" t="str">
        <f t="shared" si="10"/>
        <v>600subClassOf</v>
      </c>
      <c r="B312" s="16" t="str">
        <f t="shared" si="11"/>
        <v>subClassOf501</v>
      </c>
      <c r="C312" s="10" t="s">
        <v>705</v>
      </c>
      <c r="D312" s="8" t="s">
        <v>1099</v>
      </c>
      <c r="E312" s="12" t="str">
        <f>IF(K312,VLOOKUP(K312,Vocabulary!$A:$J,2,),"")</f>
        <v>Organisatie</v>
      </c>
      <c r="F312" s="4" t="s">
        <v>717</v>
      </c>
      <c r="G312" s="16" t="str">
        <f>IF(L312&lt;&gt;"",VLOOKUP(L312,Vocabulary!$A:$J,2,),IF(M312&lt;&gt;"",M312,""))</f>
        <v>Agent</v>
      </c>
      <c r="K312" s="8">
        <v>600</v>
      </c>
      <c r="L312" s="8">
        <v>501</v>
      </c>
    </row>
    <row r="313" spans="1:13" x14ac:dyDescent="0.3">
      <c r="A313" s="16" t="str">
        <f t="shared" si="10"/>
        <v>566subClassOf</v>
      </c>
      <c r="B313" s="16" t="str">
        <f t="shared" si="11"/>
        <v>subClassOf501</v>
      </c>
      <c r="C313" s="10" t="s">
        <v>705</v>
      </c>
      <c r="D313" s="8" t="s">
        <v>1099</v>
      </c>
      <c r="E313" s="12" t="str">
        <f>IF(K313,VLOOKUP(K313,Vocabulary!$A:$J,2,),"")</f>
        <v>Persoon</v>
      </c>
      <c r="F313" s="4" t="s">
        <v>717</v>
      </c>
      <c r="G313" s="16" t="str">
        <f>IF(L313&lt;&gt;"",VLOOKUP(L313,Vocabulary!$A:$J,2,),IF(M313&lt;&gt;"",M313,""))</f>
        <v>Agent</v>
      </c>
      <c r="K313" s="8">
        <v>566</v>
      </c>
      <c r="L313" s="8">
        <v>501</v>
      </c>
    </row>
    <row r="314" spans="1:13" x14ac:dyDescent="0.3">
      <c r="A314" s="16" t="str">
        <f t="shared" ref="A314:A377" si="12">CONCATENATE(K314,F314)</f>
        <v>491domain</v>
      </c>
      <c r="B314" s="16" t="str">
        <f t="shared" ref="B314:B377" si="13">CONCATENATE(F314,L314)</f>
        <v>domain403</v>
      </c>
      <c r="C314" s="10" t="s">
        <v>705</v>
      </c>
      <c r="D314" s="8" t="s">
        <v>62</v>
      </c>
      <c r="E314" s="12" t="str">
        <f>IF(K314,VLOOKUP(K314,Vocabulary!$A:$J,2,),"")</f>
        <v>bestaatUit</v>
      </c>
      <c r="F314" s="4" t="s">
        <v>0</v>
      </c>
      <c r="G314" s="16" t="str">
        <f>IF(L314&lt;&gt;"",VLOOKUP(L314,Vocabulary!$A:$J,2,),IF(M314&lt;&gt;"",M314,""))</f>
        <v>AdresseerbaarObject</v>
      </c>
      <c r="K314" s="8">
        <v>491</v>
      </c>
      <c r="L314" s="8">
        <v>403</v>
      </c>
    </row>
    <row r="315" spans="1:13" x14ac:dyDescent="0.3">
      <c r="A315" s="16" t="str">
        <f t="shared" si="12"/>
        <v>492domain</v>
      </c>
      <c r="B315" s="16" t="str">
        <f t="shared" si="13"/>
        <v>domain487</v>
      </c>
      <c r="C315" s="10" t="s">
        <v>705</v>
      </c>
      <c r="D315" s="8" t="s">
        <v>62</v>
      </c>
      <c r="E315" s="12" t="str">
        <f>IF(K315,VLOOKUP(K315,Vocabulary!$A:$J,2,),"")</f>
        <v>contactinfo</v>
      </c>
      <c r="F315" s="4" t="s">
        <v>0</v>
      </c>
      <c r="G315" s="16" t="str">
        <f>IF(L315&lt;&gt;"",VLOOKUP(L315,Vocabulary!$A:$J,2,),IF(M315&lt;&gt;"",M315,""))</f>
        <v>Hoedanigheid</v>
      </c>
      <c r="K315" s="8">
        <v>492</v>
      </c>
      <c r="L315" s="8">
        <v>487</v>
      </c>
    </row>
    <row r="316" spans="1:13" x14ac:dyDescent="0.3">
      <c r="A316" s="16" t="str">
        <f t="shared" si="12"/>
        <v>492domain</v>
      </c>
      <c r="B316" s="16" t="str">
        <f t="shared" si="13"/>
        <v>domain600</v>
      </c>
      <c r="C316" s="10" t="s">
        <v>705</v>
      </c>
      <c r="D316" s="8" t="s">
        <v>62</v>
      </c>
      <c r="E316" s="12" t="str">
        <f>IF(K316,VLOOKUP(K316,Vocabulary!$A:$J,2,),"")</f>
        <v>contactinfo</v>
      </c>
      <c r="F316" s="4" t="s">
        <v>0</v>
      </c>
      <c r="G316" s="16" t="str">
        <f>IF(L316&lt;&gt;"",VLOOKUP(L316,Vocabulary!$A:$J,2,),IF(M316&lt;&gt;"",M316,""))</f>
        <v>Organisatie</v>
      </c>
      <c r="K316" s="8">
        <v>492</v>
      </c>
      <c r="L316" s="8">
        <v>600</v>
      </c>
    </row>
    <row r="317" spans="1:13" x14ac:dyDescent="0.3">
      <c r="A317" s="16" t="str">
        <f t="shared" si="12"/>
        <v>643domain</v>
      </c>
      <c r="B317" s="16" t="str">
        <f t="shared" si="13"/>
        <v>domain600</v>
      </c>
      <c r="C317" s="10" t="s">
        <v>705</v>
      </c>
      <c r="D317" s="8" t="s">
        <v>62</v>
      </c>
      <c r="E317" s="12" t="str">
        <f>IF(K317,VLOOKUP(K317,Vocabulary!$A:$J,2,),"")</f>
        <v>isHetResultaatVan</v>
      </c>
      <c r="F317" s="4" t="s">
        <v>0</v>
      </c>
      <c r="G317" s="16" t="str">
        <f>IF(L317&lt;&gt;"",VLOOKUP(L317,Vocabulary!$A:$J,2,),IF(M317&lt;&gt;"",M317,""))</f>
        <v>Organisatie</v>
      </c>
      <c r="K317" s="8">
        <v>643</v>
      </c>
      <c r="L317" s="8">
        <v>600</v>
      </c>
    </row>
    <row r="318" spans="1:13" x14ac:dyDescent="0.3">
      <c r="A318" s="16" t="str">
        <f t="shared" si="12"/>
        <v>493domain</v>
      </c>
      <c r="B318" s="16" t="str">
        <f t="shared" si="13"/>
        <v>domain577</v>
      </c>
      <c r="C318" s="10" t="s">
        <v>705</v>
      </c>
      <c r="D318" s="8" t="s">
        <v>62</v>
      </c>
      <c r="E318" s="12" t="str">
        <f>IF(K318,VLOOKUP(K318,Vocabulary!$A:$J,2,),"")</f>
        <v>rechtspersoonlijkheid</v>
      </c>
      <c r="F318" s="4" t="s">
        <v>0</v>
      </c>
      <c r="G318" s="16" t="str">
        <f>IF(L318&lt;&gt;"",VLOOKUP(L318,Vocabulary!$A:$J,2,),IF(M318&lt;&gt;"",M318,""))</f>
        <v>GeregistreerdeOrganisatie</v>
      </c>
      <c r="K318" s="8">
        <v>493</v>
      </c>
      <c r="L318" s="8">
        <v>577</v>
      </c>
    </row>
    <row r="319" spans="1:13" x14ac:dyDescent="0.3">
      <c r="A319" s="16" t="str">
        <f t="shared" si="12"/>
        <v>494domain</v>
      </c>
      <c r="B319" s="16" t="str">
        <f t="shared" si="13"/>
        <v>domain577</v>
      </c>
      <c r="C319" s="10" t="s">
        <v>705</v>
      </c>
      <c r="D319" s="8" t="s">
        <v>62</v>
      </c>
      <c r="E319" s="12" t="str">
        <f>IF(K319,VLOOKUP(K319,Vocabulary!$A:$J,2,),"")</f>
        <v>rechtstoestand</v>
      </c>
      <c r="F319" s="4" t="s">
        <v>0</v>
      </c>
      <c r="G319" s="16" t="str">
        <f>IF(L319&lt;&gt;"",VLOOKUP(L319,Vocabulary!$A:$J,2,),IF(M319&lt;&gt;"",M319,""))</f>
        <v>GeregistreerdeOrganisatie</v>
      </c>
      <c r="K319" s="8">
        <v>494</v>
      </c>
      <c r="L319" s="8">
        <v>577</v>
      </c>
    </row>
    <row r="320" spans="1:13" x14ac:dyDescent="0.3">
      <c r="A320" s="16" t="str">
        <f t="shared" si="12"/>
        <v>495domain</v>
      </c>
      <c r="B320" s="16" t="str">
        <f t="shared" si="13"/>
        <v>domain577</v>
      </c>
      <c r="C320" s="10" t="s">
        <v>705</v>
      </c>
      <c r="D320" s="8" t="s">
        <v>62</v>
      </c>
      <c r="E320" s="12" t="str">
        <f>IF(K320,VLOOKUP(K320,Vocabulary!$A:$J,2,),"")</f>
        <v>rechtsvorm</v>
      </c>
      <c r="F320" s="4" t="s">
        <v>0</v>
      </c>
      <c r="G320" s="16" t="str">
        <f>IF(L320&lt;&gt;"",VLOOKUP(L320,Vocabulary!$A:$J,2,),IF(M320&lt;&gt;"",M320,""))</f>
        <v>GeregistreerdeOrganisatie</v>
      </c>
      <c r="K320" s="8">
        <v>495</v>
      </c>
      <c r="L320" s="8">
        <v>577</v>
      </c>
    </row>
    <row r="321" spans="1:12" x14ac:dyDescent="0.3">
      <c r="A321" s="16" t="str">
        <f t="shared" si="12"/>
        <v>496domain</v>
      </c>
      <c r="B321" s="16" t="str">
        <f t="shared" si="13"/>
        <v>domain489</v>
      </c>
      <c r="C321" s="10" t="s">
        <v>705</v>
      </c>
      <c r="D321" s="8" t="s">
        <v>62</v>
      </c>
      <c r="E321" s="12" t="str">
        <f>IF(K321,VLOOKUP(K321,Vocabulary!$A:$J,2,),"")</f>
        <v>redenStopzetting</v>
      </c>
      <c r="F321" s="4" t="s">
        <v>0</v>
      </c>
      <c r="G321" s="16" t="str">
        <f>IF(L321&lt;&gt;"",VLOOKUP(L321,Vocabulary!$A:$J,2,),IF(M321&lt;&gt;"",M321,""))</f>
        <v>Stopzetting</v>
      </c>
      <c r="K321" s="8">
        <v>496</v>
      </c>
      <c r="L321" s="8">
        <v>489</v>
      </c>
    </row>
    <row r="322" spans="1:12" x14ac:dyDescent="0.3">
      <c r="A322" s="16" t="str">
        <f t="shared" si="12"/>
        <v>631domain</v>
      </c>
      <c r="B322" s="16" t="str">
        <f t="shared" si="13"/>
        <v>domain600</v>
      </c>
      <c r="C322" s="10" t="s">
        <v>705</v>
      </c>
      <c r="D322" s="8" t="s">
        <v>62</v>
      </c>
      <c r="E322" s="12" t="str">
        <f>IF(K322,VLOOKUP(K322,Vocabulary!$A:$J,2,),"")</f>
        <v>alternatieveNaam</v>
      </c>
      <c r="F322" s="4" t="s">
        <v>0</v>
      </c>
      <c r="G322" s="16" t="str">
        <f>IF(L322&lt;&gt;"",VLOOKUP(L322,Vocabulary!$A:$J,2,),IF(M322&lt;&gt;"",M322,""))</f>
        <v>Organisatie</v>
      </c>
      <c r="K322" s="8">
        <v>631</v>
      </c>
      <c r="L322" s="8">
        <v>600</v>
      </c>
    </row>
    <row r="323" spans="1:12" x14ac:dyDescent="0.3">
      <c r="A323" s="16" t="str">
        <f t="shared" si="12"/>
        <v>569domain</v>
      </c>
      <c r="B323" s="16" t="str">
        <f t="shared" si="13"/>
        <v>domain600</v>
      </c>
      <c r="C323" s="10" t="s">
        <v>705</v>
      </c>
      <c r="D323" s="8" t="s">
        <v>62</v>
      </c>
      <c r="E323" s="12" t="str">
        <f>IF(K323,VLOOKUP(K323,Vocabulary!$A:$J,2,),"")</f>
        <v>beschrijving</v>
      </c>
      <c r="F323" s="4" t="s">
        <v>0</v>
      </c>
      <c r="G323" s="16" t="str">
        <f>IF(L323&lt;&gt;"",VLOOKUP(L323,Vocabulary!$A:$J,2,),IF(M323&lt;&gt;"",M323,""))</f>
        <v>Organisatie</v>
      </c>
      <c r="K323" s="8">
        <v>569</v>
      </c>
      <c r="L323" s="8">
        <v>600</v>
      </c>
    </row>
    <row r="324" spans="1:12" x14ac:dyDescent="0.3">
      <c r="A324" s="16" t="str">
        <f t="shared" si="12"/>
        <v>570domain</v>
      </c>
      <c r="B324" s="16" t="str">
        <f t="shared" si="13"/>
        <v>domain600</v>
      </c>
      <c r="C324" s="10" t="s">
        <v>705</v>
      </c>
      <c r="D324" s="8" t="s">
        <v>62</v>
      </c>
      <c r="E324" s="12" t="str">
        <f>IF(K324,VLOOKUP(K324,Vocabulary!$A:$J,2,),"")</f>
        <v>classificatie</v>
      </c>
      <c r="F324" s="4" t="s">
        <v>0</v>
      </c>
      <c r="G324" s="16" t="str">
        <f>IF(L324&lt;&gt;"",VLOOKUP(L324,Vocabulary!$A:$J,2,),IF(M324&lt;&gt;"",M324,""))</f>
        <v>Organisatie</v>
      </c>
      <c r="K324" s="8">
        <v>570</v>
      </c>
      <c r="L324" s="8">
        <v>600</v>
      </c>
    </row>
    <row r="325" spans="1:12" x14ac:dyDescent="0.3">
      <c r="A325" s="16" t="str">
        <f t="shared" si="12"/>
        <v>572domain</v>
      </c>
      <c r="B325" s="16" t="str">
        <f t="shared" si="13"/>
        <v>domain618</v>
      </c>
      <c r="C325" s="10" t="s">
        <v>705</v>
      </c>
      <c r="D325" s="8" t="s">
        <v>62</v>
      </c>
      <c r="E325" s="12" t="str">
        <f>IF(K325,VLOOKUP(K325,Vocabulary!$A:$J,2,),"")</f>
        <v>datum</v>
      </c>
      <c r="F325" s="4" t="s">
        <v>0</v>
      </c>
      <c r="G325" s="16" t="str">
        <f>IF(L325&lt;&gt;"",VLOOKUP(L325,Vocabulary!$A:$J,2,),IF(M325&lt;&gt;"",M325,""))</f>
        <v>Veranderingsgebeurtenis</v>
      </c>
      <c r="K325" s="8">
        <v>572</v>
      </c>
      <c r="L325" s="8">
        <v>618</v>
      </c>
    </row>
    <row r="326" spans="1:12" x14ac:dyDescent="0.3">
      <c r="A326" s="16" t="str">
        <f t="shared" si="12"/>
        <v>573domain</v>
      </c>
      <c r="B326" s="16" t="str">
        <f t="shared" si="13"/>
        <v>domain600</v>
      </c>
      <c r="C326" s="10" t="s">
        <v>705</v>
      </c>
      <c r="D326" s="8" t="s">
        <v>62</v>
      </c>
      <c r="E326" s="12" t="str">
        <f>IF(K326,VLOOKUP(K326,Vocabulary!$A:$J,2,),"")</f>
        <v>doel</v>
      </c>
      <c r="F326" s="4" t="s">
        <v>0</v>
      </c>
      <c r="G326" s="16" t="str">
        <f>IF(L326&lt;&gt;"",VLOOKUP(L326,Vocabulary!$A:$J,2,),IF(M326&lt;&gt;"",M326,""))</f>
        <v>Organisatie</v>
      </c>
      <c r="K326" s="8">
        <v>573</v>
      </c>
      <c r="L326" s="8">
        <v>600</v>
      </c>
    </row>
    <row r="327" spans="1:12" x14ac:dyDescent="0.3">
      <c r="A327" s="16" t="str">
        <f t="shared" si="12"/>
        <v>574domain</v>
      </c>
      <c r="B327" s="16" t="str">
        <f t="shared" si="13"/>
        <v>domain602</v>
      </c>
      <c r="C327" s="10" t="s">
        <v>705</v>
      </c>
      <c r="D327" s="8" t="s">
        <v>62</v>
      </c>
      <c r="E327" s="12" t="str">
        <f>IF(K327,VLOOKUP(K327,Vocabulary!$A:$J,2,),"")</f>
        <v>eenheidVan</v>
      </c>
      <c r="F327" s="4" t="s">
        <v>0</v>
      </c>
      <c r="G327" s="16" t="str">
        <f>IF(L327&lt;&gt;"",VLOOKUP(L327,Vocabulary!$A:$J,2,),IF(M327&lt;&gt;"",M327,""))</f>
        <v>Organisatie-eenheid</v>
      </c>
      <c r="K327" s="8">
        <v>574</v>
      </c>
      <c r="L327" s="8">
        <v>602</v>
      </c>
    </row>
    <row r="328" spans="1:12" x14ac:dyDescent="0.3">
      <c r="A328" s="16" t="str">
        <f t="shared" si="12"/>
        <v>579domain</v>
      </c>
      <c r="B328" s="16" t="str">
        <f t="shared" si="13"/>
        <v>domain600</v>
      </c>
      <c r="C328" s="10" t="s">
        <v>705</v>
      </c>
      <c r="D328" s="8" t="s">
        <v>62</v>
      </c>
      <c r="E328" s="12" t="str">
        <f>IF(K328,VLOOKUP(K328,Vocabulary!$A:$J,2,),"")</f>
        <v>heeft</v>
      </c>
      <c r="F328" s="4" t="s">
        <v>0</v>
      </c>
      <c r="G328" s="16" t="str">
        <f>IF(L328&lt;&gt;"",VLOOKUP(L328,Vocabulary!$A:$J,2,),IF(M328&lt;&gt;"",M328,""))</f>
        <v>Organisatie</v>
      </c>
      <c r="K328" s="8">
        <v>579</v>
      </c>
      <c r="L328" s="8">
        <v>600</v>
      </c>
    </row>
    <row r="329" spans="1:12" x14ac:dyDescent="0.3">
      <c r="A329" s="16" t="str">
        <f t="shared" si="12"/>
        <v>580domain</v>
      </c>
      <c r="B329" s="16" t="str">
        <f t="shared" si="13"/>
        <v>domain600</v>
      </c>
      <c r="C329" s="10" t="s">
        <v>705</v>
      </c>
      <c r="D329" s="8" t="s">
        <v>62</v>
      </c>
      <c r="E329" s="12" t="str">
        <f>IF(K329,VLOOKUP(K329,Vocabulary!$A:$J,2,),"")</f>
        <v>heeftEenheid</v>
      </c>
      <c r="F329" s="4" t="s">
        <v>0</v>
      </c>
      <c r="G329" s="16" t="str">
        <f>IF(L329&lt;&gt;"",VLOOKUP(L329,Vocabulary!$A:$J,2,),IF(M329&lt;&gt;"",M329,""))</f>
        <v>Organisatie</v>
      </c>
      <c r="K329" s="8">
        <v>580</v>
      </c>
      <c r="L329" s="8">
        <v>600</v>
      </c>
    </row>
    <row r="330" spans="1:12" x14ac:dyDescent="0.3">
      <c r="A330" s="16" t="str">
        <f t="shared" si="12"/>
        <v>581domain</v>
      </c>
      <c r="B330" s="16" t="str">
        <f t="shared" si="13"/>
        <v>domain618</v>
      </c>
      <c r="C330" s="10" t="s">
        <v>705</v>
      </c>
      <c r="D330" s="8" t="s">
        <v>62</v>
      </c>
      <c r="E330" s="12" t="str">
        <f>IF(K330,VLOOKUP(K330,Vocabulary!$A:$J,2,),"")</f>
        <v>heeftFormeelKader</v>
      </c>
      <c r="F330" s="4" t="s">
        <v>0</v>
      </c>
      <c r="G330" s="16" t="str">
        <f>IF(L330&lt;&gt;"",VLOOKUP(L330,Vocabulary!$A:$J,2,),IF(M330&lt;&gt;"",M330,""))</f>
        <v>Veranderingsgebeurtenis</v>
      </c>
      <c r="K330" s="8">
        <v>581</v>
      </c>
      <c r="L330" s="8">
        <v>618</v>
      </c>
    </row>
    <row r="331" spans="1:12" ht="28.8" x14ac:dyDescent="0.3">
      <c r="A331" s="16" t="str">
        <f t="shared" si="12"/>
        <v>582domain</v>
      </c>
      <c r="B331" s="16" t="str">
        <f t="shared" si="13"/>
        <v>domain501</v>
      </c>
      <c r="C331" s="10" t="s">
        <v>705</v>
      </c>
      <c r="D331" s="8" t="s">
        <v>62</v>
      </c>
      <c r="E331" s="12" t="str">
        <f>IF(K331,VLOOKUP(K331,Vocabulary!$A:$J,2,),"")</f>
        <v>heeftGeregistreerdeOrganisatie</v>
      </c>
      <c r="F331" s="4" t="s">
        <v>0</v>
      </c>
      <c r="G331" s="16" t="str">
        <f>IF(L331&lt;&gt;"",VLOOKUP(L331,Vocabulary!$A:$J,2,),IF(M331&lt;&gt;"",M331,""))</f>
        <v>Agent</v>
      </c>
      <c r="K331" s="8">
        <v>582</v>
      </c>
      <c r="L331" s="8">
        <v>501</v>
      </c>
    </row>
    <row r="332" spans="1:12" x14ac:dyDescent="0.3">
      <c r="A332" s="16" t="str">
        <f t="shared" si="12"/>
        <v>583domain</v>
      </c>
      <c r="B332" s="16" t="str">
        <f t="shared" si="13"/>
        <v>domain600</v>
      </c>
      <c r="C332" s="10" t="s">
        <v>705</v>
      </c>
      <c r="D332" s="8" t="s">
        <v>62</v>
      </c>
      <c r="E332" s="12" t="str">
        <f>IF(K332,VLOOKUP(K332,Vocabulary!$A:$J,2,),"")</f>
        <v>heeftGeregistreerdeVestiging</v>
      </c>
      <c r="F332" s="4" t="s">
        <v>0</v>
      </c>
      <c r="G332" s="16" t="str">
        <f>IF(L332&lt;&gt;"",VLOOKUP(L332,Vocabulary!$A:$J,2,),IF(M332&lt;&gt;"",M332,""))</f>
        <v>Organisatie</v>
      </c>
      <c r="K332" s="8">
        <v>583</v>
      </c>
      <c r="L332" s="8">
        <v>600</v>
      </c>
    </row>
    <row r="333" spans="1:12" x14ac:dyDescent="0.3">
      <c r="A333" s="16" t="str">
        <f t="shared" si="12"/>
        <v>585domain</v>
      </c>
      <c r="B333" s="16" t="str">
        <f t="shared" si="13"/>
        <v>domain600</v>
      </c>
      <c r="C333" s="10" t="s">
        <v>705</v>
      </c>
      <c r="D333" s="8" t="s">
        <v>62</v>
      </c>
      <c r="E333" s="12" t="str">
        <f>IF(K333,VLOOKUP(K333,Vocabulary!$A:$J,2,),"")</f>
        <v>heeftPrimaireVestiging</v>
      </c>
      <c r="F333" s="4" t="s">
        <v>0</v>
      </c>
      <c r="G333" s="16" t="str">
        <f>IF(L333&lt;&gt;"",VLOOKUP(L333,Vocabulary!$A:$J,2,),IF(M333&lt;&gt;"",M333,""))</f>
        <v>Organisatie</v>
      </c>
      <c r="K333" s="8">
        <v>585</v>
      </c>
      <c r="L333" s="8">
        <v>600</v>
      </c>
    </row>
    <row r="334" spans="1:12" x14ac:dyDescent="0.3">
      <c r="A334" s="16" t="str">
        <f t="shared" si="12"/>
        <v>586domain</v>
      </c>
      <c r="B334" s="16" t="str">
        <f t="shared" si="13"/>
        <v>domain566</v>
      </c>
      <c r="C334" s="10" t="s">
        <v>705</v>
      </c>
      <c r="D334" s="8" t="s">
        <v>62</v>
      </c>
      <c r="E334" s="12" t="str">
        <f>IF(K334,VLOOKUP(K334,Vocabulary!$A:$J,2,),"")</f>
        <v>heeftStandplaats</v>
      </c>
      <c r="F334" s="4" t="s">
        <v>0</v>
      </c>
      <c r="G334" s="16" t="str">
        <f>IF(L334&lt;&gt;"",VLOOKUP(L334,Vocabulary!$A:$J,2,),IF(M334&lt;&gt;"",M334,""))</f>
        <v>Persoon</v>
      </c>
      <c r="K334" s="8">
        <v>586</v>
      </c>
      <c r="L334" s="8">
        <v>566</v>
      </c>
    </row>
    <row r="335" spans="1:12" x14ac:dyDescent="0.3">
      <c r="A335" s="16" t="str">
        <f t="shared" si="12"/>
        <v>587domain</v>
      </c>
      <c r="B335" s="16" t="str">
        <f t="shared" si="13"/>
        <v>domain600</v>
      </c>
      <c r="C335" s="10" t="s">
        <v>705</v>
      </c>
      <c r="D335" s="8" t="s">
        <v>62</v>
      </c>
      <c r="E335" s="12" t="str">
        <f>IF(K335,VLOOKUP(K335,Vocabulary!$A:$J,2,),"")</f>
        <v>heeftSuborganisatie</v>
      </c>
      <c r="F335" s="4" t="s">
        <v>0</v>
      </c>
      <c r="G335" s="16" t="str">
        <f>IF(L335&lt;&gt;"",VLOOKUP(L335,Vocabulary!$A:$J,2,),IF(M335&lt;&gt;"",M335,""))</f>
        <v>Organisatie</v>
      </c>
      <c r="K335" s="8">
        <v>587</v>
      </c>
      <c r="L335" s="8">
        <v>600</v>
      </c>
    </row>
    <row r="336" spans="1:12" x14ac:dyDescent="0.3">
      <c r="A336" s="16" t="str">
        <f t="shared" si="12"/>
        <v>588domain</v>
      </c>
      <c r="B336" s="16" t="str">
        <f t="shared" si="13"/>
        <v>domain600</v>
      </c>
      <c r="C336" s="10" t="s">
        <v>705</v>
      </c>
      <c r="D336" s="8" t="s">
        <v>62</v>
      </c>
      <c r="E336" s="12" t="str">
        <f>IF(K336,VLOOKUP(K336,Vocabulary!$A:$J,2,),"")</f>
        <v>heeftVestiging</v>
      </c>
      <c r="F336" s="4" t="s">
        <v>0</v>
      </c>
      <c r="G336" s="16" t="str">
        <f>IF(L336&lt;&gt;"",VLOOKUP(L336,Vocabulary!$A:$J,2,),IF(M336&lt;&gt;"",M336,""))</f>
        <v>Organisatie</v>
      </c>
      <c r="K336" s="8">
        <v>588</v>
      </c>
      <c r="L336" s="8">
        <v>600</v>
      </c>
    </row>
    <row r="337" spans="1:12" x14ac:dyDescent="0.3">
      <c r="A337" s="16" t="str">
        <f t="shared" si="12"/>
        <v>589domain</v>
      </c>
      <c r="B337" s="16" t="str">
        <f t="shared" si="13"/>
        <v>domain600</v>
      </c>
      <c r="C337" s="10" t="s">
        <v>705</v>
      </c>
      <c r="D337" s="8" t="s">
        <v>62</v>
      </c>
      <c r="E337" s="12" t="str">
        <f>IF(K337,VLOOKUP(K337,Vocabulary!$A:$J,2,),"")</f>
        <v>homepage</v>
      </c>
      <c r="F337" s="4" t="s">
        <v>0</v>
      </c>
      <c r="G337" s="16" t="str">
        <f>IF(L337&lt;&gt;"",VLOOKUP(L337,Vocabulary!$A:$J,2,),IF(M337&lt;&gt;"",M337,""))</f>
        <v>Organisatie</v>
      </c>
      <c r="K337" s="8">
        <v>589</v>
      </c>
      <c r="L337" s="8">
        <v>600</v>
      </c>
    </row>
    <row r="338" spans="1:12" x14ac:dyDescent="0.3">
      <c r="A338" s="16" t="str">
        <f t="shared" si="12"/>
        <v>590domain</v>
      </c>
      <c r="B338" s="16" t="str">
        <f t="shared" si="13"/>
        <v>domain501</v>
      </c>
      <c r="C338" s="10" t="s">
        <v>705</v>
      </c>
      <c r="D338" s="8" t="s">
        <v>62</v>
      </c>
      <c r="E338" s="12" t="str">
        <f>IF(K338,VLOOKUP(K338,Vocabulary!$A:$J,2,),"")</f>
        <v>hoofdVan</v>
      </c>
      <c r="F338" s="4" t="s">
        <v>0</v>
      </c>
      <c r="G338" s="16" t="str">
        <f>IF(L338&lt;&gt;"",VLOOKUP(L338,Vocabulary!$A:$J,2,),IF(M338&lt;&gt;"",M338,""))</f>
        <v>Agent</v>
      </c>
      <c r="K338" s="8">
        <v>590</v>
      </c>
      <c r="L338" s="8">
        <v>501</v>
      </c>
    </row>
    <row r="339" spans="1:12" x14ac:dyDescent="0.3">
      <c r="A339" s="16" t="str">
        <f t="shared" si="12"/>
        <v>591domain</v>
      </c>
      <c r="B339" s="16" t="str">
        <f t="shared" si="13"/>
        <v>domain501</v>
      </c>
      <c r="C339" s="10" t="s">
        <v>705</v>
      </c>
      <c r="D339" s="8" t="s">
        <v>62</v>
      </c>
      <c r="E339" s="12" t="str">
        <f>IF(K339,VLOOKUP(K339,Vocabulary!$A:$J,2,),"")</f>
        <v>houdt</v>
      </c>
      <c r="F339" s="4" t="s">
        <v>0</v>
      </c>
      <c r="G339" s="16" t="str">
        <f>IF(L339&lt;&gt;"",VLOOKUP(L339,Vocabulary!$A:$J,2,),IF(M339&lt;&gt;"",M339,""))</f>
        <v>Agent</v>
      </c>
      <c r="K339" s="8">
        <v>591</v>
      </c>
      <c r="L339" s="8">
        <v>501</v>
      </c>
    </row>
    <row r="340" spans="1:12" x14ac:dyDescent="0.3">
      <c r="A340" s="16" t="str">
        <f t="shared" si="12"/>
        <v>596domain</v>
      </c>
      <c r="B340" s="16" t="str">
        <f t="shared" si="13"/>
        <v>domain501</v>
      </c>
      <c r="C340" s="10" t="s">
        <v>705</v>
      </c>
      <c r="D340" s="8" t="s">
        <v>62</v>
      </c>
      <c r="E340" s="12" t="str">
        <f>IF(K340,VLOOKUP(K340,Vocabulary!$A:$J,2,),"")</f>
        <v>lidVan</v>
      </c>
      <c r="F340" s="4" t="s">
        <v>0</v>
      </c>
      <c r="G340" s="16" t="str">
        <f>IF(L340&lt;&gt;"",VLOOKUP(L340,Vocabulary!$A:$J,2,),IF(M340&lt;&gt;"",M340,""))</f>
        <v>Agent</v>
      </c>
      <c r="K340" s="8">
        <v>596</v>
      </c>
      <c r="L340" s="8">
        <v>501</v>
      </c>
    </row>
    <row r="341" spans="1:12" x14ac:dyDescent="0.3">
      <c r="A341" s="16" t="str">
        <f t="shared" si="12"/>
        <v>598domain</v>
      </c>
      <c r="B341" s="16" t="str">
        <f t="shared" si="13"/>
        <v>domain600</v>
      </c>
      <c r="C341" s="10" t="s">
        <v>705</v>
      </c>
      <c r="D341" s="8" t="s">
        <v>62</v>
      </c>
      <c r="E341" s="12" t="str">
        <f>IF(K341,VLOOKUP(K341,Vocabulary!$A:$J,2,),"")</f>
        <v>logo</v>
      </c>
      <c r="F341" s="4" t="s">
        <v>0</v>
      </c>
      <c r="G341" s="16" t="str">
        <f>IF(L341&lt;&gt;"",VLOOKUP(L341,Vocabulary!$A:$J,2,),IF(M341&lt;&gt;"",M341,""))</f>
        <v>Organisatie</v>
      </c>
      <c r="K341" s="8">
        <v>598</v>
      </c>
      <c r="L341" s="8">
        <v>600</v>
      </c>
    </row>
    <row r="342" spans="1:12" x14ac:dyDescent="0.3">
      <c r="A342" s="16" t="str">
        <f t="shared" si="12"/>
        <v>601domain</v>
      </c>
      <c r="B342" s="16" t="str">
        <f t="shared" si="13"/>
        <v>domain600</v>
      </c>
      <c r="C342" s="10" t="s">
        <v>705</v>
      </c>
      <c r="D342" s="8" t="s">
        <v>62</v>
      </c>
      <c r="E342" s="12" t="str">
        <f>IF(K342,VLOOKUP(K342,Vocabulary!$A:$J,2,),"")</f>
        <v>organisatieactiviteit</v>
      </c>
      <c r="F342" s="4" t="s">
        <v>0</v>
      </c>
      <c r="G342" s="16" t="str">
        <f>IF(L342&lt;&gt;"",VLOOKUP(L342,Vocabulary!$A:$J,2,),IF(M342&lt;&gt;"",M342,""))</f>
        <v>Organisatie</v>
      </c>
      <c r="K342" s="8">
        <v>601</v>
      </c>
      <c r="L342" s="8">
        <v>600</v>
      </c>
    </row>
    <row r="343" spans="1:12" x14ac:dyDescent="0.3">
      <c r="A343" s="16" t="str">
        <f t="shared" si="12"/>
        <v>603domain</v>
      </c>
      <c r="B343" s="16" t="str">
        <f t="shared" si="13"/>
        <v>domain600</v>
      </c>
      <c r="C343" s="10" t="s">
        <v>705</v>
      </c>
      <c r="D343" s="8" t="s">
        <v>62</v>
      </c>
      <c r="E343" s="12" t="str">
        <f>IF(K343,VLOOKUP(K343,Vocabulary!$A:$J,2,),"")</f>
        <v>organisatiestatus</v>
      </c>
      <c r="F343" s="4" t="s">
        <v>0</v>
      </c>
      <c r="G343" s="16" t="str">
        <f>IF(L343&lt;&gt;"",VLOOKUP(L343,Vocabulary!$A:$J,2,),IF(M343&lt;&gt;"",M343,""))</f>
        <v>Organisatie</v>
      </c>
      <c r="K343" s="8">
        <v>603</v>
      </c>
      <c r="L343" s="8">
        <v>600</v>
      </c>
    </row>
    <row r="344" spans="1:12" x14ac:dyDescent="0.3">
      <c r="A344" s="16" t="str">
        <f t="shared" si="12"/>
        <v>604domain</v>
      </c>
      <c r="B344" s="16" t="str">
        <f t="shared" si="13"/>
        <v>domain600</v>
      </c>
      <c r="C344" s="10" t="s">
        <v>705</v>
      </c>
      <c r="D344" s="8" t="s">
        <v>62</v>
      </c>
      <c r="E344" s="12" t="str">
        <f>IF(K344,VLOOKUP(K344,Vocabulary!$A:$J,2,),"")</f>
        <v>organisatietype</v>
      </c>
      <c r="F344" s="4" t="s">
        <v>0</v>
      </c>
      <c r="G344" s="16" t="str">
        <f>IF(L344&lt;&gt;"",VLOOKUP(L344,Vocabulary!$A:$J,2,),IF(M344&lt;&gt;"",M344,""))</f>
        <v>Organisatie</v>
      </c>
      <c r="K344" s="8">
        <v>604</v>
      </c>
      <c r="L344" s="8">
        <v>600</v>
      </c>
    </row>
    <row r="345" spans="1:12" x14ac:dyDescent="0.3">
      <c r="A345" s="16" t="str">
        <f t="shared" si="12"/>
        <v>609domain</v>
      </c>
      <c r="B345" s="16" t="str">
        <f t="shared" si="13"/>
        <v>domain501</v>
      </c>
      <c r="C345" s="10" t="s">
        <v>705</v>
      </c>
      <c r="D345" s="8" t="s">
        <v>62</v>
      </c>
      <c r="E345" s="12" t="str">
        <f>IF(K345,VLOOKUP(K345,Vocabulary!$A:$J,2,),"")</f>
        <v>rapporteertAan</v>
      </c>
      <c r="F345" s="4" t="s">
        <v>0</v>
      </c>
      <c r="G345" s="16" t="str">
        <f>IF(L345&lt;&gt;"",VLOOKUP(L345,Vocabulary!$A:$J,2,),IF(M345&lt;&gt;"",M345,""))</f>
        <v>Agent</v>
      </c>
      <c r="K345" s="8">
        <v>609</v>
      </c>
      <c r="L345" s="8">
        <v>501</v>
      </c>
    </row>
    <row r="346" spans="1:12" x14ac:dyDescent="0.3">
      <c r="A346" s="16" t="str">
        <f t="shared" si="12"/>
        <v>609domain</v>
      </c>
      <c r="B346" s="16" t="str">
        <f t="shared" si="13"/>
        <v>domain606</v>
      </c>
      <c r="C346" s="10" t="s">
        <v>705</v>
      </c>
      <c r="D346" s="8" t="s">
        <v>62</v>
      </c>
      <c r="E346" s="12" t="str">
        <f>IF(K346,VLOOKUP(K346,Vocabulary!$A:$J,2,),"")</f>
        <v>rapporteertAan</v>
      </c>
      <c r="F346" s="4" t="s">
        <v>0</v>
      </c>
      <c r="G346" s="16" t="str">
        <f>IF(L346&lt;&gt;"",VLOOKUP(L346,Vocabulary!$A:$J,2,),IF(M346&lt;&gt;"",M346,""))</f>
        <v>Positie</v>
      </c>
      <c r="K346" s="8">
        <v>609</v>
      </c>
      <c r="L346" s="8">
        <v>606</v>
      </c>
    </row>
    <row r="347" spans="1:12" x14ac:dyDescent="0.3">
      <c r="A347" s="16" t="str">
        <f t="shared" si="12"/>
        <v>610domain</v>
      </c>
      <c r="B347" s="16" t="str">
        <f t="shared" si="13"/>
        <v>domain577</v>
      </c>
      <c r="C347" s="10" t="s">
        <v>705</v>
      </c>
      <c r="D347" s="8" t="s">
        <v>62</v>
      </c>
      <c r="E347" s="12" t="str">
        <f>IF(K347,VLOOKUP(K347,Vocabulary!$A:$J,2,),"")</f>
        <v>registratie</v>
      </c>
      <c r="F347" s="4" t="s">
        <v>0</v>
      </c>
      <c r="G347" s="16" t="str">
        <f>IF(L347&lt;&gt;"",VLOOKUP(L347,Vocabulary!$A:$J,2,),IF(M347&lt;&gt;"",M347,""))</f>
        <v>GeregistreerdeOrganisatie</v>
      </c>
      <c r="K347" s="8">
        <v>610</v>
      </c>
      <c r="L347" s="8">
        <v>577</v>
      </c>
    </row>
    <row r="348" spans="1:12" x14ac:dyDescent="0.3">
      <c r="A348" s="16" t="str">
        <f t="shared" si="12"/>
        <v>613domain</v>
      </c>
      <c r="B348" s="16" t="str">
        <f t="shared" si="13"/>
        <v>domain597</v>
      </c>
      <c r="C348" s="10" t="s">
        <v>705</v>
      </c>
      <c r="D348" s="8" t="s">
        <v>62</v>
      </c>
      <c r="E348" s="12" t="str">
        <f>IF(K348,VLOOKUP(K348,Vocabulary!$A:$J,2,),"")</f>
        <v>rol</v>
      </c>
      <c r="F348" s="4" t="s">
        <v>0</v>
      </c>
      <c r="G348" s="16" t="str">
        <f>IF(L348&lt;&gt;"",VLOOKUP(L348,Vocabulary!$A:$J,2,),IF(M348&lt;&gt;"",M348,""))</f>
        <v>Lidmaatschap</v>
      </c>
      <c r="K348" s="8">
        <v>613</v>
      </c>
      <c r="L348" s="8">
        <v>597</v>
      </c>
    </row>
    <row r="349" spans="1:12" x14ac:dyDescent="0.3">
      <c r="A349" s="16" t="str">
        <f t="shared" si="12"/>
        <v>613domain</v>
      </c>
      <c r="B349" s="16" t="str">
        <f t="shared" si="13"/>
        <v>domain606</v>
      </c>
      <c r="C349" s="10" t="s">
        <v>705</v>
      </c>
      <c r="D349" s="8" t="s">
        <v>62</v>
      </c>
      <c r="E349" s="12" t="str">
        <f>IF(K349,VLOOKUP(K349,Vocabulary!$A:$J,2,),"")</f>
        <v>rol</v>
      </c>
      <c r="F349" s="4" t="s">
        <v>0</v>
      </c>
      <c r="G349" s="16" t="str">
        <f>IF(L349&lt;&gt;"",VLOOKUP(L349,Vocabulary!$A:$J,2,),IF(M349&lt;&gt;"",M349,""))</f>
        <v>Positie</v>
      </c>
      <c r="K349" s="8">
        <v>613</v>
      </c>
      <c r="L349" s="8">
        <v>606</v>
      </c>
    </row>
    <row r="350" spans="1:12" x14ac:dyDescent="0.3">
      <c r="A350" s="16" t="str">
        <f t="shared" si="12"/>
        <v>616domain</v>
      </c>
      <c r="B350" s="16" t="str">
        <f t="shared" si="13"/>
        <v>domain600</v>
      </c>
      <c r="C350" s="10" t="s">
        <v>705</v>
      </c>
      <c r="D350" s="8" t="s">
        <v>62</v>
      </c>
      <c r="E350" s="12" t="str">
        <f>IF(K350,VLOOKUP(K350,Vocabulary!$A:$J,2,),"")</f>
        <v>suborganisatieVan</v>
      </c>
      <c r="F350" s="4" t="s">
        <v>0</v>
      </c>
      <c r="G350" s="16" t="str">
        <f>IF(L350&lt;&gt;"",VLOOKUP(L350,Vocabulary!$A:$J,2,),IF(M350&lt;&gt;"",M350,""))</f>
        <v>Organisatie</v>
      </c>
      <c r="K350" s="8">
        <v>616</v>
      </c>
      <c r="L350" s="8">
        <v>600</v>
      </c>
    </row>
    <row r="351" spans="1:12" x14ac:dyDescent="0.3">
      <c r="A351" s="16" t="str">
        <f t="shared" si="12"/>
        <v>617domain</v>
      </c>
      <c r="B351" s="16" t="str">
        <f t="shared" si="13"/>
        <v>domain600</v>
      </c>
      <c r="C351" s="10" t="s">
        <v>705</v>
      </c>
      <c r="D351" s="8" t="s">
        <v>62</v>
      </c>
      <c r="E351" s="12" t="str">
        <f>IF(K351,VLOOKUP(K351,Vocabulary!$A:$J,2,),"")</f>
        <v>veranderdDoor</v>
      </c>
      <c r="F351" s="4" t="s">
        <v>0</v>
      </c>
      <c r="G351" s="16" t="str">
        <f>IF(L351&lt;&gt;"",VLOOKUP(L351,Vocabulary!$A:$J,2,),IF(M351&lt;&gt;"",M351,""))</f>
        <v>Organisatie</v>
      </c>
      <c r="K351" s="8">
        <v>617</v>
      </c>
      <c r="L351" s="8">
        <v>600</v>
      </c>
    </row>
    <row r="352" spans="1:12" x14ac:dyDescent="0.3">
      <c r="A352" s="16" t="str">
        <f t="shared" si="12"/>
        <v>620domain</v>
      </c>
      <c r="B352" s="16" t="str">
        <f t="shared" si="13"/>
        <v>domain619</v>
      </c>
      <c r="C352" s="10" t="s">
        <v>705</v>
      </c>
      <c r="D352" s="8" t="s">
        <v>62</v>
      </c>
      <c r="E352" s="12" t="str">
        <f>IF(K352,VLOOKUP(K352,Vocabulary!$A:$J,2,),"")</f>
        <v>vestigingsadres</v>
      </c>
      <c r="F352" s="4" t="s">
        <v>0</v>
      </c>
      <c r="G352" s="16" t="str">
        <f>IF(L352&lt;&gt;"",VLOOKUP(L352,Vocabulary!$A:$J,2,),IF(M352&lt;&gt;"",M352,""))</f>
        <v>Vestiging</v>
      </c>
      <c r="K352" s="8">
        <v>620</v>
      </c>
      <c r="L352" s="8">
        <v>619</v>
      </c>
    </row>
    <row r="353" spans="1:13" x14ac:dyDescent="0.3">
      <c r="A353" s="16" t="str">
        <f t="shared" si="12"/>
        <v>621domain</v>
      </c>
      <c r="B353" s="16" t="str">
        <f t="shared" si="13"/>
        <v>domain600</v>
      </c>
      <c r="C353" s="10" t="s">
        <v>705</v>
      </c>
      <c r="D353" s="8" t="s">
        <v>62</v>
      </c>
      <c r="E353" s="12" t="str">
        <f>IF(K353,VLOOKUP(K353,Vocabulary!$A:$J,2,),"")</f>
        <v>voorkeurslabel</v>
      </c>
      <c r="F353" s="4" t="s">
        <v>0</v>
      </c>
      <c r="G353" s="16" t="str">
        <f>IF(L353&lt;&gt;"",VLOOKUP(L353,Vocabulary!$A:$J,2,),IF(M353&lt;&gt;"",M353,""))</f>
        <v>Organisatie</v>
      </c>
      <c r="K353" s="8">
        <v>621</v>
      </c>
      <c r="L353" s="8">
        <v>600</v>
      </c>
    </row>
    <row r="354" spans="1:13" x14ac:dyDescent="0.3">
      <c r="A354" s="16" t="str">
        <f t="shared" si="12"/>
        <v>622domain</v>
      </c>
      <c r="B354" s="16" t="str">
        <f t="shared" si="13"/>
        <v>domain577</v>
      </c>
      <c r="C354" s="10" t="s">
        <v>705</v>
      </c>
      <c r="D354" s="8" t="s">
        <v>62</v>
      </c>
      <c r="E354" s="12" t="str">
        <f>IF(K354,VLOOKUP(K354,Vocabulary!$A:$J,2,),"")</f>
        <v>wettelijkeNaam</v>
      </c>
      <c r="F354" s="4" t="s">
        <v>0</v>
      </c>
      <c r="G354" s="16" t="str">
        <f>IF(L354&lt;&gt;"",VLOOKUP(L354,Vocabulary!$A:$J,2,),IF(M354&lt;&gt;"",M354,""))</f>
        <v>GeregistreerdeOrganisatie</v>
      </c>
      <c r="K354" s="8">
        <v>622</v>
      </c>
      <c r="L354" s="8">
        <v>577</v>
      </c>
    </row>
    <row r="355" spans="1:13" x14ac:dyDescent="0.3">
      <c r="A355" s="16" t="str">
        <f t="shared" si="12"/>
        <v>491range</v>
      </c>
      <c r="B355" s="16" t="str">
        <f t="shared" si="13"/>
        <v>range619</v>
      </c>
      <c r="C355" s="10" t="s">
        <v>705</v>
      </c>
      <c r="D355" s="8" t="s">
        <v>62</v>
      </c>
      <c r="E355" s="12" t="str">
        <f>IF(K355,VLOOKUP(K355,Vocabulary!$A:$J,2,),"")</f>
        <v>bestaatUit</v>
      </c>
      <c r="F355" s="4" t="s">
        <v>1</v>
      </c>
      <c r="G355" s="16" t="str">
        <f>IF(L355&lt;&gt;"",VLOOKUP(L355,Vocabulary!$A:$J,2,),IF(M355&lt;&gt;"",M355,""))</f>
        <v>Vestiging</v>
      </c>
      <c r="K355" s="8">
        <v>491</v>
      </c>
      <c r="L355" s="8">
        <v>619</v>
      </c>
    </row>
    <row r="356" spans="1:13" x14ac:dyDescent="0.3">
      <c r="A356" s="16" t="str">
        <f t="shared" si="12"/>
        <v>492range</v>
      </c>
      <c r="B356" s="16" t="str">
        <f t="shared" si="13"/>
        <v>range624</v>
      </c>
      <c r="C356" s="10" t="s">
        <v>705</v>
      </c>
      <c r="D356" s="8" t="s">
        <v>62</v>
      </c>
      <c r="E356" s="12" t="str">
        <f>IF(K356,VLOOKUP(K356,Vocabulary!$A:$J,2,),"")</f>
        <v>contactinfo</v>
      </c>
      <c r="F356" s="4" t="s">
        <v>1</v>
      </c>
      <c r="G356" s="16" t="str">
        <f>IF(L356&lt;&gt;"",VLOOKUP(L356,Vocabulary!$A:$J,2,),IF(M356&lt;&gt;"",M356,""))</f>
        <v>ContactInfo</v>
      </c>
      <c r="K356" s="8">
        <v>492</v>
      </c>
      <c r="L356" s="8">
        <v>624</v>
      </c>
    </row>
    <row r="357" spans="1:13" x14ac:dyDescent="0.3">
      <c r="A357" s="16" t="str">
        <f t="shared" si="12"/>
        <v>643range</v>
      </c>
      <c r="B357" s="16" t="str">
        <f t="shared" si="13"/>
        <v>range618</v>
      </c>
      <c r="C357" s="10" t="s">
        <v>705</v>
      </c>
      <c r="D357" s="8" t="s">
        <v>62</v>
      </c>
      <c r="E357" s="12" t="str">
        <f>IF(K357,VLOOKUP(K357,Vocabulary!$A:$J,2,),"")</f>
        <v>isHetResultaatVan</v>
      </c>
      <c r="F357" s="4" t="s">
        <v>1</v>
      </c>
      <c r="G357" s="16" t="str">
        <f>IF(L357&lt;&gt;"",VLOOKUP(L357,Vocabulary!$A:$J,2,),IF(M357&lt;&gt;"",M357,""))</f>
        <v>Veranderingsgebeurtenis</v>
      </c>
      <c r="K357" s="8">
        <v>643</v>
      </c>
      <c r="L357" s="8">
        <v>618</v>
      </c>
    </row>
    <row r="358" spans="1:13" x14ac:dyDescent="0.3">
      <c r="A358" s="16" t="str">
        <f t="shared" si="12"/>
        <v>631range</v>
      </c>
      <c r="B358" s="16" t="str">
        <f t="shared" si="13"/>
        <v>range</v>
      </c>
      <c r="C358" s="10" t="s">
        <v>705</v>
      </c>
      <c r="D358" s="8" t="s">
        <v>62</v>
      </c>
      <c r="E358" s="12" t="str">
        <f>IF(K358,VLOOKUP(K358,Vocabulary!$A:$J,2,),"")</f>
        <v>alternatieveNaam</v>
      </c>
      <c r="F358" s="4" t="s">
        <v>1</v>
      </c>
      <c r="G358" s="16" t="str">
        <f>IF(L358&lt;&gt;"",VLOOKUP(L358,Vocabulary!$A:$J,2,),IF(M358&lt;&gt;"",M358,""))</f>
        <v>_langstring</v>
      </c>
      <c r="K358" s="8">
        <v>631</v>
      </c>
      <c r="M358" s="18" t="s">
        <v>97</v>
      </c>
    </row>
    <row r="359" spans="1:13" x14ac:dyDescent="0.3">
      <c r="A359" s="16" t="str">
        <f t="shared" si="12"/>
        <v>569range</v>
      </c>
      <c r="B359" s="16" t="str">
        <f t="shared" si="13"/>
        <v>range</v>
      </c>
      <c r="C359" s="10" t="s">
        <v>705</v>
      </c>
      <c r="D359" s="8" t="s">
        <v>62</v>
      </c>
      <c r="E359" s="12" t="str">
        <f>IF(K359,VLOOKUP(K359,Vocabulary!$A:$J,2,),"")</f>
        <v>beschrijving</v>
      </c>
      <c r="F359" s="4" t="s">
        <v>1</v>
      </c>
      <c r="G359" s="16" t="str">
        <f>IF(L359&lt;&gt;"",VLOOKUP(L359,Vocabulary!$A:$J,2,),IF(M359&lt;&gt;"",M359,""))</f>
        <v>_langstring</v>
      </c>
      <c r="K359" s="8">
        <v>569</v>
      </c>
      <c r="M359" s="18" t="s">
        <v>97</v>
      </c>
    </row>
    <row r="360" spans="1:13" x14ac:dyDescent="0.3">
      <c r="A360" s="16" t="str">
        <f t="shared" si="12"/>
        <v>572range</v>
      </c>
      <c r="B360" s="16" t="str">
        <f t="shared" si="13"/>
        <v>range</v>
      </c>
      <c r="C360" s="10" t="s">
        <v>705</v>
      </c>
      <c r="D360" s="8" t="s">
        <v>62</v>
      </c>
      <c r="E360" s="12" t="str">
        <f>IF(K360,VLOOKUP(K360,Vocabulary!$A:$J,2,),"")</f>
        <v>datum</v>
      </c>
      <c r="F360" s="4" t="s">
        <v>1</v>
      </c>
      <c r="G360" s="16" t="str">
        <f>IF(L360&lt;&gt;"",VLOOKUP(L360,Vocabulary!$A:$J,2,),IF(M360&lt;&gt;"",M360,""))</f>
        <v>_datetime</v>
      </c>
      <c r="K360" s="8">
        <v>572</v>
      </c>
      <c r="M360" s="18" t="s">
        <v>100</v>
      </c>
    </row>
    <row r="361" spans="1:13" x14ac:dyDescent="0.3">
      <c r="A361" s="16" t="str">
        <f t="shared" si="12"/>
        <v>573range</v>
      </c>
      <c r="B361" s="16" t="str">
        <f t="shared" si="13"/>
        <v>range</v>
      </c>
      <c r="C361" s="10" t="s">
        <v>705</v>
      </c>
      <c r="D361" s="8" t="s">
        <v>62</v>
      </c>
      <c r="E361" s="12" t="str">
        <f>IF(K361,VLOOKUP(K361,Vocabulary!$A:$J,2,),"")</f>
        <v>doel</v>
      </c>
      <c r="F361" s="4" t="s">
        <v>1</v>
      </c>
      <c r="G361" s="16" t="str">
        <f>IF(L361&lt;&gt;"",VLOOKUP(L361,Vocabulary!$A:$J,2,),IF(M361&lt;&gt;"",M361,""))</f>
        <v>_langstring</v>
      </c>
      <c r="K361" s="8">
        <v>573</v>
      </c>
      <c r="M361" s="18" t="s">
        <v>97</v>
      </c>
    </row>
    <row r="362" spans="1:13" x14ac:dyDescent="0.3">
      <c r="A362" s="16" t="str">
        <f t="shared" si="12"/>
        <v>574range</v>
      </c>
      <c r="B362" s="16" t="str">
        <f t="shared" si="13"/>
        <v>range600</v>
      </c>
      <c r="C362" s="10" t="s">
        <v>705</v>
      </c>
      <c r="D362" s="8" t="s">
        <v>62</v>
      </c>
      <c r="E362" s="12" t="str">
        <f>IF(K362,VLOOKUP(K362,Vocabulary!$A:$J,2,),"")</f>
        <v>eenheidVan</v>
      </c>
      <c r="F362" s="4" t="s">
        <v>1</v>
      </c>
      <c r="G362" s="16" t="str">
        <f>IF(L362&lt;&gt;"",VLOOKUP(L362,Vocabulary!$A:$J,2,),IF(M362&lt;&gt;"",M362,""))</f>
        <v>Organisatie</v>
      </c>
      <c r="K362" s="8">
        <v>574</v>
      </c>
      <c r="L362" s="8">
        <v>600</v>
      </c>
    </row>
    <row r="363" spans="1:13" x14ac:dyDescent="0.3">
      <c r="A363" s="16" t="str">
        <f t="shared" si="12"/>
        <v>579range</v>
      </c>
      <c r="B363" s="16" t="str">
        <f t="shared" si="13"/>
        <v>range606</v>
      </c>
      <c r="C363" s="10" t="s">
        <v>705</v>
      </c>
      <c r="D363" s="8" t="s">
        <v>62</v>
      </c>
      <c r="E363" s="12" t="str">
        <f>IF(K363,VLOOKUP(K363,Vocabulary!$A:$J,2,),"")</f>
        <v>heeft</v>
      </c>
      <c r="F363" s="4" t="s">
        <v>1</v>
      </c>
      <c r="G363" s="16" t="str">
        <f>IF(L363&lt;&gt;"",VLOOKUP(L363,Vocabulary!$A:$J,2,),IF(M363&lt;&gt;"",M363,""))</f>
        <v>Positie</v>
      </c>
      <c r="K363" s="8">
        <v>579</v>
      </c>
      <c r="L363" s="8">
        <v>606</v>
      </c>
    </row>
    <row r="364" spans="1:13" x14ac:dyDescent="0.3">
      <c r="A364" s="16" t="str">
        <f t="shared" si="12"/>
        <v>580range</v>
      </c>
      <c r="B364" s="16" t="str">
        <f t="shared" si="13"/>
        <v>range602</v>
      </c>
      <c r="C364" s="10" t="s">
        <v>705</v>
      </c>
      <c r="D364" s="8" t="s">
        <v>62</v>
      </c>
      <c r="E364" s="12" t="str">
        <f>IF(K364,VLOOKUP(K364,Vocabulary!$A:$J,2,),"")</f>
        <v>heeftEenheid</v>
      </c>
      <c r="F364" s="4" t="s">
        <v>1</v>
      </c>
      <c r="G364" s="16" t="str">
        <f>IF(L364&lt;&gt;"",VLOOKUP(L364,Vocabulary!$A:$J,2,),IF(M364&lt;&gt;"",M364,""))</f>
        <v>Organisatie-eenheid</v>
      </c>
      <c r="K364" s="8">
        <v>580</v>
      </c>
      <c r="L364" s="8">
        <v>602</v>
      </c>
    </row>
    <row r="365" spans="1:13" x14ac:dyDescent="0.3">
      <c r="A365" s="16" t="str">
        <f t="shared" si="12"/>
        <v>581range</v>
      </c>
      <c r="B365" s="16" t="str">
        <f t="shared" si="13"/>
        <v>range511</v>
      </c>
      <c r="C365" s="10" t="s">
        <v>705</v>
      </c>
      <c r="D365" s="8" t="s">
        <v>62</v>
      </c>
      <c r="E365" s="12" t="str">
        <f>IF(K365,VLOOKUP(K365,Vocabulary!$A:$J,2,),"")</f>
        <v>heeftFormeelKader</v>
      </c>
      <c r="F365" s="4" t="s">
        <v>1</v>
      </c>
      <c r="G365" s="16" t="str">
        <f>IF(L365&lt;&gt;"",VLOOKUP(L365,Vocabulary!$A:$J,2,),IF(M365&lt;&gt;"",M365,""))</f>
        <v>FormeelKader</v>
      </c>
      <c r="K365" s="8">
        <v>581</v>
      </c>
      <c r="L365" s="8">
        <v>511</v>
      </c>
    </row>
    <row r="366" spans="1:13" ht="28.8" x14ac:dyDescent="0.3">
      <c r="A366" s="16" t="str">
        <f t="shared" si="12"/>
        <v>582range</v>
      </c>
      <c r="B366" s="16" t="str">
        <f t="shared" si="13"/>
        <v>range577</v>
      </c>
      <c r="C366" s="10" t="s">
        <v>705</v>
      </c>
      <c r="D366" s="8" t="s">
        <v>62</v>
      </c>
      <c r="E366" s="12" t="str">
        <f>IF(K366,VLOOKUP(K366,Vocabulary!$A:$J,2,),"")</f>
        <v>heeftGeregistreerdeOrganisatie</v>
      </c>
      <c r="F366" s="4" t="s">
        <v>1</v>
      </c>
      <c r="G366" s="16" t="str">
        <f>IF(L366&lt;&gt;"",VLOOKUP(L366,Vocabulary!$A:$J,2,),IF(M366&lt;&gt;"",M366,""))</f>
        <v>GeregistreerdeOrganisatie</v>
      </c>
      <c r="K366" s="8">
        <v>582</v>
      </c>
      <c r="L366" s="8">
        <v>577</v>
      </c>
    </row>
    <row r="367" spans="1:13" x14ac:dyDescent="0.3">
      <c r="A367" s="16" t="str">
        <f t="shared" si="12"/>
        <v>583range</v>
      </c>
      <c r="B367" s="16" t="str">
        <f t="shared" si="13"/>
        <v>range619</v>
      </c>
      <c r="C367" s="10" t="s">
        <v>705</v>
      </c>
      <c r="D367" s="8" t="s">
        <v>62</v>
      </c>
      <c r="E367" s="12" t="str">
        <f>IF(K367,VLOOKUP(K367,Vocabulary!$A:$J,2,),"")</f>
        <v>heeftGeregistreerdeVestiging</v>
      </c>
      <c r="F367" s="4" t="s">
        <v>1</v>
      </c>
      <c r="G367" s="16" t="str">
        <f>IF(L367&lt;&gt;"",VLOOKUP(L367,Vocabulary!$A:$J,2,),IF(M367&lt;&gt;"",M367,""))</f>
        <v>Vestiging</v>
      </c>
      <c r="K367" s="8">
        <v>583</v>
      </c>
      <c r="L367" s="8">
        <v>619</v>
      </c>
    </row>
    <row r="368" spans="1:13" x14ac:dyDescent="0.3">
      <c r="A368" s="16" t="str">
        <f t="shared" si="12"/>
        <v>585range</v>
      </c>
      <c r="B368" s="16" t="str">
        <f t="shared" si="13"/>
        <v>range619</v>
      </c>
      <c r="C368" s="10" t="s">
        <v>705</v>
      </c>
      <c r="D368" s="8" t="s">
        <v>62</v>
      </c>
      <c r="E368" s="12" t="str">
        <f>IF(K368,VLOOKUP(K368,Vocabulary!$A:$J,2,),"")</f>
        <v>heeftPrimaireVestiging</v>
      </c>
      <c r="F368" s="4" t="s">
        <v>1</v>
      </c>
      <c r="G368" s="16" t="str">
        <f>IF(L368&lt;&gt;"",VLOOKUP(L368,Vocabulary!$A:$J,2,),IF(M368&lt;&gt;"",M368,""))</f>
        <v>Vestiging</v>
      </c>
      <c r="K368" s="8">
        <v>585</v>
      </c>
      <c r="L368" s="8">
        <v>619</v>
      </c>
    </row>
    <row r="369" spans="1:13" x14ac:dyDescent="0.3">
      <c r="A369" s="16" t="str">
        <f t="shared" si="12"/>
        <v>586range</v>
      </c>
      <c r="B369" s="16" t="str">
        <f t="shared" si="13"/>
        <v>range619</v>
      </c>
      <c r="C369" s="10" t="s">
        <v>705</v>
      </c>
      <c r="D369" s="8" t="s">
        <v>62</v>
      </c>
      <c r="E369" s="12" t="str">
        <f>IF(K369,VLOOKUP(K369,Vocabulary!$A:$J,2,),"")</f>
        <v>heeftStandplaats</v>
      </c>
      <c r="F369" s="4" t="s">
        <v>1</v>
      </c>
      <c r="G369" s="16" t="str">
        <f>IF(L369&lt;&gt;"",VLOOKUP(L369,Vocabulary!$A:$J,2,),IF(M369&lt;&gt;"",M369,""))</f>
        <v>Vestiging</v>
      </c>
      <c r="K369" s="8">
        <v>586</v>
      </c>
      <c r="L369" s="8">
        <v>619</v>
      </c>
    </row>
    <row r="370" spans="1:13" x14ac:dyDescent="0.3">
      <c r="A370" s="16" t="str">
        <f t="shared" si="12"/>
        <v>587range</v>
      </c>
      <c r="B370" s="16" t="str">
        <f t="shared" si="13"/>
        <v>range600</v>
      </c>
      <c r="C370" s="10" t="s">
        <v>705</v>
      </c>
      <c r="D370" s="8" t="s">
        <v>62</v>
      </c>
      <c r="E370" s="12" t="str">
        <f>IF(K370,VLOOKUP(K370,Vocabulary!$A:$J,2,),"")</f>
        <v>heeftSuborganisatie</v>
      </c>
      <c r="F370" s="4" t="s">
        <v>1</v>
      </c>
      <c r="G370" s="16" t="str">
        <f>IF(L370&lt;&gt;"",VLOOKUP(L370,Vocabulary!$A:$J,2,),IF(M370&lt;&gt;"",M370,""))</f>
        <v>Organisatie</v>
      </c>
      <c r="K370" s="8">
        <v>587</v>
      </c>
      <c r="L370" s="8">
        <v>600</v>
      </c>
    </row>
    <row r="371" spans="1:13" x14ac:dyDescent="0.3">
      <c r="A371" s="16" t="str">
        <f t="shared" si="12"/>
        <v>588range</v>
      </c>
      <c r="B371" s="16" t="str">
        <f t="shared" si="13"/>
        <v>range619</v>
      </c>
      <c r="C371" s="10" t="s">
        <v>705</v>
      </c>
      <c r="D371" s="8" t="s">
        <v>62</v>
      </c>
      <c r="E371" s="12" t="str">
        <f>IF(K371,VLOOKUP(K371,Vocabulary!$A:$J,2,),"")</f>
        <v>heeftVestiging</v>
      </c>
      <c r="F371" s="4" t="s">
        <v>1</v>
      </c>
      <c r="G371" s="16" t="str">
        <f>IF(L371&lt;&gt;"",VLOOKUP(L371,Vocabulary!$A:$J,2,),IF(M371&lt;&gt;"",M371,""))</f>
        <v>Vestiging</v>
      </c>
      <c r="K371" s="8">
        <v>588</v>
      </c>
      <c r="L371" s="8">
        <v>619</v>
      </c>
    </row>
    <row r="372" spans="1:13" x14ac:dyDescent="0.3">
      <c r="A372" s="16" t="str">
        <f t="shared" si="12"/>
        <v>589range</v>
      </c>
      <c r="B372" s="16" t="str">
        <f t="shared" si="13"/>
        <v>range</v>
      </c>
      <c r="C372" s="10" t="s">
        <v>705</v>
      </c>
      <c r="D372" s="8" t="s">
        <v>62</v>
      </c>
      <c r="E372" s="12" t="str">
        <f>IF(K372,VLOOKUP(K372,Vocabulary!$A:$J,2,),"")</f>
        <v>homepage</v>
      </c>
      <c r="F372" s="4" t="s">
        <v>1</v>
      </c>
      <c r="G372" s="16" t="str">
        <f>IF(L372&lt;&gt;"",VLOOKUP(L372,Vocabulary!$A:$J,2,),IF(M372&lt;&gt;"",M372,""))</f>
        <v>_string</v>
      </c>
      <c r="K372" s="8">
        <v>589</v>
      </c>
      <c r="M372" s="18" t="s">
        <v>96</v>
      </c>
    </row>
    <row r="373" spans="1:13" x14ac:dyDescent="0.3">
      <c r="A373" s="16" t="str">
        <f t="shared" si="12"/>
        <v>590range</v>
      </c>
      <c r="B373" s="16" t="str">
        <f t="shared" si="13"/>
        <v>range600</v>
      </c>
      <c r="C373" s="10" t="s">
        <v>705</v>
      </c>
      <c r="D373" s="8" t="s">
        <v>62</v>
      </c>
      <c r="E373" s="12" t="str">
        <f>IF(K373,VLOOKUP(K373,Vocabulary!$A:$J,2,),"")</f>
        <v>hoofdVan</v>
      </c>
      <c r="F373" s="4" t="s">
        <v>1</v>
      </c>
      <c r="G373" s="16" t="str">
        <f>IF(L373&lt;&gt;"",VLOOKUP(L373,Vocabulary!$A:$J,2,),IF(M373&lt;&gt;"",M373,""))</f>
        <v>Organisatie</v>
      </c>
      <c r="K373" s="8">
        <v>590</v>
      </c>
      <c r="L373" s="8">
        <v>600</v>
      </c>
    </row>
    <row r="374" spans="1:13" x14ac:dyDescent="0.3">
      <c r="A374" s="16" t="str">
        <f t="shared" si="12"/>
        <v>596range</v>
      </c>
      <c r="B374" s="16" t="str">
        <f t="shared" si="13"/>
        <v>range600</v>
      </c>
      <c r="C374" s="10" t="s">
        <v>705</v>
      </c>
      <c r="D374" s="8" t="s">
        <v>62</v>
      </c>
      <c r="E374" s="12" t="str">
        <f>IF(K374,VLOOKUP(K374,Vocabulary!$A:$J,2,),"")</f>
        <v>lidVan</v>
      </c>
      <c r="F374" s="4" t="s">
        <v>1</v>
      </c>
      <c r="G374" s="16" t="str">
        <f>IF(L374&lt;&gt;"",VLOOKUP(L374,Vocabulary!$A:$J,2,),IF(M374&lt;&gt;"",M374,""))</f>
        <v>Organisatie</v>
      </c>
      <c r="K374" s="8">
        <v>596</v>
      </c>
      <c r="L374" s="8">
        <v>600</v>
      </c>
    </row>
    <row r="375" spans="1:13" x14ac:dyDescent="0.3">
      <c r="A375" s="16" t="str">
        <f t="shared" si="12"/>
        <v>609range</v>
      </c>
      <c r="B375" s="16" t="str">
        <f t="shared" si="13"/>
        <v>range501</v>
      </c>
      <c r="C375" s="10" t="s">
        <v>705</v>
      </c>
      <c r="D375" s="8" t="s">
        <v>62</v>
      </c>
      <c r="E375" s="12" t="str">
        <f>IF(K375,VLOOKUP(K375,Vocabulary!$A:$J,2,),"")</f>
        <v>rapporteertAan</v>
      </c>
      <c r="F375" s="4" t="s">
        <v>1</v>
      </c>
      <c r="G375" s="16" t="str">
        <f>IF(L375&lt;&gt;"",VLOOKUP(L375,Vocabulary!$A:$J,2,),IF(M375&lt;&gt;"",M375,""))</f>
        <v>Agent</v>
      </c>
      <c r="K375" s="8">
        <v>609</v>
      </c>
      <c r="L375" s="8">
        <v>501</v>
      </c>
    </row>
    <row r="376" spans="1:13" x14ac:dyDescent="0.3">
      <c r="A376" s="16" t="str">
        <f t="shared" si="12"/>
        <v>609range</v>
      </c>
      <c r="B376" s="16" t="str">
        <f t="shared" si="13"/>
        <v>range606</v>
      </c>
      <c r="C376" s="10" t="s">
        <v>705</v>
      </c>
      <c r="D376" s="8" t="s">
        <v>62</v>
      </c>
      <c r="E376" s="12" t="str">
        <f>IF(K376,VLOOKUP(K376,Vocabulary!$A:$J,2,),"")</f>
        <v>rapporteertAan</v>
      </c>
      <c r="F376" s="4" t="s">
        <v>1</v>
      </c>
      <c r="G376" s="16" t="str">
        <f>IF(L376&lt;&gt;"",VLOOKUP(L376,Vocabulary!$A:$J,2,),IF(M376&lt;&gt;"",M376,""))</f>
        <v>Positie</v>
      </c>
      <c r="K376" s="8">
        <v>609</v>
      </c>
      <c r="L376" s="8">
        <v>606</v>
      </c>
    </row>
    <row r="377" spans="1:13" x14ac:dyDescent="0.3">
      <c r="A377" s="16" t="str">
        <f t="shared" si="12"/>
        <v>610range</v>
      </c>
      <c r="B377" s="16" t="str">
        <f t="shared" si="13"/>
        <v>range518</v>
      </c>
      <c r="C377" s="10" t="s">
        <v>705</v>
      </c>
      <c r="D377" s="8" t="s">
        <v>62</v>
      </c>
      <c r="E377" s="12" t="str">
        <f>IF(K377,VLOOKUP(K377,Vocabulary!$A:$J,2,),"")</f>
        <v>registratie</v>
      </c>
      <c r="F377" s="4" t="s">
        <v>1</v>
      </c>
      <c r="G377" s="16" t="str">
        <f>IF(L377&lt;&gt;"",VLOOKUP(L377,Vocabulary!$A:$J,2,),IF(M377&lt;&gt;"",M377,""))</f>
        <v>Identificator</v>
      </c>
      <c r="K377" s="8">
        <v>610</v>
      </c>
      <c r="L377" s="8">
        <v>518</v>
      </c>
    </row>
    <row r="378" spans="1:13" x14ac:dyDescent="0.3">
      <c r="A378" s="16" t="str">
        <f t="shared" ref="A378:A441" si="14">CONCATENATE(K378,F378)</f>
        <v>616range</v>
      </c>
      <c r="B378" s="16" t="str">
        <f t="shared" ref="B378:B441" si="15">CONCATENATE(F378,L378)</f>
        <v>range600</v>
      </c>
      <c r="C378" s="10" t="s">
        <v>705</v>
      </c>
      <c r="D378" s="8" t="s">
        <v>62</v>
      </c>
      <c r="E378" s="12" t="str">
        <f>IF(K378,VLOOKUP(K378,Vocabulary!$A:$J,2,),"")</f>
        <v>suborganisatieVan</v>
      </c>
      <c r="F378" s="4" t="s">
        <v>1</v>
      </c>
      <c r="G378" s="16" t="str">
        <f>IF(L378&lt;&gt;"",VLOOKUP(L378,Vocabulary!$A:$J,2,),IF(M378&lt;&gt;"",M378,""))</f>
        <v>Organisatie</v>
      </c>
      <c r="K378" s="8">
        <v>616</v>
      </c>
      <c r="L378" s="8">
        <v>600</v>
      </c>
    </row>
    <row r="379" spans="1:13" x14ac:dyDescent="0.3">
      <c r="A379" s="16" t="str">
        <f t="shared" si="14"/>
        <v>617range</v>
      </c>
      <c r="B379" s="16" t="str">
        <f t="shared" si="15"/>
        <v>range618</v>
      </c>
      <c r="C379" s="10" t="s">
        <v>705</v>
      </c>
      <c r="D379" s="8" t="s">
        <v>62</v>
      </c>
      <c r="E379" s="12" t="str">
        <f>IF(K379,VLOOKUP(K379,Vocabulary!$A:$J,2,),"")</f>
        <v>veranderdDoor</v>
      </c>
      <c r="F379" s="4" t="s">
        <v>1</v>
      </c>
      <c r="G379" s="16" t="str">
        <f>IF(L379&lt;&gt;"",VLOOKUP(L379,Vocabulary!$A:$J,2,),IF(M379&lt;&gt;"",M379,""))</f>
        <v>Veranderingsgebeurtenis</v>
      </c>
      <c r="K379" s="8">
        <v>617</v>
      </c>
      <c r="L379" s="8">
        <v>618</v>
      </c>
    </row>
    <row r="380" spans="1:13" x14ac:dyDescent="0.3">
      <c r="A380" s="16" t="str">
        <f t="shared" si="14"/>
        <v>620range</v>
      </c>
      <c r="B380" s="16" t="str">
        <f t="shared" si="15"/>
        <v>range624</v>
      </c>
      <c r="C380" s="10" t="s">
        <v>705</v>
      </c>
      <c r="D380" s="8" t="s">
        <v>62</v>
      </c>
      <c r="E380" s="12" t="str">
        <f>IF(K380,VLOOKUP(K380,Vocabulary!$A:$J,2,),"")</f>
        <v>vestigingsadres</v>
      </c>
      <c r="F380" s="4" t="s">
        <v>1</v>
      </c>
      <c r="G380" s="16" t="str">
        <f>IF(L380&lt;&gt;"",VLOOKUP(L380,Vocabulary!$A:$J,2,),IF(M380&lt;&gt;"",M380,""))</f>
        <v>ContactInfo</v>
      </c>
      <c r="K380" s="8">
        <v>620</v>
      </c>
      <c r="L380" s="8">
        <v>624</v>
      </c>
    </row>
    <row r="381" spans="1:13" x14ac:dyDescent="0.3">
      <c r="A381" s="16" t="str">
        <f t="shared" si="14"/>
        <v>621range</v>
      </c>
      <c r="B381" s="16" t="str">
        <f t="shared" si="15"/>
        <v>range</v>
      </c>
      <c r="C381" s="10" t="s">
        <v>705</v>
      </c>
      <c r="D381" s="8" t="s">
        <v>62</v>
      </c>
      <c r="E381" s="12" t="str">
        <f>IF(K381,VLOOKUP(K381,Vocabulary!$A:$J,2,),"")</f>
        <v>voorkeurslabel</v>
      </c>
      <c r="F381" s="4" t="s">
        <v>1</v>
      </c>
      <c r="G381" s="16" t="str">
        <f>IF(L381&lt;&gt;"",VLOOKUP(L381,Vocabulary!$A:$J,2,),IF(M381&lt;&gt;"",M381,""))</f>
        <v>_langstring</v>
      </c>
      <c r="K381" s="8">
        <v>621</v>
      </c>
      <c r="M381" s="18" t="s">
        <v>97</v>
      </c>
    </row>
    <row r="382" spans="1:13" x14ac:dyDescent="0.3">
      <c r="A382" s="16" t="str">
        <f t="shared" si="14"/>
        <v>622range</v>
      </c>
      <c r="B382" s="16" t="str">
        <f t="shared" si="15"/>
        <v>range</v>
      </c>
      <c r="C382" s="10" t="s">
        <v>705</v>
      </c>
      <c r="D382" s="8" t="s">
        <v>62</v>
      </c>
      <c r="E382" s="12" t="str">
        <f>IF(K382,VLOOKUP(K382,Vocabulary!$A:$J,2,),"")</f>
        <v>wettelijkeNaam</v>
      </c>
      <c r="F382" s="4" t="s">
        <v>1</v>
      </c>
      <c r="G382" s="16" t="str">
        <f>IF(L382&lt;&gt;"",VLOOKUP(L382,Vocabulary!$A:$J,2,),IF(M382&lt;&gt;"",M382,""))</f>
        <v>_langstring</v>
      </c>
      <c r="K382" s="8">
        <v>622</v>
      </c>
      <c r="M382" s="18" t="s">
        <v>97</v>
      </c>
    </row>
    <row r="383" spans="1:13" x14ac:dyDescent="0.3">
      <c r="A383" s="16" t="str">
        <f t="shared" si="14"/>
        <v>486subClassOf</v>
      </c>
      <c r="B383" s="16" t="str">
        <f t="shared" si="15"/>
        <v>subClassOf618</v>
      </c>
      <c r="C383" s="10" t="s">
        <v>705</v>
      </c>
      <c r="D383" s="8" t="s">
        <v>62</v>
      </c>
      <c r="E383" s="12" t="str">
        <f>IF(K383,VLOOKUP(K383,Vocabulary!$A:$J,2,),"")</f>
        <v>Fusie</v>
      </c>
      <c r="F383" s="4" t="s">
        <v>717</v>
      </c>
      <c r="G383" s="16" t="str">
        <f>IF(L383&lt;&gt;"",VLOOKUP(L383,Vocabulary!$A:$J,2,),IF(M383&lt;&gt;"",M383,""))</f>
        <v>Veranderingsgebeurtenis</v>
      </c>
      <c r="K383" s="8">
        <v>486</v>
      </c>
      <c r="L383" s="8">
        <v>618</v>
      </c>
    </row>
    <row r="384" spans="1:13" x14ac:dyDescent="0.3">
      <c r="A384" s="16" t="str">
        <f t="shared" si="14"/>
        <v>487subClassOf</v>
      </c>
      <c r="B384" s="16" t="str">
        <f t="shared" si="15"/>
        <v>subClassOf606</v>
      </c>
      <c r="C384" s="10" t="s">
        <v>705</v>
      </c>
      <c r="D384" s="8" t="s">
        <v>62</v>
      </c>
      <c r="E384" s="12" t="str">
        <f>IF(K384,VLOOKUP(K384,Vocabulary!$A:$J,2,),"")</f>
        <v>Hoedanigheid</v>
      </c>
      <c r="F384" s="4" t="s">
        <v>717</v>
      </c>
      <c r="G384" s="16" t="str">
        <f>IF(L384&lt;&gt;"",VLOOKUP(L384,Vocabulary!$A:$J,2,),IF(M384&lt;&gt;"",M384,""))</f>
        <v>Positie</v>
      </c>
      <c r="K384" s="8">
        <v>487</v>
      </c>
      <c r="L384" s="8">
        <v>606</v>
      </c>
    </row>
    <row r="385" spans="1:12" x14ac:dyDescent="0.3">
      <c r="A385" s="16" t="str">
        <f t="shared" si="14"/>
        <v>488subClassOf</v>
      </c>
      <c r="B385" s="16" t="str">
        <f t="shared" si="15"/>
        <v>subClassOf618</v>
      </c>
      <c r="C385" s="10" t="s">
        <v>705</v>
      </c>
      <c r="D385" s="8" t="s">
        <v>62</v>
      </c>
      <c r="E385" s="12" t="str">
        <f>IF(K385,VLOOKUP(K385,Vocabulary!$A:$J,2,),"")</f>
        <v>Splitsing</v>
      </c>
      <c r="F385" s="4" t="s">
        <v>717</v>
      </c>
      <c r="G385" s="16" t="str">
        <f>IF(L385&lt;&gt;"",VLOOKUP(L385,Vocabulary!$A:$J,2,),IF(M385&lt;&gt;"",M385,""))</f>
        <v>Veranderingsgebeurtenis</v>
      </c>
      <c r="K385" s="8">
        <v>488</v>
      </c>
      <c r="L385" s="8">
        <v>618</v>
      </c>
    </row>
    <row r="386" spans="1:12" x14ac:dyDescent="0.3">
      <c r="A386" s="16" t="str">
        <f t="shared" si="14"/>
        <v>489subClassOf</v>
      </c>
      <c r="B386" s="16" t="str">
        <f t="shared" si="15"/>
        <v>subClassOf618</v>
      </c>
      <c r="C386" s="10" t="s">
        <v>705</v>
      </c>
      <c r="D386" s="8" t="s">
        <v>62</v>
      </c>
      <c r="E386" s="12" t="str">
        <f>IF(K386,VLOOKUP(K386,Vocabulary!$A:$J,2,),"")</f>
        <v>Stopzetting</v>
      </c>
      <c r="F386" s="4" t="s">
        <v>717</v>
      </c>
      <c r="G386" s="16" t="str">
        <f>IF(L386&lt;&gt;"",VLOOKUP(L386,Vocabulary!$A:$J,2,),IF(M386&lt;&gt;"",M386,""))</f>
        <v>Veranderingsgebeurtenis</v>
      </c>
      <c r="K386" s="8">
        <v>489</v>
      </c>
      <c r="L386" s="8">
        <v>618</v>
      </c>
    </row>
    <row r="387" spans="1:12" x14ac:dyDescent="0.3">
      <c r="A387" s="16" t="str">
        <f t="shared" si="14"/>
        <v>490subClassOf</v>
      </c>
      <c r="B387" s="16" t="str">
        <f t="shared" si="15"/>
        <v>subClassOf618</v>
      </c>
      <c r="C387" s="10" t="s">
        <v>705</v>
      </c>
      <c r="D387" s="8" t="s">
        <v>62</v>
      </c>
      <c r="E387" s="12" t="str">
        <f>IF(K387,VLOOKUP(K387,Vocabulary!$A:$J,2,),"")</f>
        <v>Vervanging</v>
      </c>
      <c r="F387" s="4" t="s">
        <v>717</v>
      </c>
      <c r="G387" s="16" t="str">
        <f>IF(L387&lt;&gt;"",VLOOKUP(L387,Vocabulary!$A:$J,2,),IF(M387&lt;&gt;"",M387,""))</f>
        <v>Veranderingsgebeurtenis</v>
      </c>
      <c r="K387" s="8">
        <v>490</v>
      </c>
      <c r="L387" s="8">
        <v>618</v>
      </c>
    </row>
    <row r="388" spans="1:12" x14ac:dyDescent="0.3">
      <c r="A388" s="16" t="str">
        <f t="shared" si="14"/>
        <v>575subClassOf</v>
      </c>
      <c r="B388" s="16" t="str">
        <f t="shared" si="15"/>
        <v>subClassOf600</v>
      </c>
      <c r="C388" s="10" t="s">
        <v>705</v>
      </c>
      <c r="D388" s="8" t="s">
        <v>62</v>
      </c>
      <c r="E388" s="12" t="str">
        <f>IF(K388,VLOOKUP(K388,Vocabulary!$A:$J,2,),"")</f>
        <v>FormeleOrganisatie</v>
      </c>
      <c r="F388" s="4" t="s">
        <v>717</v>
      </c>
      <c r="G388" s="16" t="str">
        <f>IF(L388&lt;&gt;"",VLOOKUP(L388,Vocabulary!$A:$J,2,),IF(M388&lt;&gt;"",M388,""))</f>
        <v>Organisatie</v>
      </c>
      <c r="K388" s="8">
        <v>575</v>
      </c>
      <c r="L388" s="8">
        <v>600</v>
      </c>
    </row>
    <row r="389" spans="1:12" x14ac:dyDescent="0.3">
      <c r="A389" s="16" t="str">
        <f t="shared" si="14"/>
        <v>577subClassOf</v>
      </c>
      <c r="B389" s="16" t="str">
        <f t="shared" si="15"/>
        <v>subClassOf575</v>
      </c>
      <c r="C389" s="10" t="s">
        <v>705</v>
      </c>
      <c r="D389" s="8" t="s">
        <v>62</v>
      </c>
      <c r="E389" s="12" t="str">
        <f>IF(K389,VLOOKUP(K389,Vocabulary!$A:$J,2,),"")</f>
        <v>GeregistreerdeOrganisatie</v>
      </c>
      <c r="F389" s="4" t="s">
        <v>717</v>
      </c>
      <c r="G389" s="16" t="str">
        <f>IF(L389&lt;&gt;"",VLOOKUP(L389,Vocabulary!$A:$J,2,),IF(M389&lt;&gt;"",M389,""))</f>
        <v>FormeleOrganisatie</v>
      </c>
      <c r="K389" s="8">
        <v>577</v>
      </c>
      <c r="L389" s="8">
        <v>575</v>
      </c>
    </row>
    <row r="390" spans="1:12" x14ac:dyDescent="0.3">
      <c r="A390" s="16" t="str">
        <f t="shared" si="14"/>
        <v>599subClassOf</v>
      </c>
      <c r="B390" s="16" t="str">
        <f t="shared" si="15"/>
        <v>subClassOf618</v>
      </c>
      <c r="C390" s="10" t="s">
        <v>705</v>
      </c>
      <c r="D390" s="8" t="s">
        <v>62</v>
      </c>
      <c r="E390" s="12" t="str">
        <f>IF(K390,VLOOKUP(K390,Vocabulary!$A:$J,2,),"")</f>
        <v>Oprichtingsgebeurtenis</v>
      </c>
      <c r="F390" s="4" t="s">
        <v>717</v>
      </c>
      <c r="G390" s="16" t="str">
        <f>IF(L390&lt;&gt;"",VLOOKUP(L390,Vocabulary!$A:$J,2,),IF(M390&lt;&gt;"",M390,""))</f>
        <v>Veranderingsgebeurtenis</v>
      </c>
      <c r="K390" s="8">
        <v>599</v>
      </c>
      <c r="L390" s="8">
        <v>618</v>
      </c>
    </row>
    <row r="391" spans="1:12" x14ac:dyDescent="0.3">
      <c r="A391" s="16" t="str">
        <f t="shared" si="14"/>
        <v>602subClassOf</v>
      </c>
      <c r="B391" s="16" t="str">
        <f t="shared" si="15"/>
        <v>subClassOf600</v>
      </c>
      <c r="C391" s="10" t="s">
        <v>705</v>
      </c>
      <c r="D391" s="8" t="s">
        <v>62</v>
      </c>
      <c r="E391" s="12" t="str">
        <f>IF(K391,VLOOKUP(K391,Vocabulary!$A:$J,2,),"")</f>
        <v>Organisatie-eenheid</v>
      </c>
      <c r="F391" s="4" t="s">
        <v>717</v>
      </c>
      <c r="G391" s="16" t="str">
        <f>IF(L391&lt;&gt;"",VLOOKUP(L391,Vocabulary!$A:$J,2,),IF(M391&lt;&gt;"",M391,""))</f>
        <v>Organisatie</v>
      </c>
      <c r="K391" s="8">
        <v>602</v>
      </c>
      <c r="L391" s="8">
        <v>600</v>
      </c>
    </row>
    <row r="392" spans="1:12" x14ac:dyDescent="0.3">
      <c r="A392" s="16" t="str">
        <f t="shared" si="14"/>
        <v>608subClassOf</v>
      </c>
      <c r="B392" s="16" t="str">
        <f t="shared" si="15"/>
        <v>subClassOf600</v>
      </c>
      <c r="C392" s="10" t="s">
        <v>705</v>
      </c>
      <c r="D392" s="8" t="s">
        <v>62</v>
      </c>
      <c r="E392" s="12" t="str">
        <f>IF(K392,VLOOKUP(K392,Vocabulary!$A:$J,2,),"")</f>
        <v>PubliekeOrganisatie</v>
      </c>
      <c r="F392" s="4" t="s">
        <v>717</v>
      </c>
      <c r="G392" s="16" t="str">
        <f>IF(L392&lt;&gt;"",VLOOKUP(L392,Vocabulary!$A:$J,2,),IF(M392&lt;&gt;"",M392,""))</f>
        <v>Organisatie</v>
      </c>
      <c r="K392" s="8">
        <v>608</v>
      </c>
      <c r="L392" s="8">
        <v>600</v>
      </c>
    </row>
    <row r="393" spans="1:12" x14ac:dyDescent="0.3">
      <c r="A393" s="16" t="str">
        <f t="shared" si="14"/>
        <v>615subClassOf</v>
      </c>
      <c r="B393" s="16" t="str">
        <f t="shared" si="15"/>
        <v>subClassOf600</v>
      </c>
      <c r="C393" s="10" t="s">
        <v>705</v>
      </c>
      <c r="D393" s="8" t="s">
        <v>62</v>
      </c>
      <c r="E393" s="12" t="str">
        <f>IF(K393,VLOOKUP(K393,Vocabulary!$A:$J,2,),"")</f>
        <v>SamenwerkingVanOrganisaties</v>
      </c>
      <c r="F393" s="4" t="s">
        <v>717</v>
      </c>
      <c r="G393" s="16" t="str">
        <f>IF(L393&lt;&gt;"",VLOOKUP(L393,Vocabulary!$A:$J,2,),IF(M393&lt;&gt;"",M393,""))</f>
        <v>Organisatie</v>
      </c>
      <c r="K393" s="8">
        <v>615</v>
      </c>
      <c r="L393" s="8">
        <v>600</v>
      </c>
    </row>
    <row r="394" spans="1:12" x14ac:dyDescent="0.3">
      <c r="A394" s="16" t="str">
        <f t="shared" si="14"/>
        <v>493valueInScheme</v>
      </c>
      <c r="B394" s="16" t="str">
        <f t="shared" si="15"/>
        <v>valueInScheme635</v>
      </c>
      <c r="C394" s="10" t="s">
        <v>705</v>
      </c>
      <c r="D394" s="8" t="s">
        <v>62</v>
      </c>
      <c r="E394" s="12" t="str">
        <f>IF(K394,VLOOKUP(K394,Vocabulary!$A:$J,2,),"")</f>
        <v>rechtspersoonlijkheid</v>
      </c>
      <c r="F394" s="4" t="s">
        <v>739</v>
      </c>
      <c r="G394" s="16" t="str">
        <f>IF(L394&lt;&gt;"",VLOOKUP(L394,Vocabulary!$A:$J,2,),IF(M394&lt;&gt;"",M394,""))</f>
        <v>Rechtspersoonlijkheidtype</v>
      </c>
      <c r="K394" s="8">
        <v>493</v>
      </c>
      <c r="L394" s="8">
        <v>635</v>
      </c>
    </row>
    <row r="395" spans="1:12" x14ac:dyDescent="0.3">
      <c r="A395" s="16" t="str">
        <f t="shared" si="14"/>
        <v>494valueInScheme</v>
      </c>
      <c r="B395" s="16" t="str">
        <f t="shared" si="15"/>
        <v>valueInScheme634</v>
      </c>
      <c r="C395" s="10" t="s">
        <v>705</v>
      </c>
      <c r="D395" s="8" t="s">
        <v>62</v>
      </c>
      <c r="E395" s="12" t="str">
        <f>IF(K395,VLOOKUP(K395,Vocabulary!$A:$J,2,),"")</f>
        <v>rechtstoestand</v>
      </c>
      <c r="F395" s="4" t="s">
        <v>739</v>
      </c>
      <c r="G395" s="16" t="str">
        <f>IF(L395&lt;&gt;"",VLOOKUP(L395,Vocabulary!$A:$J,2,),IF(M395&lt;&gt;"",M395,""))</f>
        <v>Rechtstoestandtype</v>
      </c>
      <c r="K395" s="8">
        <v>494</v>
      </c>
      <c r="L395" s="8">
        <v>634</v>
      </c>
    </row>
    <row r="396" spans="1:12" x14ac:dyDescent="0.3">
      <c r="A396" s="16" t="str">
        <f t="shared" si="14"/>
        <v>495valueInScheme</v>
      </c>
      <c r="B396" s="16" t="str">
        <f t="shared" si="15"/>
        <v>valueInScheme633</v>
      </c>
      <c r="C396" s="10" t="s">
        <v>705</v>
      </c>
      <c r="D396" s="8" t="s">
        <v>62</v>
      </c>
      <c r="E396" s="12" t="str">
        <f>IF(K396,VLOOKUP(K396,Vocabulary!$A:$J,2,),"")</f>
        <v>rechtsvorm</v>
      </c>
      <c r="F396" s="4" t="s">
        <v>739</v>
      </c>
      <c r="G396" s="16" t="str">
        <f>IF(L396&lt;&gt;"",VLOOKUP(L396,Vocabulary!$A:$J,2,),IF(M396&lt;&gt;"",M396,""))</f>
        <v>Rechtsvormtype</v>
      </c>
      <c r="K396" s="8">
        <v>495</v>
      </c>
      <c r="L396" s="8">
        <v>633</v>
      </c>
    </row>
    <row r="397" spans="1:12" x14ac:dyDescent="0.3">
      <c r="A397" s="16" t="str">
        <f t="shared" si="14"/>
        <v>398domain</v>
      </c>
      <c r="B397" s="16" t="str">
        <f t="shared" si="15"/>
        <v>domain522</v>
      </c>
      <c r="C397" s="10" t="s">
        <v>705</v>
      </c>
      <c r="D397" s="8" t="s">
        <v>727</v>
      </c>
      <c r="E397" s="12" t="str">
        <f>IF(K397,VLOOKUP(K397,Vocabulary!$A:$J,2,),"")</f>
        <v>plaats</v>
      </c>
      <c r="F397" s="4" t="s">
        <v>0</v>
      </c>
      <c r="G397" s="16" t="str">
        <f>IF(L397&lt;&gt;"",VLOOKUP(L397,Vocabulary!$A:$J,2,),IF(M397&lt;&gt;"",M397,""))</f>
        <v>Jurisdictie</v>
      </c>
      <c r="K397" s="8">
        <v>398</v>
      </c>
      <c r="L397" s="8">
        <v>522</v>
      </c>
    </row>
    <row r="398" spans="1:12" x14ac:dyDescent="0.3">
      <c r="A398" s="16" t="str">
        <f t="shared" si="14"/>
        <v>460domain</v>
      </c>
      <c r="B398" s="16" t="str">
        <f t="shared" si="15"/>
        <v>domain437</v>
      </c>
      <c r="C398" s="10" t="s">
        <v>705</v>
      </c>
      <c r="D398" s="8" t="s">
        <v>727</v>
      </c>
      <c r="E398" s="12" t="str">
        <f>IF(K398,VLOOKUP(K398,Vocabulary!$A:$J,2,),"")</f>
        <v>afstammingstype</v>
      </c>
      <c r="F398" s="4" t="s">
        <v>0</v>
      </c>
      <c r="G398" s="16" t="str">
        <f>IF(L398&lt;&gt;"",VLOOKUP(L398,Vocabulary!$A:$J,2,),IF(M398&lt;&gt;"",M398,""))</f>
        <v>Afstamming</v>
      </c>
      <c r="K398" s="8">
        <v>460</v>
      </c>
      <c r="L398" s="8">
        <v>437</v>
      </c>
    </row>
    <row r="399" spans="1:12" x14ac:dyDescent="0.3">
      <c r="A399" s="16" t="str">
        <f t="shared" si="14"/>
        <v>463domain</v>
      </c>
      <c r="B399" s="16" t="str">
        <f t="shared" si="15"/>
        <v>domain451</v>
      </c>
      <c r="C399" s="10" t="s">
        <v>705</v>
      </c>
      <c r="D399" s="8" t="s">
        <v>727</v>
      </c>
      <c r="E399" s="12" t="str">
        <f>IF(K399,VLOOKUP(K399,Vocabulary!$A:$J,2,),"")</f>
        <v>datum</v>
      </c>
      <c r="F399" s="4" t="s">
        <v>0</v>
      </c>
      <c r="G399" s="16" t="str">
        <f>IF(L399&lt;&gt;"",VLOOKUP(L399,Vocabulary!$A:$J,2,),IF(M399&lt;&gt;"",M399,""))</f>
        <v>Persoonsgebeurtenis</v>
      </c>
      <c r="K399" s="8">
        <v>463</v>
      </c>
      <c r="L399" s="8">
        <v>451</v>
      </c>
    </row>
    <row r="400" spans="1:12" x14ac:dyDescent="0.3">
      <c r="A400" s="16" t="str">
        <f t="shared" si="14"/>
        <v>464domain</v>
      </c>
      <c r="B400" s="16" t="str">
        <f t="shared" si="15"/>
        <v>domain437</v>
      </c>
      <c r="C400" s="10" t="s">
        <v>705</v>
      </c>
      <c r="D400" s="8" t="s">
        <v>727</v>
      </c>
      <c r="E400" s="12" t="str">
        <f>IF(K400,VLOOKUP(K400,Vocabulary!$A:$J,2,),"")</f>
        <v>datumVanAfstamming</v>
      </c>
      <c r="F400" s="4" t="s">
        <v>0</v>
      </c>
      <c r="G400" s="16" t="str">
        <f>IF(L400&lt;&gt;"",VLOOKUP(L400,Vocabulary!$A:$J,2,),IF(M400&lt;&gt;"",M400,""))</f>
        <v>Afstamming</v>
      </c>
      <c r="K400" s="8">
        <v>464</v>
      </c>
      <c r="L400" s="8">
        <v>437</v>
      </c>
    </row>
    <row r="401" spans="1:12" x14ac:dyDescent="0.3">
      <c r="A401" s="16" t="str">
        <f t="shared" si="14"/>
        <v>465domain</v>
      </c>
      <c r="B401" s="16" t="str">
        <f t="shared" si="15"/>
        <v>domain566</v>
      </c>
      <c r="C401" s="10" t="s">
        <v>705</v>
      </c>
      <c r="D401" s="8" t="s">
        <v>727</v>
      </c>
      <c r="E401" s="12" t="str">
        <f>IF(K401,VLOOKUP(K401,Vocabulary!$A:$J,2,),"")</f>
        <v>gebruikteVoornaam</v>
      </c>
      <c r="F401" s="4" t="s">
        <v>0</v>
      </c>
      <c r="G401" s="16" t="str">
        <f>IF(L401&lt;&gt;"",VLOOKUP(L401,Vocabulary!$A:$J,2,),IF(M401&lt;&gt;"",M401,""))</f>
        <v>Persoon</v>
      </c>
      <c r="K401" s="8">
        <v>465</v>
      </c>
      <c r="L401" s="8">
        <v>566</v>
      </c>
    </row>
    <row r="402" spans="1:12" x14ac:dyDescent="0.3">
      <c r="A402" s="16" t="str">
        <f t="shared" si="14"/>
        <v>466domain</v>
      </c>
      <c r="B402" s="16" t="str">
        <f t="shared" si="15"/>
        <v>domain566</v>
      </c>
      <c r="C402" s="10" t="s">
        <v>705</v>
      </c>
      <c r="D402" s="8" t="s">
        <v>727</v>
      </c>
      <c r="E402" s="12" t="str">
        <f>IF(K402,VLOOKUP(K402,Vocabulary!$A:$J,2,),"")</f>
        <v>geslacht</v>
      </c>
      <c r="F402" s="4" t="s">
        <v>0</v>
      </c>
      <c r="G402" s="16" t="str">
        <f>IF(L402&lt;&gt;"",VLOOKUP(L402,Vocabulary!$A:$J,2,),IF(M402&lt;&gt;"",M402,""))</f>
        <v>Persoon</v>
      </c>
      <c r="K402" s="8">
        <v>466</v>
      </c>
      <c r="L402" s="8">
        <v>566</v>
      </c>
    </row>
    <row r="403" spans="1:12" x14ac:dyDescent="0.3">
      <c r="A403" s="16" t="str">
        <f t="shared" si="14"/>
        <v>467domain</v>
      </c>
      <c r="B403" s="16" t="str">
        <f t="shared" si="15"/>
        <v>domain443</v>
      </c>
      <c r="C403" s="10" t="s">
        <v>705</v>
      </c>
      <c r="D403" s="8" t="s">
        <v>727</v>
      </c>
      <c r="E403" s="12" t="str">
        <f>IF(K403,VLOOKUP(K403,Vocabulary!$A:$J,2,),"")</f>
        <v>gezinsadres</v>
      </c>
      <c r="F403" s="4" t="s">
        <v>0</v>
      </c>
      <c r="G403" s="16" t="str">
        <f>IF(L403&lt;&gt;"",VLOOKUP(L403,Vocabulary!$A:$J,2,),IF(M403&lt;&gt;"",M403,""))</f>
        <v>Gezin</v>
      </c>
      <c r="K403" s="8">
        <v>467</v>
      </c>
      <c r="L403" s="8">
        <v>443</v>
      </c>
    </row>
    <row r="404" spans="1:12" x14ac:dyDescent="0.3">
      <c r="A404" s="16" t="str">
        <f t="shared" si="14"/>
        <v>468domain</v>
      </c>
      <c r="B404" s="16" t="str">
        <f t="shared" si="15"/>
        <v>domain444</v>
      </c>
      <c r="C404" s="10" t="s">
        <v>705</v>
      </c>
      <c r="D404" s="8" t="s">
        <v>727</v>
      </c>
      <c r="E404" s="12" t="str">
        <f>IF(K404,VLOOKUP(K404,Vocabulary!$A:$J,2,),"")</f>
        <v>gezinsrelatietype</v>
      </c>
      <c r="F404" s="4" t="s">
        <v>0</v>
      </c>
      <c r="G404" s="16" t="str">
        <f>IF(L404&lt;&gt;"",VLOOKUP(L404,Vocabulary!$A:$J,2,),IF(M404&lt;&gt;"",M404,""))</f>
        <v>Gezinsrelatie</v>
      </c>
      <c r="K404" s="8">
        <v>468</v>
      </c>
      <c r="L404" s="8">
        <v>444</v>
      </c>
    </row>
    <row r="405" spans="1:12" x14ac:dyDescent="0.3">
      <c r="A405" s="16" t="str">
        <f t="shared" si="14"/>
        <v>469domain</v>
      </c>
      <c r="B405" s="16" t="str">
        <f t="shared" si="15"/>
        <v>domain566</v>
      </c>
      <c r="C405" s="10" t="s">
        <v>705</v>
      </c>
      <c r="D405" s="8" t="s">
        <v>727</v>
      </c>
      <c r="E405" s="12" t="str">
        <f>IF(K405,VLOOKUP(K405,Vocabulary!$A:$J,2,),"")</f>
        <v>heeftBurgerlijkeStaat</v>
      </c>
      <c r="F405" s="4" t="s">
        <v>0</v>
      </c>
      <c r="G405" s="16" t="str">
        <f>IF(L405&lt;&gt;"",VLOOKUP(L405,Vocabulary!$A:$J,2,),IF(M405&lt;&gt;"",M405,""))</f>
        <v>Persoon</v>
      </c>
      <c r="K405" s="8">
        <v>469</v>
      </c>
      <c r="L405" s="8">
        <v>566</v>
      </c>
    </row>
    <row r="406" spans="1:12" x14ac:dyDescent="0.3">
      <c r="A406" s="16" t="str">
        <f t="shared" si="14"/>
        <v>470domain</v>
      </c>
      <c r="B406" s="16" t="str">
        <f t="shared" si="15"/>
        <v>domain566</v>
      </c>
      <c r="C406" s="10" t="s">
        <v>705</v>
      </c>
      <c r="D406" s="8" t="s">
        <v>727</v>
      </c>
      <c r="E406" s="12" t="str">
        <f>IF(K406,VLOOKUP(K406,Vocabulary!$A:$J,2,),"")</f>
        <v>heeftGeboorte</v>
      </c>
      <c r="F406" s="4" t="s">
        <v>0</v>
      </c>
      <c r="G406" s="16" t="str">
        <f>IF(L406&lt;&gt;"",VLOOKUP(L406,Vocabulary!$A:$J,2,),IF(M406&lt;&gt;"",M406,""))</f>
        <v>Persoon</v>
      </c>
      <c r="K406" s="8">
        <v>470</v>
      </c>
      <c r="L406" s="8">
        <v>566</v>
      </c>
    </row>
    <row r="407" spans="1:12" x14ac:dyDescent="0.3">
      <c r="A407" s="16" t="str">
        <f t="shared" si="14"/>
        <v>472domain</v>
      </c>
      <c r="B407" s="16" t="str">
        <f t="shared" si="15"/>
        <v>domain566</v>
      </c>
      <c r="C407" s="10" t="s">
        <v>705</v>
      </c>
      <c r="D407" s="8" t="s">
        <v>727</v>
      </c>
      <c r="E407" s="12" t="str">
        <f>IF(K407,VLOOKUP(K407,Vocabulary!$A:$J,2,),"")</f>
        <v>heeftNationaliteit</v>
      </c>
      <c r="F407" s="4" t="s">
        <v>0</v>
      </c>
      <c r="G407" s="16" t="str">
        <f>IF(L407&lt;&gt;"",VLOOKUP(L407,Vocabulary!$A:$J,2,),IF(M407&lt;&gt;"",M407,""))</f>
        <v>Persoon</v>
      </c>
      <c r="K407" s="8">
        <v>472</v>
      </c>
      <c r="L407" s="8">
        <v>566</v>
      </c>
    </row>
    <row r="408" spans="1:12" x14ac:dyDescent="0.3">
      <c r="A408" s="16" t="str">
        <f t="shared" si="14"/>
        <v>473domain</v>
      </c>
      <c r="B408" s="16" t="str">
        <f t="shared" si="15"/>
        <v>domain566</v>
      </c>
      <c r="C408" s="10" t="s">
        <v>705</v>
      </c>
      <c r="D408" s="8" t="s">
        <v>727</v>
      </c>
      <c r="E408" s="12" t="str">
        <f>IF(K408,VLOOKUP(K408,Vocabulary!$A:$J,2,),"")</f>
        <v>heeftOverlijden</v>
      </c>
      <c r="F408" s="4" t="s">
        <v>0</v>
      </c>
      <c r="G408" s="16" t="str">
        <f>IF(L408&lt;&gt;"",VLOOKUP(L408,Vocabulary!$A:$J,2,),IF(M408&lt;&gt;"",M408,""))</f>
        <v>Persoon</v>
      </c>
      <c r="K408" s="8">
        <v>473</v>
      </c>
      <c r="L408" s="8">
        <v>566</v>
      </c>
    </row>
    <row r="409" spans="1:12" x14ac:dyDescent="0.3">
      <c r="A409" s="16" t="str">
        <f t="shared" si="14"/>
        <v>630domain</v>
      </c>
      <c r="B409" s="16" t="str">
        <f t="shared" si="15"/>
        <v>domain566</v>
      </c>
      <c r="C409" s="10" t="s">
        <v>705</v>
      </c>
      <c r="D409" s="8" t="s">
        <v>727</v>
      </c>
      <c r="E409" s="12" t="str">
        <f>IF(K409,VLOOKUP(K409,Vocabulary!$A:$J,2,),"")</f>
        <v>heeftRelatieMet</v>
      </c>
      <c r="F409" s="4" t="s">
        <v>0</v>
      </c>
      <c r="G409" s="16" t="str">
        <f>IF(L409&lt;&gt;"",VLOOKUP(L409,Vocabulary!$A:$J,2,),IF(M409&lt;&gt;"",M409,""))</f>
        <v>Persoon</v>
      </c>
      <c r="K409" s="8">
        <v>630</v>
      </c>
      <c r="L409" s="8">
        <v>566</v>
      </c>
    </row>
    <row r="410" spans="1:12" ht="28.8" x14ac:dyDescent="0.3">
      <c r="A410" s="16" t="str">
        <f t="shared" si="14"/>
        <v>462domain</v>
      </c>
      <c r="B410" s="16" t="str">
        <f t="shared" si="15"/>
        <v>domain566</v>
      </c>
      <c r="C410" s="10" t="s">
        <v>705</v>
      </c>
      <c r="D410" s="8" t="s">
        <v>727</v>
      </c>
      <c r="E410" s="12" t="str">
        <f>IF(K410,VLOOKUP(K410,Vocabulary!$A:$J,2,),"")</f>
        <v>Inwonerschap.binnenJurisdictie</v>
      </c>
      <c r="F410" s="4" t="s">
        <v>0</v>
      </c>
      <c r="G410" s="16" t="str">
        <f>IF(L410&lt;&gt;"",VLOOKUP(L410,Vocabulary!$A:$J,2,),IF(M410&lt;&gt;"",M410,""))</f>
        <v>Persoon</v>
      </c>
      <c r="K410" s="8">
        <v>462</v>
      </c>
      <c r="L410" s="8">
        <v>566</v>
      </c>
    </row>
    <row r="411" spans="1:12" x14ac:dyDescent="0.3">
      <c r="A411" s="16" t="str">
        <f t="shared" si="14"/>
        <v>477domain</v>
      </c>
      <c r="B411" s="16" t="str">
        <f t="shared" si="15"/>
        <v>domain566</v>
      </c>
      <c r="C411" s="10" t="s">
        <v>705</v>
      </c>
      <c r="D411" s="8" t="s">
        <v>727</v>
      </c>
      <c r="E411" s="12" t="str">
        <f>IF(K411,VLOOKUP(K411,Vocabulary!$A:$J,2,),"")</f>
        <v>isHoofdVan</v>
      </c>
      <c r="F411" s="4" t="s">
        <v>0</v>
      </c>
      <c r="G411" s="16" t="str">
        <f>IF(L411&lt;&gt;"",VLOOKUP(L411,Vocabulary!$A:$J,2,),IF(M411&lt;&gt;"",M411,""))</f>
        <v>Persoon</v>
      </c>
      <c r="K411" s="8">
        <v>477</v>
      </c>
      <c r="L411" s="8">
        <v>566</v>
      </c>
    </row>
    <row r="412" spans="1:12" x14ac:dyDescent="0.3">
      <c r="A412" s="16" t="str">
        <f t="shared" si="14"/>
        <v>478domain</v>
      </c>
      <c r="B412" s="16" t="str">
        <f t="shared" si="15"/>
        <v>domain566</v>
      </c>
      <c r="C412" s="10" t="s">
        <v>705</v>
      </c>
      <c r="D412" s="8" t="s">
        <v>727</v>
      </c>
      <c r="E412" s="12" t="str">
        <f>IF(K412,VLOOKUP(K412,Vocabulary!$A:$J,2,),"")</f>
        <v>isLidVan</v>
      </c>
      <c r="F412" s="4" t="s">
        <v>0</v>
      </c>
      <c r="G412" s="16" t="str">
        <f>IF(L412&lt;&gt;"",VLOOKUP(L412,Vocabulary!$A:$J,2,),IF(M412&lt;&gt;"",M412,""))</f>
        <v>Persoon</v>
      </c>
      <c r="K412" s="8">
        <v>478</v>
      </c>
      <c r="L412" s="8">
        <v>566</v>
      </c>
    </row>
    <row r="413" spans="1:12" x14ac:dyDescent="0.3">
      <c r="A413" s="16" t="str">
        <f t="shared" si="14"/>
        <v>480domain</v>
      </c>
      <c r="B413" s="16" t="str">
        <f t="shared" si="15"/>
        <v>domain448</v>
      </c>
      <c r="C413" s="10" t="s">
        <v>705</v>
      </c>
      <c r="D413" s="8" t="s">
        <v>727</v>
      </c>
      <c r="E413" s="12" t="str">
        <f>IF(K413,VLOOKUP(K413,Vocabulary!$A:$J,2,),"")</f>
        <v>nationaliteit</v>
      </c>
      <c r="F413" s="4" t="s">
        <v>0</v>
      </c>
      <c r="G413" s="16" t="str">
        <f>IF(L413&lt;&gt;"",VLOOKUP(L413,Vocabulary!$A:$J,2,),IF(M413&lt;&gt;"",M413,""))</f>
        <v>Nationaliteit</v>
      </c>
      <c r="K413" s="8">
        <v>480</v>
      </c>
      <c r="L413" s="8">
        <v>448</v>
      </c>
    </row>
    <row r="414" spans="1:12" x14ac:dyDescent="0.3">
      <c r="A414" s="16" t="str">
        <f t="shared" si="14"/>
        <v>481domain</v>
      </c>
      <c r="B414" s="16" t="str">
        <f t="shared" si="15"/>
        <v>domain451</v>
      </c>
      <c r="C414" s="10" t="s">
        <v>705</v>
      </c>
      <c r="D414" s="8" t="s">
        <v>727</v>
      </c>
      <c r="E414" s="12" t="str">
        <f>IF(K414,VLOOKUP(K414,Vocabulary!$A:$J,2,),"")</f>
        <v>plaats</v>
      </c>
      <c r="F414" s="4" t="s">
        <v>0</v>
      </c>
      <c r="G414" s="16" t="str">
        <f>IF(L414&lt;&gt;"",VLOOKUP(L414,Vocabulary!$A:$J,2,),IF(M414&lt;&gt;"",M414,""))</f>
        <v>Persoonsgebeurtenis</v>
      </c>
      <c r="K414" s="8">
        <v>481</v>
      </c>
      <c r="L414" s="8">
        <v>451</v>
      </c>
    </row>
    <row r="415" spans="1:12" x14ac:dyDescent="0.3">
      <c r="A415" s="16" t="str">
        <f t="shared" si="14"/>
        <v>482domain</v>
      </c>
      <c r="B415" s="16" t="str">
        <f t="shared" si="15"/>
        <v>domain442</v>
      </c>
      <c r="C415" s="10" t="s">
        <v>705</v>
      </c>
      <c r="D415" s="8" t="s">
        <v>727</v>
      </c>
      <c r="E415" s="12" t="str">
        <f>IF(K415,VLOOKUP(K415,Vocabulary!$A:$J,2,),"")</f>
        <v>registratie</v>
      </c>
      <c r="F415" s="4" t="s">
        <v>0</v>
      </c>
      <c r="G415" s="16" t="str">
        <f>IF(L415&lt;&gt;"",VLOOKUP(L415,Vocabulary!$A:$J,2,),IF(M415&lt;&gt;"",M415,""))</f>
        <v>GeregistreerdPersoon</v>
      </c>
      <c r="K415" s="8">
        <v>482</v>
      </c>
      <c r="L415" s="8">
        <v>442</v>
      </c>
    </row>
    <row r="416" spans="1:12" ht="28.8" x14ac:dyDescent="0.3">
      <c r="A416" s="16" t="str">
        <f t="shared" si="14"/>
        <v>461domain</v>
      </c>
      <c r="B416" s="16" t="str">
        <f t="shared" si="15"/>
        <v>domain566</v>
      </c>
      <c r="C416" s="10" t="s">
        <v>705</v>
      </c>
      <c r="D416" s="8" t="s">
        <v>727</v>
      </c>
      <c r="E416" s="12" t="str">
        <f>IF(K416,VLOOKUP(K416,Vocabulary!$A:$J,2,),"")</f>
        <v>Staatburgerschap.binnenJurisdictie</v>
      </c>
      <c r="F416" s="4" t="s">
        <v>0</v>
      </c>
      <c r="G416" s="16" t="str">
        <f>IF(L416&lt;&gt;"",VLOOKUP(L416,Vocabulary!$A:$J,2,),IF(M416&lt;&gt;"",M416,""))</f>
        <v>Persoon</v>
      </c>
      <c r="K416" s="8">
        <v>461</v>
      </c>
      <c r="L416" s="8">
        <v>566</v>
      </c>
    </row>
    <row r="417" spans="1:12" x14ac:dyDescent="0.3">
      <c r="A417" s="16" t="str">
        <f t="shared" si="14"/>
        <v>483domain</v>
      </c>
      <c r="B417" s="16" t="str">
        <f t="shared" si="15"/>
        <v>domain438</v>
      </c>
      <c r="C417" s="10" t="s">
        <v>705</v>
      </c>
      <c r="D417" s="8" t="s">
        <v>727</v>
      </c>
      <c r="E417" s="12" t="str">
        <f>IF(K417,VLOOKUP(K417,Vocabulary!$A:$J,2,),"")</f>
        <v>type</v>
      </c>
      <c r="F417" s="4" t="s">
        <v>0</v>
      </c>
      <c r="G417" s="16" t="str">
        <f>IF(L417&lt;&gt;"",VLOOKUP(L417,Vocabulary!$A:$J,2,),IF(M417&lt;&gt;"",M417,""))</f>
        <v>BurgerlijkeStaat</v>
      </c>
      <c r="K417" s="8">
        <v>483</v>
      </c>
      <c r="L417" s="8">
        <v>438</v>
      </c>
    </row>
    <row r="418" spans="1:12" x14ac:dyDescent="0.3">
      <c r="A418" s="16" t="str">
        <f t="shared" si="14"/>
        <v>484domain</v>
      </c>
      <c r="B418" s="16" t="str">
        <f t="shared" si="15"/>
        <v>domain457</v>
      </c>
      <c r="C418" s="10" t="s">
        <v>705</v>
      </c>
      <c r="D418" s="8" t="s">
        <v>727</v>
      </c>
      <c r="E418" s="12" t="str">
        <f>IF(K418,VLOOKUP(K418,Vocabulary!$A:$J,2,),"")</f>
        <v>verblijfsadres</v>
      </c>
      <c r="F418" s="4" t="s">
        <v>0</v>
      </c>
      <c r="G418" s="16" t="str">
        <f>IF(L418&lt;&gt;"",VLOOKUP(L418,Vocabulary!$A:$J,2,),IF(M418&lt;&gt;"",M418,""))</f>
        <v>Verblijfplaats</v>
      </c>
      <c r="K418" s="8">
        <v>484</v>
      </c>
      <c r="L418" s="8">
        <v>457</v>
      </c>
    </row>
    <row r="419" spans="1:12" x14ac:dyDescent="0.3">
      <c r="A419" s="16" t="str">
        <f t="shared" si="14"/>
        <v>485domain</v>
      </c>
      <c r="B419" s="16" t="str">
        <f t="shared" si="15"/>
        <v>domain566</v>
      </c>
      <c r="C419" s="10" t="s">
        <v>705</v>
      </c>
      <c r="D419" s="8" t="s">
        <v>727</v>
      </c>
      <c r="E419" s="12" t="str">
        <f>IF(K419,VLOOKUP(K419,Vocabulary!$A:$J,2,),"")</f>
        <v>volledigeNaam</v>
      </c>
      <c r="F419" s="4" t="s">
        <v>0</v>
      </c>
      <c r="G419" s="16" t="str">
        <f>IF(L419&lt;&gt;"",VLOOKUP(L419,Vocabulary!$A:$J,2,),IF(M419&lt;&gt;"",M419,""))</f>
        <v>Persoon</v>
      </c>
      <c r="K419" s="8">
        <v>485</v>
      </c>
      <c r="L419" s="8">
        <v>566</v>
      </c>
    </row>
    <row r="420" spans="1:12" x14ac:dyDescent="0.3">
      <c r="A420" s="16" t="str">
        <f t="shared" si="14"/>
        <v>637domain</v>
      </c>
      <c r="B420" s="16" t="str">
        <f t="shared" si="15"/>
        <v>domain566</v>
      </c>
      <c r="C420" s="10" t="s">
        <v>705</v>
      </c>
      <c r="D420" s="8" t="s">
        <v>727</v>
      </c>
      <c r="E420" s="12" t="str">
        <f>IF(K420,VLOOKUP(K420,Vocabulary!$A:$J,2,),"")</f>
        <v>achternaam</v>
      </c>
      <c r="F420" s="4" t="s">
        <v>0</v>
      </c>
      <c r="G420" s="16" t="str">
        <f>IF(L420&lt;&gt;"",VLOOKUP(L420,Vocabulary!$A:$J,2,),IF(M420&lt;&gt;"",M420,""))</f>
        <v>Persoon</v>
      </c>
      <c r="K420" s="8">
        <v>637</v>
      </c>
      <c r="L420" s="8">
        <v>566</v>
      </c>
    </row>
    <row r="421" spans="1:12" x14ac:dyDescent="0.3">
      <c r="A421" s="16" t="str">
        <f t="shared" si="14"/>
        <v>561domain</v>
      </c>
      <c r="B421" s="16" t="str">
        <f t="shared" si="15"/>
        <v>domain566</v>
      </c>
      <c r="C421" s="10" t="s">
        <v>705</v>
      </c>
      <c r="D421" s="8" t="s">
        <v>727</v>
      </c>
      <c r="E421" s="12" t="str">
        <f>IF(K421,VLOOKUP(K421,Vocabulary!$A:$J,2,),"")</f>
        <v>geboortenaam</v>
      </c>
      <c r="F421" s="4" t="s">
        <v>0</v>
      </c>
      <c r="G421" s="16" t="str">
        <f>IF(L421&lt;&gt;"",VLOOKUP(L421,Vocabulary!$A:$J,2,),IF(M421&lt;&gt;"",M421,""))</f>
        <v>Persoon</v>
      </c>
      <c r="K421" s="8">
        <v>561</v>
      </c>
      <c r="L421" s="8">
        <v>566</v>
      </c>
    </row>
    <row r="422" spans="1:12" x14ac:dyDescent="0.3">
      <c r="A422" s="16" t="str">
        <f t="shared" si="14"/>
        <v>563domain</v>
      </c>
      <c r="B422" s="16" t="str">
        <f t="shared" si="15"/>
        <v>domain566</v>
      </c>
      <c r="C422" s="10" t="s">
        <v>705</v>
      </c>
      <c r="D422" s="8" t="s">
        <v>727</v>
      </c>
      <c r="E422" s="12" t="str">
        <f>IF(K422,VLOOKUP(K422,Vocabulary!$A:$J,2,),"")</f>
        <v>inwonerschap</v>
      </c>
      <c r="F422" s="4" t="s">
        <v>0</v>
      </c>
      <c r="G422" s="16" t="str">
        <f>IF(L422&lt;&gt;"",VLOOKUP(L422,Vocabulary!$A:$J,2,),IF(M422&lt;&gt;"",M422,""))</f>
        <v>Persoon</v>
      </c>
      <c r="K422" s="8">
        <v>563</v>
      </c>
      <c r="L422" s="8">
        <v>566</v>
      </c>
    </row>
    <row r="423" spans="1:12" x14ac:dyDescent="0.3">
      <c r="A423" s="16" t="str">
        <f t="shared" si="14"/>
        <v>565domain</v>
      </c>
      <c r="B423" s="16" t="str">
        <f t="shared" si="15"/>
        <v>domain566</v>
      </c>
      <c r="C423" s="10" t="s">
        <v>705</v>
      </c>
      <c r="D423" s="8" t="s">
        <v>727</v>
      </c>
      <c r="E423" s="12" t="str">
        <f>IF(K423,VLOOKUP(K423,Vocabulary!$A:$J,2,),"")</f>
        <v>patroniem</v>
      </c>
      <c r="F423" s="4" t="s">
        <v>0</v>
      </c>
      <c r="G423" s="16" t="str">
        <f>IF(L423&lt;&gt;"",VLOOKUP(L423,Vocabulary!$A:$J,2,),IF(M423&lt;&gt;"",M423,""))</f>
        <v>Persoon</v>
      </c>
      <c r="K423" s="8">
        <v>565</v>
      </c>
      <c r="L423" s="8">
        <v>566</v>
      </c>
    </row>
    <row r="424" spans="1:12" x14ac:dyDescent="0.3">
      <c r="A424" s="16" t="str">
        <f t="shared" si="14"/>
        <v>567domain</v>
      </c>
      <c r="B424" s="16" t="str">
        <f t="shared" si="15"/>
        <v>domain566</v>
      </c>
      <c r="C424" s="10" t="s">
        <v>705</v>
      </c>
      <c r="D424" s="8" t="s">
        <v>727</v>
      </c>
      <c r="E424" s="12" t="str">
        <f>IF(K424,VLOOKUP(K424,Vocabulary!$A:$J,2,),"")</f>
        <v>staatsburgerschap</v>
      </c>
      <c r="F424" s="4" t="s">
        <v>0</v>
      </c>
      <c r="G424" s="16" t="str">
        <f>IF(L424&lt;&gt;"",VLOOKUP(L424,Vocabulary!$A:$J,2,),IF(M424&lt;&gt;"",M424,""))</f>
        <v>Persoon</v>
      </c>
      <c r="K424" s="8">
        <v>567</v>
      </c>
      <c r="L424" s="8">
        <v>566</v>
      </c>
    </row>
    <row r="425" spans="1:12" x14ac:dyDescent="0.3">
      <c r="A425" s="16" t="str">
        <f t="shared" si="14"/>
        <v>638domain</v>
      </c>
      <c r="B425" s="16" t="str">
        <f t="shared" si="15"/>
        <v>domain566</v>
      </c>
      <c r="C425" s="10" t="s">
        <v>705</v>
      </c>
      <c r="D425" s="8" t="s">
        <v>727</v>
      </c>
      <c r="E425" s="12" t="str">
        <f>IF(K425,VLOOKUP(K425,Vocabulary!$A:$J,2,),"")</f>
        <v>voornaam</v>
      </c>
      <c r="F425" s="4" t="s">
        <v>0</v>
      </c>
      <c r="G425" s="16" t="str">
        <f>IF(L425&lt;&gt;"",VLOOKUP(L425,Vocabulary!$A:$J,2,),IF(M425&lt;&gt;"",M425,""))</f>
        <v>Persoon</v>
      </c>
      <c r="K425" s="8">
        <v>638</v>
      </c>
      <c r="L425" s="8">
        <v>566</v>
      </c>
    </row>
    <row r="426" spans="1:12" x14ac:dyDescent="0.3">
      <c r="A426" s="16" t="str">
        <f t="shared" si="14"/>
        <v>469range</v>
      </c>
      <c r="B426" s="16" t="str">
        <f t="shared" si="15"/>
        <v>range438</v>
      </c>
      <c r="C426" s="10" t="s">
        <v>705</v>
      </c>
      <c r="D426" s="8" t="s">
        <v>727</v>
      </c>
      <c r="E426" s="12" t="str">
        <f>IF(K426,VLOOKUP(K426,Vocabulary!$A:$J,2,),"")</f>
        <v>heeftBurgerlijkeStaat</v>
      </c>
      <c r="F426" s="4" t="s">
        <v>1</v>
      </c>
      <c r="G426" s="16" t="str">
        <f>IF(L426&lt;&gt;"",VLOOKUP(L426,Vocabulary!$A:$J,2,),IF(M426&lt;&gt;"",M426,""))</f>
        <v>BurgerlijkeStaat</v>
      </c>
      <c r="K426" s="8">
        <v>469</v>
      </c>
      <c r="L426" s="8">
        <v>438</v>
      </c>
    </row>
    <row r="427" spans="1:12" x14ac:dyDescent="0.3">
      <c r="A427" s="16" t="str">
        <f t="shared" si="14"/>
        <v>470range</v>
      </c>
      <c r="B427" s="16" t="str">
        <f t="shared" si="15"/>
        <v>range440</v>
      </c>
      <c r="C427" s="10" t="s">
        <v>705</v>
      </c>
      <c r="D427" s="8" t="s">
        <v>727</v>
      </c>
      <c r="E427" s="12" t="str">
        <f>IF(K427,VLOOKUP(K427,Vocabulary!$A:$J,2,),"")</f>
        <v>heeftGeboorte</v>
      </c>
      <c r="F427" s="4" t="s">
        <v>1</v>
      </c>
      <c r="G427" s="16" t="str">
        <f>IF(L427&lt;&gt;"",VLOOKUP(L427,Vocabulary!$A:$J,2,),IF(M427&lt;&gt;"",M427,""))</f>
        <v>Geboorte</v>
      </c>
      <c r="K427" s="8">
        <v>470</v>
      </c>
      <c r="L427" s="8">
        <v>440</v>
      </c>
    </row>
    <row r="428" spans="1:12" x14ac:dyDescent="0.3">
      <c r="A428" s="16" t="str">
        <f t="shared" si="14"/>
        <v>472range</v>
      </c>
      <c r="B428" s="16" t="str">
        <f t="shared" si="15"/>
        <v>range448</v>
      </c>
      <c r="C428" s="10" t="s">
        <v>705</v>
      </c>
      <c r="D428" s="8" t="s">
        <v>727</v>
      </c>
      <c r="E428" s="12" t="str">
        <f>IF(K428,VLOOKUP(K428,Vocabulary!$A:$J,2,),"")</f>
        <v>heeftNationaliteit</v>
      </c>
      <c r="F428" s="4" t="s">
        <v>1</v>
      </c>
      <c r="G428" s="16" t="str">
        <f>IF(L428&lt;&gt;"",VLOOKUP(L428,Vocabulary!$A:$J,2,),IF(M428&lt;&gt;"",M428,""))</f>
        <v>Nationaliteit</v>
      </c>
      <c r="K428" s="8">
        <v>472</v>
      </c>
      <c r="L428" s="8">
        <v>448</v>
      </c>
    </row>
    <row r="429" spans="1:12" x14ac:dyDescent="0.3">
      <c r="A429" s="16" t="str">
        <f t="shared" si="14"/>
        <v>473range</v>
      </c>
      <c r="B429" s="16" t="str">
        <f t="shared" si="15"/>
        <v>range449</v>
      </c>
      <c r="C429" s="10" t="s">
        <v>705</v>
      </c>
      <c r="D429" s="8" t="s">
        <v>727</v>
      </c>
      <c r="E429" s="12" t="str">
        <f>IF(K429,VLOOKUP(K429,Vocabulary!$A:$J,2,),"")</f>
        <v>heeftOverlijden</v>
      </c>
      <c r="F429" s="4" t="s">
        <v>1</v>
      </c>
      <c r="G429" s="16" t="str">
        <f>IF(L429&lt;&gt;"",VLOOKUP(L429,Vocabulary!$A:$J,2,),IF(M429&lt;&gt;"",M429,""))</f>
        <v>Overlijden</v>
      </c>
      <c r="K429" s="8">
        <v>473</v>
      </c>
      <c r="L429" s="8">
        <v>449</v>
      </c>
    </row>
    <row r="430" spans="1:12" ht="28.8" x14ac:dyDescent="0.3">
      <c r="A430" s="16" t="str">
        <f t="shared" si="14"/>
        <v>462range</v>
      </c>
      <c r="B430" s="16" t="str">
        <f t="shared" si="15"/>
        <v>range522</v>
      </c>
      <c r="C430" s="10" t="s">
        <v>705</v>
      </c>
      <c r="D430" s="8" t="s">
        <v>727</v>
      </c>
      <c r="E430" s="12" t="str">
        <f>IF(K430,VLOOKUP(K430,Vocabulary!$A:$J,2,),"")</f>
        <v>Inwonerschap.binnenJurisdictie</v>
      </c>
      <c r="F430" s="4" t="s">
        <v>1</v>
      </c>
      <c r="G430" s="16" t="str">
        <f>IF(L430&lt;&gt;"",VLOOKUP(L430,Vocabulary!$A:$J,2,),IF(M430&lt;&gt;"",M430,""))</f>
        <v>Jurisdictie</v>
      </c>
      <c r="K430" s="8">
        <v>462</v>
      </c>
      <c r="L430" s="8">
        <v>522</v>
      </c>
    </row>
    <row r="431" spans="1:12" x14ac:dyDescent="0.3">
      <c r="A431" s="16" t="str">
        <f t="shared" si="14"/>
        <v>477range</v>
      </c>
      <c r="B431" s="16" t="str">
        <f t="shared" si="15"/>
        <v>range443</v>
      </c>
      <c r="C431" s="10" t="s">
        <v>705</v>
      </c>
      <c r="D431" s="8" t="s">
        <v>727</v>
      </c>
      <c r="E431" s="12" t="str">
        <f>IF(K431,VLOOKUP(K431,Vocabulary!$A:$J,2,),"")</f>
        <v>isHoofdVan</v>
      </c>
      <c r="F431" s="4" t="s">
        <v>1</v>
      </c>
      <c r="G431" s="16" t="str">
        <f>IF(L431&lt;&gt;"",VLOOKUP(L431,Vocabulary!$A:$J,2,),IF(M431&lt;&gt;"",M431,""))</f>
        <v>Gezin</v>
      </c>
      <c r="K431" s="8">
        <v>477</v>
      </c>
      <c r="L431" s="8">
        <v>443</v>
      </c>
    </row>
    <row r="432" spans="1:12" x14ac:dyDescent="0.3">
      <c r="A432" s="16" t="str">
        <f t="shared" si="14"/>
        <v>478range</v>
      </c>
      <c r="B432" s="16" t="str">
        <f t="shared" si="15"/>
        <v>range443</v>
      </c>
      <c r="C432" s="10" t="s">
        <v>705</v>
      </c>
      <c r="D432" s="8" t="s">
        <v>727</v>
      </c>
      <c r="E432" s="12" t="str">
        <f>IF(K432,VLOOKUP(K432,Vocabulary!$A:$J,2,),"")</f>
        <v>isLidVan</v>
      </c>
      <c r="F432" s="4" t="s">
        <v>1</v>
      </c>
      <c r="G432" s="16" t="str">
        <f>IF(L432&lt;&gt;"",VLOOKUP(L432,Vocabulary!$A:$J,2,),IF(M432&lt;&gt;"",M432,""))</f>
        <v>Gezin</v>
      </c>
      <c r="K432" s="8">
        <v>478</v>
      </c>
      <c r="L432" s="8">
        <v>443</v>
      </c>
    </row>
    <row r="433" spans="1:13" ht="28.8" x14ac:dyDescent="0.3">
      <c r="A433" s="16" t="str">
        <f t="shared" si="14"/>
        <v>461range</v>
      </c>
      <c r="B433" s="16" t="str">
        <f t="shared" si="15"/>
        <v>range522</v>
      </c>
      <c r="C433" s="10" t="s">
        <v>705</v>
      </c>
      <c r="D433" s="8" t="s">
        <v>727</v>
      </c>
      <c r="E433" s="12" t="str">
        <f>IF(K433,VLOOKUP(K433,Vocabulary!$A:$J,2,),"")</f>
        <v>Staatburgerschap.binnenJurisdictie</v>
      </c>
      <c r="F433" s="4" t="s">
        <v>1</v>
      </c>
      <c r="G433" s="16" t="str">
        <f>IF(L433&lt;&gt;"",VLOOKUP(L433,Vocabulary!$A:$J,2,),IF(M433&lt;&gt;"",M433,""))</f>
        <v>Jurisdictie</v>
      </c>
      <c r="K433" s="8">
        <v>461</v>
      </c>
      <c r="L433" s="8">
        <v>522</v>
      </c>
    </row>
    <row r="434" spans="1:13" x14ac:dyDescent="0.3">
      <c r="A434" s="16" t="str">
        <f t="shared" si="14"/>
        <v>637range</v>
      </c>
      <c r="B434" s="16" t="str">
        <f t="shared" si="15"/>
        <v>range</v>
      </c>
      <c r="C434" s="10" t="s">
        <v>705</v>
      </c>
      <c r="D434" s="8" t="s">
        <v>727</v>
      </c>
      <c r="E434" s="12" t="str">
        <f>IF(K434,VLOOKUP(K434,Vocabulary!$A:$J,2,),"")</f>
        <v>achternaam</v>
      </c>
      <c r="F434" s="4" t="s">
        <v>1</v>
      </c>
      <c r="G434" s="16" t="str">
        <f>IF(L434&lt;&gt;"",VLOOKUP(L434,Vocabulary!$A:$J,2,),IF(M434&lt;&gt;"",M434,""))</f>
        <v>_string</v>
      </c>
      <c r="K434" s="8">
        <v>637</v>
      </c>
      <c r="M434" s="18" t="s">
        <v>96</v>
      </c>
    </row>
    <row r="435" spans="1:13" x14ac:dyDescent="0.3">
      <c r="A435" s="16" t="str">
        <f t="shared" si="14"/>
        <v>563range</v>
      </c>
      <c r="B435" s="16" t="str">
        <f t="shared" si="15"/>
        <v>range447</v>
      </c>
      <c r="C435" s="10" t="s">
        <v>705</v>
      </c>
      <c r="D435" s="8" t="s">
        <v>727</v>
      </c>
      <c r="E435" s="12" t="str">
        <f>IF(K435,VLOOKUP(K435,Vocabulary!$A:$J,2,),"")</f>
        <v>inwonerschap</v>
      </c>
      <c r="F435" s="4" t="s">
        <v>1</v>
      </c>
      <c r="G435" s="16" t="str">
        <f>IF(L435&lt;&gt;"",VLOOKUP(L435,Vocabulary!$A:$J,2,),IF(M435&lt;&gt;"",M435,""))</f>
        <v>Inwonerschap</v>
      </c>
      <c r="K435" s="8">
        <v>563</v>
      </c>
      <c r="L435" s="8">
        <v>447</v>
      </c>
    </row>
    <row r="436" spans="1:13" x14ac:dyDescent="0.3">
      <c r="A436" s="16" t="str">
        <f t="shared" si="14"/>
        <v>567range</v>
      </c>
      <c r="B436" s="16" t="str">
        <f t="shared" si="15"/>
        <v>range454</v>
      </c>
      <c r="C436" s="10" t="s">
        <v>705</v>
      </c>
      <c r="D436" s="8" t="s">
        <v>727</v>
      </c>
      <c r="E436" s="12" t="str">
        <f>IF(K436,VLOOKUP(K436,Vocabulary!$A:$J,2,),"")</f>
        <v>staatsburgerschap</v>
      </c>
      <c r="F436" s="4" t="s">
        <v>1</v>
      </c>
      <c r="G436" s="16" t="str">
        <f>IF(L436&lt;&gt;"",VLOOKUP(L436,Vocabulary!$A:$J,2,),IF(M436&lt;&gt;"",M436,""))</f>
        <v>Staatburgerschap</v>
      </c>
      <c r="K436" s="8">
        <v>567</v>
      </c>
      <c r="L436" s="8">
        <v>454</v>
      </c>
    </row>
    <row r="437" spans="1:13" x14ac:dyDescent="0.3">
      <c r="A437" s="16" t="str">
        <f t="shared" si="14"/>
        <v>638range</v>
      </c>
      <c r="B437" s="16" t="str">
        <f t="shared" si="15"/>
        <v>range</v>
      </c>
      <c r="C437" s="10" t="s">
        <v>705</v>
      </c>
      <c r="D437" s="8" t="s">
        <v>727</v>
      </c>
      <c r="E437" s="12" t="str">
        <f>IF(K437,VLOOKUP(K437,Vocabulary!$A:$J,2,),"")</f>
        <v>voornaam</v>
      </c>
      <c r="F437" s="4" t="s">
        <v>1</v>
      </c>
      <c r="G437" s="16" t="str">
        <f>IF(L437&lt;&gt;"",VLOOKUP(L437,Vocabulary!$A:$J,2,),IF(M437&lt;&gt;"",M437,""))</f>
        <v>_string</v>
      </c>
      <c r="K437" s="8">
        <v>638</v>
      </c>
      <c r="M437" s="18" t="s">
        <v>96</v>
      </c>
    </row>
    <row r="438" spans="1:13" x14ac:dyDescent="0.3">
      <c r="A438" s="16" t="str">
        <f t="shared" si="14"/>
        <v>437subClassOf</v>
      </c>
      <c r="B438" s="16" t="str">
        <f t="shared" si="15"/>
        <v>subClassOf452</v>
      </c>
      <c r="C438" s="10" t="s">
        <v>705</v>
      </c>
      <c r="D438" s="8" t="s">
        <v>727</v>
      </c>
      <c r="E438" s="12" t="str">
        <f>IF(K438,VLOOKUP(K438,Vocabulary!$A:$J,2,),"")</f>
        <v>Afstamming</v>
      </c>
      <c r="F438" s="4" t="s">
        <v>717</v>
      </c>
      <c r="G438" s="16" t="str">
        <f>IF(L438&lt;&gt;"",VLOOKUP(L438,Vocabulary!$A:$J,2,),IF(M438&lt;&gt;"",M438,""))</f>
        <v>Persoonsrelatie</v>
      </c>
      <c r="K438" s="8">
        <v>437</v>
      </c>
      <c r="L438" s="8">
        <v>452</v>
      </c>
    </row>
    <row r="439" spans="1:13" x14ac:dyDescent="0.3">
      <c r="A439" s="16" t="str">
        <f t="shared" si="14"/>
        <v>440subClassOf</v>
      </c>
      <c r="B439" s="16" t="str">
        <f t="shared" si="15"/>
        <v>subClassOf451</v>
      </c>
      <c r="C439" s="10" t="s">
        <v>705</v>
      </c>
      <c r="D439" s="8" t="s">
        <v>727</v>
      </c>
      <c r="E439" s="12" t="str">
        <f>IF(K439,VLOOKUP(K439,Vocabulary!$A:$J,2,),"")</f>
        <v>Geboorte</v>
      </c>
      <c r="F439" s="4" t="s">
        <v>717</v>
      </c>
      <c r="G439" s="16" t="str">
        <f>IF(L439&lt;&gt;"",VLOOKUP(L439,Vocabulary!$A:$J,2,),IF(M439&lt;&gt;"",M439,""))</f>
        <v>Persoonsgebeurtenis</v>
      </c>
      <c r="K439" s="8">
        <v>440</v>
      </c>
      <c r="L439" s="8">
        <v>451</v>
      </c>
    </row>
    <row r="440" spans="1:13" x14ac:dyDescent="0.3">
      <c r="A440" s="16" t="str">
        <f t="shared" si="14"/>
        <v>441subClassOf</v>
      </c>
      <c r="B440" s="16" t="str">
        <f t="shared" si="15"/>
        <v>subClassOf447</v>
      </c>
      <c r="C440" s="10" t="s">
        <v>705</v>
      </c>
      <c r="D440" s="8" t="s">
        <v>727</v>
      </c>
      <c r="E440" s="12" t="str">
        <f>IF(K440,VLOOKUP(K440,Vocabulary!$A:$J,2,),"")</f>
        <v>GeenInwoner</v>
      </c>
      <c r="F440" s="4" t="s">
        <v>717</v>
      </c>
      <c r="G440" s="16" t="str">
        <f>IF(L440&lt;&gt;"",VLOOKUP(L440,Vocabulary!$A:$J,2,),IF(M440&lt;&gt;"",M440,""))</f>
        <v>Inwonerschap</v>
      </c>
      <c r="K440" s="8">
        <v>441</v>
      </c>
      <c r="L440" s="8">
        <v>447</v>
      </c>
    </row>
    <row r="441" spans="1:13" x14ac:dyDescent="0.3">
      <c r="A441" s="16" t="str">
        <f t="shared" si="14"/>
        <v>442subClassOf</v>
      </c>
      <c r="B441" s="16" t="str">
        <f t="shared" si="15"/>
        <v>subClassOf566</v>
      </c>
      <c r="C441" s="10" t="s">
        <v>705</v>
      </c>
      <c r="D441" s="8" t="s">
        <v>727</v>
      </c>
      <c r="E441" s="12" t="str">
        <f>IF(K441,VLOOKUP(K441,Vocabulary!$A:$J,2,),"")</f>
        <v>GeregistreerdPersoon</v>
      </c>
      <c r="F441" s="4" t="s">
        <v>717</v>
      </c>
      <c r="G441" s="16" t="str">
        <f>IF(L441&lt;&gt;"",VLOOKUP(L441,Vocabulary!$A:$J,2,),IF(M441&lt;&gt;"",M441,""))</f>
        <v>Persoon</v>
      </c>
      <c r="K441" s="8">
        <v>442</v>
      </c>
      <c r="L441" s="8">
        <v>566</v>
      </c>
    </row>
    <row r="442" spans="1:13" x14ac:dyDescent="0.3">
      <c r="A442" s="16" t="str">
        <f t="shared" ref="A442:A488" si="16">CONCATENATE(K442,F442)</f>
        <v>443subClassOf</v>
      </c>
      <c r="B442" s="16" t="str">
        <f t="shared" ref="B442:B488" si="17">CONCATENATE(F442,L442)</f>
        <v>subClassOf600</v>
      </c>
      <c r="C442" s="10" t="s">
        <v>705</v>
      </c>
      <c r="D442" s="8" t="s">
        <v>727</v>
      </c>
      <c r="E442" s="12" t="str">
        <f>IF(K442,VLOOKUP(K442,Vocabulary!$A:$J,2,),"")</f>
        <v>Gezin</v>
      </c>
      <c r="F442" s="4" t="s">
        <v>717</v>
      </c>
      <c r="G442" s="16" t="str">
        <f>IF(L442&lt;&gt;"",VLOOKUP(L442,Vocabulary!$A:$J,2,),IF(M442&lt;&gt;"",M442,""))</f>
        <v>Organisatie</v>
      </c>
      <c r="K442" s="8">
        <v>443</v>
      </c>
      <c r="L442" s="8">
        <v>600</v>
      </c>
    </row>
    <row r="443" spans="1:13" x14ac:dyDescent="0.3">
      <c r="A443" s="16" t="str">
        <f t="shared" si="16"/>
        <v>444subClassOf</v>
      </c>
      <c r="B443" s="16" t="str">
        <f t="shared" si="17"/>
        <v>subClassOf452</v>
      </c>
      <c r="C443" s="10" t="s">
        <v>705</v>
      </c>
      <c r="D443" s="8" t="s">
        <v>727</v>
      </c>
      <c r="E443" s="12" t="str">
        <f>IF(K443,VLOOKUP(K443,Vocabulary!$A:$J,2,),"")</f>
        <v>Gezinsrelatie</v>
      </c>
      <c r="F443" s="4" t="s">
        <v>717</v>
      </c>
      <c r="G443" s="16" t="str">
        <f>IF(L443&lt;&gt;"",VLOOKUP(L443,Vocabulary!$A:$J,2,),IF(M443&lt;&gt;"",M443,""))</f>
        <v>Persoonsrelatie</v>
      </c>
      <c r="K443" s="8">
        <v>444</v>
      </c>
      <c r="L443" s="8">
        <v>452</v>
      </c>
    </row>
    <row r="444" spans="1:13" x14ac:dyDescent="0.3">
      <c r="A444" s="16" t="str">
        <f t="shared" si="16"/>
        <v>445subClassOf</v>
      </c>
      <c r="B444" s="16" t="str">
        <f t="shared" si="17"/>
        <v>subClassOf452</v>
      </c>
      <c r="C444" s="10" t="s">
        <v>705</v>
      </c>
      <c r="D444" s="8" t="s">
        <v>727</v>
      </c>
      <c r="E444" s="12" t="str">
        <f>IF(K444,VLOOKUP(K444,Vocabulary!$A:$J,2,),"")</f>
        <v>Huwelijk</v>
      </c>
      <c r="F444" s="4" t="s">
        <v>717</v>
      </c>
      <c r="G444" s="16" t="str">
        <f>IF(L444&lt;&gt;"",VLOOKUP(L444,Vocabulary!$A:$J,2,),IF(M444&lt;&gt;"",M444,""))</f>
        <v>Persoonsrelatie</v>
      </c>
      <c r="K444" s="8">
        <v>445</v>
      </c>
      <c r="L444" s="8">
        <v>452</v>
      </c>
    </row>
    <row r="445" spans="1:13" x14ac:dyDescent="0.3">
      <c r="A445" s="16" t="str">
        <f t="shared" si="16"/>
        <v>446subClassOf</v>
      </c>
      <c r="B445" s="16" t="str">
        <f t="shared" si="17"/>
        <v>subClassOf447</v>
      </c>
      <c r="C445" s="10" t="s">
        <v>705</v>
      </c>
      <c r="D445" s="8" t="s">
        <v>727</v>
      </c>
      <c r="E445" s="12" t="str">
        <f>IF(K445,VLOOKUP(K445,Vocabulary!$A:$J,2,),"")</f>
        <v>Inwoner</v>
      </c>
      <c r="F445" s="4" t="s">
        <v>717</v>
      </c>
      <c r="G445" s="16" t="str">
        <f>IF(L445&lt;&gt;"",VLOOKUP(L445,Vocabulary!$A:$J,2,),IF(M445&lt;&gt;"",M445,""))</f>
        <v>Inwonerschap</v>
      </c>
      <c r="K445" s="8">
        <v>446</v>
      </c>
      <c r="L445" s="8">
        <v>447</v>
      </c>
    </row>
    <row r="446" spans="1:13" x14ac:dyDescent="0.3">
      <c r="A446" s="16" t="str">
        <f t="shared" si="16"/>
        <v>449subClassOf</v>
      </c>
      <c r="B446" s="16" t="str">
        <f t="shared" si="17"/>
        <v>subClassOf451</v>
      </c>
      <c r="C446" s="10" t="s">
        <v>705</v>
      </c>
      <c r="D446" s="8" t="s">
        <v>727</v>
      </c>
      <c r="E446" s="12" t="str">
        <f>IF(K446,VLOOKUP(K446,Vocabulary!$A:$J,2,),"")</f>
        <v>Overlijden</v>
      </c>
      <c r="F446" s="4" t="s">
        <v>717</v>
      </c>
      <c r="G446" s="16" t="str">
        <f>IF(L446&lt;&gt;"",VLOOKUP(L446,Vocabulary!$A:$J,2,),IF(M446&lt;&gt;"",M446,""))</f>
        <v>Persoonsgebeurtenis</v>
      </c>
      <c r="K446" s="8">
        <v>449</v>
      </c>
      <c r="L446" s="8">
        <v>451</v>
      </c>
    </row>
    <row r="447" spans="1:13" x14ac:dyDescent="0.3">
      <c r="A447" s="16" t="str">
        <f t="shared" si="16"/>
        <v>450subClassOf</v>
      </c>
      <c r="B447" s="16" t="str">
        <f t="shared" si="17"/>
        <v>subClassOf446</v>
      </c>
      <c r="C447" s="10" t="s">
        <v>705</v>
      </c>
      <c r="D447" s="8" t="s">
        <v>727</v>
      </c>
      <c r="E447" s="12" t="str">
        <f>IF(K447,VLOOKUP(K447,Vocabulary!$A:$J,2,),"")</f>
        <v>PermanentInwoner</v>
      </c>
      <c r="F447" s="4" t="s">
        <v>717</v>
      </c>
      <c r="G447" s="16" t="str">
        <f>IF(L447&lt;&gt;"",VLOOKUP(L447,Vocabulary!$A:$J,2,),IF(M447&lt;&gt;"",M447,""))</f>
        <v>Inwoner</v>
      </c>
      <c r="K447" s="8">
        <v>450</v>
      </c>
      <c r="L447" s="8">
        <v>446</v>
      </c>
    </row>
    <row r="448" spans="1:13" x14ac:dyDescent="0.3">
      <c r="A448" s="16" t="str">
        <f t="shared" si="16"/>
        <v>453subClassOf</v>
      </c>
      <c r="B448" s="16" t="str">
        <f t="shared" si="17"/>
        <v>subClassOf452</v>
      </c>
      <c r="C448" s="10" t="s">
        <v>705</v>
      </c>
      <c r="D448" s="8" t="s">
        <v>727</v>
      </c>
      <c r="E448" s="12" t="str">
        <f>IF(K448,VLOOKUP(K448,Vocabulary!$A:$J,2,),"")</f>
        <v>Samenwonen</v>
      </c>
      <c r="F448" s="4" t="s">
        <v>717</v>
      </c>
      <c r="G448" s="16" t="str">
        <f>IF(L448&lt;&gt;"",VLOOKUP(L448,Vocabulary!$A:$J,2,),IF(M448&lt;&gt;"",M448,""))</f>
        <v>Persoonsrelatie</v>
      </c>
      <c r="K448" s="8">
        <v>453</v>
      </c>
      <c r="L448" s="8">
        <v>452</v>
      </c>
    </row>
    <row r="449" spans="1:12" x14ac:dyDescent="0.3">
      <c r="A449" s="16" t="str">
        <f t="shared" si="16"/>
        <v>455subClassOf</v>
      </c>
      <c r="B449" s="16" t="str">
        <f t="shared" si="17"/>
        <v>subClassOf454</v>
      </c>
      <c r="C449" s="10" t="s">
        <v>705</v>
      </c>
      <c r="D449" s="8" t="s">
        <v>727</v>
      </c>
      <c r="E449" s="12" t="str">
        <f>IF(K449,VLOOKUP(K449,Vocabulary!$A:$J,2,),"")</f>
        <v>Staatsburger</v>
      </c>
      <c r="F449" s="4" t="s">
        <v>717</v>
      </c>
      <c r="G449" s="16" t="str">
        <f>IF(L449&lt;&gt;"",VLOOKUP(L449,Vocabulary!$A:$J,2,),IF(M449&lt;&gt;"",M449,""))</f>
        <v>Staatburgerschap</v>
      </c>
      <c r="K449" s="8">
        <v>455</v>
      </c>
      <c r="L449" s="8">
        <v>454</v>
      </c>
    </row>
    <row r="450" spans="1:12" x14ac:dyDescent="0.3">
      <c r="A450" s="16" t="str">
        <f t="shared" si="16"/>
        <v>456subClassOf</v>
      </c>
      <c r="B450" s="16" t="str">
        <f t="shared" si="17"/>
        <v>subClassOf446</v>
      </c>
      <c r="C450" s="10" t="s">
        <v>705</v>
      </c>
      <c r="D450" s="8" t="s">
        <v>727</v>
      </c>
      <c r="E450" s="12" t="str">
        <f>IF(K450,VLOOKUP(K450,Vocabulary!$A:$J,2,),"")</f>
        <v>TijdelijkInwoner</v>
      </c>
      <c r="F450" s="4" t="s">
        <v>717</v>
      </c>
      <c r="G450" s="16" t="str">
        <f>IF(L450&lt;&gt;"",VLOOKUP(L450,Vocabulary!$A:$J,2,),IF(M450&lt;&gt;"",M450,""))</f>
        <v>Inwoner</v>
      </c>
      <c r="K450" s="8">
        <v>456</v>
      </c>
      <c r="L450" s="8">
        <v>446</v>
      </c>
    </row>
    <row r="451" spans="1:12" x14ac:dyDescent="0.3">
      <c r="A451" s="16" t="str">
        <f t="shared" si="16"/>
        <v>458subClassOf</v>
      </c>
      <c r="B451" s="16" t="str">
        <f t="shared" si="17"/>
        <v>subClassOf452</v>
      </c>
      <c r="C451" s="10" t="s">
        <v>705</v>
      </c>
      <c r="D451" s="8" t="s">
        <v>727</v>
      </c>
      <c r="E451" s="12" t="str">
        <f>IF(K451,VLOOKUP(K451,Vocabulary!$A:$J,2,),"")</f>
        <v>Voogdij</v>
      </c>
      <c r="F451" s="4" t="s">
        <v>717</v>
      </c>
      <c r="G451" s="16" t="str">
        <f>IF(L451&lt;&gt;"",VLOOKUP(L451,Vocabulary!$A:$J,2,),IF(M451&lt;&gt;"",M451,""))</f>
        <v>Persoonsrelatie</v>
      </c>
      <c r="K451" s="8">
        <v>458</v>
      </c>
      <c r="L451" s="8">
        <v>452</v>
      </c>
    </row>
    <row r="452" spans="1:12" x14ac:dyDescent="0.3">
      <c r="A452" s="16" t="str">
        <f t="shared" si="16"/>
        <v>459subClassOf</v>
      </c>
      <c r="B452" s="16" t="str">
        <f t="shared" si="17"/>
        <v>subClassOf454</v>
      </c>
      <c r="C452" s="10" t="s">
        <v>705</v>
      </c>
      <c r="D452" s="8" t="s">
        <v>727</v>
      </c>
      <c r="E452" s="12" t="str">
        <f>IF(K452,VLOOKUP(K452,Vocabulary!$A:$J,2,),"")</f>
        <v>Vreemdeling</v>
      </c>
      <c r="F452" s="4" t="s">
        <v>717</v>
      </c>
      <c r="G452" s="16" t="str">
        <f>IF(L452&lt;&gt;"",VLOOKUP(L452,Vocabulary!$A:$J,2,),IF(M452&lt;&gt;"",M452,""))</f>
        <v>Staatburgerschap</v>
      </c>
      <c r="K452" s="8">
        <v>459</v>
      </c>
      <c r="L452" s="8">
        <v>454</v>
      </c>
    </row>
    <row r="453" spans="1:12" x14ac:dyDescent="0.3">
      <c r="A453" s="16" t="str">
        <f t="shared" si="16"/>
        <v>566subClassOf</v>
      </c>
      <c r="B453" s="16" t="str">
        <f t="shared" si="17"/>
        <v>subClassOf623</v>
      </c>
      <c r="C453" s="10" t="s">
        <v>705</v>
      </c>
      <c r="D453" s="8" t="s">
        <v>727</v>
      </c>
      <c r="E453" s="12" t="str">
        <f>IF(K453,VLOOKUP(K453,Vocabulary!$A:$J,2,),"")</f>
        <v>Persoon</v>
      </c>
      <c r="F453" s="4" t="s">
        <v>717</v>
      </c>
      <c r="G453" s="16" t="str">
        <f>IF(L453&lt;&gt;"",VLOOKUP(L453,Vocabulary!$A:$J,2,),IF(M453&lt;&gt;"",M453,""))</f>
        <v>Object</v>
      </c>
      <c r="K453" s="8">
        <v>566</v>
      </c>
      <c r="L453" s="8">
        <v>623</v>
      </c>
    </row>
    <row r="454" spans="1:12" x14ac:dyDescent="0.3">
      <c r="A454" s="16" t="str">
        <f t="shared" si="16"/>
        <v>566subClassOf</v>
      </c>
      <c r="B454" s="16" t="str">
        <f t="shared" si="17"/>
        <v>subClassOf501</v>
      </c>
      <c r="C454" s="10" t="s">
        <v>705</v>
      </c>
      <c r="D454" s="8" t="s">
        <v>727</v>
      </c>
      <c r="E454" s="12" t="str">
        <f>IF(K454,VLOOKUP(K454,Vocabulary!$A:$J,2,),"")</f>
        <v>Persoon</v>
      </c>
      <c r="F454" s="4" t="s">
        <v>717</v>
      </c>
      <c r="G454" s="16" t="str">
        <f>IF(L454&lt;&gt;"",VLOOKUP(L454,Vocabulary!$A:$J,2,),IF(M454&lt;&gt;"",M454,""))</f>
        <v>Agent</v>
      </c>
      <c r="K454" s="8">
        <v>566</v>
      </c>
      <c r="L454" s="8">
        <v>501</v>
      </c>
    </row>
    <row r="455" spans="1:12" x14ac:dyDescent="0.3">
      <c r="A455" s="16" t="str">
        <f t="shared" si="16"/>
        <v>460valueInScheme</v>
      </c>
      <c r="B455" s="16" t="str">
        <f t="shared" si="17"/>
        <v>valueInScheme641</v>
      </c>
      <c r="C455" s="10" t="s">
        <v>705</v>
      </c>
      <c r="D455" s="8" t="s">
        <v>727</v>
      </c>
      <c r="E455" s="12" t="str">
        <f>IF(K455,VLOOKUP(K455,Vocabulary!$A:$J,2,),"")</f>
        <v>afstammingstype</v>
      </c>
      <c r="F455" s="4" t="s">
        <v>739</v>
      </c>
      <c r="G455" s="16" t="str">
        <f>IF(L455&lt;&gt;"",VLOOKUP(L455,Vocabulary!$A:$J,2,),IF(M455&lt;&gt;"",M455,""))</f>
        <v>Afstammingstype</v>
      </c>
      <c r="K455" s="8">
        <v>460</v>
      </c>
      <c r="L455" s="8">
        <v>641</v>
      </c>
    </row>
    <row r="456" spans="1:12" x14ac:dyDescent="0.3">
      <c r="A456" s="16" t="str">
        <f t="shared" si="16"/>
        <v>466valueInScheme</v>
      </c>
      <c r="B456" s="16" t="str">
        <f t="shared" si="17"/>
        <v>valueInScheme639</v>
      </c>
      <c r="C456" s="10" t="s">
        <v>705</v>
      </c>
      <c r="D456" s="8" t="s">
        <v>727</v>
      </c>
      <c r="E456" s="12" t="str">
        <f>IF(K456,VLOOKUP(K456,Vocabulary!$A:$J,2,),"")</f>
        <v>geslacht</v>
      </c>
      <c r="F456" s="4" t="s">
        <v>739</v>
      </c>
      <c r="G456" s="16" t="str">
        <f>IF(L456&lt;&gt;"",VLOOKUP(L456,Vocabulary!$A:$J,2,),IF(M456&lt;&gt;"",M456,""))</f>
        <v>Geslacht</v>
      </c>
      <c r="K456" s="8">
        <v>466</v>
      </c>
      <c r="L456" s="8">
        <v>639</v>
      </c>
    </row>
    <row r="457" spans="1:12" x14ac:dyDescent="0.3">
      <c r="A457" s="16" t="str">
        <f t="shared" si="16"/>
        <v>468valueInScheme</v>
      </c>
      <c r="B457" s="16" t="str">
        <f t="shared" si="17"/>
        <v>valueInScheme642</v>
      </c>
      <c r="C457" s="10" t="s">
        <v>705</v>
      </c>
      <c r="D457" s="8" t="s">
        <v>727</v>
      </c>
      <c r="E457" s="12" t="str">
        <f>IF(K457,VLOOKUP(K457,Vocabulary!$A:$J,2,),"")</f>
        <v>gezinsrelatietype</v>
      </c>
      <c r="F457" s="4" t="s">
        <v>739</v>
      </c>
      <c r="G457" s="16" t="str">
        <f>IF(L457&lt;&gt;"",VLOOKUP(L457,Vocabulary!$A:$J,2,),IF(M457&lt;&gt;"",M457,""))</f>
        <v>Gezinsrelatietype</v>
      </c>
      <c r="K457" s="8">
        <v>468</v>
      </c>
      <c r="L457" s="8">
        <v>642</v>
      </c>
    </row>
    <row r="458" spans="1:12" x14ac:dyDescent="0.3">
      <c r="A458" s="16" t="str">
        <f t="shared" si="16"/>
        <v>483valueInScheme</v>
      </c>
      <c r="B458" s="16" t="str">
        <f t="shared" si="17"/>
        <v>valueInScheme640</v>
      </c>
      <c r="C458" s="10" t="s">
        <v>705</v>
      </c>
      <c r="D458" s="8" t="s">
        <v>727</v>
      </c>
      <c r="E458" s="12" t="str">
        <f>IF(K458,VLOOKUP(K458,Vocabulary!$A:$J,2,),"")</f>
        <v>type</v>
      </c>
      <c r="F458" s="4" t="s">
        <v>739</v>
      </c>
      <c r="G458" s="16" t="str">
        <f>IF(L458&lt;&gt;"",VLOOKUP(L458,Vocabulary!$A:$J,2,),IF(M458&lt;&gt;"",M458,""))</f>
        <v>BurgerlijkeStaatType</v>
      </c>
      <c r="K458" s="8">
        <v>483</v>
      </c>
      <c r="L458" s="8">
        <v>640</v>
      </c>
    </row>
    <row r="459" spans="1:12" x14ac:dyDescent="0.3">
      <c r="A459" s="16" t="str">
        <f t="shared" si="16"/>
        <v>674domain</v>
      </c>
      <c r="B459" s="16" t="str">
        <f t="shared" si="17"/>
        <v>domain323</v>
      </c>
      <c r="C459" s="10" t="s">
        <v>704</v>
      </c>
      <c r="D459" s="8" t="s">
        <v>4</v>
      </c>
      <c r="E459" s="12" t="str">
        <f>IF(K459,VLOOKUP(K459,Vocabulary!$A:$J,2,),"")</f>
        <v>residency</v>
      </c>
      <c r="F459" s="4" t="s">
        <v>0</v>
      </c>
      <c r="G459" s="16" t="str">
        <f>IF(L459&lt;&gt;"",VLOOKUP(L459,Vocabulary!$A:$J,2,),IF(M459&lt;&gt;"",M459,""))</f>
        <v>Person</v>
      </c>
      <c r="K459" s="8">
        <v>674</v>
      </c>
      <c r="L459" s="8">
        <v>323</v>
      </c>
    </row>
    <row r="460" spans="1:12" x14ac:dyDescent="0.3">
      <c r="A460" s="16" t="str">
        <f t="shared" si="16"/>
        <v>674range</v>
      </c>
      <c r="B460" s="16" t="str">
        <f t="shared" si="17"/>
        <v>range676</v>
      </c>
      <c r="C460" s="10" t="s">
        <v>704</v>
      </c>
      <c r="D460" s="8" t="s">
        <v>4</v>
      </c>
      <c r="E460" s="12" t="str">
        <f>IF(K460,VLOOKUP(K460,Vocabulary!$A:$J,2,),"")</f>
        <v>residency</v>
      </c>
      <c r="F460" s="4" t="s">
        <v>1</v>
      </c>
      <c r="G460" s="16" t="str">
        <f>IF(L460&lt;&gt;"",VLOOKUP(L460,Vocabulary!$A:$J,2,),IF(M460&lt;&gt;"",M460,""))</f>
        <v>Jurisdiction</v>
      </c>
      <c r="K460" s="8">
        <v>674</v>
      </c>
      <c r="L460" s="8">
        <v>676</v>
      </c>
    </row>
    <row r="461" spans="1:12" x14ac:dyDescent="0.3">
      <c r="A461" s="16" t="str">
        <f t="shared" si="16"/>
        <v>675domain</v>
      </c>
      <c r="B461" s="16" t="str">
        <f t="shared" si="17"/>
        <v>domain323</v>
      </c>
      <c r="C461" s="10" t="s">
        <v>704</v>
      </c>
      <c r="D461" s="8" t="s">
        <v>4</v>
      </c>
      <c r="E461" s="12" t="str">
        <f>IF(K461,VLOOKUP(K461,Vocabulary!$A:$J,2,),"")</f>
        <v>citizenship</v>
      </c>
      <c r="F461" s="4" t="s">
        <v>0</v>
      </c>
      <c r="G461" s="16" t="str">
        <f>IF(L461&lt;&gt;"",VLOOKUP(L461,Vocabulary!$A:$J,2,),IF(M461&lt;&gt;"",M461,""))</f>
        <v>Person</v>
      </c>
      <c r="K461" s="8">
        <v>675</v>
      </c>
      <c r="L461" s="8">
        <v>323</v>
      </c>
    </row>
    <row r="462" spans="1:12" x14ac:dyDescent="0.3">
      <c r="A462" s="16" t="str">
        <f t="shared" si="16"/>
        <v>675range</v>
      </c>
      <c r="B462" s="16" t="str">
        <f t="shared" si="17"/>
        <v>range676</v>
      </c>
      <c r="C462" s="10" t="s">
        <v>704</v>
      </c>
      <c r="D462" s="8" t="s">
        <v>4</v>
      </c>
      <c r="E462" s="12" t="str">
        <f>IF(K462,VLOOKUP(K462,Vocabulary!$A:$J,2,),"")</f>
        <v>citizenship</v>
      </c>
      <c r="F462" s="4" t="s">
        <v>1</v>
      </c>
      <c r="G462" s="16" t="str">
        <f>IF(L462&lt;&gt;"",VLOOKUP(L462,Vocabulary!$A:$J,2,),IF(M462&lt;&gt;"",M462,""))</f>
        <v>Jurisdiction</v>
      </c>
      <c r="K462" s="8">
        <v>675</v>
      </c>
      <c r="L462" s="8">
        <v>676</v>
      </c>
    </row>
    <row r="463" spans="1:12" x14ac:dyDescent="0.3">
      <c r="A463" s="16" t="str">
        <f t="shared" si="16"/>
        <v>677domain</v>
      </c>
      <c r="B463" s="16" t="str">
        <f t="shared" si="17"/>
        <v>domain323</v>
      </c>
      <c r="C463" s="10" t="s">
        <v>704</v>
      </c>
      <c r="D463" s="8" t="s">
        <v>4</v>
      </c>
      <c r="E463" s="12" t="str">
        <f>IF(K463,VLOOKUP(K463,Vocabulary!$A:$J,2,),"")</f>
        <v>countryOfBirth</v>
      </c>
      <c r="F463" s="4" t="s">
        <v>0</v>
      </c>
      <c r="G463" s="16" t="str">
        <f>IF(L463&lt;&gt;"",VLOOKUP(L463,Vocabulary!$A:$J,2,),IF(M463&lt;&gt;"",M463,""))</f>
        <v>Person</v>
      </c>
      <c r="K463" s="8">
        <v>677</v>
      </c>
      <c r="L463" s="8">
        <v>323</v>
      </c>
    </row>
    <row r="464" spans="1:12" x14ac:dyDescent="0.3">
      <c r="A464" s="16" t="str">
        <f t="shared" si="16"/>
        <v>677range</v>
      </c>
      <c r="B464" s="16" t="str">
        <f t="shared" si="17"/>
        <v>range645</v>
      </c>
      <c r="C464" s="10" t="s">
        <v>704</v>
      </c>
      <c r="D464" s="8" t="s">
        <v>4</v>
      </c>
      <c r="E464" s="12" t="str">
        <f>IF(K464,VLOOKUP(K464,Vocabulary!$A:$J,2,),"")</f>
        <v>countryOfBirth</v>
      </c>
      <c r="F464" s="4" t="s">
        <v>1</v>
      </c>
      <c r="G464" s="16" t="str">
        <f>IF(L464&lt;&gt;"",VLOOKUP(L464,Vocabulary!$A:$J,2,),IF(M464&lt;&gt;"",M464,""))</f>
        <v>Location</v>
      </c>
      <c r="K464" s="8">
        <v>677</v>
      </c>
      <c r="L464" s="8">
        <v>645</v>
      </c>
    </row>
    <row r="465" spans="1:13" x14ac:dyDescent="0.3">
      <c r="A465" s="16" t="str">
        <f t="shared" si="16"/>
        <v>678domain</v>
      </c>
      <c r="B465" s="16" t="str">
        <f t="shared" si="17"/>
        <v>domain323</v>
      </c>
      <c r="C465" s="10" t="s">
        <v>704</v>
      </c>
      <c r="D465" s="8" t="s">
        <v>4</v>
      </c>
      <c r="E465" s="12" t="str">
        <f>IF(K465,VLOOKUP(K465,Vocabulary!$A:$J,2,),"")</f>
        <v>countryOfDeath</v>
      </c>
      <c r="F465" s="4" t="s">
        <v>0</v>
      </c>
      <c r="G465" s="16" t="str">
        <f>IF(L465&lt;&gt;"",VLOOKUP(L465,Vocabulary!$A:$J,2,),IF(M465&lt;&gt;"",M465,""))</f>
        <v>Person</v>
      </c>
      <c r="K465" s="8">
        <v>678</v>
      </c>
      <c r="L465" s="8">
        <v>323</v>
      </c>
    </row>
    <row r="466" spans="1:13" x14ac:dyDescent="0.3">
      <c r="A466" s="16" t="str">
        <f t="shared" si="16"/>
        <v>678range</v>
      </c>
      <c r="B466" s="16" t="str">
        <f t="shared" si="17"/>
        <v>range645</v>
      </c>
      <c r="C466" s="10" t="s">
        <v>704</v>
      </c>
      <c r="D466" s="8" t="s">
        <v>4</v>
      </c>
      <c r="E466" s="12" t="str">
        <f>IF(K466,VLOOKUP(K466,Vocabulary!$A:$J,2,),"")</f>
        <v>countryOfDeath</v>
      </c>
      <c r="F466" s="4" t="s">
        <v>1</v>
      </c>
      <c r="G466" s="16" t="str">
        <f>IF(L466&lt;&gt;"",VLOOKUP(L466,Vocabulary!$A:$J,2,),IF(M466&lt;&gt;"",M466,""))</f>
        <v>Location</v>
      </c>
      <c r="K466" s="8">
        <v>678</v>
      </c>
      <c r="L466" s="8">
        <v>645</v>
      </c>
    </row>
    <row r="467" spans="1:13" x14ac:dyDescent="0.3">
      <c r="A467" s="16" t="str">
        <f t="shared" si="16"/>
        <v>679range</v>
      </c>
      <c r="B467" s="16" t="str">
        <f t="shared" si="17"/>
        <v>range256</v>
      </c>
      <c r="C467" s="10" t="s">
        <v>704</v>
      </c>
      <c r="D467" s="8" t="s">
        <v>745</v>
      </c>
      <c r="E467" s="12" t="str">
        <f>IF(K467,VLOOKUP(K467,Vocabulary!$A:$J,2,),"")</f>
        <v>identifier</v>
      </c>
      <c r="F467" s="4" t="s">
        <v>1</v>
      </c>
      <c r="G467" s="16" t="str">
        <f>IF(L467&lt;&gt;"",VLOOKUP(L467,Vocabulary!$A:$J,2,),IF(M467&lt;&gt;"",M467,""))</f>
        <v>Identifier</v>
      </c>
      <c r="K467" s="8">
        <v>679</v>
      </c>
      <c r="L467" s="8">
        <v>256</v>
      </c>
    </row>
    <row r="468" spans="1:13" x14ac:dyDescent="0.3">
      <c r="A468" s="16" t="str">
        <f t="shared" si="16"/>
        <v>679domain</v>
      </c>
      <c r="B468" s="16" t="str">
        <f t="shared" si="17"/>
        <v>domain258</v>
      </c>
      <c r="C468" s="10" t="s">
        <v>704</v>
      </c>
      <c r="D468" s="8" t="s">
        <v>31</v>
      </c>
      <c r="E468" s="12" t="str">
        <f>IF(K468,VLOOKUP(K468,Vocabulary!$A:$J,2,),"")</f>
        <v>identifier</v>
      </c>
      <c r="F468" s="4" t="s">
        <v>0</v>
      </c>
      <c r="G468" s="16" t="str">
        <f>IF(L468&lt;&gt;"",VLOOKUP(L468,Vocabulary!$A:$J,2,),IF(M468&lt;&gt;"",M468,""))</f>
        <v>Municipality</v>
      </c>
      <c r="K468" s="8">
        <v>679</v>
      </c>
      <c r="L468" s="8">
        <v>258</v>
      </c>
    </row>
    <row r="469" spans="1:13" x14ac:dyDescent="0.3">
      <c r="A469" s="16" t="str">
        <f t="shared" si="16"/>
        <v>679domain</v>
      </c>
      <c r="B469" s="16" t="str">
        <f t="shared" si="17"/>
        <v>domain261</v>
      </c>
      <c r="C469" s="10" t="s">
        <v>704</v>
      </c>
      <c r="D469" s="8" t="s">
        <v>31</v>
      </c>
      <c r="E469" s="12" t="str">
        <f>IF(K469,VLOOKUP(K469,Vocabulary!$A:$J,2,),"")</f>
        <v>identifier</v>
      </c>
      <c r="F469" s="4" t="s">
        <v>0</v>
      </c>
      <c r="G469" s="16" t="str">
        <f>IF(L469&lt;&gt;"",VLOOKUP(L469,Vocabulary!$A:$J,2,),IF(M469&lt;&gt;"",M469,""))</f>
        <v>PartOfMunicipality</v>
      </c>
      <c r="K469" s="8">
        <v>679</v>
      </c>
      <c r="L469" s="8">
        <v>261</v>
      </c>
    </row>
    <row r="470" spans="1:13" x14ac:dyDescent="0.3">
      <c r="A470" s="16" t="str">
        <f t="shared" si="16"/>
        <v>679domain</v>
      </c>
      <c r="B470" s="16" t="str">
        <f t="shared" si="17"/>
        <v>domain262</v>
      </c>
      <c r="C470" s="10" t="s">
        <v>704</v>
      </c>
      <c r="D470" s="8" t="s">
        <v>31</v>
      </c>
      <c r="E470" s="12" t="str">
        <f>IF(K470,VLOOKUP(K470,Vocabulary!$A:$J,2,),"")</f>
        <v>identifier</v>
      </c>
      <c r="F470" s="4" t="s">
        <v>0</v>
      </c>
      <c r="G470" s="16" t="str">
        <f>IF(L470&lt;&gt;"",VLOOKUP(L470,Vocabulary!$A:$J,2,),IF(M470&lt;&gt;"",M470,""))</f>
        <v>PostalInfo</v>
      </c>
      <c r="K470" s="8">
        <v>679</v>
      </c>
      <c r="L470" s="8">
        <v>262</v>
      </c>
    </row>
    <row r="471" spans="1:13" x14ac:dyDescent="0.3">
      <c r="A471" s="16" t="str">
        <f t="shared" si="16"/>
        <v>679domain</v>
      </c>
      <c r="B471" s="16" t="str">
        <f t="shared" si="17"/>
        <v>domain249</v>
      </c>
      <c r="C471" s="10" t="s">
        <v>704</v>
      </c>
      <c r="D471" s="8" t="s">
        <v>31</v>
      </c>
      <c r="E471" s="12" t="str">
        <f>IF(K471,VLOOKUP(K471,Vocabulary!$A:$J,2,),"")</f>
        <v>identifier</v>
      </c>
      <c r="F471" s="4" t="s">
        <v>0</v>
      </c>
      <c r="G471" s="16" t="str">
        <f>IF(L471&lt;&gt;"",VLOOKUP(L471,Vocabulary!$A:$J,2,),IF(M471&lt;&gt;"",M471,""))</f>
        <v>BelgianAddress</v>
      </c>
      <c r="K471" s="8">
        <v>679</v>
      </c>
      <c r="L471" s="8">
        <v>249</v>
      </c>
    </row>
    <row r="472" spans="1:13" x14ac:dyDescent="0.3">
      <c r="A472" s="16" t="str">
        <f t="shared" si="16"/>
        <v>311range</v>
      </c>
      <c r="B472" s="16" t="str">
        <f t="shared" si="17"/>
        <v>range</v>
      </c>
      <c r="C472" s="10" t="s">
        <v>704</v>
      </c>
      <c r="D472" s="8" t="s">
        <v>745</v>
      </c>
      <c r="E472" s="12" t="e">
        <f>IF(K472,VLOOKUP(K472,Vocabulary!$A:$J,2,),"")</f>
        <v>#N/A</v>
      </c>
      <c r="F472" s="4" t="s">
        <v>1</v>
      </c>
      <c r="G472" s="16" t="str">
        <f>IF(L472&lt;&gt;"",VLOOKUP(L472,Vocabulary!$A:$J,2,),IF(M472&lt;&gt;"",M472,""))</f>
        <v>_string</v>
      </c>
      <c r="K472" s="8">
        <v>311</v>
      </c>
      <c r="M472" s="18" t="s">
        <v>96</v>
      </c>
    </row>
    <row r="473" spans="1:13" x14ac:dyDescent="0.3">
      <c r="A473" s="16" t="str">
        <f t="shared" si="16"/>
        <v>680range</v>
      </c>
      <c r="B473" s="16" t="str">
        <f t="shared" si="17"/>
        <v>range</v>
      </c>
      <c r="C473" s="29" t="s">
        <v>704</v>
      </c>
      <c r="D473" s="27" t="s">
        <v>745</v>
      </c>
      <c r="E473" s="12" t="str">
        <f>IF(K473,VLOOKUP(K473,Vocabulary!$A:$J,2,),"")</f>
        <v>identifier</v>
      </c>
      <c r="F473" s="28" t="s">
        <v>1</v>
      </c>
      <c r="G473" s="16" t="str">
        <f>IF(L473&lt;&gt;"",VLOOKUP(L473,Vocabulary!$A:$J,2,),IF(M473&lt;&gt;"",M473,""))</f>
        <v>_string</v>
      </c>
      <c r="H473" s="28"/>
      <c r="I473" s="28"/>
      <c r="J473" s="28"/>
      <c r="K473" s="27">
        <v>680</v>
      </c>
      <c r="L473" s="27"/>
      <c r="M473" s="37" t="s">
        <v>96</v>
      </c>
    </row>
    <row r="474" spans="1:13" x14ac:dyDescent="0.3">
      <c r="A474" s="16" t="str">
        <f t="shared" si="16"/>
        <v>682valueInScheme</v>
      </c>
      <c r="B474" s="16" t="str">
        <f t="shared" si="17"/>
        <v>valueInScheme681</v>
      </c>
      <c r="C474" s="29" t="s">
        <v>704</v>
      </c>
      <c r="D474" s="27" t="s">
        <v>60</v>
      </c>
      <c r="E474" s="12" t="str">
        <f>IF(K474,VLOOKUP(K474,Vocabulary!$A:$J,2,),"")</f>
        <v>quality</v>
      </c>
      <c r="F474" s="28" t="s">
        <v>739</v>
      </c>
      <c r="G474" s="16" t="str">
        <f>IF(L474&lt;&gt;"",VLOOKUP(L474,Vocabulary!$A:$J,2,),IF(M474&lt;&gt;"",M474,""))</f>
        <v>Quality</v>
      </c>
      <c r="H474" s="28"/>
      <c r="I474" s="28"/>
      <c r="J474" s="28"/>
      <c r="K474" s="27">
        <v>682</v>
      </c>
      <c r="L474" s="27">
        <v>681</v>
      </c>
      <c r="M474" s="37"/>
    </row>
    <row r="475" spans="1:13" x14ac:dyDescent="0.3">
      <c r="A475" s="16" t="str">
        <f t="shared" si="16"/>
        <v>683domain</v>
      </c>
      <c r="B475" s="16" t="str">
        <f t="shared" si="17"/>
        <v>domain312</v>
      </c>
      <c r="C475" s="29" t="s">
        <v>704</v>
      </c>
      <c r="D475" s="27" t="s">
        <v>4</v>
      </c>
      <c r="E475" s="12" t="str">
        <f>IF(K475,VLOOKUP(K475,Vocabulary!$A:$J,2,),"")</f>
        <v>administrativeStatus</v>
      </c>
      <c r="F475" s="28" t="s">
        <v>0</v>
      </c>
      <c r="G475" s="16" t="e">
        <f>IF(L475&lt;&gt;"",VLOOKUP(L475,Vocabulary!$A:$J,2,),IF(M475&lt;&gt;"",M475,""))</f>
        <v>#N/A</v>
      </c>
      <c r="H475" s="28"/>
      <c r="I475" s="28"/>
      <c r="J475" s="28"/>
      <c r="K475" s="27">
        <v>683</v>
      </c>
      <c r="L475" s="27">
        <v>312</v>
      </c>
      <c r="M475" s="37"/>
    </row>
    <row r="476" spans="1:13" x14ac:dyDescent="0.3">
      <c r="A476" s="16" t="str">
        <f t="shared" si="16"/>
        <v>683valueInScheme</v>
      </c>
      <c r="B476" s="16" t="str">
        <f t="shared" si="17"/>
        <v>valueInScheme361</v>
      </c>
      <c r="C476" s="29" t="s">
        <v>704</v>
      </c>
      <c r="D476" s="27" t="s">
        <v>4</v>
      </c>
      <c r="E476" s="12" t="str">
        <f>IF(K476,VLOOKUP(K476,Vocabulary!$A:$J,2,),"")</f>
        <v>administrativeStatus</v>
      </c>
      <c r="F476" s="28" t="s">
        <v>739</v>
      </c>
      <c r="G476" s="16" t="str">
        <f>IF(L476&lt;&gt;"",VLOOKUP(L476,Vocabulary!$A:$J,2,),IF(M476&lt;&gt;"",M476,""))</f>
        <v>AdministrativeStatus</v>
      </c>
      <c r="H476" s="28"/>
      <c r="I476" s="28"/>
      <c r="J476" s="28"/>
      <c r="K476" s="27">
        <v>683</v>
      </c>
      <c r="L476" s="27">
        <v>361</v>
      </c>
      <c r="M476" s="37"/>
    </row>
    <row r="477" spans="1:13" x14ac:dyDescent="0.3">
      <c r="A477" s="16" t="str">
        <f t="shared" si="16"/>
        <v>644domain</v>
      </c>
      <c r="B477" s="16" t="str">
        <f t="shared" si="17"/>
        <v>domain324</v>
      </c>
      <c r="C477" s="29" t="s">
        <v>704</v>
      </c>
      <c r="D477" s="27" t="s">
        <v>4</v>
      </c>
      <c r="E477" s="12" t="str">
        <f>IF(K477,VLOOKUP(K477,Vocabulary!$A:$J,2,),"")</f>
        <v>person2</v>
      </c>
      <c r="F477" s="28" t="s">
        <v>0</v>
      </c>
      <c r="G477" s="16" t="str">
        <f>IF(L477&lt;&gt;"",VLOOKUP(L477,Vocabulary!$A:$J,2,),IF(M477&lt;&gt;"",M477,""))</f>
        <v>PersonRelation</v>
      </c>
      <c r="H477" s="28"/>
      <c r="I477" s="28"/>
      <c r="J477" s="28"/>
      <c r="K477" s="27">
        <v>644</v>
      </c>
      <c r="L477" s="27">
        <v>324</v>
      </c>
      <c r="M477" s="37"/>
    </row>
    <row r="478" spans="1:13" x14ac:dyDescent="0.3">
      <c r="A478" s="16" t="str">
        <f t="shared" si="16"/>
        <v>662subClassOf</v>
      </c>
      <c r="B478" s="16" t="str">
        <f t="shared" si="17"/>
        <v>subClassOf684</v>
      </c>
      <c r="C478" s="29" t="s">
        <v>704</v>
      </c>
      <c r="D478" s="8" t="s">
        <v>31</v>
      </c>
      <c r="E478" s="12" t="str">
        <f>IF(K478,VLOOKUP(K478,Vocabulary!$A:$J,2,),"")</f>
        <v>StreetName</v>
      </c>
      <c r="F478" s="4" t="s">
        <v>717</v>
      </c>
      <c r="G478" s="16" t="str">
        <f>IF(L478&lt;&gt;"",VLOOKUP(L478,Vocabulary!$A:$J,2,),IF(M478&lt;&gt;"",M478,""))</f>
        <v>AddressComponent</v>
      </c>
      <c r="K478" s="8">
        <v>662</v>
      </c>
      <c r="L478" s="8">
        <v>684</v>
      </c>
    </row>
    <row r="479" spans="1:13" x14ac:dyDescent="0.3">
      <c r="A479" s="16" t="str">
        <f t="shared" si="16"/>
        <v>698valueInScheme</v>
      </c>
      <c r="B479" s="16" t="str">
        <f t="shared" si="17"/>
        <v>valueInScheme699</v>
      </c>
      <c r="C479" s="29" t="s">
        <v>704</v>
      </c>
      <c r="D479" s="27" t="s">
        <v>31</v>
      </c>
      <c r="E479" s="12" t="str">
        <f>IF(K479,VLOOKUP(K479,Vocabulary!$A:$J,2,),"")</f>
        <v>region</v>
      </c>
      <c r="F479" s="28" t="s">
        <v>739</v>
      </c>
      <c r="G479" s="16" t="str">
        <f>IF(L479&lt;&gt;"",VLOOKUP(L479,Vocabulary!$A:$J,2,),IF(M479&lt;&gt;"",M479,""))</f>
        <v>RegionCode</v>
      </c>
      <c r="H479" s="28"/>
      <c r="I479" s="28"/>
      <c r="J479" s="28"/>
      <c r="K479" s="27">
        <v>698</v>
      </c>
      <c r="L479" s="27">
        <v>699</v>
      </c>
      <c r="M479" s="37"/>
    </row>
    <row r="480" spans="1:13" x14ac:dyDescent="0.3">
      <c r="A480" s="16" t="str">
        <f t="shared" si="16"/>
        <v>705domain</v>
      </c>
      <c r="B480" s="16" t="str">
        <f t="shared" si="17"/>
        <v>domain703</v>
      </c>
      <c r="C480" s="29" t="s">
        <v>704</v>
      </c>
      <c r="D480" s="27" t="s">
        <v>745</v>
      </c>
      <c r="E480" s="12" t="str">
        <f>IF(K480,VLOOKUP(K480,Vocabulary!$A:$J,2,),"")</f>
        <v>mandatary</v>
      </c>
      <c r="F480" s="28" t="s">
        <v>0</v>
      </c>
      <c r="G480" s="16" t="str">
        <f>IF(L480&lt;&gt;"",VLOOKUP(L480,Vocabulary!$A:$J,2,),IF(M480&lt;&gt;"",M480,""))</f>
        <v>Mandate</v>
      </c>
      <c r="H480" s="28"/>
      <c r="I480" s="28"/>
      <c r="J480" s="28"/>
      <c r="K480" s="27">
        <v>705</v>
      </c>
      <c r="L480" s="27">
        <v>703</v>
      </c>
      <c r="M480" s="37"/>
    </row>
    <row r="481" spans="1:13" x14ac:dyDescent="0.3">
      <c r="A481" s="16" t="str">
        <f t="shared" si="16"/>
        <v>706domain</v>
      </c>
      <c r="B481" s="16" t="str">
        <f t="shared" si="17"/>
        <v>domain703</v>
      </c>
      <c r="C481" s="29" t="s">
        <v>704</v>
      </c>
      <c r="D481" s="27" t="s">
        <v>745</v>
      </c>
      <c r="E481" s="12" t="str">
        <f>IF(K481,VLOOKUP(K481,Vocabulary!$A:$J,2,),"")</f>
        <v>mandator</v>
      </c>
      <c r="F481" s="28" t="s">
        <v>0</v>
      </c>
      <c r="G481" s="16" t="str">
        <f>IF(L481&lt;&gt;"",VLOOKUP(L481,Vocabulary!$A:$J,2,),IF(M481&lt;&gt;"",M481,""))</f>
        <v>Mandate</v>
      </c>
      <c r="H481" s="28"/>
      <c r="I481" s="28"/>
      <c r="J481" s="28"/>
      <c r="K481" s="27">
        <v>706</v>
      </c>
      <c r="L481" s="27">
        <v>703</v>
      </c>
      <c r="M481" s="37"/>
    </row>
    <row r="482" spans="1:13" x14ac:dyDescent="0.3">
      <c r="A482" s="16" t="str">
        <f t="shared" si="16"/>
        <v>705range</v>
      </c>
      <c r="B482" s="16" t="str">
        <f t="shared" si="17"/>
        <v>range501</v>
      </c>
      <c r="C482" s="29" t="s">
        <v>704</v>
      </c>
      <c r="D482" s="27" t="s">
        <v>745</v>
      </c>
      <c r="E482" s="12" t="str">
        <f>IF(K482,VLOOKUP(K482,Vocabulary!$A:$J,2,),"")</f>
        <v>mandatary</v>
      </c>
      <c r="F482" s="4" t="s">
        <v>1</v>
      </c>
      <c r="G482" s="16" t="str">
        <f>IF(L482&lt;&gt;"",VLOOKUP(L482,Vocabulary!$A:$J,2,),IF(M482&lt;&gt;"",M482,""))</f>
        <v>Agent</v>
      </c>
      <c r="K482" s="8">
        <v>705</v>
      </c>
      <c r="L482" s="8">
        <v>501</v>
      </c>
    </row>
    <row r="483" spans="1:13" x14ac:dyDescent="0.3">
      <c r="A483" s="16" t="str">
        <f t="shared" si="16"/>
        <v>706range</v>
      </c>
      <c r="B483" s="16" t="str">
        <f t="shared" si="17"/>
        <v>range501</v>
      </c>
      <c r="C483" s="29" t="s">
        <v>704</v>
      </c>
      <c r="D483" s="27" t="s">
        <v>745</v>
      </c>
      <c r="E483" s="12" t="str">
        <f>IF(K483,VLOOKUP(K483,Vocabulary!$A:$J,2,),"")</f>
        <v>mandator</v>
      </c>
      <c r="F483" s="4" t="s">
        <v>1</v>
      </c>
      <c r="G483" s="16" t="str">
        <f>IF(L483&lt;&gt;"",VLOOKUP(L483,Vocabulary!$A:$J,2,),IF(M483&lt;&gt;"",M483,""))</f>
        <v>Agent</v>
      </c>
      <c r="H483" s="28"/>
      <c r="I483" s="28"/>
      <c r="J483" s="28"/>
      <c r="K483" s="27">
        <v>706</v>
      </c>
      <c r="L483" s="27">
        <v>501</v>
      </c>
      <c r="M483" s="37"/>
    </row>
    <row r="484" spans="1:13" x14ac:dyDescent="0.3">
      <c r="A484" s="16" t="str">
        <f t="shared" si="16"/>
        <v>722hasConcept</v>
      </c>
      <c r="B484" s="16" t="str">
        <f t="shared" si="17"/>
        <v>hasConcept723</v>
      </c>
      <c r="C484" s="29" t="s">
        <v>704</v>
      </c>
      <c r="D484" s="27" t="s">
        <v>745</v>
      </c>
      <c r="E484" s="12" t="str">
        <f>IF(K484,VLOOKUP(K484,Vocabulary!$A:$J,2,),"")</f>
        <v>Currency</v>
      </c>
      <c r="F484" s="28" t="s">
        <v>740</v>
      </c>
      <c r="G484" s="16" t="str">
        <f>IF(L484&lt;&gt;"",VLOOKUP(L484,Vocabulary!$A:$J,2,),IF(M484&lt;&gt;"",M484,""))</f>
        <v>currency</v>
      </c>
      <c r="H484" s="28"/>
      <c r="I484" s="28"/>
      <c r="J484" s="28"/>
      <c r="K484" s="27">
        <v>722</v>
      </c>
      <c r="L484" s="27">
        <v>723</v>
      </c>
      <c r="M484" s="37"/>
    </row>
    <row r="485" spans="1:13" x14ac:dyDescent="0.3">
      <c r="A485" s="16" t="str">
        <f t="shared" si="16"/>
        <v>723valueInScheme</v>
      </c>
      <c r="B485" s="16" t="str">
        <f t="shared" si="17"/>
        <v>valueInScheme722</v>
      </c>
      <c r="C485" s="29" t="s">
        <v>704</v>
      </c>
      <c r="D485" s="27" t="s">
        <v>745</v>
      </c>
      <c r="E485" s="12" t="str">
        <f>IF(K485,VLOOKUP(K485,Vocabulary!$A:$J,2,),"")</f>
        <v>currency</v>
      </c>
      <c r="F485" s="28" t="s">
        <v>739</v>
      </c>
      <c r="G485" s="16" t="str">
        <f>IF(L485&lt;&gt;"",VLOOKUP(L485,Vocabulary!$A:$J,2,),IF(M485&lt;&gt;"",M485,""))</f>
        <v>Currency</v>
      </c>
      <c r="H485" s="28"/>
      <c r="I485" s="28"/>
      <c r="J485" s="28"/>
      <c r="K485" s="27">
        <v>723</v>
      </c>
      <c r="L485" s="27">
        <v>722</v>
      </c>
      <c r="M485" s="37"/>
    </row>
    <row r="486" spans="1:13" x14ac:dyDescent="0.3">
      <c r="A486" s="16" t="str">
        <f t="shared" si="16"/>
        <v>725range</v>
      </c>
      <c r="B486" s="16" t="str">
        <f t="shared" si="17"/>
        <v>range724</v>
      </c>
      <c r="C486" s="29" t="s">
        <v>704</v>
      </c>
      <c r="D486" s="27" t="s">
        <v>745</v>
      </c>
      <c r="E486" s="12" t="str">
        <f>IF(K486,VLOOKUP(K486,Vocabulary!$A:$J,2,),"")</f>
        <v>amount</v>
      </c>
      <c r="F486" s="28" t="s">
        <v>1</v>
      </c>
      <c r="G486" s="16" t="str">
        <f>IF(L486&lt;&gt;"",VLOOKUP(L486,Vocabulary!$A:$J,2,),IF(M486&lt;&gt;"",M486,""))</f>
        <v>MonetaryAmount</v>
      </c>
      <c r="H486" s="28"/>
      <c r="I486" s="28"/>
      <c r="J486" s="28"/>
      <c r="K486" s="27">
        <v>725</v>
      </c>
      <c r="L486" s="27">
        <v>724</v>
      </c>
      <c r="M486" s="37"/>
    </row>
    <row r="487" spans="1:13" x14ac:dyDescent="0.3">
      <c r="A487" s="16" t="str">
        <f t="shared" si="16"/>
        <v>723domain</v>
      </c>
      <c r="B487" s="16" t="str">
        <f t="shared" si="17"/>
        <v>domain724</v>
      </c>
      <c r="C487" s="29" t="s">
        <v>704</v>
      </c>
      <c r="D487" s="27" t="s">
        <v>745</v>
      </c>
      <c r="E487" s="12" t="str">
        <f>IF(K487,VLOOKUP(K487,Vocabulary!$A:$J,2,),"")</f>
        <v>currency</v>
      </c>
      <c r="F487" s="28" t="s">
        <v>0</v>
      </c>
      <c r="G487" s="16" t="str">
        <f>IF(L487&lt;&gt;"",VLOOKUP(L487,Vocabulary!$A:$J,2,),IF(M487&lt;&gt;"",M487,""))</f>
        <v>MonetaryAmount</v>
      </c>
      <c r="H487" s="28"/>
      <c r="I487" s="28"/>
      <c r="J487" s="28"/>
      <c r="K487" s="27">
        <v>723</v>
      </c>
      <c r="L487" s="27">
        <v>724</v>
      </c>
      <c r="M487" s="37"/>
    </row>
    <row r="488" spans="1:13" x14ac:dyDescent="0.3">
      <c r="A488" s="16" t="str">
        <f t="shared" si="16"/>
        <v>721subClassOf</v>
      </c>
      <c r="B488" s="16" t="str">
        <f t="shared" si="17"/>
        <v>subClassOf648</v>
      </c>
      <c r="C488" s="29" t="s">
        <v>704</v>
      </c>
      <c r="D488" s="27" t="s">
        <v>60</v>
      </c>
      <c r="E488" s="12" t="str">
        <f>IF(K488,VLOOKUP(K488,Vocabulary!$A:$J,2,),"")</f>
        <v>EstablishmentUnit</v>
      </c>
      <c r="F488" s="28" t="s">
        <v>717</v>
      </c>
      <c r="G488" s="16" t="e">
        <f>IF(L488&lt;&gt;"",VLOOKUP(L488,Vocabulary!$A:$J,2,),IF(M488&lt;&gt;"",M488,""))</f>
        <v>#N/A</v>
      </c>
      <c r="H488" s="28"/>
      <c r="I488" s="28"/>
      <c r="J488" s="28"/>
      <c r="K488" s="27">
        <v>721</v>
      </c>
      <c r="L488" s="27">
        <v>648</v>
      </c>
      <c r="M488" s="37"/>
    </row>
    <row r="489" spans="1:13" x14ac:dyDescent="0.3">
      <c r="A489" s="51" t="str">
        <f>CONCATENATE(K489,F489)</f>
        <v>727domain</v>
      </c>
      <c r="B489" s="51" t="str">
        <f>CONCATENATE(F489,L489)</f>
        <v>domain724</v>
      </c>
      <c r="C489" s="29" t="s">
        <v>704</v>
      </c>
      <c r="D489" s="27" t="s">
        <v>745</v>
      </c>
      <c r="E489" s="31" t="str">
        <f>IF(K489,VLOOKUP(K489,Vocabulary!$A:$J,2,),"")</f>
        <v>value</v>
      </c>
      <c r="F489" s="28" t="s">
        <v>0</v>
      </c>
      <c r="G489" s="51" t="str">
        <f>IF(L489&lt;&gt;"",VLOOKUP(L489,Vocabulary!$A:$J,2,),IF(M489&lt;&gt;"",M489,""))</f>
        <v>MonetaryAmount</v>
      </c>
      <c r="H489" s="28"/>
      <c r="I489" s="28"/>
      <c r="J489" s="28"/>
      <c r="K489" s="27">
        <v>727</v>
      </c>
      <c r="L489" s="27">
        <v>724</v>
      </c>
      <c r="M489" s="37"/>
    </row>
    <row r="490" spans="1:13" x14ac:dyDescent="0.3">
      <c r="A490" s="16" t="str">
        <f t="shared" ref="A490:A493" si="18">CONCATENATE(K490,F490)</f>
        <v>682range</v>
      </c>
      <c r="B490" s="16" t="str">
        <f t="shared" ref="B490:B493" si="19">CONCATENATE(F490,L490)</f>
        <v>range</v>
      </c>
      <c r="C490" s="29" t="s">
        <v>704</v>
      </c>
      <c r="D490" s="27" t="s">
        <v>60</v>
      </c>
      <c r="E490" s="12" t="str">
        <f>IF(K490,VLOOKUP(K490,Vocabulary!$A:$J,2,),"")</f>
        <v>quality</v>
      </c>
      <c r="F490" s="4" t="s">
        <v>1</v>
      </c>
      <c r="G490" s="16" t="str">
        <f>IF(L490&lt;&gt;"",VLOOKUP(L490,Vocabulary!$A:$J,2,),IF(M490&lt;&gt;"",M490,""))</f>
        <v>_Concept</v>
      </c>
      <c r="K490" s="8">
        <v>682</v>
      </c>
      <c r="M490" s="18" t="s">
        <v>87</v>
      </c>
    </row>
    <row r="491" spans="1:13" x14ac:dyDescent="0.3">
      <c r="A491" s="16" t="str">
        <f t="shared" si="18"/>
        <v>683range</v>
      </c>
      <c r="B491" s="16" t="str">
        <f t="shared" si="19"/>
        <v>range</v>
      </c>
      <c r="C491" s="29" t="s">
        <v>704</v>
      </c>
      <c r="D491" s="27" t="s">
        <v>4</v>
      </c>
      <c r="E491" s="12" t="str">
        <f>IF(K491,VLOOKUP(K491,Vocabulary!$A:$J,2,),"")</f>
        <v>administrativeStatus</v>
      </c>
      <c r="F491" s="4" t="s">
        <v>1</v>
      </c>
      <c r="G491" s="16" t="str">
        <f>IF(L491&lt;&gt;"",VLOOKUP(L491,Vocabulary!$A:$J,2,),IF(M491&lt;&gt;"",M491,""))</f>
        <v>_Concept</v>
      </c>
      <c r="K491" s="8">
        <v>683</v>
      </c>
      <c r="M491" s="18" t="s">
        <v>87</v>
      </c>
    </row>
    <row r="492" spans="1:13" x14ac:dyDescent="0.3">
      <c r="A492" s="16" t="str">
        <f t="shared" si="18"/>
        <v>698range</v>
      </c>
      <c r="B492" s="16" t="str">
        <f t="shared" si="19"/>
        <v>range</v>
      </c>
      <c r="C492" s="29" t="s">
        <v>704</v>
      </c>
      <c r="D492" s="27" t="s">
        <v>31</v>
      </c>
      <c r="E492" s="12" t="str">
        <f>IF(K492,VLOOKUP(K492,Vocabulary!$A:$J,2,),"")</f>
        <v>region</v>
      </c>
      <c r="F492" s="4" t="s">
        <v>1</v>
      </c>
      <c r="G492" s="16" t="str">
        <f>IF(L492&lt;&gt;"",VLOOKUP(L492,Vocabulary!$A:$J,2,),IF(M492&lt;&gt;"",M492,""))</f>
        <v>_Concept</v>
      </c>
      <c r="K492" s="8">
        <v>698</v>
      </c>
      <c r="M492" s="18" t="s">
        <v>87</v>
      </c>
    </row>
    <row r="493" spans="1:13" x14ac:dyDescent="0.3">
      <c r="A493" s="51" t="str">
        <f t="shared" si="18"/>
        <v>723range</v>
      </c>
      <c r="B493" s="51" t="str">
        <f t="shared" si="19"/>
        <v>range</v>
      </c>
      <c r="C493" s="29" t="s">
        <v>704</v>
      </c>
      <c r="D493" s="27" t="s">
        <v>745</v>
      </c>
      <c r="E493" s="31" t="str">
        <f>IF(K493,VLOOKUP(K493,Vocabulary!$A:$J,2,),"")</f>
        <v>currency</v>
      </c>
      <c r="F493" s="4" t="s">
        <v>1</v>
      </c>
      <c r="G493" s="51" t="str">
        <f>IF(L493&lt;&gt;"",VLOOKUP(L493,Vocabulary!$A:$J,2,),IF(M493&lt;&gt;"",M493,""))</f>
        <v>_Concept</v>
      </c>
      <c r="H493" s="28"/>
      <c r="I493" s="28"/>
      <c r="J493" s="28"/>
      <c r="K493" s="27">
        <v>723</v>
      </c>
      <c r="L493" s="27"/>
      <c r="M493" s="18" t="s">
        <v>87</v>
      </c>
    </row>
    <row r="494" spans="1:13" x14ac:dyDescent="0.3">
      <c r="A494" s="51" t="str">
        <f>CONCATENATE(K494,F494)</f>
        <v>235valueInScheme</v>
      </c>
      <c r="B494" s="51" t="str">
        <f>CONCATENATE(F494,L494)</f>
        <v>valueInScheme728</v>
      </c>
      <c r="C494" s="10" t="s">
        <v>704</v>
      </c>
      <c r="D494" s="8" t="s">
        <v>60</v>
      </c>
      <c r="E494" s="31" t="str">
        <f>IF(K494,VLOOKUP(K494,Vocabulary!$A:$J,2,),"")</f>
        <v>function</v>
      </c>
      <c r="F494" s="28" t="s">
        <v>739</v>
      </c>
      <c r="G494" s="51" t="e">
        <f>IF(L494&lt;&gt;"",VLOOKUP(L494,Vocabulary!$A:$J,2,),IF(M494&lt;&gt;"",M494,""))</f>
        <v>#N/A</v>
      </c>
      <c r="H494" s="28"/>
      <c r="I494" s="28"/>
      <c r="J494" s="28"/>
      <c r="K494" s="27">
        <v>235</v>
      </c>
      <c r="L494" s="27">
        <v>728</v>
      </c>
      <c r="M494" s="37"/>
    </row>
    <row r="495" spans="1:13" x14ac:dyDescent="0.3">
      <c r="A495" s="51" t="str">
        <f>CONCATENATE(K495,F495)</f>
        <v>737subClassOf</v>
      </c>
      <c r="B495" s="51" t="str">
        <f>CONCATENATE(F495,L495)</f>
        <v>subClassOf734</v>
      </c>
      <c r="C495" s="10" t="s">
        <v>704</v>
      </c>
      <c r="D495" s="27" t="s">
        <v>60</v>
      </c>
      <c r="E495" s="31" t="str">
        <f>IF(K495,VLOOKUP(K495,Vocabulary!$A:$J,2,),"")</f>
        <v>NaceRev2Code</v>
      </c>
      <c r="F495" s="28" t="s">
        <v>717</v>
      </c>
      <c r="G495" s="51" t="str">
        <f>IF(L495&lt;&gt;"",VLOOKUP(L495,Vocabulary!$A:$J,2,),IF(M495&lt;&gt;"",M495,""))</f>
        <v>NaceEuRev2</v>
      </c>
      <c r="H495" s="28"/>
      <c r="I495" s="28"/>
      <c r="J495" s="28"/>
      <c r="K495" s="27">
        <v>737</v>
      </c>
      <c r="L495" s="27">
        <v>734</v>
      </c>
      <c r="M495" s="37"/>
    </row>
    <row r="496" spans="1:13" x14ac:dyDescent="0.3">
      <c r="A496" s="51" t="str">
        <f>CONCATENATE(K496,F496)</f>
        <v>738subClassOf</v>
      </c>
      <c r="B496" s="51" t="str">
        <f>CONCATENATE(F496,L496)</f>
        <v>subClassOf736</v>
      </c>
      <c r="C496" s="10" t="s">
        <v>704</v>
      </c>
      <c r="D496" s="27" t="s">
        <v>60</v>
      </c>
      <c r="E496" s="31" t="str">
        <f>IF(K496,VLOOKUP(K496,Vocabulary!$A:$J,2,),"")</f>
        <v>NaceBel2008Code</v>
      </c>
      <c r="F496" s="28" t="s">
        <v>717</v>
      </c>
      <c r="G496" s="51" t="str">
        <f>IF(L496&lt;&gt;"",VLOOKUP(L496,Vocabulary!$A:$J,2,),IF(M496&lt;&gt;"",M496,""))</f>
        <v>NaceBel2008</v>
      </c>
      <c r="H496" s="28"/>
      <c r="I496" s="28"/>
      <c r="J496" s="28"/>
      <c r="K496" s="27">
        <v>738</v>
      </c>
      <c r="L496" s="27">
        <v>736</v>
      </c>
      <c r="M496" s="37"/>
    </row>
    <row r="497" spans="1:14" x14ac:dyDescent="0.3">
      <c r="A497" s="51" t="str">
        <f>CONCATENATE(K497,F497)</f>
        <v>739subClassOf</v>
      </c>
      <c r="B497" s="51" t="str">
        <f>CONCATENATE(F497,L497)</f>
        <v>subClassOf736</v>
      </c>
      <c r="C497" s="10" t="s">
        <v>704</v>
      </c>
      <c r="D497" s="27" t="s">
        <v>60</v>
      </c>
      <c r="E497" s="31" t="str">
        <f>IF(K497,VLOOKUP(K497,Vocabulary!$A:$J,2,),"")</f>
        <v>NaceBel2008Length5Code</v>
      </c>
      <c r="F497" s="28" t="s">
        <v>717</v>
      </c>
      <c r="G497" s="51" t="str">
        <f>IF(L497&lt;&gt;"",VLOOKUP(L497,Vocabulary!$A:$J,2,),IF(M497&lt;&gt;"",M497,""))</f>
        <v>NaceBel2008</v>
      </c>
      <c r="H497" s="28"/>
      <c r="I497" s="28"/>
      <c r="J497" s="28"/>
      <c r="K497" s="27">
        <v>739</v>
      </c>
      <c r="L497" s="27">
        <v>736</v>
      </c>
      <c r="M497" s="37"/>
    </row>
    <row r="498" spans="1:14" x14ac:dyDescent="0.3">
      <c r="A498" s="38"/>
      <c r="B498" s="38"/>
      <c r="C498" s="35"/>
      <c r="D498" s="25"/>
      <c r="E498" s="3"/>
      <c r="F498" s="3"/>
      <c r="G498" s="38"/>
      <c r="H498" s="3"/>
      <c r="I498" s="3"/>
      <c r="J498" s="3"/>
      <c r="K498" s="25"/>
      <c r="L498" s="25"/>
      <c r="M498" s="39"/>
      <c r="N498"/>
    </row>
    <row r="499" spans="1:14" x14ac:dyDescent="0.3">
      <c r="A499" s="38"/>
      <c r="B499" s="38"/>
      <c r="C499" s="35"/>
      <c r="D499" s="25"/>
      <c r="E499" s="3"/>
      <c r="F499" s="3"/>
      <c r="G499" s="38"/>
      <c r="H499" s="3"/>
      <c r="I499" s="3"/>
      <c r="J499" s="3"/>
      <c r="K499" s="25"/>
      <c r="L499" s="25"/>
      <c r="M499" s="39"/>
      <c r="N499"/>
    </row>
    <row r="500" spans="1:14" x14ac:dyDescent="0.3">
      <c r="A500" s="38"/>
      <c r="B500" s="38"/>
      <c r="C500" s="35"/>
      <c r="D500" s="25"/>
      <c r="E500" s="3"/>
      <c r="F500" s="3"/>
      <c r="G500" s="38"/>
      <c r="H500" s="3"/>
      <c r="I500" s="3"/>
      <c r="J500" s="3"/>
      <c r="K500" s="25"/>
      <c r="L500" s="25"/>
      <c r="M500" s="39"/>
      <c r="N500"/>
    </row>
    <row r="501" spans="1:14" x14ac:dyDescent="0.3">
      <c r="A501" s="38"/>
      <c r="B501" s="38"/>
      <c r="C501" s="35"/>
      <c r="D501" s="25"/>
      <c r="E501" s="3"/>
      <c r="F501" s="3"/>
      <c r="G501" s="38"/>
      <c r="H501" s="3"/>
      <c r="I501" s="3"/>
      <c r="J501" s="3"/>
      <c r="K501" s="25"/>
      <c r="L501" s="25"/>
      <c r="M501" s="39"/>
      <c r="N501"/>
    </row>
    <row r="502" spans="1:14" x14ac:dyDescent="0.3">
      <c r="A502" s="38"/>
      <c r="B502" s="38"/>
      <c r="C502" s="35"/>
      <c r="D502" s="25"/>
      <c r="E502" s="3"/>
      <c r="F502" s="3"/>
      <c r="G502" s="38"/>
      <c r="H502" s="3"/>
      <c r="I502" s="3"/>
      <c r="J502" s="3"/>
      <c r="K502" s="25"/>
      <c r="L502" s="25"/>
      <c r="M502" s="39"/>
      <c r="N502"/>
    </row>
    <row r="503" spans="1:14" x14ac:dyDescent="0.3">
      <c r="A503" s="38"/>
      <c r="B503" s="38"/>
      <c r="C503" s="35"/>
      <c r="D503" s="25"/>
      <c r="E503" s="3"/>
      <c r="F503" s="3"/>
      <c r="G503" s="38"/>
      <c r="H503" s="3"/>
      <c r="I503" s="3"/>
      <c r="J503" s="3"/>
      <c r="K503" s="25"/>
      <c r="L503" s="25"/>
      <c r="M503" s="39"/>
      <c r="N503"/>
    </row>
    <row r="504" spans="1:14" x14ac:dyDescent="0.3">
      <c r="A504" s="38"/>
      <c r="B504" s="38"/>
      <c r="C504" s="35"/>
      <c r="D504" s="25"/>
      <c r="E504" s="3"/>
      <c r="F504" s="3"/>
      <c r="G504" s="38"/>
      <c r="H504" s="3"/>
      <c r="I504" s="3"/>
      <c r="J504" s="3"/>
      <c r="K504" s="25"/>
      <c r="L504" s="25"/>
      <c r="M504" s="39"/>
      <c r="N504"/>
    </row>
    <row r="505" spans="1:14" x14ac:dyDescent="0.3">
      <c r="A505" s="38"/>
      <c r="B505" s="38"/>
      <c r="C505" s="35"/>
      <c r="D505" s="25"/>
      <c r="E505" s="3"/>
      <c r="F505" s="3"/>
      <c r="G505" s="38"/>
      <c r="H505" s="3"/>
      <c r="I505" s="3"/>
      <c r="J505" s="3"/>
      <c r="K505" s="25"/>
      <c r="L505" s="25"/>
      <c r="M505" s="39"/>
      <c r="N505"/>
    </row>
    <row r="506" spans="1:14" x14ac:dyDescent="0.3">
      <c r="A506" s="38"/>
      <c r="B506" s="38"/>
      <c r="C506" s="35"/>
      <c r="D506" s="25"/>
      <c r="E506" s="3"/>
      <c r="F506" s="3"/>
      <c r="G506" s="38"/>
      <c r="H506" s="3"/>
      <c r="I506" s="3"/>
      <c r="J506" s="3"/>
      <c r="K506" s="25"/>
      <c r="L506" s="25"/>
      <c r="M506" s="39"/>
      <c r="N506"/>
    </row>
    <row r="507" spans="1:14" x14ac:dyDescent="0.3">
      <c r="A507" s="38"/>
      <c r="B507" s="38"/>
      <c r="C507" s="35"/>
      <c r="D507" s="25"/>
      <c r="E507" s="3"/>
      <c r="F507" s="3"/>
      <c r="G507" s="38"/>
      <c r="H507" s="3"/>
      <c r="I507" s="3"/>
      <c r="J507" s="3"/>
      <c r="K507" s="25"/>
      <c r="L507" s="25"/>
      <c r="M507" s="39"/>
      <c r="N507"/>
    </row>
    <row r="508" spans="1:14" x14ac:dyDescent="0.3">
      <c r="A508" s="38"/>
      <c r="B508" s="38"/>
      <c r="C508" s="35"/>
      <c r="D508" s="25"/>
      <c r="E508" s="3"/>
      <c r="F508" s="3"/>
      <c r="G508" s="38"/>
      <c r="H508" s="3"/>
      <c r="I508" s="3"/>
      <c r="J508" s="3"/>
      <c r="K508" s="25"/>
      <c r="L508" s="25"/>
      <c r="M508" s="39"/>
      <c r="N508"/>
    </row>
    <row r="509" spans="1:14" x14ac:dyDescent="0.3">
      <c r="A509" s="38"/>
      <c r="B509" s="38"/>
      <c r="C509" s="35"/>
      <c r="D509" s="25"/>
      <c r="E509" s="3"/>
      <c r="F509" s="3"/>
      <c r="G509" s="38"/>
      <c r="H509" s="3"/>
      <c r="I509" s="3"/>
      <c r="J509" s="3"/>
      <c r="K509" s="25"/>
      <c r="L509" s="25"/>
      <c r="M509" s="39"/>
      <c r="N509"/>
    </row>
    <row r="510" spans="1:14" x14ac:dyDescent="0.3">
      <c r="A510" s="38"/>
      <c r="B510" s="38"/>
      <c r="C510" s="35"/>
      <c r="D510" s="25"/>
      <c r="E510" s="3"/>
      <c r="F510" s="3"/>
      <c r="G510" s="38"/>
      <c r="H510" s="3"/>
      <c r="I510" s="3"/>
      <c r="J510" s="3"/>
      <c r="K510" s="25"/>
      <c r="L510" s="25"/>
      <c r="M510" s="39"/>
      <c r="N510"/>
    </row>
    <row r="511" spans="1:14" x14ac:dyDescent="0.3">
      <c r="A511" s="38"/>
      <c r="B511" s="38"/>
      <c r="C511" s="35"/>
      <c r="D511" s="25"/>
      <c r="E511" s="3"/>
      <c r="F511" s="3"/>
      <c r="G511" s="38"/>
      <c r="H511" s="3"/>
      <c r="I511" s="3"/>
      <c r="J511" s="3"/>
      <c r="K511" s="25"/>
      <c r="L511" s="25"/>
      <c r="M511" s="39"/>
      <c r="N511"/>
    </row>
    <row r="512" spans="1:14" x14ac:dyDescent="0.3">
      <c r="A512" s="38"/>
      <c r="B512" s="38"/>
      <c r="C512" s="35"/>
      <c r="D512" s="25"/>
      <c r="E512" s="3"/>
      <c r="F512" s="3"/>
      <c r="G512" s="38"/>
      <c r="H512" s="3"/>
      <c r="I512" s="3"/>
      <c r="J512" s="3"/>
      <c r="K512" s="25"/>
      <c r="L512" s="25"/>
      <c r="M512" s="39"/>
      <c r="N512"/>
    </row>
    <row r="513" spans="1:13" customFormat="1" x14ac:dyDescent="0.3">
      <c r="A513" s="38"/>
      <c r="B513" s="38"/>
      <c r="C513" s="35"/>
      <c r="D513" s="25"/>
      <c r="E513" s="3"/>
      <c r="F513" s="3"/>
      <c r="G513" s="38"/>
      <c r="H513" s="3"/>
      <c r="I513" s="3"/>
      <c r="J513" s="3"/>
      <c r="K513" s="25"/>
      <c r="L513" s="25"/>
      <c r="M513" s="39"/>
    </row>
    <row r="514" spans="1:13" customFormat="1" x14ac:dyDescent="0.3">
      <c r="A514" s="38"/>
      <c r="B514" s="38"/>
      <c r="C514" s="35"/>
      <c r="D514" s="25"/>
      <c r="E514" s="3"/>
      <c r="F514" s="3"/>
      <c r="G514" s="38"/>
      <c r="H514" s="3"/>
      <c r="I514" s="3"/>
      <c r="J514" s="3"/>
      <c r="K514" s="25"/>
      <c r="L514" s="25"/>
      <c r="M514" s="39"/>
    </row>
    <row r="515" spans="1:13" customFormat="1" x14ac:dyDescent="0.3">
      <c r="A515" s="38"/>
      <c r="B515" s="38"/>
      <c r="C515" s="35"/>
      <c r="D515" s="25"/>
      <c r="E515" s="3"/>
      <c r="F515" s="3"/>
      <c r="G515" s="38"/>
      <c r="H515" s="3"/>
      <c r="I515" s="3"/>
      <c r="J515" s="3"/>
      <c r="K515" s="25"/>
      <c r="L515" s="25"/>
      <c r="M515" s="39"/>
    </row>
    <row r="516" spans="1:13" customFormat="1" x14ac:dyDescent="0.3">
      <c r="A516" s="38"/>
      <c r="B516" s="38"/>
      <c r="C516" s="35"/>
      <c r="D516" s="25"/>
      <c r="E516" s="3"/>
      <c r="F516" s="3"/>
      <c r="G516" s="38"/>
      <c r="H516" s="3"/>
      <c r="I516" s="3"/>
      <c r="J516" s="3"/>
      <c r="K516" s="25"/>
      <c r="L516" s="25"/>
      <c r="M516" s="39"/>
    </row>
    <row r="517" spans="1:13" customFormat="1" x14ac:dyDescent="0.3">
      <c r="A517" s="38"/>
      <c r="B517" s="38"/>
      <c r="C517" s="35"/>
      <c r="D517" s="25"/>
      <c r="E517" s="3"/>
      <c r="F517" s="3"/>
      <c r="G517" s="38"/>
      <c r="H517" s="3"/>
      <c r="I517" s="3"/>
      <c r="J517" s="3"/>
      <c r="K517" s="25"/>
      <c r="L517" s="25"/>
      <c r="M517" s="39"/>
    </row>
    <row r="518" spans="1:13" customFormat="1" x14ac:dyDescent="0.3">
      <c r="A518" s="38"/>
      <c r="B518" s="38"/>
      <c r="C518" s="35"/>
      <c r="D518" s="25"/>
      <c r="E518" s="3"/>
      <c r="F518" s="3"/>
      <c r="G518" s="38"/>
      <c r="H518" s="3"/>
      <c r="I518" s="3"/>
      <c r="J518" s="3"/>
      <c r="K518" s="25"/>
      <c r="L518" s="25"/>
      <c r="M518" s="39"/>
    </row>
    <row r="519" spans="1:13" customFormat="1" x14ac:dyDescent="0.3">
      <c r="A519" s="38"/>
      <c r="B519" s="38"/>
      <c r="C519" s="35"/>
      <c r="D519" s="25"/>
      <c r="E519" s="3"/>
      <c r="F519" s="3"/>
      <c r="G519" s="38"/>
      <c r="H519" s="3"/>
      <c r="I519" s="3"/>
      <c r="J519" s="3"/>
      <c r="K519" s="25"/>
      <c r="L519" s="25"/>
      <c r="M519" s="39"/>
    </row>
    <row r="520" spans="1:13" customFormat="1" x14ac:dyDescent="0.3">
      <c r="A520" s="38"/>
      <c r="B520" s="38"/>
      <c r="C520" s="35"/>
      <c r="D520" s="25"/>
      <c r="E520" s="3"/>
      <c r="F520" s="3"/>
      <c r="G520" s="38"/>
      <c r="H520" s="3"/>
      <c r="I520" s="3"/>
      <c r="J520" s="3"/>
      <c r="K520" s="25"/>
      <c r="L520" s="25"/>
      <c r="M520" s="39"/>
    </row>
    <row r="521" spans="1:13" customFormat="1" x14ac:dyDescent="0.3">
      <c r="A521" s="38"/>
      <c r="B521" s="38"/>
      <c r="C521" s="35"/>
      <c r="D521" s="25"/>
      <c r="E521" s="3"/>
      <c r="F521" s="3"/>
      <c r="G521" s="38"/>
      <c r="H521" s="3"/>
      <c r="I521" s="3"/>
      <c r="J521" s="3"/>
      <c r="K521" s="25"/>
      <c r="L521" s="25"/>
      <c r="M521" s="39"/>
    </row>
    <row r="522" spans="1:13" customFormat="1" x14ac:dyDescent="0.3">
      <c r="A522" s="38"/>
      <c r="B522" s="38"/>
      <c r="C522" s="35"/>
      <c r="D522" s="25"/>
      <c r="E522" s="3"/>
      <c r="F522" s="3"/>
      <c r="G522" s="38"/>
      <c r="H522" s="3"/>
      <c r="I522" s="3"/>
      <c r="J522" s="3"/>
      <c r="K522" s="25"/>
      <c r="L522" s="25"/>
      <c r="M522" s="39"/>
    </row>
    <row r="523" spans="1:13" customFormat="1" x14ac:dyDescent="0.3">
      <c r="A523" s="38"/>
      <c r="B523" s="38"/>
      <c r="C523" s="35"/>
      <c r="D523" s="25"/>
      <c r="E523" s="3"/>
      <c r="F523" s="3"/>
      <c r="G523" s="38"/>
      <c r="H523" s="3"/>
      <c r="I523" s="3"/>
      <c r="J523" s="3"/>
      <c r="K523" s="25"/>
      <c r="L523" s="25"/>
      <c r="M523" s="39"/>
    </row>
    <row r="524" spans="1:13" customFormat="1" x14ac:dyDescent="0.3">
      <c r="A524" s="38"/>
      <c r="B524" s="38"/>
      <c r="C524" s="35"/>
      <c r="D524" s="25"/>
      <c r="E524" s="3"/>
      <c r="F524" s="3"/>
      <c r="G524" s="38"/>
      <c r="H524" s="3"/>
      <c r="I524" s="3"/>
      <c r="J524" s="3"/>
      <c r="K524" s="25"/>
      <c r="L524" s="25"/>
      <c r="M524" s="39"/>
    </row>
    <row r="525" spans="1:13" customFormat="1" x14ac:dyDescent="0.3">
      <c r="A525" s="38"/>
      <c r="B525" s="38"/>
      <c r="C525" s="35"/>
      <c r="D525" s="25"/>
      <c r="E525" s="3"/>
      <c r="F525" s="3"/>
      <c r="G525" s="38"/>
      <c r="H525" s="3"/>
      <c r="I525" s="3"/>
      <c r="J525" s="3"/>
      <c r="K525" s="25"/>
      <c r="L525" s="25"/>
      <c r="M525" s="39"/>
    </row>
    <row r="526" spans="1:13" customFormat="1" x14ac:dyDescent="0.3">
      <c r="A526" s="38"/>
      <c r="B526" s="38"/>
      <c r="C526" s="35"/>
      <c r="D526" s="25"/>
      <c r="E526" s="3"/>
      <c r="F526" s="3"/>
      <c r="G526" s="38"/>
      <c r="H526" s="3"/>
      <c r="I526" s="3"/>
      <c r="J526" s="3"/>
      <c r="K526" s="25"/>
      <c r="L526" s="25"/>
      <c r="M526" s="39"/>
    </row>
    <row r="527" spans="1:13" customFormat="1" x14ac:dyDescent="0.3">
      <c r="A527" s="38"/>
      <c r="B527" s="38"/>
      <c r="C527" s="35"/>
      <c r="D527" s="25"/>
      <c r="E527" s="3"/>
      <c r="F527" s="3"/>
      <c r="G527" s="38"/>
      <c r="H527" s="3"/>
      <c r="I527" s="3"/>
      <c r="J527" s="3"/>
      <c r="K527" s="25"/>
      <c r="L527" s="25"/>
      <c r="M527" s="39"/>
    </row>
    <row r="528" spans="1:13" customFormat="1" x14ac:dyDescent="0.3">
      <c r="A528" s="38"/>
      <c r="B528" s="38"/>
      <c r="C528" s="35"/>
      <c r="D528" s="25"/>
      <c r="E528" s="3"/>
      <c r="F528" s="3"/>
      <c r="G528" s="38"/>
      <c r="H528" s="3"/>
      <c r="I528" s="3"/>
      <c r="J528" s="3"/>
      <c r="K528" s="25"/>
      <c r="L528" s="25"/>
      <c r="M528" s="39"/>
    </row>
    <row r="529" spans="1:13" customFormat="1" x14ac:dyDescent="0.3">
      <c r="A529" s="38"/>
      <c r="B529" s="38"/>
      <c r="C529" s="35"/>
      <c r="D529" s="25"/>
      <c r="E529" s="3"/>
      <c r="F529" s="3"/>
      <c r="G529" s="38"/>
      <c r="H529" s="3"/>
      <c r="I529" s="3"/>
      <c r="J529" s="3"/>
      <c r="K529" s="25"/>
      <c r="L529" s="25"/>
      <c r="M529" s="39"/>
    </row>
    <row r="530" spans="1:13" customFormat="1" x14ac:dyDescent="0.3">
      <c r="A530" s="38"/>
      <c r="B530" s="38"/>
      <c r="C530" s="35"/>
      <c r="D530" s="25"/>
      <c r="E530" s="3"/>
      <c r="F530" s="3"/>
      <c r="G530" s="38"/>
      <c r="H530" s="3"/>
      <c r="I530" s="3"/>
      <c r="J530" s="3"/>
      <c r="K530" s="25"/>
      <c r="L530" s="25"/>
      <c r="M530" s="39"/>
    </row>
    <row r="531" spans="1:13" customFormat="1" x14ac:dyDescent="0.3">
      <c r="A531" s="38"/>
      <c r="B531" s="38"/>
      <c r="C531" s="35"/>
      <c r="D531" s="25"/>
      <c r="E531" s="3"/>
      <c r="F531" s="3"/>
      <c r="G531" s="38"/>
      <c r="H531" s="3"/>
      <c r="I531" s="3"/>
      <c r="J531" s="3"/>
      <c r="K531" s="25"/>
      <c r="L531" s="25"/>
      <c r="M531" s="39"/>
    </row>
    <row r="532" spans="1:13" customFormat="1" x14ac:dyDescent="0.3">
      <c r="A532" s="38"/>
      <c r="B532" s="38"/>
      <c r="C532" s="35"/>
      <c r="D532" s="25"/>
      <c r="E532" s="3"/>
      <c r="F532" s="3"/>
      <c r="G532" s="38"/>
      <c r="H532" s="3"/>
      <c r="I532" s="3"/>
      <c r="J532" s="3"/>
      <c r="K532" s="25"/>
      <c r="L532" s="25"/>
      <c r="M532" s="39"/>
    </row>
    <row r="533" spans="1:13" customFormat="1" x14ac:dyDescent="0.3">
      <c r="A533" s="38"/>
      <c r="B533" s="38"/>
      <c r="C533" s="35"/>
      <c r="D533" s="25"/>
      <c r="E533" s="3"/>
      <c r="F533" s="3"/>
      <c r="G533" s="38"/>
      <c r="H533" s="3"/>
      <c r="I533" s="3"/>
      <c r="J533" s="3"/>
      <c r="K533" s="25"/>
      <c r="L533" s="25"/>
      <c r="M533" s="39"/>
    </row>
    <row r="534" spans="1:13" customFormat="1" x14ac:dyDescent="0.3">
      <c r="A534" s="38"/>
      <c r="B534" s="38"/>
      <c r="C534" s="35"/>
      <c r="D534" s="25"/>
      <c r="E534" s="3"/>
      <c r="F534" s="3"/>
      <c r="G534" s="38"/>
      <c r="H534" s="3"/>
      <c r="I534" s="3"/>
      <c r="J534" s="3"/>
      <c r="K534" s="25"/>
      <c r="L534" s="25"/>
      <c r="M534" s="39"/>
    </row>
    <row r="535" spans="1:13" customFormat="1" x14ac:dyDescent="0.3">
      <c r="A535" s="38"/>
      <c r="B535" s="38"/>
      <c r="C535" s="35"/>
      <c r="D535" s="25"/>
      <c r="E535" s="3"/>
      <c r="F535" s="3"/>
      <c r="G535" s="38"/>
      <c r="H535" s="3"/>
      <c r="I535" s="3"/>
      <c r="J535" s="3"/>
      <c r="K535" s="25"/>
      <c r="L535" s="25"/>
      <c r="M535" s="39"/>
    </row>
    <row r="536" spans="1:13" customFormat="1" x14ac:dyDescent="0.3">
      <c r="A536" s="38"/>
      <c r="B536" s="38"/>
      <c r="C536" s="35"/>
      <c r="D536" s="25"/>
      <c r="E536" s="3"/>
      <c r="F536" s="3"/>
      <c r="G536" s="38"/>
      <c r="H536" s="3"/>
      <c r="I536" s="3"/>
      <c r="J536" s="3"/>
      <c r="K536" s="25"/>
      <c r="L536" s="25"/>
      <c r="M536" s="39"/>
    </row>
    <row r="537" spans="1:13" customFormat="1" x14ac:dyDescent="0.3">
      <c r="A537" s="38"/>
      <c r="B537" s="38"/>
      <c r="C537" s="35"/>
      <c r="D537" s="25"/>
      <c r="E537" s="3"/>
      <c r="F537" s="3"/>
      <c r="G537" s="38"/>
      <c r="H537" s="3"/>
      <c r="I537" s="3"/>
      <c r="J537" s="3"/>
      <c r="K537" s="25"/>
      <c r="L537" s="25"/>
      <c r="M537" s="39"/>
    </row>
    <row r="538" spans="1:13" customFormat="1" x14ac:dyDescent="0.3">
      <c r="A538" s="38"/>
      <c r="B538" s="38"/>
      <c r="C538" s="35"/>
      <c r="D538" s="25"/>
      <c r="E538" s="3"/>
      <c r="F538" s="3"/>
      <c r="G538" s="38"/>
      <c r="H538" s="3"/>
      <c r="I538" s="3"/>
      <c r="J538" s="3"/>
      <c r="K538" s="25"/>
      <c r="L538" s="25"/>
      <c r="M538" s="39"/>
    </row>
    <row r="539" spans="1:13" customFormat="1" x14ac:dyDescent="0.3">
      <c r="A539" s="38"/>
      <c r="B539" s="38"/>
      <c r="C539" s="35"/>
      <c r="D539" s="25"/>
      <c r="E539" s="3"/>
      <c r="F539" s="3"/>
      <c r="G539" s="38"/>
      <c r="H539" s="3"/>
      <c r="I539" s="3"/>
      <c r="J539" s="3"/>
      <c r="K539" s="25"/>
      <c r="L539" s="25"/>
      <c r="M539" s="39"/>
    </row>
    <row r="540" spans="1:13" customFormat="1" x14ac:dyDescent="0.3">
      <c r="A540" s="38"/>
      <c r="B540" s="38"/>
      <c r="C540" s="35"/>
      <c r="D540" s="25"/>
      <c r="E540" s="3"/>
      <c r="F540" s="3"/>
      <c r="G540" s="38"/>
      <c r="H540" s="3"/>
      <c r="I540" s="3"/>
      <c r="J540" s="3"/>
      <c r="K540" s="25"/>
      <c r="L540" s="25"/>
      <c r="M540" s="39"/>
    </row>
    <row r="541" spans="1:13" customFormat="1" x14ac:dyDescent="0.3">
      <c r="A541" s="38"/>
      <c r="B541" s="38"/>
      <c r="C541" s="35"/>
      <c r="D541" s="25"/>
      <c r="E541" s="3"/>
      <c r="F541" s="3"/>
      <c r="G541" s="38"/>
      <c r="H541" s="3"/>
      <c r="I541" s="3"/>
      <c r="J541" s="3"/>
      <c r="K541" s="25"/>
      <c r="L541" s="25"/>
      <c r="M541" s="39"/>
    </row>
    <row r="542" spans="1:13" customFormat="1" x14ac:dyDescent="0.3">
      <c r="A542" s="38"/>
      <c r="B542" s="38"/>
      <c r="C542" s="35"/>
      <c r="D542" s="25"/>
      <c r="E542" s="3"/>
      <c r="F542" s="3"/>
      <c r="G542" s="38"/>
      <c r="H542" s="3"/>
      <c r="I542" s="3"/>
      <c r="J542" s="3"/>
      <c r="K542" s="25"/>
      <c r="L542" s="25"/>
      <c r="M542" s="39"/>
    </row>
    <row r="543" spans="1:13" customFormat="1" x14ac:dyDescent="0.3">
      <c r="A543" s="38"/>
      <c r="B543" s="38"/>
      <c r="C543" s="35"/>
      <c r="D543" s="25"/>
      <c r="E543" s="3"/>
      <c r="F543" s="3"/>
      <c r="G543" s="38"/>
      <c r="H543" s="3"/>
      <c r="I543" s="3"/>
      <c r="J543" s="3"/>
      <c r="K543" s="25"/>
      <c r="L543" s="25"/>
      <c r="M543" s="39"/>
    </row>
    <row r="544" spans="1:13" customFormat="1" x14ac:dyDescent="0.3">
      <c r="A544" s="38"/>
      <c r="B544" s="38"/>
      <c r="C544" s="35"/>
      <c r="D544" s="25"/>
      <c r="E544" s="3"/>
      <c r="F544" s="3"/>
      <c r="G544" s="38"/>
      <c r="H544" s="3"/>
      <c r="I544" s="3"/>
      <c r="J544" s="3"/>
      <c r="K544" s="25"/>
      <c r="L544" s="25"/>
      <c r="M544" s="39"/>
    </row>
    <row r="545" spans="1:13" customFormat="1" x14ac:dyDescent="0.3">
      <c r="A545" s="38"/>
      <c r="B545" s="38"/>
      <c r="C545" s="35"/>
      <c r="D545" s="25"/>
      <c r="E545" s="3"/>
      <c r="F545" s="3"/>
      <c r="G545" s="38"/>
      <c r="H545" s="3"/>
      <c r="I545" s="3"/>
      <c r="J545" s="3"/>
      <c r="K545" s="25"/>
      <c r="L545" s="25"/>
      <c r="M545" s="39"/>
    </row>
    <row r="546" spans="1:13" customFormat="1" x14ac:dyDescent="0.3">
      <c r="A546" s="38"/>
      <c r="B546" s="38"/>
      <c r="C546" s="35"/>
      <c r="D546" s="25"/>
      <c r="E546" s="3"/>
      <c r="F546" s="3"/>
      <c r="G546" s="38"/>
      <c r="H546" s="3"/>
      <c r="I546" s="3"/>
      <c r="J546" s="3"/>
      <c r="K546" s="25"/>
      <c r="L546" s="25"/>
      <c r="M546" s="39"/>
    </row>
    <row r="547" spans="1:13" customFormat="1" x14ac:dyDescent="0.3">
      <c r="A547" s="38"/>
      <c r="B547" s="38"/>
      <c r="C547" s="35"/>
      <c r="D547" s="25"/>
      <c r="E547" s="3"/>
      <c r="F547" s="3"/>
      <c r="G547" s="38"/>
      <c r="H547" s="3"/>
      <c r="I547" s="3"/>
      <c r="J547" s="3"/>
      <c r="K547" s="25"/>
      <c r="L547" s="25"/>
      <c r="M547" s="39"/>
    </row>
    <row r="548" spans="1:13" customFormat="1" x14ac:dyDescent="0.3">
      <c r="A548" s="38"/>
      <c r="B548" s="38"/>
      <c r="C548" s="35"/>
      <c r="D548" s="25"/>
      <c r="E548" s="3"/>
      <c r="F548" s="3"/>
      <c r="G548" s="38"/>
      <c r="H548" s="3"/>
      <c r="I548" s="3"/>
      <c r="J548" s="3"/>
      <c r="K548" s="25"/>
      <c r="L548" s="25"/>
      <c r="M548" s="39"/>
    </row>
    <row r="549" spans="1:13" customFormat="1" x14ac:dyDescent="0.3">
      <c r="A549" s="38"/>
      <c r="B549" s="38"/>
      <c r="C549" s="35"/>
      <c r="D549" s="25"/>
      <c r="E549" s="3"/>
      <c r="F549" s="3"/>
      <c r="G549" s="38"/>
      <c r="H549" s="3"/>
      <c r="I549" s="3"/>
      <c r="J549" s="3"/>
      <c r="K549" s="25"/>
      <c r="L549" s="25"/>
      <c r="M549" s="39"/>
    </row>
    <row r="550" spans="1:13" customFormat="1" x14ac:dyDescent="0.3">
      <c r="A550" s="38"/>
      <c r="B550" s="38"/>
      <c r="C550" s="35"/>
      <c r="D550" s="25"/>
      <c r="E550" s="3"/>
      <c r="F550" s="3"/>
      <c r="G550" s="38"/>
      <c r="H550" s="3"/>
      <c r="I550" s="3"/>
      <c r="J550" s="3"/>
      <c r="K550" s="25"/>
      <c r="L550" s="25"/>
      <c r="M550" s="39"/>
    </row>
    <row r="551" spans="1:13" customFormat="1" x14ac:dyDescent="0.3">
      <c r="A551" s="38"/>
      <c r="B551" s="38"/>
      <c r="C551" s="35"/>
      <c r="D551" s="25"/>
      <c r="E551" s="3"/>
      <c r="F551" s="3"/>
      <c r="G551" s="38"/>
      <c r="H551" s="3"/>
      <c r="I551" s="3"/>
      <c r="J551" s="3"/>
      <c r="K551" s="25"/>
      <c r="L551" s="25"/>
      <c r="M551" s="39"/>
    </row>
    <row r="552" spans="1:13" customFormat="1" x14ac:dyDescent="0.3">
      <c r="A552" s="38"/>
      <c r="B552" s="38"/>
      <c r="C552" s="35"/>
      <c r="D552" s="25"/>
      <c r="E552" s="3"/>
      <c r="F552" s="3"/>
      <c r="G552" s="38"/>
      <c r="H552" s="3"/>
      <c r="I552" s="3"/>
      <c r="J552" s="3"/>
      <c r="K552" s="25"/>
      <c r="L552" s="25"/>
      <c r="M552" s="39"/>
    </row>
    <row r="553" spans="1:13" customFormat="1" x14ac:dyDescent="0.3">
      <c r="A553" s="38"/>
      <c r="B553" s="38"/>
      <c r="C553" s="35"/>
      <c r="D553" s="25"/>
      <c r="E553" s="3"/>
      <c r="F553" s="3"/>
      <c r="G553" s="38"/>
      <c r="H553" s="3"/>
      <c r="I553" s="3"/>
      <c r="J553" s="3"/>
      <c r="K553" s="25"/>
      <c r="L553" s="25"/>
      <c r="M553" s="39"/>
    </row>
    <row r="554" spans="1:13" customFormat="1" x14ac:dyDescent="0.3">
      <c r="A554" s="38"/>
      <c r="B554" s="38"/>
      <c r="C554" s="35"/>
      <c r="D554" s="25"/>
      <c r="E554" s="3"/>
      <c r="F554" s="3"/>
      <c r="G554" s="38"/>
      <c r="H554" s="3"/>
      <c r="I554" s="3"/>
      <c r="J554" s="3"/>
      <c r="K554" s="25"/>
      <c r="L554" s="25"/>
      <c r="M554" s="39"/>
    </row>
    <row r="555" spans="1:13" customFormat="1" x14ac:dyDescent="0.3">
      <c r="A555" s="38"/>
      <c r="B555" s="38"/>
      <c r="C555" s="35"/>
      <c r="D555" s="25"/>
      <c r="E555" s="3"/>
      <c r="F555" s="3"/>
      <c r="G555" s="38"/>
      <c r="H555" s="3"/>
      <c r="I555" s="3"/>
      <c r="J555" s="3"/>
      <c r="K555" s="25"/>
      <c r="L555" s="25"/>
      <c r="M555" s="39"/>
    </row>
    <row r="556" spans="1:13" customFormat="1" x14ac:dyDescent="0.3">
      <c r="A556" s="38"/>
      <c r="B556" s="38"/>
      <c r="C556" s="35"/>
      <c r="D556" s="25"/>
      <c r="E556" s="3"/>
      <c r="F556" s="3"/>
      <c r="G556" s="38"/>
      <c r="H556" s="3"/>
      <c r="I556" s="3"/>
      <c r="J556" s="3"/>
      <c r="K556" s="25"/>
      <c r="L556" s="25"/>
      <c r="M556" s="39"/>
    </row>
    <row r="557" spans="1:13" customFormat="1" x14ac:dyDescent="0.3">
      <c r="A557" s="38"/>
      <c r="B557" s="38"/>
      <c r="C557" s="35"/>
      <c r="D557" s="25"/>
      <c r="E557" s="3"/>
      <c r="F557" s="3"/>
      <c r="G557" s="38"/>
      <c r="H557" s="3"/>
      <c r="I557" s="3"/>
      <c r="J557" s="3"/>
      <c r="K557" s="25"/>
      <c r="L557" s="25"/>
      <c r="M557" s="39"/>
    </row>
    <row r="558" spans="1:13" customFormat="1" x14ac:dyDescent="0.3">
      <c r="A558" s="38"/>
      <c r="B558" s="38"/>
      <c r="C558" s="35"/>
      <c r="D558" s="25"/>
      <c r="E558" s="3"/>
      <c r="F558" s="3"/>
      <c r="G558" s="38"/>
      <c r="H558" s="3"/>
      <c r="I558" s="3"/>
      <c r="J558" s="3"/>
      <c r="K558" s="25"/>
      <c r="L558" s="25"/>
      <c r="M558" s="39"/>
    </row>
    <row r="559" spans="1:13" customFormat="1" x14ac:dyDescent="0.3">
      <c r="A559" s="38"/>
      <c r="B559" s="38"/>
      <c r="C559" s="35"/>
      <c r="D559" s="25"/>
      <c r="E559" s="3"/>
      <c r="F559" s="3"/>
      <c r="G559" s="38"/>
      <c r="H559" s="3"/>
      <c r="I559" s="3"/>
      <c r="J559" s="3"/>
      <c r="K559" s="25"/>
      <c r="L559" s="25"/>
      <c r="M559" s="39"/>
    </row>
    <row r="560" spans="1:13" customFormat="1" x14ac:dyDescent="0.3">
      <c r="A560" s="38"/>
      <c r="B560" s="38"/>
      <c r="C560" s="35"/>
      <c r="D560" s="25"/>
      <c r="E560" s="3"/>
      <c r="F560" s="3"/>
      <c r="G560" s="38"/>
      <c r="H560" s="3"/>
      <c r="I560" s="3"/>
      <c r="J560" s="3"/>
      <c r="K560" s="25"/>
      <c r="L560" s="25"/>
      <c r="M560" s="39"/>
    </row>
    <row r="561" spans="1:13" customFormat="1" x14ac:dyDescent="0.3">
      <c r="A561" s="38"/>
      <c r="B561" s="38"/>
      <c r="C561" s="35"/>
      <c r="D561" s="25"/>
      <c r="E561" s="3"/>
      <c r="F561" s="3"/>
      <c r="G561" s="38"/>
      <c r="H561" s="3"/>
      <c r="I561" s="3"/>
      <c r="J561" s="3"/>
      <c r="K561" s="25"/>
      <c r="L561" s="25"/>
      <c r="M561" s="39"/>
    </row>
    <row r="562" spans="1:13" customFormat="1" x14ac:dyDescent="0.3">
      <c r="A562" s="38"/>
      <c r="B562" s="38"/>
      <c r="C562" s="35"/>
      <c r="D562" s="25"/>
      <c r="E562" s="3"/>
      <c r="F562" s="3"/>
      <c r="G562" s="38"/>
      <c r="H562" s="3"/>
      <c r="I562" s="3"/>
      <c r="J562" s="3"/>
      <c r="K562" s="25"/>
      <c r="L562" s="25"/>
      <c r="M562" s="39"/>
    </row>
    <row r="563" spans="1:13" customFormat="1" x14ac:dyDescent="0.3">
      <c r="A563" s="38"/>
      <c r="B563" s="38"/>
      <c r="C563" s="35"/>
      <c r="D563" s="25"/>
      <c r="E563" s="3"/>
      <c r="F563" s="3"/>
      <c r="G563" s="38"/>
      <c r="H563" s="3"/>
      <c r="I563" s="3"/>
      <c r="J563" s="3"/>
      <c r="K563" s="25"/>
      <c r="L563" s="25"/>
      <c r="M563" s="39"/>
    </row>
    <row r="564" spans="1:13" customFormat="1" x14ac:dyDescent="0.3">
      <c r="A564" s="38"/>
      <c r="B564" s="38"/>
      <c r="C564" s="35"/>
      <c r="D564" s="25"/>
      <c r="E564" s="3"/>
      <c r="F564" s="3"/>
      <c r="G564" s="38"/>
      <c r="H564" s="3"/>
      <c r="I564" s="3"/>
      <c r="J564" s="3"/>
      <c r="K564" s="25"/>
      <c r="L564" s="25"/>
      <c r="M564" s="39"/>
    </row>
    <row r="565" spans="1:13" customFormat="1" x14ac:dyDescent="0.3">
      <c r="A565" s="38"/>
      <c r="B565" s="38"/>
      <c r="C565" s="35"/>
      <c r="D565" s="25"/>
      <c r="E565" s="3"/>
      <c r="F565" s="3"/>
      <c r="G565" s="38"/>
      <c r="H565" s="3"/>
      <c r="I565" s="3"/>
      <c r="J565" s="3"/>
      <c r="K565" s="25"/>
      <c r="L565" s="25"/>
      <c r="M565" s="39"/>
    </row>
    <row r="566" spans="1:13" customFormat="1" x14ac:dyDescent="0.3">
      <c r="A566" s="38"/>
      <c r="B566" s="38"/>
      <c r="C566" s="35"/>
      <c r="D566" s="25"/>
      <c r="E566" s="3"/>
      <c r="F566" s="3"/>
      <c r="G566" s="38"/>
      <c r="H566" s="3"/>
      <c r="I566" s="3"/>
      <c r="J566" s="3"/>
      <c r="K566" s="25"/>
      <c r="L566" s="25"/>
      <c r="M566" s="39"/>
    </row>
    <row r="567" spans="1:13" customFormat="1" x14ac:dyDescent="0.3">
      <c r="A567" s="38"/>
      <c r="B567" s="38"/>
      <c r="C567" s="35"/>
      <c r="D567" s="25"/>
      <c r="E567" s="3"/>
      <c r="F567" s="3"/>
      <c r="G567" s="38"/>
      <c r="H567" s="3"/>
      <c r="I567" s="3"/>
      <c r="J567" s="3"/>
      <c r="K567" s="25"/>
      <c r="L567" s="25"/>
      <c r="M567" s="39"/>
    </row>
    <row r="568" spans="1:13" customFormat="1" x14ac:dyDescent="0.3">
      <c r="A568" s="38"/>
      <c r="B568" s="38"/>
      <c r="C568" s="35"/>
      <c r="D568" s="25"/>
      <c r="E568" s="3"/>
      <c r="F568" s="3"/>
      <c r="G568" s="38"/>
      <c r="H568" s="3"/>
      <c r="I568" s="3"/>
      <c r="J568" s="3"/>
      <c r="K568" s="25"/>
      <c r="L568" s="25"/>
      <c r="M568" s="39"/>
    </row>
    <row r="569" spans="1:13" customFormat="1" x14ac:dyDescent="0.3">
      <c r="A569" s="38"/>
      <c r="B569" s="38"/>
      <c r="C569" s="35"/>
      <c r="D569" s="25"/>
      <c r="E569" s="3"/>
      <c r="F569" s="3"/>
      <c r="G569" s="38"/>
      <c r="H569" s="3"/>
      <c r="I569" s="3"/>
      <c r="J569" s="3"/>
      <c r="K569" s="25"/>
      <c r="L569" s="25"/>
      <c r="M569" s="39"/>
    </row>
    <row r="570" spans="1:13" customFormat="1" x14ac:dyDescent="0.3">
      <c r="A570" s="38"/>
      <c r="B570" s="38"/>
      <c r="C570" s="35"/>
      <c r="D570" s="25"/>
      <c r="E570" s="3"/>
      <c r="F570" s="3"/>
      <c r="G570" s="38"/>
      <c r="H570" s="3"/>
      <c r="I570" s="3"/>
      <c r="J570" s="3"/>
      <c r="K570" s="25"/>
      <c r="L570" s="25"/>
      <c r="M570" s="39"/>
    </row>
    <row r="571" spans="1:13" customFormat="1" x14ac:dyDescent="0.3">
      <c r="A571" s="38"/>
      <c r="B571" s="38"/>
      <c r="C571" s="35"/>
      <c r="D571" s="25"/>
      <c r="E571" s="3"/>
      <c r="F571" s="3"/>
      <c r="G571" s="38"/>
      <c r="H571" s="3"/>
      <c r="I571" s="3"/>
      <c r="J571" s="3"/>
      <c r="K571" s="25"/>
      <c r="L571" s="25"/>
      <c r="M571" s="39"/>
    </row>
    <row r="572" spans="1:13" customFormat="1" x14ac:dyDescent="0.3">
      <c r="A572" s="38"/>
      <c r="B572" s="38"/>
      <c r="C572" s="35"/>
      <c r="D572" s="25"/>
      <c r="E572" s="3"/>
      <c r="F572" s="3"/>
      <c r="G572" s="38"/>
      <c r="H572" s="3"/>
      <c r="I572" s="3"/>
      <c r="J572" s="3"/>
      <c r="K572" s="25"/>
      <c r="L572" s="25"/>
      <c r="M572" s="39"/>
    </row>
    <row r="573" spans="1:13" customFormat="1" x14ac:dyDescent="0.3">
      <c r="A573" s="38"/>
      <c r="B573" s="38"/>
      <c r="C573" s="35"/>
      <c r="D573" s="25"/>
      <c r="E573" s="3"/>
      <c r="F573" s="3"/>
      <c r="G573" s="38"/>
      <c r="H573" s="3"/>
      <c r="I573" s="3"/>
      <c r="J573" s="3"/>
      <c r="K573" s="25"/>
      <c r="L573" s="25"/>
      <c r="M573" s="39"/>
    </row>
    <row r="574" spans="1:13" customFormat="1" x14ac:dyDescent="0.3">
      <c r="A574" s="38"/>
      <c r="B574" s="38"/>
      <c r="C574" s="35"/>
      <c r="D574" s="25"/>
      <c r="E574" s="3"/>
      <c r="F574" s="3"/>
      <c r="G574" s="38"/>
      <c r="H574" s="3"/>
      <c r="I574" s="3"/>
      <c r="J574" s="3"/>
      <c r="K574" s="25"/>
      <c r="L574" s="25"/>
      <c r="M574" s="39"/>
    </row>
    <row r="575" spans="1:13" customFormat="1" x14ac:dyDescent="0.3">
      <c r="A575" s="38"/>
      <c r="B575" s="38"/>
      <c r="C575" s="35"/>
      <c r="D575" s="25"/>
      <c r="E575" s="3"/>
      <c r="F575" s="3"/>
      <c r="G575" s="38"/>
      <c r="H575" s="3"/>
      <c r="I575" s="3"/>
      <c r="J575" s="3"/>
      <c r="K575" s="25"/>
      <c r="L575" s="25"/>
      <c r="M575" s="39"/>
    </row>
    <row r="576" spans="1:13" customFormat="1" x14ac:dyDescent="0.3">
      <c r="A576" s="38"/>
      <c r="B576" s="38"/>
      <c r="C576" s="35"/>
      <c r="D576" s="25"/>
      <c r="E576" s="3"/>
      <c r="F576" s="3"/>
      <c r="G576" s="38"/>
      <c r="H576" s="3"/>
      <c r="I576" s="3"/>
      <c r="J576" s="3"/>
      <c r="K576" s="25"/>
      <c r="L576" s="25"/>
      <c r="M576" s="39"/>
    </row>
    <row r="577" spans="1:13" customFormat="1" x14ac:dyDescent="0.3">
      <c r="A577" s="38"/>
      <c r="B577" s="38"/>
      <c r="C577" s="35"/>
      <c r="D577" s="25"/>
      <c r="E577" s="3"/>
      <c r="F577" s="3"/>
      <c r="G577" s="38"/>
      <c r="H577" s="3"/>
      <c r="I577" s="3"/>
      <c r="J577" s="3"/>
      <c r="K577" s="25"/>
      <c r="L577" s="25"/>
      <c r="M577" s="39"/>
    </row>
    <row r="578" spans="1:13" customFormat="1" x14ac:dyDescent="0.3">
      <c r="A578" s="38"/>
      <c r="B578" s="38"/>
      <c r="C578" s="35"/>
      <c r="D578" s="25"/>
      <c r="E578" s="3"/>
      <c r="F578" s="3"/>
      <c r="G578" s="38"/>
      <c r="H578" s="3"/>
      <c r="I578" s="3"/>
      <c r="J578" s="3"/>
      <c r="K578" s="25"/>
      <c r="L578" s="25"/>
      <c r="M578" s="39"/>
    </row>
    <row r="579" spans="1:13" customFormat="1" x14ac:dyDescent="0.3">
      <c r="A579" s="38"/>
      <c r="B579" s="38"/>
      <c r="C579" s="35"/>
      <c r="D579" s="25"/>
      <c r="E579" s="3"/>
      <c r="F579" s="3"/>
      <c r="G579" s="38"/>
      <c r="H579" s="3"/>
      <c r="I579" s="3"/>
      <c r="J579" s="3"/>
      <c r="K579" s="25"/>
      <c r="L579" s="25"/>
      <c r="M579" s="39"/>
    </row>
    <row r="580" spans="1:13" customFormat="1" x14ac:dyDescent="0.3">
      <c r="A580" s="38"/>
      <c r="B580" s="38"/>
      <c r="C580" s="35"/>
      <c r="D580" s="25"/>
      <c r="E580" s="3"/>
      <c r="F580" s="3"/>
      <c r="G580" s="38"/>
      <c r="H580" s="3"/>
      <c r="I580" s="3"/>
      <c r="J580" s="3"/>
      <c r="K580" s="25"/>
      <c r="L580" s="25"/>
      <c r="M580" s="39"/>
    </row>
    <row r="581" spans="1:13" customFormat="1" x14ac:dyDescent="0.3">
      <c r="A581" s="38"/>
      <c r="B581" s="38"/>
      <c r="C581" s="35"/>
      <c r="D581" s="25"/>
      <c r="E581" s="3"/>
      <c r="F581" s="3"/>
      <c r="G581" s="38"/>
      <c r="H581" s="3"/>
      <c r="I581" s="3"/>
      <c r="J581" s="3"/>
      <c r="K581" s="25"/>
      <c r="L581" s="25"/>
      <c r="M581" s="39"/>
    </row>
    <row r="582" spans="1:13" customFormat="1" x14ac:dyDescent="0.3">
      <c r="A582" s="38"/>
      <c r="B582" s="38"/>
      <c r="C582" s="35"/>
      <c r="D582" s="25"/>
      <c r="E582" s="3"/>
      <c r="F582" s="3"/>
      <c r="G582" s="38"/>
      <c r="H582" s="3"/>
      <c r="I582" s="3"/>
      <c r="J582" s="3"/>
      <c r="K582" s="25"/>
      <c r="L582" s="25"/>
      <c r="M582" s="39"/>
    </row>
    <row r="583" spans="1:13" customFormat="1" x14ac:dyDescent="0.3">
      <c r="A583" s="38"/>
      <c r="B583" s="38"/>
      <c r="C583" s="35"/>
      <c r="D583" s="25"/>
      <c r="E583" s="3"/>
      <c r="F583" s="3"/>
      <c r="G583" s="38"/>
      <c r="H583" s="3"/>
      <c r="I583" s="3"/>
      <c r="J583" s="3"/>
      <c r="K583" s="25"/>
      <c r="L583" s="25"/>
      <c r="M583" s="39"/>
    </row>
    <row r="584" spans="1:13" customFormat="1" x14ac:dyDescent="0.3">
      <c r="A584" s="38"/>
      <c r="B584" s="38"/>
      <c r="C584" s="35"/>
      <c r="D584" s="25"/>
      <c r="E584" s="3"/>
      <c r="F584" s="3"/>
      <c r="G584" s="38"/>
      <c r="H584" s="3"/>
      <c r="I584" s="3"/>
      <c r="J584" s="3"/>
      <c r="K584" s="25"/>
      <c r="L584" s="25"/>
      <c r="M584" s="39"/>
    </row>
    <row r="585" spans="1:13" customFormat="1" x14ac:dyDescent="0.3">
      <c r="A585" s="38"/>
      <c r="B585" s="38"/>
      <c r="C585" s="35"/>
      <c r="D585" s="25"/>
      <c r="E585" s="3"/>
      <c r="F585" s="3"/>
      <c r="G585" s="38"/>
      <c r="H585" s="3"/>
      <c r="I585" s="3"/>
      <c r="J585" s="3"/>
      <c r="K585" s="25"/>
      <c r="L585" s="25"/>
      <c r="M585" s="39"/>
    </row>
    <row r="586" spans="1:13" customFormat="1" x14ac:dyDescent="0.3">
      <c r="A586" s="38"/>
      <c r="B586" s="38"/>
      <c r="C586" s="35"/>
      <c r="D586" s="25"/>
      <c r="E586" s="3"/>
      <c r="F586" s="3"/>
      <c r="G586" s="38"/>
      <c r="H586" s="3"/>
      <c r="I586" s="3"/>
      <c r="J586" s="3"/>
      <c r="K586" s="25"/>
      <c r="L586" s="25"/>
      <c r="M586" s="39"/>
    </row>
    <row r="587" spans="1:13" customFormat="1" x14ac:dyDescent="0.3">
      <c r="A587" s="38"/>
      <c r="B587" s="38"/>
      <c r="C587" s="35"/>
      <c r="D587" s="25"/>
      <c r="E587" s="3"/>
      <c r="F587" s="3"/>
      <c r="G587" s="38"/>
      <c r="H587" s="3"/>
      <c r="I587" s="3"/>
      <c r="J587" s="3"/>
      <c r="K587" s="25"/>
      <c r="L587" s="25"/>
      <c r="M587" s="39"/>
    </row>
    <row r="588" spans="1:13" customFormat="1" x14ac:dyDescent="0.3">
      <c r="A588" s="38"/>
      <c r="B588" s="38"/>
      <c r="C588" s="35"/>
      <c r="D588" s="25"/>
      <c r="E588" s="3"/>
      <c r="F588" s="3"/>
      <c r="G588" s="38"/>
      <c r="H588" s="3"/>
      <c r="I588" s="3"/>
      <c r="J588" s="3"/>
      <c r="K588" s="25"/>
      <c r="L588" s="25"/>
      <c r="M588" s="39"/>
    </row>
    <row r="589" spans="1:13" customFormat="1" x14ac:dyDescent="0.3">
      <c r="A589" s="38"/>
      <c r="B589" s="38"/>
      <c r="C589" s="35"/>
      <c r="D589" s="25"/>
      <c r="E589" s="3"/>
      <c r="F589" s="3"/>
      <c r="G589" s="38"/>
      <c r="H589" s="3"/>
      <c r="I589" s="3"/>
      <c r="J589" s="3"/>
      <c r="K589" s="25"/>
      <c r="L589" s="25"/>
      <c r="M589" s="39"/>
    </row>
    <row r="590" spans="1:13" customFormat="1" x14ac:dyDescent="0.3">
      <c r="A590" s="38"/>
      <c r="B590" s="38"/>
      <c r="C590" s="35"/>
      <c r="D590" s="25"/>
      <c r="E590" s="3"/>
      <c r="F590" s="3"/>
      <c r="G590" s="38"/>
      <c r="H590" s="3"/>
      <c r="I590" s="3"/>
      <c r="J590" s="3"/>
      <c r="K590" s="25"/>
      <c r="L590" s="25"/>
      <c r="M590" s="39"/>
    </row>
    <row r="591" spans="1:13" customFormat="1" x14ac:dyDescent="0.3">
      <c r="A591" s="38"/>
      <c r="B591" s="38"/>
      <c r="C591" s="35"/>
      <c r="D591" s="25"/>
      <c r="E591" s="3"/>
      <c r="F591" s="3"/>
      <c r="G591" s="38"/>
      <c r="H591" s="3"/>
      <c r="I591" s="3"/>
      <c r="J591" s="3"/>
      <c r="K591" s="25"/>
      <c r="L591" s="25"/>
      <c r="M591" s="39"/>
    </row>
    <row r="592" spans="1:13" customFormat="1" x14ac:dyDescent="0.3">
      <c r="A592" s="38"/>
      <c r="B592" s="38"/>
      <c r="C592" s="35"/>
      <c r="D592" s="25"/>
      <c r="E592" s="3"/>
      <c r="F592" s="3"/>
      <c r="G592" s="38"/>
      <c r="H592" s="3"/>
      <c r="I592" s="3"/>
      <c r="J592" s="3"/>
      <c r="K592" s="25"/>
      <c r="L592" s="25"/>
      <c r="M592" s="39"/>
    </row>
    <row r="593" spans="1:13" customFormat="1" x14ac:dyDescent="0.3">
      <c r="A593" s="38"/>
      <c r="B593" s="38"/>
      <c r="C593" s="35"/>
      <c r="D593" s="25"/>
      <c r="E593" s="3"/>
      <c r="F593" s="3"/>
      <c r="G593" s="38"/>
      <c r="H593" s="3"/>
      <c r="I593" s="3"/>
      <c r="J593" s="3"/>
      <c r="K593" s="25"/>
      <c r="L593" s="25"/>
      <c r="M593" s="39"/>
    </row>
    <row r="594" spans="1:13" customFormat="1" x14ac:dyDescent="0.3">
      <c r="A594" s="38"/>
      <c r="B594" s="38"/>
      <c r="C594" s="35"/>
      <c r="D594" s="25"/>
      <c r="E594" s="3"/>
      <c r="F594" s="3"/>
      <c r="G594" s="38"/>
      <c r="H594" s="3"/>
      <c r="I594" s="3"/>
      <c r="J594" s="3"/>
      <c r="K594" s="25"/>
      <c r="L594" s="25"/>
      <c r="M594" s="39"/>
    </row>
    <row r="595" spans="1:13" customFormat="1" x14ac:dyDescent="0.3">
      <c r="A595" s="38"/>
      <c r="B595" s="38"/>
      <c r="C595" s="35"/>
      <c r="D595" s="25"/>
      <c r="E595" s="3"/>
      <c r="F595" s="3"/>
      <c r="G595" s="38"/>
      <c r="H595" s="3"/>
      <c r="I595" s="3"/>
      <c r="J595" s="3"/>
      <c r="K595" s="25"/>
      <c r="L595" s="25"/>
      <c r="M595" s="39"/>
    </row>
    <row r="596" spans="1:13" customFormat="1" x14ac:dyDescent="0.3">
      <c r="A596" s="38"/>
      <c r="B596" s="38"/>
      <c r="C596" s="35"/>
      <c r="D596" s="25"/>
      <c r="E596" s="3"/>
      <c r="F596" s="3"/>
      <c r="G596" s="38"/>
      <c r="H596" s="3"/>
      <c r="I596" s="3"/>
      <c r="J596" s="3"/>
      <c r="K596" s="25"/>
      <c r="L596" s="25"/>
      <c r="M596" s="39"/>
    </row>
    <row r="597" spans="1:13" customFormat="1" x14ac:dyDescent="0.3">
      <c r="A597" s="38"/>
      <c r="B597" s="38"/>
      <c r="C597" s="35"/>
      <c r="D597" s="25"/>
      <c r="E597" s="3"/>
      <c r="F597" s="3"/>
      <c r="G597" s="38"/>
      <c r="H597" s="3"/>
      <c r="I597" s="3"/>
      <c r="J597" s="3"/>
      <c r="K597" s="25"/>
      <c r="L597" s="25"/>
      <c r="M597" s="39"/>
    </row>
    <row r="598" spans="1:13" customFormat="1" x14ac:dyDescent="0.3">
      <c r="A598" s="38"/>
      <c r="B598" s="38"/>
      <c r="C598" s="35"/>
      <c r="D598" s="25"/>
      <c r="E598" s="3"/>
      <c r="F598" s="3"/>
      <c r="G598" s="38"/>
      <c r="H598" s="3"/>
      <c r="I598" s="3"/>
      <c r="J598" s="3"/>
      <c r="K598" s="25"/>
      <c r="L598" s="25"/>
      <c r="M598" s="39"/>
    </row>
    <row r="599" spans="1:13" customFormat="1" x14ac:dyDescent="0.3">
      <c r="A599" s="38"/>
      <c r="B599" s="38"/>
      <c r="C599" s="35"/>
      <c r="D599" s="25"/>
      <c r="E599" s="3"/>
      <c r="F599" s="3"/>
      <c r="G599" s="38"/>
      <c r="H599" s="3"/>
      <c r="I599" s="3"/>
      <c r="J599" s="3"/>
      <c r="K599" s="25"/>
      <c r="L599" s="25"/>
      <c r="M599" s="39"/>
    </row>
    <row r="600" spans="1:13" customFormat="1" x14ac:dyDescent="0.3">
      <c r="A600" s="38"/>
      <c r="B600" s="38"/>
      <c r="C600" s="35"/>
      <c r="D600" s="25"/>
      <c r="E600" s="3"/>
      <c r="F600" s="3"/>
      <c r="G600" s="38"/>
      <c r="H600" s="3"/>
      <c r="I600" s="3"/>
      <c r="J600" s="3"/>
      <c r="K600" s="25"/>
      <c r="L600" s="25"/>
      <c r="M600" s="39"/>
    </row>
    <row r="601" spans="1:13" customFormat="1" x14ac:dyDescent="0.3">
      <c r="A601" s="38"/>
      <c r="B601" s="38"/>
      <c r="C601" s="35"/>
      <c r="D601" s="25"/>
      <c r="E601" s="3"/>
      <c r="F601" s="3"/>
      <c r="G601" s="38"/>
      <c r="H601" s="3"/>
      <c r="I601" s="3"/>
      <c r="J601" s="3"/>
      <c r="K601" s="25"/>
      <c r="L601" s="25"/>
      <c r="M601" s="39"/>
    </row>
    <row r="602" spans="1:13" customFormat="1" x14ac:dyDescent="0.3">
      <c r="A602" s="38"/>
      <c r="B602" s="38"/>
      <c r="C602" s="35"/>
      <c r="D602" s="25"/>
      <c r="E602" s="3"/>
      <c r="F602" s="3"/>
      <c r="G602" s="38"/>
      <c r="H602" s="3"/>
      <c r="I602" s="3"/>
      <c r="J602" s="3"/>
      <c r="K602" s="25"/>
      <c r="L602" s="25"/>
      <c r="M602" s="39"/>
    </row>
    <row r="603" spans="1:13" customFormat="1" x14ac:dyDescent="0.3">
      <c r="A603" s="38"/>
      <c r="B603" s="38"/>
      <c r="C603" s="35"/>
      <c r="D603" s="25"/>
      <c r="E603" s="3"/>
      <c r="F603" s="3"/>
      <c r="G603" s="38"/>
      <c r="H603" s="3"/>
      <c r="I603" s="3"/>
      <c r="J603" s="3"/>
      <c r="K603" s="25"/>
      <c r="L603" s="25"/>
      <c r="M603" s="39"/>
    </row>
    <row r="604" spans="1:13" customFormat="1" x14ac:dyDescent="0.3">
      <c r="A604" s="38"/>
      <c r="B604" s="38"/>
      <c r="C604" s="35"/>
      <c r="D604" s="25"/>
      <c r="E604" s="3"/>
      <c r="F604" s="3"/>
      <c r="G604" s="38"/>
      <c r="H604" s="3"/>
      <c r="I604" s="3"/>
      <c r="J604" s="3"/>
      <c r="K604" s="25"/>
      <c r="L604" s="25"/>
      <c r="M604" s="39"/>
    </row>
    <row r="605" spans="1:13" customFormat="1" x14ac:dyDescent="0.3">
      <c r="A605" s="38"/>
      <c r="B605" s="38"/>
      <c r="C605" s="35"/>
      <c r="D605" s="25"/>
      <c r="E605" s="3"/>
      <c r="F605" s="3"/>
      <c r="G605" s="38"/>
      <c r="H605" s="3"/>
      <c r="I605" s="3"/>
      <c r="J605" s="3"/>
      <c r="K605" s="25"/>
      <c r="L605" s="25"/>
      <c r="M605" s="39"/>
    </row>
    <row r="606" spans="1:13" customFormat="1" x14ac:dyDescent="0.3">
      <c r="A606" s="38"/>
      <c r="B606" s="38"/>
      <c r="C606" s="35"/>
      <c r="D606" s="25"/>
      <c r="E606" s="3"/>
      <c r="F606" s="3"/>
      <c r="G606" s="38"/>
      <c r="H606" s="3"/>
      <c r="I606" s="3"/>
      <c r="J606" s="3"/>
      <c r="K606" s="25"/>
      <c r="L606" s="25"/>
      <c r="M606" s="39"/>
    </row>
    <row r="607" spans="1:13" customFormat="1" x14ac:dyDescent="0.3">
      <c r="A607" s="38"/>
      <c r="B607" s="38"/>
      <c r="C607" s="35"/>
      <c r="D607" s="25"/>
      <c r="E607" s="3"/>
      <c r="F607" s="3"/>
      <c r="G607" s="38"/>
      <c r="H607" s="3"/>
      <c r="I607" s="3"/>
      <c r="J607" s="3"/>
      <c r="K607" s="25"/>
      <c r="L607" s="25"/>
      <c r="M607" s="39"/>
    </row>
    <row r="608" spans="1:13" customFormat="1" x14ac:dyDescent="0.3">
      <c r="A608" s="38"/>
      <c r="B608" s="38"/>
      <c r="C608" s="35"/>
      <c r="D608" s="25"/>
      <c r="E608" s="3"/>
      <c r="F608" s="3"/>
      <c r="G608" s="38"/>
      <c r="H608" s="3"/>
      <c r="I608" s="3"/>
      <c r="J608" s="3"/>
      <c r="K608" s="25"/>
      <c r="L608" s="25"/>
      <c r="M608" s="39"/>
    </row>
    <row r="609" spans="1:13" customFormat="1" x14ac:dyDescent="0.3">
      <c r="A609" s="38"/>
      <c r="B609" s="38"/>
      <c r="C609" s="35"/>
      <c r="D609" s="25"/>
      <c r="E609" s="3"/>
      <c r="F609" s="3"/>
      <c r="G609" s="38"/>
      <c r="H609" s="3"/>
      <c r="I609" s="3"/>
      <c r="J609" s="3"/>
      <c r="K609" s="25"/>
      <c r="L609" s="25"/>
      <c r="M609" s="39"/>
    </row>
    <row r="610" spans="1:13" customFormat="1" x14ac:dyDescent="0.3">
      <c r="A610" s="38"/>
      <c r="B610" s="38"/>
      <c r="C610" s="35"/>
      <c r="D610" s="25"/>
      <c r="E610" s="3"/>
      <c r="F610" s="3"/>
      <c r="G610" s="38"/>
      <c r="H610" s="3"/>
      <c r="I610" s="3"/>
      <c r="J610" s="3"/>
      <c r="K610" s="25"/>
      <c r="L610" s="25"/>
      <c r="M610" s="39"/>
    </row>
    <row r="611" spans="1:13" customFormat="1" x14ac:dyDescent="0.3">
      <c r="A611" s="38"/>
      <c r="B611" s="38"/>
      <c r="C611" s="35"/>
      <c r="D611" s="25"/>
      <c r="E611" s="3"/>
      <c r="F611" s="3"/>
      <c r="G611" s="38"/>
      <c r="H611" s="3"/>
      <c r="I611" s="3"/>
      <c r="J611" s="3"/>
      <c r="K611" s="25"/>
      <c r="L611" s="25"/>
      <c r="M611" s="39"/>
    </row>
    <row r="612" spans="1:13" customFormat="1" x14ac:dyDescent="0.3">
      <c r="A612" s="38"/>
      <c r="B612" s="38"/>
      <c r="C612" s="35"/>
      <c r="D612" s="25"/>
      <c r="E612" s="3"/>
      <c r="F612" s="3"/>
      <c r="G612" s="38"/>
      <c r="H612" s="3"/>
      <c r="I612" s="3"/>
      <c r="J612" s="3"/>
      <c r="K612" s="25"/>
      <c r="L612" s="25"/>
      <c r="M612" s="39"/>
    </row>
    <row r="613" spans="1:13" customFormat="1" x14ac:dyDescent="0.3">
      <c r="A613" s="38"/>
      <c r="B613" s="38"/>
      <c r="C613" s="35"/>
      <c r="D613" s="25"/>
      <c r="E613" s="3"/>
      <c r="F613" s="3"/>
      <c r="G613" s="38"/>
      <c r="H613" s="3"/>
      <c r="I613" s="3"/>
      <c r="J613" s="3"/>
      <c r="K613" s="25"/>
      <c r="L613" s="25"/>
      <c r="M613" s="39"/>
    </row>
    <row r="614" spans="1:13" customFormat="1" x14ac:dyDescent="0.3">
      <c r="A614" s="38"/>
      <c r="B614" s="38"/>
      <c r="C614" s="35"/>
      <c r="D614" s="25"/>
      <c r="E614" s="3"/>
      <c r="F614" s="3"/>
      <c r="G614" s="38"/>
      <c r="H614" s="3"/>
      <c r="I614" s="3"/>
      <c r="J614" s="3"/>
      <c r="K614" s="25"/>
      <c r="L614" s="25"/>
      <c r="M614" s="39"/>
    </row>
    <row r="615" spans="1:13" customFormat="1" x14ac:dyDescent="0.3">
      <c r="A615" s="38"/>
      <c r="B615" s="38"/>
      <c r="C615" s="35"/>
      <c r="D615" s="25"/>
      <c r="E615" s="3"/>
      <c r="F615" s="3"/>
      <c r="G615" s="38"/>
      <c r="H615" s="3"/>
      <c r="I615" s="3"/>
      <c r="J615" s="3"/>
      <c r="K615" s="25"/>
      <c r="L615" s="25"/>
      <c r="M615" s="39"/>
    </row>
    <row r="616" spans="1:13" customFormat="1" x14ac:dyDescent="0.3">
      <c r="A616" s="38"/>
      <c r="B616" s="38"/>
      <c r="C616" s="35"/>
      <c r="D616" s="25"/>
      <c r="E616" s="3"/>
      <c r="F616" s="3"/>
      <c r="G616" s="38"/>
      <c r="H616" s="3"/>
      <c r="I616" s="3"/>
      <c r="J616" s="3"/>
      <c r="K616" s="25"/>
      <c r="L616" s="25"/>
      <c r="M616" s="39"/>
    </row>
    <row r="617" spans="1:13" customFormat="1" x14ac:dyDescent="0.3">
      <c r="A617" s="38"/>
      <c r="B617" s="38"/>
      <c r="C617" s="35"/>
      <c r="D617" s="25"/>
      <c r="E617" s="3"/>
      <c r="F617" s="3"/>
      <c r="G617" s="38"/>
      <c r="H617" s="3"/>
      <c r="I617" s="3"/>
      <c r="J617" s="3"/>
      <c r="K617" s="25"/>
      <c r="L617" s="25"/>
      <c r="M617" s="39"/>
    </row>
    <row r="618" spans="1:13" customFormat="1" x14ac:dyDescent="0.3">
      <c r="A618" s="38"/>
      <c r="B618" s="38"/>
      <c r="C618" s="35"/>
      <c r="D618" s="25"/>
      <c r="E618" s="3"/>
      <c r="F618" s="3"/>
      <c r="G618" s="38"/>
      <c r="H618" s="3"/>
      <c r="I618" s="3"/>
      <c r="J618" s="3"/>
      <c r="K618" s="25"/>
      <c r="L618" s="25"/>
      <c r="M618" s="39"/>
    </row>
    <row r="619" spans="1:13" customFormat="1" x14ac:dyDescent="0.3">
      <c r="A619" s="38"/>
      <c r="B619" s="38"/>
      <c r="C619" s="35"/>
      <c r="D619" s="25"/>
      <c r="E619" s="3"/>
      <c r="F619" s="3"/>
      <c r="G619" s="38"/>
      <c r="H619" s="3"/>
      <c r="I619" s="3"/>
      <c r="J619" s="3"/>
      <c r="K619" s="25"/>
      <c r="L619" s="25"/>
      <c r="M619" s="39"/>
    </row>
    <row r="620" spans="1:13" customFormat="1" x14ac:dyDescent="0.3">
      <c r="A620" s="38"/>
      <c r="B620" s="38"/>
      <c r="C620" s="35"/>
      <c r="D620" s="25"/>
      <c r="E620" s="3"/>
      <c r="F620" s="3"/>
      <c r="G620" s="38"/>
      <c r="H620" s="3"/>
      <c r="I620" s="3"/>
      <c r="J620" s="3"/>
      <c r="K620" s="25"/>
      <c r="L620" s="25"/>
      <c r="M620" s="39"/>
    </row>
    <row r="621" spans="1:13" customFormat="1" x14ac:dyDescent="0.3">
      <c r="A621" s="38"/>
      <c r="B621" s="38"/>
      <c r="C621" s="35"/>
      <c r="D621" s="25"/>
      <c r="E621" s="3"/>
      <c r="F621" s="3"/>
      <c r="G621" s="38"/>
      <c r="H621" s="3"/>
      <c r="I621" s="3"/>
      <c r="J621" s="3"/>
      <c r="K621" s="25"/>
      <c r="L621" s="25"/>
      <c r="M621" s="39"/>
    </row>
    <row r="622" spans="1:13" customFormat="1" x14ac:dyDescent="0.3">
      <c r="A622" s="38"/>
      <c r="B622" s="38"/>
      <c r="C622" s="35"/>
      <c r="D622" s="25"/>
      <c r="E622" s="3"/>
      <c r="F622" s="3"/>
      <c r="G622" s="38"/>
      <c r="H622" s="3"/>
      <c r="I622" s="3"/>
      <c r="J622" s="3"/>
      <c r="K622" s="25"/>
      <c r="L622" s="25"/>
      <c r="M622" s="39"/>
    </row>
    <row r="623" spans="1:13" customFormat="1" x14ac:dyDescent="0.3">
      <c r="A623" s="38"/>
      <c r="B623" s="38"/>
      <c r="C623" s="35"/>
      <c r="D623" s="25"/>
      <c r="E623" s="3"/>
      <c r="F623" s="3"/>
      <c r="G623" s="38"/>
      <c r="H623" s="3"/>
      <c r="I623" s="3"/>
      <c r="J623" s="3"/>
      <c r="K623" s="25"/>
      <c r="L623" s="25"/>
      <c r="M623" s="39"/>
    </row>
    <row r="624" spans="1:13" customFormat="1" x14ac:dyDescent="0.3">
      <c r="A624" s="38"/>
      <c r="B624" s="38"/>
      <c r="C624" s="35"/>
      <c r="D624" s="25"/>
      <c r="E624" s="3"/>
      <c r="F624" s="3"/>
      <c r="G624" s="38"/>
      <c r="H624" s="3"/>
      <c r="I624" s="3"/>
      <c r="J624" s="3"/>
      <c r="K624" s="25"/>
      <c r="L624" s="25"/>
      <c r="M624" s="39"/>
    </row>
    <row r="625" spans="1:13" customFormat="1" x14ac:dyDescent="0.3">
      <c r="A625" s="38"/>
      <c r="B625" s="38"/>
      <c r="C625" s="35"/>
      <c r="D625" s="25"/>
      <c r="E625" s="3"/>
      <c r="F625" s="3"/>
      <c r="G625" s="38"/>
      <c r="H625" s="3"/>
      <c r="I625" s="3"/>
      <c r="J625" s="3"/>
      <c r="K625" s="25"/>
      <c r="L625" s="25"/>
      <c r="M625" s="39"/>
    </row>
    <row r="626" spans="1:13" customFormat="1" x14ac:dyDescent="0.3">
      <c r="A626" s="38"/>
      <c r="B626" s="38"/>
      <c r="C626" s="35"/>
      <c r="D626" s="25"/>
      <c r="E626" s="3"/>
      <c r="F626" s="3"/>
      <c r="G626" s="38"/>
      <c r="H626" s="3"/>
      <c r="I626" s="3"/>
      <c r="J626" s="3"/>
      <c r="K626" s="25"/>
      <c r="L626" s="25"/>
      <c r="M626" s="39"/>
    </row>
    <row r="627" spans="1:13" customFormat="1" x14ac:dyDescent="0.3">
      <c r="A627" s="38"/>
      <c r="B627" s="38"/>
      <c r="C627" s="35"/>
      <c r="D627" s="25"/>
      <c r="E627" s="3"/>
      <c r="F627" s="3"/>
      <c r="G627" s="38"/>
      <c r="H627" s="3"/>
      <c r="I627" s="3"/>
      <c r="J627" s="3"/>
      <c r="K627" s="25"/>
      <c r="L627" s="25"/>
      <c r="M627" s="39"/>
    </row>
    <row r="628" spans="1:13" customFormat="1" x14ac:dyDescent="0.3">
      <c r="A628" s="38"/>
      <c r="B628" s="38"/>
      <c r="C628" s="35"/>
      <c r="D628" s="25"/>
      <c r="E628" s="3"/>
      <c r="F628" s="3"/>
      <c r="G628" s="38"/>
      <c r="H628" s="3"/>
      <c r="I628" s="3"/>
      <c r="J628" s="3"/>
      <c r="K628" s="25"/>
      <c r="L628" s="25"/>
      <c r="M628" s="39"/>
    </row>
    <row r="629" spans="1:13" customFormat="1" x14ac:dyDescent="0.3">
      <c r="A629" s="38"/>
      <c r="B629" s="38"/>
      <c r="C629" s="35"/>
      <c r="D629" s="25"/>
      <c r="E629" s="3"/>
      <c r="F629" s="3"/>
      <c r="G629" s="38"/>
      <c r="H629" s="3"/>
      <c r="I629" s="3"/>
      <c r="J629" s="3"/>
      <c r="K629" s="25"/>
      <c r="L629" s="25"/>
      <c r="M629" s="39"/>
    </row>
    <row r="630" spans="1:13" customFormat="1" x14ac:dyDescent="0.3">
      <c r="A630" s="38"/>
      <c r="B630" s="38"/>
      <c r="C630" s="35"/>
      <c r="D630" s="25"/>
      <c r="E630" s="3"/>
      <c r="F630" s="3"/>
      <c r="G630" s="38"/>
      <c r="H630" s="3"/>
      <c r="I630" s="3"/>
      <c r="J630" s="3"/>
      <c r="K630" s="25"/>
      <c r="L630" s="25"/>
      <c r="M630" s="39"/>
    </row>
    <row r="631" spans="1:13" customFormat="1" x14ac:dyDescent="0.3">
      <c r="A631" s="38"/>
      <c r="B631" s="38"/>
      <c r="C631" s="35"/>
      <c r="D631" s="25"/>
      <c r="E631" s="3"/>
      <c r="F631" s="3"/>
      <c r="G631" s="38"/>
      <c r="H631" s="3"/>
      <c r="I631" s="3"/>
      <c r="J631" s="3"/>
      <c r="K631" s="25"/>
      <c r="L631" s="25"/>
      <c r="M631" s="39"/>
    </row>
    <row r="632" spans="1:13" customFormat="1" x14ac:dyDescent="0.3">
      <c r="A632" s="38"/>
      <c r="B632" s="38"/>
      <c r="C632" s="35"/>
      <c r="D632" s="25"/>
      <c r="E632" s="3"/>
      <c r="F632" s="3"/>
      <c r="G632" s="38"/>
      <c r="H632" s="3"/>
      <c r="I632" s="3"/>
      <c r="J632" s="3"/>
      <c r="K632" s="25"/>
      <c r="L632" s="25"/>
      <c r="M632" s="39"/>
    </row>
    <row r="633" spans="1:13" customFormat="1" x14ac:dyDescent="0.3">
      <c r="A633" s="38"/>
      <c r="B633" s="38"/>
      <c r="C633" s="35"/>
      <c r="D633" s="25"/>
      <c r="E633" s="3"/>
      <c r="F633" s="3"/>
      <c r="G633" s="38"/>
      <c r="H633" s="3"/>
      <c r="I633" s="3"/>
      <c r="J633" s="3"/>
      <c r="K633" s="25"/>
      <c r="L633" s="25"/>
      <c r="M633" s="39"/>
    </row>
    <row r="634" spans="1:13" customFormat="1" x14ac:dyDescent="0.3">
      <c r="A634" s="38"/>
      <c r="B634" s="38"/>
      <c r="C634" s="35"/>
      <c r="D634" s="25"/>
      <c r="E634" s="3"/>
      <c r="F634" s="3"/>
      <c r="G634" s="38"/>
      <c r="H634" s="3"/>
      <c r="I634" s="3"/>
      <c r="J634" s="3"/>
      <c r="K634" s="25"/>
      <c r="L634" s="25"/>
      <c r="M634" s="39"/>
    </row>
    <row r="635" spans="1:13" customFormat="1" x14ac:dyDescent="0.3">
      <c r="A635" s="38"/>
      <c r="B635" s="38"/>
      <c r="C635" s="35"/>
      <c r="D635" s="25"/>
      <c r="E635" s="3"/>
      <c r="F635" s="3"/>
      <c r="G635" s="38"/>
      <c r="H635" s="3"/>
      <c r="I635" s="3"/>
      <c r="J635" s="3"/>
      <c r="K635" s="25"/>
      <c r="L635" s="25"/>
      <c r="M635" s="39"/>
    </row>
    <row r="636" spans="1:13" customFormat="1" x14ac:dyDescent="0.3">
      <c r="A636" s="38"/>
      <c r="B636" s="38"/>
      <c r="C636" s="35"/>
      <c r="D636" s="25"/>
      <c r="E636" s="3"/>
      <c r="F636" s="3"/>
      <c r="G636" s="38"/>
      <c r="H636" s="3"/>
      <c r="I636" s="3"/>
      <c r="J636" s="3"/>
      <c r="K636" s="25"/>
      <c r="L636" s="25"/>
      <c r="M636" s="39"/>
    </row>
    <row r="637" spans="1:13" customFormat="1" x14ac:dyDescent="0.3">
      <c r="A637" s="38"/>
      <c r="B637" s="38"/>
      <c r="C637" s="35"/>
      <c r="D637" s="25"/>
      <c r="E637" s="3"/>
      <c r="F637" s="3"/>
      <c r="G637" s="38"/>
      <c r="H637" s="3"/>
      <c r="I637" s="3"/>
      <c r="J637" s="3"/>
      <c r="K637" s="25"/>
      <c r="L637" s="25"/>
      <c r="M637" s="39"/>
    </row>
    <row r="638" spans="1:13" customFormat="1" x14ac:dyDescent="0.3">
      <c r="A638" s="38"/>
      <c r="B638" s="38"/>
      <c r="C638" s="35"/>
      <c r="D638" s="25"/>
      <c r="E638" s="3"/>
      <c r="F638" s="3"/>
      <c r="G638" s="38"/>
      <c r="H638" s="3"/>
      <c r="I638" s="3"/>
      <c r="J638" s="3"/>
      <c r="K638" s="25"/>
      <c r="L638" s="25"/>
      <c r="M638" s="39"/>
    </row>
    <row r="639" spans="1:13" customFormat="1" x14ac:dyDescent="0.3">
      <c r="A639" s="38"/>
      <c r="B639" s="38"/>
      <c r="C639" s="35"/>
      <c r="D639" s="25"/>
      <c r="E639" s="3"/>
      <c r="F639" s="3"/>
      <c r="G639" s="38"/>
      <c r="H639" s="3"/>
      <c r="I639" s="3"/>
      <c r="J639" s="3"/>
      <c r="K639" s="25"/>
      <c r="L639" s="25"/>
      <c r="M639" s="39"/>
    </row>
    <row r="640" spans="1:13" customFormat="1" x14ac:dyDescent="0.3">
      <c r="A640" s="38"/>
      <c r="B640" s="38"/>
      <c r="C640" s="35"/>
      <c r="D640" s="25"/>
      <c r="E640" s="3"/>
      <c r="F640" s="3"/>
      <c r="G640" s="38"/>
      <c r="H640" s="3"/>
      <c r="I640" s="3"/>
      <c r="J640" s="3"/>
      <c r="K640" s="25"/>
      <c r="L640" s="25"/>
      <c r="M640" s="39"/>
    </row>
    <row r="641" spans="1:13" customFormat="1" x14ac:dyDescent="0.3">
      <c r="A641" s="38"/>
      <c r="B641" s="38"/>
      <c r="C641" s="35"/>
      <c r="D641" s="25"/>
      <c r="E641" s="3"/>
      <c r="F641" s="3"/>
      <c r="G641" s="38"/>
      <c r="H641" s="3"/>
      <c r="I641" s="3"/>
      <c r="J641" s="3"/>
      <c r="K641" s="25"/>
      <c r="L641" s="25"/>
      <c r="M641" s="39"/>
    </row>
    <row r="642" spans="1:13" customFormat="1" x14ac:dyDescent="0.3">
      <c r="A642" s="38"/>
      <c r="B642" s="38"/>
      <c r="C642" s="35"/>
      <c r="D642" s="25"/>
      <c r="E642" s="3"/>
      <c r="F642" s="3"/>
      <c r="G642" s="38"/>
      <c r="H642" s="3"/>
      <c r="I642" s="3"/>
      <c r="J642" s="3"/>
      <c r="K642" s="25"/>
      <c r="L642" s="25"/>
      <c r="M642" s="39"/>
    </row>
    <row r="643" spans="1:13" customFormat="1" x14ac:dyDescent="0.3">
      <c r="A643" s="38"/>
      <c r="B643" s="38"/>
      <c r="C643" s="35"/>
      <c r="D643" s="25"/>
      <c r="E643" s="3"/>
      <c r="F643" s="3"/>
      <c r="G643" s="38"/>
      <c r="H643" s="3"/>
      <c r="I643" s="3"/>
      <c r="J643" s="3"/>
      <c r="K643" s="25"/>
      <c r="L643" s="25"/>
      <c r="M643" s="39"/>
    </row>
    <row r="644" spans="1:13" customFormat="1" x14ac:dyDescent="0.3">
      <c r="A644" s="38"/>
      <c r="B644" s="38"/>
      <c r="C644" s="35"/>
      <c r="D644" s="25"/>
      <c r="E644" s="3"/>
      <c r="F644" s="3"/>
      <c r="G644" s="38"/>
      <c r="H644" s="3"/>
      <c r="I644" s="3"/>
      <c r="J644" s="3"/>
      <c r="K644" s="25"/>
      <c r="L644" s="25"/>
      <c r="M644" s="39"/>
    </row>
    <row r="645" spans="1:13" customFormat="1" x14ac:dyDescent="0.3">
      <c r="A645" s="38"/>
      <c r="B645" s="38"/>
      <c r="C645" s="35"/>
      <c r="D645" s="25"/>
      <c r="E645" s="3"/>
      <c r="F645" s="3"/>
      <c r="G645" s="38"/>
      <c r="H645" s="3"/>
      <c r="I645" s="3"/>
      <c r="J645" s="3"/>
      <c r="K645" s="25"/>
      <c r="L645" s="25"/>
      <c r="M645" s="39"/>
    </row>
    <row r="646" spans="1:13" customFormat="1" x14ac:dyDescent="0.3">
      <c r="A646" s="38"/>
      <c r="B646" s="38"/>
      <c r="C646" s="35"/>
      <c r="D646" s="25"/>
      <c r="E646" s="3"/>
      <c r="F646" s="3"/>
      <c r="G646" s="38"/>
      <c r="H646" s="3"/>
      <c r="I646" s="3"/>
      <c r="J646" s="3"/>
      <c r="K646" s="25"/>
      <c r="L646" s="25"/>
      <c r="M646" s="39"/>
    </row>
    <row r="647" spans="1:13" customFormat="1" x14ac:dyDescent="0.3">
      <c r="A647" s="38"/>
      <c r="B647" s="38"/>
      <c r="C647" s="35"/>
      <c r="D647" s="25"/>
      <c r="E647" s="3"/>
      <c r="F647" s="3"/>
      <c r="G647" s="38"/>
      <c r="H647" s="3"/>
      <c r="I647" s="3"/>
      <c r="J647" s="3"/>
      <c r="K647" s="25"/>
      <c r="L647" s="25"/>
      <c r="M647" s="39"/>
    </row>
    <row r="648" spans="1:13" customFormat="1" x14ac:dyDescent="0.3">
      <c r="A648" s="38"/>
      <c r="B648" s="38"/>
      <c r="C648" s="35"/>
      <c r="D648" s="25"/>
      <c r="E648" s="3"/>
      <c r="F648" s="3"/>
      <c r="G648" s="38"/>
      <c r="H648" s="3"/>
      <c r="I648" s="3"/>
      <c r="J648" s="3"/>
      <c r="K648" s="25"/>
      <c r="L648" s="25"/>
      <c r="M648" s="39"/>
    </row>
    <row r="649" spans="1:13" customFormat="1" x14ac:dyDescent="0.3">
      <c r="A649" s="38"/>
      <c r="B649" s="38"/>
      <c r="C649" s="35"/>
      <c r="D649" s="25"/>
      <c r="E649" s="3"/>
      <c r="F649" s="3"/>
      <c r="G649" s="38"/>
      <c r="H649" s="3"/>
      <c r="I649" s="3"/>
      <c r="J649" s="3"/>
      <c r="K649" s="25"/>
      <c r="L649" s="25"/>
      <c r="M649" s="39"/>
    </row>
    <row r="650" spans="1:13" customFormat="1" x14ac:dyDescent="0.3">
      <c r="A650" s="38"/>
      <c r="B650" s="38"/>
      <c r="C650" s="35"/>
      <c r="D650" s="25"/>
      <c r="E650" s="3"/>
      <c r="F650" s="3"/>
      <c r="G650" s="38"/>
      <c r="H650" s="3"/>
      <c r="I650" s="3"/>
      <c r="J650" s="3"/>
      <c r="K650" s="25"/>
      <c r="L650" s="25"/>
      <c r="M650" s="39"/>
    </row>
    <row r="651" spans="1:13" customFormat="1" x14ac:dyDescent="0.3">
      <c r="A651" s="38"/>
      <c r="B651" s="38"/>
      <c r="C651" s="35"/>
      <c r="D651" s="25"/>
      <c r="E651" s="3"/>
      <c r="F651" s="3"/>
      <c r="G651" s="38"/>
      <c r="H651" s="3"/>
      <c r="I651" s="3"/>
      <c r="J651" s="3"/>
      <c r="K651" s="25"/>
      <c r="L651" s="25"/>
      <c r="M651" s="39"/>
    </row>
    <row r="652" spans="1:13" customFormat="1" x14ac:dyDescent="0.3">
      <c r="A652" s="38"/>
      <c r="B652" s="38"/>
      <c r="C652" s="35"/>
      <c r="D652" s="25"/>
      <c r="E652" s="3"/>
      <c r="F652" s="3"/>
      <c r="G652" s="38"/>
      <c r="H652" s="3"/>
      <c r="I652" s="3"/>
      <c r="J652" s="3"/>
      <c r="K652" s="25"/>
      <c r="L652" s="25"/>
      <c r="M652" s="39"/>
    </row>
    <row r="653" spans="1:13" customFormat="1" x14ac:dyDescent="0.3">
      <c r="A653" s="38"/>
      <c r="B653" s="38"/>
      <c r="C653" s="35"/>
      <c r="D653" s="25"/>
      <c r="E653" s="3"/>
      <c r="F653" s="3"/>
      <c r="G653" s="38"/>
      <c r="H653" s="3"/>
      <c r="I653" s="3"/>
      <c r="J653" s="3"/>
      <c r="K653" s="25"/>
      <c r="L653" s="25"/>
      <c r="M653" s="39"/>
    </row>
    <row r="654" spans="1:13" customFormat="1" x14ac:dyDescent="0.3">
      <c r="A654" s="38"/>
      <c r="B654" s="38"/>
      <c r="C654" s="35"/>
      <c r="D654" s="25"/>
      <c r="E654" s="3"/>
      <c r="F654" s="3"/>
      <c r="G654" s="38"/>
      <c r="H654" s="3"/>
      <c r="I654" s="3"/>
      <c r="J654" s="3"/>
      <c r="K654" s="25"/>
      <c r="L654" s="25"/>
      <c r="M654" s="39"/>
    </row>
    <row r="655" spans="1:13" customFormat="1" x14ac:dyDescent="0.3">
      <c r="A655" s="38"/>
      <c r="B655" s="38"/>
      <c r="C655" s="35"/>
      <c r="D655" s="25"/>
      <c r="E655" s="3"/>
      <c r="F655" s="3"/>
      <c r="G655" s="38"/>
      <c r="H655" s="3"/>
      <c r="I655" s="3"/>
      <c r="J655" s="3"/>
      <c r="K655" s="25"/>
      <c r="L655" s="25"/>
      <c r="M655" s="39"/>
    </row>
    <row r="656" spans="1:13" customFormat="1" x14ac:dyDescent="0.3">
      <c r="A656" s="38"/>
      <c r="B656" s="38"/>
      <c r="C656" s="35"/>
      <c r="D656" s="25"/>
      <c r="E656" s="3"/>
      <c r="F656" s="3"/>
      <c r="G656" s="38"/>
      <c r="H656" s="3"/>
      <c r="I656" s="3"/>
      <c r="J656" s="3"/>
      <c r="K656" s="25"/>
      <c r="L656" s="25"/>
      <c r="M656" s="39"/>
    </row>
    <row r="657" spans="1:13" customFormat="1" x14ac:dyDescent="0.3">
      <c r="A657" s="38"/>
      <c r="B657" s="38"/>
      <c r="C657" s="35"/>
      <c r="D657" s="25"/>
      <c r="E657" s="3"/>
      <c r="F657" s="3"/>
      <c r="G657" s="38"/>
      <c r="H657" s="3"/>
      <c r="I657" s="3"/>
      <c r="J657" s="3"/>
      <c r="K657" s="25"/>
      <c r="L657" s="25"/>
      <c r="M657" s="39"/>
    </row>
    <row r="658" spans="1:13" customFormat="1" x14ac:dyDescent="0.3">
      <c r="A658" s="38"/>
      <c r="B658" s="38"/>
      <c r="C658" s="35"/>
      <c r="D658" s="25"/>
      <c r="E658" s="3"/>
      <c r="F658" s="3"/>
      <c r="G658" s="38"/>
      <c r="H658" s="3"/>
      <c r="I658" s="3"/>
      <c r="J658" s="3"/>
      <c r="K658" s="25"/>
      <c r="L658" s="25"/>
      <c r="M658" s="39"/>
    </row>
    <row r="659" spans="1:13" customFormat="1" x14ac:dyDescent="0.3">
      <c r="A659" s="38"/>
      <c r="B659" s="38"/>
      <c r="C659" s="35"/>
      <c r="D659" s="25"/>
      <c r="E659" s="3"/>
      <c r="F659" s="3"/>
      <c r="G659" s="38"/>
      <c r="H659" s="3"/>
      <c r="I659" s="3"/>
      <c r="J659" s="3"/>
      <c r="K659" s="25"/>
      <c r="L659" s="25"/>
      <c r="M659" s="39"/>
    </row>
    <row r="660" spans="1:13" customFormat="1" x14ac:dyDescent="0.3">
      <c r="A660" s="38"/>
      <c r="B660" s="38"/>
      <c r="C660" s="35"/>
      <c r="D660" s="25"/>
      <c r="E660" s="3"/>
      <c r="F660" s="3"/>
      <c r="G660" s="38"/>
      <c r="H660" s="3"/>
      <c r="I660" s="3"/>
      <c r="J660" s="3"/>
      <c r="K660" s="25"/>
      <c r="L660" s="25"/>
      <c r="M660" s="39"/>
    </row>
    <row r="661" spans="1:13" customFormat="1" x14ac:dyDescent="0.3">
      <c r="A661" s="38"/>
      <c r="B661" s="38"/>
      <c r="C661" s="35"/>
      <c r="D661" s="25"/>
      <c r="E661" s="3"/>
      <c r="F661" s="3"/>
      <c r="G661" s="38"/>
      <c r="H661" s="3"/>
      <c r="I661" s="3"/>
      <c r="J661" s="3"/>
      <c r="K661" s="25"/>
      <c r="L661" s="25"/>
      <c r="M661" s="39"/>
    </row>
    <row r="662" spans="1:13" customFormat="1" x14ac:dyDescent="0.3">
      <c r="A662" s="38"/>
      <c r="B662" s="38"/>
      <c r="C662" s="35"/>
      <c r="D662" s="25"/>
      <c r="E662" s="3"/>
      <c r="F662" s="3"/>
      <c r="G662" s="38"/>
      <c r="H662" s="3"/>
      <c r="I662" s="3"/>
      <c r="J662" s="3"/>
      <c r="K662" s="25"/>
      <c r="L662" s="25"/>
      <c r="M662" s="39"/>
    </row>
    <row r="663" spans="1:13" customFormat="1" x14ac:dyDescent="0.3">
      <c r="A663" s="38"/>
      <c r="B663" s="38"/>
      <c r="C663" s="35"/>
      <c r="D663" s="25"/>
      <c r="E663" s="3"/>
      <c r="F663" s="3"/>
      <c r="G663" s="38"/>
      <c r="H663" s="3"/>
      <c r="I663" s="3"/>
      <c r="J663" s="3"/>
      <c r="K663" s="25"/>
      <c r="L663" s="25"/>
      <c r="M663" s="39"/>
    </row>
    <row r="664" spans="1:13" customFormat="1" x14ac:dyDescent="0.3">
      <c r="A664" s="38"/>
      <c r="B664" s="38"/>
      <c r="C664" s="35"/>
      <c r="D664" s="25"/>
      <c r="E664" s="3"/>
      <c r="F664" s="3"/>
      <c r="G664" s="38"/>
      <c r="H664" s="3"/>
      <c r="I664" s="3"/>
      <c r="J664" s="3"/>
      <c r="K664" s="25"/>
      <c r="L664" s="25"/>
      <c r="M664" s="39"/>
    </row>
    <row r="665" spans="1:13" customFormat="1" x14ac:dyDescent="0.3">
      <c r="A665" s="38"/>
      <c r="B665" s="38"/>
      <c r="C665" s="35"/>
      <c r="D665" s="25"/>
      <c r="E665" s="3"/>
      <c r="F665" s="3"/>
      <c r="G665" s="38"/>
      <c r="H665" s="3"/>
      <c r="I665" s="3"/>
      <c r="J665" s="3"/>
      <c r="K665" s="25"/>
      <c r="L665" s="25"/>
      <c r="M665" s="39"/>
    </row>
    <row r="666" spans="1:13" customFormat="1" x14ac:dyDescent="0.3">
      <c r="A666" s="38"/>
      <c r="B666" s="38"/>
      <c r="C666" s="35"/>
      <c r="D666" s="25"/>
      <c r="E666" s="3"/>
      <c r="F666" s="3"/>
      <c r="G666" s="38"/>
      <c r="H666" s="3"/>
      <c r="I666" s="3"/>
      <c r="J666" s="3"/>
      <c r="K666" s="25"/>
      <c r="L666" s="25"/>
      <c r="M666" s="39"/>
    </row>
    <row r="667" spans="1:13" customFormat="1" x14ac:dyDescent="0.3">
      <c r="A667" s="38"/>
      <c r="B667" s="38"/>
      <c r="C667" s="35"/>
      <c r="D667" s="25"/>
      <c r="E667" s="3"/>
      <c r="F667" s="3"/>
      <c r="G667" s="38"/>
      <c r="H667" s="3"/>
      <c r="I667" s="3"/>
      <c r="J667" s="3"/>
      <c r="K667" s="25"/>
      <c r="L667" s="25"/>
      <c r="M667" s="39"/>
    </row>
    <row r="668" spans="1:13" customFormat="1" x14ac:dyDescent="0.3">
      <c r="A668" s="38"/>
      <c r="B668" s="38"/>
      <c r="C668" s="35"/>
      <c r="D668" s="25"/>
      <c r="E668" s="3"/>
      <c r="F668" s="3"/>
      <c r="G668" s="38"/>
      <c r="H668" s="3"/>
      <c r="I668" s="3"/>
      <c r="J668" s="3"/>
      <c r="K668" s="25"/>
      <c r="L668" s="25"/>
      <c r="M668" s="39"/>
    </row>
    <row r="669" spans="1:13" customFormat="1" x14ac:dyDescent="0.3">
      <c r="A669" s="38"/>
      <c r="B669" s="38"/>
      <c r="C669" s="35"/>
      <c r="D669" s="25"/>
      <c r="E669" s="3"/>
      <c r="F669" s="3"/>
      <c r="G669" s="38"/>
      <c r="H669" s="3"/>
      <c r="I669" s="3"/>
      <c r="J669" s="3"/>
      <c r="K669" s="25"/>
      <c r="L669" s="25"/>
      <c r="M669" s="39"/>
    </row>
    <row r="670" spans="1:13" customFormat="1" x14ac:dyDescent="0.3">
      <c r="A670" s="38"/>
      <c r="B670" s="38"/>
      <c r="C670" s="35"/>
      <c r="D670" s="25"/>
      <c r="E670" s="3"/>
      <c r="F670" s="3"/>
      <c r="G670" s="38"/>
      <c r="H670" s="3"/>
      <c r="I670" s="3"/>
      <c r="J670" s="3"/>
      <c r="K670" s="25"/>
      <c r="L670" s="25"/>
      <c r="M670" s="39"/>
    </row>
    <row r="671" spans="1:13" customFormat="1" x14ac:dyDescent="0.3">
      <c r="A671" s="38"/>
      <c r="B671" s="38"/>
      <c r="C671" s="35"/>
      <c r="D671" s="25"/>
      <c r="E671" s="3"/>
      <c r="F671" s="3"/>
      <c r="G671" s="38"/>
      <c r="H671" s="3"/>
      <c r="I671" s="3"/>
      <c r="J671" s="3"/>
      <c r="K671" s="25"/>
      <c r="L671" s="25"/>
      <c r="M671" s="39"/>
    </row>
    <row r="672" spans="1:13" customFormat="1" x14ac:dyDescent="0.3">
      <c r="A672" s="38"/>
      <c r="B672" s="38"/>
      <c r="C672" s="35"/>
      <c r="D672" s="25"/>
      <c r="E672" s="3"/>
      <c r="F672" s="3"/>
      <c r="G672" s="38"/>
      <c r="H672" s="3"/>
      <c r="I672" s="3"/>
      <c r="J672" s="3"/>
      <c r="K672" s="25"/>
      <c r="L672" s="25"/>
      <c r="M672" s="39"/>
    </row>
    <row r="673" spans="1:13" customFormat="1" x14ac:dyDescent="0.3">
      <c r="A673" s="38"/>
      <c r="B673" s="38"/>
      <c r="C673" s="35"/>
      <c r="D673" s="25"/>
      <c r="E673" s="3"/>
      <c r="F673" s="3"/>
      <c r="G673" s="38"/>
      <c r="H673" s="3"/>
      <c r="I673" s="3"/>
      <c r="J673" s="3"/>
      <c r="K673" s="25"/>
      <c r="L673" s="25"/>
      <c r="M673" s="39"/>
    </row>
    <row r="674" spans="1:13" customFormat="1" x14ac:dyDescent="0.3">
      <c r="A674" s="38"/>
      <c r="B674" s="38"/>
      <c r="C674" s="35"/>
      <c r="D674" s="25"/>
      <c r="E674" s="3"/>
      <c r="F674" s="3"/>
      <c r="G674" s="38"/>
      <c r="H674" s="3"/>
      <c r="I674" s="3"/>
      <c r="J674" s="3"/>
      <c r="K674" s="25"/>
      <c r="L674" s="25"/>
      <c r="M674" s="39"/>
    </row>
    <row r="675" spans="1:13" customFormat="1" x14ac:dyDescent="0.3">
      <c r="A675" s="38"/>
      <c r="B675" s="38"/>
      <c r="C675" s="35"/>
      <c r="D675" s="25"/>
      <c r="E675" s="3"/>
      <c r="F675" s="3"/>
      <c r="G675" s="38"/>
      <c r="H675" s="3"/>
      <c r="I675" s="3"/>
      <c r="J675" s="3"/>
      <c r="K675" s="25"/>
      <c r="L675" s="25"/>
      <c r="M675" s="39"/>
    </row>
    <row r="676" spans="1:13" customFormat="1" x14ac:dyDescent="0.3">
      <c r="A676" s="38"/>
      <c r="B676" s="38"/>
      <c r="C676" s="35"/>
      <c r="D676" s="25"/>
      <c r="E676" s="3"/>
      <c r="F676" s="3"/>
      <c r="G676" s="38"/>
      <c r="H676" s="3"/>
      <c r="I676" s="3"/>
      <c r="J676" s="3"/>
      <c r="K676" s="25"/>
      <c r="L676" s="25"/>
      <c r="M676" s="39"/>
    </row>
    <row r="677" spans="1:13" customFormat="1" x14ac:dyDescent="0.3">
      <c r="A677" s="38"/>
      <c r="B677" s="38"/>
      <c r="C677" s="35"/>
      <c r="D677" s="25"/>
      <c r="E677" s="3"/>
      <c r="F677" s="3"/>
      <c r="G677" s="38"/>
      <c r="H677" s="3"/>
      <c r="I677" s="3"/>
      <c r="J677" s="3"/>
      <c r="K677" s="25"/>
      <c r="L677" s="25"/>
      <c r="M677" s="39"/>
    </row>
    <row r="678" spans="1:13" customFormat="1" x14ac:dyDescent="0.3">
      <c r="A678" s="38"/>
      <c r="B678" s="38"/>
      <c r="C678" s="35"/>
      <c r="D678" s="25"/>
      <c r="E678" s="3"/>
      <c r="F678" s="3"/>
      <c r="G678" s="38"/>
      <c r="H678" s="3"/>
      <c r="I678" s="3"/>
      <c r="J678" s="3"/>
      <c r="K678" s="25"/>
      <c r="L678" s="25"/>
      <c r="M678" s="39"/>
    </row>
    <row r="679" spans="1:13" customFormat="1" x14ac:dyDescent="0.3">
      <c r="A679" s="38"/>
      <c r="B679" s="38"/>
      <c r="C679" s="35"/>
      <c r="D679" s="25"/>
      <c r="E679" s="3"/>
      <c r="F679" s="3"/>
      <c r="G679" s="38"/>
      <c r="H679" s="3"/>
      <c r="I679" s="3"/>
      <c r="J679" s="3"/>
      <c r="K679" s="25"/>
      <c r="L679" s="25"/>
      <c r="M679" s="39"/>
    </row>
    <row r="680" spans="1:13" customFormat="1" x14ac:dyDescent="0.3">
      <c r="A680" s="38"/>
      <c r="B680" s="38"/>
      <c r="C680" s="35"/>
      <c r="D680" s="25"/>
      <c r="E680" s="3"/>
      <c r="F680" s="3"/>
      <c r="G680" s="38"/>
      <c r="H680" s="3"/>
      <c r="I680" s="3"/>
      <c r="J680" s="3"/>
      <c r="K680" s="25"/>
      <c r="L680" s="25"/>
      <c r="M680" s="39"/>
    </row>
    <row r="681" spans="1:13" customFormat="1" x14ac:dyDescent="0.3">
      <c r="A681" s="38"/>
      <c r="B681" s="38"/>
      <c r="C681" s="35"/>
      <c r="D681" s="25"/>
      <c r="E681" s="3"/>
      <c r="F681" s="3"/>
      <c r="G681" s="38"/>
      <c r="H681" s="3"/>
      <c r="I681" s="3"/>
      <c r="J681" s="3"/>
      <c r="K681" s="25"/>
      <c r="L681" s="25"/>
      <c r="M681" s="39"/>
    </row>
    <row r="682" spans="1:13" customFormat="1" x14ac:dyDescent="0.3">
      <c r="A682" s="38"/>
      <c r="B682" s="38"/>
      <c r="C682" s="35"/>
      <c r="D682" s="25"/>
      <c r="E682" s="3"/>
      <c r="F682" s="3"/>
      <c r="G682" s="38"/>
      <c r="H682" s="3"/>
      <c r="I682" s="3"/>
      <c r="J682" s="3"/>
      <c r="K682" s="25"/>
      <c r="L682" s="25"/>
      <c r="M682" s="39"/>
    </row>
    <row r="683" spans="1:13" customFormat="1" x14ac:dyDescent="0.3">
      <c r="A683" s="38"/>
      <c r="B683" s="38"/>
      <c r="C683" s="35"/>
      <c r="D683" s="25"/>
      <c r="E683" s="3"/>
      <c r="F683" s="3"/>
      <c r="G683" s="38"/>
      <c r="H683" s="3"/>
      <c r="I683" s="3"/>
      <c r="J683" s="3"/>
      <c r="K683" s="25"/>
      <c r="L683" s="25"/>
      <c r="M683" s="39"/>
    </row>
    <row r="684" spans="1:13" customFormat="1" x14ac:dyDescent="0.3">
      <c r="A684" s="38"/>
      <c r="B684" s="38"/>
      <c r="C684" s="35"/>
      <c r="D684" s="25"/>
      <c r="E684" s="3"/>
      <c r="F684" s="3"/>
      <c r="G684" s="38"/>
      <c r="H684" s="3"/>
      <c r="I684" s="3"/>
      <c r="J684" s="3"/>
      <c r="K684" s="25"/>
      <c r="L684" s="25"/>
      <c r="M684" s="39"/>
    </row>
    <row r="685" spans="1:13" customFormat="1" x14ac:dyDescent="0.3">
      <c r="A685" s="38"/>
      <c r="B685" s="38"/>
      <c r="C685" s="35"/>
      <c r="D685" s="25"/>
      <c r="E685" s="3"/>
      <c r="F685" s="3"/>
      <c r="G685" s="38"/>
      <c r="H685" s="3"/>
      <c r="I685" s="3"/>
      <c r="J685" s="3"/>
      <c r="K685" s="25"/>
      <c r="L685" s="25"/>
      <c r="M685" s="39"/>
    </row>
    <row r="686" spans="1:13" customFormat="1" x14ac:dyDescent="0.3">
      <c r="A686" s="38"/>
      <c r="B686" s="38"/>
      <c r="C686" s="35"/>
      <c r="D686" s="25"/>
      <c r="E686" s="3"/>
      <c r="F686" s="3"/>
      <c r="G686" s="38"/>
      <c r="H686" s="3"/>
      <c r="I686" s="3"/>
      <c r="J686" s="3"/>
      <c r="K686" s="25"/>
      <c r="L686" s="25"/>
      <c r="M686" s="39"/>
    </row>
    <row r="687" spans="1:13" customFormat="1" x14ac:dyDescent="0.3">
      <c r="A687" s="38"/>
      <c r="B687" s="38"/>
      <c r="C687" s="35"/>
      <c r="D687" s="25"/>
      <c r="E687" s="3"/>
      <c r="F687" s="3"/>
      <c r="G687" s="38"/>
      <c r="H687" s="3"/>
      <c r="I687" s="3"/>
      <c r="J687" s="3"/>
      <c r="K687" s="25"/>
      <c r="L687" s="25"/>
      <c r="M687" s="39"/>
    </row>
    <row r="688" spans="1:13" customFormat="1" x14ac:dyDescent="0.3">
      <c r="A688" s="38"/>
      <c r="B688" s="38"/>
      <c r="C688" s="35"/>
      <c r="D688" s="25"/>
      <c r="E688" s="3"/>
      <c r="F688" s="3"/>
      <c r="G688" s="38"/>
      <c r="H688" s="3"/>
      <c r="I688" s="3"/>
      <c r="J688" s="3"/>
      <c r="K688" s="25"/>
      <c r="L688" s="25"/>
      <c r="M688" s="39"/>
    </row>
    <row r="689" spans="1:13" customFormat="1" x14ac:dyDescent="0.3">
      <c r="A689" s="38"/>
      <c r="B689" s="38"/>
      <c r="C689" s="35"/>
      <c r="D689" s="25"/>
      <c r="E689" s="3"/>
      <c r="F689" s="3"/>
      <c r="G689" s="38"/>
      <c r="H689" s="3"/>
      <c r="I689" s="3"/>
      <c r="J689" s="3"/>
      <c r="K689" s="25"/>
      <c r="L689" s="25"/>
      <c r="M689" s="39"/>
    </row>
    <row r="690" spans="1:13" customFormat="1" x14ac:dyDescent="0.3">
      <c r="A690" s="38"/>
      <c r="B690" s="38"/>
      <c r="C690" s="35"/>
      <c r="D690" s="25"/>
      <c r="E690" s="3"/>
      <c r="F690" s="3"/>
      <c r="G690" s="38"/>
      <c r="H690" s="3"/>
      <c r="I690" s="3"/>
      <c r="J690" s="3"/>
      <c r="K690" s="25"/>
      <c r="L690" s="25"/>
      <c r="M690" s="39"/>
    </row>
    <row r="691" spans="1:13" customFormat="1" x14ac:dyDescent="0.3">
      <c r="A691" s="38"/>
      <c r="B691" s="38"/>
      <c r="C691" s="35"/>
      <c r="D691" s="25"/>
      <c r="E691" s="3"/>
      <c r="F691" s="3"/>
      <c r="G691" s="38"/>
      <c r="H691" s="3"/>
      <c r="I691" s="3"/>
      <c r="J691" s="3"/>
      <c r="K691" s="25"/>
      <c r="L691" s="25"/>
      <c r="M691" s="39"/>
    </row>
    <row r="692" spans="1:13" customFormat="1" x14ac:dyDescent="0.3">
      <c r="A692" s="38"/>
      <c r="B692" s="38"/>
      <c r="C692" s="35"/>
      <c r="D692" s="25"/>
      <c r="E692" s="3"/>
      <c r="F692" s="3"/>
      <c r="G692" s="38"/>
      <c r="H692" s="3"/>
      <c r="I692" s="3"/>
      <c r="J692" s="3"/>
      <c r="K692" s="25"/>
      <c r="L692" s="25"/>
      <c r="M692" s="39"/>
    </row>
    <row r="693" spans="1:13" customFormat="1" x14ac:dyDescent="0.3">
      <c r="A693" s="38"/>
      <c r="B693" s="38"/>
      <c r="C693" s="35"/>
      <c r="D693" s="25"/>
      <c r="E693" s="3"/>
      <c r="F693" s="3"/>
      <c r="G693" s="38"/>
      <c r="H693" s="3"/>
      <c r="I693" s="3"/>
      <c r="J693" s="3"/>
      <c r="K693" s="25"/>
      <c r="L693" s="25"/>
      <c r="M693" s="39"/>
    </row>
    <row r="694" spans="1:13" customFormat="1" x14ac:dyDescent="0.3">
      <c r="A694" s="38"/>
      <c r="B694" s="38"/>
      <c r="C694" s="35"/>
      <c r="D694" s="25"/>
      <c r="E694" s="3"/>
      <c r="F694" s="3"/>
      <c r="G694" s="38"/>
      <c r="H694" s="3"/>
      <c r="I694" s="3"/>
      <c r="J694" s="3"/>
      <c r="K694" s="25"/>
      <c r="L694" s="25"/>
      <c r="M694" s="39"/>
    </row>
    <row r="695" spans="1:13" customFormat="1" x14ac:dyDescent="0.3">
      <c r="A695" s="38"/>
      <c r="B695" s="38"/>
      <c r="C695" s="35"/>
      <c r="D695" s="25"/>
      <c r="E695" s="3"/>
      <c r="F695" s="3"/>
      <c r="G695" s="38"/>
      <c r="H695" s="3"/>
      <c r="I695" s="3"/>
      <c r="J695" s="3"/>
      <c r="K695" s="25"/>
      <c r="L695" s="25"/>
      <c r="M695" s="39"/>
    </row>
    <row r="696" spans="1:13" customFormat="1" x14ac:dyDescent="0.3">
      <c r="A696" s="38"/>
      <c r="B696" s="38"/>
      <c r="C696" s="35"/>
      <c r="D696" s="25"/>
      <c r="E696" s="3"/>
      <c r="F696" s="3"/>
      <c r="G696" s="38"/>
      <c r="H696" s="3"/>
      <c r="I696" s="3"/>
      <c r="J696" s="3"/>
      <c r="K696" s="25"/>
      <c r="L696" s="25"/>
      <c r="M696" s="39"/>
    </row>
    <row r="697" spans="1:13" customFormat="1" x14ac:dyDescent="0.3">
      <c r="A697" s="38"/>
      <c r="B697" s="38"/>
      <c r="C697" s="35"/>
      <c r="D697" s="25"/>
      <c r="E697" s="3"/>
      <c r="F697" s="3"/>
      <c r="G697" s="38"/>
      <c r="H697" s="3"/>
      <c r="I697" s="3"/>
      <c r="J697" s="3"/>
      <c r="K697" s="25"/>
      <c r="L697" s="25"/>
      <c r="M697" s="39"/>
    </row>
    <row r="698" spans="1:13" customFormat="1" x14ac:dyDescent="0.3">
      <c r="A698" s="38"/>
      <c r="B698" s="38"/>
      <c r="C698" s="35"/>
      <c r="D698" s="25"/>
      <c r="E698" s="3"/>
      <c r="F698" s="3"/>
      <c r="G698" s="38"/>
      <c r="H698" s="3"/>
      <c r="I698" s="3"/>
      <c r="J698" s="3"/>
      <c r="K698" s="25"/>
      <c r="L698" s="25"/>
      <c r="M698" s="39"/>
    </row>
    <row r="699" spans="1:13" customFormat="1" x14ac:dyDescent="0.3">
      <c r="A699" s="38"/>
      <c r="B699" s="38"/>
      <c r="C699" s="35"/>
      <c r="D699" s="25"/>
      <c r="E699" s="3"/>
      <c r="F699" s="3"/>
      <c r="G699" s="38"/>
      <c r="H699" s="3"/>
      <c r="I699" s="3"/>
      <c r="J699" s="3"/>
      <c r="K699" s="25"/>
      <c r="L699" s="25"/>
      <c r="M699" s="39"/>
    </row>
    <row r="700" spans="1:13" customFormat="1" x14ac:dyDescent="0.3">
      <c r="A700" s="38"/>
      <c r="B700" s="38"/>
      <c r="C700" s="35"/>
      <c r="D700" s="25"/>
      <c r="E700" s="3"/>
      <c r="F700" s="3"/>
      <c r="G700" s="38"/>
      <c r="H700" s="3"/>
      <c r="I700" s="3"/>
      <c r="J700" s="3"/>
      <c r="K700" s="25"/>
      <c r="L700" s="25"/>
      <c r="M700" s="39"/>
    </row>
    <row r="701" spans="1:13" customFormat="1" x14ac:dyDescent="0.3">
      <c r="A701" s="38"/>
      <c r="B701" s="38"/>
      <c r="C701" s="35"/>
      <c r="D701" s="25"/>
      <c r="E701" s="3"/>
      <c r="F701" s="3"/>
      <c r="G701" s="38"/>
      <c r="H701" s="3"/>
      <c r="I701" s="3"/>
      <c r="J701" s="3"/>
      <c r="K701" s="25"/>
      <c r="L701" s="25"/>
      <c r="M701" s="39"/>
    </row>
    <row r="702" spans="1:13" customFormat="1" x14ac:dyDescent="0.3">
      <c r="A702" s="38"/>
      <c r="B702" s="38"/>
      <c r="C702" s="35"/>
      <c r="D702" s="25"/>
      <c r="E702" s="3"/>
      <c r="F702" s="3"/>
      <c r="G702" s="38"/>
      <c r="H702" s="3"/>
      <c r="I702" s="3"/>
      <c r="J702" s="3"/>
      <c r="K702" s="25"/>
      <c r="L702" s="25"/>
      <c r="M702" s="39"/>
    </row>
    <row r="703" spans="1:13" customFormat="1" x14ac:dyDescent="0.3">
      <c r="A703" s="38"/>
      <c r="B703" s="38"/>
      <c r="C703" s="35"/>
      <c r="D703" s="25"/>
      <c r="E703" s="3"/>
      <c r="F703" s="3"/>
      <c r="G703" s="38"/>
      <c r="H703" s="3"/>
      <c r="I703" s="3"/>
      <c r="J703" s="3"/>
      <c r="K703" s="25"/>
      <c r="L703" s="25"/>
      <c r="M703" s="39"/>
    </row>
    <row r="704" spans="1:13" customFormat="1" x14ac:dyDescent="0.3">
      <c r="A704" s="38"/>
      <c r="B704" s="38"/>
      <c r="C704" s="35"/>
      <c r="D704" s="25"/>
      <c r="E704" s="3"/>
      <c r="F704" s="3"/>
      <c r="G704" s="38"/>
      <c r="H704" s="3"/>
      <c r="I704" s="3"/>
      <c r="J704" s="3"/>
      <c r="K704" s="25"/>
      <c r="L704" s="25"/>
      <c r="M704" s="39"/>
    </row>
    <row r="705" spans="1:13" customFormat="1" x14ac:dyDescent="0.3">
      <c r="A705" s="38"/>
      <c r="B705" s="38"/>
      <c r="C705" s="35"/>
      <c r="D705" s="25"/>
      <c r="E705" s="3"/>
      <c r="F705" s="3"/>
      <c r="G705" s="38"/>
      <c r="H705" s="3"/>
      <c r="I705" s="3"/>
      <c r="J705" s="3"/>
      <c r="K705" s="25"/>
      <c r="L705" s="25"/>
      <c r="M705" s="39"/>
    </row>
    <row r="706" spans="1:13" customFormat="1" x14ac:dyDescent="0.3">
      <c r="A706" s="38"/>
      <c r="B706" s="38"/>
      <c r="C706" s="35"/>
      <c r="D706" s="25"/>
      <c r="E706" s="3"/>
      <c r="F706" s="3"/>
      <c r="G706" s="38"/>
      <c r="H706" s="3"/>
      <c r="I706" s="3"/>
      <c r="J706" s="3"/>
      <c r="K706" s="25"/>
      <c r="L706" s="25"/>
      <c r="M706" s="39"/>
    </row>
    <row r="707" spans="1:13" customFormat="1" x14ac:dyDescent="0.3">
      <c r="A707" s="38"/>
      <c r="B707" s="38"/>
      <c r="C707" s="35"/>
      <c r="D707" s="25"/>
      <c r="E707" s="3"/>
      <c r="F707" s="3"/>
      <c r="G707" s="38"/>
      <c r="H707" s="3"/>
      <c r="I707" s="3"/>
      <c r="J707" s="3"/>
      <c r="K707" s="25"/>
      <c r="L707" s="25"/>
      <c r="M707" s="39"/>
    </row>
    <row r="708" spans="1:13" customFormat="1" x14ac:dyDescent="0.3">
      <c r="A708" s="38"/>
      <c r="B708" s="38"/>
      <c r="C708" s="35"/>
      <c r="D708" s="25"/>
      <c r="E708" s="3"/>
      <c r="F708" s="3"/>
      <c r="G708" s="38"/>
      <c r="H708" s="3"/>
      <c r="I708" s="3"/>
      <c r="J708" s="3"/>
      <c r="K708" s="25"/>
      <c r="L708" s="25"/>
      <c r="M708" s="39"/>
    </row>
    <row r="709" spans="1:13" customFormat="1" x14ac:dyDescent="0.3">
      <c r="A709" s="38"/>
      <c r="B709" s="38"/>
      <c r="C709" s="35"/>
      <c r="D709" s="25"/>
      <c r="E709" s="3"/>
      <c r="F709" s="3"/>
      <c r="G709" s="38"/>
      <c r="H709" s="3"/>
      <c r="I709" s="3"/>
      <c r="J709" s="3"/>
      <c r="K709" s="25"/>
      <c r="L709" s="25"/>
      <c r="M709" s="39"/>
    </row>
    <row r="710" spans="1:13" customFormat="1" x14ac:dyDescent="0.3">
      <c r="A710" s="38"/>
      <c r="B710" s="38"/>
      <c r="C710" s="35"/>
      <c r="D710" s="25"/>
      <c r="E710" s="3"/>
      <c r="F710" s="3"/>
      <c r="G710" s="38"/>
      <c r="H710" s="3"/>
      <c r="I710" s="3"/>
      <c r="J710" s="3"/>
      <c r="K710" s="25"/>
      <c r="L710" s="25"/>
      <c r="M710" s="39"/>
    </row>
    <row r="711" spans="1:13" customFormat="1" x14ac:dyDescent="0.3">
      <c r="A711" s="38"/>
      <c r="B711" s="38"/>
      <c r="C711" s="35"/>
      <c r="D711" s="25"/>
      <c r="E711" s="3"/>
      <c r="F711" s="3"/>
      <c r="G711" s="38"/>
      <c r="H711" s="3"/>
      <c r="I711" s="3"/>
      <c r="J711" s="3"/>
      <c r="K711" s="25"/>
      <c r="L711" s="25"/>
      <c r="M711" s="39"/>
    </row>
    <row r="712" spans="1:13" customFormat="1" x14ac:dyDescent="0.3">
      <c r="A712" s="38"/>
      <c r="B712" s="38"/>
      <c r="C712" s="35"/>
      <c r="D712" s="25"/>
      <c r="E712" s="3"/>
      <c r="F712" s="3"/>
      <c r="G712" s="38"/>
      <c r="H712" s="3"/>
      <c r="I712" s="3"/>
      <c r="J712" s="3"/>
      <c r="K712" s="25"/>
      <c r="L712" s="25"/>
      <c r="M712" s="39"/>
    </row>
    <row r="713" spans="1:13" customFormat="1" x14ac:dyDescent="0.3">
      <c r="A713" s="38"/>
      <c r="B713" s="38"/>
      <c r="C713" s="35"/>
      <c r="D713" s="25"/>
      <c r="E713" s="3"/>
      <c r="F713" s="3"/>
      <c r="G713" s="38"/>
      <c r="H713" s="3"/>
      <c r="I713" s="3"/>
      <c r="J713" s="3"/>
      <c r="K713" s="25"/>
      <c r="L713" s="25"/>
      <c r="M713" s="39"/>
    </row>
    <row r="714" spans="1:13" customFormat="1" x14ac:dyDescent="0.3">
      <c r="A714" s="38"/>
      <c r="B714" s="38"/>
      <c r="C714" s="35"/>
      <c r="D714" s="25"/>
      <c r="E714" s="3"/>
      <c r="F714" s="3"/>
      <c r="G714" s="38"/>
      <c r="H714" s="3"/>
      <c r="I714" s="3"/>
      <c r="J714" s="3"/>
      <c r="K714" s="25"/>
      <c r="L714" s="25"/>
      <c r="M714" s="39"/>
    </row>
    <row r="715" spans="1:13" customFormat="1" x14ac:dyDescent="0.3">
      <c r="A715" s="38"/>
      <c r="B715" s="38"/>
      <c r="C715" s="35"/>
      <c r="D715" s="25"/>
      <c r="E715" s="3"/>
      <c r="F715" s="3"/>
      <c r="G715" s="38"/>
      <c r="H715" s="3"/>
      <c r="I715" s="3"/>
      <c r="J715" s="3"/>
      <c r="K715" s="25"/>
      <c r="L715" s="25"/>
      <c r="M715" s="39"/>
    </row>
    <row r="716" spans="1:13" customFormat="1" x14ac:dyDescent="0.3">
      <c r="A716" s="38"/>
      <c r="B716" s="38"/>
      <c r="C716" s="35"/>
      <c r="D716" s="25"/>
      <c r="E716" s="3"/>
      <c r="F716" s="3"/>
      <c r="G716" s="38"/>
      <c r="H716" s="3"/>
      <c r="I716" s="3"/>
      <c r="J716" s="3"/>
      <c r="K716" s="25"/>
      <c r="L716" s="25"/>
      <c r="M716" s="39"/>
    </row>
    <row r="717" spans="1:13" customFormat="1" x14ac:dyDescent="0.3">
      <c r="A717" s="38"/>
      <c r="B717" s="38"/>
      <c r="C717" s="35"/>
      <c r="D717" s="25"/>
      <c r="E717" s="3"/>
      <c r="F717" s="3"/>
      <c r="G717" s="38"/>
      <c r="H717" s="3"/>
      <c r="I717" s="3"/>
      <c r="J717" s="3"/>
      <c r="K717" s="25"/>
      <c r="L717" s="25"/>
      <c r="M717" s="39"/>
    </row>
    <row r="718" spans="1:13" customFormat="1" x14ac:dyDescent="0.3">
      <c r="A718" s="38"/>
      <c r="B718" s="38"/>
      <c r="C718" s="35"/>
      <c r="D718" s="25"/>
      <c r="E718" s="3"/>
      <c r="F718" s="3"/>
      <c r="G718" s="38"/>
      <c r="H718" s="3"/>
      <c r="I718" s="3"/>
      <c r="J718" s="3"/>
      <c r="K718" s="25"/>
      <c r="L718" s="25"/>
      <c r="M718" s="39"/>
    </row>
    <row r="719" spans="1:13" customFormat="1" x14ac:dyDescent="0.3">
      <c r="A719" s="38"/>
      <c r="B719" s="38"/>
      <c r="C719" s="35"/>
      <c r="D719" s="25"/>
      <c r="E719" s="3"/>
      <c r="F719" s="3"/>
      <c r="G719" s="38"/>
      <c r="H719" s="3"/>
      <c r="I719" s="3"/>
      <c r="J719" s="3"/>
      <c r="K719" s="25"/>
      <c r="L719" s="25"/>
      <c r="M719" s="39"/>
    </row>
    <row r="720" spans="1:13" customFormat="1" x14ac:dyDescent="0.3">
      <c r="A720" s="38"/>
      <c r="B720" s="38"/>
      <c r="C720" s="35"/>
      <c r="D720" s="25"/>
      <c r="E720" s="3"/>
      <c r="F720" s="3"/>
      <c r="G720" s="38"/>
      <c r="H720" s="3"/>
      <c r="I720" s="3"/>
      <c r="J720" s="3"/>
      <c r="K720" s="25"/>
      <c r="L720" s="25"/>
      <c r="M720" s="39"/>
    </row>
    <row r="721" spans="1:13" customFormat="1" x14ac:dyDescent="0.3">
      <c r="A721" s="38"/>
      <c r="B721" s="38"/>
      <c r="C721" s="35"/>
      <c r="D721" s="25"/>
      <c r="E721" s="3"/>
      <c r="F721" s="3"/>
      <c r="G721" s="38"/>
      <c r="H721" s="3"/>
      <c r="I721" s="3"/>
      <c r="J721" s="3"/>
      <c r="K721" s="25"/>
      <c r="L721" s="25"/>
      <c r="M721" s="39"/>
    </row>
    <row r="722" spans="1:13" customFormat="1" x14ac:dyDescent="0.3">
      <c r="A722" s="38"/>
      <c r="B722" s="38"/>
      <c r="C722" s="35"/>
      <c r="D722" s="25"/>
      <c r="E722" s="3"/>
      <c r="F722" s="3"/>
      <c r="G722" s="38"/>
      <c r="H722" s="3"/>
      <c r="I722" s="3"/>
      <c r="J722" s="3"/>
      <c r="K722" s="25"/>
      <c r="L722" s="25"/>
      <c r="M722" s="39"/>
    </row>
    <row r="723" spans="1:13" customFormat="1" x14ac:dyDescent="0.3">
      <c r="A723" s="38"/>
      <c r="B723" s="38"/>
      <c r="C723" s="35"/>
      <c r="D723" s="25"/>
      <c r="E723" s="3"/>
      <c r="F723" s="3"/>
      <c r="G723" s="38"/>
      <c r="H723" s="3"/>
      <c r="I723" s="3"/>
      <c r="J723" s="3"/>
      <c r="K723" s="25"/>
      <c r="L723" s="25"/>
      <c r="M723" s="39"/>
    </row>
    <row r="724" spans="1:13" customFormat="1" x14ac:dyDescent="0.3">
      <c r="A724" s="38"/>
      <c r="B724" s="38"/>
      <c r="C724" s="35"/>
      <c r="D724" s="25"/>
      <c r="E724" s="3"/>
      <c r="F724" s="3"/>
      <c r="G724" s="38"/>
      <c r="H724" s="3"/>
      <c r="I724" s="3"/>
      <c r="J724" s="3"/>
      <c r="K724" s="25"/>
      <c r="L724" s="25"/>
      <c r="M724" s="39"/>
    </row>
    <row r="725" spans="1:13" customFormat="1" x14ac:dyDescent="0.3">
      <c r="A725" s="38"/>
      <c r="B725" s="38"/>
      <c r="C725" s="35"/>
      <c r="D725" s="25"/>
      <c r="E725" s="3"/>
      <c r="F725" s="3"/>
      <c r="G725" s="38"/>
      <c r="H725" s="3"/>
      <c r="I725" s="3"/>
      <c r="J725" s="3"/>
      <c r="K725" s="25"/>
      <c r="L725" s="25"/>
      <c r="M725" s="39"/>
    </row>
    <row r="726" spans="1:13" customFormat="1" x14ac:dyDescent="0.3">
      <c r="A726" s="38"/>
      <c r="B726" s="38"/>
      <c r="C726" s="35"/>
      <c r="D726" s="25"/>
      <c r="E726" s="3"/>
      <c r="F726" s="3"/>
      <c r="G726" s="38"/>
      <c r="H726" s="3"/>
      <c r="I726" s="3"/>
      <c r="J726" s="3"/>
      <c r="K726" s="25"/>
      <c r="L726" s="25"/>
      <c r="M726" s="39"/>
    </row>
    <row r="727" spans="1:13" customFormat="1" x14ac:dyDescent="0.3">
      <c r="A727" s="38"/>
      <c r="B727" s="38"/>
      <c r="C727" s="35"/>
      <c r="D727" s="25"/>
      <c r="E727" s="3"/>
      <c r="F727" s="3"/>
      <c r="G727" s="38"/>
      <c r="H727" s="3"/>
      <c r="I727" s="3"/>
      <c r="J727" s="3"/>
      <c r="K727" s="25"/>
      <c r="L727" s="25"/>
      <c r="M727" s="39"/>
    </row>
    <row r="728" spans="1:13" customFormat="1" x14ac:dyDescent="0.3">
      <c r="A728" s="38"/>
      <c r="B728" s="38"/>
      <c r="C728" s="35"/>
      <c r="D728" s="25"/>
      <c r="E728" s="3"/>
      <c r="F728" s="3"/>
      <c r="G728" s="38"/>
      <c r="H728" s="3"/>
      <c r="I728" s="3"/>
      <c r="J728" s="3"/>
      <c r="K728" s="25"/>
      <c r="L728" s="25"/>
      <c r="M728" s="39"/>
    </row>
    <row r="729" spans="1:13" customFormat="1" x14ac:dyDescent="0.3">
      <c r="A729" s="38"/>
      <c r="B729" s="38"/>
      <c r="C729" s="35"/>
      <c r="D729" s="25"/>
      <c r="E729" s="3"/>
      <c r="F729" s="3"/>
      <c r="G729" s="38"/>
      <c r="H729" s="3"/>
      <c r="I729" s="3"/>
      <c r="J729" s="3"/>
      <c r="K729" s="25"/>
      <c r="L729" s="25"/>
      <c r="M729" s="39"/>
    </row>
    <row r="730" spans="1:13" customFormat="1" x14ac:dyDescent="0.3">
      <c r="A730" s="38"/>
      <c r="B730" s="38"/>
      <c r="C730" s="35"/>
      <c r="D730" s="25"/>
      <c r="E730" s="3"/>
      <c r="F730" s="3"/>
      <c r="G730" s="38"/>
      <c r="H730" s="3"/>
      <c r="I730" s="3"/>
      <c r="J730" s="3"/>
      <c r="K730" s="25"/>
      <c r="L730" s="25"/>
      <c r="M730" s="39"/>
    </row>
    <row r="731" spans="1:13" customFormat="1" x14ac:dyDescent="0.3">
      <c r="A731" s="38"/>
      <c r="B731" s="38"/>
      <c r="C731" s="35"/>
      <c r="D731" s="25"/>
      <c r="E731" s="3"/>
      <c r="F731" s="3"/>
      <c r="G731" s="38"/>
      <c r="H731" s="3"/>
      <c r="I731" s="3"/>
      <c r="J731" s="3"/>
      <c r="K731" s="25"/>
      <c r="L731" s="25"/>
      <c r="M731" s="39"/>
    </row>
    <row r="732" spans="1:13" customFormat="1" x14ac:dyDescent="0.3">
      <c r="A732" s="38"/>
      <c r="B732" s="38"/>
      <c r="C732" s="35"/>
      <c r="D732" s="25"/>
      <c r="E732" s="3"/>
      <c r="F732" s="3"/>
      <c r="G732" s="38"/>
      <c r="H732" s="3"/>
      <c r="I732" s="3"/>
      <c r="J732" s="3"/>
      <c r="K732" s="25"/>
      <c r="L732" s="25"/>
      <c r="M732" s="39"/>
    </row>
    <row r="733" spans="1:13" customFormat="1" x14ac:dyDescent="0.3">
      <c r="A733" s="38"/>
      <c r="B733" s="38"/>
      <c r="C733" s="35"/>
      <c r="D733" s="25"/>
      <c r="E733" s="3"/>
      <c r="F733" s="3"/>
      <c r="G733" s="38"/>
      <c r="H733" s="3"/>
      <c r="I733" s="3"/>
      <c r="J733" s="3"/>
      <c r="K733" s="25"/>
      <c r="L733" s="25"/>
      <c r="M733" s="39"/>
    </row>
    <row r="734" spans="1:13" customFormat="1" x14ac:dyDescent="0.3">
      <c r="A734" s="38"/>
      <c r="B734" s="38"/>
      <c r="C734" s="35"/>
      <c r="D734" s="25"/>
      <c r="E734" s="3"/>
      <c r="F734" s="3"/>
      <c r="G734" s="38"/>
      <c r="H734" s="3"/>
      <c r="I734" s="3"/>
      <c r="J734" s="3"/>
      <c r="K734" s="25"/>
      <c r="L734" s="25"/>
      <c r="M734" s="39"/>
    </row>
    <row r="735" spans="1:13" customFormat="1" x14ac:dyDescent="0.3">
      <c r="A735" s="38"/>
      <c r="B735" s="38"/>
      <c r="C735" s="35"/>
      <c r="D735" s="25"/>
      <c r="E735" s="3"/>
      <c r="F735" s="3"/>
      <c r="G735" s="38"/>
      <c r="H735" s="3"/>
      <c r="I735" s="3"/>
      <c r="J735" s="3"/>
      <c r="K735" s="25"/>
      <c r="L735" s="25"/>
      <c r="M735" s="39"/>
    </row>
    <row r="736" spans="1:13" customFormat="1" x14ac:dyDescent="0.3">
      <c r="A736" s="38"/>
      <c r="B736" s="38"/>
      <c r="C736" s="35"/>
      <c r="D736" s="25"/>
      <c r="E736" s="3"/>
      <c r="F736" s="3"/>
      <c r="G736" s="38"/>
      <c r="H736" s="3"/>
      <c r="I736" s="3"/>
      <c r="J736" s="3"/>
      <c r="K736" s="25"/>
      <c r="L736" s="25"/>
      <c r="M736" s="39"/>
    </row>
    <row r="737" spans="1:13" customFormat="1" x14ac:dyDescent="0.3">
      <c r="A737" s="38"/>
      <c r="B737" s="38"/>
      <c r="C737" s="35"/>
      <c r="D737" s="25"/>
      <c r="E737" s="3"/>
      <c r="F737" s="3"/>
      <c r="G737" s="38"/>
      <c r="H737" s="3"/>
      <c r="I737" s="3"/>
      <c r="J737" s="3"/>
      <c r="K737" s="25"/>
      <c r="L737" s="25"/>
      <c r="M737" s="39"/>
    </row>
    <row r="738" spans="1:13" customFormat="1" x14ac:dyDescent="0.3">
      <c r="A738" s="38"/>
      <c r="B738" s="38"/>
      <c r="C738" s="35"/>
      <c r="D738" s="25"/>
      <c r="E738" s="3"/>
      <c r="F738" s="3"/>
      <c r="G738" s="38"/>
      <c r="H738" s="3"/>
      <c r="I738" s="3"/>
      <c r="J738" s="3"/>
      <c r="K738" s="25"/>
      <c r="L738" s="25"/>
      <c r="M738" s="39"/>
    </row>
    <row r="739" spans="1:13" customFormat="1" x14ac:dyDescent="0.3">
      <c r="A739" s="38"/>
      <c r="B739" s="38"/>
      <c r="C739" s="35"/>
      <c r="D739" s="25"/>
      <c r="E739" s="3"/>
      <c r="F739" s="3"/>
      <c r="G739" s="38"/>
      <c r="H739" s="3"/>
      <c r="I739" s="3"/>
      <c r="J739" s="3"/>
      <c r="K739" s="25"/>
      <c r="L739" s="25"/>
      <c r="M739" s="39"/>
    </row>
    <row r="740" spans="1:13" customFormat="1" x14ac:dyDescent="0.3">
      <c r="A740" s="38"/>
      <c r="B740" s="38"/>
      <c r="C740" s="35"/>
      <c r="D740" s="25"/>
      <c r="E740" s="3"/>
      <c r="F740" s="3"/>
      <c r="G740" s="38"/>
      <c r="H740" s="3"/>
      <c r="I740" s="3"/>
      <c r="J740" s="3"/>
      <c r="K740" s="25"/>
      <c r="L740" s="25"/>
      <c r="M740" s="39"/>
    </row>
    <row r="741" spans="1:13" customFormat="1" x14ac:dyDescent="0.3">
      <c r="A741" s="38"/>
      <c r="B741" s="38"/>
      <c r="C741" s="35"/>
      <c r="D741" s="25"/>
      <c r="E741" s="3"/>
      <c r="F741" s="3"/>
      <c r="G741" s="38"/>
      <c r="H741" s="3"/>
      <c r="I741" s="3"/>
      <c r="J741" s="3"/>
      <c r="K741" s="25"/>
      <c r="L741" s="25"/>
      <c r="M741" s="39"/>
    </row>
    <row r="742" spans="1:13" customFormat="1" x14ac:dyDescent="0.3">
      <c r="A742" s="38"/>
      <c r="B742" s="38"/>
      <c r="C742" s="35"/>
      <c r="D742" s="25"/>
      <c r="E742" s="3"/>
      <c r="F742" s="3"/>
      <c r="G742" s="38"/>
      <c r="H742" s="3"/>
      <c r="I742" s="3"/>
      <c r="J742" s="3"/>
      <c r="K742" s="25"/>
      <c r="L742" s="25"/>
      <c r="M742" s="39"/>
    </row>
    <row r="743" spans="1:13" customFormat="1" x14ac:dyDescent="0.3">
      <c r="A743" s="38"/>
      <c r="B743" s="38"/>
      <c r="C743" s="35"/>
      <c r="D743" s="25"/>
      <c r="E743" s="3"/>
      <c r="F743" s="3"/>
      <c r="G743" s="38"/>
      <c r="H743" s="3"/>
      <c r="I743" s="3"/>
      <c r="J743" s="3"/>
      <c r="K743" s="25"/>
      <c r="L743" s="25"/>
      <c r="M743" s="39"/>
    </row>
    <row r="744" spans="1:13" customFormat="1" x14ac:dyDescent="0.3">
      <c r="A744" s="38"/>
      <c r="B744" s="38"/>
      <c r="C744" s="35"/>
      <c r="D744" s="25"/>
      <c r="E744" s="3"/>
      <c r="F744" s="3"/>
      <c r="G744" s="38"/>
      <c r="H744" s="3"/>
      <c r="I744" s="3"/>
      <c r="J744" s="3"/>
      <c r="K744" s="25"/>
      <c r="L744" s="25"/>
      <c r="M744" s="39"/>
    </row>
    <row r="745" spans="1:13" customFormat="1" x14ac:dyDescent="0.3">
      <c r="A745" s="38"/>
      <c r="B745" s="38"/>
      <c r="C745" s="35"/>
      <c r="D745" s="25"/>
      <c r="E745" s="3"/>
      <c r="F745" s="3"/>
      <c r="G745" s="38"/>
      <c r="H745" s="3"/>
      <c r="I745" s="3"/>
      <c r="J745" s="3"/>
      <c r="K745" s="25"/>
      <c r="L745" s="25"/>
      <c r="M745" s="39"/>
    </row>
    <row r="746" spans="1:13" customFormat="1" x14ac:dyDescent="0.3">
      <c r="A746" s="38"/>
      <c r="B746" s="38"/>
      <c r="C746" s="35"/>
      <c r="D746" s="25"/>
      <c r="E746" s="3"/>
      <c r="F746" s="3"/>
      <c r="G746" s="38"/>
      <c r="H746" s="3"/>
      <c r="I746" s="3"/>
      <c r="J746" s="3"/>
      <c r="K746" s="25"/>
      <c r="L746" s="25"/>
      <c r="M746" s="39"/>
    </row>
    <row r="747" spans="1:13" customFormat="1" x14ac:dyDescent="0.3">
      <c r="A747" s="38"/>
      <c r="B747" s="38"/>
      <c r="C747" s="35"/>
      <c r="D747" s="25"/>
      <c r="E747" s="3"/>
      <c r="F747" s="3"/>
      <c r="G747" s="38"/>
      <c r="H747" s="3"/>
      <c r="I747" s="3"/>
      <c r="J747" s="3"/>
      <c r="K747" s="25"/>
      <c r="L747" s="25"/>
      <c r="M747" s="39"/>
    </row>
    <row r="748" spans="1:13" customFormat="1" x14ac:dyDescent="0.3">
      <c r="A748" s="38"/>
      <c r="B748" s="38"/>
      <c r="C748" s="35"/>
      <c r="D748" s="25"/>
      <c r="E748" s="3"/>
      <c r="F748" s="3"/>
      <c r="G748" s="38"/>
      <c r="H748" s="3"/>
      <c r="I748" s="3"/>
      <c r="J748" s="3"/>
      <c r="K748" s="25"/>
      <c r="L748" s="25"/>
      <c r="M748" s="39"/>
    </row>
    <row r="749" spans="1:13" customFormat="1" x14ac:dyDescent="0.3">
      <c r="A749" s="38"/>
      <c r="B749" s="38"/>
      <c r="C749" s="35"/>
      <c r="D749" s="25"/>
      <c r="E749" s="3"/>
      <c r="F749" s="3"/>
      <c r="G749" s="38"/>
      <c r="H749" s="3"/>
      <c r="I749" s="3"/>
      <c r="J749" s="3"/>
      <c r="K749" s="25"/>
      <c r="L749" s="25"/>
      <c r="M749" s="39"/>
    </row>
    <row r="750" spans="1:13" customFormat="1" x14ac:dyDescent="0.3">
      <c r="A750" s="38"/>
      <c r="B750" s="38"/>
      <c r="C750" s="35"/>
      <c r="D750" s="25"/>
      <c r="E750" s="3"/>
      <c r="F750" s="3"/>
      <c r="G750" s="38"/>
      <c r="H750" s="3"/>
      <c r="I750" s="3"/>
      <c r="J750" s="3"/>
      <c r="K750" s="25"/>
      <c r="L750" s="25"/>
      <c r="M750" s="39"/>
    </row>
    <row r="751" spans="1:13" customFormat="1" x14ac:dyDescent="0.3">
      <c r="A751" s="38"/>
      <c r="B751" s="38"/>
      <c r="C751" s="35"/>
      <c r="D751" s="25"/>
      <c r="E751" s="3"/>
      <c r="F751" s="3"/>
      <c r="G751" s="38"/>
      <c r="H751" s="3"/>
      <c r="I751" s="3"/>
      <c r="J751" s="3"/>
      <c r="K751" s="25"/>
      <c r="L751" s="25"/>
      <c r="M751" s="39"/>
    </row>
    <row r="752" spans="1:13" customFormat="1" x14ac:dyDescent="0.3">
      <c r="A752" s="38"/>
      <c r="B752" s="38"/>
      <c r="C752" s="35"/>
      <c r="D752" s="25"/>
      <c r="E752" s="3"/>
      <c r="F752" s="3"/>
      <c r="G752" s="38"/>
      <c r="H752" s="3"/>
      <c r="I752" s="3"/>
      <c r="J752" s="3"/>
      <c r="K752" s="25"/>
      <c r="L752" s="25"/>
      <c r="M752" s="39"/>
    </row>
    <row r="753" spans="1:13" customFormat="1" x14ac:dyDescent="0.3">
      <c r="A753" s="38"/>
      <c r="B753" s="38"/>
      <c r="C753" s="35"/>
      <c r="D753" s="25"/>
      <c r="E753" s="3"/>
      <c r="F753" s="3"/>
      <c r="G753" s="38"/>
      <c r="H753" s="3"/>
      <c r="I753" s="3"/>
      <c r="J753" s="3"/>
      <c r="K753" s="25"/>
      <c r="L753" s="25"/>
      <c r="M753" s="39"/>
    </row>
    <row r="754" spans="1:13" customFormat="1" x14ac:dyDescent="0.3">
      <c r="A754" s="38"/>
      <c r="B754" s="38"/>
      <c r="C754" s="35"/>
      <c r="D754" s="25"/>
      <c r="E754" s="3"/>
      <c r="F754" s="3"/>
      <c r="G754" s="38"/>
      <c r="H754" s="3"/>
      <c r="I754" s="3"/>
      <c r="J754" s="3"/>
      <c r="K754" s="25"/>
      <c r="L754" s="25"/>
      <c r="M754" s="39"/>
    </row>
    <row r="755" spans="1:13" customFormat="1" x14ac:dyDescent="0.3">
      <c r="A755" s="38"/>
      <c r="B755" s="38"/>
      <c r="C755" s="35"/>
      <c r="D755" s="25"/>
      <c r="E755" s="3"/>
      <c r="F755" s="3"/>
      <c r="G755" s="38"/>
      <c r="H755" s="3"/>
      <c r="I755" s="3"/>
      <c r="J755" s="3"/>
      <c r="K755" s="25"/>
      <c r="L755" s="25"/>
      <c r="M755" s="39"/>
    </row>
    <row r="756" spans="1:13" customFormat="1" x14ac:dyDescent="0.3">
      <c r="A756" s="38"/>
      <c r="B756" s="38"/>
      <c r="C756" s="35"/>
      <c r="D756" s="25"/>
      <c r="E756" s="3"/>
      <c r="F756" s="3"/>
      <c r="G756" s="38"/>
      <c r="H756" s="3"/>
      <c r="I756" s="3"/>
      <c r="J756" s="3"/>
      <c r="K756" s="25"/>
      <c r="L756" s="25"/>
      <c r="M756" s="39"/>
    </row>
    <row r="757" spans="1:13" customFormat="1" x14ac:dyDescent="0.3">
      <c r="A757" s="38"/>
      <c r="B757" s="38"/>
      <c r="C757" s="35"/>
      <c r="D757" s="25"/>
      <c r="E757" s="3"/>
      <c r="F757" s="3"/>
      <c r="G757" s="38"/>
      <c r="H757" s="3"/>
      <c r="I757" s="3"/>
      <c r="J757" s="3"/>
      <c r="K757" s="25"/>
      <c r="L757" s="25"/>
      <c r="M757" s="39"/>
    </row>
    <row r="758" spans="1:13" customFormat="1" x14ac:dyDescent="0.3">
      <c r="A758" s="38"/>
      <c r="B758" s="38"/>
      <c r="C758" s="35"/>
      <c r="D758" s="25"/>
      <c r="E758" s="3"/>
      <c r="F758" s="3"/>
      <c r="G758" s="38"/>
      <c r="H758" s="3"/>
      <c r="I758" s="3"/>
      <c r="J758" s="3"/>
      <c r="K758" s="25"/>
      <c r="L758" s="25"/>
      <c r="M758" s="39"/>
    </row>
    <row r="759" spans="1:13" customFormat="1" x14ac:dyDescent="0.3">
      <c r="A759" s="38"/>
      <c r="B759" s="38"/>
      <c r="C759" s="35"/>
      <c r="D759" s="25"/>
      <c r="E759" s="3"/>
      <c r="F759" s="3"/>
      <c r="G759" s="38"/>
      <c r="H759" s="3"/>
      <c r="I759" s="3"/>
      <c r="J759" s="3"/>
      <c r="K759" s="25"/>
      <c r="L759" s="25"/>
      <c r="M759" s="39"/>
    </row>
    <row r="760" spans="1:13" customFormat="1" x14ac:dyDescent="0.3">
      <c r="A760" s="38"/>
      <c r="B760" s="38"/>
      <c r="C760" s="35"/>
      <c r="D760" s="25"/>
      <c r="E760" s="3"/>
      <c r="F760" s="3"/>
      <c r="G760" s="38"/>
      <c r="H760" s="3"/>
      <c r="I760" s="3"/>
      <c r="J760" s="3"/>
      <c r="K760" s="25"/>
      <c r="L760" s="25"/>
      <c r="M760" s="39"/>
    </row>
    <row r="761" spans="1:13" customFormat="1" x14ac:dyDescent="0.3">
      <c r="A761" s="38"/>
      <c r="B761" s="38"/>
      <c r="C761" s="35"/>
      <c r="D761" s="25"/>
      <c r="E761" s="3"/>
      <c r="F761" s="3"/>
      <c r="G761" s="38"/>
      <c r="H761" s="3"/>
      <c r="I761" s="3"/>
      <c r="J761" s="3"/>
      <c r="K761" s="25"/>
      <c r="L761" s="25"/>
      <c r="M761" s="39"/>
    </row>
    <row r="762" spans="1:13" customFormat="1" x14ac:dyDescent="0.3">
      <c r="A762" s="38"/>
      <c r="B762" s="38"/>
      <c r="C762" s="35"/>
      <c r="D762" s="25"/>
      <c r="E762" s="3"/>
      <c r="F762" s="3"/>
      <c r="G762" s="38"/>
      <c r="H762" s="3"/>
      <c r="I762" s="3"/>
      <c r="J762" s="3"/>
      <c r="K762" s="25"/>
      <c r="L762" s="25"/>
      <c r="M762" s="39"/>
    </row>
    <row r="763" spans="1:13" customFormat="1" x14ac:dyDescent="0.3">
      <c r="A763" s="38"/>
      <c r="B763" s="38"/>
      <c r="C763" s="35"/>
      <c r="D763" s="25"/>
      <c r="E763" s="3"/>
      <c r="F763" s="3"/>
      <c r="G763" s="38"/>
      <c r="H763" s="3"/>
      <c r="I763" s="3"/>
      <c r="J763" s="3"/>
      <c r="K763" s="25"/>
      <c r="L763" s="25"/>
      <c r="M763" s="39"/>
    </row>
    <row r="764" spans="1:13" customFormat="1" x14ac:dyDescent="0.3">
      <c r="A764" s="38"/>
      <c r="B764" s="38"/>
      <c r="C764" s="35"/>
      <c r="D764" s="25"/>
      <c r="E764" s="3"/>
      <c r="F764" s="3"/>
      <c r="G764" s="38"/>
      <c r="H764" s="3"/>
      <c r="I764" s="3"/>
      <c r="J764" s="3"/>
      <c r="K764" s="25"/>
      <c r="L764" s="25"/>
      <c r="M764" s="39"/>
    </row>
    <row r="765" spans="1:13" customFormat="1" x14ac:dyDescent="0.3">
      <c r="A765" s="38"/>
      <c r="B765" s="38"/>
      <c r="C765" s="35"/>
      <c r="D765" s="25"/>
      <c r="E765" s="3"/>
      <c r="F765" s="3"/>
      <c r="G765" s="38"/>
      <c r="H765" s="3"/>
      <c r="I765" s="3"/>
      <c r="J765" s="3"/>
      <c r="K765" s="25"/>
      <c r="L765" s="25"/>
      <c r="M765" s="39"/>
    </row>
    <row r="766" spans="1:13" customFormat="1" x14ac:dyDescent="0.3">
      <c r="A766" s="38"/>
      <c r="B766" s="38"/>
      <c r="C766" s="35"/>
      <c r="D766" s="25"/>
      <c r="E766" s="3"/>
      <c r="F766" s="3"/>
      <c r="G766" s="38"/>
      <c r="H766" s="3"/>
      <c r="I766" s="3"/>
      <c r="J766" s="3"/>
      <c r="K766" s="25"/>
      <c r="L766" s="25"/>
      <c r="M766" s="39"/>
    </row>
    <row r="767" spans="1:13" customFormat="1" x14ac:dyDescent="0.3">
      <c r="A767" s="38"/>
      <c r="B767" s="38"/>
      <c r="C767" s="35"/>
      <c r="D767" s="25"/>
      <c r="E767" s="3"/>
      <c r="F767" s="3"/>
      <c r="G767" s="38"/>
      <c r="H767" s="3"/>
      <c r="I767" s="3"/>
      <c r="J767" s="3"/>
      <c r="K767" s="25"/>
      <c r="L767" s="25"/>
      <c r="M767" s="39"/>
    </row>
    <row r="768" spans="1:13" customFormat="1" x14ac:dyDescent="0.3">
      <c r="A768" s="38"/>
      <c r="B768" s="38"/>
      <c r="C768" s="35"/>
      <c r="D768" s="25"/>
      <c r="E768" s="3"/>
      <c r="F768" s="3"/>
      <c r="G768" s="38"/>
      <c r="H768" s="3"/>
      <c r="I768" s="3"/>
      <c r="J768" s="3"/>
      <c r="K768" s="25"/>
      <c r="L768" s="25"/>
      <c r="M768" s="39"/>
    </row>
    <row r="769" spans="1:13" customFormat="1" x14ac:dyDescent="0.3">
      <c r="A769" s="38"/>
      <c r="B769" s="38"/>
      <c r="C769" s="35"/>
      <c r="D769" s="25"/>
      <c r="E769" s="3"/>
      <c r="F769" s="3"/>
      <c r="G769" s="38"/>
      <c r="H769" s="3"/>
      <c r="I769" s="3"/>
      <c r="J769" s="3"/>
      <c r="K769" s="25"/>
      <c r="L769" s="25"/>
      <c r="M769" s="39"/>
    </row>
    <row r="770" spans="1:13" customFormat="1" x14ac:dyDescent="0.3">
      <c r="A770" s="38"/>
      <c r="B770" s="38"/>
      <c r="C770" s="35"/>
      <c r="D770" s="25"/>
      <c r="E770" s="3"/>
      <c r="F770" s="3"/>
      <c r="G770" s="38"/>
      <c r="H770" s="3"/>
      <c r="I770" s="3"/>
      <c r="J770" s="3"/>
      <c r="K770" s="25"/>
      <c r="L770" s="25"/>
      <c r="M770" s="39"/>
    </row>
    <row r="771" spans="1:13" customFormat="1" x14ac:dyDescent="0.3">
      <c r="A771" s="38"/>
      <c r="B771" s="38"/>
      <c r="C771" s="35"/>
      <c r="D771" s="25"/>
      <c r="E771" s="3"/>
      <c r="F771" s="3"/>
      <c r="G771" s="38"/>
      <c r="H771" s="3"/>
      <c r="I771" s="3"/>
      <c r="J771" s="3"/>
      <c r="K771" s="25"/>
      <c r="L771" s="25"/>
      <c r="M771" s="39"/>
    </row>
    <row r="772" spans="1:13" customFormat="1" x14ac:dyDescent="0.3">
      <c r="A772" s="38"/>
      <c r="B772" s="38"/>
      <c r="C772" s="35"/>
      <c r="D772" s="25"/>
      <c r="E772" s="3"/>
      <c r="F772" s="3"/>
      <c r="G772" s="38"/>
      <c r="H772" s="3"/>
      <c r="I772" s="3"/>
      <c r="J772" s="3"/>
      <c r="K772" s="25"/>
      <c r="L772" s="25"/>
      <c r="M772" s="39"/>
    </row>
    <row r="773" spans="1:13" customFormat="1" x14ac:dyDescent="0.3">
      <c r="A773" s="38"/>
      <c r="B773" s="38"/>
      <c r="C773" s="35"/>
      <c r="D773" s="25"/>
      <c r="E773" s="3"/>
      <c r="F773" s="3"/>
      <c r="G773" s="38"/>
      <c r="H773" s="3"/>
      <c r="I773" s="3"/>
      <c r="J773" s="3"/>
      <c r="K773" s="25"/>
      <c r="L773" s="25"/>
      <c r="M773" s="39"/>
    </row>
    <row r="774" spans="1:13" customFormat="1" x14ac:dyDescent="0.3">
      <c r="A774" s="38"/>
      <c r="B774" s="38"/>
      <c r="C774" s="35"/>
      <c r="D774" s="25"/>
      <c r="E774" s="3"/>
      <c r="F774" s="3"/>
      <c r="G774" s="38"/>
      <c r="H774" s="3"/>
      <c r="I774" s="3"/>
      <c r="J774" s="3"/>
      <c r="K774" s="25"/>
      <c r="L774" s="25"/>
      <c r="M774" s="39"/>
    </row>
    <row r="775" spans="1:13" customFormat="1" x14ac:dyDescent="0.3">
      <c r="A775" s="38"/>
      <c r="B775" s="38"/>
      <c r="C775" s="35"/>
      <c r="D775" s="25"/>
      <c r="E775" s="3"/>
      <c r="F775" s="3"/>
      <c r="G775" s="38"/>
      <c r="H775" s="3"/>
      <c r="I775" s="3"/>
      <c r="J775" s="3"/>
      <c r="K775" s="25"/>
      <c r="L775" s="25"/>
      <c r="M775" s="39"/>
    </row>
    <row r="776" spans="1:13" customFormat="1" x14ac:dyDescent="0.3">
      <c r="A776" s="38"/>
      <c r="B776" s="38"/>
      <c r="C776" s="35"/>
      <c r="D776" s="25"/>
      <c r="E776" s="3"/>
      <c r="F776" s="3"/>
      <c r="G776" s="38"/>
      <c r="H776" s="3"/>
      <c r="I776" s="3"/>
      <c r="J776" s="3"/>
      <c r="K776" s="25"/>
      <c r="L776" s="25"/>
      <c r="M776" s="39"/>
    </row>
    <row r="777" spans="1:13" customFormat="1" x14ac:dyDescent="0.3">
      <c r="A777" s="38"/>
      <c r="B777" s="38"/>
      <c r="C777" s="35"/>
      <c r="D777" s="25"/>
      <c r="E777" s="3"/>
      <c r="F777" s="3"/>
      <c r="G777" s="38"/>
      <c r="H777" s="3"/>
      <c r="I777" s="3"/>
      <c r="J777" s="3"/>
      <c r="K777" s="25"/>
      <c r="L777" s="25"/>
      <c r="M777" s="39"/>
    </row>
    <row r="778" spans="1:13" customFormat="1" x14ac:dyDescent="0.3">
      <c r="A778" s="38"/>
      <c r="B778" s="38"/>
      <c r="C778" s="35"/>
      <c r="D778" s="25"/>
      <c r="E778" s="3"/>
      <c r="F778" s="3"/>
      <c r="G778" s="38"/>
      <c r="H778" s="3"/>
      <c r="I778" s="3"/>
      <c r="J778" s="3"/>
      <c r="K778" s="25"/>
      <c r="L778" s="25"/>
      <c r="M778" s="39"/>
    </row>
    <row r="779" spans="1:13" customFormat="1" x14ac:dyDescent="0.3">
      <c r="A779" s="38"/>
      <c r="B779" s="38"/>
      <c r="C779" s="35"/>
      <c r="D779" s="25"/>
      <c r="E779" s="3"/>
      <c r="F779" s="3"/>
      <c r="G779" s="38"/>
      <c r="H779" s="3"/>
      <c r="I779" s="3"/>
      <c r="J779" s="3"/>
      <c r="K779" s="25"/>
      <c r="L779" s="25"/>
      <c r="M779" s="39"/>
    </row>
    <row r="780" spans="1:13" customFormat="1" x14ac:dyDescent="0.3">
      <c r="A780" s="38"/>
      <c r="B780" s="38"/>
      <c r="C780" s="35"/>
      <c r="D780" s="25"/>
      <c r="E780" s="3"/>
      <c r="F780" s="3"/>
      <c r="G780" s="38"/>
      <c r="H780" s="3"/>
      <c r="I780" s="3"/>
      <c r="J780" s="3"/>
      <c r="K780" s="25"/>
      <c r="L780" s="25"/>
      <c r="M780" s="39"/>
    </row>
    <row r="781" spans="1:13" customFormat="1" x14ac:dyDescent="0.3">
      <c r="A781" s="38"/>
      <c r="B781" s="38"/>
      <c r="C781" s="35"/>
      <c r="D781" s="25"/>
      <c r="E781" s="3"/>
      <c r="F781" s="3"/>
      <c r="G781" s="38"/>
      <c r="H781" s="3"/>
      <c r="I781" s="3"/>
      <c r="J781" s="3"/>
      <c r="K781" s="25"/>
      <c r="L781" s="25"/>
      <c r="M781" s="39"/>
    </row>
    <row r="782" spans="1:13" customFormat="1" x14ac:dyDescent="0.3">
      <c r="A782" s="38"/>
      <c r="B782" s="38"/>
      <c r="C782" s="35"/>
      <c r="D782" s="25"/>
      <c r="E782" s="3"/>
      <c r="F782" s="3"/>
      <c r="G782" s="38"/>
      <c r="H782" s="3"/>
      <c r="I782" s="3"/>
      <c r="J782" s="3"/>
      <c r="K782" s="25"/>
      <c r="L782" s="25"/>
      <c r="M782" s="39"/>
    </row>
    <row r="783" spans="1:13" customFormat="1" x14ac:dyDescent="0.3">
      <c r="A783" s="38"/>
      <c r="B783" s="38"/>
      <c r="C783" s="35"/>
      <c r="D783" s="25"/>
      <c r="E783" s="3"/>
      <c r="F783" s="3"/>
      <c r="G783" s="38"/>
      <c r="H783" s="3"/>
      <c r="I783" s="3"/>
      <c r="J783" s="3"/>
      <c r="K783" s="25"/>
      <c r="L783" s="25"/>
      <c r="M783" s="39"/>
    </row>
    <row r="784" spans="1:13" customFormat="1" x14ac:dyDescent="0.3">
      <c r="A784" s="38"/>
      <c r="B784" s="38"/>
      <c r="C784" s="35"/>
      <c r="D784" s="25"/>
      <c r="E784" s="3"/>
      <c r="F784" s="3"/>
      <c r="G784" s="38"/>
      <c r="H784" s="3"/>
      <c r="I784" s="3"/>
      <c r="J784" s="3"/>
      <c r="K784" s="25"/>
      <c r="L784" s="25"/>
      <c r="M784" s="39"/>
    </row>
    <row r="785" spans="1:13" customFormat="1" x14ac:dyDescent="0.3">
      <c r="A785" s="38"/>
      <c r="B785" s="38"/>
      <c r="C785" s="35"/>
      <c r="D785" s="25"/>
      <c r="E785" s="3"/>
      <c r="F785" s="3"/>
      <c r="G785" s="38"/>
      <c r="H785" s="3"/>
      <c r="I785" s="3"/>
      <c r="J785" s="3"/>
      <c r="K785" s="25"/>
      <c r="L785" s="25"/>
      <c r="M785" s="39"/>
    </row>
    <row r="786" spans="1:13" customFormat="1" x14ac:dyDescent="0.3">
      <c r="A786" s="38"/>
      <c r="B786" s="38"/>
      <c r="C786" s="35"/>
      <c r="D786" s="25"/>
      <c r="E786" s="3"/>
      <c r="F786" s="3"/>
      <c r="G786" s="38"/>
      <c r="H786" s="3"/>
      <c r="I786" s="3"/>
      <c r="J786" s="3"/>
      <c r="K786" s="25"/>
      <c r="L786" s="25"/>
      <c r="M786" s="39"/>
    </row>
    <row r="787" spans="1:13" customFormat="1" x14ac:dyDescent="0.3">
      <c r="A787" s="38"/>
      <c r="B787" s="38"/>
      <c r="C787" s="35"/>
      <c r="D787" s="25"/>
      <c r="E787" s="3"/>
      <c r="F787" s="3"/>
      <c r="G787" s="38"/>
      <c r="H787" s="3"/>
      <c r="I787" s="3"/>
      <c r="J787" s="3"/>
      <c r="K787" s="25"/>
      <c r="L787" s="25"/>
      <c r="M787" s="39"/>
    </row>
    <row r="788" spans="1:13" customFormat="1" x14ac:dyDescent="0.3">
      <c r="A788" s="38"/>
      <c r="B788" s="38"/>
      <c r="C788" s="35"/>
      <c r="D788" s="25"/>
      <c r="E788" s="3"/>
      <c r="F788" s="3"/>
      <c r="G788" s="38"/>
      <c r="H788" s="3"/>
      <c r="I788" s="3"/>
      <c r="J788" s="3"/>
      <c r="K788" s="25"/>
      <c r="L788" s="25"/>
      <c r="M788" s="39"/>
    </row>
    <row r="789" spans="1:13" customFormat="1" x14ac:dyDescent="0.3">
      <c r="A789" s="38"/>
      <c r="B789" s="38"/>
      <c r="C789" s="35"/>
      <c r="D789" s="25"/>
      <c r="E789" s="3"/>
      <c r="F789" s="3"/>
      <c r="G789" s="38"/>
      <c r="H789" s="3"/>
      <c r="I789" s="3"/>
      <c r="J789" s="3"/>
      <c r="K789" s="25"/>
      <c r="L789" s="25"/>
      <c r="M789" s="39"/>
    </row>
    <row r="790" spans="1:13" customFormat="1" x14ac:dyDescent="0.3">
      <c r="A790" s="38"/>
      <c r="B790" s="38"/>
      <c r="C790" s="35"/>
      <c r="D790" s="25"/>
      <c r="E790" s="3"/>
      <c r="F790" s="3"/>
      <c r="G790" s="38"/>
      <c r="H790" s="3"/>
      <c r="I790" s="3"/>
      <c r="J790" s="3"/>
      <c r="K790" s="25"/>
      <c r="L790" s="25"/>
      <c r="M790" s="39"/>
    </row>
    <row r="791" spans="1:13" customFormat="1" x14ac:dyDescent="0.3">
      <c r="A791" s="38"/>
      <c r="B791" s="38"/>
      <c r="C791" s="35"/>
      <c r="D791" s="25"/>
      <c r="E791" s="3"/>
      <c r="F791" s="3"/>
      <c r="G791" s="38"/>
      <c r="H791" s="3"/>
      <c r="I791" s="3"/>
      <c r="J791" s="3"/>
      <c r="K791" s="25"/>
      <c r="L791" s="25"/>
      <c r="M791" s="39"/>
    </row>
    <row r="792" spans="1:13" customFormat="1" x14ac:dyDescent="0.3">
      <c r="A792" s="38"/>
      <c r="B792" s="38"/>
      <c r="C792" s="35"/>
      <c r="D792" s="25"/>
      <c r="E792" s="3"/>
      <c r="F792" s="3"/>
      <c r="G792" s="38"/>
      <c r="H792" s="3"/>
      <c r="I792" s="3"/>
      <c r="J792" s="3"/>
      <c r="K792" s="25"/>
      <c r="L792" s="25"/>
      <c r="M792" s="39"/>
    </row>
    <row r="793" spans="1:13" customFormat="1" x14ac:dyDescent="0.3">
      <c r="A793" s="38"/>
      <c r="B793" s="38"/>
      <c r="C793" s="35"/>
      <c r="D793" s="25"/>
      <c r="E793" s="3"/>
      <c r="F793" s="3"/>
      <c r="G793" s="38"/>
      <c r="H793" s="3"/>
      <c r="I793" s="3"/>
      <c r="J793" s="3"/>
      <c r="K793" s="25"/>
      <c r="L793" s="25"/>
      <c r="M793" s="39"/>
    </row>
    <row r="794" spans="1:13" customFormat="1" x14ac:dyDescent="0.3">
      <c r="A794" s="38"/>
      <c r="B794" s="38"/>
      <c r="C794" s="35"/>
      <c r="D794" s="25"/>
      <c r="E794" s="3"/>
      <c r="F794" s="3"/>
      <c r="G794" s="38"/>
      <c r="H794" s="3"/>
      <c r="I794" s="3"/>
      <c r="J794" s="3"/>
      <c r="K794" s="25"/>
      <c r="L794" s="25"/>
      <c r="M794" s="39"/>
    </row>
    <row r="795" spans="1:13" customFormat="1" x14ac:dyDescent="0.3">
      <c r="A795" s="38"/>
      <c r="B795" s="38"/>
      <c r="C795" s="35"/>
      <c r="D795" s="25"/>
      <c r="E795" s="3"/>
      <c r="F795" s="3"/>
      <c r="G795" s="38"/>
      <c r="H795" s="3"/>
      <c r="I795" s="3"/>
      <c r="J795" s="3"/>
      <c r="K795" s="25"/>
      <c r="L795" s="25"/>
      <c r="M795" s="39"/>
    </row>
    <row r="796" spans="1:13" customFormat="1" x14ac:dyDescent="0.3">
      <c r="A796" s="38"/>
      <c r="B796" s="38"/>
      <c r="C796" s="35"/>
      <c r="D796" s="25"/>
      <c r="E796" s="3"/>
      <c r="F796" s="3"/>
      <c r="G796" s="38"/>
      <c r="H796" s="3"/>
      <c r="I796" s="3"/>
      <c r="J796" s="3"/>
      <c r="K796" s="25"/>
      <c r="L796" s="25"/>
      <c r="M796" s="39"/>
    </row>
    <row r="797" spans="1:13" customFormat="1" x14ac:dyDescent="0.3">
      <c r="A797" s="38"/>
      <c r="B797" s="38"/>
      <c r="C797" s="35"/>
      <c r="D797" s="25"/>
      <c r="E797" s="3"/>
      <c r="F797" s="3"/>
      <c r="G797" s="38"/>
      <c r="H797" s="3"/>
      <c r="I797" s="3"/>
      <c r="J797" s="3"/>
      <c r="K797" s="25"/>
      <c r="L797" s="25"/>
      <c r="M797" s="39"/>
    </row>
    <row r="798" spans="1:13" customFormat="1" x14ac:dyDescent="0.3">
      <c r="A798" s="38"/>
      <c r="B798" s="38"/>
      <c r="C798" s="35"/>
      <c r="D798" s="25"/>
      <c r="E798" s="3"/>
      <c r="F798" s="3"/>
      <c r="G798" s="38"/>
      <c r="H798" s="3"/>
      <c r="I798" s="3"/>
      <c r="J798" s="3"/>
      <c r="K798" s="25"/>
      <c r="L798" s="25"/>
      <c r="M798" s="39"/>
    </row>
    <row r="799" spans="1:13" customFormat="1" x14ac:dyDescent="0.3">
      <c r="A799" s="38"/>
      <c r="B799" s="38"/>
      <c r="C799" s="35"/>
      <c r="D799" s="25"/>
      <c r="E799" s="3"/>
      <c r="F799" s="3"/>
      <c r="G799" s="38"/>
      <c r="H799" s="3"/>
      <c r="I799" s="3"/>
      <c r="J799" s="3"/>
      <c r="K799" s="25"/>
      <c r="L799" s="25"/>
      <c r="M799" s="39"/>
    </row>
    <row r="800" spans="1:13" customFormat="1" x14ac:dyDescent="0.3">
      <c r="A800" s="38"/>
      <c r="B800" s="38"/>
      <c r="C800" s="35"/>
      <c r="D800" s="25"/>
      <c r="E800" s="3"/>
      <c r="F800" s="3"/>
      <c r="G800" s="38"/>
      <c r="H800" s="3"/>
      <c r="I800" s="3"/>
      <c r="J800" s="3"/>
      <c r="K800" s="25"/>
      <c r="L800" s="25"/>
      <c r="M800" s="39"/>
    </row>
    <row r="801" spans="1:13" customFormat="1" x14ac:dyDescent="0.3">
      <c r="A801" s="38"/>
      <c r="B801" s="38"/>
      <c r="C801" s="35"/>
      <c r="D801" s="25"/>
      <c r="E801" s="3"/>
      <c r="F801" s="3"/>
      <c r="G801" s="38"/>
      <c r="H801" s="3"/>
      <c r="I801" s="3"/>
      <c r="J801" s="3"/>
      <c r="K801" s="25"/>
      <c r="L801" s="25"/>
      <c r="M801" s="39"/>
    </row>
    <row r="802" spans="1:13" customFormat="1" x14ac:dyDescent="0.3">
      <c r="A802" s="38"/>
      <c r="B802" s="38"/>
      <c r="C802" s="35"/>
      <c r="D802" s="25"/>
      <c r="E802" s="3"/>
      <c r="F802" s="3"/>
      <c r="G802" s="38"/>
      <c r="H802" s="3"/>
      <c r="I802" s="3"/>
      <c r="J802" s="3"/>
      <c r="K802" s="25"/>
      <c r="L802" s="25"/>
      <c r="M802" s="39"/>
    </row>
    <row r="803" spans="1:13" customFormat="1" x14ac:dyDescent="0.3">
      <c r="A803" s="38"/>
      <c r="B803" s="38"/>
      <c r="C803" s="35"/>
      <c r="D803" s="25"/>
      <c r="E803" s="3"/>
      <c r="F803" s="3"/>
      <c r="G803" s="38"/>
      <c r="H803" s="3"/>
      <c r="I803" s="3"/>
      <c r="J803" s="3"/>
      <c r="K803" s="25"/>
      <c r="L803" s="25"/>
      <c r="M803" s="39"/>
    </row>
    <row r="804" spans="1:13" customFormat="1" x14ac:dyDescent="0.3">
      <c r="A804" s="38"/>
      <c r="B804" s="38"/>
      <c r="C804" s="35"/>
      <c r="D804" s="25"/>
      <c r="E804" s="3"/>
      <c r="F804" s="3"/>
      <c r="G804" s="38"/>
      <c r="H804" s="3"/>
      <c r="I804" s="3"/>
      <c r="J804" s="3"/>
      <c r="K804" s="25"/>
      <c r="L804" s="25"/>
      <c r="M804" s="39"/>
    </row>
    <row r="805" spans="1:13" customFormat="1" x14ac:dyDescent="0.3">
      <c r="A805" s="38"/>
      <c r="B805" s="38"/>
      <c r="C805" s="35"/>
      <c r="D805" s="25"/>
      <c r="E805" s="3"/>
      <c r="F805" s="3"/>
      <c r="G805" s="38"/>
      <c r="H805" s="3"/>
      <c r="I805" s="3"/>
      <c r="J805" s="3"/>
      <c r="K805" s="25"/>
      <c r="L805" s="25"/>
      <c r="M805" s="39"/>
    </row>
    <row r="806" spans="1:13" customFormat="1" x14ac:dyDescent="0.3">
      <c r="A806" s="38"/>
      <c r="B806" s="38"/>
      <c r="C806" s="35"/>
      <c r="D806" s="25"/>
      <c r="E806" s="3"/>
      <c r="F806" s="3"/>
      <c r="G806" s="38"/>
      <c r="H806" s="3"/>
      <c r="I806" s="3"/>
      <c r="J806" s="3"/>
      <c r="K806" s="25"/>
      <c r="L806" s="25"/>
      <c r="M806" s="39"/>
    </row>
    <row r="807" spans="1:13" customFormat="1" x14ac:dyDescent="0.3">
      <c r="A807" s="38"/>
      <c r="B807" s="38"/>
      <c r="C807" s="35"/>
      <c r="D807" s="25"/>
      <c r="E807" s="3"/>
      <c r="F807" s="3"/>
      <c r="G807" s="38"/>
      <c r="H807" s="3"/>
      <c r="I807" s="3"/>
      <c r="J807" s="3"/>
      <c r="K807" s="25"/>
      <c r="L807" s="25"/>
      <c r="M807" s="39"/>
    </row>
    <row r="808" spans="1:13" customFormat="1" x14ac:dyDescent="0.3">
      <c r="A808" s="38"/>
      <c r="B808" s="38"/>
      <c r="C808" s="35"/>
      <c r="D808" s="25"/>
      <c r="E808" s="3"/>
      <c r="F808" s="3"/>
      <c r="G808" s="38"/>
      <c r="H808" s="3"/>
      <c r="I808" s="3"/>
      <c r="J808" s="3"/>
      <c r="K808" s="25"/>
      <c r="L808" s="25"/>
      <c r="M808" s="39"/>
    </row>
    <row r="809" spans="1:13" customFormat="1" x14ac:dyDescent="0.3">
      <c r="A809" s="38"/>
      <c r="B809" s="38"/>
      <c r="C809" s="35"/>
      <c r="D809" s="25"/>
      <c r="E809" s="3"/>
      <c r="F809" s="3"/>
      <c r="G809" s="38"/>
      <c r="H809" s="3"/>
      <c r="I809" s="3"/>
      <c r="J809" s="3"/>
      <c r="K809" s="25"/>
      <c r="L809" s="25"/>
      <c r="M809" s="39"/>
    </row>
    <row r="810" spans="1:13" customFormat="1" x14ac:dyDescent="0.3">
      <c r="A810" s="38"/>
      <c r="B810" s="38"/>
      <c r="C810" s="35"/>
      <c r="D810" s="25"/>
      <c r="E810" s="3"/>
      <c r="F810" s="3"/>
      <c r="G810" s="38"/>
      <c r="H810" s="3"/>
      <c r="I810" s="3"/>
      <c r="J810" s="3"/>
      <c r="K810" s="25"/>
      <c r="L810" s="25"/>
      <c r="M810" s="39"/>
    </row>
    <row r="811" spans="1:13" customFormat="1" x14ac:dyDescent="0.3">
      <c r="A811" s="38"/>
      <c r="B811" s="38"/>
      <c r="C811" s="35"/>
      <c r="D811" s="25"/>
      <c r="E811" s="3"/>
      <c r="F811" s="3"/>
      <c r="G811" s="38"/>
      <c r="H811" s="3"/>
      <c r="I811" s="3"/>
      <c r="J811" s="3"/>
      <c r="K811" s="25"/>
      <c r="L811" s="25"/>
      <c r="M811" s="39"/>
    </row>
    <row r="812" spans="1:13" customFormat="1" x14ac:dyDescent="0.3">
      <c r="A812" s="38"/>
      <c r="B812" s="38"/>
      <c r="C812" s="35"/>
      <c r="D812" s="25"/>
      <c r="E812" s="3"/>
      <c r="F812" s="3"/>
      <c r="G812" s="38"/>
      <c r="H812" s="3"/>
      <c r="I812" s="3"/>
      <c r="J812" s="3"/>
      <c r="K812" s="25"/>
      <c r="L812" s="25"/>
      <c r="M812" s="39"/>
    </row>
    <row r="813" spans="1:13" customFormat="1" x14ac:dyDescent="0.3">
      <c r="A813" s="38"/>
      <c r="B813" s="38"/>
      <c r="C813" s="35"/>
      <c r="D813" s="25"/>
      <c r="E813" s="3"/>
      <c r="F813" s="3"/>
      <c r="G813" s="38"/>
      <c r="H813" s="3"/>
      <c r="I813" s="3"/>
      <c r="J813" s="3"/>
      <c r="K813" s="25"/>
      <c r="L813" s="25"/>
      <c r="M813" s="39"/>
    </row>
    <row r="814" spans="1:13" customFormat="1" x14ac:dyDescent="0.3">
      <c r="A814" s="38"/>
      <c r="B814" s="38"/>
      <c r="C814" s="35"/>
      <c r="D814" s="25"/>
      <c r="E814" s="3"/>
      <c r="F814" s="3"/>
      <c r="G814" s="38"/>
      <c r="H814" s="3"/>
      <c r="I814" s="3"/>
      <c r="J814" s="3"/>
      <c r="K814" s="25"/>
      <c r="L814" s="25"/>
      <c r="M814" s="39"/>
    </row>
    <row r="815" spans="1:13" customFormat="1" x14ac:dyDescent="0.3">
      <c r="A815" s="38"/>
      <c r="B815" s="38"/>
      <c r="C815" s="35"/>
      <c r="D815" s="25"/>
      <c r="E815" s="3"/>
      <c r="F815" s="3"/>
      <c r="G815" s="38"/>
      <c r="H815" s="3"/>
      <c r="I815" s="3"/>
      <c r="J815" s="3"/>
      <c r="K815" s="25"/>
      <c r="L815" s="25"/>
      <c r="M815" s="39"/>
    </row>
    <row r="816" spans="1:13" customFormat="1" x14ac:dyDescent="0.3">
      <c r="A816" s="38"/>
      <c r="B816" s="38"/>
      <c r="C816" s="35"/>
      <c r="D816" s="25"/>
      <c r="E816" s="3"/>
      <c r="F816" s="3"/>
      <c r="G816" s="38"/>
      <c r="H816" s="3"/>
      <c r="I816" s="3"/>
      <c r="J816" s="3"/>
      <c r="K816" s="25"/>
      <c r="L816" s="25"/>
      <c r="M816" s="39"/>
    </row>
    <row r="817" spans="1:13" customFormat="1" x14ac:dyDescent="0.3">
      <c r="A817" s="38"/>
      <c r="B817" s="38"/>
      <c r="C817" s="35"/>
      <c r="D817" s="25"/>
      <c r="E817" s="3"/>
      <c r="F817" s="3"/>
      <c r="G817" s="38"/>
      <c r="H817" s="3"/>
      <c r="I817" s="3"/>
      <c r="J817" s="3"/>
      <c r="K817" s="25"/>
      <c r="L817" s="25"/>
      <c r="M817" s="39"/>
    </row>
    <row r="818" spans="1:13" customFormat="1" x14ac:dyDescent="0.3">
      <c r="A818" s="38"/>
      <c r="B818" s="38"/>
      <c r="C818" s="35"/>
      <c r="D818" s="25"/>
      <c r="E818" s="3"/>
      <c r="F818" s="3"/>
      <c r="G818" s="38"/>
      <c r="H818" s="3"/>
      <c r="I818" s="3"/>
      <c r="J818" s="3"/>
      <c r="K818" s="25"/>
      <c r="L818" s="25"/>
      <c r="M818" s="39"/>
    </row>
    <row r="819" spans="1:13" customFormat="1" x14ac:dyDescent="0.3">
      <c r="A819" s="38"/>
      <c r="B819" s="38"/>
      <c r="C819" s="35"/>
      <c r="D819" s="25"/>
      <c r="E819" s="3"/>
      <c r="F819" s="3"/>
      <c r="G819" s="38"/>
      <c r="H819" s="3"/>
      <c r="I819" s="3"/>
      <c r="J819" s="3"/>
      <c r="K819" s="25"/>
      <c r="L819" s="25"/>
      <c r="M819" s="39"/>
    </row>
    <row r="820" spans="1:13" customFormat="1" x14ac:dyDescent="0.3">
      <c r="A820" s="38"/>
      <c r="B820" s="38"/>
      <c r="C820" s="35"/>
      <c r="D820" s="25"/>
      <c r="E820" s="3"/>
      <c r="F820" s="3"/>
      <c r="G820" s="38"/>
      <c r="H820" s="3"/>
      <c r="I820" s="3"/>
      <c r="J820" s="3"/>
      <c r="K820" s="25"/>
      <c r="L820" s="25"/>
      <c r="M820" s="39"/>
    </row>
    <row r="821" spans="1:13" customFormat="1" x14ac:dyDescent="0.3">
      <c r="A821" s="38"/>
      <c r="B821" s="38"/>
      <c r="C821" s="35"/>
      <c r="D821" s="25"/>
      <c r="E821" s="3"/>
      <c r="F821" s="3"/>
      <c r="G821" s="38"/>
      <c r="H821" s="3"/>
      <c r="I821" s="3"/>
      <c r="J821" s="3"/>
      <c r="K821" s="25"/>
      <c r="L821" s="25"/>
      <c r="M821" s="39"/>
    </row>
    <row r="822" spans="1:13" customFormat="1" x14ac:dyDescent="0.3">
      <c r="A822" s="38"/>
      <c r="B822" s="38"/>
      <c r="C822" s="35"/>
      <c r="D822" s="25"/>
      <c r="E822" s="3"/>
      <c r="F822" s="3"/>
      <c r="G822" s="38"/>
      <c r="H822" s="3"/>
      <c r="I822" s="3"/>
      <c r="J822" s="3"/>
      <c r="K822" s="25"/>
      <c r="L822" s="25"/>
      <c r="M822" s="39"/>
    </row>
    <row r="823" spans="1:13" customFormat="1" x14ac:dyDescent="0.3">
      <c r="A823" s="38"/>
      <c r="B823" s="38"/>
      <c r="C823" s="35"/>
      <c r="D823" s="25"/>
      <c r="E823" s="3"/>
      <c r="F823" s="3"/>
      <c r="G823" s="38"/>
      <c r="H823" s="3"/>
      <c r="I823" s="3"/>
      <c r="J823" s="3"/>
      <c r="K823" s="25"/>
      <c r="L823" s="25"/>
      <c r="M823" s="39"/>
    </row>
    <row r="824" spans="1:13" customFormat="1" x14ac:dyDescent="0.3">
      <c r="A824" s="38"/>
      <c r="B824" s="38"/>
      <c r="C824" s="35"/>
      <c r="D824" s="25"/>
      <c r="E824" s="3"/>
      <c r="F824" s="3"/>
      <c r="G824" s="38"/>
      <c r="H824" s="3"/>
      <c r="I824" s="3"/>
      <c r="J824" s="3"/>
      <c r="K824" s="25"/>
      <c r="L824" s="25"/>
      <c r="M824" s="39"/>
    </row>
    <row r="825" spans="1:13" customFormat="1" x14ac:dyDescent="0.3">
      <c r="A825" s="38"/>
      <c r="B825" s="38"/>
      <c r="C825" s="35"/>
      <c r="D825" s="25"/>
      <c r="E825" s="3"/>
      <c r="F825" s="3"/>
      <c r="G825" s="38"/>
      <c r="H825" s="3"/>
      <c r="I825" s="3"/>
      <c r="J825" s="3"/>
      <c r="K825" s="25"/>
      <c r="L825" s="25"/>
      <c r="M825" s="39"/>
    </row>
    <row r="826" spans="1:13" customFormat="1" x14ac:dyDescent="0.3">
      <c r="A826" s="38"/>
      <c r="B826" s="38"/>
      <c r="C826" s="35"/>
      <c r="D826" s="25"/>
      <c r="E826" s="3"/>
      <c r="F826" s="3"/>
      <c r="G826" s="38"/>
      <c r="H826" s="3"/>
      <c r="I826" s="3"/>
      <c r="J826" s="3"/>
      <c r="K826" s="25"/>
      <c r="L826" s="25"/>
      <c r="M826" s="39"/>
    </row>
    <row r="827" spans="1:13" customFormat="1" x14ac:dyDescent="0.3">
      <c r="A827" s="38"/>
      <c r="B827" s="38"/>
      <c r="C827" s="35"/>
      <c r="D827" s="25"/>
      <c r="E827" s="3"/>
      <c r="F827" s="3"/>
      <c r="G827" s="38"/>
      <c r="H827" s="3"/>
      <c r="I827" s="3"/>
      <c r="J827" s="3"/>
      <c r="K827" s="25"/>
      <c r="L827" s="25"/>
      <c r="M827" s="39"/>
    </row>
    <row r="828" spans="1:13" customFormat="1" x14ac:dyDescent="0.3">
      <c r="A828" s="38"/>
      <c r="B828" s="38"/>
      <c r="C828" s="35"/>
      <c r="D828" s="25"/>
      <c r="E828" s="3"/>
      <c r="F828" s="3"/>
      <c r="G828" s="38"/>
      <c r="H828" s="3"/>
      <c r="I828" s="3"/>
      <c r="J828" s="3"/>
      <c r="K828" s="25"/>
      <c r="L828" s="25"/>
      <c r="M828" s="39"/>
    </row>
    <row r="829" spans="1:13" customFormat="1" x14ac:dyDescent="0.3">
      <c r="A829" s="38"/>
      <c r="B829" s="38"/>
      <c r="C829" s="35"/>
      <c r="D829" s="25"/>
      <c r="E829" s="3"/>
      <c r="F829" s="3"/>
      <c r="G829" s="38"/>
      <c r="H829" s="3"/>
      <c r="I829" s="3"/>
      <c r="J829" s="3"/>
      <c r="K829" s="25"/>
      <c r="L829" s="25"/>
      <c r="M829" s="39"/>
    </row>
    <row r="830" spans="1:13" customFormat="1" x14ac:dyDescent="0.3">
      <c r="A830" s="38"/>
      <c r="B830" s="38"/>
      <c r="C830" s="35"/>
      <c r="D830" s="25"/>
      <c r="E830" s="3"/>
      <c r="F830" s="3"/>
      <c r="G830" s="38"/>
      <c r="H830" s="3"/>
      <c r="I830" s="3"/>
      <c r="J830" s="3"/>
      <c r="K830" s="25"/>
      <c r="L830" s="25"/>
      <c r="M830" s="39"/>
    </row>
    <row r="831" spans="1:13" customFormat="1" x14ac:dyDescent="0.3">
      <c r="A831" s="38"/>
      <c r="B831" s="38"/>
      <c r="C831" s="35"/>
      <c r="D831" s="25"/>
      <c r="E831" s="3"/>
      <c r="F831" s="3"/>
      <c r="G831" s="38"/>
      <c r="H831" s="3"/>
      <c r="I831" s="3"/>
      <c r="J831" s="3"/>
      <c r="K831" s="25"/>
      <c r="L831" s="25"/>
      <c r="M831" s="39"/>
    </row>
    <row r="832" spans="1:13" customFormat="1" x14ac:dyDescent="0.3">
      <c r="A832" s="38"/>
      <c r="B832" s="38"/>
      <c r="C832" s="35"/>
      <c r="D832" s="25"/>
      <c r="E832" s="3"/>
      <c r="F832" s="3"/>
      <c r="G832" s="38"/>
      <c r="H832" s="3"/>
      <c r="I832" s="3"/>
      <c r="J832" s="3"/>
      <c r="K832" s="25"/>
      <c r="L832" s="25"/>
      <c r="M832" s="39"/>
    </row>
    <row r="833" spans="1:13" customFormat="1" x14ac:dyDescent="0.3">
      <c r="A833" s="38"/>
      <c r="B833" s="38"/>
      <c r="C833" s="35"/>
      <c r="D833" s="25"/>
      <c r="E833" s="3"/>
      <c r="F833" s="3"/>
      <c r="G833" s="38"/>
      <c r="H833" s="3"/>
      <c r="I833" s="3"/>
      <c r="J833" s="3"/>
      <c r="K833" s="25"/>
      <c r="L833" s="25"/>
      <c r="M833" s="39"/>
    </row>
    <row r="834" spans="1:13" customFormat="1" x14ac:dyDescent="0.3">
      <c r="A834" s="38"/>
      <c r="B834" s="38"/>
      <c r="C834" s="35"/>
      <c r="D834" s="25"/>
      <c r="E834" s="3"/>
      <c r="F834" s="3"/>
      <c r="G834" s="38"/>
      <c r="H834" s="3"/>
      <c r="I834" s="3"/>
      <c r="J834" s="3"/>
      <c r="K834" s="25"/>
      <c r="L834" s="25"/>
      <c r="M834" s="39"/>
    </row>
    <row r="835" spans="1:13" customFormat="1" x14ac:dyDescent="0.3">
      <c r="A835" s="38"/>
      <c r="B835" s="38"/>
      <c r="C835" s="35"/>
      <c r="D835" s="25"/>
      <c r="E835" s="3"/>
      <c r="F835" s="3"/>
      <c r="G835" s="38"/>
      <c r="H835" s="3"/>
      <c r="I835" s="3"/>
      <c r="J835" s="3"/>
      <c r="K835" s="25"/>
      <c r="L835" s="25"/>
      <c r="M835" s="39"/>
    </row>
    <row r="836" spans="1:13" customFormat="1" x14ac:dyDescent="0.3">
      <c r="A836" s="38"/>
      <c r="B836" s="38"/>
      <c r="C836" s="35"/>
      <c r="D836" s="25"/>
      <c r="E836" s="3"/>
      <c r="F836" s="3"/>
      <c r="G836" s="38"/>
      <c r="H836" s="3"/>
      <c r="I836" s="3"/>
      <c r="J836" s="3"/>
      <c r="K836" s="25"/>
      <c r="L836" s="25"/>
      <c r="M836" s="39"/>
    </row>
    <row r="837" spans="1:13" customFormat="1" x14ac:dyDescent="0.3">
      <c r="A837" s="38"/>
      <c r="B837" s="38"/>
      <c r="C837" s="35"/>
      <c r="D837" s="25"/>
      <c r="E837" s="3"/>
      <c r="F837" s="3"/>
      <c r="G837" s="38"/>
      <c r="H837" s="3"/>
      <c r="I837" s="3"/>
      <c r="J837" s="3"/>
      <c r="K837" s="25"/>
      <c r="L837" s="25"/>
      <c r="M837" s="39"/>
    </row>
  </sheetData>
  <sortState xmlns:xlrd2="http://schemas.microsoft.com/office/spreadsheetml/2017/richdata2" ref="A2:M458">
    <sortCondition ref="C2:C458"/>
    <sortCondition ref="D2:D458"/>
    <sortCondition ref="F2:F458"/>
    <sortCondition ref="E2:E458"/>
    <sortCondition ref="G2:G458"/>
  </sortState>
  <dataValidations count="3">
    <dataValidation type="list" allowBlank="1" showInputMessage="1" showErrorMessage="1" sqref="D1:D1048576" xr:uid="{00000000-0002-0000-0700-000000000000}">
      <formula1>ApplicationProfile</formula1>
    </dataValidation>
    <dataValidation type="list" allowBlank="1" showInputMessage="1" showErrorMessage="1" sqref="C1:C1048576" xr:uid="{00000000-0002-0000-0700-000001000000}">
      <formula1>Source</formula1>
    </dataValidation>
    <dataValidation type="list" allowBlank="1" showInputMessage="1" showErrorMessage="1" sqref="F1:F1048576" xr:uid="{00000000-0002-0000-0700-000002000000}">
      <formula1>Predicate</formula1>
    </dataValidation>
  </dataValidations>
  <pageMargins left="0.23622047244094491" right="0.23622047244094491" top="0.74803149606299213" bottom="0.74803149606299213" header="0.31496062992125984" footer="0.31496062992125984"/>
  <pageSetup scale="89" fitToHeight="99" orientation="landscape" r:id="rId1"/>
  <headerFooter>
    <oddHeader>&amp;L&amp;"-,Bold"&amp;14DATAMODELS</oddHeader>
    <oddFooter>&amp;L&amp;F - &amp;A&amp;C&amp;P/&amp;N&amp;R&amp;D</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1007"/>
  <sheetViews>
    <sheetView workbookViewId="0">
      <pane ySplit="1" topLeftCell="A35" activePane="bottomLeft" state="frozen"/>
      <selection activeCell="J659" sqref="J659"/>
      <selection pane="bottomLeft" activeCell="J659" sqref="J659"/>
    </sheetView>
  </sheetViews>
  <sheetFormatPr defaultRowHeight="16.5" customHeight="1" x14ac:dyDescent="0.3"/>
  <cols>
    <col min="1" max="1" width="26.33203125" style="8" customWidth="1"/>
    <col min="2" max="2" width="59.44140625" style="8" customWidth="1"/>
    <col min="3" max="3" width="3.5546875" style="2" customWidth="1"/>
    <col min="5" max="5" width="19.88671875" bestFit="1" customWidth="1"/>
    <col min="6" max="6" width="51.44140625" bestFit="1" customWidth="1"/>
  </cols>
  <sheetData>
    <row r="1" spans="1:2" s="1" customFormat="1" ht="16.5" customHeight="1" x14ac:dyDescent="0.3">
      <c r="A1" s="1" t="s">
        <v>869</v>
      </c>
      <c r="B1" s="1" t="s">
        <v>868</v>
      </c>
    </row>
    <row r="2" spans="1:2" ht="16.5" customHeight="1" x14ac:dyDescent="0.3">
      <c r="A2" s="8" t="s">
        <v>989</v>
      </c>
      <c r="B2" s="19" t="s">
        <v>1635</v>
      </c>
    </row>
    <row r="3" spans="1:2" ht="16.5" customHeight="1" x14ac:dyDescent="0.3">
      <c r="A3" s="8" t="s">
        <v>945</v>
      </c>
      <c r="B3" s="8" t="s">
        <v>885</v>
      </c>
    </row>
    <row r="4" spans="1:2" ht="16.5" customHeight="1" x14ac:dyDescent="0.3">
      <c r="A4" s="8" t="s">
        <v>946</v>
      </c>
      <c r="B4" s="8" t="s">
        <v>886</v>
      </c>
    </row>
    <row r="5" spans="1:2" ht="16.5" customHeight="1" x14ac:dyDescent="0.3">
      <c r="A5" s="8" t="s">
        <v>947</v>
      </c>
      <c r="B5" s="8" t="s">
        <v>887</v>
      </c>
    </row>
    <row r="6" spans="1:2" ht="16.5" customHeight="1" x14ac:dyDescent="0.3">
      <c r="A6" s="8" t="s">
        <v>969</v>
      </c>
      <c r="B6" s="8" t="s">
        <v>908</v>
      </c>
    </row>
    <row r="7" spans="1:2" ht="16.5" customHeight="1" x14ac:dyDescent="0.3">
      <c r="A7" s="8" t="s">
        <v>961</v>
      </c>
      <c r="B7" s="8" t="s">
        <v>900</v>
      </c>
    </row>
    <row r="8" spans="1:2" ht="16.5" customHeight="1" x14ac:dyDescent="0.3">
      <c r="A8" s="8" t="s">
        <v>970</v>
      </c>
      <c r="B8" s="8" t="s">
        <v>909</v>
      </c>
    </row>
    <row r="9" spans="1:2" ht="16.5" customHeight="1" x14ac:dyDescent="0.3">
      <c r="A9" s="8" t="s">
        <v>971</v>
      </c>
      <c r="B9" s="8" t="s">
        <v>910</v>
      </c>
    </row>
    <row r="10" spans="1:2" ht="16.5" customHeight="1" x14ac:dyDescent="0.3">
      <c r="A10" s="8" t="s">
        <v>962</v>
      </c>
      <c r="B10" s="8" t="s">
        <v>901</v>
      </c>
    </row>
    <row r="11" spans="1:2" ht="16.5" customHeight="1" x14ac:dyDescent="0.3">
      <c r="A11" s="8" t="s">
        <v>963</v>
      </c>
      <c r="B11" s="8" t="s">
        <v>902</v>
      </c>
    </row>
    <row r="12" spans="1:2" ht="16.5" customHeight="1" x14ac:dyDescent="0.3">
      <c r="A12" s="27" t="s">
        <v>964</v>
      </c>
      <c r="B12" s="27" t="s">
        <v>903</v>
      </c>
    </row>
    <row r="13" spans="1:2" ht="16.5" customHeight="1" x14ac:dyDescent="0.3">
      <c r="A13" s="27" t="s">
        <v>965</v>
      </c>
      <c r="B13" s="27" t="s">
        <v>904</v>
      </c>
    </row>
    <row r="14" spans="1:2" ht="16.5" customHeight="1" x14ac:dyDescent="0.3">
      <c r="A14" s="27" t="s">
        <v>972</v>
      </c>
      <c r="B14" s="27" t="s">
        <v>911</v>
      </c>
    </row>
    <row r="15" spans="1:2" ht="16.5" customHeight="1" x14ac:dyDescent="0.3">
      <c r="A15" s="8" t="s">
        <v>973</v>
      </c>
      <c r="B15" s="8" t="s">
        <v>912</v>
      </c>
    </row>
    <row r="16" spans="1:2" ht="16.5" customHeight="1" x14ac:dyDescent="0.3">
      <c r="A16" s="8" t="s">
        <v>959</v>
      </c>
      <c r="B16" s="8" t="s">
        <v>898</v>
      </c>
    </row>
    <row r="17" spans="1:2" ht="16.5" customHeight="1" x14ac:dyDescent="0.3">
      <c r="A17" s="8" t="s">
        <v>960</v>
      </c>
      <c r="B17" s="8" t="s">
        <v>899</v>
      </c>
    </row>
    <row r="18" spans="1:2" ht="16.5" customHeight="1" x14ac:dyDescent="0.3">
      <c r="A18" s="8" t="s">
        <v>943</v>
      </c>
      <c r="B18" s="8" t="s">
        <v>884</v>
      </c>
    </row>
    <row r="19" spans="1:2" ht="16.5" customHeight="1" x14ac:dyDescent="0.3">
      <c r="A19" s="8" t="s">
        <v>974</v>
      </c>
      <c r="B19" s="8" t="s">
        <v>913</v>
      </c>
    </row>
    <row r="20" spans="1:2" ht="16.5" customHeight="1" x14ac:dyDescent="0.3">
      <c r="A20" s="8" t="s">
        <v>975</v>
      </c>
      <c r="B20" s="8" t="s">
        <v>914</v>
      </c>
    </row>
    <row r="21" spans="1:2" ht="16.5" customHeight="1" x14ac:dyDescent="0.3">
      <c r="A21" s="8" t="s">
        <v>997</v>
      </c>
      <c r="B21" s="8" t="s">
        <v>928</v>
      </c>
    </row>
    <row r="22" spans="1:2" ht="16.5" customHeight="1" x14ac:dyDescent="0.3">
      <c r="A22" s="8" t="s">
        <v>976</v>
      </c>
      <c r="B22" s="8" t="s">
        <v>915</v>
      </c>
    </row>
    <row r="23" spans="1:2" ht="16.5" customHeight="1" x14ac:dyDescent="0.3">
      <c r="A23" s="8" t="s">
        <v>968</v>
      </c>
      <c r="B23" s="8" t="s">
        <v>907</v>
      </c>
    </row>
    <row r="24" spans="1:2" ht="16.5" customHeight="1" x14ac:dyDescent="0.3">
      <c r="A24" s="8" t="s">
        <v>966</v>
      </c>
      <c r="B24" s="8" t="s">
        <v>905</v>
      </c>
    </row>
    <row r="25" spans="1:2" ht="16.5" customHeight="1" x14ac:dyDescent="0.3">
      <c r="A25" s="8" t="s">
        <v>967</v>
      </c>
      <c r="B25" s="8" t="s">
        <v>906</v>
      </c>
    </row>
    <row r="26" spans="1:2" ht="16.5" customHeight="1" x14ac:dyDescent="0.3">
      <c r="A26" s="8" t="s">
        <v>941</v>
      </c>
      <c r="B26" s="8" t="s">
        <v>882</v>
      </c>
    </row>
    <row r="27" spans="1:2" ht="16.5" customHeight="1" x14ac:dyDescent="0.3">
      <c r="A27" s="8" t="s">
        <v>952</v>
      </c>
      <c r="B27" s="8" t="s">
        <v>892</v>
      </c>
    </row>
    <row r="28" spans="1:2" ht="16.5" customHeight="1" x14ac:dyDescent="0.3">
      <c r="A28" s="8" t="s">
        <v>988</v>
      </c>
      <c r="B28" s="8" t="s">
        <v>923</v>
      </c>
    </row>
    <row r="29" spans="1:2" ht="16.5" customHeight="1" x14ac:dyDescent="0.3">
      <c r="A29" s="8" t="s">
        <v>948</v>
      </c>
      <c r="B29" s="8" t="s">
        <v>888</v>
      </c>
    </row>
    <row r="30" spans="1:2" ht="16.5" customHeight="1" x14ac:dyDescent="0.3">
      <c r="A30" s="8" t="s">
        <v>953</v>
      </c>
      <c r="B30" s="8" t="s">
        <v>893</v>
      </c>
    </row>
    <row r="31" spans="1:2" ht="16.5" customHeight="1" x14ac:dyDescent="0.3">
      <c r="A31" s="8" t="s">
        <v>931</v>
      </c>
      <c r="B31" s="8" t="s">
        <v>872</v>
      </c>
    </row>
    <row r="32" spans="1:2" ht="16.5" customHeight="1" x14ac:dyDescent="0.3">
      <c r="A32" s="8" t="s">
        <v>929</v>
      </c>
      <c r="B32" s="8" t="s">
        <v>870</v>
      </c>
    </row>
    <row r="33" spans="1:2" ht="16.5" customHeight="1" x14ac:dyDescent="0.3">
      <c r="A33" s="8" t="s">
        <v>933</v>
      </c>
      <c r="B33" s="8" t="s">
        <v>874</v>
      </c>
    </row>
    <row r="34" spans="1:2" ht="16.5" customHeight="1" x14ac:dyDescent="0.3">
      <c r="A34" s="8" t="s">
        <v>950</v>
      </c>
      <c r="B34" s="8" t="s">
        <v>890</v>
      </c>
    </row>
    <row r="35" spans="1:2" ht="16.5" customHeight="1" x14ac:dyDescent="0.3">
      <c r="A35" s="8" t="s">
        <v>990</v>
      </c>
      <c r="B35" s="8" t="s">
        <v>924</v>
      </c>
    </row>
    <row r="36" spans="1:2" ht="16.5" customHeight="1" x14ac:dyDescent="0.3">
      <c r="A36" s="8" t="s">
        <v>951</v>
      </c>
      <c r="B36" s="8" t="s">
        <v>891</v>
      </c>
    </row>
    <row r="37" spans="1:2" ht="16.5" customHeight="1" x14ac:dyDescent="0.3">
      <c r="A37" s="8" t="s">
        <v>1097</v>
      </c>
      <c r="B37" s="19" t="s">
        <v>1098</v>
      </c>
    </row>
    <row r="38" spans="1:2" ht="16.5" customHeight="1" x14ac:dyDescent="0.3">
      <c r="A38" s="8" t="s">
        <v>949</v>
      </c>
      <c r="B38" s="8" t="s">
        <v>889</v>
      </c>
    </row>
    <row r="39" spans="1:2" ht="16.5" customHeight="1" x14ac:dyDescent="0.3">
      <c r="A39" s="8" t="s">
        <v>958</v>
      </c>
      <c r="B39" s="8" t="s">
        <v>897</v>
      </c>
    </row>
    <row r="40" spans="1:2" ht="16.5" customHeight="1" x14ac:dyDescent="0.3">
      <c r="A40" s="8" t="s">
        <v>930</v>
      </c>
      <c r="B40" s="8" t="s">
        <v>871</v>
      </c>
    </row>
    <row r="41" spans="1:2" ht="16.5" customHeight="1" x14ac:dyDescent="0.3">
      <c r="A41" s="8" t="s">
        <v>730</v>
      </c>
      <c r="B41" s="19" t="s">
        <v>1639</v>
      </c>
    </row>
    <row r="42" spans="1:2" ht="16.5" customHeight="1" x14ac:dyDescent="0.3">
      <c r="A42" s="8" t="s">
        <v>1812</v>
      </c>
      <c r="B42" s="19" t="s">
        <v>1813</v>
      </c>
    </row>
    <row r="43" spans="1:2" ht="16.5" customHeight="1" x14ac:dyDescent="0.3">
      <c r="A43" s="8" t="s">
        <v>944</v>
      </c>
      <c r="B43" s="19" t="s">
        <v>2242</v>
      </c>
    </row>
    <row r="44" spans="1:2" ht="16.5" customHeight="1" x14ac:dyDescent="0.3">
      <c r="A44" s="8" t="s">
        <v>1719</v>
      </c>
      <c r="B44" s="19" t="s">
        <v>1720</v>
      </c>
    </row>
    <row r="45" spans="1:2" ht="16.5" customHeight="1" x14ac:dyDescent="0.3">
      <c r="A45" s="8" t="s">
        <v>2582</v>
      </c>
      <c r="B45" s="19" t="s">
        <v>2583</v>
      </c>
    </row>
    <row r="46" spans="1:2" ht="16.5" customHeight="1" x14ac:dyDescent="0.3">
      <c r="A46" s="8" t="s">
        <v>1361</v>
      </c>
      <c r="B46" s="19" t="s">
        <v>1539</v>
      </c>
    </row>
    <row r="47" spans="1:2" ht="16.5" customHeight="1" x14ac:dyDescent="0.3">
      <c r="A47" s="8" t="s">
        <v>2229</v>
      </c>
      <c r="B47" s="19" t="s">
        <v>2230</v>
      </c>
    </row>
    <row r="48" spans="1:2" ht="16.5" customHeight="1" x14ac:dyDescent="0.3">
      <c r="A48" s="8" t="s">
        <v>2422</v>
      </c>
      <c r="B48" s="19" t="s">
        <v>2423</v>
      </c>
    </row>
    <row r="49" spans="1:2" ht="16.5" customHeight="1" x14ac:dyDescent="0.3">
      <c r="A49" s="8" t="s">
        <v>1362</v>
      </c>
      <c r="B49" s="19" t="s">
        <v>1540</v>
      </c>
    </row>
    <row r="50" spans="1:2" ht="16.5" customHeight="1" x14ac:dyDescent="0.3">
      <c r="A50" s="8" t="s">
        <v>1363</v>
      </c>
      <c r="B50" s="19" t="s">
        <v>1541</v>
      </c>
    </row>
    <row r="51" spans="1:2" ht="16.5" customHeight="1" x14ac:dyDescent="0.3">
      <c r="A51" s="8" t="s">
        <v>1493</v>
      </c>
      <c r="B51" s="19" t="s">
        <v>1542</v>
      </c>
    </row>
    <row r="52" spans="1:2" ht="16.5" customHeight="1" x14ac:dyDescent="0.3">
      <c r="A52" s="8" t="s">
        <v>996</v>
      </c>
      <c r="B52" s="19" t="s">
        <v>1636</v>
      </c>
    </row>
    <row r="53" spans="1:2" ht="16.5" customHeight="1" x14ac:dyDescent="0.3">
      <c r="A53" s="8" t="s">
        <v>936</v>
      </c>
      <c r="B53" s="8" t="s">
        <v>877</v>
      </c>
    </row>
    <row r="54" spans="1:2" ht="16.5" customHeight="1" x14ac:dyDescent="0.3">
      <c r="A54" s="8" t="s">
        <v>935</v>
      </c>
      <c r="B54" s="8" t="s">
        <v>876</v>
      </c>
    </row>
    <row r="55" spans="1:2" ht="16.5" customHeight="1" x14ac:dyDescent="0.3">
      <c r="A55" s="8" t="s">
        <v>938</v>
      </c>
      <c r="B55" s="8" t="s">
        <v>879</v>
      </c>
    </row>
    <row r="56" spans="1:2" ht="16.5" customHeight="1" x14ac:dyDescent="0.3">
      <c r="A56" s="8" t="s">
        <v>937</v>
      </c>
      <c r="B56" s="8" t="s">
        <v>878</v>
      </c>
    </row>
    <row r="57" spans="1:2" ht="16.5" customHeight="1" x14ac:dyDescent="0.3">
      <c r="A57" s="8" t="s">
        <v>940</v>
      </c>
      <c r="B57" s="8" t="s">
        <v>881</v>
      </c>
    </row>
    <row r="58" spans="1:2" ht="16.5" customHeight="1" x14ac:dyDescent="0.3">
      <c r="A58" s="8" t="s">
        <v>1896</v>
      </c>
      <c r="B58" s="19" t="s">
        <v>1897</v>
      </c>
    </row>
    <row r="59" spans="1:2" ht="16.5" customHeight="1" x14ac:dyDescent="0.3">
      <c r="A59" s="8" t="s">
        <v>934</v>
      </c>
      <c r="B59" s="8" t="s">
        <v>875</v>
      </c>
    </row>
    <row r="60" spans="1:2" ht="16.5" customHeight="1" x14ac:dyDescent="0.3">
      <c r="A60" s="8" t="s">
        <v>942</v>
      </c>
      <c r="B60" s="8" t="s">
        <v>883</v>
      </c>
    </row>
    <row r="61" spans="1:2" ht="16.5" customHeight="1" x14ac:dyDescent="0.3">
      <c r="A61" s="8" t="s">
        <v>1963</v>
      </c>
      <c r="B61" s="19" t="s">
        <v>1966</v>
      </c>
    </row>
    <row r="62" spans="1:2" ht="16.5" customHeight="1" x14ac:dyDescent="0.3">
      <c r="A62" s="8" t="s">
        <v>1961</v>
      </c>
      <c r="B62" s="19" t="s">
        <v>1962</v>
      </c>
    </row>
    <row r="63" spans="1:2" ht="16.5" customHeight="1" x14ac:dyDescent="0.3">
      <c r="A63" s="8" t="s">
        <v>1964</v>
      </c>
      <c r="B63" s="19" t="s">
        <v>1965</v>
      </c>
    </row>
    <row r="64" spans="1:2" ht="16.5" customHeight="1" x14ac:dyDescent="0.3">
      <c r="A64" s="8" t="s">
        <v>978</v>
      </c>
      <c r="B64" s="8" t="s">
        <v>917</v>
      </c>
    </row>
    <row r="65" spans="1:5" ht="16.5" customHeight="1" x14ac:dyDescent="0.3">
      <c r="A65" s="8" t="s">
        <v>979</v>
      </c>
      <c r="B65" s="19" t="s">
        <v>1877</v>
      </c>
    </row>
    <row r="66" spans="1:5" ht="16.5" customHeight="1" x14ac:dyDescent="0.3">
      <c r="A66" s="8" t="s">
        <v>991</v>
      </c>
      <c r="B66" s="8" t="s">
        <v>925</v>
      </c>
      <c r="E66" s="14"/>
    </row>
    <row r="67" spans="1:5" ht="16.5" customHeight="1" x14ac:dyDescent="0.3">
      <c r="A67" s="8" t="s">
        <v>2383</v>
      </c>
      <c r="B67" s="8" t="s">
        <v>2381</v>
      </c>
    </row>
    <row r="68" spans="1:5" ht="16.5" customHeight="1" x14ac:dyDescent="0.3">
      <c r="A68" s="8" t="s">
        <v>992</v>
      </c>
      <c r="B68" s="19" t="s">
        <v>1536</v>
      </c>
    </row>
    <row r="69" spans="1:5" ht="16.5" customHeight="1" x14ac:dyDescent="0.3">
      <c r="A69" s="8" t="s">
        <v>932</v>
      </c>
      <c r="B69" s="8" t="s">
        <v>873</v>
      </c>
    </row>
    <row r="70" spans="1:5" ht="16.5" customHeight="1" x14ac:dyDescent="0.3">
      <c r="A70" s="8" t="s">
        <v>977</v>
      </c>
      <c r="B70" s="8" t="s">
        <v>916</v>
      </c>
    </row>
    <row r="71" spans="1:5" ht="16.5" customHeight="1" x14ac:dyDescent="0.3">
      <c r="A71" s="8" t="s">
        <v>984</v>
      </c>
      <c r="B71" s="19" t="s">
        <v>1832</v>
      </c>
    </row>
    <row r="72" spans="1:5" ht="16.5" customHeight="1" x14ac:dyDescent="0.3">
      <c r="A72" s="8" t="s">
        <v>66</v>
      </c>
      <c r="B72" s="19" t="s">
        <v>1637</v>
      </c>
    </row>
    <row r="73" spans="1:5" ht="16.5" customHeight="1" x14ac:dyDescent="0.3">
      <c r="A73" s="8" t="s">
        <v>993</v>
      </c>
      <c r="B73" s="8" t="s">
        <v>926</v>
      </c>
    </row>
    <row r="74" spans="1:5" ht="16.5" customHeight="1" x14ac:dyDescent="0.3">
      <c r="A74" s="8" t="s">
        <v>980</v>
      </c>
      <c r="B74" s="8" t="s">
        <v>918</v>
      </c>
    </row>
    <row r="75" spans="1:5" ht="16.5" customHeight="1" x14ac:dyDescent="0.3">
      <c r="A75" s="8" t="s">
        <v>981</v>
      </c>
      <c r="B75" s="8" t="s">
        <v>919</v>
      </c>
    </row>
    <row r="76" spans="1:5" ht="16.5" customHeight="1" x14ac:dyDescent="0.3">
      <c r="A76" s="8" t="s">
        <v>994</v>
      </c>
      <c r="B76" s="19" t="s">
        <v>1638</v>
      </c>
    </row>
    <row r="77" spans="1:5" ht="16.5" customHeight="1" x14ac:dyDescent="0.3">
      <c r="A77" s="8" t="s">
        <v>956</v>
      </c>
      <c r="B77" s="19" t="s">
        <v>1556</v>
      </c>
    </row>
    <row r="78" spans="1:5" ht="16.5" customHeight="1" x14ac:dyDescent="0.3">
      <c r="A78" s="8" t="s">
        <v>995</v>
      </c>
      <c r="B78" s="8" t="s">
        <v>927</v>
      </c>
    </row>
    <row r="79" spans="1:5" ht="16.5" customHeight="1" x14ac:dyDescent="0.3">
      <c r="A79" s="8" t="s">
        <v>957</v>
      </c>
      <c r="B79" s="8" t="s">
        <v>896</v>
      </c>
    </row>
    <row r="80" spans="1:5" ht="16.5" customHeight="1" x14ac:dyDescent="0.3">
      <c r="A80" s="8" t="s">
        <v>985</v>
      </c>
      <c r="B80" s="19" t="s">
        <v>1755</v>
      </c>
    </row>
    <row r="81" spans="1:3" ht="16.5" customHeight="1" x14ac:dyDescent="0.3">
      <c r="A81" s="8" t="s">
        <v>1761</v>
      </c>
      <c r="B81" s="19" t="s">
        <v>1762</v>
      </c>
    </row>
    <row r="82" spans="1:3" ht="16.5" customHeight="1" x14ac:dyDescent="0.3">
      <c r="A82" s="8" t="s">
        <v>986</v>
      </c>
      <c r="B82" s="8" t="s">
        <v>922</v>
      </c>
    </row>
    <row r="83" spans="1:3" ht="16.5" customHeight="1" x14ac:dyDescent="0.3">
      <c r="A83" s="8" t="s">
        <v>954</v>
      </c>
      <c r="B83" s="8" t="s">
        <v>894</v>
      </c>
    </row>
    <row r="84" spans="1:3" ht="16.5" customHeight="1" x14ac:dyDescent="0.3">
      <c r="A84" s="8" t="s">
        <v>987</v>
      </c>
      <c r="B84" s="19" t="s">
        <v>2665</v>
      </c>
    </row>
    <row r="85" spans="1:3" ht="16.5" customHeight="1" x14ac:dyDescent="0.3">
      <c r="A85" s="8" t="s">
        <v>796</v>
      </c>
      <c r="B85" s="19" t="s">
        <v>1000</v>
      </c>
    </row>
    <row r="86" spans="1:3" ht="16.5" customHeight="1" x14ac:dyDescent="0.3">
      <c r="A86" s="8" t="s">
        <v>999</v>
      </c>
      <c r="B86" s="19" t="s">
        <v>998</v>
      </c>
    </row>
    <row r="87" spans="1:3" ht="16.5" customHeight="1" x14ac:dyDescent="0.3">
      <c r="A87" s="8" t="s">
        <v>798</v>
      </c>
      <c r="B87" s="19" t="s">
        <v>1001</v>
      </c>
    </row>
    <row r="88" spans="1:3" ht="16.5" customHeight="1" x14ac:dyDescent="0.3">
      <c r="A88" s="8" t="s">
        <v>797</v>
      </c>
      <c r="B88" s="19" t="s">
        <v>1002</v>
      </c>
    </row>
    <row r="89" spans="1:3" ht="16.5" customHeight="1" x14ac:dyDescent="0.3">
      <c r="A89" s="8" t="s">
        <v>955</v>
      </c>
      <c r="B89" s="8" t="s">
        <v>895</v>
      </c>
    </row>
    <row r="90" spans="1:3" ht="16.5" customHeight="1" x14ac:dyDescent="0.3">
      <c r="A90" s="27" t="s">
        <v>939</v>
      </c>
      <c r="B90" s="27" t="s">
        <v>880</v>
      </c>
    </row>
    <row r="91" spans="1:3" ht="16.5" customHeight="1" x14ac:dyDescent="0.3">
      <c r="A91" s="27" t="s">
        <v>983</v>
      </c>
      <c r="B91" s="27" t="s">
        <v>921</v>
      </c>
    </row>
    <row r="92" spans="1:3" ht="16.5" customHeight="1" x14ac:dyDescent="0.3">
      <c r="A92" s="27" t="s">
        <v>982</v>
      </c>
      <c r="B92" s="27" t="s">
        <v>920</v>
      </c>
    </row>
    <row r="93" spans="1:3" ht="16.5" customHeight="1" x14ac:dyDescent="0.3">
      <c r="A93"/>
      <c r="B93"/>
      <c r="C93"/>
    </row>
    <row r="94" spans="1:3" ht="16.5" customHeight="1" x14ac:dyDescent="0.3">
      <c r="A94"/>
      <c r="B94"/>
      <c r="C94"/>
    </row>
    <row r="95" spans="1:3" ht="16.5" customHeight="1" x14ac:dyDescent="0.3">
      <c r="A95"/>
      <c r="B95"/>
      <c r="C95"/>
    </row>
    <row r="96" spans="1:3" ht="16.5" customHeight="1" x14ac:dyDescent="0.3">
      <c r="A96"/>
      <c r="B96"/>
      <c r="C96"/>
    </row>
    <row r="97" customFormat="1" ht="16.5" customHeight="1" x14ac:dyDescent="0.3"/>
    <row r="98" customFormat="1" ht="16.5" customHeight="1" x14ac:dyDescent="0.3"/>
    <row r="99" customFormat="1" ht="16.5" customHeight="1" x14ac:dyDescent="0.3"/>
    <row r="100" customFormat="1" ht="16.5" customHeight="1" x14ac:dyDescent="0.3"/>
    <row r="101" customFormat="1" ht="16.5" customHeight="1" x14ac:dyDescent="0.3"/>
    <row r="102" customFormat="1" ht="16.5" customHeight="1" x14ac:dyDescent="0.3"/>
    <row r="103" customFormat="1" ht="16.5" customHeight="1" x14ac:dyDescent="0.3"/>
    <row r="104" customFormat="1" ht="16.5" customHeight="1" x14ac:dyDescent="0.3"/>
    <row r="105" customFormat="1" ht="16.5" customHeight="1" x14ac:dyDescent="0.3"/>
    <row r="106" customFormat="1" ht="16.5" customHeight="1" x14ac:dyDescent="0.3"/>
    <row r="107" customFormat="1" ht="16.5" customHeight="1" x14ac:dyDescent="0.3"/>
    <row r="108" customFormat="1" ht="16.5" customHeight="1" x14ac:dyDescent="0.3"/>
    <row r="109" customFormat="1" ht="16.5" customHeight="1" x14ac:dyDescent="0.3"/>
    <row r="110" customFormat="1" ht="16.5" customHeight="1" x14ac:dyDescent="0.3"/>
    <row r="111" customFormat="1" ht="16.5" customHeight="1" x14ac:dyDescent="0.3"/>
    <row r="112" customFormat="1" ht="16.5" customHeight="1" x14ac:dyDescent="0.3"/>
    <row r="113" customFormat="1" ht="16.5" customHeight="1" x14ac:dyDescent="0.3"/>
    <row r="114" customFormat="1" ht="16.5" customHeight="1" x14ac:dyDescent="0.3"/>
    <row r="115" customFormat="1" ht="16.5" customHeight="1" x14ac:dyDescent="0.3"/>
    <row r="116" customFormat="1" ht="16.5" customHeight="1" x14ac:dyDescent="0.3"/>
    <row r="117" customFormat="1" ht="16.5" customHeight="1" x14ac:dyDescent="0.3"/>
    <row r="118" customFormat="1" ht="16.5" customHeight="1" x14ac:dyDescent="0.3"/>
    <row r="119" customFormat="1" ht="16.5" customHeight="1" x14ac:dyDescent="0.3"/>
    <row r="120" customFormat="1" ht="16.5" customHeight="1" x14ac:dyDescent="0.3"/>
    <row r="121" customFormat="1" ht="16.5" customHeight="1" x14ac:dyDescent="0.3"/>
    <row r="122" customFormat="1" ht="16.5" customHeight="1" x14ac:dyDescent="0.3"/>
    <row r="123" customFormat="1" ht="16.5" customHeight="1" x14ac:dyDescent="0.3"/>
    <row r="124" customFormat="1" ht="16.5" customHeight="1" x14ac:dyDescent="0.3"/>
    <row r="125" customFormat="1" ht="16.5" customHeight="1" x14ac:dyDescent="0.3"/>
    <row r="126" customFormat="1" ht="16.5" customHeight="1" x14ac:dyDescent="0.3"/>
    <row r="127" customFormat="1" ht="16.5" customHeight="1" x14ac:dyDescent="0.3"/>
    <row r="128" customFormat="1" ht="16.5" customHeight="1" x14ac:dyDescent="0.3"/>
    <row r="129" customFormat="1" ht="16.5" customHeight="1" x14ac:dyDescent="0.3"/>
    <row r="130" customFormat="1" ht="16.5" customHeight="1" x14ac:dyDescent="0.3"/>
    <row r="131" customFormat="1" ht="16.5" customHeight="1" x14ac:dyDescent="0.3"/>
    <row r="132" customFormat="1" ht="16.5" customHeight="1" x14ac:dyDescent="0.3"/>
    <row r="133" customFormat="1" ht="16.5" customHeight="1" x14ac:dyDescent="0.3"/>
    <row r="134" customFormat="1" ht="16.5" customHeight="1" x14ac:dyDescent="0.3"/>
    <row r="135" customFormat="1" ht="16.5" customHeight="1" x14ac:dyDescent="0.3"/>
    <row r="136" customFormat="1" ht="16.5" customHeight="1" x14ac:dyDescent="0.3"/>
    <row r="137" customFormat="1" ht="16.5" customHeight="1" x14ac:dyDescent="0.3"/>
    <row r="138" customFormat="1" ht="16.5" customHeight="1" x14ac:dyDescent="0.3"/>
    <row r="139" customFormat="1" ht="16.5" customHeight="1" x14ac:dyDescent="0.3"/>
    <row r="140" customFormat="1" ht="16.5" customHeight="1" x14ac:dyDescent="0.3"/>
    <row r="141" customFormat="1" ht="16.5" customHeight="1" x14ac:dyDescent="0.3"/>
    <row r="142" customFormat="1" ht="16.5" customHeight="1" x14ac:dyDescent="0.3"/>
    <row r="143" customFormat="1" ht="16.5" customHeight="1" x14ac:dyDescent="0.3"/>
    <row r="144" customFormat="1" ht="16.5" customHeight="1" x14ac:dyDescent="0.3"/>
    <row r="145" customFormat="1" ht="16.5" customHeight="1" x14ac:dyDescent="0.3"/>
    <row r="146" customFormat="1" ht="16.5" customHeight="1" x14ac:dyDescent="0.3"/>
    <row r="147" customFormat="1" ht="16.5" customHeight="1" x14ac:dyDescent="0.3"/>
    <row r="148" customFormat="1" ht="16.5" customHeight="1" x14ac:dyDescent="0.3"/>
    <row r="149" customFormat="1" ht="16.5" customHeight="1" x14ac:dyDescent="0.3"/>
    <row r="150" customFormat="1" ht="16.5" customHeight="1" x14ac:dyDescent="0.3"/>
    <row r="151" customFormat="1" ht="16.5" customHeight="1" x14ac:dyDescent="0.3"/>
    <row r="152" customFormat="1" ht="16.5" customHeight="1" x14ac:dyDescent="0.3"/>
    <row r="153" customFormat="1" ht="16.5" customHeight="1" x14ac:dyDescent="0.3"/>
    <row r="154" customFormat="1" ht="16.5" customHeight="1" x14ac:dyDescent="0.3"/>
    <row r="155" customFormat="1" ht="16.5" customHeight="1" x14ac:dyDescent="0.3"/>
    <row r="156" customFormat="1" ht="16.5" customHeight="1" x14ac:dyDescent="0.3"/>
    <row r="157" customFormat="1" ht="16.5" customHeight="1" x14ac:dyDescent="0.3"/>
    <row r="158" customFormat="1" ht="16.5" customHeight="1" x14ac:dyDescent="0.3"/>
    <row r="159" customFormat="1" ht="16.5" customHeight="1" x14ac:dyDescent="0.3"/>
    <row r="160" customFormat="1" ht="16.5" customHeight="1" x14ac:dyDescent="0.3"/>
    <row r="161" customFormat="1" ht="16.5" customHeight="1" x14ac:dyDescent="0.3"/>
    <row r="162" customFormat="1" ht="16.5" customHeight="1" x14ac:dyDescent="0.3"/>
    <row r="163" customFormat="1" ht="16.5" customHeight="1" x14ac:dyDescent="0.3"/>
    <row r="164" customFormat="1" ht="16.5" customHeight="1" x14ac:dyDescent="0.3"/>
    <row r="165" customFormat="1" ht="16.5" customHeight="1" x14ac:dyDescent="0.3"/>
    <row r="166" customFormat="1" ht="16.5" customHeight="1" x14ac:dyDescent="0.3"/>
    <row r="167" customFormat="1" ht="16.5" customHeight="1" x14ac:dyDescent="0.3"/>
    <row r="168" customFormat="1" ht="16.5" customHeight="1" x14ac:dyDescent="0.3"/>
    <row r="169" customFormat="1" ht="16.5" customHeight="1" x14ac:dyDescent="0.3"/>
    <row r="170" customFormat="1" ht="16.5" customHeight="1" x14ac:dyDescent="0.3"/>
    <row r="171" customFormat="1" ht="16.5" customHeight="1" x14ac:dyDescent="0.3"/>
    <row r="172" customFormat="1" ht="16.5" customHeight="1" x14ac:dyDescent="0.3"/>
    <row r="173" customFormat="1" ht="16.5" customHeight="1" x14ac:dyDescent="0.3"/>
    <row r="174" customFormat="1" ht="16.5" customHeight="1" x14ac:dyDescent="0.3"/>
    <row r="175" customFormat="1" ht="16.5" customHeight="1" x14ac:dyDescent="0.3"/>
    <row r="176" customFormat="1" ht="16.5" customHeight="1" x14ac:dyDescent="0.3"/>
    <row r="177" customFormat="1" ht="16.5" customHeight="1" x14ac:dyDescent="0.3"/>
    <row r="178" customFormat="1" ht="16.5" customHeight="1" x14ac:dyDescent="0.3"/>
    <row r="179" customFormat="1" ht="16.5" customHeight="1" x14ac:dyDescent="0.3"/>
    <row r="180" customFormat="1" ht="16.5" customHeight="1" x14ac:dyDescent="0.3"/>
    <row r="181" customFormat="1" ht="16.5" customHeight="1" x14ac:dyDescent="0.3"/>
    <row r="182" customFormat="1" ht="16.5" customHeight="1" x14ac:dyDescent="0.3"/>
    <row r="183" customFormat="1" ht="16.5" customHeight="1" x14ac:dyDescent="0.3"/>
    <row r="184" customFormat="1" ht="16.5" customHeight="1" x14ac:dyDescent="0.3"/>
    <row r="185" customFormat="1" ht="16.5" customHeight="1" x14ac:dyDescent="0.3"/>
    <row r="186" customFormat="1" ht="16.5" customHeight="1" x14ac:dyDescent="0.3"/>
    <row r="187" customFormat="1" ht="16.5" customHeight="1" x14ac:dyDescent="0.3"/>
    <row r="188" customFormat="1" ht="16.5" customHeight="1" x14ac:dyDescent="0.3"/>
    <row r="189" customFormat="1" ht="16.5" customHeight="1" x14ac:dyDescent="0.3"/>
    <row r="190" customFormat="1" ht="16.5" customHeight="1" x14ac:dyDescent="0.3"/>
    <row r="191" customFormat="1" ht="16.5" customHeight="1" x14ac:dyDescent="0.3"/>
    <row r="192" customFormat="1" ht="16.5" customHeight="1" x14ac:dyDescent="0.3"/>
    <row r="193" customFormat="1" ht="16.5" customHeight="1" x14ac:dyDescent="0.3"/>
    <row r="194" customFormat="1" ht="16.5" customHeight="1" x14ac:dyDescent="0.3"/>
    <row r="195" customFormat="1" ht="16.5" customHeight="1" x14ac:dyDescent="0.3"/>
    <row r="196" customFormat="1" ht="16.5" customHeight="1" x14ac:dyDescent="0.3"/>
    <row r="197" customFormat="1" ht="16.5" customHeight="1" x14ac:dyDescent="0.3"/>
    <row r="198" customFormat="1" ht="16.5" customHeight="1" x14ac:dyDescent="0.3"/>
    <row r="199" customFormat="1" ht="16.5" customHeight="1" x14ac:dyDescent="0.3"/>
    <row r="200" customFormat="1" ht="16.5" customHeight="1" x14ac:dyDescent="0.3"/>
    <row r="201" customFormat="1" ht="16.5" customHeight="1" x14ac:dyDescent="0.3"/>
    <row r="202" customFormat="1" ht="16.5" customHeight="1" x14ac:dyDescent="0.3"/>
    <row r="203" customFormat="1" ht="16.5" customHeight="1" x14ac:dyDescent="0.3"/>
    <row r="204" customFormat="1" ht="16.5" customHeight="1" x14ac:dyDescent="0.3"/>
    <row r="205" customFormat="1" ht="16.5" customHeight="1" x14ac:dyDescent="0.3"/>
    <row r="206" customFormat="1" ht="16.5" customHeight="1" x14ac:dyDescent="0.3"/>
    <row r="207" customFormat="1" ht="16.5" customHeight="1" x14ac:dyDescent="0.3"/>
    <row r="208" customFormat="1" ht="16.5" customHeight="1" x14ac:dyDescent="0.3"/>
    <row r="209" customFormat="1" ht="16.5" customHeight="1" x14ac:dyDescent="0.3"/>
    <row r="210" customFormat="1" ht="16.5" customHeight="1" x14ac:dyDescent="0.3"/>
    <row r="211" customFormat="1" ht="16.5" customHeight="1" x14ac:dyDescent="0.3"/>
    <row r="212" customFormat="1" ht="16.5" customHeight="1" x14ac:dyDescent="0.3"/>
    <row r="213" customFormat="1" ht="16.5" customHeight="1" x14ac:dyDescent="0.3"/>
    <row r="214" customFormat="1" ht="16.5" customHeight="1" x14ac:dyDescent="0.3"/>
    <row r="215" customFormat="1" ht="16.5" customHeight="1" x14ac:dyDescent="0.3"/>
    <row r="216" customFormat="1" ht="16.5" customHeight="1" x14ac:dyDescent="0.3"/>
    <row r="217" customFormat="1" ht="16.5" customHeight="1" x14ac:dyDescent="0.3"/>
    <row r="218" customFormat="1" ht="16.5" customHeight="1" x14ac:dyDescent="0.3"/>
    <row r="219" customFormat="1" ht="16.5" customHeight="1" x14ac:dyDescent="0.3"/>
    <row r="220" customFormat="1" ht="16.5" customHeight="1" x14ac:dyDescent="0.3"/>
    <row r="221" customFormat="1" ht="16.5" customHeight="1" x14ac:dyDescent="0.3"/>
    <row r="222" customFormat="1" ht="16.5" customHeight="1" x14ac:dyDescent="0.3"/>
    <row r="223" customFormat="1" ht="16.5" customHeight="1" x14ac:dyDescent="0.3"/>
    <row r="224" customFormat="1" ht="16.5" customHeight="1" x14ac:dyDescent="0.3"/>
    <row r="225" customFormat="1" ht="16.5" customHeight="1" x14ac:dyDescent="0.3"/>
    <row r="226" customFormat="1" ht="16.5" customHeight="1" x14ac:dyDescent="0.3"/>
    <row r="227" customFormat="1" ht="16.5" customHeight="1" x14ac:dyDescent="0.3"/>
    <row r="228" customFormat="1" ht="16.5" customHeight="1" x14ac:dyDescent="0.3"/>
    <row r="229" customFormat="1" ht="16.5" customHeight="1" x14ac:dyDescent="0.3"/>
    <row r="230" customFormat="1" ht="16.5" customHeight="1" x14ac:dyDescent="0.3"/>
    <row r="231" customFormat="1" ht="16.5" customHeight="1" x14ac:dyDescent="0.3"/>
    <row r="232" customFormat="1" ht="16.5" customHeight="1" x14ac:dyDescent="0.3"/>
    <row r="233" customFormat="1" ht="16.5" customHeight="1" x14ac:dyDescent="0.3"/>
    <row r="234" customFormat="1" ht="16.5" customHeight="1" x14ac:dyDescent="0.3"/>
    <row r="235" customFormat="1" ht="16.5" customHeight="1" x14ac:dyDescent="0.3"/>
    <row r="236" customFormat="1" ht="16.5" customHeight="1" x14ac:dyDescent="0.3"/>
    <row r="237" customFormat="1" ht="16.5" customHeight="1" x14ac:dyDescent="0.3"/>
    <row r="238" customFormat="1" ht="16.5" customHeight="1" x14ac:dyDescent="0.3"/>
    <row r="239" customFormat="1" ht="16.5" customHeight="1" x14ac:dyDescent="0.3"/>
    <row r="240" customFormat="1" ht="16.5" customHeight="1" x14ac:dyDescent="0.3"/>
    <row r="241" customFormat="1" ht="16.5" customHeight="1" x14ac:dyDescent="0.3"/>
    <row r="242" customFormat="1" ht="16.5" customHeight="1" x14ac:dyDescent="0.3"/>
    <row r="243" customFormat="1" ht="16.5" customHeight="1" x14ac:dyDescent="0.3"/>
    <row r="244" customFormat="1" ht="16.5" customHeight="1" x14ac:dyDescent="0.3"/>
    <row r="245" customFormat="1" ht="16.5" customHeight="1" x14ac:dyDescent="0.3"/>
    <row r="246" customFormat="1" ht="16.5" customHeight="1" x14ac:dyDescent="0.3"/>
    <row r="247" customFormat="1" ht="16.5" customHeight="1" x14ac:dyDescent="0.3"/>
    <row r="248" customFormat="1" ht="16.5" customHeight="1" x14ac:dyDescent="0.3"/>
    <row r="249" customFormat="1" ht="16.5" customHeight="1" x14ac:dyDescent="0.3"/>
    <row r="250" customFormat="1" ht="16.5" customHeight="1" x14ac:dyDescent="0.3"/>
    <row r="251" customFormat="1" ht="16.5" customHeight="1" x14ac:dyDescent="0.3"/>
    <row r="252" customFormat="1" ht="16.5" customHeight="1" x14ac:dyDescent="0.3"/>
    <row r="253" customFormat="1" ht="16.5" customHeight="1" x14ac:dyDescent="0.3"/>
    <row r="254" customFormat="1" ht="16.5" customHeight="1" x14ac:dyDescent="0.3"/>
    <row r="255" customFormat="1" ht="16.5" customHeight="1" x14ac:dyDescent="0.3"/>
    <row r="256" customFormat="1" ht="16.5" customHeight="1" x14ac:dyDescent="0.3"/>
    <row r="257" customFormat="1" ht="16.5" customHeight="1" x14ac:dyDescent="0.3"/>
    <row r="258" customFormat="1" ht="16.5" customHeight="1" x14ac:dyDescent="0.3"/>
    <row r="259" customFormat="1" ht="16.5" customHeight="1" x14ac:dyDescent="0.3"/>
    <row r="260" customFormat="1" ht="16.5" customHeight="1" x14ac:dyDescent="0.3"/>
    <row r="261" customFormat="1" ht="16.5" customHeight="1" x14ac:dyDescent="0.3"/>
    <row r="262" customFormat="1" ht="16.5" customHeight="1" x14ac:dyDescent="0.3"/>
    <row r="263" customFormat="1" ht="16.5" customHeight="1" x14ac:dyDescent="0.3"/>
    <row r="264" customFormat="1" ht="16.5" customHeight="1" x14ac:dyDescent="0.3"/>
    <row r="265" customFormat="1" ht="16.5" customHeight="1" x14ac:dyDescent="0.3"/>
    <row r="266" customFormat="1" ht="16.5" customHeight="1" x14ac:dyDescent="0.3"/>
    <row r="267" customFormat="1" ht="16.5" customHeight="1" x14ac:dyDescent="0.3"/>
    <row r="268" customFormat="1" ht="16.5" customHeight="1" x14ac:dyDescent="0.3"/>
    <row r="269" customFormat="1" ht="16.5" customHeight="1" x14ac:dyDescent="0.3"/>
    <row r="270" customFormat="1" ht="16.5" customHeight="1" x14ac:dyDescent="0.3"/>
    <row r="271" customFormat="1" ht="16.5" customHeight="1" x14ac:dyDescent="0.3"/>
    <row r="272" customFormat="1" ht="16.5" customHeight="1" x14ac:dyDescent="0.3"/>
    <row r="273" customFormat="1" ht="16.5" customHeight="1" x14ac:dyDescent="0.3"/>
    <row r="274" customFormat="1" ht="16.5" customHeight="1" x14ac:dyDescent="0.3"/>
    <row r="275" customFormat="1" ht="16.5" customHeight="1" x14ac:dyDescent="0.3"/>
    <row r="276" customFormat="1" ht="16.5" customHeight="1" x14ac:dyDescent="0.3"/>
    <row r="277" customFormat="1" ht="16.5" customHeight="1" x14ac:dyDescent="0.3"/>
    <row r="278" customFormat="1" ht="16.5" customHeight="1" x14ac:dyDescent="0.3"/>
    <row r="279" customFormat="1" ht="16.5" customHeight="1" x14ac:dyDescent="0.3"/>
    <row r="280" customFormat="1" ht="16.5" customHeight="1" x14ac:dyDescent="0.3"/>
    <row r="281" customFormat="1" ht="16.5" customHeight="1" x14ac:dyDescent="0.3"/>
    <row r="282" customFormat="1" ht="16.5" customHeight="1" x14ac:dyDescent="0.3"/>
    <row r="283" customFormat="1" ht="16.5" customHeight="1" x14ac:dyDescent="0.3"/>
    <row r="284" customFormat="1" ht="16.5" customHeight="1" x14ac:dyDescent="0.3"/>
    <row r="285" customFormat="1" ht="16.5" customHeight="1" x14ac:dyDescent="0.3"/>
    <row r="286" customFormat="1" ht="16.5" customHeight="1" x14ac:dyDescent="0.3"/>
    <row r="287" customFormat="1" ht="16.5" customHeight="1" x14ac:dyDescent="0.3"/>
    <row r="288" customFormat="1" ht="16.5" customHeight="1" x14ac:dyDescent="0.3"/>
    <row r="289" customFormat="1" ht="16.5" customHeight="1" x14ac:dyDescent="0.3"/>
    <row r="290" customFormat="1" ht="16.5" customHeight="1" x14ac:dyDescent="0.3"/>
    <row r="291" customFormat="1" ht="16.5" customHeight="1" x14ac:dyDescent="0.3"/>
    <row r="292" customFormat="1" ht="16.5" customHeight="1" x14ac:dyDescent="0.3"/>
    <row r="293" customFormat="1" ht="16.5" customHeight="1" x14ac:dyDescent="0.3"/>
    <row r="294" customFormat="1" ht="16.5" customHeight="1" x14ac:dyDescent="0.3"/>
    <row r="295" customFormat="1" ht="16.5" customHeight="1" x14ac:dyDescent="0.3"/>
    <row r="296" customFormat="1" ht="16.5" customHeight="1" x14ac:dyDescent="0.3"/>
    <row r="297" customFormat="1" ht="16.5" customHeight="1" x14ac:dyDescent="0.3"/>
    <row r="298" customFormat="1" ht="16.5" customHeight="1" x14ac:dyDescent="0.3"/>
    <row r="299" customFormat="1" ht="16.5" customHeight="1" x14ac:dyDescent="0.3"/>
    <row r="300" customFormat="1" ht="16.5" customHeight="1" x14ac:dyDescent="0.3"/>
    <row r="301" customFormat="1" ht="16.5" customHeight="1" x14ac:dyDescent="0.3"/>
    <row r="302" customFormat="1" ht="16.5" customHeight="1" x14ac:dyDescent="0.3"/>
    <row r="303" customFormat="1" ht="16.5" customHeight="1" x14ac:dyDescent="0.3"/>
    <row r="304" customFormat="1" ht="16.5" customHeight="1" x14ac:dyDescent="0.3"/>
    <row r="305" customFormat="1" ht="16.5" customHeight="1" x14ac:dyDescent="0.3"/>
    <row r="306" customFormat="1" ht="16.5" customHeight="1" x14ac:dyDescent="0.3"/>
    <row r="307" customFormat="1" ht="16.5" customHeight="1" x14ac:dyDescent="0.3"/>
    <row r="308" customFormat="1" ht="16.5" customHeight="1" x14ac:dyDescent="0.3"/>
    <row r="309" customFormat="1" ht="16.5" customHeight="1" x14ac:dyDescent="0.3"/>
    <row r="310" customFormat="1" ht="16.5" customHeight="1" x14ac:dyDescent="0.3"/>
    <row r="311" customFormat="1" ht="16.5" customHeight="1" x14ac:dyDescent="0.3"/>
    <row r="312" customFormat="1" ht="16.5" customHeight="1" x14ac:dyDescent="0.3"/>
    <row r="313" customFormat="1" ht="16.5" customHeight="1" x14ac:dyDescent="0.3"/>
    <row r="314" customFormat="1" ht="16.5" customHeight="1" x14ac:dyDescent="0.3"/>
    <row r="315" customFormat="1" ht="16.5" customHeight="1" x14ac:dyDescent="0.3"/>
    <row r="316" customFormat="1" ht="16.5" customHeight="1" x14ac:dyDescent="0.3"/>
    <row r="317" customFormat="1" ht="16.5" customHeight="1" x14ac:dyDescent="0.3"/>
    <row r="318" customFormat="1" ht="16.5" customHeight="1" x14ac:dyDescent="0.3"/>
    <row r="319" customFormat="1" ht="16.5" customHeight="1" x14ac:dyDescent="0.3"/>
    <row r="320" customFormat="1" ht="16.5" customHeight="1" x14ac:dyDescent="0.3"/>
    <row r="321" customFormat="1" ht="16.5" customHeight="1" x14ac:dyDescent="0.3"/>
    <row r="322" customFormat="1" ht="16.5" customHeight="1" x14ac:dyDescent="0.3"/>
    <row r="323" customFormat="1" ht="16.5" customHeight="1" x14ac:dyDescent="0.3"/>
    <row r="324" customFormat="1" ht="16.5" customHeight="1" x14ac:dyDescent="0.3"/>
    <row r="325" customFormat="1" ht="16.5" customHeight="1" x14ac:dyDescent="0.3"/>
    <row r="326" customFormat="1" ht="16.5" customHeight="1" x14ac:dyDescent="0.3"/>
    <row r="327" customFormat="1" ht="16.5" customHeight="1" x14ac:dyDescent="0.3"/>
    <row r="328" customFormat="1" ht="16.5" customHeight="1" x14ac:dyDescent="0.3"/>
    <row r="329" customFormat="1" ht="16.5" customHeight="1" x14ac:dyDescent="0.3"/>
    <row r="330" customFormat="1" ht="16.5" customHeight="1" x14ac:dyDescent="0.3"/>
    <row r="331" customFormat="1" ht="16.5" customHeight="1" x14ac:dyDescent="0.3"/>
    <row r="332" customFormat="1" ht="16.5" customHeight="1" x14ac:dyDescent="0.3"/>
    <row r="333" customFormat="1" ht="16.5" customHeight="1" x14ac:dyDescent="0.3"/>
    <row r="334" customFormat="1" ht="16.5" customHeight="1" x14ac:dyDescent="0.3"/>
    <row r="335" customFormat="1" ht="16.5" customHeight="1" x14ac:dyDescent="0.3"/>
    <row r="336" customFormat="1" ht="16.5" customHeight="1" x14ac:dyDescent="0.3"/>
    <row r="337" customFormat="1" ht="16.5" customHeight="1" x14ac:dyDescent="0.3"/>
    <row r="338" customFormat="1" ht="16.5" customHeight="1" x14ac:dyDescent="0.3"/>
    <row r="339" customFormat="1" ht="16.5" customHeight="1" x14ac:dyDescent="0.3"/>
    <row r="340" customFormat="1" ht="16.5" customHeight="1" x14ac:dyDescent="0.3"/>
    <row r="341" customFormat="1" ht="16.5" customHeight="1" x14ac:dyDescent="0.3"/>
    <row r="342" customFormat="1" ht="16.5" customHeight="1" x14ac:dyDescent="0.3"/>
    <row r="343" customFormat="1" ht="16.5" customHeight="1" x14ac:dyDescent="0.3"/>
    <row r="344" customFormat="1" ht="16.5" customHeight="1" x14ac:dyDescent="0.3"/>
    <row r="345" customFormat="1" ht="16.5" customHeight="1" x14ac:dyDescent="0.3"/>
    <row r="346" customFormat="1" ht="16.5" customHeight="1" x14ac:dyDescent="0.3"/>
    <row r="347" customFormat="1" ht="16.5" customHeight="1" x14ac:dyDescent="0.3"/>
    <row r="348" customFormat="1" ht="16.5" customHeight="1" x14ac:dyDescent="0.3"/>
    <row r="349" customFormat="1" ht="16.5" customHeight="1" x14ac:dyDescent="0.3"/>
    <row r="350" customFormat="1" ht="16.5" customHeight="1" x14ac:dyDescent="0.3"/>
    <row r="351" customFormat="1" ht="16.5" customHeight="1" x14ac:dyDescent="0.3"/>
    <row r="352" customFormat="1" ht="16.5" customHeight="1" x14ac:dyDescent="0.3"/>
    <row r="353" customFormat="1" ht="16.5" customHeight="1" x14ac:dyDescent="0.3"/>
    <row r="354" customFormat="1" ht="16.5" customHeight="1" x14ac:dyDescent="0.3"/>
    <row r="355" customFormat="1" ht="16.5" customHeight="1" x14ac:dyDescent="0.3"/>
    <row r="356" customFormat="1" ht="16.5" customHeight="1" x14ac:dyDescent="0.3"/>
    <row r="357" customFormat="1" ht="16.5" customHeight="1" x14ac:dyDescent="0.3"/>
    <row r="358" customFormat="1" ht="16.5" customHeight="1" x14ac:dyDescent="0.3"/>
    <row r="359" customFormat="1" ht="16.5" customHeight="1" x14ac:dyDescent="0.3"/>
    <row r="360" customFormat="1" ht="16.5" customHeight="1" x14ac:dyDescent="0.3"/>
    <row r="361" customFormat="1" ht="16.5" customHeight="1" x14ac:dyDescent="0.3"/>
    <row r="362" customFormat="1" ht="16.5" customHeight="1" x14ac:dyDescent="0.3"/>
    <row r="363" customFormat="1" ht="16.5" customHeight="1" x14ac:dyDescent="0.3"/>
    <row r="364" customFormat="1" ht="16.5" customHeight="1" x14ac:dyDescent="0.3"/>
    <row r="365" customFormat="1" ht="16.5" customHeight="1" x14ac:dyDescent="0.3"/>
    <row r="366" customFormat="1" ht="16.5" customHeight="1" x14ac:dyDescent="0.3"/>
    <row r="367" customFormat="1" ht="16.5" customHeight="1" x14ac:dyDescent="0.3"/>
    <row r="368" customFormat="1" ht="16.5" customHeight="1" x14ac:dyDescent="0.3"/>
    <row r="369" customFormat="1" ht="16.5" customHeight="1" x14ac:dyDescent="0.3"/>
    <row r="370" customFormat="1" ht="16.5" customHeight="1" x14ac:dyDescent="0.3"/>
    <row r="371" customFormat="1" ht="16.5" customHeight="1" x14ac:dyDescent="0.3"/>
    <row r="372" customFormat="1" ht="16.5" customHeight="1" x14ac:dyDescent="0.3"/>
    <row r="373" customFormat="1" ht="16.5" customHeight="1" x14ac:dyDescent="0.3"/>
    <row r="374" customFormat="1" ht="16.5" customHeight="1" x14ac:dyDescent="0.3"/>
    <row r="375" customFormat="1" ht="16.5" customHeight="1" x14ac:dyDescent="0.3"/>
    <row r="376" customFormat="1" ht="16.5" customHeight="1" x14ac:dyDescent="0.3"/>
    <row r="377" customFormat="1" ht="16.5" customHeight="1" x14ac:dyDescent="0.3"/>
    <row r="378" customFormat="1" ht="16.5" customHeight="1" x14ac:dyDescent="0.3"/>
    <row r="379" customFormat="1" ht="16.5" customHeight="1" x14ac:dyDescent="0.3"/>
    <row r="380" customFormat="1" ht="16.5" customHeight="1" x14ac:dyDescent="0.3"/>
    <row r="381" customFormat="1" ht="16.5" customHeight="1" x14ac:dyDescent="0.3"/>
    <row r="382" customFormat="1" ht="16.5" customHeight="1" x14ac:dyDescent="0.3"/>
    <row r="383" customFormat="1" ht="16.5" customHeight="1" x14ac:dyDescent="0.3"/>
    <row r="384" customFormat="1" ht="16.5" customHeight="1" x14ac:dyDescent="0.3"/>
    <row r="385" spans="1:2" ht="16.5" customHeight="1" x14ac:dyDescent="0.3">
      <c r="A385" s="32"/>
      <c r="B385" s="32"/>
    </row>
    <row r="386" spans="1:2" ht="16.5" customHeight="1" x14ac:dyDescent="0.3">
      <c r="A386" s="32"/>
      <c r="B386" s="32"/>
    </row>
    <row r="387" spans="1:2" ht="16.5" customHeight="1" x14ac:dyDescent="0.3">
      <c r="A387" s="32"/>
      <c r="B387" s="32"/>
    </row>
    <row r="388" spans="1:2" ht="16.5" customHeight="1" x14ac:dyDescent="0.3">
      <c r="A388" s="32"/>
      <c r="B388" s="32"/>
    </row>
    <row r="389" spans="1:2" ht="16.5" customHeight="1" x14ac:dyDescent="0.3">
      <c r="A389" s="32"/>
      <c r="B389" s="32"/>
    </row>
    <row r="390" spans="1:2" ht="16.5" customHeight="1" x14ac:dyDescent="0.3">
      <c r="A390" s="32"/>
      <c r="B390" s="32"/>
    </row>
    <row r="391" spans="1:2" ht="16.5" customHeight="1" x14ac:dyDescent="0.3">
      <c r="A391" s="32"/>
      <c r="B391" s="32"/>
    </row>
    <row r="392" spans="1:2" ht="16.5" customHeight="1" x14ac:dyDescent="0.3">
      <c r="A392" s="32"/>
      <c r="B392" s="32"/>
    </row>
    <row r="393" spans="1:2" ht="16.5" customHeight="1" x14ac:dyDescent="0.3">
      <c r="A393" s="32"/>
      <c r="B393" s="32"/>
    </row>
    <row r="394" spans="1:2" ht="16.5" customHeight="1" x14ac:dyDescent="0.3">
      <c r="A394" s="32"/>
      <c r="B394" s="32"/>
    </row>
    <row r="395" spans="1:2" ht="16.5" customHeight="1" x14ac:dyDescent="0.3">
      <c r="A395" s="32"/>
      <c r="B395" s="32"/>
    </row>
    <row r="396" spans="1:2" ht="16.5" customHeight="1" x14ac:dyDescent="0.3">
      <c r="A396" s="32"/>
      <c r="B396" s="32"/>
    </row>
    <row r="397" spans="1:2" ht="16.5" customHeight="1" x14ac:dyDescent="0.3">
      <c r="A397" s="32"/>
      <c r="B397" s="32"/>
    </row>
    <row r="398" spans="1:2" ht="16.5" customHeight="1" x14ac:dyDescent="0.3">
      <c r="A398" s="32"/>
      <c r="B398" s="32"/>
    </row>
    <row r="399" spans="1:2" ht="16.5" customHeight="1" x14ac:dyDescent="0.3">
      <c r="A399" s="32"/>
      <c r="B399" s="32"/>
    </row>
    <row r="400" spans="1:2" ht="16.5" customHeight="1" x14ac:dyDescent="0.3">
      <c r="A400" s="32"/>
      <c r="B400" s="32"/>
    </row>
    <row r="401" spans="1:2" ht="16.5" customHeight="1" x14ac:dyDescent="0.3">
      <c r="A401" s="32"/>
      <c r="B401" s="32"/>
    </row>
    <row r="402" spans="1:2" ht="16.5" customHeight="1" x14ac:dyDescent="0.3">
      <c r="A402" s="32"/>
      <c r="B402" s="32"/>
    </row>
    <row r="403" spans="1:2" ht="16.5" customHeight="1" x14ac:dyDescent="0.3">
      <c r="A403" s="32"/>
      <c r="B403" s="32"/>
    </row>
    <row r="404" spans="1:2" ht="16.5" customHeight="1" x14ac:dyDescent="0.3">
      <c r="A404" s="40"/>
      <c r="B404" s="40"/>
    </row>
    <row r="1007" spans="1:2" ht="16.5" customHeight="1" x14ac:dyDescent="0.3">
      <c r="A1007" s="13"/>
      <c r="B1007" s="13"/>
    </row>
  </sheetData>
  <sortState xmlns:xlrd2="http://schemas.microsoft.com/office/spreadsheetml/2017/richdata2" ref="E2:F1007">
    <sortCondition ref="E2:E1007"/>
  </sortState>
  <hyperlinks>
    <hyperlink ref="B86" r:id="rId1" xr:uid="{00000000-0004-0000-0800-000000000000}"/>
    <hyperlink ref="B85" r:id="rId2" xr:uid="{00000000-0004-0000-0800-000001000000}"/>
    <hyperlink ref="B88" r:id="rId3" xr:uid="{00000000-0004-0000-0800-000002000000}"/>
    <hyperlink ref="B87" r:id="rId4" xr:uid="{00000000-0004-0000-0800-000003000000}"/>
    <hyperlink ref="B37" r:id="rId5" xr:uid="{00000000-0004-0000-0800-000004000000}"/>
    <hyperlink ref="B68" r:id="rId6" xr:uid="{00000000-0004-0000-0800-000005000000}"/>
    <hyperlink ref="B41" r:id="rId7" display="http://eu-test/" xr:uid="{00000000-0004-0000-0800-000006000000}"/>
    <hyperlink ref="B46" r:id="rId8" xr:uid="{00000000-0004-0000-0800-000008000000}"/>
    <hyperlink ref="B49" r:id="rId9" xr:uid="{00000000-0004-0000-0800-000009000000}"/>
    <hyperlink ref="B50" r:id="rId10" xr:uid="{00000000-0004-0000-0800-00000A000000}"/>
    <hyperlink ref="B51" r:id="rId11" xr:uid="{00000000-0004-0000-0800-00000B000000}"/>
    <hyperlink ref="B77" r:id="rId12" xr:uid="{00000000-0004-0000-0800-00000C000000}"/>
    <hyperlink ref="B65" r:id="rId13" xr:uid="{00000000-0004-0000-0800-00000D000000}"/>
    <hyperlink ref="B44" r:id="rId14" xr:uid="{00000000-0004-0000-0800-00000E000000}"/>
    <hyperlink ref="B80" r:id="rId15" xr:uid="{00000000-0004-0000-0800-00000F000000}"/>
    <hyperlink ref="B42" r:id="rId16" xr:uid="{00000000-0004-0000-0800-000010000000}"/>
    <hyperlink ref="B71" r:id="rId17" xr:uid="{00000000-0004-0000-0800-000011000000}"/>
    <hyperlink ref="B58" r:id="rId18" xr:uid="{F7C65BD5-7C7C-4F02-B58A-9E58595657B3}"/>
    <hyperlink ref="B62" r:id="rId19" xr:uid="{35D37212-5008-452D-A4D2-751F3DD6646E}"/>
    <hyperlink ref="B63" r:id="rId20" xr:uid="{A61F6C91-F476-4081-9EF7-0098E565E85D}"/>
    <hyperlink ref="B61" r:id="rId21" xr:uid="{36DCBBF5-78A5-43E3-A41D-8077E1B9B756}"/>
    <hyperlink ref="B48" r:id="rId22" xr:uid="{DBA9634D-E6D3-4403-A812-A371984EB644}"/>
    <hyperlink ref="B43" r:id="rId23" xr:uid="{B0CC98E9-D365-4F60-B781-D4128EFBC097}"/>
    <hyperlink ref="B67" r:id="rId24" xr:uid="{F317CA98-D9CC-4464-909A-208CBCECA19C}"/>
    <hyperlink ref="B47" r:id="rId25" xr:uid="{59333CCA-EAA4-4946-B858-E3C709305C1A}"/>
    <hyperlink ref="B45" r:id="rId26" xr:uid="{C1AFDAEF-DC9D-48A4-A539-432832ACF706}"/>
    <hyperlink ref="B52" r:id="rId27" xr:uid="{E4312F6C-5111-4717-B528-26ED8FEA2005}"/>
    <hyperlink ref="B84" r:id="rId28" xr:uid="{58BFF470-68B0-4AAC-B7CE-314BB49E39AD}"/>
  </hyperlinks>
  <pageMargins left="0.23622047244094491" right="0.23622047244094491" top="0.74803149606299213" bottom="0.74803149606299213" header="0.31496062992125984" footer="0.31496062992125984"/>
  <pageSetup scale="51" fitToHeight="99" orientation="portrait" r:id="rId29"/>
  <headerFooter>
    <oddHeader>&amp;L&amp;"-,Bold"&amp;14VOCABULARY - NL</oddHeader>
    <oddFooter>&amp;L&amp;F - &amp;A&amp;C&amp;P/&amp;N&amp;R&amp;D</oddFooter>
  </headerFooter>
  <tableParts count="1">
    <tablePart r:id="rId3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221"/>
  <sheetViews>
    <sheetView workbookViewId="0">
      <pane ySplit="1" topLeftCell="A2" activePane="bottomLeft" state="frozen"/>
      <selection activeCell="J659" sqref="J659"/>
      <selection pane="bottomLeft" activeCell="J659" sqref="J659"/>
    </sheetView>
  </sheetViews>
  <sheetFormatPr defaultRowHeight="14.4" x14ac:dyDescent="0.3"/>
  <cols>
    <col min="1" max="1" width="21.109375" bestFit="1" customWidth="1"/>
    <col min="2" max="8" width="18" customWidth="1"/>
    <col min="9" max="9" width="2.5546875" style="2" customWidth="1"/>
  </cols>
  <sheetData>
    <row r="1" spans="1:8" x14ac:dyDescent="0.3">
      <c r="A1" s="1" t="s">
        <v>724</v>
      </c>
      <c r="B1" s="1" t="s">
        <v>9</v>
      </c>
      <c r="C1" s="1" t="s">
        <v>495</v>
      </c>
      <c r="D1" s="1" t="s">
        <v>714</v>
      </c>
      <c r="E1" s="1" t="s">
        <v>726</v>
      </c>
      <c r="F1" s="1" t="s">
        <v>715</v>
      </c>
      <c r="G1" s="1" t="s">
        <v>2440</v>
      </c>
      <c r="H1" s="1" t="s">
        <v>2454</v>
      </c>
    </row>
    <row r="2" spans="1:8" x14ac:dyDescent="0.3">
      <c r="A2" t="s">
        <v>731</v>
      </c>
      <c r="B2" t="s">
        <v>745</v>
      </c>
      <c r="C2" t="s">
        <v>513</v>
      </c>
      <c r="D2" t="s">
        <v>707</v>
      </c>
      <c r="E2" t="s">
        <v>26</v>
      </c>
      <c r="F2" t="s">
        <v>1710</v>
      </c>
      <c r="G2" t="s">
        <v>2441</v>
      </c>
      <c r="H2" t="s">
        <v>2455</v>
      </c>
    </row>
    <row r="3" spans="1:8" x14ac:dyDescent="0.3">
      <c r="A3" t="s">
        <v>1516</v>
      </c>
      <c r="B3" t="s">
        <v>2527</v>
      </c>
      <c r="C3" t="s">
        <v>2</v>
      </c>
      <c r="D3" t="s">
        <v>703</v>
      </c>
      <c r="E3" t="s">
        <v>745</v>
      </c>
      <c r="F3" t="s">
        <v>0</v>
      </c>
      <c r="G3" t="s">
        <v>716</v>
      </c>
      <c r="H3" t="s">
        <v>2456</v>
      </c>
    </row>
    <row r="4" spans="1:8" x14ac:dyDescent="0.3">
      <c r="A4" t="s">
        <v>732</v>
      </c>
      <c r="B4" t="s">
        <v>31</v>
      </c>
      <c r="C4" t="s">
        <v>6</v>
      </c>
      <c r="D4" t="s">
        <v>704</v>
      </c>
      <c r="E4" t="s">
        <v>1099</v>
      </c>
      <c r="F4" t="s">
        <v>1711</v>
      </c>
      <c r="G4" t="s">
        <v>2443</v>
      </c>
    </row>
    <row r="5" spans="1:8" x14ac:dyDescent="0.3">
      <c r="A5" t="s">
        <v>733</v>
      </c>
      <c r="B5" t="s">
        <v>60</v>
      </c>
      <c r="C5" t="s">
        <v>8</v>
      </c>
      <c r="D5" t="s">
        <v>705</v>
      </c>
      <c r="E5" t="s">
        <v>31</v>
      </c>
      <c r="F5" t="s">
        <v>740</v>
      </c>
      <c r="G5" t="s">
        <v>2442</v>
      </c>
    </row>
    <row r="6" spans="1:8" x14ac:dyDescent="0.3">
      <c r="B6" t="s">
        <v>734</v>
      </c>
      <c r="C6" t="s">
        <v>725</v>
      </c>
      <c r="D6" t="s">
        <v>706</v>
      </c>
      <c r="E6" t="s">
        <v>62</v>
      </c>
      <c r="F6" t="s">
        <v>718</v>
      </c>
    </row>
    <row r="7" spans="1:8" x14ac:dyDescent="0.3">
      <c r="B7" t="s">
        <v>4</v>
      </c>
      <c r="C7" t="s">
        <v>3</v>
      </c>
      <c r="D7" t="s">
        <v>2380</v>
      </c>
      <c r="E7" t="s">
        <v>60</v>
      </c>
      <c r="F7" t="s">
        <v>94</v>
      </c>
    </row>
    <row r="8" spans="1:8" x14ac:dyDescent="0.3">
      <c r="B8" t="s">
        <v>95</v>
      </c>
      <c r="E8" t="s">
        <v>4</v>
      </c>
      <c r="F8" t="s">
        <v>1</v>
      </c>
    </row>
    <row r="9" spans="1:8" x14ac:dyDescent="0.3">
      <c r="E9" t="s">
        <v>727</v>
      </c>
      <c r="F9" t="s">
        <v>717</v>
      </c>
    </row>
    <row r="10" spans="1:8" x14ac:dyDescent="0.3">
      <c r="E10" t="s">
        <v>95</v>
      </c>
      <c r="F10" t="s">
        <v>739</v>
      </c>
    </row>
    <row r="12" spans="1:8" x14ac:dyDescent="0.3">
      <c r="A12" s="2"/>
      <c r="B12" s="2"/>
      <c r="C12" s="2"/>
      <c r="D12" s="2"/>
      <c r="E12" s="2"/>
      <c r="F12" s="2"/>
      <c r="G12" s="2"/>
      <c r="H12" s="2"/>
    </row>
    <row r="221" s="2" customFormat="1" x14ac:dyDescent="0.3"/>
  </sheetData>
  <sortState xmlns:xlrd2="http://schemas.microsoft.com/office/spreadsheetml/2017/richdata2" ref="B2:B8">
    <sortCondition ref="B2:B8"/>
  </sortState>
  <pageMargins left="0.70866141732283472" right="0.70866141732283472" top="0.74803149606299213" bottom="0.74803149606299213" header="0.31496062992125984" footer="0.31496062992125984"/>
  <pageSetup fitToHeight="99" orientation="landscape" r:id="rId1"/>
  <headerFooter>
    <oddFooter>&amp;L&amp;D-&amp;T&amp;C&amp;P/&amp;N&amp;R&amp;F-&amp;A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pageSetUpPr fitToPage="1"/>
  </sheetPr>
  <dimension ref="A1:X2445"/>
  <sheetViews>
    <sheetView workbookViewId="0">
      <pane ySplit="1" topLeftCell="A223" activePane="bottomLeft" state="frozen"/>
      <selection activeCell="J659" sqref="J659"/>
      <selection pane="bottomLeft" activeCell="J659" sqref="J659"/>
    </sheetView>
  </sheetViews>
  <sheetFormatPr defaultRowHeight="14.4" x14ac:dyDescent="0.3"/>
  <cols>
    <col min="1" max="1" width="9.109375" style="4" customWidth="1"/>
    <col min="2" max="2" width="20.109375" style="12" customWidth="1"/>
    <col min="3" max="3" width="9.109375" style="23" customWidth="1"/>
    <col min="4" max="4" width="8.5546875" style="23" bestFit="1" customWidth="1"/>
    <col min="5" max="5" width="27.33203125" style="23" customWidth="1"/>
    <col min="6" max="6" width="26.88671875" style="23" customWidth="1"/>
    <col min="7" max="7" width="20.109375" style="12" customWidth="1"/>
    <col min="8" max="8" width="15.44140625" style="23" bestFit="1" customWidth="1"/>
    <col min="9" max="9" width="59.6640625" style="12" customWidth="1"/>
    <col min="10" max="10" width="39.109375" style="12" customWidth="1"/>
    <col min="11" max="12" width="30.33203125" style="4" customWidth="1"/>
    <col min="13" max="13" width="45.88671875" style="12" customWidth="1"/>
    <col min="14" max="15" width="57.6640625" style="23" customWidth="1"/>
    <col min="16" max="18" width="39.109375" style="12" customWidth="1"/>
    <col min="19" max="20" width="11.33203125" style="12" customWidth="1"/>
    <col min="21" max="21" width="3.5546875" style="2" customWidth="1"/>
  </cols>
  <sheetData>
    <row r="1" spans="1:24" s="1" customFormat="1" x14ac:dyDescent="0.3">
      <c r="A1" s="6" t="s">
        <v>708</v>
      </c>
      <c r="B1" s="6" t="s">
        <v>1537</v>
      </c>
      <c r="C1" s="22" t="s">
        <v>714</v>
      </c>
      <c r="D1" s="22" t="s">
        <v>709</v>
      </c>
      <c r="E1" s="22" t="s">
        <v>1543</v>
      </c>
      <c r="F1" s="22" t="s">
        <v>1838</v>
      </c>
      <c r="G1" s="6" t="s">
        <v>9</v>
      </c>
      <c r="H1" s="22" t="s">
        <v>495</v>
      </c>
      <c r="I1" s="6" t="s">
        <v>591</v>
      </c>
      <c r="J1" s="6" t="s">
        <v>511</v>
      </c>
      <c r="K1" s="6" t="s">
        <v>710</v>
      </c>
      <c r="L1" s="6" t="s">
        <v>713</v>
      </c>
      <c r="M1" s="6" t="s">
        <v>496</v>
      </c>
      <c r="N1" s="22" t="s">
        <v>1512</v>
      </c>
      <c r="O1" s="22" t="s">
        <v>1513</v>
      </c>
      <c r="P1" s="6" t="s">
        <v>716</v>
      </c>
      <c r="Q1" s="6" t="s">
        <v>1841</v>
      </c>
      <c r="R1" s="6" t="s">
        <v>1842</v>
      </c>
      <c r="S1" s="6" t="s">
        <v>2395</v>
      </c>
      <c r="T1" s="6" t="s">
        <v>2397</v>
      </c>
    </row>
    <row r="2" spans="1:24" hidden="1" x14ac:dyDescent="0.3">
      <c r="A2" s="4">
        <v>1</v>
      </c>
      <c r="B2" s="12" t="str">
        <f>IF($A2&lt;&gt;"",IF(VLOOKUP($A2,VocabularyAdoption!$A:$K,8,)=0,"",VLOOKUP($A2,VocabularyAdoption!$A:$K,8,)),"")</f>
        <v/>
      </c>
      <c r="C2" s="12" t="str">
        <f>IF($A2&lt;&gt;"",VLOOKUP($A2,Vocabulary!$A:$J,6,),"")</f>
        <v>EU</v>
      </c>
      <c r="D2" s="12" t="str">
        <f>IF($A2&lt;&gt;"",VLOOKUP($A2,Vocabulary!$A:$J,8,),"")</f>
        <v>eu</v>
      </c>
      <c r="E2" s="12" t="str">
        <f>IFERROR(VLOOKUP(D2,Prefix!$A:$B,2,),"")</f>
        <v>eu:</v>
      </c>
      <c r="F2" s="12" t="str">
        <f>IF($A2&lt;&gt;"",IF(VLOOKUP($A2,Vocabulary!$A:$J,9,)=0,"",VLOOKUP($A2,Vocabulary!$A:$J,9,)),"")</f>
        <v/>
      </c>
      <c r="G2" s="12" t="str">
        <f>IF($A2&lt;&gt;"",VLOOKUP($A2,Vocabulary!$A:$J,4,),"")</f>
        <v>Location</v>
      </c>
      <c r="H2" s="12" t="str">
        <f>IF($A2&lt;&gt;"",VLOOKUP($A2,Vocabulary!$A:$J,5,),"")</f>
        <v>Class</v>
      </c>
      <c r="I2" s="12" t="str">
        <f>IF(Table9[[#This Row],[URIName]]="",IF(AND(H2="ConceptScheme",LEFT(D2,7) &lt;&gt; "inspire", LEFT(D2,4) &lt;&gt; "oeaw"),CONCATENATE("&lt;",E2,LOWER(IF(F2="",J2,F2)),"&gt;"),CONCATENATE("&lt;",E2,IF(F2="",J2,F2),"&gt;")),CONCATENATE("&lt;",Table9[[#This Row],[URIName]],"&gt;"))</f>
        <v>&lt;eu:Address&gt;</v>
      </c>
      <c r="J2" s="12" t="str">
        <f>IF($A2&lt;&gt;"",VLOOKUP($A2,Vocabulary!$A:$J,2,),"")</f>
        <v>Address</v>
      </c>
      <c r="K2" s="12" t="str">
        <f>IFERROR(IF(VLOOKUP(A2,VocabularyNL!$A:$G,6)=0,"",VLOOKUP(A2,VocabularyNL!$A:$G,6)),"")</f>
        <v/>
      </c>
      <c r="L2" s="12" t="str">
        <f>IFERROR(IF(VLOOKUP(A2,VocabularyFR!$A:$G,6)=0,"",VLOOKUP(A2,VocabularyFR!$A:$G,6)),"")</f>
        <v/>
      </c>
      <c r="M2" s="12" t="str">
        <f>IFERROR(IF(VLOOKUP(A2,Vocabulary!$A:$F,3)=0,"",VLOOKUP(A2,Vocabulary!$A:$F,3)),"")</f>
        <v>An address representing a location.</v>
      </c>
      <c r="N2" s="12" t="str">
        <f>IFERROR(IF(VLOOKUP(A2,VocabularyNL!$A:$H,7)=0,"",VLOOKUP(A2,VocabularyNL!$A:$H,7)),"")</f>
        <v/>
      </c>
      <c r="O2" s="12" t="str">
        <f>IFERROR(IF(VLOOKUP(A2,VocabularyFR!$A:$H,7)=0,"",VLOOKUP(A2,VocabularyFR!$A:$H,7)),"")</f>
        <v/>
      </c>
      <c r="P2" s="12" t="str">
        <f>IF($A2&lt;&gt;"",IF(VLOOKUP($A2,Vocabulary!$A:$J,7,)&lt;&gt;"",VLOOKUP($A2,Vocabulary!$A:$J,7,),""),"")</f>
        <v/>
      </c>
      <c r="Q2" s="12" t="str">
        <f>IFERROR(IF(VLOOKUP(A2,VocabularyNL!$A:$H,8)=0,"",VLOOKUP(A2,VocabularyNL!$A:$H,8)),"")</f>
        <v/>
      </c>
      <c r="R2" s="12" t="str">
        <f>IFERROR(IF(VLOOKUP(A2,VocabularyFR!$A:$H,8)=0,"",VLOOKUP(A2,VocabularyFR!$A:$H,8)),"")</f>
        <v/>
      </c>
      <c r="S2" s="42" t="str">
        <f>VLOOKUP(Table9[[#This Row],[Id]],Vocabulary!A:K,11)</f>
        <v>no</v>
      </c>
      <c r="T2" s="42" t="str">
        <f>VLOOKUP(Table9[[#This Row],[Id]],Vocabulary!A:L,12)</f>
        <v>no</v>
      </c>
      <c r="V2" t="s">
        <v>723</v>
      </c>
      <c r="W2" s="7">
        <f>MAX(A:A)+1</f>
        <v>757</v>
      </c>
    </row>
    <row r="3" spans="1:24" hidden="1" x14ac:dyDescent="0.3">
      <c r="A3" s="4">
        <v>2</v>
      </c>
      <c r="B3" s="12" t="str">
        <f>IF($A3&lt;&gt;"",IF(VLOOKUP($A3,VocabularyAdoption!$A:$K,8,)=0,"",VLOOKUP($A3,VocabularyAdoption!$A:$K,8,)),"")</f>
        <v/>
      </c>
      <c r="C3" s="12" t="str">
        <f>IF($A3&lt;&gt;"",VLOOKUP($A3,Vocabulary!$A:$J,6,),"")</f>
        <v>EU</v>
      </c>
      <c r="D3" s="12" t="str">
        <f>IF($A3&lt;&gt;"",VLOOKUP($A3,Vocabulary!$A:$J,8,),"")</f>
        <v>eu</v>
      </c>
      <c r="E3" s="12" t="str">
        <f>IFERROR(VLOOKUP(D3,Prefix!$A:$B,2,),"")</f>
        <v>eu:</v>
      </c>
      <c r="F3" s="12" t="str">
        <f>IF($A3&lt;&gt;"",IF(VLOOKUP($A3,Vocabulary!$A:$J,9,)=0,"",VLOOKUP($A3,Vocabulary!$A:$J,9,)),"")</f>
        <v/>
      </c>
      <c r="G3" s="12" t="str">
        <f>IF($A3&lt;&gt;"",VLOOKUP($A3,Vocabulary!$A:$J,4,),"")</f>
        <v>Location</v>
      </c>
      <c r="H3" s="12" t="str">
        <f>IF($A3&lt;&gt;"",VLOOKUP($A3,Vocabulary!$A:$J,5,),"")</f>
        <v>Property</v>
      </c>
      <c r="I3" s="12" t="str">
        <f>IF(Table9[[#This Row],[URIName]]="",IF(AND(H3="ConceptScheme",LEFT(D3,7) &lt;&gt; "inspire", LEFT(D3,4) &lt;&gt; "oeaw"),CONCATENATE("&lt;",E3,LOWER(IF(F3="",J3,F3)),"&gt;"),CONCATENATE("&lt;",E3,IF(F3="",J3,F3),"&gt;")),CONCATENATE("&lt;",Table9[[#This Row],[URIName]],"&gt;"))</f>
        <v>&lt;eu:AddressFullAddress&gt;</v>
      </c>
      <c r="J3" s="12" t="str">
        <f>IF($A3&lt;&gt;"",VLOOKUP($A3,Vocabulary!$A:$J,2,),"")</f>
        <v>AddressFullAddress</v>
      </c>
      <c r="K3" s="12" t="str">
        <f>IFERROR(IF(VLOOKUP(A3,VocabularyNL!$A:$G,6)=0,"",VLOOKUP(A3,VocabularyNL!$A:$G,6)),"")</f>
        <v/>
      </c>
      <c r="L3" s="12" t="str">
        <f>IFERROR(IF(VLOOKUP(A3,VocabularyFR!$A:$G,6)=0,"",VLOOKUP(A3,VocabularyFR!$A:$G,6)),"")</f>
        <v/>
      </c>
      <c r="M3" s="12" t="str">
        <f>IFERROR(IF(VLOOKUP(A3,Vocabulary!$A:$F,3)=0,"",VLOOKUP(A3,Vocabulary!$A:$F,3)),"")</f>
        <v>The complete address with or without formatting.</v>
      </c>
      <c r="N3" s="12" t="str">
        <f>IFERROR(IF(VLOOKUP(A3,VocabularyNL!$A:$H,7)=0,"",VLOOKUP(A3,VocabularyNL!$A:$H,7)),"")</f>
        <v/>
      </c>
      <c r="O3" s="12" t="str">
        <f>IFERROR(IF(VLOOKUP(A3,VocabularyFR!$A:$H,7)=0,"",VLOOKUP(A3,VocabularyFR!$A:$H,7)),"")</f>
        <v/>
      </c>
      <c r="P3" s="12" t="str">
        <f>IF($A3&lt;&gt;"",IF(VLOOKUP($A3,Vocabulary!$A:$J,7,)&lt;&gt;"",VLOOKUP($A3,Vocabulary!$A:$J,7,),""),"")</f>
        <v/>
      </c>
      <c r="Q3" s="12" t="str">
        <f>IFERROR(IF(VLOOKUP(A3,VocabularyNL!$A:$H,8)=0,"",VLOOKUP(A3,VocabularyNL!$A:$H,8)),"")</f>
        <v/>
      </c>
      <c r="R3" s="12" t="str">
        <f>IFERROR(IF(VLOOKUP(A3,VocabularyFR!$A:$H,8)=0,"",VLOOKUP(A3,VocabularyFR!$A:$H,8)),"")</f>
        <v/>
      </c>
      <c r="S3" s="12" t="str">
        <f>VLOOKUP(Table9[[#This Row],[Id]],Vocabulary!A:K,11)</f>
        <v>no</v>
      </c>
      <c r="T3" s="12" t="str">
        <f>VLOOKUP(Table9[[#This Row],[Id]],Vocabulary!A:L,12)</f>
        <v>no</v>
      </c>
      <c r="V3" t="s">
        <v>728</v>
      </c>
      <c r="W3" s="7">
        <f>SUM(A2:A662)</f>
        <v>247016</v>
      </c>
      <c r="X3" t="str">
        <f>IF(W3&lt;&gt;Vocabulary!O3,"nok","ok")</f>
        <v>ok</v>
      </c>
    </row>
    <row r="4" spans="1:24" hidden="1" x14ac:dyDescent="0.3">
      <c r="A4" s="4">
        <v>3</v>
      </c>
      <c r="B4" s="12" t="str">
        <f>IF($A4&lt;&gt;"",IF(VLOOKUP($A4,VocabularyAdoption!$A:$K,8,)=0,"",VLOOKUP($A4,VocabularyAdoption!$A:$K,8,)),"")</f>
        <v/>
      </c>
      <c r="C4" s="12" t="str">
        <f>IF($A4&lt;&gt;"",VLOOKUP($A4,Vocabulary!$A:$J,6,),"")</f>
        <v>EU</v>
      </c>
      <c r="D4" s="12" t="str">
        <f>IF($A4&lt;&gt;"",VLOOKUP($A4,Vocabulary!$A:$J,8,),"")</f>
        <v>eu</v>
      </c>
      <c r="E4" s="12" t="str">
        <f>IFERROR(VLOOKUP(D4,Prefix!$A:$B,2,),"")</f>
        <v>eu:</v>
      </c>
      <c r="F4" s="12" t="str">
        <f>IF($A4&lt;&gt;"",IF(VLOOKUP($A4,Vocabulary!$A:$J,9,)=0,"",VLOOKUP($A4,Vocabulary!$A:$J,9,)),"")</f>
        <v/>
      </c>
      <c r="G4" s="12" t="str">
        <f>IF($A4&lt;&gt;"",VLOOKUP($A4,Vocabulary!$A:$J,4,),"")</f>
        <v>Location</v>
      </c>
      <c r="H4" s="12" t="str">
        <f>IF($A4&lt;&gt;"",VLOOKUP($A4,Vocabulary!$A:$J,5,),"")</f>
        <v>Property</v>
      </c>
      <c r="I4" s="12" t="str">
        <f>IF(Table9[[#This Row],[URIName]]="",IF(AND(H4="ConceptScheme",LEFT(D4,7) &lt;&gt; "inspire", LEFT(D4,4) &lt;&gt; "oeaw"),CONCATENATE("&lt;",E4,LOWER(IF(F4="",J4,F4)),"&gt;"),CONCATENATE("&lt;",E4,IF(F4="",J4,F4),"&gt;")),CONCATENATE("&lt;",Table9[[#This Row],[URIName]],"&gt;"))</f>
        <v>&lt;eu:AddressPOBox&gt;</v>
      </c>
      <c r="J4" s="12" t="str">
        <f>IF($A4&lt;&gt;"",VLOOKUP($A4,Vocabulary!$A:$J,2,),"")</f>
        <v>AddressPOBox</v>
      </c>
      <c r="K4" s="12" t="str">
        <f>IFERROR(IF(VLOOKUP(A4,VocabularyNL!$A:$G,6)=0,"",VLOOKUP(A4,VocabularyNL!$A:$G,6)),"")</f>
        <v/>
      </c>
      <c r="L4" s="12" t="str">
        <f>IFERROR(IF(VLOOKUP(A4,VocabularyFR!$A:$G,6)=0,"",VLOOKUP(A4,VocabularyFR!$A:$G,6)),"")</f>
        <v/>
      </c>
      <c r="M4" s="12" t="str">
        <f>IFERROR(IF(VLOOKUP(A4,Vocabulary!$A:$F,3)=0,"",VLOOKUP(A4,Vocabulary!$A:$F,3)),"")</f>
        <v>The Post Office Box number.</v>
      </c>
      <c r="N4" s="12" t="str">
        <f>IFERROR(IF(VLOOKUP(A4,VocabularyNL!$A:$H,7)=0,"",VLOOKUP(A4,VocabularyNL!$A:$H,7)),"")</f>
        <v/>
      </c>
      <c r="O4" s="12" t="str">
        <f>IFERROR(IF(VLOOKUP(A4,VocabularyFR!$A:$H,7)=0,"",VLOOKUP(A4,VocabularyFR!$A:$H,7)),"")</f>
        <v/>
      </c>
      <c r="P4" s="12" t="str">
        <f>IF($A4&lt;&gt;"",IF(VLOOKUP($A4,Vocabulary!$A:$J,7,)&lt;&gt;"",VLOOKUP($A4,Vocabulary!$A:$J,7,),""),"")</f>
        <v/>
      </c>
      <c r="Q4" s="12" t="str">
        <f>IFERROR(IF(VLOOKUP(A4,VocabularyNL!$A:$H,8)=0,"",VLOOKUP(A4,VocabularyNL!$A:$H,8)),"")</f>
        <v/>
      </c>
      <c r="R4" s="12" t="str">
        <f>IFERROR(IF(VLOOKUP(A4,VocabularyFR!$A:$H,8)=0,"",VLOOKUP(A4,VocabularyFR!$A:$H,8)),"")</f>
        <v/>
      </c>
      <c r="S4" s="12" t="str">
        <f>VLOOKUP(Table9[[#This Row],[Id]],Vocabulary!A:K,11)</f>
        <v>no</v>
      </c>
      <c r="T4" s="12" t="str">
        <f>VLOOKUP(Table9[[#This Row],[Id]],Vocabulary!A:L,12)</f>
        <v>no</v>
      </c>
    </row>
    <row r="5" spans="1:24" hidden="1" x14ac:dyDescent="0.3">
      <c r="A5" s="4">
        <v>4</v>
      </c>
      <c r="B5" s="12" t="str">
        <f>IF($A5&lt;&gt;"",IF(VLOOKUP($A5,VocabularyAdoption!$A:$K,8,)=0,"",VLOOKUP($A5,VocabularyAdoption!$A:$K,8,)),"")</f>
        <v/>
      </c>
      <c r="C5" s="12" t="str">
        <f>IF($A5&lt;&gt;"",VLOOKUP($A5,Vocabulary!$A:$J,6,),"")</f>
        <v>EU</v>
      </c>
      <c r="D5" s="12" t="str">
        <f>IF($A5&lt;&gt;"",VLOOKUP($A5,Vocabulary!$A:$J,8,),"")</f>
        <v>eu</v>
      </c>
      <c r="E5" s="12" t="str">
        <f>IFERROR(VLOOKUP(D5,Prefix!$A:$B,2,),"")</f>
        <v>eu:</v>
      </c>
      <c r="F5" s="12" t="str">
        <f>IF($A5&lt;&gt;"",IF(VLOOKUP($A5,Vocabulary!$A:$J,9,)=0,"",VLOOKUP($A5,Vocabulary!$A:$J,9,)),"")</f>
        <v/>
      </c>
      <c r="G5" s="12" t="str">
        <f>IF($A5&lt;&gt;"",VLOOKUP($A5,Vocabulary!$A:$J,4,),"")</f>
        <v>Location</v>
      </c>
      <c r="H5" s="12" t="str">
        <f>IF($A5&lt;&gt;"",VLOOKUP($A5,Vocabulary!$A:$J,5,),"")</f>
        <v>Property</v>
      </c>
      <c r="I5" s="12" t="str">
        <f>IF(Table9[[#This Row],[URIName]]="",IF(AND(H5="ConceptScheme",LEFT(D5,7) &lt;&gt; "inspire", LEFT(D5,4) &lt;&gt; "oeaw"),CONCATENATE("&lt;",E5,LOWER(IF(F5="",J5,F5)),"&gt;"),CONCATENATE("&lt;",E5,IF(F5="",J5,F5),"&gt;")),CONCATENATE("&lt;",Table9[[#This Row],[URIName]],"&gt;"))</f>
        <v>&lt;eu:AddressThoroughfare&gt;</v>
      </c>
      <c r="J5" s="12" t="str">
        <f>IF($A5&lt;&gt;"",VLOOKUP($A5,Vocabulary!$A:$J,2,),"")</f>
        <v>AddressThoroughfare</v>
      </c>
      <c r="K5" s="12" t="str">
        <f>IFERROR(IF(VLOOKUP(A5,VocabularyNL!$A:$G,6)=0,"",VLOOKUP(A5,VocabularyNL!$A:$G,6)),"")</f>
        <v/>
      </c>
      <c r="L5" s="12" t="str">
        <f>IFERROR(IF(VLOOKUP(A5,VocabularyFR!$A:$G,6)=0,"",VLOOKUP(A5,VocabularyFR!$A:$G,6)),"")</f>
        <v/>
      </c>
      <c r="M5" s="12" t="str">
        <f>IFERROR(IF(VLOOKUP(A5,Vocabulary!$A:$F,3)=0,"",VLOOKUP(A5,Vocabulary!$A:$F,3)),"")</f>
        <v>The name of a passage or way through from one location to another.</v>
      </c>
      <c r="N5" s="12" t="str">
        <f>IFERROR(IF(VLOOKUP(A5,VocabularyNL!$A:$H,7)=0,"",VLOOKUP(A5,VocabularyNL!$A:$H,7)),"")</f>
        <v/>
      </c>
      <c r="O5" s="12" t="str">
        <f>IFERROR(IF(VLOOKUP(A5,VocabularyFR!$A:$H,7)=0,"",VLOOKUP(A5,VocabularyFR!$A:$H,7)),"")</f>
        <v/>
      </c>
      <c r="P5" s="12" t="str">
        <f>IF($A5&lt;&gt;"",IF(VLOOKUP($A5,Vocabulary!$A:$J,7,)&lt;&gt;"",VLOOKUP($A5,Vocabulary!$A:$J,7,),""),"")</f>
        <v/>
      </c>
      <c r="Q5" s="12" t="str">
        <f>IFERROR(IF(VLOOKUP(A5,VocabularyNL!$A:$H,8)=0,"",VLOOKUP(A5,VocabularyNL!$A:$H,8)),"")</f>
        <v/>
      </c>
      <c r="R5" s="12" t="str">
        <f>IFERROR(IF(VLOOKUP(A5,VocabularyFR!$A:$H,8)=0,"",VLOOKUP(A5,VocabularyFR!$A:$H,8)),"")</f>
        <v/>
      </c>
      <c r="S5" s="12" t="str">
        <f>VLOOKUP(Table9[[#This Row],[Id]],Vocabulary!A:K,11)</f>
        <v>no</v>
      </c>
      <c r="T5" s="12" t="str">
        <f>VLOOKUP(Table9[[#This Row],[Id]],Vocabulary!A:L,12)</f>
        <v>no</v>
      </c>
    </row>
    <row r="6" spans="1:24" hidden="1" x14ac:dyDescent="0.3">
      <c r="A6" s="4">
        <v>5</v>
      </c>
      <c r="B6" s="12" t="str">
        <f>IF($A6&lt;&gt;"",IF(VLOOKUP($A6,VocabularyAdoption!$A:$K,8,)=0,"",VLOOKUP($A6,VocabularyAdoption!$A:$K,8,)),"")</f>
        <v/>
      </c>
      <c r="C6" s="12" t="str">
        <f>IF($A6&lt;&gt;"",VLOOKUP($A6,Vocabulary!$A:$J,6,),"")</f>
        <v>EU</v>
      </c>
      <c r="D6" s="12" t="str">
        <f>IF($A6&lt;&gt;"",VLOOKUP($A6,Vocabulary!$A:$J,8,),"")</f>
        <v>eu</v>
      </c>
      <c r="E6" s="12" t="str">
        <f>IFERROR(VLOOKUP(D6,Prefix!$A:$B,2,),"")</f>
        <v>eu:</v>
      </c>
      <c r="F6" s="12" t="str">
        <f>IF($A6&lt;&gt;"",IF(VLOOKUP($A6,Vocabulary!$A:$J,9,)=0,"",VLOOKUP($A6,Vocabulary!$A:$J,9,)),"")</f>
        <v/>
      </c>
      <c r="G6" s="12" t="str">
        <f>IF($A6&lt;&gt;"",VLOOKUP($A6,Vocabulary!$A:$J,4,),"")</f>
        <v>Location</v>
      </c>
      <c r="H6" s="12" t="str">
        <f>IF($A6&lt;&gt;"",VLOOKUP($A6,Vocabulary!$A:$J,5,),"")</f>
        <v>Property</v>
      </c>
      <c r="I6" s="12" t="str">
        <f>IF(Table9[[#This Row],[URIName]]="",IF(AND(H6="ConceptScheme",LEFT(D6,7) &lt;&gt; "inspire", LEFT(D6,4) &lt;&gt; "oeaw"),CONCATENATE("&lt;",E6,LOWER(IF(F6="",J6,F6)),"&gt;"),CONCATENATE("&lt;",E6,IF(F6="",J6,F6),"&gt;")),CONCATENATE("&lt;",Table9[[#This Row],[URIName]],"&gt;"))</f>
        <v>&lt;eu:AddressLocatorDesignator&gt;</v>
      </c>
      <c r="J6" s="12" t="str">
        <f>IF($A6&lt;&gt;"",VLOOKUP($A6,Vocabulary!$A:$J,2,),"")</f>
        <v>AddressLocatorDesignator</v>
      </c>
      <c r="K6" s="12" t="str">
        <f>IFERROR(IF(VLOOKUP(A6,VocabularyNL!$A:$G,6)=0,"",VLOOKUP(A6,VocabularyNL!$A:$G,6)),"")</f>
        <v/>
      </c>
      <c r="L6" s="12" t="str">
        <f>IFERROR(IF(VLOOKUP(A6,VocabularyFR!$A:$G,6)=0,"",VLOOKUP(A6,VocabularyFR!$A:$G,6)),"")</f>
        <v/>
      </c>
      <c r="M6" s="12" t="str">
        <f>IFERROR(IF(VLOOKUP(A6,Vocabulary!$A:$F,3)=0,"",VLOOKUP(A6,Vocabulary!$A:$F,3)),"")</f>
        <v>A number or a sequence of characters that uniquely identifies the locator within the relevant scope.</v>
      </c>
      <c r="N6" s="12" t="str">
        <f>IFERROR(IF(VLOOKUP(A6,VocabularyNL!$A:$H,7)=0,"",VLOOKUP(A6,VocabularyNL!$A:$H,7)),"")</f>
        <v/>
      </c>
      <c r="O6" s="12" t="str">
        <f>IFERROR(IF(VLOOKUP(A6,VocabularyFR!$A:$H,7)=0,"",VLOOKUP(A6,VocabularyFR!$A:$H,7)),"")</f>
        <v/>
      </c>
      <c r="P6" s="12" t="str">
        <f>IF($A6&lt;&gt;"",IF(VLOOKUP($A6,Vocabulary!$A:$J,7,)&lt;&gt;"",VLOOKUP($A6,Vocabulary!$A:$J,7,),""),"")</f>
        <v/>
      </c>
      <c r="Q6" s="12" t="str">
        <f>IFERROR(IF(VLOOKUP(A6,VocabularyNL!$A:$H,8)=0,"",VLOOKUP(A6,VocabularyNL!$A:$H,8)),"")</f>
        <v/>
      </c>
      <c r="R6" s="12" t="str">
        <f>IFERROR(IF(VLOOKUP(A6,VocabularyFR!$A:$H,8)=0,"",VLOOKUP(A6,VocabularyFR!$A:$H,8)),"")</f>
        <v/>
      </c>
      <c r="S6" s="12" t="str">
        <f>VLOOKUP(Table9[[#This Row],[Id]],Vocabulary!A:K,11)</f>
        <v>no</v>
      </c>
      <c r="T6" s="12" t="str">
        <f>VLOOKUP(Table9[[#This Row],[Id]],Vocabulary!A:L,12)</f>
        <v>no</v>
      </c>
    </row>
    <row r="7" spans="1:24" hidden="1" x14ac:dyDescent="0.3">
      <c r="A7" s="4">
        <v>6</v>
      </c>
      <c r="B7" s="12" t="str">
        <f>IF($A7&lt;&gt;"",IF(VLOOKUP($A7,VocabularyAdoption!$A:$K,8,)=0,"",VLOOKUP($A7,VocabularyAdoption!$A:$K,8,)),"")</f>
        <v/>
      </c>
      <c r="C7" s="12" t="str">
        <f>IF($A7&lt;&gt;"",VLOOKUP($A7,Vocabulary!$A:$J,6,),"")</f>
        <v>EU</v>
      </c>
      <c r="D7" s="12" t="str">
        <f>IF($A7&lt;&gt;"",VLOOKUP($A7,Vocabulary!$A:$J,8,),"")</f>
        <v>eu</v>
      </c>
      <c r="E7" s="12" t="str">
        <f>IFERROR(VLOOKUP(D7,Prefix!$A:$B,2,),"")</f>
        <v>eu:</v>
      </c>
      <c r="F7" s="12" t="str">
        <f>IF($A7&lt;&gt;"",IF(VLOOKUP($A7,Vocabulary!$A:$J,9,)=0,"",VLOOKUP($A7,Vocabulary!$A:$J,9,)),"")</f>
        <v/>
      </c>
      <c r="G7" s="12" t="str">
        <f>IF($A7&lt;&gt;"",VLOOKUP($A7,Vocabulary!$A:$J,4,),"")</f>
        <v>Location</v>
      </c>
      <c r="H7" s="12" t="str">
        <f>IF($A7&lt;&gt;"",VLOOKUP($A7,Vocabulary!$A:$J,5,),"")</f>
        <v>Property</v>
      </c>
      <c r="I7" s="12" t="str">
        <f>IF(Table9[[#This Row],[URIName]]="",IF(AND(H7="ConceptScheme",LEFT(D7,7) &lt;&gt; "inspire", LEFT(D7,4) &lt;&gt; "oeaw"),CONCATENATE("&lt;",E7,LOWER(IF(F7="",J7,F7)),"&gt;"),CONCATENATE("&lt;",E7,IF(F7="",J7,F7),"&gt;")),CONCATENATE("&lt;",Table9[[#This Row],[URIName]],"&gt;"))</f>
        <v>&lt;eu:AddressLocatorName&gt;</v>
      </c>
      <c r="J7" s="12" t="str">
        <f>IF($A7&lt;&gt;"",VLOOKUP($A7,Vocabulary!$A:$J,2,),"")</f>
        <v>AddressLocatorName</v>
      </c>
      <c r="K7" s="12" t="str">
        <f>IFERROR(IF(VLOOKUP(A7,VocabularyNL!$A:$G,6)=0,"",VLOOKUP(A7,VocabularyNL!$A:$G,6)),"")</f>
        <v/>
      </c>
      <c r="L7" s="12" t="str">
        <f>IFERROR(IF(VLOOKUP(A7,VocabularyFR!$A:$G,6)=0,"",VLOOKUP(A7,VocabularyFR!$A:$G,6)),"")</f>
        <v/>
      </c>
      <c r="M7" s="12" t="str">
        <f>IFERROR(IF(VLOOKUP(A7,Vocabulary!$A:$F,3)=0,"",VLOOKUP(A7,Vocabulary!$A:$F,3)),"")</f>
        <v>A proper noun applied to the real world entity identified by the address.</v>
      </c>
      <c r="N7" s="12" t="str">
        <f>IFERROR(IF(VLOOKUP(A7,VocabularyNL!$A:$H,7)=0,"",VLOOKUP(A7,VocabularyNL!$A:$H,7)),"")</f>
        <v/>
      </c>
      <c r="O7" s="12" t="str">
        <f>IFERROR(IF(VLOOKUP(A7,VocabularyFR!$A:$H,7)=0,"",VLOOKUP(A7,VocabularyFR!$A:$H,7)),"")</f>
        <v/>
      </c>
      <c r="P7" s="12" t="str">
        <f>IF($A7&lt;&gt;"",IF(VLOOKUP($A7,Vocabulary!$A:$J,7,)&lt;&gt;"",VLOOKUP($A7,Vocabulary!$A:$J,7,),""),"")</f>
        <v/>
      </c>
      <c r="Q7" s="12" t="str">
        <f>IFERROR(IF(VLOOKUP(A7,VocabularyNL!$A:$H,8)=0,"",VLOOKUP(A7,VocabularyNL!$A:$H,8)),"")</f>
        <v/>
      </c>
      <c r="R7" s="12" t="str">
        <f>IFERROR(IF(VLOOKUP(A7,VocabularyFR!$A:$H,8)=0,"",VLOOKUP(A7,VocabularyFR!$A:$H,8)),"")</f>
        <v/>
      </c>
      <c r="S7" s="12" t="str">
        <f>VLOOKUP(Table9[[#This Row],[Id]],Vocabulary!A:K,11)</f>
        <v>no</v>
      </c>
      <c r="T7" s="12" t="str">
        <f>VLOOKUP(Table9[[#This Row],[Id]],Vocabulary!A:L,12)</f>
        <v>no</v>
      </c>
    </row>
    <row r="8" spans="1:24" hidden="1" x14ac:dyDescent="0.3">
      <c r="A8" s="4">
        <v>7</v>
      </c>
      <c r="B8" s="12" t="str">
        <f>IF($A8&lt;&gt;"",IF(VLOOKUP($A8,VocabularyAdoption!$A:$K,8,)=0,"",VLOOKUP($A8,VocabularyAdoption!$A:$K,8,)),"")</f>
        <v/>
      </c>
      <c r="C8" s="12" t="str">
        <f>IF($A8&lt;&gt;"",VLOOKUP($A8,Vocabulary!$A:$J,6,),"")</f>
        <v>EU</v>
      </c>
      <c r="D8" s="12" t="str">
        <f>IF($A8&lt;&gt;"",VLOOKUP($A8,Vocabulary!$A:$J,8,),"")</f>
        <v>eu</v>
      </c>
      <c r="E8" s="12" t="str">
        <f>IFERROR(VLOOKUP(D8,Prefix!$A:$B,2,),"")</f>
        <v>eu:</v>
      </c>
      <c r="F8" s="12" t="str">
        <f>IF($A8&lt;&gt;"",IF(VLOOKUP($A8,Vocabulary!$A:$J,9,)=0,"",VLOOKUP($A8,Vocabulary!$A:$J,9,)),"")</f>
        <v/>
      </c>
      <c r="G8" s="12" t="str">
        <f>IF($A8&lt;&gt;"",VLOOKUP($A8,Vocabulary!$A:$J,4,),"")</f>
        <v>Location</v>
      </c>
      <c r="H8" s="12" t="str">
        <f>IF($A8&lt;&gt;"",VLOOKUP($A8,Vocabulary!$A:$J,5,),"")</f>
        <v>Property</v>
      </c>
      <c r="I8" s="12" t="str">
        <f>IF(Table9[[#This Row],[URIName]]="",IF(AND(H8="ConceptScheme",LEFT(D8,7) &lt;&gt; "inspire", LEFT(D8,4) &lt;&gt; "oeaw"),CONCATENATE("&lt;",E8,LOWER(IF(F8="",J8,F8)),"&gt;"),CONCATENATE("&lt;",E8,IF(F8="",J8,F8),"&gt;")),CONCATENATE("&lt;",Table9[[#This Row],[URIName]],"&gt;"))</f>
        <v>&lt;eu:AddressAddressArea&gt;</v>
      </c>
      <c r="J8" s="12" t="str">
        <f>IF($A8&lt;&gt;"",VLOOKUP($A8,Vocabulary!$A:$J,2,),"")</f>
        <v>AddressAddressArea</v>
      </c>
      <c r="K8" s="12" t="str">
        <f>IFERROR(IF(VLOOKUP(A8,VocabularyNL!$A:$G,6)=0,"",VLOOKUP(A8,VocabularyNL!$A:$G,6)),"")</f>
        <v/>
      </c>
      <c r="L8" s="12" t="str">
        <f>IFERROR(IF(VLOOKUP(A8,VocabularyFR!$A:$G,6)=0,"",VLOOKUP(A8,VocabularyFR!$A:$G,6)),"")</f>
        <v/>
      </c>
      <c r="M8" s="12" t="str">
        <f>IFERROR(IF(VLOOKUP(A8,Vocabulary!$A:$F,3)=0,"",VLOOKUP(A8,Vocabulary!$A:$F,3)),"")</f>
        <v>The name of a geographic area or locality that groups a number of addressable objects for addressing purposes, without being an administrative unit.</v>
      </c>
      <c r="N8" s="12" t="str">
        <f>IFERROR(IF(VLOOKUP(A8,VocabularyNL!$A:$H,7)=0,"",VLOOKUP(A8,VocabularyNL!$A:$H,7)),"")</f>
        <v/>
      </c>
      <c r="O8" s="12" t="str">
        <f>IFERROR(IF(VLOOKUP(A8,VocabularyFR!$A:$H,7)=0,"",VLOOKUP(A8,VocabularyFR!$A:$H,7)),"")</f>
        <v/>
      </c>
      <c r="P8" s="12" t="str">
        <f>IF($A8&lt;&gt;"",IF(VLOOKUP($A8,Vocabulary!$A:$J,7,)&lt;&gt;"",VLOOKUP($A8,Vocabulary!$A:$J,7,),""),"")</f>
        <v/>
      </c>
      <c r="Q8" s="12" t="str">
        <f>IFERROR(IF(VLOOKUP(A8,VocabularyNL!$A:$H,8)=0,"",VLOOKUP(A8,VocabularyNL!$A:$H,8)),"")</f>
        <v/>
      </c>
      <c r="R8" s="12" t="str">
        <f>IFERROR(IF(VLOOKUP(A8,VocabularyFR!$A:$H,8)=0,"",VLOOKUP(A8,VocabularyFR!$A:$H,8)),"")</f>
        <v/>
      </c>
      <c r="S8" s="12" t="str">
        <f>VLOOKUP(Table9[[#This Row],[Id]],Vocabulary!A:K,11)</f>
        <v>no</v>
      </c>
      <c r="T8" s="12" t="str">
        <f>VLOOKUP(Table9[[#This Row],[Id]],Vocabulary!A:L,12)</f>
        <v>no</v>
      </c>
    </row>
    <row r="9" spans="1:24" hidden="1" x14ac:dyDescent="0.3">
      <c r="A9" s="4">
        <v>8</v>
      </c>
      <c r="B9" s="12" t="str">
        <f>IF($A9&lt;&gt;"",IF(VLOOKUP($A9,VocabularyAdoption!$A:$K,8,)=0,"",VLOOKUP($A9,VocabularyAdoption!$A:$K,8,)),"")</f>
        <v/>
      </c>
      <c r="C9" s="12" t="str">
        <f>IF($A9&lt;&gt;"",VLOOKUP($A9,Vocabulary!$A:$J,6,),"")</f>
        <v>EU</v>
      </c>
      <c r="D9" s="12" t="str">
        <f>IF($A9&lt;&gt;"",VLOOKUP($A9,Vocabulary!$A:$J,8,),"")</f>
        <v>eu</v>
      </c>
      <c r="E9" s="12" t="str">
        <f>IFERROR(VLOOKUP(D9,Prefix!$A:$B,2,),"")</f>
        <v>eu:</v>
      </c>
      <c r="F9" s="12" t="str">
        <f>IF($A9&lt;&gt;"",IF(VLOOKUP($A9,Vocabulary!$A:$J,9,)=0,"",VLOOKUP($A9,Vocabulary!$A:$J,9,)),"")</f>
        <v/>
      </c>
      <c r="G9" s="12" t="str">
        <f>IF($A9&lt;&gt;"",VLOOKUP($A9,Vocabulary!$A:$J,4,),"")</f>
        <v>Location</v>
      </c>
      <c r="H9" s="12" t="str">
        <f>IF($A9&lt;&gt;"",VLOOKUP($A9,Vocabulary!$A:$J,5,),"")</f>
        <v>Property</v>
      </c>
      <c r="I9" s="12" t="str">
        <f>IF(Table9[[#This Row],[URIName]]="",IF(AND(H9="ConceptScheme",LEFT(D9,7) &lt;&gt; "inspire", LEFT(D9,4) &lt;&gt; "oeaw"),CONCATENATE("&lt;",E9,LOWER(IF(F9="",J9,F9)),"&gt;"),CONCATENATE("&lt;",E9,IF(F9="",J9,F9),"&gt;")),CONCATENATE("&lt;",Table9[[#This Row],[URIName]],"&gt;"))</f>
        <v>&lt;eu:AddressPostName&gt;</v>
      </c>
      <c r="J9" s="12" t="str">
        <f>IF($A9&lt;&gt;"",VLOOKUP($A9,Vocabulary!$A:$J,2,),"")</f>
        <v>AddressPostName</v>
      </c>
      <c r="K9" s="12" t="str">
        <f>IFERROR(IF(VLOOKUP(A9,VocabularyNL!$A:$G,6)=0,"",VLOOKUP(A9,VocabularyNL!$A:$G,6)),"")</f>
        <v/>
      </c>
      <c r="L9" s="12" t="str">
        <f>IFERROR(IF(VLOOKUP(A9,VocabularyFR!$A:$G,6)=0,"",VLOOKUP(A9,VocabularyFR!$A:$G,6)),"")</f>
        <v/>
      </c>
      <c r="M9" s="12" t="str">
        <f>IFERROR(IF(VLOOKUP(A9,Vocabulary!$A:$F,3)=0,"",VLOOKUP(A9,Vocabulary!$A:$F,3)),"")</f>
        <v>The key postal division of the address, usually the city.</v>
      </c>
      <c r="N9" s="12" t="str">
        <f>IFERROR(IF(VLOOKUP(A9,VocabularyNL!$A:$H,7)=0,"",VLOOKUP(A9,VocabularyNL!$A:$H,7)),"")</f>
        <v/>
      </c>
      <c r="O9" s="12" t="str">
        <f>IFERROR(IF(VLOOKUP(A9,VocabularyFR!$A:$H,7)=0,"",VLOOKUP(A9,VocabularyFR!$A:$H,7)),"")</f>
        <v/>
      </c>
      <c r="P9" s="12" t="str">
        <f>IF($A9&lt;&gt;"",IF(VLOOKUP($A9,Vocabulary!$A:$J,7,)&lt;&gt;"",VLOOKUP($A9,Vocabulary!$A:$J,7,),""),"")</f>
        <v/>
      </c>
      <c r="Q9" s="12" t="str">
        <f>IFERROR(IF(VLOOKUP(A9,VocabularyNL!$A:$H,8)=0,"",VLOOKUP(A9,VocabularyNL!$A:$H,8)),"")</f>
        <v/>
      </c>
      <c r="R9" s="12" t="str">
        <f>IFERROR(IF(VLOOKUP(A9,VocabularyFR!$A:$H,8)=0,"",VLOOKUP(A9,VocabularyFR!$A:$H,8)),"")</f>
        <v/>
      </c>
      <c r="S9" s="12" t="str">
        <f>VLOOKUP(Table9[[#This Row],[Id]],Vocabulary!A:K,11)</f>
        <v>no</v>
      </c>
      <c r="T9" s="12" t="str">
        <f>VLOOKUP(Table9[[#This Row],[Id]],Vocabulary!A:L,12)</f>
        <v>no</v>
      </c>
    </row>
    <row r="10" spans="1:24" hidden="1" x14ac:dyDescent="0.3">
      <c r="A10" s="4">
        <v>9</v>
      </c>
      <c r="B10" s="12" t="str">
        <f>IF($A10&lt;&gt;"",IF(VLOOKUP($A10,VocabularyAdoption!$A:$K,8,)=0,"",VLOOKUP($A10,VocabularyAdoption!$A:$K,8,)),"")</f>
        <v/>
      </c>
      <c r="C10" s="12" t="str">
        <f>IF($A10&lt;&gt;"",VLOOKUP($A10,Vocabulary!$A:$J,6,),"")</f>
        <v>EU</v>
      </c>
      <c r="D10" s="12" t="str">
        <f>IF($A10&lt;&gt;"",VLOOKUP($A10,Vocabulary!$A:$J,8,),"")</f>
        <v>eu</v>
      </c>
      <c r="E10" s="12" t="str">
        <f>IFERROR(VLOOKUP(D10,Prefix!$A:$B,2,),"")</f>
        <v>eu:</v>
      </c>
      <c r="F10" s="12" t="str">
        <f>IF($A10&lt;&gt;"",IF(VLOOKUP($A10,Vocabulary!$A:$J,9,)=0,"",VLOOKUP($A10,Vocabulary!$A:$J,9,)),"")</f>
        <v/>
      </c>
      <c r="G10" s="12" t="str">
        <f>IF($A10&lt;&gt;"",VLOOKUP($A10,Vocabulary!$A:$J,4,),"")</f>
        <v>Location</v>
      </c>
      <c r="H10" s="12" t="str">
        <f>IF($A10&lt;&gt;"",VLOOKUP($A10,Vocabulary!$A:$J,5,),"")</f>
        <v>Property</v>
      </c>
      <c r="I10" s="12" t="str">
        <f>IF(Table9[[#This Row],[URIName]]="",IF(AND(H10="ConceptScheme",LEFT(D10,7) &lt;&gt; "inspire", LEFT(D10,4) &lt;&gt; "oeaw"),CONCATENATE("&lt;",E10,LOWER(IF(F10="",J10,F10)),"&gt;"),CONCATENATE("&lt;",E10,IF(F10="",J10,F10),"&gt;")),CONCATENATE("&lt;",Table9[[#This Row],[URIName]],"&gt;"))</f>
        <v>&lt;eu:AddressAdminUnitL2&gt;</v>
      </c>
      <c r="J10" s="12" t="str">
        <f>IF($A10&lt;&gt;"",VLOOKUP($A10,Vocabulary!$A:$J,2,),"")</f>
        <v>AddressAdminUnitL2</v>
      </c>
      <c r="K10" s="12" t="str">
        <f>IFERROR(IF(VLOOKUP(A10,VocabularyNL!$A:$G,6)=0,"",VLOOKUP(A10,VocabularyNL!$A:$G,6)),"")</f>
        <v/>
      </c>
      <c r="L10" s="12" t="str">
        <f>IFERROR(IF(VLOOKUP(A10,VocabularyFR!$A:$G,6)=0,"",VLOOKUP(A10,VocabularyFR!$A:$G,6)),"")</f>
        <v/>
      </c>
      <c r="M10" s="12" t="str">
        <f>IFERROR(IF(VLOOKUP(A10,Vocabulary!$A:$F,3)=0,"",VLOOKUP(A10,Vocabulary!$A:$F,3)),"")</f>
        <v>The region of the address, usually a county, state or other such area that typically encompasses several localities.</v>
      </c>
      <c r="N10" s="12" t="str">
        <f>IFERROR(IF(VLOOKUP(A10,VocabularyNL!$A:$H,7)=0,"",VLOOKUP(A10,VocabularyNL!$A:$H,7)),"")</f>
        <v/>
      </c>
      <c r="O10" s="12" t="str">
        <f>IFERROR(IF(VLOOKUP(A10,VocabularyFR!$A:$H,7)=0,"",VLOOKUP(A10,VocabularyFR!$A:$H,7)),"")</f>
        <v/>
      </c>
      <c r="P10" s="12" t="str">
        <f>IF($A10&lt;&gt;"",IF(VLOOKUP($A10,Vocabulary!$A:$J,7,)&lt;&gt;"",VLOOKUP($A10,Vocabulary!$A:$J,7,),""),"")</f>
        <v/>
      </c>
      <c r="Q10" s="12" t="str">
        <f>IFERROR(IF(VLOOKUP(A10,VocabularyNL!$A:$H,8)=0,"",VLOOKUP(A10,VocabularyNL!$A:$H,8)),"")</f>
        <v/>
      </c>
      <c r="R10" s="12" t="str">
        <f>IFERROR(IF(VLOOKUP(A10,VocabularyFR!$A:$H,8)=0,"",VLOOKUP(A10,VocabularyFR!$A:$H,8)),"")</f>
        <v/>
      </c>
      <c r="S10" s="12" t="str">
        <f>VLOOKUP(Table9[[#This Row],[Id]],Vocabulary!A:K,11)</f>
        <v>no</v>
      </c>
      <c r="T10" s="12" t="str">
        <f>VLOOKUP(Table9[[#This Row],[Id]],Vocabulary!A:L,12)</f>
        <v>no</v>
      </c>
    </row>
    <row r="11" spans="1:24" hidden="1" x14ac:dyDescent="0.3">
      <c r="A11" s="4">
        <v>10</v>
      </c>
      <c r="B11" s="12" t="str">
        <f>IF($A11&lt;&gt;"",IF(VLOOKUP($A11,VocabularyAdoption!$A:$K,8,)=0,"",VLOOKUP($A11,VocabularyAdoption!$A:$K,8,)),"")</f>
        <v/>
      </c>
      <c r="C11" s="12" t="str">
        <f>IF($A11&lt;&gt;"",VLOOKUP($A11,Vocabulary!$A:$J,6,),"")</f>
        <v>EU</v>
      </c>
      <c r="D11" s="12" t="str">
        <f>IF($A11&lt;&gt;"",VLOOKUP($A11,Vocabulary!$A:$J,8,),"")</f>
        <v>eu</v>
      </c>
      <c r="E11" s="12" t="str">
        <f>IFERROR(VLOOKUP(D11,Prefix!$A:$B,2,),"")</f>
        <v>eu:</v>
      </c>
      <c r="F11" s="12" t="str">
        <f>IF($A11&lt;&gt;"",IF(VLOOKUP($A11,Vocabulary!$A:$J,9,)=0,"",VLOOKUP($A11,Vocabulary!$A:$J,9,)),"")</f>
        <v/>
      </c>
      <c r="G11" s="12" t="str">
        <f>IF($A11&lt;&gt;"",VLOOKUP($A11,Vocabulary!$A:$J,4,),"")</f>
        <v>Location</v>
      </c>
      <c r="H11" s="12" t="str">
        <f>IF($A11&lt;&gt;"",VLOOKUP($A11,Vocabulary!$A:$J,5,),"")</f>
        <v>Property</v>
      </c>
      <c r="I11" s="12" t="str">
        <f>IF(Table9[[#This Row],[URIName]]="",IF(AND(H11="ConceptScheme",LEFT(D11,7) &lt;&gt; "inspire", LEFT(D11,4) &lt;&gt; "oeaw"),CONCATENATE("&lt;",E11,LOWER(IF(F11="",J11,F11)),"&gt;"),CONCATENATE("&lt;",E11,IF(F11="",J11,F11),"&gt;")),CONCATENATE("&lt;",Table9[[#This Row],[URIName]],"&gt;"))</f>
        <v>&lt;eu:AddressAdminUnitL1&gt;</v>
      </c>
      <c r="J11" s="12" t="str">
        <f>IF($A11&lt;&gt;"",VLOOKUP($A11,Vocabulary!$A:$J,2,),"")</f>
        <v>AddressAdminUnitL1</v>
      </c>
      <c r="K11" s="12" t="str">
        <f>IFERROR(IF(VLOOKUP(A11,VocabularyNL!$A:$G,6)=0,"",VLOOKUP(A11,VocabularyNL!$A:$G,6)),"")</f>
        <v/>
      </c>
      <c r="L11" s="12" t="str">
        <f>IFERROR(IF(VLOOKUP(A11,VocabularyFR!$A:$G,6)=0,"",VLOOKUP(A11,VocabularyFR!$A:$G,6)),"")</f>
        <v/>
      </c>
      <c r="M11" s="12" t="str">
        <f>IFERROR(IF(VLOOKUP(A11,Vocabulary!$A:$F,3)=0,"",VLOOKUP(A11,Vocabulary!$A:$F,3)),"")</f>
        <v>The uppermost administrative unit for the address, almost always a country.</v>
      </c>
      <c r="N11" s="12" t="str">
        <f>IFERROR(IF(VLOOKUP(A11,VocabularyNL!$A:$H,7)=0,"",VLOOKUP(A11,VocabularyNL!$A:$H,7)),"")</f>
        <v/>
      </c>
      <c r="O11" s="12" t="str">
        <f>IFERROR(IF(VLOOKUP(A11,VocabularyFR!$A:$H,7)=0,"",VLOOKUP(A11,VocabularyFR!$A:$H,7)),"")</f>
        <v/>
      </c>
      <c r="P11" s="12" t="str">
        <f>IF($A11&lt;&gt;"",IF(VLOOKUP($A11,Vocabulary!$A:$J,7,)&lt;&gt;"",VLOOKUP($A11,Vocabulary!$A:$J,7,),""),"")</f>
        <v/>
      </c>
      <c r="Q11" s="12" t="str">
        <f>IFERROR(IF(VLOOKUP(A11,VocabularyNL!$A:$H,8)=0,"",VLOOKUP(A11,VocabularyNL!$A:$H,8)),"")</f>
        <v/>
      </c>
      <c r="R11" s="12" t="str">
        <f>IFERROR(IF(VLOOKUP(A11,VocabularyFR!$A:$H,8)=0,"",VLOOKUP(A11,VocabularyFR!$A:$H,8)),"")</f>
        <v/>
      </c>
      <c r="S11" s="12" t="str">
        <f>VLOOKUP(Table9[[#This Row],[Id]],Vocabulary!A:K,11)</f>
        <v>no</v>
      </c>
      <c r="T11" s="12" t="str">
        <f>VLOOKUP(Table9[[#This Row],[Id]],Vocabulary!A:L,12)</f>
        <v>no</v>
      </c>
    </row>
    <row r="12" spans="1:24" hidden="1" x14ac:dyDescent="0.3">
      <c r="A12" s="4">
        <v>11</v>
      </c>
      <c r="B12" s="12" t="str">
        <f>IF($A12&lt;&gt;"",IF(VLOOKUP($A12,VocabularyAdoption!$A:$K,8,)=0,"",VLOOKUP($A12,VocabularyAdoption!$A:$K,8,)),"")</f>
        <v/>
      </c>
      <c r="C12" s="12" t="str">
        <f>IF($A12&lt;&gt;"",VLOOKUP($A12,Vocabulary!$A:$J,6,),"")</f>
        <v>EU</v>
      </c>
      <c r="D12" s="12" t="str">
        <f>IF($A12&lt;&gt;"",VLOOKUP($A12,Vocabulary!$A:$J,8,),"")</f>
        <v>eu</v>
      </c>
      <c r="E12" s="12" t="str">
        <f>IFERROR(VLOOKUP(D12,Prefix!$A:$B,2,),"")</f>
        <v>eu:</v>
      </c>
      <c r="F12" s="12" t="str">
        <f>IF($A12&lt;&gt;"",IF(VLOOKUP($A12,Vocabulary!$A:$J,9,)=0,"",VLOOKUP($A12,Vocabulary!$A:$J,9,)),"")</f>
        <v/>
      </c>
      <c r="G12" s="12" t="str">
        <f>IF($A12&lt;&gt;"",VLOOKUP($A12,Vocabulary!$A:$J,4,),"")</f>
        <v>Location</v>
      </c>
      <c r="H12" s="12" t="str">
        <f>IF($A12&lt;&gt;"",VLOOKUP($A12,Vocabulary!$A:$J,5,),"")</f>
        <v>Property</v>
      </c>
      <c r="I12" s="12" t="str">
        <f>IF(Table9[[#This Row],[URIName]]="",IF(AND(H12="ConceptScheme",LEFT(D12,7) &lt;&gt; "inspire", LEFT(D12,4) &lt;&gt; "oeaw"),CONCATENATE("&lt;",E12,LOWER(IF(F12="",J12,F12)),"&gt;"),CONCATENATE("&lt;",E12,IF(F12="",J12,F12),"&gt;")),CONCATENATE("&lt;",Table9[[#This Row],[URIName]],"&gt;"))</f>
        <v>&lt;eu:AddressPostCode&gt;</v>
      </c>
      <c r="J12" s="12" t="str">
        <f>IF($A12&lt;&gt;"",VLOOKUP($A12,Vocabulary!$A:$J,2,),"")</f>
        <v>AddressPostCode</v>
      </c>
      <c r="K12" s="12" t="str">
        <f>IFERROR(IF(VLOOKUP(A12,VocabularyNL!$A:$G,6)=0,"",VLOOKUP(A12,VocabularyNL!$A:$G,6)),"")</f>
        <v/>
      </c>
      <c r="L12" s="12" t="str">
        <f>IFERROR(IF(VLOOKUP(A12,VocabularyFR!$A:$G,6)=0,"",VLOOKUP(A12,VocabularyFR!$A:$G,6)),"")</f>
        <v/>
      </c>
      <c r="M12" s="12" t="str">
        <f>IFERROR(IF(VLOOKUP(A12,Vocabulary!$A:$F,3)=0,"",VLOOKUP(A12,Vocabulary!$A:$F,3)),"")</f>
        <v>The post code, a.k.a. postal code, ZIP code, etc.</v>
      </c>
      <c r="N12" s="12" t="str">
        <f>IFERROR(IF(VLOOKUP(A12,VocabularyNL!$A:$H,7)=0,"",VLOOKUP(A12,VocabularyNL!$A:$H,7)),"")</f>
        <v/>
      </c>
      <c r="O12" s="12" t="str">
        <f>IFERROR(IF(VLOOKUP(A12,VocabularyFR!$A:$H,7)=0,"",VLOOKUP(A12,VocabularyFR!$A:$H,7)),"")</f>
        <v/>
      </c>
      <c r="P12" s="12" t="str">
        <f>IF($A12&lt;&gt;"",IF(VLOOKUP($A12,Vocabulary!$A:$J,7,)&lt;&gt;"",VLOOKUP($A12,Vocabulary!$A:$J,7,),""),"")</f>
        <v/>
      </c>
      <c r="Q12" s="12" t="str">
        <f>IFERROR(IF(VLOOKUP(A12,VocabularyNL!$A:$H,8)=0,"",VLOOKUP(A12,VocabularyNL!$A:$H,8)),"")</f>
        <v/>
      </c>
      <c r="R12" s="12" t="str">
        <f>IFERROR(IF(VLOOKUP(A12,VocabularyFR!$A:$H,8)=0,"",VLOOKUP(A12,VocabularyFR!$A:$H,8)),"")</f>
        <v/>
      </c>
      <c r="S12" s="12" t="str">
        <f>VLOOKUP(Table9[[#This Row],[Id]],Vocabulary!A:K,11)</f>
        <v>no</v>
      </c>
      <c r="T12" s="12" t="str">
        <f>VLOOKUP(Table9[[#This Row],[Id]],Vocabulary!A:L,12)</f>
        <v>no</v>
      </c>
    </row>
    <row r="13" spans="1:24" hidden="1" x14ac:dyDescent="0.3">
      <c r="A13" s="4">
        <v>12</v>
      </c>
      <c r="B13" s="12" t="str">
        <f>IF($A13&lt;&gt;"",IF(VLOOKUP($A13,VocabularyAdoption!$A:$K,8,)=0,"",VLOOKUP($A13,VocabularyAdoption!$A:$K,8,)),"")</f>
        <v/>
      </c>
      <c r="C13" s="12" t="str">
        <f>IF($A13&lt;&gt;"",VLOOKUP($A13,Vocabulary!$A:$J,6,),"")</f>
        <v>EU</v>
      </c>
      <c r="D13" s="12" t="str">
        <f>IF($A13&lt;&gt;"",VLOOKUP($A13,Vocabulary!$A:$J,8,),"")</f>
        <v>eu</v>
      </c>
      <c r="E13" s="12" t="str">
        <f>IFERROR(VLOOKUP(D13,Prefix!$A:$B,2,),"")</f>
        <v>eu:</v>
      </c>
      <c r="F13" s="12" t="str">
        <f>IF($A13&lt;&gt;"",IF(VLOOKUP($A13,Vocabulary!$A:$J,9,)=0,"",VLOOKUP($A13,Vocabulary!$A:$J,9,)),"")</f>
        <v/>
      </c>
      <c r="G13" s="12" t="str">
        <f>IF($A13&lt;&gt;"",VLOOKUP($A13,Vocabulary!$A:$J,4,),"")</f>
        <v>Location</v>
      </c>
      <c r="H13" s="12" t="str">
        <f>IF($A13&lt;&gt;"",VLOOKUP($A13,Vocabulary!$A:$J,5,),"")</f>
        <v>Property</v>
      </c>
      <c r="I13" s="12" t="str">
        <f>IF(Table9[[#This Row],[URIName]]="",IF(AND(H13="ConceptScheme",LEFT(D13,7) &lt;&gt; "inspire", LEFT(D13,4) &lt;&gt; "oeaw"),CONCATENATE("&lt;",E13,LOWER(IF(F13="",J13,F13)),"&gt;"),CONCATENATE("&lt;",E13,IF(F13="",J13,F13),"&gt;")),CONCATENATE("&lt;",Table9[[#This Row],[URIName]],"&gt;"))</f>
        <v>&lt;eu:AddressAddressID&gt;</v>
      </c>
      <c r="J13" s="12" t="str">
        <f>IF($A13&lt;&gt;"",VLOOKUP($A13,Vocabulary!$A:$J,2,),"")</f>
        <v>AddressAddressID</v>
      </c>
      <c r="K13" s="12" t="str">
        <f>IFERROR(IF(VLOOKUP(A13,VocabularyNL!$A:$G,6)=0,"",VLOOKUP(A13,VocabularyNL!$A:$G,6)),"")</f>
        <v/>
      </c>
      <c r="L13" s="12" t="str">
        <f>IFERROR(IF(VLOOKUP(A13,VocabularyFR!$A:$G,6)=0,"",VLOOKUP(A13,VocabularyFR!$A:$G,6)),"")</f>
        <v/>
      </c>
      <c r="M13" s="12" t="str">
        <f>IFERROR(IF(VLOOKUP(A13,Vocabulary!$A:$F,3)=0,"",VLOOKUP(A13,Vocabulary!$A:$F,3)),"")</f>
        <v>A globally unique identifier for this instance of the address.</v>
      </c>
      <c r="N13" s="12" t="str">
        <f>IFERROR(IF(VLOOKUP(A13,VocabularyNL!$A:$H,7)=0,"",VLOOKUP(A13,VocabularyNL!$A:$H,7)),"")</f>
        <v/>
      </c>
      <c r="O13" s="12" t="str">
        <f>IFERROR(IF(VLOOKUP(A13,VocabularyFR!$A:$H,7)=0,"",VLOOKUP(A13,VocabularyFR!$A:$H,7)),"")</f>
        <v/>
      </c>
      <c r="P13" s="12" t="str">
        <f>IF($A13&lt;&gt;"",IF(VLOOKUP($A13,Vocabulary!$A:$J,7,)&lt;&gt;"",VLOOKUP($A13,Vocabulary!$A:$J,7,),""),"")</f>
        <v/>
      </c>
      <c r="Q13" s="12" t="str">
        <f>IFERROR(IF(VLOOKUP(A13,VocabularyNL!$A:$H,8)=0,"",VLOOKUP(A13,VocabularyNL!$A:$H,8)),"")</f>
        <v/>
      </c>
      <c r="R13" s="12" t="str">
        <f>IFERROR(IF(VLOOKUP(A13,VocabularyFR!$A:$H,8)=0,"",VLOOKUP(A13,VocabularyFR!$A:$H,8)),"")</f>
        <v/>
      </c>
      <c r="S13" s="12" t="str">
        <f>VLOOKUP(Table9[[#This Row],[Id]],Vocabulary!A:K,11)</f>
        <v>no</v>
      </c>
      <c r="T13" s="12" t="str">
        <f>VLOOKUP(Table9[[#This Row],[Id]],Vocabulary!A:L,12)</f>
        <v>no</v>
      </c>
    </row>
    <row r="14" spans="1:24" hidden="1" x14ac:dyDescent="0.3">
      <c r="A14" s="4">
        <v>13</v>
      </c>
      <c r="B14" s="12" t="str">
        <f>IF($A14&lt;&gt;"",IF(VLOOKUP($A14,VocabularyAdoption!$A:$K,8,)=0,"",VLOOKUP($A14,VocabularyAdoption!$A:$K,8,)),"")</f>
        <v/>
      </c>
      <c r="C14" s="12" t="str">
        <f>IF($A14&lt;&gt;"",VLOOKUP($A14,Vocabulary!$A:$J,6,),"")</f>
        <v>EU</v>
      </c>
      <c r="D14" s="12" t="str">
        <f>IF($A14&lt;&gt;"",VLOOKUP($A14,Vocabulary!$A:$J,8,),"")</f>
        <v>eu</v>
      </c>
      <c r="E14" s="12" t="str">
        <f>IFERROR(VLOOKUP(D14,Prefix!$A:$B,2,),"")</f>
        <v>eu:</v>
      </c>
      <c r="F14" s="12" t="str">
        <f>IF($A14&lt;&gt;"",IF(VLOOKUP($A14,Vocabulary!$A:$J,9,)=0,"",VLOOKUP($A14,Vocabulary!$A:$J,9,)),"")</f>
        <v/>
      </c>
      <c r="G14" s="12" t="str">
        <f>IF($A14&lt;&gt;"",VLOOKUP($A14,Vocabulary!$A:$J,4,),"")</f>
        <v>Other</v>
      </c>
      <c r="H14" s="12" t="str">
        <f>IF($A14&lt;&gt;"",VLOOKUP($A14,Vocabulary!$A:$J,5,),"")</f>
        <v>Class</v>
      </c>
      <c r="I14" s="12" t="str">
        <f>IF(Table9[[#This Row],[URIName]]="",IF(AND(H14="ConceptScheme",LEFT(D14,7) &lt;&gt; "inspire", LEFT(D14,4) &lt;&gt; "oeaw"),CONCATENATE("&lt;",E14,LOWER(IF(F14="",J14,F14)),"&gt;"),CONCATENATE("&lt;",E14,IF(F14="",J14,F14),"&gt;")),CONCATENATE("&lt;",Table9[[#This Row],[URIName]],"&gt;"))</f>
        <v>&lt;eu:Agent&gt;</v>
      </c>
      <c r="J14" s="12" t="str">
        <f>IF($A14&lt;&gt;"",VLOOKUP($A14,Vocabulary!$A:$J,2,),"")</f>
        <v>Agent</v>
      </c>
      <c r="K14" s="12" t="str">
        <f>IFERROR(IF(VLOOKUP(A14,VocabularyNL!$A:$G,6)=0,"",VLOOKUP(A14,VocabularyNL!$A:$G,6)),"")</f>
        <v/>
      </c>
      <c r="L14" s="12" t="str">
        <f>IFERROR(IF(VLOOKUP(A14,VocabularyFR!$A:$G,6)=0,"",VLOOKUP(A14,VocabularyFR!$A:$G,6)),"")</f>
        <v/>
      </c>
      <c r="M14" s="12" t="str">
        <f>IFERROR(IF(VLOOKUP(A14,Vocabulary!$A:$F,3)=0,"",VLOOKUP(A14,Vocabulary!$A:$F,3)),"")</f>
        <v>An entity that is able to carry out actions.</v>
      </c>
      <c r="N14" s="12" t="str">
        <f>IFERROR(IF(VLOOKUP(A14,VocabularyNL!$A:$H,7)=0,"",VLOOKUP(A14,VocabularyNL!$A:$H,7)),"")</f>
        <v/>
      </c>
      <c r="O14" s="12" t="str">
        <f>IFERROR(IF(VLOOKUP(A14,VocabularyFR!$A:$H,7)=0,"",VLOOKUP(A14,VocabularyFR!$A:$H,7)),"")</f>
        <v/>
      </c>
      <c r="P14" s="12" t="str">
        <f>IF($A14&lt;&gt;"",IF(VLOOKUP($A14,Vocabulary!$A:$J,7,)&lt;&gt;"",VLOOKUP($A14,Vocabulary!$A:$J,7,),""),"")</f>
        <v/>
      </c>
      <c r="Q14" s="12" t="str">
        <f>IFERROR(IF(VLOOKUP(A14,VocabularyNL!$A:$H,8)=0,"",VLOOKUP(A14,VocabularyNL!$A:$H,8)),"")</f>
        <v/>
      </c>
      <c r="R14" s="12" t="str">
        <f>IFERROR(IF(VLOOKUP(A14,VocabularyFR!$A:$H,8)=0,"",VLOOKUP(A14,VocabularyFR!$A:$H,8)),"")</f>
        <v/>
      </c>
      <c r="S14" s="12" t="str">
        <f>VLOOKUP(Table9[[#This Row],[Id]],Vocabulary!A:K,11)</f>
        <v>no</v>
      </c>
      <c r="T14" s="12" t="str">
        <f>VLOOKUP(Table9[[#This Row],[Id]],Vocabulary!A:L,12)</f>
        <v>no</v>
      </c>
    </row>
    <row r="15" spans="1:24" hidden="1" x14ac:dyDescent="0.3">
      <c r="A15" s="4">
        <v>14</v>
      </c>
      <c r="B15" s="12" t="str">
        <f>IF($A15&lt;&gt;"",IF(VLOOKUP($A15,VocabularyAdoption!$A:$K,8,)=0,"",VLOOKUP($A15,VocabularyAdoption!$A:$K,8,)),"")</f>
        <v/>
      </c>
      <c r="C15" s="12" t="str">
        <f>IF($A15&lt;&gt;"",VLOOKUP($A15,Vocabulary!$A:$J,6,),"")</f>
        <v>EU</v>
      </c>
      <c r="D15" s="12" t="str">
        <f>IF($A15&lt;&gt;"",VLOOKUP($A15,Vocabulary!$A:$J,8,),"")</f>
        <v>eu</v>
      </c>
      <c r="E15" s="12" t="str">
        <f>IFERROR(VLOOKUP(D15,Prefix!$A:$B,2,),"")</f>
        <v>eu:</v>
      </c>
      <c r="F15" s="12" t="str">
        <f>IF($A15&lt;&gt;"",IF(VLOOKUP($A15,Vocabulary!$A:$J,9,)=0,"",VLOOKUP($A15,Vocabulary!$A:$J,9,)),"")</f>
        <v/>
      </c>
      <c r="G15" s="12" t="str">
        <f>IF($A15&lt;&gt;"",VLOOKUP($A15,Vocabulary!$A:$J,4,),"")</f>
        <v>Other</v>
      </c>
      <c r="H15" s="12" t="str">
        <f>IF($A15&lt;&gt;"",VLOOKUP($A15,Vocabulary!$A:$J,5,),"")</f>
        <v>Property</v>
      </c>
      <c r="I15" s="12" t="str">
        <f>IF(Table9[[#This Row],[URIName]]="",IF(AND(H15="ConceptScheme",LEFT(D15,7) &lt;&gt; "inspire", LEFT(D15,4) &lt;&gt; "oeaw"),CONCATENATE("&lt;",E15,LOWER(IF(F15="",J15,F15)),"&gt;"),CONCATENATE("&lt;",E15,IF(F15="",J15,F15),"&gt;")),CONCATENATE("&lt;",Table9[[#This Row],[URIName]],"&gt;"))</f>
        <v>&lt;eu:AgentIdentifier&gt;</v>
      </c>
      <c r="J15" s="12" t="str">
        <f>IF($A15&lt;&gt;"",VLOOKUP($A15,Vocabulary!$A:$J,2,),"")</f>
        <v>AgentIdentifier</v>
      </c>
      <c r="K15" s="12" t="str">
        <f>IFERROR(IF(VLOOKUP(A15,VocabularyNL!$A:$G,6)=0,"",VLOOKUP(A15,VocabularyNL!$A:$G,6)),"")</f>
        <v/>
      </c>
      <c r="L15" s="12" t="str">
        <f>IFERROR(IF(VLOOKUP(A15,VocabularyFR!$A:$G,6)=0,"",VLOOKUP(A15,VocabularyFR!$A:$G,6)),"")</f>
        <v/>
      </c>
      <c r="M15" s="12" t="str">
        <f>IFERROR(IF(VLOOKUP(A15,Vocabulary!$A:$F,3)=0,"",VLOOKUP(A15,Vocabulary!$A:$F,3)),"")</f>
        <v>This property represents a formally-issued Identifier for the Agent.</v>
      </c>
      <c r="N15" s="12" t="str">
        <f>IFERROR(IF(VLOOKUP(A15,VocabularyNL!$A:$H,7)=0,"",VLOOKUP(A15,VocabularyNL!$A:$H,7)),"")</f>
        <v/>
      </c>
      <c r="O15" s="12" t="str">
        <f>IFERROR(IF(VLOOKUP(A15,VocabularyFR!$A:$H,7)=0,"",VLOOKUP(A15,VocabularyFR!$A:$H,7)),"")</f>
        <v/>
      </c>
      <c r="P15" s="12" t="str">
        <f>IF($A15&lt;&gt;"",IF(VLOOKUP($A15,Vocabulary!$A:$J,7,)&lt;&gt;"",VLOOKUP($A15,Vocabulary!$A:$J,7,),""),"")</f>
        <v/>
      </c>
      <c r="Q15" s="12" t="str">
        <f>IFERROR(IF(VLOOKUP(A15,VocabularyNL!$A:$H,8)=0,"",VLOOKUP(A15,VocabularyNL!$A:$H,8)),"")</f>
        <v/>
      </c>
      <c r="R15" s="12" t="str">
        <f>IFERROR(IF(VLOOKUP(A15,VocabularyFR!$A:$H,8)=0,"",VLOOKUP(A15,VocabularyFR!$A:$H,8)),"")</f>
        <v/>
      </c>
      <c r="S15" s="12" t="str">
        <f>VLOOKUP(Table9[[#This Row],[Id]],Vocabulary!A:K,11)</f>
        <v>no</v>
      </c>
      <c r="T15" s="12" t="str">
        <f>VLOOKUP(Table9[[#This Row],[Id]],Vocabulary!A:L,12)</f>
        <v>no</v>
      </c>
    </row>
    <row r="16" spans="1:24" hidden="1" x14ac:dyDescent="0.3">
      <c r="A16" s="4">
        <v>15</v>
      </c>
      <c r="B16" s="12" t="str">
        <f>IF($A16&lt;&gt;"",IF(VLOOKUP($A16,VocabularyAdoption!$A:$K,8,)=0,"",VLOOKUP($A16,VocabularyAdoption!$A:$K,8,)),"")</f>
        <v/>
      </c>
      <c r="C16" s="12" t="str">
        <f>IF($A16&lt;&gt;"",VLOOKUP($A16,Vocabulary!$A:$J,6,),"")</f>
        <v>EU</v>
      </c>
      <c r="D16" s="12" t="str">
        <f>IF($A16&lt;&gt;"",VLOOKUP($A16,Vocabulary!$A:$J,8,),"")</f>
        <v>eu</v>
      </c>
      <c r="E16" s="12" t="str">
        <f>IFERROR(VLOOKUP(D16,Prefix!$A:$B,2,),"")</f>
        <v>eu:</v>
      </c>
      <c r="F16" s="12" t="str">
        <f>IF($A16&lt;&gt;"",IF(VLOOKUP($A16,Vocabulary!$A:$J,9,)=0,"",VLOOKUP($A16,Vocabulary!$A:$J,9,)),"")</f>
        <v/>
      </c>
      <c r="G16" s="12" t="str">
        <f>IF($A16&lt;&gt;"",VLOOKUP($A16,Vocabulary!$A:$J,4,),"")</f>
        <v>Other</v>
      </c>
      <c r="H16" s="12" t="str">
        <f>IF($A16&lt;&gt;"",VLOOKUP($A16,Vocabulary!$A:$J,5,),"")</f>
        <v>Property</v>
      </c>
      <c r="I16" s="12" t="str">
        <f>IF(Table9[[#This Row],[URIName]]="",IF(AND(H16="ConceptScheme",LEFT(D16,7) &lt;&gt; "inspire", LEFT(D16,4) &lt;&gt; "oeaw"),CONCATENATE("&lt;",E16,LOWER(IF(F16="",J16,F16)),"&gt;"),CONCATENATE("&lt;",E16,IF(F16="",J16,F16),"&gt;")),CONCATENATE("&lt;",Table9[[#This Row],[URIName]],"&gt;"))</f>
        <v>&lt;eu:AgentName&gt;</v>
      </c>
      <c r="J16" s="12" t="str">
        <f>IF($A16&lt;&gt;"",VLOOKUP($A16,Vocabulary!$A:$J,2,),"")</f>
        <v>AgentName</v>
      </c>
      <c r="K16" s="12" t="str">
        <f>IFERROR(IF(VLOOKUP(A16,VocabularyNL!$A:$G,6)=0,"",VLOOKUP(A16,VocabularyNL!$A:$G,6)),"")</f>
        <v/>
      </c>
      <c r="L16" s="12" t="str">
        <f>IFERROR(IF(VLOOKUP(A16,VocabularyFR!$A:$G,6)=0,"",VLOOKUP(A16,VocabularyFR!$A:$G,6)),"")</f>
        <v/>
      </c>
      <c r="M16" s="12" t="str">
        <f>IFERROR(IF(VLOOKUP(A16,Vocabulary!$A:$F,3)=0,"",VLOOKUP(A16,Vocabulary!$A:$F,3)),"")</f>
        <v xml:space="preserve">This property represents the Name of the Agent. </v>
      </c>
      <c r="N16" s="12" t="str">
        <f>IFERROR(IF(VLOOKUP(A16,VocabularyNL!$A:$H,7)=0,"",VLOOKUP(A16,VocabularyNL!$A:$H,7)),"")</f>
        <v/>
      </c>
      <c r="O16" s="12" t="str">
        <f>IFERROR(IF(VLOOKUP(A16,VocabularyFR!$A:$H,7)=0,"",VLOOKUP(A16,VocabularyFR!$A:$H,7)),"")</f>
        <v/>
      </c>
      <c r="P16" s="12" t="str">
        <f>IF($A16&lt;&gt;"",IF(VLOOKUP($A16,Vocabulary!$A:$J,7,)&lt;&gt;"",VLOOKUP($A16,Vocabulary!$A:$J,7,),""),"")</f>
        <v/>
      </c>
      <c r="Q16" s="12" t="str">
        <f>IFERROR(IF(VLOOKUP(A16,VocabularyNL!$A:$H,8)=0,"",VLOOKUP(A16,VocabularyNL!$A:$H,8)),"")</f>
        <v/>
      </c>
      <c r="R16" s="12" t="str">
        <f>IFERROR(IF(VLOOKUP(A16,VocabularyFR!$A:$H,8)=0,"",VLOOKUP(A16,VocabularyFR!$A:$H,8)),"")</f>
        <v/>
      </c>
      <c r="S16" s="12" t="str">
        <f>VLOOKUP(Table9[[#This Row],[Id]],Vocabulary!A:K,11)</f>
        <v>no</v>
      </c>
      <c r="T16" s="12" t="str">
        <f>VLOOKUP(Table9[[#This Row],[Id]],Vocabulary!A:L,12)</f>
        <v>no</v>
      </c>
    </row>
    <row r="17" spans="1:20" hidden="1" x14ac:dyDescent="0.3">
      <c r="A17" s="4">
        <v>16</v>
      </c>
      <c r="B17" s="12" t="str">
        <f>IF($A17&lt;&gt;"",IF(VLOOKUP($A17,VocabularyAdoption!$A:$K,8,)=0,"",VLOOKUP($A17,VocabularyAdoption!$A:$K,8,)),"")</f>
        <v/>
      </c>
      <c r="C17" s="12" t="str">
        <f>IF($A17&lt;&gt;"",VLOOKUP($A17,Vocabulary!$A:$J,6,),"")</f>
        <v>EU</v>
      </c>
      <c r="D17" s="12" t="str">
        <f>IF($A17&lt;&gt;"",VLOOKUP($A17,Vocabulary!$A:$J,8,),"")</f>
        <v>eu</v>
      </c>
      <c r="E17" s="12" t="str">
        <f>IFERROR(VLOOKUP(D17,Prefix!$A:$B,2,),"")</f>
        <v>eu:</v>
      </c>
      <c r="F17" s="12" t="str">
        <f>IF($A17&lt;&gt;"",IF(VLOOKUP($A17,Vocabulary!$A:$J,9,)=0,"",VLOOKUP($A17,Vocabulary!$A:$J,9,)),"")</f>
        <v/>
      </c>
      <c r="G17" s="12" t="str">
        <f>IF($A17&lt;&gt;"",VLOOKUP($A17,Vocabulary!$A:$J,4,),"")</f>
        <v>Other</v>
      </c>
      <c r="H17" s="12" t="str">
        <f>IF($A17&lt;&gt;"",VLOOKUP($A17,Vocabulary!$A:$J,5,),"")</f>
        <v>Property</v>
      </c>
      <c r="I17" s="12" t="str">
        <f>IF(Table9[[#This Row],[URIName]]="",IF(AND(H17="ConceptScheme",LEFT(D17,7) &lt;&gt; "inspire", LEFT(D17,4) &lt;&gt; "oeaw"),CONCATENATE("&lt;",E17,LOWER(IF(F17="",J17,F17)),"&gt;"),CONCATENATE("&lt;",E17,IF(F17="",J17,F17),"&gt;")),CONCATENATE("&lt;",Table9[[#This Row],[URIName]],"&gt;"))</f>
        <v>&lt;eu:AgentType&gt;</v>
      </c>
      <c r="J17" s="12" t="str">
        <f>IF($A17&lt;&gt;"",VLOOKUP($A17,Vocabulary!$A:$J,2,),"")</f>
        <v>AgentType</v>
      </c>
      <c r="K17" s="12" t="str">
        <f>IFERROR(IF(VLOOKUP(A17,VocabularyNL!$A:$G,6)=0,"",VLOOKUP(A17,VocabularyNL!$A:$G,6)),"")</f>
        <v/>
      </c>
      <c r="L17" s="12" t="str">
        <f>IFERROR(IF(VLOOKUP(A17,VocabularyFR!$A:$G,6)=0,"",VLOOKUP(A17,VocabularyFR!$A:$G,6)),"")</f>
        <v/>
      </c>
      <c r="M17" s="12" t="str">
        <f>IFERROR(IF(VLOOKUP(A17,Vocabulary!$A:$F,3)=0,"",VLOOKUP(A17,Vocabulary!$A:$F,3)),"")</f>
        <v xml:space="preserve">This property represents the Type of an Agent as described in a controlled vocabulary. In the context of CPSV-AP an Agent can be a Public Organization or a Person. </v>
      </c>
      <c r="N17" s="12" t="str">
        <f>IFERROR(IF(VLOOKUP(A17,VocabularyNL!$A:$H,7)=0,"",VLOOKUP(A17,VocabularyNL!$A:$H,7)),"")</f>
        <v/>
      </c>
      <c r="O17" s="12" t="str">
        <f>IFERROR(IF(VLOOKUP(A17,VocabularyFR!$A:$H,7)=0,"",VLOOKUP(A17,VocabularyFR!$A:$H,7)),"")</f>
        <v/>
      </c>
      <c r="P17" s="12" t="str">
        <f>IF($A17&lt;&gt;"",IF(VLOOKUP($A17,Vocabulary!$A:$J,7,)&lt;&gt;"",VLOOKUP($A17,Vocabulary!$A:$J,7,),""),"")</f>
        <v/>
      </c>
      <c r="Q17" s="12" t="str">
        <f>IFERROR(IF(VLOOKUP(A17,VocabularyNL!$A:$H,8)=0,"",VLOOKUP(A17,VocabularyNL!$A:$H,8)),"")</f>
        <v/>
      </c>
      <c r="R17" s="12" t="str">
        <f>IFERROR(IF(VLOOKUP(A17,VocabularyFR!$A:$H,8)=0,"",VLOOKUP(A17,VocabularyFR!$A:$H,8)),"")</f>
        <v/>
      </c>
      <c r="S17" s="12" t="str">
        <f>VLOOKUP(Table9[[#This Row],[Id]],Vocabulary!A:K,11)</f>
        <v>no</v>
      </c>
      <c r="T17" s="12" t="str">
        <f>VLOOKUP(Table9[[#This Row],[Id]],Vocabulary!A:L,12)</f>
        <v>no</v>
      </c>
    </row>
    <row r="18" spans="1:20" hidden="1" x14ac:dyDescent="0.3">
      <c r="A18" s="4">
        <v>17</v>
      </c>
      <c r="B18" s="12" t="str">
        <f>IF($A18&lt;&gt;"",IF(VLOOKUP($A18,VocabularyAdoption!$A:$K,8,)=0,"",VLOOKUP($A18,VocabularyAdoption!$A:$K,8,)),"")</f>
        <v/>
      </c>
      <c r="C18" s="12" t="str">
        <f>IF($A18&lt;&gt;"",VLOOKUP($A18,Vocabulary!$A:$J,6,),"")</f>
        <v>EU</v>
      </c>
      <c r="D18" s="12" t="str">
        <f>IF($A18&lt;&gt;"",VLOOKUP($A18,Vocabulary!$A:$J,8,),"")</f>
        <v>eu</v>
      </c>
      <c r="E18" s="12" t="str">
        <f>IFERROR(VLOOKUP(D18,Prefix!$A:$B,2,),"")</f>
        <v>eu:</v>
      </c>
      <c r="F18" s="12" t="str">
        <f>IF($A18&lt;&gt;"",IF(VLOOKUP($A18,Vocabulary!$A:$J,9,)=0,"",VLOOKUP($A18,Vocabulary!$A:$J,9,)),"")</f>
        <v/>
      </c>
      <c r="G18" s="12" t="str">
        <f>IF($A18&lt;&gt;"",VLOOKUP($A18,Vocabulary!$A:$J,4,),"")</f>
        <v>Other</v>
      </c>
      <c r="H18" s="12" t="str">
        <f>IF($A18&lt;&gt;"",VLOOKUP($A18,Vocabulary!$A:$J,5,),"")</f>
        <v>Association</v>
      </c>
      <c r="I18" s="12" t="str">
        <f>IF(Table9[[#This Row],[URIName]]="",IF(AND(H18="ConceptScheme",LEFT(D18,7) &lt;&gt; "inspire", LEFT(D18,4) &lt;&gt; "oeaw"),CONCATENATE("&lt;",E18,LOWER(IF(F18="",J18,F18)),"&gt;"),CONCATENATE("&lt;",E18,IF(F18="",J18,F18),"&gt;")),CONCATENATE("&lt;",Table9[[#This Row],[URIName]],"&gt;"))</f>
        <v>&lt;eu:AgentPlaysRole&gt;</v>
      </c>
      <c r="J18" s="12" t="str">
        <f>IF($A18&lt;&gt;"",VLOOKUP($A18,Vocabulary!$A:$J,2,),"")</f>
        <v>AgentPlaysRole</v>
      </c>
      <c r="K18" s="12" t="str">
        <f>IFERROR(IF(VLOOKUP(A18,VocabularyNL!$A:$G,6)=0,"",VLOOKUP(A18,VocabularyNL!$A:$G,6)),"")</f>
        <v/>
      </c>
      <c r="L18" s="12" t="str">
        <f>IFERROR(IF(VLOOKUP(A18,VocabularyFR!$A:$G,6)=0,"",VLOOKUP(A18,VocabularyFR!$A:$G,6)),"")</f>
        <v/>
      </c>
      <c r="M18" s="12" t="str">
        <f>IFERROR(IF(VLOOKUP(A18,Vocabulary!$A:$F,3)=0,"",VLOOKUP(A18,Vocabulary!$A:$F,3)),"")</f>
        <v>A public service in which the agent plays a role.</v>
      </c>
      <c r="N18" s="12" t="str">
        <f>IFERROR(IF(VLOOKUP(A18,VocabularyNL!$A:$H,7)=0,"",VLOOKUP(A18,VocabularyNL!$A:$H,7)),"")</f>
        <v/>
      </c>
      <c r="O18" s="12" t="str">
        <f>IFERROR(IF(VLOOKUP(A18,VocabularyFR!$A:$H,7)=0,"",VLOOKUP(A18,VocabularyFR!$A:$H,7)),"")</f>
        <v/>
      </c>
      <c r="P18" s="12" t="str">
        <f>IF($A18&lt;&gt;"",IF(VLOOKUP($A18,Vocabulary!$A:$J,7,)&lt;&gt;"",VLOOKUP($A18,Vocabulary!$A:$J,7,),""),"")</f>
        <v/>
      </c>
      <c r="Q18" s="12" t="str">
        <f>IFERROR(IF(VLOOKUP(A18,VocabularyNL!$A:$H,8)=0,"",VLOOKUP(A18,VocabularyNL!$A:$H,8)),"")</f>
        <v/>
      </c>
      <c r="R18" s="12" t="str">
        <f>IFERROR(IF(VLOOKUP(A18,VocabularyFR!$A:$H,8)=0,"",VLOOKUP(A18,VocabularyFR!$A:$H,8)),"")</f>
        <v/>
      </c>
      <c r="S18" s="12" t="str">
        <f>VLOOKUP(Table9[[#This Row],[Id]],Vocabulary!A:K,11)</f>
        <v>no</v>
      </c>
      <c r="T18" s="12" t="str">
        <f>VLOOKUP(Table9[[#This Row],[Id]],Vocabulary!A:L,12)</f>
        <v>no</v>
      </c>
    </row>
    <row r="19" spans="1:20" hidden="1" x14ac:dyDescent="0.3">
      <c r="A19" s="4">
        <v>18</v>
      </c>
      <c r="B19" s="12" t="str">
        <f>IF($A19&lt;&gt;"",IF(VLOOKUP($A19,VocabularyAdoption!$A:$K,8,)=0,"",VLOOKUP($A19,VocabularyAdoption!$A:$K,8,)),"")</f>
        <v/>
      </c>
      <c r="C19" s="12" t="str">
        <f>IF($A19&lt;&gt;"",VLOOKUP($A19,Vocabulary!$A:$J,6,),"")</f>
        <v>EU</v>
      </c>
      <c r="D19" s="12" t="str">
        <f>IF($A19&lt;&gt;"",VLOOKUP($A19,Vocabulary!$A:$J,8,),"")</f>
        <v>eu</v>
      </c>
      <c r="E19" s="12" t="str">
        <f>IFERROR(VLOOKUP(D19,Prefix!$A:$B,2,),"")</f>
        <v>eu:</v>
      </c>
      <c r="F19" s="12" t="str">
        <f>IF($A19&lt;&gt;"",IF(VLOOKUP($A19,Vocabulary!$A:$J,9,)=0,"",VLOOKUP($A19,Vocabulary!$A:$J,9,)),"")</f>
        <v/>
      </c>
      <c r="G19" s="12" t="str">
        <f>IF($A19&lt;&gt;"",VLOOKUP($A19,Vocabulary!$A:$J,4,),"")</f>
        <v>Other</v>
      </c>
      <c r="H19" s="12" t="str">
        <f>IF($A19&lt;&gt;"",VLOOKUP($A19,Vocabulary!$A:$J,5,),"")</f>
        <v>Association</v>
      </c>
      <c r="I19" s="12" t="str">
        <f>IF(Table9[[#This Row],[URIName]]="",IF(AND(H19="ConceptScheme",LEFT(D19,7) &lt;&gt; "inspire", LEFT(D19,4) &lt;&gt; "oeaw"),CONCATENATE("&lt;",E19,LOWER(IF(F19="",J19,F19)),"&gt;"),CONCATENATE("&lt;",E19,IF(F19="",J19,F19),"&gt;")),CONCATENATE("&lt;",Table9[[#This Row],[URIName]],"&gt;"))</f>
        <v>&lt;eu:AgentUses&gt;</v>
      </c>
      <c r="J19" s="12" t="str">
        <f>IF($A19&lt;&gt;"",VLOOKUP($A19,Vocabulary!$A:$J,2,),"")</f>
        <v>AgentUses</v>
      </c>
      <c r="K19" s="12" t="str">
        <f>IFERROR(IF(VLOOKUP(A19,VocabularyNL!$A:$G,6)=0,"",VLOOKUP(A19,VocabularyNL!$A:$G,6)),"")</f>
        <v/>
      </c>
      <c r="L19" s="12" t="str">
        <f>IFERROR(IF(VLOOKUP(A19,VocabularyFR!$A:$G,6)=0,"",VLOOKUP(A19,VocabularyFR!$A:$G,6)),"")</f>
        <v/>
      </c>
      <c r="M19" s="12" t="str">
        <f>IFERROR(IF(VLOOKUP(A19,Vocabulary!$A:$F,3)=0,"",VLOOKUP(A19,Vocabulary!$A:$F,3)),"")</f>
        <v>A public service used by the agent.</v>
      </c>
      <c r="N19" s="12" t="str">
        <f>IFERROR(IF(VLOOKUP(A19,VocabularyNL!$A:$H,7)=0,"",VLOOKUP(A19,VocabularyNL!$A:$H,7)),"")</f>
        <v/>
      </c>
      <c r="O19" s="12" t="str">
        <f>IFERROR(IF(VLOOKUP(A19,VocabularyFR!$A:$H,7)=0,"",VLOOKUP(A19,VocabularyFR!$A:$H,7)),"")</f>
        <v/>
      </c>
      <c r="P19" s="12" t="str">
        <f>IF($A19&lt;&gt;"",IF(VLOOKUP($A19,Vocabulary!$A:$J,7,)&lt;&gt;"",VLOOKUP($A19,Vocabulary!$A:$J,7,),""),"")</f>
        <v/>
      </c>
      <c r="Q19" s="12" t="str">
        <f>IFERROR(IF(VLOOKUP(A19,VocabularyNL!$A:$H,8)=0,"",VLOOKUP(A19,VocabularyNL!$A:$H,8)),"")</f>
        <v/>
      </c>
      <c r="R19" s="12" t="str">
        <f>IFERROR(IF(VLOOKUP(A19,VocabularyFR!$A:$H,8)=0,"",VLOOKUP(A19,VocabularyFR!$A:$H,8)),"")</f>
        <v/>
      </c>
      <c r="S19" s="12" t="str">
        <f>VLOOKUP(Table9[[#This Row],[Id]],Vocabulary!A:K,11)</f>
        <v>no</v>
      </c>
      <c r="T19" s="12" t="str">
        <f>VLOOKUP(Table9[[#This Row],[Id]],Vocabulary!A:L,12)</f>
        <v>no</v>
      </c>
    </row>
    <row r="20" spans="1:20" hidden="1" x14ac:dyDescent="0.3">
      <c r="A20" s="4">
        <v>19</v>
      </c>
      <c r="B20" s="12" t="str">
        <f>IF($A20&lt;&gt;"",IF(VLOOKUP($A20,VocabularyAdoption!$A:$K,8,)=0,"",VLOOKUP($A20,VocabularyAdoption!$A:$K,8,)),"")</f>
        <v/>
      </c>
      <c r="C20" s="12" t="str">
        <f>IF($A20&lt;&gt;"",VLOOKUP($A20,Vocabulary!$A:$J,6,),"")</f>
        <v>EU</v>
      </c>
      <c r="D20" s="12" t="str">
        <f>IF($A20&lt;&gt;"",VLOOKUP($A20,Vocabulary!$A:$J,8,),"")</f>
        <v>eu</v>
      </c>
      <c r="E20" s="12" t="str">
        <f>IFERROR(VLOOKUP(D20,Prefix!$A:$B,2,),"")</f>
        <v>eu:</v>
      </c>
      <c r="F20" s="12" t="str">
        <f>IF($A20&lt;&gt;"",IF(VLOOKUP($A20,Vocabulary!$A:$J,9,)=0,"",VLOOKUP($A20,Vocabulary!$A:$J,9,)),"")</f>
        <v/>
      </c>
      <c r="G20" s="12" t="str">
        <f>IF($A20&lt;&gt;"",VLOOKUP($A20,Vocabulary!$A:$J,4,),"")</f>
        <v>Other</v>
      </c>
      <c r="H20" s="12" t="str">
        <f>IF($A20&lt;&gt;"",VLOOKUP($A20,Vocabulary!$A:$J,5,),"")</f>
        <v>Association</v>
      </c>
      <c r="I20" s="12" t="str">
        <f>IF(Table9[[#This Row],[URIName]]="",IF(AND(H20="ConceptScheme",LEFT(D20,7) &lt;&gt; "inspire", LEFT(D20,4) &lt;&gt; "oeaw"),CONCATENATE("&lt;",E20,LOWER(IF(F20="",J20,F20)),"&gt;"),CONCATENATE("&lt;",E20,IF(F20="",J20,F20),"&gt;")),CONCATENATE("&lt;",Table9[[#This Row],[URIName]],"&gt;"))</f>
        <v>&lt;eu:AgentHasAddress&gt;</v>
      </c>
      <c r="J20" s="12" t="str">
        <f>IF($A20&lt;&gt;"",VLOOKUP($A20,Vocabulary!$A:$J,2,),"")</f>
        <v>AgentHasAddress</v>
      </c>
      <c r="K20" s="12" t="str">
        <f>IFERROR(IF(VLOOKUP(A20,VocabularyNL!$A:$G,6)=0,"",VLOOKUP(A20,VocabularyNL!$A:$G,6)),"")</f>
        <v/>
      </c>
      <c r="L20" s="12" t="str">
        <f>IFERROR(IF(VLOOKUP(A20,VocabularyFR!$A:$G,6)=0,"",VLOOKUP(A20,VocabularyFR!$A:$G,6)),"")</f>
        <v/>
      </c>
      <c r="M20" s="12" t="str">
        <f>IFERROR(IF(VLOOKUP(A20,Vocabulary!$A:$F,3)=0,"",VLOOKUP(A20,Vocabulary!$A:$F,3)),"")</f>
        <v>This property represents an Address related to an Agent. Asserting the address relationship implies that the Agent has an Address.</v>
      </c>
      <c r="N20" s="12" t="str">
        <f>IFERROR(IF(VLOOKUP(A20,VocabularyNL!$A:$H,7)=0,"",VLOOKUP(A20,VocabularyNL!$A:$H,7)),"")</f>
        <v/>
      </c>
      <c r="O20" s="12" t="str">
        <f>IFERROR(IF(VLOOKUP(A20,VocabularyFR!$A:$H,7)=0,"",VLOOKUP(A20,VocabularyFR!$A:$H,7)),"")</f>
        <v/>
      </c>
      <c r="P20" s="12" t="str">
        <f>IF($A20&lt;&gt;"",IF(VLOOKUP($A20,Vocabulary!$A:$J,7,)&lt;&gt;"",VLOOKUP($A20,Vocabulary!$A:$J,7,),""),"")</f>
        <v/>
      </c>
      <c r="Q20" s="12" t="str">
        <f>IFERROR(IF(VLOOKUP(A20,VocabularyNL!$A:$H,8)=0,"",VLOOKUP(A20,VocabularyNL!$A:$H,8)),"")</f>
        <v/>
      </c>
      <c r="R20" s="12" t="str">
        <f>IFERROR(IF(VLOOKUP(A20,VocabularyFR!$A:$H,8)=0,"",VLOOKUP(A20,VocabularyFR!$A:$H,8)),"")</f>
        <v/>
      </c>
      <c r="S20" s="12" t="str">
        <f>VLOOKUP(Table9[[#This Row],[Id]],Vocabulary!A:K,11)</f>
        <v>no</v>
      </c>
      <c r="T20" s="12" t="str">
        <f>VLOOKUP(Table9[[#This Row],[Id]],Vocabulary!A:L,12)</f>
        <v>no</v>
      </c>
    </row>
    <row r="21" spans="1:20" hidden="1" x14ac:dyDescent="0.3">
      <c r="A21" s="4">
        <v>20</v>
      </c>
      <c r="B21" s="12" t="str">
        <f>IF($A21&lt;&gt;"",IF(VLOOKUP($A21,VocabularyAdoption!$A:$K,8,)=0,"",VLOOKUP($A21,VocabularyAdoption!$A:$K,8,)),"")</f>
        <v/>
      </c>
      <c r="C21" s="12" t="str">
        <f>IF($A21&lt;&gt;"",VLOOKUP($A21,Vocabulary!$A:$J,6,),"")</f>
        <v>EU</v>
      </c>
      <c r="D21" s="12" t="str">
        <f>IF($A21&lt;&gt;"",VLOOKUP($A21,Vocabulary!$A:$J,8,),"")</f>
        <v>eu</v>
      </c>
      <c r="E21" s="12" t="str">
        <f>IFERROR(VLOOKUP(D21,Prefix!$A:$B,2,),"")</f>
        <v>eu:</v>
      </c>
      <c r="F21" s="12" t="str">
        <f>IF($A21&lt;&gt;"",IF(VLOOKUP($A21,Vocabulary!$A:$J,9,)=0,"",VLOOKUP($A21,Vocabulary!$A:$J,9,)),"")</f>
        <v/>
      </c>
      <c r="G21" s="12" t="str">
        <f>IF($A21&lt;&gt;"",VLOOKUP($A21,Vocabulary!$A:$J,4,),"")</f>
        <v>Other</v>
      </c>
      <c r="H21" s="12" t="str">
        <f>IF($A21&lt;&gt;"",VLOOKUP($A21,Vocabulary!$A:$J,5,),"")</f>
        <v>Association</v>
      </c>
      <c r="I21" s="12" t="str">
        <f>IF(Table9[[#This Row],[URIName]]="",IF(AND(H21="ConceptScheme",LEFT(D21,7) &lt;&gt; "inspire", LEFT(D21,4) &lt;&gt; "oeaw"),CONCATENATE("&lt;",E21,LOWER(IF(F21="",J21,F21)),"&gt;"),CONCATENATE("&lt;",E21,IF(F21="",J21,F21),"&gt;")),CONCATENATE("&lt;",Table9[[#This Row],[URIName]],"&gt;"))</f>
        <v>&lt;eu:AgentSatisfiesCriterion&gt;</v>
      </c>
      <c r="J21" s="12" t="str">
        <f>IF($A21&lt;&gt;"",VLOOKUP($A21,Vocabulary!$A:$J,2,),"")</f>
        <v>AgentSatisfiesCriterion</v>
      </c>
      <c r="K21" s="12" t="str">
        <f>IFERROR(IF(VLOOKUP(A21,VocabularyNL!$A:$G,6)=0,"",VLOOKUP(A21,VocabularyNL!$A:$G,6)),"")</f>
        <v/>
      </c>
      <c r="L21" s="12" t="str">
        <f>IFERROR(IF(VLOOKUP(A21,VocabularyFR!$A:$G,6)=0,"",VLOOKUP(A21,VocabularyFR!$A:$G,6)),"")</f>
        <v/>
      </c>
      <c r="M21" s="12" t="str">
        <f>IFERROR(IF(VLOOKUP(A21,Vocabulary!$A:$F,3)=0,"",VLOOKUP(A21,Vocabulary!$A:$F,3)),"")</f>
        <v/>
      </c>
      <c r="N21" s="12" t="str">
        <f>IFERROR(IF(VLOOKUP(A21,VocabularyNL!$A:$H,7)=0,"",VLOOKUP(A21,VocabularyNL!$A:$H,7)),"")</f>
        <v/>
      </c>
      <c r="O21" s="12" t="str">
        <f>IFERROR(IF(VLOOKUP(A21,VocabularyFR!$A:$H,7)=0,"",VLOOKUP(A21,VocabularyFR!$A:$H,7)),"")</f>
        <v/>
      </c>
      <c r="P21" s="12" t="str">
        <f>IF($A21&lt;&gt;"",IF(VLOOKUP($A21,Vocabulary!$A:$J,7,)&lt;&gt;"",VLOOKUP($A21,Vocabulary!$A:$J,7,),""),"")</f>
        <v/>
      </c>
      <c r="Q21" s="12" t="str">
        <f>IFERROR(IF(VLOOKUP(A21,VocabularyNL!$A:$H,8)=0,"",VLOOKUP(A21,VocabularyNL!$A:$H,8)),"")</f>
        <v/>
      </c>
      <c r="R21" s="12" t="str">
        <f>IFERROR(IF(VLOOKUP(A21,VocabularyFR!$A:$H,8)=0,"",VLOOKUP(A21,VocabularyFR!$A:$H,8)),"")</f>
        <v/>
      </c>
      <c r="S21" s="12" t="str">
        <f>VLOOKUP(Table9[[#This Row],[Id]],Vocabulary!A:K,11)</f>
        <v>no</v>
      </c>
      <c r="T21" s="12" t="str">
        <f>VLOOKUP(Table9[[#This Row],[Id]],Vocabulary!A:L,12)</f>
        <v>no</v>
      </c>
    </row>
    <row r="22" spans="1:20" hidden="1" x14ac:dyDescent="0.3">
      <c r="A22" s="4">
        <v>21</v>
      </c>
      <c r="B22" s="12" t="str">
        <f>IF($A22&lt;&gt;"",IF(VLOOKUP($A22,VocabularyAdoption!$A:$K,8,)=0,"",VLOOKUP($A22,VocabularyAdoption!$A:$K,8,)),"")</f>
        <v/>
      </c>
      <c r="C22" s="12" t="str">
        <f>IF($A22&lt;&gt;"",VLOOKUP($A22,Vocabulary!$A:$J,6,),"")</f>
        <v>EU</v>
      </c>
      <c r="D22" s="12" t="str">
        <f>IF($A22&lt;&gt;"",VLOOKUP($A22,Vocabulary!$A:$J,8,),"")</f>
        <v>eu</v>
      </c>
      <c r="E22" s="12" t="str">
        <f>IFERROR(VLOOKUP(D22,Prefix!$A:$B,2,),"")</f>
        <v>eu:</v>
      </c>
      <c r="F22" s="12" t="str">
        <f>IF($A22&lt;&gt;"",IF(VLOOKUP($A22,Vocabulary!$A:$J,9,)=0,"",VLOOKUP($A22,Vocabulary!$A:$J,9,)),"")</f>
        <v/>
      </c>
      <c r="G22" s="12" t="str">
        <f>IF($A22&lt;&gt;"",VLOOKUP($A22,Vocabulary!$A:$J,4,),"")</f>
        <v>Other</v>
      </c>
      <c r="H22" s="12" t="str">
        <f>IF($A22&lt;&gt;"",VLOOKUP($A22,Vocabulary!$A:$J,5,),"")</f>
        <v>Association</v>
      </c>
      <c r="I22" s="12" t="str">
        <f>IF(Table9[[#This Row],[URIName]]="",IF(AND(H22="ConceptScheme",LEFT(D22,7) &lt;&gt; "inspire", LEFT(D22,4) &lt;&gt; "oeaw"),CONCATENATE("&lt;",E22,LOWER(IF(F22="",J22,F22)),"&gt;"),CONCATENATE("&lt;",E22,IF(F22="",J22,F22),"&gt;")),CONCATENATE("&lt;",Table9[[#This Row],[URIName]],"&gt;"))</f>
        <v>&lt;eu:AgentProvidesRequirementResponse&gt;</v>
      </c>
      <c r="J22" s="12" t="str">
        <f>IF($A22&lt;&gt;"",VLOOKUP($A22,Vocabulary!$A:$J,2,),"")</f>
        <v>AgentProvidesRequirementResponse</v>
      </c>
      <c r="K22" s="12" t="str">
        <f>IFERROR(IF(VLOOKUP(A22,VocabularyNL!$A:$G,6)=0,"",VLOOKUP(A22,VocabularyNL!$A:$G,6)),"")</f>
        <v/>
      </c>
      <c r="L22" s="12" t="str">
        <f>IFERROR(IF(VLOOKUP(A22,VocabularyFR!$A:$G,6)=0,"",VLOOKUP(A22,VocabularyFR!$A:$G,6)),"")</f>
        <v/>
      </c>
      <c r="M22" s="12" t="str">
        <f>IFERROR(IF(VLOOKUP(A22,Vocabulary!$A:$F,3)=0,"",VLOOKUP(A22,Vocabulary!$A:$F,3)),"")</f>
        <v/>
      </c>
      <c r="N22" s="12" t="str">
        <f>IFERROR(IF(VLOOKUP(A22,VocabularyNL!$A:$H,7)=0,"",VLOOKUP(A22,VocabularyNL!$A:$H,7)),"")</f>
        <v/>
      </c>
      <c r="O22" s="12" t="str">
        <f>IFERROR(IF(VLOOKUP(A22,VocabularyFR!$A:$H,7)=0,"",VLOOKUP(A22,VocabularyFR!$A:$H,7)),"")</f>
        <v/>
      </c>
      <c r="P22" s="12" t="str">
        <f>IF($A22&lt;&gt;"",IF(VLOOKUP($A22,Vocabulary!$A:$J,7,)&lt;&gt;"",VLOOKUP($A22,Vocabulary!$A:$J,7,),""),"")</f>
        <v/>
      </c>
      <c r="Q22" s="12" t="str">
        <f>IFERROR(IF(VLOOKUP(A22,VocabularyNL!$A:$H,8)=0,"",VLOOKUP(A22,VocabularyNL!$A:$H,8)),"")</f>
        <v/>
      </c>
      <c r="R22" s="12" t="str">
        <f>IFERROR(IF(VLOOKUP(A22,VocabularyFR!$A:$H,8)=0,"",VLOOKUP(A22,VocabularyFR!$A:$H,8)),"")</f>
        <v/>
      </c>
      <c r="S22" s="12" t="str">
        <f>VLOOKUP(Table9[[#This Row],[Id]],Vocabulary!A:K,11)</f>
        <v>no</v>
      </c>
      <c r="T22" s="12" t="str">
        <f>VLOOKUP(Table9[[#This Row],[Id]],Vocabulary!A:L,12)</f>
        <v>no</v>
      </c>
    </row>
    <row r="23" spans="1:20" hidden="1" x14ac:dyDescent="0.3">
      <c r="A23" s="4">
        <v>22</v>
      </c>
      <c r="B23" s="12" t="str">
        <f>IF($A23&lt;&gt;"",IF(VLOOKUP($A23,VocabularyAdoption!$A:$K,8,)=0,"",VLOOKUP($A23,VocabularyAdoption!$A:$K,8,)),"")</f>
        <v/>
      </c>
      <c r="C23" s="12" t="str">
        <f>IF($A23&lt;&gt;"",VLOOKUP($A23,Vocabulary!$A:$J,6,),"")</f>
        <v>EU</v>
      </c>
      <c r="D23" s="12" t="str">
        <f>IF($A23&lt;&gt;"",VLOOKUP($A23,Vocabulary!$A:$J,8,),"")</f>
        <v>eu</v>
      </c>
      <c r="E23" s="12" t="str">
        <f>IFERROR(VLOOKUP(D23,Prefix!$A:$B,2,),"")</f>
        <v>eu:</v>
      </c>
      <c r="F23" s="12" t="str">
        <f>IF($A23&lt;&gt;"",IF(VLOOKUP($A23,Vocabulary!$A:$J,9,)=0,"",VLOOKUP($A23,Vocabulary!$A:$J,9,)),"")</f>
        <v/>
      </c>
      <c r="G23" s="12" t="str">
        <f>IF($A23&lt;&gt;"",VLOOKUP($A23,Vocabulary!$A:$J,4,),"")</f>
        <v>Organization</v>
      </c>
      <c r="H23" s="12" t="str">
        <f>IF($A23&lt;&gt;"",VLOOKUP($A23,Vocabulary!$A:$J,5,),"")</f>
        <v>Class</v>
      </c>
      <c r="I23" s="12" t="str">
        <f>IF(Table9[[#This Row],[URIName]]="",IF(AND(H23="ConceptScheme",LEFT(D23,7) &lt;&gt; "inspire", LEFT(D23,4) &lt;&gt; "oeaw"),CONCATENATE("&lt;",E23,LOWER(IF(F23="",J23,F23)),"&gt;"),CONCATENATE("&lt;",E23,IF(F23="",J23,F23),"&gt;")),CONCATENATE("&lt;",Table9[[#This Row],[URIName]],"&gt;"))</f>
        <v>&lt;eu:BusinessEvent&gt;</v>
      </c>
      <c r="J23" s="12" t="str">
        <f>IF($A23&lt;&gt;"",VLOOKUP($A23,Vocabulary!$A:$J,2,),"")</f>
        <v>BusinessEvent</v>
      </c>
      <c r="K23" s="12" t="str">
        <f>IFERROR(IF(VLOOKUP(A23,VocabularyNL!$A:$G,6)=0,"",VLOOKUP(A23,VocabularyNL!$A:$G,6)),"")</f>
        <v/>
      </c>
      <c r="L23" s="12" t="str">
        <f>IFERROR(IF(VLOOKUP(A23,VocabularyFR!$A:$G,6)=0,"",VLOOKUP(A23,VocabularyFR!$A:$G,6)),"")</f>
        <v/>
      </c>
      <c r="M23" s="12" t="str">
        <f>IFERROR(IF(VLOOKUP(A23,Vocabulary!$A:$F,3)=0,"",VLOOKUP(A23,Vocabulary!$A:$F,3)),"")</f>
        <v xml:space="preserve">This class represents a Business Event. A Business Event is a specific situation or event in the lifecycle of a business that fulfils one or more needs or (legal) obligations of that business at this specific point in time. A Business Event requires a set of public services to be delivered and consumed in order for the associated business need(s) or obligation(s) to be fulfilled. Business Events are defined within the context of a particular Member State.
In other words, a Business Event groups together a number of public services that need to be delivered for completing that particular event. </v>
      </c>
      <c r="N23" s="12" t="str">
        <f>IFERROR(IF(VLOOKUP(A23,VocabularyNL!$A:$H,7)=0,"",VLOOKUP(A23,VocabularyNL!$A:$H,7)),"")</f>
        <v/>
      </c>
      <c r="O23" s="12" t="str">
        <f>IFERROR(IF(VLOOKUP(A23,VocabularyFR!$A:$H,7)=0,"",VLOOKUP(A23,VocabularyFR!$A:$H,7)),"")</f>
        <v/>
      </c>
      <c r="P23" s="12" t="str">
        <f>IF($A23&lt;&gt;"",IF(VLOOKUP($A23,Vocabulary!$A:$J,7,)&lt;&gt;"",VLOOKUP($A23,Vocabulary!$A:$J,7,),""),"")</f>
        <v/>
      </c>
      <c r="Q23" s="12" t="str">
        <f>IFERROR(IF(VLOOKUP(A23,VocabularyNL!$A:$H,8)=0,"",VLOOKUP(A23,VocabularyNL!$A:$H,8)),"")</f>
        <v/>
      </c>
      <c r="R23" s="12" t="str">
        <f>IFERROR(IF(VLOOKUP(A23,VocabularyFR!$A:$H,8)=0,"",VLOOKUP(A23,VocabularyFR!$A:$H,8)),"")</f>
        <v/>
      </c>
      <c r="S23" s="12" t="str">
        <f>VLOOKUP(Table9[[#This Row],[Id]],Vocabulary!A:K,11)</f>
        <v>no</v>
      </c>
      <c r="T23" s="12" t="str">
        <f>VLOOKUP(Table9[[#This Row],[Id]],Vocabulary!A:L,12)</f>
        <v>no</v>
      </c>
    </row>
    <row r="24" spans="1:20" hidden="1" x14ac:dyDescent="0.3">
      <c r="A24" s="4">
        <v>23</v>
      </c>
      <c r="B24" s="12" t="str">
        <f>IF($A24&lt;&gt;"",IF(VLOOKUP($A24,VocabularyAdoption!$A:$K,8,)=0,"",VLOOKUP($A24,VocabularyAdoption!$A:$K,8,)),"")</f>
        <v/>
      </c>
      <c r="C24" s="12" t="str">
        <f>IF($A24&lt;&gt;"",VLOOKUP($A24,Vocabulary!$A:$J,6,),"")</f>
        <v>EU</v>
      </c>
      <c r="D24" s="12" t="str">
        <f>IF($A24&lt;&gt;"",VLOOKUP($A24,Vocabulary!$A:$J,8,),"")</f>
        <v>eu</v>
      </c>
      <c r="E24" s="12" t="str">
        <f>IFERROR(VLOOKUP(D24,Prefix!$A:$B,2,),"")</f>
        <v>eu:</v>
      </c>
      <c r="F24" s="12" t="str">
        <f>IF($A24&lt;&gt;"",IF(VLOOKUP($A24,Vocabulary!$A:$J,9,)=0,"",VLOOKUP($A24,Vocabulary!$A:$J,9,)),"")</f>
        <v/>
      </c>
      <c r="G24" s="12" t="str">
        <f>IF($A24&lt;&gt;"",VLOOKUP($A24,Vocabulary!$A:$J,4,),"")</f>
        <v>Organization</v>
      </c>
      <c r="H24" s="12" t="str">
        <f>IF($A24&lt;&gt;"",VLOOKUP($A24,Vocabulary!$A:$J,5,),"")</f>
        <v>Class</v>
      </c>
      <c r="I24" s="12" t="str">
        <f>IF(Table9[[#This Row],[URIName]]="",IF(AND(H24="ConceptScheme",LEFT(D24,7) &lt;&gt; "inspire", LEFT(D24,4) &lt;&gt; "oeaw"),CONCATENATE("&lt;",E24,LOWER(IF(F24="",J24,F24)),"&gt;"),CONCATENATE("&lt;",E24,IF(F24="",J24,F24),"&gt;")),CONCATENATE("&lt;",Table9[[#This Row],[URIName]],"&gt;"))</f>
        <v>&lt;eu:ChangeEvent&gt;</v>
      </c>
      <c r="J24" s="12" t="str">
        <f>IF($A24&lt;&gt;"",VLOOKUP($A24,Vocabulary!$A:$J,2,),"")</f>
        <v>ChangeEvent</v>
      </c>
      <c r="K24" s="12" t="str">
        <f>IFERROR(IF(VLOOKUP(A24,VocabularyNL!$A:$G,6)=0,"",VLOOKUP(A24,VocabularyNL!$A:$G,6)),"")</f>
        <v/>
      </c>
      <c r="L24" s="12" t="str">
        <f>IFERROR(IF(VLOOKUP(A24,VocabularyFR!$A:$G,6)=0,"",VLOOKUP(A24,VocabularyFR!$A:$G,6)),"")</f>
        <v/>
      </c>
      <c r="M24" s="12" t="str">
        <f>IFERROR(IF(VLOOKUP(A24,Vocabulary!$A:$F,3)=0,"",VLOOKUP(A24,Vocabulary!$A:$F,3)),"")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N24" s="12" t="str">
        <f>IFERROR(IF(VLOOKUP(A24,VocabularyNL!$A:$H,7)=0,"",VLOOKUP(A24,VocabularyNL!$A:$H,7)),"")</f>
        <v/>
      </c>
      <c r="O24" s="12" t="str">
        <f>IFERROR(IF(VLOOKUP(A24,VocabularyFR!$A:$H,7)=0,"",VLOOKUP(A24,VocabularyFR!$A:$H,7)),"")</f>
        <v/>
      </c>
      <c r="P24" s="12" t="str">
        <f>IF($A24&lt;&gt;"",IF(VLOOKUP($A24,Vocabulary!$A:$J,7,)&lt;&gt;"",VLOOKUP($A24,Vocabulary!$A:$J,7,),""),"")</f>
        <v/>
      </c>
      <c r="Q24" s="12" t="str">
        <f>IFERROR(IF(VLOOKUP(A24,VocabularyNL!$A:$H,8)=0,"",VLOOKUP(A24,VocabularyNL!$A:$H,8)),"")</f>
        <v/>
      </c>
      <c r="R24" s="12" t="str">
        <f>IFERROR(IF(VLOOKUP(A24,VocabularyFR!$A:$H,8)=0,"",VLOOKUP(A24,VocabularyFR!$A:$H,8)),"")</f>
        <v/>
      </c>
      <c r="S24" s="12" t="str">
        <f>VLOOKUP(Table9[[#This Row],[Id]],Vocabulary!A:K,11)</f>
        <v>no</v>
      </c>
      <c r="T24" s="12" t="str">
        <f>VLOOKUP(Table9[[#This Row],[Id]],Vocabulary!A:L,12)</f>
        <v>no</v>
      </c>
    </row>
    <row r="25" spans="1:20" hidden="1" x14ac:dyDescent="0.3">
      <c r="A25" s="4">
        <v>24</v>
      </c>
      <c r="B25" s="12" t="str">
        <f>IF($A25&lt;&gt;"",IF(VLOOKUP($A25,VocabularyAdoption!$A:$K,8,)=0,"",VLOOKUP($A25,VocabularyAdoption!$A:$K,8,)),"")</f>
        <v/>
      </c>
      <c r="C25" s="12" t="str">
        <f>IF($A25&lt;&gt;"",VLOOKUP($A25,Vocabulary!$A:$J,6,),"")</f>
        <v>EU</v>
      </c>
      <c r="D25" s="12" t="str">
        <f>IF($A25&lt;&gt;"",VLOOKUP($A25,Vocabulary!$A:$J,8,),"")</f>
        <v>eu</v>
      </c>
      <c r="E25" s="12" t="str">
        <f>IFERROR(VLOOKUP(D25,Prefix!$A:$B,2,),"")</f>
        <v>eu:</v>
      </c>
      <c r="F25" s="12" t="str">
        <f>IF($A25&lt;&gt;"",IF(VLOOKUP($A25,Vocabulary!$A:$J,9,)=0,"",VLOOKUP($A25,Vocabulary!$A:$J,9,)),"")</f>
        <v/>
      </c>
      <c r="G25" s="12" t="str">
        <f>IF($A25&lt;&gt;"",VLOOKUP($A25,Vocabulary!$A:$J,4,),"")</f>
        <v>Organization</v>
      </c>
      <c r="H25" s="12" t="str">
        <f>IF($A25&lt;&gt;"",VLOOKUP($A25,Vocabulary!$A:$J,5,),"")</f>
        <v>Association</v>
      </c>
      <c r="I25" s="12" t="str">
        <f>IF(Table9[[#This Row],[URIName]]="",IF(AND(H25="ConceptScheme",LEFT(D25,7) &lt;&gt; "inspire", LEFT(D25,4) &lt;&gt; "oeaw"),CONCATENATE("&lt;",E25,LOWER(IF(F25="",J25,F25)),"&gt;"),CONCATENATE("&lt;",E25,IF(F25="",J25,F25),"&gt;")),CONCATENATE("&lt;",Table9[[#This Row],[URIName]],"&gt;"))</f>
        <v>&lt;eu:ChangeEventHasFormalFramework&gt;</v>
      </c>
      <c r="J25" s="12" t="str">
        <f>IF($A25&lt;&gt;"",VLOOKUP($A25,Vocabulary!$A:$J,2,),"")</f>
        <v>ChangeEventHasFormalFramework</v>
      </c>
      <c r="K25" s="12" t="str">
        <f>IFERROR(IF(VLOOKUP(A25,VocabularyNL!$A:$G,6)=0,"",VLOOKUP(A25,VocabularyNL!$A:$G,6)),"")</f>
        <v/>
      </c>
      <c r="L25" s="12" t="str">
        <f>IFERROR(IF(VLOOKUP(A25,VocabularyFR!$A:$G,6)=0,"",VLOOKUP(A25,VocabularyFR!$A:$G,6)),"")</f>
        <v/>
      </c>
      <c r="M25" s="12" t="str">
        <f>IFERROR(IF(VLOOKUP(A25,Vocabulary!$A:$F,3)=0,"",VLOOKUP(A25,Vocabulary!$A:$F,3)),"")</f>
        <v>hasFormalFramework links a Change Event or Foundation Event to a piece of legislation or a policy document that prompted the change. These concepts and properties are defined in the Core Public Service Vocabulary (CPSV). In the RDF release of the CPOV, these properties are bound to cpsv:hasFormalFramework and cpsv:implements.</v>
      </c>
      <c r="N25" s="12" t="str">
        <f>IFERROR(IF(VLOOKUP(A25,VocabularyNL!$A:$H,7)=0,"",VLOOKUP(A25,VocabularyNL!$A:$H,7)),"")</f>
        <v/>
      </c>
      <c r="O25" s="12" t="str">
        <f>IFERROR(IF(VLOOKUP(A25,VocabularyFR!$A:$H,7)=0,"",VLOOKUP(A25,VocabularyFR!$A:$H,7)),"")</f>
        <v/>
      </c>
      <c r="P25" s="12" t="str">
        <f>IF($A25&lt;&gt;"",IF(VLOOKUP($A25,Vocabulary!$A:$J,7,)&lt;&gt;"",VLOOKUP($A25,Vocabulary!$A:$J,7,),""),"")</f>
        <v/>
      </c>
      <c r="Q25" s="12" t="str">
        <f>IFERROR(IF(VLOOKUP(A25,VocabularyNL!$A:$H,8)=0,"",VLOOKUP(A25,VocabularyNL!$A:$H,8)),"")</f>
        <v/>
      </c>
      <c r="R25" s="12" t="str">
        <f>IFERROR(IF(VLOOKUP(A25,VocabularyFR!$A:$H,8)=0,"",VLOOKUP(A25,VocabularyFR!$A:$H,8)),"")</f>
        <v/>
      </c>
      <c r="S25" s="12" t="str">
        <f>VLOOKUP(Table9[[#This Row],[Id]],Vocabulary!A:K,11)</f>
        <v>no</v>
      </c>
      <c r="T25" s="12" t="str">
        <f>VLOOKUP(Table9[[#This Row],[Id]],Vocabulary!A:L,12)</f>
        <v>no</v>
      </c>
    </row>
    <row r="26" spans="1:20" hidden="1" x14ac:dyDescent="0.3">
      <c r="A26" s="4">
        <v>25</v>
      </c>
      <c r="B26" s="12" t="str">
        <f>IF($A26&lt;&gt;"",IF(VLOOKUP($A26,VocabularyAdoption!$A:$K,8,)=0,"",VLOOKUP($A26,VocabularyAdoption!$A:$K,8,)),"")</f>
        <v/>
      </c>
      <c r="C26" s="12" t="str">
        <f>IF($A26&lt;&gt;"",VLOOKUP($A26,Vocabulary!$A:$J,6,),"")</f>
        <v>EU</v>
      </c>
      <c r="D26" s="12" t="str">
        <f>IF($A26&lt;&gt;"",VLOOKUP($A26,Vocabulary!$A:$J,8,),"")</f>
        <v>eu</v>
      </c>
      <c r="E26" s="12" t="str">
        <f>IFERROR(VLOOKUP(D26,Prefix!$A:$B,2,),"")</f>
        <v>eu:</v>
      </c>
      <c r="F26" s="12" t="str">
        <f>IF($A26&lt;&gt;"",IF(VLOOKUP($A26,Vocabulary!$A:$J,9,)=0,"",VLOOKUP($A26,Vocabulary!$A:$J,9,)),"")</f>
        <v/>
      </c>
      <c r="G26" s="12" t="str">
        <f>IF($A26&lt;&gt;"",VLOOKUP($A26,Vocabulary!$A:$J,4,),"")</f>
        <v>Organization</v>
      </c>
      <c r="H26" s="12" t="str">
        <f>IF($A26&lt;&gt;"",VLOOKUP($A26,Vocabulary!$A:$J,5,),"")</f>
        <v>Association</v>
      </c>
      <c r="I26" s="12" t="str">
        <f>IF(Table9[[#This Row],[URIName]]="",IF(AND(H26="ConceptScheme",LEFT(D26,7) &lt;&gt; "inspire", LEFT(D26,4) &lt;&gt; "oeaw"),CONCATENATE("&lt;",E26,LOWER(IF(F26="",J26,F26)),"&gt;"),CONCATENATE("&lt;",E26,IF(F26="",J26,F26),"&gt;")),CONCATENATE("&lt;",Table9[[#This Row],[URIName]],"&gt;"))</f>
        <v>&lt;eu:ChangeEventOriginalOrganisation&gt;</v>
      </c>
      <c r="J26" s="12" t="str">
        <f>IF($A26&lt;&gt;"",VLOOKUP($A26,Vocabulary!$A:$J,2,),"")</f>
        <v>ChangeEventOriginalOrganisation</v>
      </c>
      <c r="K26" s="12" t="str">
        <f>IFERROR(IF(VLOOKUP(A26,VocabularyNL!$A:$G,6)=0,"",VLOOKUP(A26,VocabularyNL!$A:$G,6)),"")</f>
        <v/>
      </c>
      <c r="L26" s="12" t="str">
        <f>IFERROR(IF(VLOOKUP(A26,VocabularyFR!$A:$G,6)=0,"",VLOOKUP(A26,VocabularyFR!$A:$G,6)),"")</f>
        <v/>
      </c>
      <c r="M26" s="12" t="str">
        <f>IFERROR(IF(VLOOKUP(A26,Vocabulary!$A:$F,3)=0,"",VLOOKUP(A26,Vocabulary!$A:$F,3)),"")</f>
        <v>The originalOrganization property links a Change Event to the organization that
existed before the change. Although the Foundation Event class is defined as a sub
class of Change Event, it is inappropriate to use the originalOrganization property
with the Foundation Event class.
In the RDF release of the CPOV, these properties are bound to
org:originalOrganization and org:changedBy.</v>
      </c>
      <c r="N26" s="12" t="str">
        <f>IFERROR(IF(VLOOKUP(A26,VocabularyNL!$A:$H,7)=0,"",VLOOKUP(A26,VocabularyNL!$A:$H,7)),"")</f>
        <v/>
      </c>
      <c r="O26" s="12" t="str">
        <f>IFERROR(IF(VLOOKUP(A26,VocabularyFR!$A:$H,7)=0,"",VLOOKUP(A26,VocabularyFR!$A:$H,7)),"")</f>
        <v/>
      </c>
      <c r="P26" s="12" t="str">
        <f>IF($A26&lt;&gt;"",IF(VLOOKUP($A26,Vocabulary!$A:$J,7,)&lt;&gt;"",VLOOKUP($A26,Vocabulary!$A:$J,7,),""),"")</f>
        <v/>
      </c>
      <c r="Q26" s="12" t="str">
        <f>IFERROR(IF(VLOOKUP(A26,VocabularyNL!$A:$H,8)=0,"",VLOOKUP(A26,VocabularyNL!$A:$H,8)),"")</f>
        <v/>
      </c>
      <c r="R26" s="12" t="str">
        <f>IFERROR(IF(VLOOKUP(A26,VocabularyFR!$A:$H,8)=0,"",VLOOKUP(A26,VocabularyFR!$A:$H,8)),"")</f>
        <v/>
      </c>
      <c r="S26" s="12" t="str">
        <f>VLOOKUP(Table9[[#This Row],[Id]],Vocabulary!A:K,11)</f>
        <v>no</v>
      </c>
      <c r="T26" s="12" t="str">
        <f>VLOOKUP(Table9[[#This Row],[Id]],Vocabulary!A:L,12)</f>
        <v>no</v>
      </c>
    </row>
    <row r="27" spans="1:20" hidden="1" x14ac:dyDescent="0.3">
      <c r="A27" s="4">
        <v>26</v>
      </c>
      <c r="B27" s="12" t="str">
        <f>IF($A27&lt;&gt;"",IF(VLOOKUP($A27,VocabularyAdoption!$A:$K,8,)=0,"",VLOOKUP($A27,VocabularyAdoption!$A:$K,8,)),"")</f>
        <v/>
      </c>
      <c r="C27" s="12" t="str">
        <f>IF($A27&lt;&gt;"",VLOOKUP($A27,Vocabulary!$A:$J,6,),"")</f>
        <v>EU</v>
      </c>
      <c r="D27" s="12" t="str">
        <f>IF($A27&lt;&gt;"",VLOOKUP($A27,Vocabulary!$A:$J,8,),"")</f>
        <v>eu</v>
      </c>
      <c r="E27" s="12" t="str">
        <f>IFERROR(VLOOKUP(D27,Prefix!$A:$B,2,),"")</f>
        <v>eu:</v>
      </c>
      <c r="F27" s="12" t="str">
        <f>IF($A27&lt;&gt;"",IF(VLOOKUP($A27,Vocabulary!$A:$J,9,)=0,"",VLOOKUP($A27,Vocabulary!$A:$J,9,)),"")</f>
        <v/>
      </c>
      <c r="G27" s="12" t="str">
        <f>IF($A27&lt;&gt;"",VLOOKUP($A27,Vocabulary!$A:$J,4,),"")</f>
        <v>Organization</v>
      </c>
      <c r="H27" s="12" t="str">
        <f>IF($A27&lt;&gt;"",VLOOKUP($A27,Vocabulary!$A:$J,5,),"")</f>
        <v>Association</v>
      </c>
      <c r="I27" s="12" t="str">
        <f>IF(Table9[[#This Row],[URIName]]="",IF(AND(H27="ConceptScheme",LEFT(D27,7) &lt;&gt; "inspire", LEFT(D27,4) &lt;&gt; "oeaw"),CONCATENATE("&lt;",E27,LOWER(IF(F27="",J27,F27)),"&gt;"),CONCATENATE("&lt;",E27,IF(F27="",J27,F27),"&gt;")),CONCATENATE("&lt;",Table9[[#This Row],[URIName]],"&gt;"))</f>
        <v>&lt;eu:ChangeEventResultingOrganisation&gt;</v>
      </c>
      <c r="J27" s="12" t="str">
        <f>IF($A27&lt;&gt;"",VLOOKUP($A27,Vocabulary!$A:$J,2,),"")</f>
        <v>ChangeEventResultingOrganisation</v>
      </c>
      <c r="K27" s="12" t="str">
        <f>IFERROR(IF(VLOOKUP(A27,VocabularyNL!$A:$G,6)=0,"",VLOOKUP(A27,VocabularyNL!$A:$G,6)),"")</f>
        <v/>
      </c>
      <c r="L27" s="12" t="str">
        <f>IFERROR(IF(VLOOKUP(A27,VocabularyFR!$A:$G,6)=0,"",VLOOKUP(A27,VocabularyFR!$A:$G,6)),"")</f>
        <v/>
      </c>
      <c r="M27" s="12" t="str">
        <f>IFERROR(IF(VLOOKUP(A27,Vocabulary!$A:$F,3)=0,"",VLOOKUP(A27,Vocabulary!$A:$F,3)),"")</f>
        <v xml:space="preserve">This property links a Change Event or a Foundation Event to the organization that
resulted from it.
In the RDF release of the CPOV, these properties are bound to
org:resultingOrganization and org:resultedFrom.
</v>
      </c>
      <c r="N27" s="12" t="str">
        <f>IFERROR(IF(VLOOKUP(A27,VocabularyNL!$A:$H,7)=0,"",VLOOKUP(A27,VocabularyNL!$A:$H,7)),"")</f>
        <v/>
      </c>
      <c r="O27" s="12" t="str">
        <f>IFERROR(IF(VLOOKUP(A27,VocabularyFR!$A:$H,7)=0,"",VLOOKUP(A27,VocabularyFR!$A:$H,7)),"")</f>
        <v/>
      </c>
      <c r="P27" s="12" t="str">
        <f>IF($A27&lt;&gt;"",IF(VLOOKUP($A27,Vocabulary!$A:$J,7,)&lt;&gt;"",VLOOKUP($A27,Vocabulary!$A:$J,7,),""),"")</f>
        <v/>
      </c>
      <c r="Q27" s="12" t="str">
        <f>IFERROR(IF(VLOOKUP(A27,VocabularyNL!$A:$H,8)=0,"",VLOOKUP(A27,VocabularyNL!$A:$H,8)),"")</f>
        <v/>
      </c>
      <c r="R27" s="12" t="str">
        <f>IFERROR(IF(VLOOKUP(A27,VocabularyFR!$A:$H,8)=0,"",VLOOKUP(A27,VocabularyFR!$A:$H,8)),"")</f>
        <v/>
      </c>
      <c r="S27" s="12" t="str">
        <f>VLOOKUP(Table9[[#This Row],[Id]],Vocabulary!A:K,11)</f>
        <v>no</v>
      </c>
      <c r="T27" s="12" t="str">
        <f>VLOOKUP(Table9[[#This Row],[Id]],Vocabulary!A:L,12)</f>
        <v>no</v>
      </c>
    </row>
    <row r="28" spans="1:20" hidden="1" x14ac:dyDescent="0.3">
      <c r="A28" s="4">
        <v>27</v>
      </c>
      <c r="B28" s="12" t="str">
        <f>IF($A28&lt;&gt;"",IF(VLOOKUP($A28,VocabularyAdoption!$A:$K,8,)=0,"",VLOOKUP($A28,VocabularyAdoption!$A:$K,8,)),"")</f>
        <v/>
      </c>
      <c r="C28" s="12" t="str">
        <f>IF($A28&lt;&gt;"",VLOOKUP($A28,Vocabulary!$A:$J,6,),"")</f>
        <v>EU</v>
      </c>
      <c r="D28" s="12" t="str">
        <f>IF($A28&lt;&gt;"",VLOOKUP($A28,Vocabulary!$A:$J,8,),"")</f>
        <v>eu</v>
      </c>
      <c r="E28" s="12" t="str">
        <f>IFERROR(VLOOKUP(D28,Prefix!$A:$B,2,),"")</f>
        <v>eu:</v>
      </c>
      <c r="F28" s="12" t="str">
        <f>IF($A28&lt;&gt;"",IF(VLOOKUP($A28,Vocabulary!$A:$J,9,)=0,"",VLOOKUP($A28,Vocabulary!$A:$J,9,)),"")</f>
        <v/>
      </c>
      <c r="G28" s="12" t="str">
        <f>IF($A28&lt;&gt;"",VLOOKUP($A28,Vocabulary!$A:$J,4,),"")</f>
        <v>Organization</v>
      </c>
      <c r="H28" s="12" t="str">
        <f>IF($A28&lt;&gt;"",VLOOKUP($A28,Vocabulary!$A:$J,5,),"")</f>
        <v>Class</v>
      </c>
      <c r="I28" s="12" t="str">
        <f>IF(Table9[[#This Row],[URIName]]="",IF(AND(H28="ConceptScheme",LEFT(D28,7) &lt;&gt; "inspire", LEFT(D28,4) &lt;&gt; "oeaw"),CONCATENATE("&lt;",E28,LOWER(IF(F28="",J28,F28)),"&gt;"),CONCATENATE("&lt;",E28,IF(F28="",J28,F28),"&gt;")),CONCATENATE("&lt;",Table9[[#This Row],[URIName]],"&gt;"))</f>
        <v>&lt;eu:Channel&gt;</v>
      </c>
      <c r="J28" s="12" t="str">
        <f>IF($A28&lt;&gt;"",VLOOKUP($A28,Vocabulary!$A:$J,2,),"")</f>
        <v>Channel</v>
      </c>
      <c r="K28" s="12" t="str">
        <f>IFERROR(IF(VLOOKUP(A28,VocabularyNL!$A:$G,6)=0,"",VLOOKUP(A28,VocabularyNL!$A:$G,6)),"")</f>
        <v/>
      </c>
      <c r="L28" s="12" t="str">
        <f>IFERROR(IF(VLOOKUP(A28,VocabularyFR!$A:$G,6)=0,"",VLOOKUP(A28,VocabularyFR!$A:$G,6)),"")</f>
        <v/>
      </c>
      <c r="M28" s="12" t="str">
        <f>IFERROR(IF(VLOOKUP(A28,Vocabulary!$A:$F,3)=0,"",VLOOKUP(A28,Vocabulary!$A:$F,3)),"")</f>
        <v>A medium through which an agent provides, uses or otherwise interacts with a resource.</v>
      </c>
      <c r="N28" s="12" t="str">
        <f>IFERROR(IF(VLOOKUP(A28,VocabularyNL!$A:$H,7)=0,"",VLOOKUP(A28,VocabularyNL!$A:$H,7)),"")</f>
        <v/>
      </c>
      <c r="O28" s="12" t="str">
        <f>IFERROR(IF(VLOOKUP(A28,VocabularyFR!$A:$H,7)=0,"",VLOOKUP(A28,VocabularyFR!$A:$H,7)),"")</f>
        <v/>
      </c>
      <c r="P28" s="12" t="str">
        <f>IF($A28&lt;&gt;"",IF(VLOOKUP($A28,Vocabulary!$A:$J,7,)&lt;&gt;"",VLOOKUP($A28,Vocabulary!$A:$J,7,),""),"")</f>
        <v/>
      </c>
      <c r="Q28" s="12" t="str">
        <f>IFERROR(IF(VLOOKUP(A28,VocabularyNL!$A:$H,8)=0,"",VLOOKUP(A28,VocabularyNL!$A:$H,8)),"")</f>
        <v/>
      </c>
      <c r="R28" s="12" t="str">
        <f>IFERROR(IF(VLOOKUP(A28,VocabularyFR!$A:$H,8)=0,"",VLOOKUP(A28,VocabularyFR!$A:$H,8)),"")</f>
        <v/>
      </c>
      <c r="S28" s="12" t="str">
        <f>VLOOKUP(Table9[[#This Row],[Id]],Vocabulary!A:K,11)</f>
        <v>no</v>
      </c>
      <c r="T28" s="12" t="str">
        <f>VLOOKUP(Table9[[#This Row],[Id]],Vocabulary!A:L,12)</f>
        <v>no</v>
      </c>
    </row>
    <row r="29" spans="1:20" ht="28.8" hidden="1" x14ac:dyDescent="0.3">
      <c r="A29" s="4">
        <v>28</v>
      </c>
      <c r="B29" s="12" t="str">
        <f>IF($A29&lt;&gt;"",IF(VLOOKUP($A29,VocabularyAdoption!$A:$K,8,)=0,"",VLOOKUP($A29,VocabularyAdoption!$A:$K,8,)),"")</f>
        <v/>
      </c>
      <c r="C29" s="12" t="str">
        <f>IF($A29&lt;&gt;"",VLOOKUP($A29,Vocabulary!$A:$J,6,),"")</f>
        <v>EU</v>
      </c>
      <c r="D29" s="12" t="str">
        <f>IF($A29&lt;&gt;"",VLOOKUP($A29,Vocabulary!$A:$J,8,),"")</f>
        <v>eu</v>
      </c>
      <c r="E29" s="12" t="str">
        <f>IFERROR(VLOOKUP(D29,Prefix!$A:$B,2,),"")</f>
        <v>eu:</v>
      </c>
      <c r="F29" s="12" t="str">
        <f>IF($A29&lt;&gt;"",IF(VLOOKUP($A29,Vocabulary!$A:$J,9,)=0,"",VLOOKUP($A29,Vocabulary!$A:$J,9,)),"")</f>
        <v/>
      </c>
      <c r="G29" s="12" t="str">
        <f>IF($A29&lt;&gt;"",VLOOKUP($A29,Vocabulary!$A:$J,4,),"")</f>
        <v>Organization</v>
      </c>
      <c r="H29" s="12" t="str">
        <f>IF($A29&lt;&gt;"",VLOOKUP($A29,Vocabulary!$A:$J,5,),"")</f>
        <v>Property</v>
      </c>
      <c r="I29" s="12" t="str">
        <f>IF(Table9[[#This Row],[URIName]]="",IF(AND(H29="ConceptScheme",LEFT(D29,7) &lt;&gt; "inspire", LEFT(D29,4) &lt;&gt; "oeaw"),CONCATENATE("&lt;",E29,LOWER(IF(F29="",J29,F29)),"&gt;"),CONCATENATE("&lt;",E29,IF(F29="",J29,F29),"&gt;")),CONCATENATE("&lt;",Table9[[#This Row],[URIName]],"&gt;"))</f>
        <v>&lt;eu:ChannelIdentifier&gt;</v>
      </c>
      <c r="J29" s="12" t="str">
        <f>IF($A29&lt;&gt;"",VLOOKUP($A29,Vocabulary!$A:$J,2,),"")</f>
        <v>ChannelIdentifier</v>
      </c>
      <c r="K29" s="12" t="str">
        <f>IFERROR(IF(VLOOKUP(A29,VocabularyNL!$A:$G,6)=0,"",VLOOKUP(A29,VocabularyNL!$A:$G,6)),"")</f>
        <v/>
      </c>
      <c r="L29" s="12" t="str">
        <f>IFERROR(IF(VLOOKUP(A29,VocabularyFR!$A:$G,6)=0,"",VLOOKUP(A29,VocabularyFR!$A:$G,6)),"")</f>
        <v/>
      </c>
      <c r="M29" s="12" t="str">
        <f>IFERROR(IF(VLOOKUP(A29,Vocabulary!$A:$F,3)=0,"",VLOOKUP(A29,Vocabulary!$A:$F,3)),"")</f>
        <v>This property represents a formally-issued Identifier for the Channel.</v>
      </c>
      <c r="N29" s="12" t="str">
        <f>IFERROR(IF(VLOOKUP(A29,VocabularyNL!$A:$H,7)=0,"",VLOOKUP(A29,VocabularyNL!$A:$H,7)),"")</f>
        <v/>
      </c>
      <c r="O29" s="12" t="str">
        <f>IFERROR(IF(VLOOKUP(A29,VocabularyFR!$A:$H,7)=0,"",VLOOKUP(A29,VocabularyFR!$A:$H,7)),"")</f>
        <v/>
      </c>
      <c r="P29" s="12" t="str">
        <f>IF($A29&lt;&gt;"",IF(VLOOKUP($A29,Vocabulary!$A:$J,7,)&lt;&gt;"",VLOOKUP($A29,Vocabulary!$A:$J,7,),""),"")</f>
        <v/>
      </c>
      <c r="Q29" s="12" t="str">
        <f>IFERROR(IF(VLOOKUP(A29,VocabularyNL!$A:$H,8)=0,"",VLOOKUP(A29,VocabularyNL!$A:$H,8)),"")</f>
        <v/>
      </c>
      <c r="R29" s="12" t="str">
        <f>IFERROR(IF(VLOOKUP(A29,VocabularyFR!$A:$H,8)=0,"",VLOOKUP(A29,VocabularyFR!$A:$H,8)),"")</f>
        <v/>
      </c>
      <c r="S29" s="12" t="str">
        <f>VLOOKUP(Table9[[#This Row],[Id]],Vocabulary!A:K,11)</f>
        <v>no</v>
      </c>
      <c r="T29" s="12" t="str">
        <f>VLOOKUP(Table9[[#This Row],[Id]],Vocabulary!A:L,12)</f>
        <v>no</v>
      </c>
    </row>
    <row r="30" spans="1:20" ht="86.4" hidden="1" x14ac:dyDescent="0.3">
      <c r="A30" s="4">
        <v>29</v>
      </c>
      <c r="B30" s="12" t="str">
        <f>IF($A30&lt;&gt;"",IF(VLOOKUP($A30,VocabularyAdoption!$A:$K,8,)=0,"",VLOOKUP($A30,VocabularyAdoption!$A:$K,8,)),"")</f>
        <v/>
      </c>
      <c r="C30" s="12" t="str">
        <f>IF($A30&lt;&gt;"",VLOOKUP($A30,Vocabulary!$A:$J,6,),"")</f>
        <v>EU</v>
      </c>
      <c r="D30" s="12" t="str">
        <f>IF($A30&lt;&gt;"",VLOOKUP($A30,Vocabulary!$A:$J,8,),"")</f>
        <v>eu</v>
      </c>
      <c r="E30" s="12" t="str">
        <f>IFERROR(VLOOKUP(D30,Prefix!$A:$B,2,),"")</f>
        <v>eu:</v>
      </c>
      <c r="F30" s="12" t="str">
        <f>IF($A30&lt;&gt;"",IF(VLOOKUP($A30,Vocabulary!$A:$J,9,)=0,"",VLOOKUP($A30,Vocabulary!$A:$J,9,)),"")</f>
        <v/>
      </c>
      <c r="G30" s="12" t="str">
        <f>IF($A30&lt;&gt;"",VLOOKUP($A30,Vocabulary!$A:$J,4,),"")</f>
        <v>Organization</v>
      </c>
      <c r="H30" s="12" t="str">
        <f>IF($A30&lt;&gt;"",VLOOKUP($A30,Vocabulary!$A:$J,5,),"")</f>
        <v>Property</v>
      </c>
      <c r="I30" s="12" t="str">
        <f>IF(Table9[[#This Row],[URIName]]="",IF(AND(H30="ConceptScheme",LEFT(D30,7) &lt;&gt; "inspire", LEFT(D30,4) &lt;&gt; "oeaw"),CONCATENATE("&lt;",E30,LOWER(IF(F30="",J30,F30)),"&gt;"),CONCATENATE("&lt;",E30,IF(F30="",J30,F30),"&gt;")),CONCATENATE("&lt;",Table9[[#This Row],[URIName]],"&gt;"))</f>
        <v>&lt;eu:ChannelType&gt;</v>
      </c>
      <c r="J30" s="12" t="str">
        <f>IF($A30&lt;&gt;"",VLOOKUP($A30,Vocabulary!$A:$J,2,),"")</f>
        <v>ChannelType</v>
      </c>
      <c r="K30" s="12" t="str">
        <f>IFERROR(IF(VLOOKUP(A30,VocabularyNL!$A:$G,6)=0,"",VLOOKUP(A30,VocabularyNL!$A:$G,6)),"")</f>
        <v/>
      </c>
      <c r="L30" s="12" t="str">
        <f>IFERROR(IF(VLOOKUP(A30,VocabularyFR!$A:$G,6)=0,"",VLOOKUP(A30,VocabularyFR!$A:$G,6)),"")</f>
        <v/>
      </c>
      <c r="M30" s="12" t="str">
        <f>IFERROR(IF(VLOOKUP(A30,Vocabulary!$A:$F,3)=0,"",VLOOKUP(A30,Vocabulary!$A:$F,3)),"")</f>
        <v>This property represents the type of Channel as defined in a controlled vocabulary.  Currently several ways of delivering the Public Service have been identified and thus defined as subclasses of the Channel class, for instance E-mail, Homepage, Fax, Assistant, Telephone.</v>
      </c>
      <c r="N30" s="12" t="str">
        <f>IFERROR(IF(VLOOKUP(A30,VocabularyNL!$A:$H,7)=0,"",VLOOKUP(A30,VocabularyNL!$A:$H,7)),"")</f>
        <v/>
      </c>
      <c r="O30" s="12" t="str">
        <f>IFERROR(IF(VLOOKUP(A30,VocabularyFR!$A:$H,7)=0,"",VLOOKUP(A30,VocabularyFR!$A:$H,7)),"")</f>
        <v/>
      </c>
      <c r="P30" s="12" t="str">
        <f>IF($A30&lt;&gt;"",IF(VLOOKUP($A30,Vocabulary!$A:$J,7,)&lt;&gt;"",VLOOKUP($A30,Vocabulary!$A:$J,7,),""),"")</f>
        <v/>
      </c>
      <c r="Q30" s="12" t="str">
        <f>IFERROR(IF(VLOOKUP(A30,VocabularyNL!$A:$H,8)=0,"",VLOOKUP(A30,VocabularyNL!$A:$H,8)),"")</f>
        <v/>
      </c>
      <c r="R30" s="12" t="str">
        <f>IFERROR(IF(VLOOKUP(A30,VocabularyFR!$A:$H,8)=0,"",VLOOKUP(A30,VocabularyFR!$A:$H,8)),"")</f>
        <v/>
      </c>
      <c r="S30" s="12" t="str">
        <f>VLOOKUP(Table9[[#This Row],[Id]],Vocabulary!A:K,11)</f>
        <v>no</v>
      </c>
      <c r="T30" s="12" t="str">
        <f>VLOOKUP(Table9[[#This Row],[Id]],Vocabulary!A:L,12)</f>
        <v>no</v>
      </c>
    </row>
    <row r="31" spans="1:20" ht="72" hidden="1" x14ac:dyDescent="0.3">
      <c r="A31" s="4">
        <v>30</v>
      </c>
      <c r="B31" s="12" t="str">
        <f>IF($A31&lt;&gt;"",IF(VLOOKUP($A31,VocabularyAdoption!$A:$K,8,)=0,"",VLOOKUP($A31,VocabularyAdoption!$A:$K,8,)),"")</f>
        <v/>
      </c>
      <c r="C31" s="12" t="str">
        <f>IF($A31&lt;&gt;"",VLOOKUP($A31,Vocabulary!$A:$J,6,),"")</f>
        <v>EU</v>
      </c>
      <c r="D31" s="12" t="str">
        <f>IF($A31&lt;&gt;"",VLOOKUP($A31,Vocabulary!$A:$J,8,),"")</f>
        <v>eu</v>
      </c>
      <c r="E31" s="12" t="str">
        <f>IFERROR(VLOOKUP(D31,Prefix!$A:$B,2,),"")</f>
        <v>eu:</v>
      </c>
      <c r="F31" s="12" t="str">
        <f>IF($A31&lt;&gt;"",IF(VLOOKUP($A31,Vocabulary!$A:$J,9,)=0,"",VLOOKUP($A31,Vocabulary!$A:$J,9,)),"")</f>
        <v/>
      </c>
      <c r="G31" s="12" t="str">
        <f>IF($A31&lt;&gt;"",VLOOKUP($A31,Vocabulary!$A:$J,4,),"")</f>
        <v>Organization</v>
      </c>
      <c r="H31" s="12" t="str">
        <f>IF($A31&lt;&gt;"",VLOOKUP($A31,Vocabulary!$A:$J,5,),"")</f>
        <v>Property</v>
      </c>
      <c r="I31" s="12" t="str">
        <f>IF(Table9[[#This Row],[URIName]]="",IF(AND(H31="ConceptScheme",LEFT(D31,7) &lt;&gt; "inspire", LEFT(D31,4) &lt;&gt; "oeaw"),CONCATENATE("&lt;",E31,LOWER(IF(F31="",J31,F31)),"&gt;"),CONCATENATE("&lt;",E31,IF(F31="",J31,F31),"&gt;")),CONCATENATE("&lt;",Table9[[#This Row],[URIName]],"&gt;"))</f>
        <v>&lt;eu:ChannelHasContactPoint&gt;</v>
      </c>
      <c r="J31" s="12" t="str">
        <f>IF($A31&lt;&gt;"",VLOOKUP($A31,Vocabulary!$A:$J,2,),"")</f>
        <v>ChannelHasContactPoint</v>
      </c>
      <c r="K31" s="12" t="str">
        <f>IFERROR(IF(VLOOKUP(A31,VocabularyNL!$A:$G,6)=0,"",VLOOKUP(A31,VocabularyNL!$A:$G,6)),"")</f>
        <v/>
      </c>
      <c r="L31" s="12" t="str">
        <f>IFERROR(IF(VLOOKUP(A31,VocabularyFR!$A:$G,6)=0,"",VLOOKUP(A31,VocabularyFR!$A:$G,6)),"")</f>
        <v/>
      </c>
      <c r="M31" s="12" t="str">
        <f>IFERROR(IF(VLOOKUP(A31,Vocabulary!$A:$F,3)=0,"",VLOOKUP(A31,Vocabulary!$A:$F,3)),"")</f>
        <v>Links a channel to a method of contact. The actual method of contact is provided using the Contact class from the Core public Organization Vocabulary which in turn uses VCard to provide information such as phone number, homepage etc.</v>
      </c>
      <c r="N31" s="12" t="str">
        <f>IFERROR(IF(VLOOKUP(A31,VocabularyNL!$A:$H,7)=0,"",VLOOKUP(A31,VocabularyNL!$A:$H,7)),"")</f>
        <v/>
      </c>
      <c r="O31" s="12" t="str">
        <f>IFERROR(IF(VLOOKUP(A31,VocabularyFR!$A:$H,7)=0,"",VLOOKUP(A31,VocabularyFR!$A:$H,7)),"")</f>
        <v/>
      </c>
      <c r="P31" s="12" t="str">
        <f>IF($A31&lt;&gt;"",IF(VLOOKUP($A31,Vocabulary!$A:$J,7,)&lt;&gt;"",VLOOKUP($A31,Vocabulary!$A:$J,7,),""),"")</f>
        <v/>
      </c>
      <c r="Q31" s="12" t="str">
        <f>IFERROR(IF(VLOOKUP(A31,VocabularyNL!$A:$H,8)=0,"",VLOOKUP(A31,VocabularyNL!$A:$H,8)),"")</f>
        <v/>
      </c>
      <c r="R31" s="12" t="str">
        <f>IFERROR(IF(VLOOKUP(A31,VocabularyFR!$A:$H,8)=0,"",VLOOKUP(A31,VocabularyFR!$A:$H,8)),"")</f>
        <v/>
      </c>
      <c r="S31" s="12" t="str">
        <f>VLOOKUP(Table9[[#This Row],[Id]],Vocabulary!A:K,11)</f>
        <v>no</v>
      </c>
      <c r="T31" s="12" t="str">
        <f>VLOOKUP(Table9[[#This Row],[Id]],Vocabulary!A:L,12)</f>
        <v>no</v>
      </c>
    </row>
    <row r="32" spans="1:20" ht="57.6" hidden="1" x14ac:dyDescent="0.3">
      <c r="A32" s="4">
        <v>31</v>
      </c>
      <c r="B32" s="12" t="str">
        <f>IF($A32&lt;&gt;"",IF(VLOOKUP($A32,VocabularyAdoption!$A:$K,8,)=0,"",VLOOKUP($A32,VocabularyAdoption!$A:$K,8,)),"")</f>
        <v/>
      </c>
      <c r="C32" s="12" t="str">
        <f>IF($A32&lt;&gt;"",VLOOKUP($A32,Vocabulary!$A:$J,6,),"")</f>
        <v>EU</v>
      </c>
      <c r="D32" s="12" t="str">
        <f>IF($A32&lt;&gt;"",VLOOKUP($A32,Vocabulary!$A:$J,8,),"")</f>
        <v>eu</v>
      </c>
      <c r="E32" s="12" t="str">
        <f>IFERROR(VLOOKUP(D32,Prefix!$A:$B,2,),"")</f>
        <v>eu:</v>
      </c>
      <c r="F32" s="12" t="str">
        <f>IF($A32&lt;&gt;"",IF(VLOOKUP($A32,Vocabulary!$A:$J,9,)=0,"",VLOOKUP($A32,Vocabulary!$A:$J,9,)),"")</f>
        <v/>
      </c>
      <c r="G32" s="12" t="str">
        <f>IF($A32&lt;&gt;"",VLOOKUP($A32,Vocabulary!$A:$J,4,),"")</f>
        <v>Organization</v>
      </c>
      <c r="H32" s="12" t="str">
        <f>IF($A32&lt;&gt;"",VLOOKUP($A32,Vocabulary!$A:$J,5,),"")</f>
        <v>Association</v>
      </c>
      <c r="I32" s="12" t="str">
        <f>IF(Table9[[#This Row],[URIName]]="",IF(AND(H32="ConceptScheme",LEFT(D32,7) &lt;&gt; "inspire", LEFT(D32,4) &lt;&gt; "oeaw"),CONCATENATE("&lt;",E32,LOWER(IF(F32="",J32,F32)),"&gt;"),CONCATENATE("&lt;",E32,IF(F32="",J32,F32),"&gt;")),CONCATENATE("&lt;",Table9[[#This Row],[URIName]],"&gt;"))</f>
        <v>&lt;eu:ChannelIsOwnedBy&gt;</v>
      </c>
      <c r="J32" s="12" t="str">
        <f>IF($A32&lt;&gt;"",VLOOKUP($A32,Vocabulary!$A:$J,2,),"")</f>
        <v>ChannelIsOwnedBy</v>
      </c>
      <c r="K32" s="12" t="str">
        <f>IFERROR(IF(VLOOKUP(A32,VocabularyNL!$A:$G,6)=0,"",VLOOKUP(A32,VocabularyNL!$A:$G,6)),"")</f>
        <v/>
      </c>
      <c r="L32" s="12" t="str">
        <f>IFERROR(IF(VLOOKUP(A32,VocabularyFR!$A:$G,6)=0,"",VLOOKUP(A32,VocabularyFR!$A:$G,6)),"")</f>
        <v/>
      </c>
      <c r="M32" s="12" t="str">
        <f>IFERROR(IF(VLOOKUP(A32,Vocabulary!$A:$F,3)=0,"",VLOOKUP(A32,Vocabulary!$A:$F,3)),"")</f>
        <v>This property links the Channel class with one or more instances of the Public Organization class. This property indicates the owner of a specific Channel through which a Public Service is being delivered.</v>
      </c>
      <c r="N32" s="12" t="str">
        <f>IFERROR(IF(VLOOKUP(A32,VocabularyNL!$A:$H,7)=0,"",VLOOKUP(A32,VocabularyNL!$A:$H,7)),"")</f>
        <v/>
      </c>
      <c r="O32" s="12" t="str">
        <f>IFERROR(IF(VLOOKUP(A32,VocabularyFR!$A:$H,7)=0,"",VLOOKUP(A32,VocabularyFR!$A:$H,7)),"")</f>
        <v/>
      </c>
      <c r="P32" s="12" t="str">
        <f>IF($A32&lt;&gt;"",IF(VLOOKUP($A32,Vocabulary!$A:$J,7,)&lt;&gt;"",VLOOKUP($A32,Vocabulary!$A:$J,7,),""),"")</f>
        <v/>
      </c>
      <c r="Q32" s="12" t="str">
        <f>IFERROR(IF(VLOOKUP(A32,VocabularyNL!$A:$H,8)=0,"",VLOOKUP(A32,VocabularyNL!$A:$H,8)),"")</f>
        <v/>
      </c>
      <c r="R32" s="12" t="str">
        <f>IFERROR(IF(VLOOKUP(A32,VocabularyFR!$A:$H,8)=0,"",VLOOKUP(A32,VocabularyFR!$A:$H,8)),"")</f>
        <v/>
      </c>
      <c r="S32" s="12" t="str">
        <f>VLOOKUP(Table9[[#This Row],[Id]],Vocabulary!A:K,11)</f>
        <v>no</v>
      </c>
      <c r="T32" s="12" t="str">
        <f>VLOOKUP(Table9[[#This Row],[Id]],Vocabulary!A:L,12)</f>
        <v>no</v>
      </c>
    </row>
    <row r="33" spans="1:20" ht="57.6" hidden="1" x14ac:dyDescent="0.3">
      <c r="A33" s="4">
        <v>32</v>
      </c>
      <c r="B33" s="12" t="str">
        <f>IF($A33&lt;&gt;"",IF(VLOOKUP($A33,VocabularyAdoption!$A:$K,8,)=0,"",VLOOKUP($A33,VocabularyAdoption!$A:$K,8,)),"")</f>
        <v/>
      </c>
      <c r="C33" s="12" t="str">
        <f>IF($A33&lt;&gt;"",VLOOKUP($A33,Vocabulary!$A:$J,6,),"")</f>
        <v>EU</v>
      </c>
      <c r="D33" s="12" t="str">
        <f>IF($A33&lt;&gt;"",VLOOKUP($A33,Vocabulary!$A:$J,8,),"")</f>
        <v>eu</v>
      </c>
      <c r="E33" s="12" t="str">
        <f>IFERROR(VLOOKUP(D33,Prefix!$A:$B,2,),"")</f>
        <v>eu:</v>
      </c>
      <c r="F33" s="12" t="str">
        <f>IF($A33&lt;&gt;"",IF(VLOOKUP($A33,Vocabulary!$A:$J,9,)=0,"",VLOOKUP($A33,Vocabulary!$A:$J,9,)),"")</f>
        <v/>
      </c>
      <c r="G33" s="12" t="str">
        <f>IF($A33&lt;&gt;"",VLOOKUP($A33,Vocabulary!$A:$J,4,),"")</f>
        <v>Organization</v>
      </c>
      <c r="H33" s="12" t="str">
        <f>IF($A33&lt;&gt;"",VLOOKUP($A33,Vocabulary!$A:$J,5,),"")</f>
        <v>Association</v>
      </c>
      <c r="I33" s="12" t="str">
        <f>IF(Table9[[#This Row],[URIName]]="",IF(AND(H33="ConceptScheme",LEFT(D33,7) &lt;&gt; "inspire", LEFT(D33,4) &lt;&gt; "oeaw"),CONCATENATE("&lt;",E33,LOWER(IF(F33="",J33,F33)),"&gt;"),CONCATENATE("&lt;",E33,IF(F33="",J33,F33),"&gt;")),CONCATENATE("&lt;",Table9[[#This Row],[URIName]],"&gt;"))</f>
        <v>&lt;eu:ChannelAvailability&gt;</v>
      </c>
      <c r="J33" s="12" t="str">
        <f>IF($A33&lt;&gt;"",VLOOKUP($A33,Vocabulary!$A:$J,2,),"")</f>
        <v>ChannelAvailability</v>
      </c>
      <c r="K33" s="12" t="str">
        <f>IFERROR(IF(VLOOKUP(A33,VocabularyNL!$A:$G,6)=0,"",VLOOKUP(A33,VocabularyNL!$A:$G,6)),"")</f>
        <v/>
      </c>
      <c r="L33" s="12" t="str">
        <f>IFERROR(IF(VLOOKUP(A33,VocabularyFR!$A:$G,6)=0,"",VLOOKUP(A33,VocabularyFR!$A:$G,6)),"")</f>
        <v/>
      </c>
      <c r="M33" s="12" t="str">
        <f>IFERROR(IF(VLOOKUP(A33,Vocabulary!$A:$F,3)=0,"",VLOOKUP(A33,Vocabulary!$A:$F,3)),"")</f>
        <v xml:space="preserve">Links a channel to information about when the channel is available, such as the opening hours of an office or telephone service. This is provided using the Period of Time class </v>
      </c>
      <c r="N33" s="12" t="str">
        <f>IFERROR(IF(VLOOKUP(A33,VocabularyNL!$A:$H,7)=0,"",VLOOKUP(A33,VocabularyNL!$A:$H,7)),"")</f>
        <v/>
      </c>
      <c r="O33" s="12" t="str">
        <f>IFERROR(IF(VLOOKUP(A33,VocabularyFR!$A:$H,7)=0,"",VLOOKUP(A33,VocabularyFR!$A:$H,7)),"")</f>
        <v/>
      </c>
      <c r="P33" s="12" t="str">
        <f>IF($A33&lt;&gt;"",IF(VLOOKUP($A33,Vocabulary!$A:$J,7,)&lt;&gt;"",VLOOKUP($A33,Vocabulary!$A:$J,7,),""),"")</f>
        <v/>
      </c>
      <c r="Q33" s="12" t="str">
        <f>IFERROR(IF(VLOOKUP(A33,VocabularyNL!$A:$H,8)=0,"",VLOOKUP(A33,VocabularyNL!$A:$H,8)),"")</f>
        <v/>
      </c>
      <c r="R33" s="12" t="str">
        <f>IFERROR(IF(VLOOKUP(A33,VocabularyFR!$A:$H,8)=0,"",VLOOKUP(A33,VocabularyFR!$A:$H,8)),"")</f>
        <v/>
      </c>
      <c r="S33" s="12" t="str">
        <f>VLOOKUP(Table9[[#This Row],[Id]],Vocabulary!A:K,11)</f>
        <v>no</v>
      </c>
      <c r="T33" s="12" t="str">
        <f>VLOOKUP(Table9[[#This Row],[Id]],Vocabulary!A:L,12)</f>
        <v>no</v>
      </c>
    </row>
    <row r="34" spans="1:20" ht="72" hidden="1" x14ac:dyDescent="0.3">
      <c r="A34" s="4">
        <v>33</v>
      </c>
      <c r="B34" s="12" t="str">
        <f>IF($A34&lt;&gt;"",IF(VLOOKUP($A34,VocabularyAdoption!$A:$K,8,)=0,"",VLOOKUP($A34,VocabularyAdoption!$A:$K,8,)),"")</f>
        <v/>
      </c>
      <c r="C34" s="12" t="str">
        <f>IF($A34&lt;&gt;"",VLOOKUP($A34,Vocabulary!$A:$J,6,),"")</f>
        <v>EU</v>
      </c>
      <c r="D34" s="12" t="str">
        <f>IF($A34&lt;&gt;"",VLOOKUP($A34,Vocabulary!$A:$J,8,),"")</f>
        <v>eu</v>
      </c>
      <c r="E34" s="12" t="str">
        <f>IFERROR(VLOOKUP(D34,Prefix!$A:$B,2,),"")</f>
        <v>eu:</v>
      </c>
      <c r="F34" s="12" t="str">
        <f>IF($A34&lt;&gt;"",IF(VLOOKUP($A34,Vocabulary!$A:$J,9,)=0,"",VLOOKUP($A34,Vocabulary!$A:$J,9,)),"")</f>
        <v/>
      </c>
      <c r="G34" s="12" t="str">
        <f>IF($A34&lt;&gt;"",VLOOKUP($A34,Vocabulary!$A:$J,4,),"")</f>
        <v>Organization</v>
      </c>
      <c r="H34" s="12" t="str">
        <f>IF($A34&lt;&gt;"",VLOOKUP($A34,Vocabulary!$A:$J,5,),"")</f>
        <v>Association</v>
      </c>
      <c r="I34" s="12" t="str">
        <f>IF(Table9[[#This Row],[URIName]]="",IF(AND(H34="ConceptScheme",LEFT(D34,7) &lt;&gt; "inspire", LEFT(D34,4) &lt;&gt; "oeaw"),CONCATENATE("&lt;",E34,LOWER(IF(F34="",J34,F34)),"&gt;"),CONCATENATE("&lt;",E34,IF(F34="",J34,F34),"&gt;")),CONCATENATE("&lt;",Table9[[#This Row],[URIName]],"&gt;"))</f>
        <v>&lt;eu:ChannelProcessingTime&gt;</v>
      </c>
      <c r="J34" s="12" t="str">
        <f>IF($A34&lt;&gt;"",VLOOKUP($A34,Vocabulary!$A:$J,2,),"")</f>
        <v>ChannelProcessingTime</v>
      </c>
      <c r="K34" s="12" t="str">
        <f>IFERROR(IF(VLOOKUP(A34,VocabularyNL!$A:$G,6)=0,"",VLOOKUP(A34,VocabularyNL!$A:$G,6)),"")</f>
        <v/>
      </c>
      <c r="L34" s="12" t="str">
        <f>IFERROR(IF(VLOOKUP(A34,VocabularyFR!$A:$G,6)=0,"",VLOOKUP(A34,VocabularyFR!$A:$G,6)),"")</f>
        <v/>
      </c>
      <c r="M34" s="12" t="str">
        <f>IFERROR(IF(VLOOKUP(A34,Vocabulary!$A:$F,3)=0,"",VLOOKUP(A34,Vocabulary!$A:$F,3)),"")</f>
        <v xml:space="preserve">If the processing time for a Public Service varies according to which channel is used, then it should be applied at the channel level and not at the Public Service level. Either way, the actual information is provided using the Processing Time class </v>
      </c>
      <c r="N34" s="12" t="str">
        <f>IFERROR(IF(VLOOKUP(A34,VocabularyNL!$A:$H,7)=0,"",VLOOKUP(A34,VocabularyNL!$A:$H,7)),"")</f>
        <v/>
      </c>
      <c r="O34" s="12" t="str">
        <f>IFERROR(IF(VLOOKUP(A34,VocabularyFR!$A:$H,7)=0,"",VLOOKUP(A34,VocabularyFR!$A:$H,7)),"")</f>
        <v/>
      </c>
      <c r="P34" s="12" t="str">
        <f>IF($A34&lt;&gt;"",IF(VLOOKUP($A34,Vocabulary!$A:$J,7,)&lt;&gt;"",VLOOKUP($A34,Vocabulary!$A:$J,7,),""),"")</f>
        <v/>
      </c>
      <c r="Q34" s="12" t="str">
        <f>IFERROR(IF(VLOOKUP(A34,VocabularyNL!$A:$H,8)=0,"",VLOOKUP(A34,VocabularyNL!$A:$H,8)),"")</f>
        <v/>
      </c>
      <c r="R34" s="12" t="str">
        <f>IFERROR(IF(VLOOKUP(A34,VocabularyFR!$A:$H,8)=0,"",VLOOKUP(A34,VocabularyFR!$A:$H,8)),"")</f>
        <v/>
      </c>
      <c r="S34" s="12" t="str">
        <f>VLOOKUP(Table9[[#This Row],[Id]],Vocabulary!A:K,11)</f>
        <v>no</v>
      </c>
      <c r="T34" s="12" t="str">
        <f>VLOOKUP(Table9[[#This Row],[Id]],Vocabulary!A:L,12)</f>
        <v>no</v>
      </c>
    </row>
    <row r="35" spans="1:20" ht="72" hidden="1" x14ac:dyDescent="0.3">
      <c r="A35" s="4">
        <v>34</v>
      </c>
      <c r="B35" s="12" t="str">
        <f>IF($A35&lt;&gt;"",IF(VLOOKUP($A35,VocabularyAdoption!$A:$K,8,)=0,"",VLOOKUP($A35,VocabularyAdoption!$A:$K,8,)),"")</f>
        <v/>
      </c>
      <c r="C35" s="12" t="str">
        <f>IF($A35&lt;&gt;"",VLOOKUP($A35,Vocabulary!$A:$J,6,),"")</f>
        <v>EU</v>
      </c>
      <c r="D35" s="12" t="str">
        <f>IF($A35&lt;&gt;"",VLOOKUP($A35,Vocabulary!$A:$J,8,),"")</f>
        <v>eu</v>
      </c>
      <c r="E35" s="12" t="str">
        <f>IFERROR(VLOOKUP(D35,Prefix!$A:$B,2,),"")</f>
        <v>eu:</v>
      </c>
      <c r="F35" s="12" t="str">
        <f>IF($A35&lt;&gt;"",IF(VLOOKUP($A35,Vocabulary!$A:$J,9,)=0,"",VLOOKUP($A35,Vocabulary!$A:$J,9,)),"")</f>
        <v/>
      </c>
      <c r="G35" s="12" t="str">
        <f>IF($A35&lt;&gt;"",VLOOKUP($A35,Vocabulary!$A:$J,4,),"")</f>
        <v>Organization</v>
      </c>
      <c r="H35" s="12" t="str">
        <f>IF($A35&lt;&gt;"",VLOOKUP($A35,Vocabulary!$A:$J,5,),"")</f>
        <v>Association</v>
      </c>
      <c r="I35" s="12" t="str">
        <f>IF(Table9[[#This Row],[URIName]]="",IF(AND(H35="ConceptScheme",LEFT(D35,7) &lt;&gt; "inspire", LEFT(D35,4) &lt;&gt; "oeaw"),CONCATENATE("&lt;",E35,LOWER(IF(F35="",J35,F35)),"&gt;"),CONCATENATE("&lt;",E35,IF(F35="",J35,F35),"&gt;")),CONCATENATE("&lt;",Table9[[#This Row],[URIName]],"&gt;"))</f>
        <v>&lt;eu:ChannelHasCost&gt;</v>
      </c>
      <c r="J35" s="12" t="str">
        <f>IF($A35&lt;&gt;"",VLOOKUP($A35,Vocabulary!$A:$J,2,),"")</f>
        <v>ChannelHasCost</v>
      </c>
      <c r="K35" s="12" t="str">
        <f>IFERROR(IF(VLOOKUP(A35,VocabularyNL!$A:$G,6)=0,"",VLOOKUP(A35,VocabularyNL!$A:$G,6)),"")</f>
        <v/>
      </c>
      <c r="L35" s="12" t="str">
        <f>IFERROR(IF(VLOOKUP(A35,VocabularyFR!$A:$G,6)=0,"",VLOOKUP(A35,VocabularyFR!$A:$G,6)),"")</f>
        <v/>
      </c>
      <c r="M35" s="12" t="str">
        <f>IFERROR(IF(VLOOKUP(A35,Vocabulary!$A:$F,3)=0,"",VLOOKUP(A35,Vocabulary!$A:$F,3)),"")</f>
        <v xml:space="preserve">If the cost of a Public Service varies according to which channel is used, then should be applied at the channel level and not at the Public Service level. Either way, the actual information is provided by the Cost class </v>
      </c>
      <c r="N35" s="12" t="str">
        <f>IFERROR(IF(VLOOKUP(A35,VocabularyNL!$A:$H,7)=0,"",VLOOKUP(A35,VocabularyNL!$A:$H,7)),"")</f>
        <v/>
      </c>
      <c r="O35" s="12" t="str">
        <f>IFERROR(IF(VLOOKUP(A35,VocabularyFR!$A:$H,7)=0,"",VLOOKUP(A35,VocabularyFR!$A:$H,7)),"")</f>
        <v/>
      </c>
      <c r="P35" s="12" t="str">
        <f>IF($A35&lt;&gt;"",IF(VLOOKUP($A35,Vocabulary!$A:$J,7,)&lt;&gt;"",VLOOKUP($A35,Vocabulary!$A:$J,7,),""),"")</f>
        <v/>
      </c>
      <c r="Q35" s="12" t="str">
        <f>IFERROR(IF(VLOOKUP(A35,VocabularyNL!$A:$H,8)=0,"",VLOOKUP(A35,VocabularyNL!$A:$H,8)),"")</f>
        <v/>
      </c>
      <c r="R35" s="12" t="str">
        <f>IFERROR(IF(VLOOKUP(A35,VocabularyFR!$A:$H,8)=0,"",VLOOKUP(A35,VocabularyFR!$A:$H,8)),"")</f>
        <v/>
      </c>
      <c r="S35" s="12" t="str">
        <f>VLOOKUP(Table9[[#This Row],[Id]],Vocabulary!A:K,11)</f>
        <v>no</v>
      </c>
      <c r="T35" s="12" t="str">
        <f>VLOOKUP(Table9[[#This Row],[Id]],Vocabulary!A:L,12)</f>
        <v>no</v>
      </c>
    </row>
    <row r="36" spans="1:20" ht="43.2" hidden="1" x14ac:dyDescent="0.3">
      <c r="A36" s="4">
        <v>35</v>
      </c>
      <c r="B36" s="12" t="str">
        <f>IF($A36&lt;&gt;"",IF(VLOOKUP($A36,VocabularyAdoption!$A:$K,8,)=0,"",VLOOKUP($A36,VocabularyAdoption!$A:$K,8,)),"")</f>
        <v/>
      </c>
      <c r="C36" s="12" t="str">
        <f>IF($A36&lt;&gt;"",VLOOKUP($A36,Vocabulary!$A:$J,6,),"")</f>
        <v>EU</v>
      </c>
      <c r="D36" s="12" t="str">
        <f>IF($A36&lt;&gt;"",VLOOKUP($A36,Vocabulary!$A:$J,8,),"")</f>
        <v>eu</v>
      </c>
      <c r="E36" s="12" t="str">
        <f>IFERROR(VLOOKUP(D36,Prefix!$A:$B,2,),"")</f>
        <v>eu:</v>
      </c>
      <c r="F36" s="12" t="str">
        <f>IF($A36&lt;&gt;"",IF(VLOOKUP($A36,Vocabulary!$A:$J,9,)=0,"",VLOOKUP($A36,Vocabulary!$A:$J,9,)),"")</f>
        <v/>
      </c>
      <c r="G36" s="12" t="str">
        <f>IF($A36&lt;&gt;"",VLOOKUP($A36,Vocabulary!$A:$J,4,),"")</f>
        <v>Organization</v>
      </c>
      <c r="H36" s="12" t="str">
        <f>IF($A36&lt;&gt;"",VLOOKUP($A36,Vocabulary!$A:$J,5,),"")</f>
        <v>Class</v>
      </c>
      <c r="I36" s="12" t="str">
        <f>IF(Table9[[#This Row],[URIName]]="",IF(AND(H36="ConceptScheme",LEFT(D36,7) &lt;&gt; "inspire", LEFT(D36,4) &lt;&gt; "oeaw"),CONCATENATE("&lt;",E36,LOWER(IF(F36="",J36,F36)),"&gt;"),CONCATENATE("&lt;",E36,IF(F36="",J36,F36),"&gt;")),CONCATENATE("&lt;",Table9[[#This Row],[URIName]],"&gt;"))</f>
        <v>&lt;eu:Cost&gt;</v>
      </c>
      <c r="J36" s="12" t="str">
        <f>IF($A36&lt;&gt;"",VLOOKUP($A36,Vocabulary!$A:$J,2,),"")</f>
        <v>Cost</v>
      </c>
      <c r="K36" s="12" t="str">
        <f>IFERROR(IF(VLOOKUP(A36,VocabularyNL!$A:$G,6)=0,"",VLOOKUP(A36,VocabularyNL!$A:$G,6)),"")</f>
        <v/>
      </c>
      <c r="L36" s="12" t="str">
        <f>IFERROR(IF(VLOOKUP(A36,VocabularyFR!$A:$G,6)=0,"",VLOOKUP(A36,VocabularyFR!$A:$G,6)),"")</f>
        <v/>
      </c>
      <c r="M36" s="12" t="str">
        <f>IFERROR(IF(VLOOKUP(A36,Vocabulary!$A:$F,3)=0,"",VLOOKUP(A36,Vocabulary!$A:$F,3)),"")</f>
        <v>The Cost class represents any costs related to the execution of a Public Service that the Agent consuming it needs to pay.</v>
      </c>
      <c r="N36" s="12" t="str">
        <f>IFERROR(IF(VLOOKUP(A36,VocabularyNL!$A:$H,7)=0,"",VLOOKUP(A36,VocabularyNL!$A:$H,7)),"")</f>
        <v/>
      </c>
      <c r="O36" s="12" t="str">
        <f>IFERROR(IF(VLOOKUP(A36,VocabularyFR!$A:$H,7)=0,"",VLOOKUP(A36,VocabularyFR!$A:$H,7)),"")</f>
        <v/>
      </c>
      <c r="P36" s="12" t="str">
        <f>IF($A36&lt;&gt;"",IF(VLOOKUP($A36,Vocabulary!$A:$J,7,)&lt;&gt;"",VLOOKUP($A36,Vocabulary!$A:$J,7,),""),"")</f>
        <v/>
      </c>
      <c r="Q36" s="12" t="str">
        <f>IFERROR(IF(VLOOKUP(A36,VocabularyNL!$A:$H,8)=0,"",VLOOKUP(A36,VocabularyNL!$A:$H,8)),"")</f>
        <v/>
      </c>
      <c r="R36" s="12" t="str">
        <f>IFERROR(IF(VLOOKUP(A36,VocabularyFR!$A:$H,8)=0,"",VLOOKUP(A36,VocabularyFR!$A:$H,8)),"")</f>
        <v/>
      </c>
      <c r="S36" s="12" t="str">
        <f>VLOOKUP(Table9[[#This Row],[Id]],Vocabulary!A:K,11)</f>
        <v>no</v>
      </c>
      <c r="T36" s="12" t="str">
        <f>VLOOKUP(Table9[[#This Row],[Id]],Vocabulary!A:L,12)</f>
        <v>no</v>
      </c>
    </row>
    <row r="37" spans="1:20" ht="28.8" hidden="1" x14ac:dyDescent="0.3">
      <c r="A37" s="4">
        <v>36</v>
      </c>
      <c r="B37" s="12" t="str">
        <f>IF($A37&lt;&gt;"",IF(VLOOKUP($A37,VocabularyAdoption!$A:$K,8,)=0,"",VLOOKUP($A37,VocabularyAdoption!$A:$K,8,)),"")</f>
        <v/>
      </c>
      <c r="C37" s="12" t="str">
        <f>IF($A37&lt;&gt;"",VLOOKUP($A37,Vocabulary!$A:$J,6,),"")</f>
        <v>EU</v>
      </c>
      <c r="D37" s="12" t="str">
        <f>IF($A37&lt;&gt;"",VLOOKUP($A37,Vocabulary!$A:$J,8,),"")</f>
        <v>eu</v>
      </c>
      <c r="E37" s="12" t="str">
        <f>IFERROR(VLOOKUP(D37,Prefix!$A:$B,2,),"")</f>
        <v>eu:</v>
      </c>
      <c r="F37" s="12" t="str">
        <f>IF($A37&lt;&gt;"",IF(VLOOKUP($A37,Vocabulary!$A:$J,9,)=0,"",VLOOKUP($A37,Vocabulary!$A:$J,9,)),"")</f>
        <v/>
      </c>
      <c r="G37" s="12" t="str">
        <f>IF($A37&lt;&gt;"",VLOOKUP($A37,Vocabulary!$A:$J,4,),"")</f>
        <v>Organization</v>
      </c>
      <c r="H37" s="12" t="str">
        <f>IF($A37&lt;&gt;"",VLOOKUP($A37,Vocabulary!$A:$J,5,),"")</f>
        <v>Property</v>
      </c>
      <c r="I37" s="12" t="str">
        <f>IF(Table9[[#This Row],[URIName]]="",IF(AND(H37="ConceptScheme",LEFT(D37,7) &lt;&gt; "inspire", LEFT(D37,4) &lt;&gt; "oeaw"),CONCATENATE("&lt;",E37,LOWER(IF(F37="",J37,F37)),"&gt;"),CONCATENATE("&lt;",E37,IF(F37="",J37,F37),"&gt;")),CONCATENATE("&lt;",Table9[[#This Row],[URIName]],"&gt;"))</f>
        <v>&lt;eu:CostIdentifier&gt;</v>
      </c>
      <c r="J37" s="12" t="str">
        <f>IF($A37&lt;&gt;"",VLOOKUP($A37,Vocabulary!$A:$J,2,),"")</f>
        <v>CostIdentifier</v>
      </c>
      <c r="K37" s="12" t="str">
        <f>IFERROR(IF(VLOOKUP(A37,VocabularyNL!$A:$G,6)=0,"",VLOOKUP(A37,VocabularyNL!$A:$G,6)),"")</f>
        <v/>
      </c>
      <c r="L37" s="12" t="str">
        <f>IFERROR(IF(VLOOKUP(A37,VocabularyFR!$A:$G,6)=0,"",VLOOKUP(A37,VocabularyFR!$A:$G,6)),"")</f>
        <v/>
      </c>
      <c r="M37" s="12" t="str">
        <f>IFERROR(IF(VLOOKUP(A37,Vocabulary!$A:$F,3)=0,"",VLOOKUP(A37,Vocabulary!$A:$F,3)),"")</f>
        <v>This property represents a formally-issued Identifier for the Cost.</v>
      </c>
      <c r="N37" s="12" t="str">
        <f>IFERROR(IF(VLOOKUP(A37,VocabularyNL!$A:$H,7)=0,"",VLOOKUP(A37,VocabularyNL!$A:$H,7)),"")</f>
        <v/>
      </c>
      <c r="O37" s="12" t="str">
        <f>IFERROR(IF(VLOOKUP(A37,VocabularyFR!$A:$H,7)=0,"",VLOOKUP(A37,VocabularyFR!$A:$H,7)),"")</f>
        <v/>
      </c>
      <c r="P37" s="12" t="str">
        <f>IF($A37&lt;&gt;"",IF(VLOOKUP($A37,Vocabulary!$A:$J,7,)&lt;&gt;"",VLOOKUP($A37,Vocabulary!$A:$J,7,),""),"")</f>
        <v/>
      </c>
      <c r="Q37" s="12" t="str">
        <f>IFERROR(IF(VLOOKUP(A37,VocabularyNL!$A:$H,8)=0,"",VLOOKUP(A37,VocabularyNL!$A:$H,8)),"")</f>
        <v/>
      </c>
      <c r="R37" s="12" t="str">
        <f>IFERROR(IF(VLOOKUP(A37,VocabularyFR!$A:$H,8)=0,"",VLOOKUP(A37,VocabularyFR!$A:$H,8)),"")</f>
        <v/>
      </c>
      <c r="S37" s="12" t="str">
        <f>VLOOKUP(Table9[[#This Row],[Id]],Vocabulary!A:K,11)</f>
        <v>no</v>
      </c>
      <c r="T37" s="12" t="str">
        <f>VLOOKUP(Table9[[#This Row],[Id]],Vocabulary!A:L,12)</f>
        <v>no</v>
      </c>
    </row>
    <row r="38" spans="1:20" ht="28.8" hidden="1" x14ac:dyDescent="0.3">
      <c r="A38" s="4">
        <v>37</v>
      </c>
      <c r="B38" s="12" t="str">
        <f>IF($A38&lt;&gt;"",IF(VLOOKUP($A38,VocabularyAdoption!$A:$K,8,)=0,"",VLOOKUP($A38,VocabularyAdoption!$A:$K,8,)),"")</f>
        <v/>
      </c>
      <c r="C38" s="12" t="str">
        <f>IF($A38&lt;&gt;"",VLOOKUP($A38,Vocabulary!$A:$J,6,),"")</f>
        <v>EU</v>
      </c>
      <c r="D38" s="12" t="str">
        <f>IF($A38&lt;&gt;"",VLOOKUP($A38,Vocabulary!$A:$J,8,),"")</f>
        <v>eu</v>
      </c>
      <c r="E38" s="12" t="str">
        <f>IFERROR(VLOOKUP(D38,Prefix!$A:$B,2,),"")</f>
        <v>eu:</v>
      </c>
      <c r="F38" s="12" t="str">
        <f>IF($A38&lt;&gt;"",IF(VLOOKUP($A38,Vocabulary!$A:$J,9,)=0,"",VLOOKUP($A38,Vocabulary!$A:$J,9,)),"")</f>
        <v/>
      </c>
      <c r="G38" s="12" t="str">
        <f>IF($A38&lt;&gt;"",VLOOKUP($A38,Vocabulary!$A:$J,4,),"")</f>
        <v>Organization</v>
      </c>
      <c r="H38" s="12" t="str">
        <f>IF($A38&lt;&gt;"",VLOOKUP($A38,Vocabulary!$A:$J,5,),"")</f>
        <v>Property</v>
      </c>
      <c r="I38" s="12" t="str">
        <f>IF(Table9[[#This Row],[URIName]]="",IF(AND(H38="ConceptScheme",LEFT(D38,7) &lt;&gt; "inspire", LEFT(D38,4) &lt;&gt; "oeaw"),CONCATENATE("&lt;",E38,LOWER(IF(F38="",J38,F38)),"&gt;"),CONCATENATE("&lt;",E38,IF(F38="",J38,F38),"&gt;")),CONCATENATE("&lt;",Table9[[#This Row],[URIName]],"&gt;"))</f>
        <v>&lt;eu:CostValue&gt;</v>
      </c>
      <c r="J38" s="12" t="str">
        <f>IF($A38&lt;&gt;"",VLOOKUP($A38,Vocabulary!$A:$J,2,),"")</f>
        <v>CostValue</v>
      </c>
      <c r="K38" s="12" t="str">
        <f>IFERROR(IF(VLOOKUP(A38,VocabularyNL!$A:$G,6)=0,"",VLOOKUP(A38,VocabularyNL!$A:$G,6)),"")</f>
        <v/>
      </c>
      <c r="L38" s="12" t="str">
        <f>IFERROR(IF(VLOOKUP(A38,VocabularyFR!$A:$G,6)=0,"",VLOOKUP(A38,VocabularyFR!$A:$G,6)),"")</f>
        <v/>
      </c>
      <c r="M38" s="12" t="str">
        <f>IFERROR(IF(VLOOKUP(A38,Vocabulary!$A:$F,3)=0,"",VLOOKUP(A38,Vocabulary!$A:$F,3)),"")</f>
        <v>This property represents a numeric value indicating the amount of the Cost.</v>
      </c>
      <c r="N38" s="12" t="str">
        <f>IFERROR(IF(VLOOKUP(A38,VocabularyNL!$A:$H,7)=0,"",VLOOKUP(A38,VocabularyNL!$A:$H,7)),"")</f>
        <v/>
      </c>
      <c r="O38" s="12" t="str">
        <f>IFERROR(IF(VLOOKUP(A38,VocabularyFR!$A:$H,7)=0,"",VLOOKUP(A38,VocabularyFR!$A:$H,7)),"")</f>
        <v/>
      </c>
      <c r="P38" s="12" t="str">
        <f>IF($A38&lt;&gt;"",IF(VLOOKUP($A38,Vocabulary!$A:$J,7,)&lt;&gt;"",VLOOKUP($A38,Vocabulary!$A:$J,7,),""),"")</f>
        <v/>
      </c>
      <c r="Q38" s="12" t="str">
        <f>IFERROR(IF(VLOOKUP(A38,VocabularyNL!$A:$H,8)=0,"",VLOOKUP(A38,VocabularyNL!$A:$H,8)),"")</f>
        <v/>
      </c>
      <c r="R38" s="12" t="str">
        <f>IFERROR(IF(VLOOKUP(A38,VocabularyFR!$A:$H,8)=0,"",VLOOKUP(A38,VocabularyFR!$A:$H,8)),"")</f>
        <v/>
      </c>
      <c r="S38" s="12" t="str">
        <f>VLOOKUP(Table9[[#This Row],[Id]],Vocabulary!A:K,11)</f>
        <v>no</v>
      </c>
      <c r="T38" s="12" t="str">
        <f>VLOOKUP(Table9[[#This Row],[Id]],Vocabulary!A:L,12)</f>
        <v>no</v>
      </c>
    </row>
    <row r="39" spans="1:20" ht="57.6" hidden="1" x14ac:dyDescent="0.3">
      <c r="A39" s="4">
        <v>38</v>
      </c>
      <c r="B39" s="12" t="str">
        <f>IF($A39&lt;&gt;"",IF(VLOOKUP($A39,VocabularyAdoption!$A:$K,8,)=0,"",VLOOKUP($A39,VocabularyAdoption!$A:$K,8,)),"")</f>
        <v/>
      </c>
      <c r="C39" s="12" t="str">
        <f>IF($A39&lt;&gt;"",VLOOKUP($A39,Vocabulary!$A:$J,6,),"")</f>
        <v>EU</v>
      </c>
      <c r="D39" s="12" t="str">
        <f>IF($A39&lt;&gt;"",VLOOKUP($A39,Vocabulary!$A:$J,8,),"")</f>
        <v>eu</v>
      </c>
      <c r="E39" s="12" t="str">
        <f>IFERROR(VLOOKUP(D39,Prefix!$A:$B,2,),"")</f>
        <v>eu:</v>
      </c>
      <c r="F39" s="12" t="str">
        <f>IF($A39&lt;&gt;"",IF(VLOOKUP($A39,Vocabulary!$A:$J,9,)=0,"",VLOOKUP($A39,Vocabulary!$A:$J,9,)),"")</f>
        <v/>
      </c>
      <c r="G39" s="12" t="str">
        <f>IF($A39&lt;&gt;"",VLOOKUP($A39,Vocabulary!$A:$J,4,),"")</f>
        <v>Organization</v>
      </c>
      <c r="H39" s="12" t="str">
        <f>IF($A39&lt;&gt;"",VLOOKUP($A39,Vocabulary!$A:$J,5,),"")</f>
        <v>Property</v>
      </c>
      <c r="I39" s="12" t="str">
        <f>IF(Table9[[#This Row],[URIName]]="",IF(AND(H39="ConceptScheme",LEFT(D39,7) &lt;&gt; "inspire", LEFT(D39,4) &lt;&gt; "oeaw"),CONCATENATE("&lt;",E39,LOWER(IF(F39="",J39,F39)),"&gt;"),CONCATENATE("&lt;",E39,IF(F39="",J39,F39),"&gt;")),CONCATENATE("&lt;",Table9[[#This Row],[URIName]],"&gt;"))</f>
        <v>&lt;eu:costCurrency&gt;</v>
      </c>
      <c r="J39" s="12" t="str">
        <f>IF($A39&lt;&gt;"",VLOOKUP($A39,Vocabulary!$A:$J,2,),"")</f>
        <v>costCurrency</v>
      </c>
      <c r="K39" s="12" t="str">
        <f>IFERROR(IF(VLOOKUP(A39,VocabularyNL!$A:$G,6)=0,"",VLOOKUP(A39,VocabularyNL!$A:$G,6)),"")</f>
        <v/>
      </c>
      <c r="L39" s="12" t="str">
        <f>IFERROR(IF(VLOOKUP(A39,VocabularyFR!$A:$G,6)=0,"",VLOOKUP(A39,VocabularyFR!$A:$G,6)),"")</f>
        <v/>
      </c>
      <c r="M39" s="12" t="str">
        <f>IFERROR(IF(VLOOKUP(A39,Vocabulary!$A:$F,3)=0,"",VLOOKUP(A39,Vocabulary!$A:$F,3)),"")</f>
        <v xml:space="preserve">This property represents the currency in which the Cost needs to be paid and the value of the Cost is expressed. The possible values for this property are described in a controlled vocabulary. </v>
      </c>
      <c r="N39" s="12" t="str">
        <f>IFERROR(IF(VLOOKUP(A39,VocabularyNL!$A:$H,7)=0,"",VLOOKUP(A39,VocabularyNL!$A:$H,7)),"")</f>
        <v/>
      </c>
      <c r="O39" s="12" t="str">
        <f>IFERROR(IF(VLOOKUP(A39,VocabularyFR!$A:$H,7)=0,"",VLOOKUP(A39,VocabularyFR!$A:$H,7)),"")</f>
        <v/>
      </c>
      <c r="P39" s="12" t="str">
        <f>IF($A39&lt;&gt;"",IF(VLOOKUP($A39,Vocabulary!$A:$J,7,)&lt;&gt;"",VLOOKUP($A39,Vocabulary!$A:$J,7,),""),"")</f>
        <v/>
      </c>
      <c r="Q39" s="12" t="str">
        <f>IFERROR(IF(VLOOKUP(A39,VocabularyNL!$A:$H,8)=0,"",VLOOKUP(A39,VocabularyNL!$A:$H,8)),"")</f>
        <v/>
      </c>
      <c r="R39" s="12" t="str">
        <f>IFERROR(IF(VLOOKUP(A39,VocabularyFR!$A:$H,8)=0,"",VLOOKUP(A39,VocabularyFR!$A:$H,8)),"")</f>
        <v/>
      </c>
      <c r="S39" s="12" t="str">
        <f>VLOOKUP(Table9[[#This Row],[Id]],Vocabulary!A:K,11)</f>
        <v>no</v>
      </c>
      <c r="T39" s="12" t="str">
        <f>VLOOKUP(Table9[[#This Row],[Id]],Vocabulary!A:L,12)</f>
        <v>no</v>
      </c>
    </row>
    <row r="40" spans="1:20" ht="28.8" hidden="1" x14ac:dyDescent="0.3">
      <c r="A40" s="4">
        <v>39</v>
      </c>
      <c r="B40" s="12" t="str">
        <f>IF($A40&lt;&gt;"",IF(VLOOKUP($A40,VocabularyAdoption!$A:$K,8,)=0,"",VLOOKUP($A40,VocabularyAdoption!$A:$K,8,)),"")</f>
        <v/>
      </c>
      <c r="C40" s="12" t="str">
        <f>IF($A40&lt;&gt;"",VLOOKUP($A40,Vocabulary!$A:$J,6,),"")</f>
        <v>EU</v>
      </c>
      <c r="D40" s="12" t="str">
        <f>IF($A40&lt;&gt;"",VLOOKUP($A40,Vocabulary!$A:$J,8,),"")</f>
        <v>eu</v>
      </c>
      <c r="E40" s="12" t="str">
        <f>IFERROR(VLOOKUP(D40,Prefix!$A:$B,2,),"")</f>
        <v>eu:</v>
      </c>
      <c r="F40" s="12" t="str">
        <f>IF($A40&lt;&gt;"",IF(VLOOKUP($A40,Vocabulary!$A:$J,9,)=0,"",VLOOKUP($A40,Vocabulary!$A:$J,9,)),"")</f>
        <v/>
      </c>
      <c r="G40" s="12" t="str">
        <f>IF($A40&lt;&gt;"",VLOOKUP($A40,Vocabulary!$A:$J,4,),"")</f>
        <v>Organization</v>
      </c>
      <c r="H40" s="12" t="str">
        <f>IF($A40&lt;&gt;"",VLOOKUP($A40,Vocabulary!$A:$J,5,),"")</f>
        <v>Property</v>
      </c>
      <c r="I40" s="12" t="str">
        <f>IF(Table9[[#This Row],[URIName]]="",IF(AND(H40="ConceptScheme",LEFT(D40,7) &lt;&gt; "inspire", LEFT(D40,4) &lt;&gt; "oeaw"),CONCATENATE("&lt;",E40,LOWER(IF(F40="",J40,F40)),"&gt;"),CONCATENATE("&lt;",E40,IF(F40="",J40,F40),"&gt;")),CONCATENATE("&lt;",Table9[[#This Row],[URIName]],"&gt;"))</f>
        <v>&lt;eu:CostDescription&gt;</v>
      </c>
      <c r="J40" s="12" t="str">
        <f>IF($A40&lt;&gt;"",VLOOKUP($A40,Vocabulary!$A:$J,2,),"")</f>
        <v>CostDescription</v>
      </c>
      <c r="K40" s="12" t="str">
        <f>IFERROR(IF(VLOOKUP(A40,VocabularyNL!$A:$G,6)=0,"",VLOOKUP(A40,VocabularyNL!$A:$G,6)),"")</f>
        <v/>
      </c>
      <c r="L40" s="12" t="str">
        <f>IFERROR(IF(VLOOKUP(A40,VocabularyFR!$A:$G,6)=0,"",VLOOKUP(A40,VocabularyFR!$A:$G,6)),"")</f>
        <v/>
      </c>
      <c r="M40" s="12" t="str">
        <f>IFERROR(IF(VLOOKUP(A40,Vocabulary!$A:$F,3)=0,"",VLOOKUP(A40,Vocabulary!$A:$F,3)),"")</f>
        <v>This property represents a free text description of the Cost.</v>
      </c>
      <c r="N40" s="12" t="str">
        <f>IFERROR(IF(VLOOKUP(A40,VocabularyNL!$A:$H,7)=0,"",VLOOKUP(A40,VocabularyNL!$A:$H,7)),"")</f>
        <v/>
      </c>
      <c r="O40" s="12" t="str">
        <f>IFERROR(IF(VLOOKUP(A40,VocabularyFR!$A:$H,7)=0,"",VLOOKUP(A40,VocabularyFR!$A:$H,7)),"")</f>
        <v/>
      </c>
      <c r="P40" s="12" t="str">
        <f>IF($A40&lt;&gt;"",IF(VLOOKUP($A40,Vocabulary!$A:$J,7,)&lt;&gt;"",VLOOKUP($A40,Vocabulary!$A:$J,7,),""),"")</f>
        <v/>
      </c>
      <c r="Q40" s="12" t="str">
        <f>IFERROR(IF(VLOOKUP(A40,VocabularyNL!$A:$H,8)=0,"",VLOOKUP(A40,VocabularyNL!$A:$H,8)),"")</f>
        <v/>
      </c>
      <c r="R40" s="12" t="str">
        <f>IFERROR(IF(VLOOKUP(A40,VocabularyFR!$A:$H,8)=0,"",VLOOKUP(A40,VocabularyFR!$A:$H,8)),"")</f>
        <v/>
      </c>
      <c r="S40" s="12" t="str">
        <f>VLOOKUP(Table9[[#This Row],[Id]],Vocabulary!A:K,11)</f>
        <v>no</v>
      </c>
      <c r="T40" s="12" t="str">
        <f>VLOOKUP(Table9[[#This Row],[Id]],Vocabulary!A:L,12)</f>
        <v>no</v>
      </c>
    </row>
    <row r="41" spans="1:20" ht="100.8" hidden="1" x14ac:dyDescent="0.3">
      <c r="A41" s="4">
        <v>40</v>
      </c>
      <c r="B41" s="12" t="str">
        <f>IF($A41&lt;&gt;"",IF(VLOOKUP($A41,VocabularyAdoption!$A:$K,8,)=0,"",VLOOKUP($A41,VocabularyAdoption!$A:$K,8,)),"")</f>
        <v/>
      </c>
      <c r="C41" s="12" t="str">
        <f>IF($A41&lt;&gt;"",VLOOKUP($A41,Vocabulary!$A:$J,6,),"")</f>
        <v>EU</v>
      </c>
      <c r="D41" s="12" t="str">
        <f>IF($A41&lt;&gt;"",VLOOKUP($A41,Vocabulary!$A:$J,8,),"")</f>
        <v>eu</v>
      </c>
      <c r="E41" s="12" t="str">
        <f>IFERROR(VLOOKUP(D41,Prefix!$A:$B,2,),"")</f>
        <v>eu:</v>
      </c>
      <c r="F41" s="12" t="str">
        <f>IF($A41&lt;&gt;"",IF(VLOOKUP($A41,Vocabulary!$A:$J,9,)=0,"",VLOOKUP($A41,Vocabulary!$A:$J,9,)),"")</f>
        <v/>
      </c>
      <c r="G41" s="12" t="str">
        <f>IF($A41&lt;&gt;"",VLOOKUP($A41,Vocabulary!$A:$J,4,),"")</f>
        <v>Organization</v>
      </c>
      <c r="H41" s="12" t="str">
        <f>IF($A41&lt;&gt;"",VLOOKUP($A41,Vocabulary!$A:$J,5,),"")</f>
        <v>Association</v>
      </c>
      <c r="I41" s="12" t="str">
        <f>IF(Table9[[#This Row],[URIName]]="",IF(AND(H41="ConceptScheme",LEFT(D41,7) &lt;&gt; "inspire", LEFT(D41,4) &lt;&gt; "oeaw"),CONCATENATE("&lt;",E41,LOWER(IF(F41="",J41,F41)),"&gt;"),CONCATENATE("&lt;",E41,IF(F41="",J41,F41),"&gt;")),CONCATENATE("&lt;",Table9[[#This Row],[URIName]],"&gt;"))</f>
        <v>&lt;eu:OutputIsDefinedBy&gt;</v>
      </c>
      <c r="J41" s="12" t="str">
        <f>IF($A41&lt;&gt;"",VLOOKUP($A41,Vocabulary!$A:$J,2,),"")</f>
        <v>OutputIsDefinedBy</v>
      </c>
      <c r="K41" s="12" t="str">
        <f>IFERROR(IF(VLOOKUP(A41,VocabularyNL!$A:$G,6)=0,"",VLOOKUP(A41,VocabularyNL!$A:$G,6)),"")</f>
        <v/>
      </c>
      <c r="L41" s="12" t="str">
        <f>IFERROR(IF(VLOOKUP(A41,VocabularyFR!$A:$G,6)=0,"",VLOOKUP(A41,VocabularyFR!$A:$G,6)),"")</f>
        <v/>
      </c>
      <c r="M41" s="12" t="str">
        <f>IFERROR(IF(VLOOKUP(A41,Vocabulary!$A:$F,3)=0,"",VLOOKUP(A41,Vocabulary!$A:$F,3)),"")</f>
        <v>This property links the Cost class with one or more instances of the Public Organization class (section 3.17). This property indicates which Public Organization is the Competent Authority for defining the costs associated with the delivery of a particular Public Service or all Public Services associated with or required in the context of a certain Business Event.</v>
      </c>
      <c r="N41" s="12" t="str">
        <f>IFERROR(IF(VLOOKUP(A41,VocabularyNL!$A:$H,7)=0,"",VLOOKUP(A41,VocabularyNL!$A:$H,7)),"")</f>
        <v/>
      </c>
      <c r="O41" s="12" t="str">
        <f>IFERROR(IF(VLOOKUP(A41,VocabularyFR!$A:$H,7)=0,"",VLOOKUP(A41,VocabularyFR!$A:$H,7)),"")</f>
        <v/>
      </c>
      <c r="P41" s="12" t="str">
        <f>IF($A41&lt;&gt;"",IF(VLOOKUP($A41,Vocabulary!$A:$J,7,)&lt;&gt;"",VLOOKUP($A41,Vocabulary!$A:$J,7,),""),"")</f>
        <v/>
      </c>
      <c r="Q41" s="12" t="str">
        <f>IFERROR(IF(VLOOKUP(A41,VocabularyNL!$A:$H,8)=0,"",VLOOKUP(A41,VocabularyNL!$A:$H,8)),"")</f>
        <v/>
      </c>
      <c r="R41" s="12" t="str">
        <f>IFERROR(IF(VLOOKUP(A41,VocabularyFR!$A:$H,8)=0,"",VLOOKUP(A41,VocabularyFR!$A:$H,8)),"")</f>
        <v/>
      </c>
      <c r="S41" s="12" t="str">
        <f>VLOOKUP(Table9[[#This Row],[Id]],Vocabulary!A:K,11)</f>
        <v>no</v>
      </c>
      <c r="T41" s="12" t="str">
        <f>VLOOKUP(Table9[[#This Row],[Id]],Vocabulary!A:L,12)</f>
        <v>no</v>
      </c>
    </row>
    <row r="42" spans="1:20" ht="43.2" hidden="1" x14ac:dyDescent="0.3">
      <c r="A42" s="4">
        <v>41</v>
      </c>
      <c r="B42" s="12" t="str">
        <f>IF($A42&lt;&gt;"",IF(VLOOKUP($A42,VocabularyAdoption!$A:$K,8,)=0,"",VLOOKUP($A42,VocabularyAdoption!$A:$K,8,)),"")</f>
        <v/>
      </c>
      <c r="C42" s="12" t="str">
        <f>IF($A42&lt;&gt;"",VLOOKUP($A42,Vocabulary!$A:$J,6,),"")</f>
        <v>EU</v>
      </c>
      <c r="D42" s="12" t="str">
        <f>IF($A42&lt;&gt;"",VLOOKUP($A42,Vocabulary!$A:$J,8,),"")</f>
        <v>eu</v>
      </c>
      <c r="E42" s="12" t="str">
        <f>IFERROR(VLOOKUP(D42,Prefix!$A:$B,2,),"")</f>
        <v>eu:</v>
      </c>
      <c r="F42" s="12" t="str">
        <f>IF($A42&lt;&gt;"",IF(VLOOKUP($A42,Vocabulary!$A:$J,9,)=0,"",VLOOKUP($A42,Vocabulary!$A:$J,9,)),"")</f>
        <v/>
      </c>
      <c r="G42" s="12" t="str">
        <f>IF($A42&lt;&gt;"",VLOOKUP($A42,Vocabulary!$A:$J,4,),"")</f>
        <v>Other</v>
      </c>
      <c r="H42" s="12" t="str">
        <f>IF($A42&lt;&gt;"",VLOOKUP($A42,Vocabulary!$A:$J,5,),"")</f>
        <v>Class</v>
      </c>
      <c r="I42" s="12" t="str">
        <f>IF(Table9[[#This Row],[URIName]]="",IF(AND(H42="ConceptScheme",LEFT(D42,7) &lt;&gt; "inspire", LEFT(D42,4) &lt;&gt; "oeaw"),CONCATENATE("&lt;",E42,LOWER(IF(F42="",J42,F42)),"&gt;"),CONCATENATE("&lt;",E42,IF(F42="",J42,F42),"&gt;")),CONCATENATE("&lt;",Table9[[#This Row],[URIName]],"&gt;"))</f>
        <v>&lt;eu:Criterion&gt;</v>
      </c>
      <c r="J42" s="12" t="str">
        <f>IF($A42&lt;&gt;"",VLOOKUP($A42,Vocabulary!$A:$J,2,),"")</f>
        <v>Criterion</v>
      </c>
      <c r="K42" s="12" t="str">
        <f>IFERROR(IF(VLOOKUP(A42,VocabularyNL!$A:$G,6)=0,"",VLOOKUP(A42,VocabularyNL!$A:$G,6)),"")</f>
        <v/>
      </c>
      <c r="L42" s="12" t="str">
        <f>IFERROR(IF(VLOOKUP(A42,VocabularyFR!$A:$G,6)=0,"",VLOOKUP(A42,VocabularyFR!$A:$G,6)),"")</f>
        <v/>
      </c>
      <c r="M42" s="12" t="str">
        <f>IFERROR(IF(VLOOKUP(A42,Vocabulary!$A:$F,3)=0,"",VLOOKUP(A42,Vocabulary!$A:$F,3)),"")</f>
        <v xml:space="preserve">The Criterion class represents the rule or principle used to judge, evaluate or assess
something. </v>
      </c>
      <c r="N42" s="12" t="str">
        <f>IFERROR(IF(VLOOKUP(A42,VocabularyNL!$A:$H,7)=0,"",VLOOKUP(A42,VocabularyNL!$A:$H,7)),"")</f>
        <v/>
      </c>
      <c r="O42" s="12" t="str">
        <f>IFERROR(IF(VLOOKUP(A42,VocabularyFR!$A:$H,7)=0,"",VLOOKUP(A42,VocabularyFR!$A:$H,7)),"")</f>
        <v/>
      </c>
      <c r="P42" s="12" t="str">
        <f>IF($A42&lt;&gt;"",IF(VLOOKUP($A42,Vocabulary!$A:$J,7,)&lt;&gt;"",VLOOKUP($A42,Vocabulary!$A:$J,7,),""),"")</f>
        <v/>
      </c>
      <c r="Q42" s="12" t="str">
        <f>IFERROR(IF(VLOOKUP(A42,VocabularyNL!$A:$H,8)=0,"",VLOOKUP(A42,VocabularyNL!$A:$H,8)),"")</f>
        <v/>
      </c>
      <c r="R42" s="12" t="str">
        <f>IFERROR(IF(VLOOKUP(A42,VocabularyFR!$A:$H,8)=0,"",VLOOKUP(A42,VocabularyFR!$A:$H,8)),"")</f>
        <v/>
      </c>
      <c r="S42" s="12" t="str">
        <f>VLOOKUP(Table9[[#This Row],[Id]],Vocabulary!A:K,11)</f>
        <v>no</v>
      </c>
      <c r="T42" s="12" t="str">
        <f>VLOOKUP(Table9[[#This Row],[Id]],Vocabulary!A:L,12)</f>
        <v>no</v>
      </c>
    </row>
    <row r="43" spans="1:20" ht="43.2" hidden="1" x14ac:dyDescent="0.3">
      <c r="A43" s="4">
        <v>42</v>
      </c>
      <c r="B43" s="12" t="str">
        <f>IF($A43&lt;&gt;"",IF(VLOOKUP($A43,VocabularyAdoption!$A:$K,8,)=0,"",VLOOKUP($A43,VocabularyAdoption!$A:$K,8,)),"")</f>
        <v/>
      </c>
      <c r="C43" s="12" t="str">
        <f>IF($A43&lt;&gt;"",VLOOKUP($A43,Vocabulary!$A:$J,6,),"")</f>
        <v>EU</v>
      </c>
      <c r="D43" s="12" t="str">
        <f>IF($A43&lt;&gt;"",VLOOKUP($A43,Vocabulary!$A:$J,8,),"")</f>
        <v>eu</v>
      </c>
      <c r="E43" s="12" t="str">
        <f>IFERROR(VLOOKUP(D43,Prefix!$A:$B,2,),"")</f>
        <v>eu:</v>
      </c>
      <c r="F43" s="12" t="str">
        <f>IF($A43&lt;&gt;"",IF(VLOOKUP($A43,Vocabulary!$A:$J,9,)=0,"",VLOOKUP($A43,Vocabulary!$A:$J,9,)),"")</f>
        <v/>
      </c>
      <c r="G43" s="12" t="str">
        <f>IF($A43&lt;&gt;"",VLOOKUP($A43,Vocabulary!$A:$J,4,),"")</f>
        <v>Other</v>
      </c>
      <c r="H43" s="12" t="str">
        <f>IF($A43&lt;&gt;"",VLOOKUP($A43,Vocabulary!$A:$J,5,),"")</f>
        <v>Property</v>
      </c>
      <c r="I43" s="12" t="str">
        <f>IF(Table9[[#This Row],[URIName]]="",IF(AND(H43="ConceptScheme",LEFT(D43,7) &lt;&gt; "inspire", LEFT(D43,4) &lt;&gt; "oeaw"),CONCATENATE("&lt;",E43,LOWER(IF(F43="",J43,F43)),"&gt;"),CONCATENATE("&lt;",E43,IF(F43="",J43,F43),"&gt;")),CONCATENATE("&lt;",Table9[[#This Row],[URIName]],"&gt;"))</f>
        <v>&lt;eu:CriterionIdentifier&gt;</v>
      </c>
      <c r="J43" s="12" t="str">
        <f>IF($A43&lt;&gt;"",VLOOKUP($A43,Vocabulary!$A:$J,2,),"")</f>
        <v>CriterionIdentifier</v>
      </c>
      <c r="K43" s="12" t="str">
        <f>IFERROR(IF(VLOOKUP(A43,VocabularyNL!$A:$G,6)=0,"",VLOOKUP(A43,VocabularyNL!$A:$G,6)),"")</f>
        <v/>
      </c>
      <c r="L43" s="12" t="str">
        <f>IFERROR(IF(VLOOKUP(A43,VocabularyFR!$A:$G,6)=0,"",VLOOKUP(A43,VocabularyFR!$A:$G,6)),"")</f>
        <v/>
      </c>
      <c r="M43" s="12" t="str">
        <f>IFERROR(IF(VLOOKUP(A43,Vocabulary!$A:$F,3)=0,"",VLOOKUP(A43,Vocabulary!$A:$F,3)),"")</f>
        <v>This property provides a formally issued identifier for the criterion. A criterion must
have an identifier.</v>
      </c>
      <c r="N43" s="12" t="str">
        <f>IFERROR(IF(VLOOKUP(A43,VocabularyNL!$A:$H,7)=0,"",VLOOKUP(A43,VocabularyNL!$A:$H,7)),"")</f>
        <v/>
      </c>
      <c r="O43" s="12" t="str">
        <f>IFERROR(IF(VLOOKUP(A43,VocabularyFR!$A:$H,7)=0,"",VLOOKUP(A43,VocabularyFR!$A:$H,7)),"")</f>
        <v/>
      </c>
      <c r="P43" s="12" t="str">
        <f>IF($A43&lt;&gt;"",IF(VLOOKUP($A43,Vocabulary!$A:$J,7,)&lt;&gt;"",VLOOKUP($A43,Vocabulary!$A:$J,7,),""),"")</f>
        <v/>
      </c>
      <c r="Q43" s="12" t="str">
        <f>IFERROR(IF(VLOOKUP(A43,VocabularyNL!$A:$H,8)=0,"",VLOOKUP(A43,VocabularyNL!$A:$H,8)),"")</f>
        <v/>
      </c>
      <c r="R43" s="12" t="str">
        <f>IFERROR(IF(VLOOKUP(A43,VocabularyFR!$A:$H,8)=0,"",VLOOKUP(A43,VocabularyFR!$A:$H,8)),"")</f>
        <v/>
      </c>
      <c r="S43" s="12" t="str">
        <f>VLOOKUP(Table9[[#This Row],[Id]],Vocabulary!A:K,11)</f>
        <v>no</v>
      </c>
      <c r="T43" s="12" t="str">
        <f>VLOOKUP(Table9[[#This Row],[Id]],Vocabulary!A:L,12)</f>
        <v>no</v>
      </c>
    </row>
    <row r="44" spans="1:20" ht="72" hidden="1" x14ac:dyDescent="0.3">
      <c r="A44" s="4">
        <v>43</v>
      </c>
      <c r="B44" s="12" t="str">
        <f>IF($A44&lt;&gt;"",IF(VLOOKUP($A44,VocabularyAdoption!$A:$K,8,)=0,"",VLOOKUP($A44,VocabularyAdoption!$A:$K,8,)),"")</f>
        <v/>
      </c>
      <c r="C44" s="12" t="str">
        <f>IF($A44&lt;&gt;"",VLOOKUP($A44,Vocabulary!$A:$J,6,),"")</f>
        <v>EU</v>
      </c>
      <c r="D44" s="12" t="str">
        <f>IF($A44&lt;&gt;"",VLOOKUP($A44,Vocabulary!$A:$J,8,),"")</f>
        <v>eu</v>
      </c>
      <c r="E44" s="12" t="str">
        <f>IFERROR(VLOOKUP(D44,Prefix!$A:$B,2,),"")</f>
        <v>eu:</v>
      </c>
      <c r="F44" s="12" t="str">
        <f>IF($A44&lt;&gt;"",IF(VLOOKUP($A44,Vocabulary!$A:$J,9,)=0,"",VLOOKUP($A44,Vocabulary!$A:$J,9,)),"")</f>
        <v/>
      </c>
      <c r="G44" s="12" t="str">
        <f>IF($A44&lt;&gt;"",VLOOKUP($A44,Vocabulary!$A:$J,4,),"")</f>
        <v>Other</v>
      </c>
      <c r="H44" s="12" t="str">
        <f>IF($A44&lt;&gt;"",VLOOKUP($A44,Vocabulary!$A:$J,5,),"")</f>
        <v>Property</v>
      </c>
      <c r="I44" s="12" t="str">
        <f>IF(Table9[[#This Row],[URIName]]="",IF(AND(H44="ConceptScheme",LEFT(D44,7) &lt;&gt; "inspire", LEFT(D44,4) &lt;&gt; "oeaw"),CONCATENATE("&lt;",E44,LOWER(IF(F44="",J44,F44)),"&gt;"),CONCATENATE("&lt;",E44,IF(F44="",J44,F44),"&gt;")),CONCATENATE("&lt;",Table9[[#This Row],[URIName]],"&gt;"))</f>
        <v>&lt;eu:CriterionCriterionType&gt;</v>
      </c>
      <c r="J44" s="12" t="str">
        <f>IF($A44&lt;&gt;"",VLOOKUP($A44,Vocabulary!$A:$J,2,),"")</f>
        <v>CriterionCriterionType</v>
      </c>
      <c r="K44" s="12" t="str">
        <f>IFERROR(IF(VLOOKUP(A44,VocabularyNL!$A:$G,6)=0,"",VLOOKUP(A44,VocabularyNL!$A:$G,6)),"")</f>
        <v/>
      </c>
      <c r="L44" s="12" t="str">
        <f>IFERROR(IF(VLOOKUP(A44,VocabularyFR!$A:$G,6)=0,"",VLOOKUP(A44,VocabularyFR!$A:$G,6)),"")</f>
        <v/>
      </c>
      <c r="M44" s="12" t="str">
        <f>IFERROR(IF(VLOOKUP(A44,Vocabulary!$A:$F,3)=0,"",VLOOKUP(A44,Vocabulary!$A:$F,3)),"")</f>
        <v>A criterion must be defined in terms of a coded type in order to allow for
classification and automatic translation. The types of criterion shall be based on
controlled vocabularies.</v>
      </c>
      <c r="N44" s="12" t="str">
        <f>IFERROR(IF(VLOOKUP(A44,VocabularyNL!$A:$H,7)=0,"",VLOOKUP(A44,VocabularyNL!$A:$H,7)),"")</f>
        <v/>
      </c>
      <c r="O44" s="12" t="str">
        <f>IFERROR(IF(VLOOKUP(A44,VocabularyFR!$A:$H,7)=0,"",VLOOKUP(A44,VocabularyFR!$A:$H,7)),"")</f>
        <v/>
      </c>
      <c r="P44" s="12" t="str">
        <f>IF($A44&lt;&gt;"",IF(VLOOKUP($A44,Vocabulary!$A:$J,7,)&lt;&gt;"",VLOOKUP($A44,Vocabulary!$A:$J,7,),""),"")</f>
        <v/>
      </c>
      <c r="Q44" s="12" t="str">
        <f>IFERROR(IF(VLOOKUP(A44,VocabularyNL!$A:$H,8)=0,"",VLOOKUP(A44,VocabularyNL!$A:$H,8)),"")</f>
        <v/>
      </c>
      <c r="R44" s="12" t="str">
        <f>IFERROR(IF(VLOOKUP(A44,VocabularyFR!$A:$H,8)=0,"",VLOOKUP(A44,VocabularyFR!$A:$H,8)),"")</f>
        <v/>
      </c>
      <c r="S44" s="12" t="str">
        <f>VLOOKUP(Table9[[#This Row],[Id]],Vocabulary!A:K,11)</f>
        <v>no</v>
      </c>
      <c r="T44" s="12" t="str">
        <f>VLOOKUP(Table9[[#This Row],[Id]],Vocabulary!A:L,12)</f>
        <v>no</v>
      </c>
    </row>
    <row r="45" spans="1:20" ht="28.8" hidden="1" x14ac:dyDescent="0.3">
      <c r="A45" s="4">
        <v>44</v>
      </c>
      <c r="B45" s="12" t="str">
        <f>IF($A45&lt;&gt;"",IF(VLOOKUP($A45,VocabularyAdoption!$A:$K,8,)=0,"",VLOOKUP($A45,VocabularyAdoption!$A:$K,8,)),"")</f>
        <v/>
      </c>
      <c r="C45" s="12" t="str">
        <f>IF($A45&lt;&gt;"",VLOOKUP($A45,Vocabulary!$A:$J,6,),"")</f>
        <v>EU</v>
      </c>
      <c r="D45" s="12" t="str">
        <f>IF($A45&lt;&gt;"",VLOOKUP($A45,Vocabulary!$A:$J,8,),"")</f>
        <v>eu</v>
      </c>
      <c r="E45" s="12" t="str">
        <f>IFERROR(VLOOKUP(D45,Prefix!$A:$B,2,),"")</f>
        <v>eu:</v>
      </c>
      <c r="F45" s="12" t="str">
        <f>IF($A45&lt;&gt;"",IF(VLOOKUP($A45,Vocabulary!$A:$J,9,)=0,"",VLOOKUP($A45,Vocabulary!$A:$J,9,)),"")</f>
        <v/>
      </c>
      <c r="G45" s="12" t="str">
        <f>IF($A45&lt;&gt;"",VLOOKUP($A45,Vocabulary!$A:$J,4,),"")</f>
        <v>Other</v>
      </c>
      <c r="H45" s="12" t="str">
        <f>IF($A45&lt;&gt;"",VLOOKUP($A45,Vocabulary!$A:$J,5,),"")</f>
        <v>Property</v>
      </c>
      <c r="I45" s="12" t="str">
        <f>IF(Table9[[#This Row],[URIName]]="",IF(AND(H45="ConceptScheme",LEFT(D45,7) &lt;&gt; "inspire", LEFT(D45,4) &lt;&gt; "oeaw"),CONCATENATE("&lt;",E45,LOWER(IF(F45="",J45,F45)),"&gt;"),CONCATENATE("&lt;",E45,IF(F45="",J45,F45),"&gt;")),CONCATENATE("&lt;",Table9[[#This Row],[URIName]],"&gt;"))</f>
        <v>&lt;eu:CriterionName&gt;</v>
      </c>
      <c r="J45" s="12" t="str">
        <f>IF($A45&lt;&gt;"",VLOOKUP($A45,Vocabulary!$A:$J,2,),"")</f>
        <v>CriterionName</v>
      </c>
      <c r="K45" s="12" t="str">
        <f>IFERROR(IF(VLOOKUP(A45,VocabularyNL!$A:$G,6)=0,"",VLOOKUP(A45,VocabularyNL!$A:$G,6)),"")</f>
        <v/>
      </c>
      <c r="L45" s="12" t="str">
        <f>IFERROR(IF(VLOOKUP(A45,VocabularyFR!$A:$G,6)=0,"",VLOOKUP(A45,VocabularyFR!$A:$G,6)),"")</f>
        <v/>
      </c>
      <c r="M45" s="12" t="str">
        <f>IFERROR(IF(VLOOKUP(A45,Vocabulary!$A:$F,3)=0,"",VLOOKUP(A45,Vocabulary!$A:$F,3)),"")</f>
        <v>A criterion must have a name. It can be used as a short descriptive text.</v>
      </c>
      <c r="N45" s="12" t="str">
        <f>IFERROR(IF(VLOOKUP(A45,VocabularyNL!$A:$H,7)=0,"",VLOOKUP(A45,VocabularyNL!$A:$H,7)),"")</f>
        <v/>
      </c>
      <c r="O45" s="12" t="str">
        <f>IFERROR(IF(VLOOKUP(A45,VocabularyFR!$A:$H,7)=0,"",VLOOKUP(A45,VocabularyFR!$A:$H,7)),"")</f>
        <v/>
      </c>
      <c r="P45" s="12" t="str">
        <f>IF($A45&lt;&gt;"",IF(VLOOKUP($A45,Vocabulary!$A:$J,7,)&lt;&gt;"",VLOOKUP($A45,Vocabulary!$A:$J,7,),""),"")</f>
        <v/>
      </c>
      <c r="Q45" s="12" t="str">
        <f>IFERROR(IF(VLOOKUP(A45,VocabularyNL!$A:$H,8)=0,"",VLOOKUP(A45,VocabularyNL!$A:$H,8)),"")</f>
        <v/>
      </c>
      <c r="R45" s="12" t="str">
        <f>IFERROR(IF(VLOOKUP(A45,VocabularyFR!$A:$H,8)=0,"",VLOOKUP(A45,VocabularyFR!$A:$H,8)),"")</f>
        <v/>
      </c>
      <c r="S45" s="12" t="str">
        <f>VLOOKUP(Table9[[#This Row],[Id]],Vocabulary!A:K,11)</f>
        <v>no</v>
      </c>
      <c r="T45" s="12" t="str">
        <f>VLOOKUP(Table9[[#This Row],[Id]],Vocabulary!A:L,12)</f>
        <v>no</v>
      </c>
    </row>
    <row r="46" spans="1:20" ht="57.6" hidden="1" x14ac:dyDescent="0.3">
      <c r="A46" s="4">
        <v>45</v>
      </c>
      <c r="B46" s="12" t="str">
        <f>IF($A46&lt;&gt;"",IF(VLOOKUP($A46,VocabularyAdoption!$A:$K,8,)=0,"",VLOOKUP($A46,VocabularyAdoption!$A:$K,8,)),"")</f>
        <v/>
      </c>
      <c r="C46" s="12" t="str">
        <f>IF($A46&lt;&gt;"",VLOOKUP($A46,Vocabulary!$A:$J,6,),"")</f>
        <v>EU</v>
      </c>
      <c r="D46" s="12" t="str">
        <f>IF($A46&lt;&gt;"",VLOOKUP($A46,Vocabulary!$A:$J,8,),"")</f>
        <v>eu</v>
      </c>
      <c r="E46" s="12" t="str">
        <f>IFERROR(VLOOKUP(D46,Prefix!$A:$B,2,),"")</f>
        <v>eu:</v>
      </c>
      <c r="F46" s="12" t="str">
        <f>IF($A46&lt;&gt;"",IF(VLOOKUP($A46,Vocabulary!$A:$J,9,)=0,"",VLOOKUP($A46,Vocabulary!$A:$J,9,)),"")</f>
        <v/>
      </c>
      <c r="G46" s="12" t="str">
        <f>IF($A46&lt;&gt;"",VLOOKUP($A46,Vocabulary!$A:$J,4,),"")</f>
        <v>Other</v>
      </c>
      <c r="H46" s="12" t="str">
        <f>IF($A46&lt;&gt;"",VLOOKUP($A46,Vocabulary!$A:$J,5,),"")</f>
        <v>Property</v>
      </c>
      <c r="I46" s="12" t="str">
        <f>IF(Table9[[#This Row],[URIName]]="",IF(AND(H46="ConceptScheme",LEFT(D46,7) &lt;&gt; "inspire", LEFT(D46,4) &lt;&gt; "oeaw"),CONCATENATE("&lt;",E46,LOWER(IF(F46="",J46,F46)),"&gt;"),CONCATENATE("&lt;",E46,IF(F46="",J46,F46),"&gt;")),CONCATENATE("&lt;",Table9[[#This Row],[URIName]],"&gt;"))</f>
        <v>&lt;eu:CriterionDescription&gt;</v>
      </c>
      <c r="J46" s="12" t="str">
        <f>IF($A46&lt;&gt;"",VLOOKUP($A46,Vocabulary!$A:$J,2,),"")</f>
        <v>CriterionDescription</v>
      </c>
      <c r="K46" s="12" t="str">
        <f>IFERROR(IF(VLOOKUP(A46,VocabularyNL!$A:$G,6)=0,"",VLOOKUP(A46,VocabularyNL!$A:$G,6)),"")</f>
        <v/>
      </c>
      <c r="L46" s="12" t="str">
        <f>IFERROR(IF(VLOOKUP(A46,VocabularyFR!$A:$G,6)=0,"",VLOOKUP(A46,VocabularyFR!$A:$G,6)),"")</f>
        <v/>
      </c>
      <c r="M46" s="12" t="str">
        <f>IFERROR(IF(VLOOKUP(A46,Vocabulary!$A:$F,3)=0,"",VLOOKUP(A46,Vocabulary!$A:$F,3)),"")</f>
        <v xml:space="preserve">A criterion may be textually described using this property. The description can be
used to add details and explanation about the criterion. </v>
      </c>
      <c r="N46" s="12" t="str">
        <f>IFERROR(IF(VLOOKUP(A46,VocabularyNL!$A:$H,7)=0,"",VLOOKUP(A46,VocabularyNL!$A:$H,7)),"")</f>
        <v/>
      </c>
      <c r="O46" s="12" t="str">
        <f>IFERROR(IF(VLOOKUP(A46,VocabularyFR!$A:$H,7)=0,"",VLOOKUP(A46,VocabularyFR!$A:$H,7)),"")</f>
        <v/>
      </c>
      <c r="P46" s="12" t="str">
        <f>IF($A46&lt;&gt;"",IF(VLOOKUP($A46,Vocabulary!$A:$J,7,)&lt;&gt;"",VLOOKUP($A46,Vocabulary!$A:$J,7,),""),"")</f>
        <v/>
      </c>
      <c r="Q46" s="12" t="str">
        <f>IFERROR(IF(VLOOKUP(A46,VocabularyNL!$A:$H,8)=0,"",VLOOKUP(A46,VocabularyNL!$A:$H,8)),"")</f>
        <v/>
      </c>
      <c r="R46" s="12" t="str">
        <f>IFERROR(IF(VLOOKUP(A46,VocabularyFR!$A:$H,8)=0,"",VLOOKUP(A46,VocabularyFR!$A:$H,8)),"")</f>
        <v/>
      </c>
      <c r="S46" s="12" t="str">
        <f>VLOOKUP(Table9[[#This Row],[Id]],Vocabulary!A:K,11)</f>
        <v>no</v>
      </c>
      <c r="T46" s="12" t="str">
        <f>VLOOKUP(Table9[[#This Row],[Id]],Vocabulary!A:L,12)</f>
        <v>no</v>
      </c>
    </row>
    <row r="47" spans="1:20" ht="57.6" hidden="1" x14ac:dyDescent="0.3">
      <c r="A47" s="4">
        <v>46</v>
      </c>
      <c r="B47" s="12" t="str">
        <f>IF($A47&lt;&gt;"",IF(VLOOKUP($A47,VocabularyAdoption!$A:$K,8,)=0,"",VLOOKUP($A47,VocabularyAdoption!$A:$K,8,)),"")</f>
        <v/>
      </c>
      <c r="C47" s="12" t="str">
        <f>IF($A47&lt;&gt;"",VLOOKUP($A47,Vocabulary!$A:$J,6,),"")</f>
        <v>EU</v>
      </c>
      <c r="D47" s="12" t="str">
        <f>IF($A47&lt;&gt;"",VLOOKUP($A47,Vocabulary!$A:$J,8,),"")</f>
        <v>eu</v>
      </c>
      <c r="E47" s="12" t="str">
        <f>IFERROR(VLOOKUP(D47,Prefix!$A:$B,2,),"")</f>
        <v>eu:</v>
      </c>
      <c r="F47" s="12" t="str">
        <f>IF($A47&lt;&gt;"",IF(VLOOKUP($A47,Vocabulary!$A:$J,9,)=0,"",VLOOKUP($A47,Vocabulary!$A:$J,9,)),"")</f>
        <v/>
      </c>
      <c r="G47" s="12" t="str">
        <f>IF($A47&lt;&gt;"",VLOOKUP($A47,Vocabulary!$A:$J,4,),"")</f>
        <v>Other</v>
      </c>
      <c r="H47" s="12" t="str">
        <f>IF($A47&lt;&gt;"",VLOOKUP($A47,Vocabulary!$A:$J,5,),"")</f>
        <v>Property</v>
      </c>
      <c r="I47" s="12" t="str">
        <f>IF(Table9[[#This Row],[URIName]]="",IF(AND(H47="ConceptScheme",LEFT(D47,7) &lt;&gt; "inspire", LEFT(D47,4) &lt;&gt; "oeaw"),CONCATENATE("&lt;",E47,LOWER(IF(F47="",J47,F47)),"&gt;"),CONCATENATE("&lt;",E47,IF(F47="",J47,F47),"&gt;")),CONCATENATE("&lt;",Table9[[#This Row],[URIName]],"&gt;"))</f>
        <v>&lt;eu:CriterionFulfilledIndicator&gt;</v>
      </c>
      <c r="J47" s="12" t="str">
        <f>IF($A47&lt;&gt;"",VLOOKUP($A47,Vocabulary!$A:$J,2,),"")</f>
        <v>CriterionFulfilledIndicator</v>
      </c>
      <c r="K47" s="12" t="str">
        <f>IFERROR(IF(VLOOKUP(A47,VocabularyNL!$A:$G,6)=0,"",VLOOKUP(A47,VocabularyNL!$A:$G,6)),"")</f>
        <v/>
      </c>
      <c r="L47" s="12" t="str">
        <f>IFERROR(IF(VLOOKUP(A47,VocabularyFR!$A:$G,6)=0,"",VLOOKUP(A47,VocabularyFR!$A:$G,6)),"")</f>
        <v/>
      </c>
      <c r="M47" s="12" t="str">
        <f>IFERROR(IF(VLOOKUP(A47,Vocabulary!$A:$F,3)=0,"",VLOOKUP(A47,Vocabulary!$A:$F,3)),"")</f>
        <v>This property is used when the criterion class is informed as a response and the
submitter wants to specify whether the criterion is fulfilled (true) or not (false).</v>
      </c>
      <c r="N47" s="12" t="str">
        <f>IFERROR(IF(VLOOKUP(A47,VocabularyNL!$A:$H,7)=0,"",VLOOKUP(A47,VocabularyNL!$A:$H,7)),"")</f>
        <v/>
      </c>
      <c r="O47" s="12" t="str">
        <f>IFERROR(IF(VLOOKUP(A47,VocabularyFR!$A:$H,7)=0,"",VLOOKUP(A47,VocabularyFR!$A:$H,7)),"")</f>
        <v/>
      </c>
      <c r="P47" s="12" t="str">
        <f>IF($A47&lt;&gt;"",IF(VLOOKUP($A47,Vocabulary!$A:$J,7,)&lt;&gt;"",VLOOKUP($A47,Vocabulary!$A:$J,7,),""),"")</f>
        <v/>
      </c>
      <c r="Q47" s="12" t="str">
        <f>IFERROR(IF(VLOOKUP(A47,VocabularyNL!$A:$H,8)=0,"",VLOOKUP(A47,VocabularyNL!$A:$H,8)),"")</f>
        <v/>
      </c>
      <c r="R47" s="12" t="str">
        <f>IFERROR(IF(VLOOKUP(A47,VocabularyFR!$A:$H,8)=0,"",VLOOKUP(A47,VocabularyFR!$A:$H,8)),"")</f>
        <v/>
      </c>
      <c r="S47" s="12" t="str">
        <f>VLOOKUP(Table9[[#This Row],[Id]],Vocabulary!A:K,11)</f>
        <v>no</v>
      </c>
      <c r="T47" s="12" t="str">
        <f>VLOOKUP(Table9[[#This Row],[Id]],Vocabulary!A:L,12)</f>
        <v>no</v>
      </c>
    </row>
    <row r="48" spans="1:20" ht="86.4" hidden="1" x14ac:dyDescent="0.3">
      <c r="A48" s="4">
        <v>47</v>
      </c>
      <c r="B48" s="12" t="str">
        <f>IF($A48&lt;&gt;"",IF(VLOOKUP($A48,VocabularyAdoption!$A:$K,8,)=0,"",VLOOKUP($A48,VocabularyAdoption!$A:$K,8,)),"")</f>
        <v/>
      </c>
      <c r="C48" s="12" t="str">
        <f>IF($A48&lt;&gt;"",VLOOKUP($A48,Vocabulary!$A:$J,6,),"")</f>
        <v>EU</v>
      </c>
      <c r="D48" s="12" t="str">
        <f>IF($A48&lt;&gt;"",VLOOKUP($A48,Vocabulary!$A:$J,8,),"")</f>
        <v>eu</v>
      </c>
      <c r="E48" s="12" t="str">
        <f>IFERROR(VLOOKUP(D48,Prefix!$A:$B,2,),"")</f>
        <v>eu:</v>
      </c>
      <c r="F48" s="12" t="str">
        <f>IF($A48&lt;&gt;"",IF(VLOOKUP($A48,Vocabulary!$A:$J,9,)=0,"",VLOOKUP($A48,Vocabulary!$A:$J,9,)),"")</f>
        <v/>
      </c>
      <c r="G48" s="12" t="str">
        <f>IF($A48&lt;&gt;"",VLOOKUP($A48,Vocabulary!$A:$J,4,),"")</f>
        <v>Other</v>
      </c>
      <c r="H48" s="12" t="str">
        <f>IF($A48&lt;&gt;"",VLOOKUP($A48,Vocabulary!$A:$J,5,),"")</f>
        <v>Property</v>
      </c>
      <c r="I48" s="12" t="str">
        <f>IF(Table9[[#This Row],[URIName]]="",IF(AND(H48="ConceptScheme",LEFT(D48,7) &lt;&gt; "inspire", LEFT(D48,4) &lt;&gt; "oeaw"),CONCATENATE("&lt;",E48,LOWER(IF(F48="",J48,F48)),"&gt;"),CONCATENATE("&lt;",E48,IF(F48="",J48,F48),"&gt;")),CONCATENATE("&lt;",Table9[[#This Row],[URIName]],"&gt;"))</f>
        <v>&lt;eu:CriterionWeight&gt;</v>
      </c>
      <c r="J48" s="12" t="str">
        <f>IF($A48&lt;&gt;"",VLOOKUP($A48,Vocabulary!$A:$J,2,),"")</f>
        <v>CriterionWeight</v>
      </c>
      <c r="K48" s="12" t="str">
        <f>IFERROR(IF(VLOOKUP(A48,VocabularyNL!$A:$G,6)=0,"",VLOOKUP(A48,VocabularyNL!$A:$G,6)),"")</f>
        <v/>
      </c>
      <c r="L48" s="12" t="str">
        <f>IFERROR(IF(VLOOKUP(A48,VocabularyFR!$A:$G,6)=0,"",VLOOKUP(A48,VocabularyFR!$A:$G,6)),"")</f>
        <v/>
      </c>
      <c r="M48" s="12" t="str">
        <f>IFERROR(IF(VLOOKUP(A48,Vocabulary!$A:$F,3)=0,"",VLOOKUP(A48,Vocabulary!$A:$F,3)),"")</f>
        <v>A criterion may have a weight to provide for automatic scoring of the criterion
responses. It implies that there are multiple criteria, and the weight represents the
importance of one criterion among the whole set of criteria.</v>
      </c>
      <c r="N48" s="12" t="str">
        <f>IFERROR(IF(VLOOKUP(A48,VocabularyNL!$A:$H,7)=0,"",VLOOKUP(A48,VocabularyNL!$A:$H,7)),"")</f>
        <v/>
      </c>
      <c r="O48" s="12" t="str">
        <f>IFERROR(IF(VLOOKUP(A48,VocabularyFR!$A:$H,7)=0,"",VLOOKUP(A48,VocabularyFR!$A:$H,7)),"")</f>
        <v/>
      </c>
      <c r="P48" s="12" t="str">
        <f>IF($A48&lt;&gt;"",IF(VLOOKUP($A48,Vocabulary!$A:$J,7,)&lt;&gt;"",VLOOKUP($A48,Vocabulary!$A:$J,7,),""),"")</f>
        <v/>
      </c>
      <c r="Q48" s="12" t="str">
        <f>IFERROR(IF(VLOOKUP(A48,VocabularyNL!$A:$H,8)=0,"",VLOOKUP(A48,VocabularyNL!$A:$H,8)),"")</f>
        <v/>
      </c>
      <c r="R48" s="12" t="str">
        <f>IFERROR(IF(VLOOKUP(A48,VocabularyFR!$A:$H,8)=0,"",VLOOKUP(A48,VocabularyFR!$A:$H,8)),"")</f>
        <v/>
      </c>
      <c r="S48" s="12" t="str">
        <f>VLOOKUP(Table9[[#This Row],[Id]],Vocabulary!A:K,11)</f>
        <v>no</v>
      </c>
      <c r="T48" s="12" t="str">
        <f>VLOOKUP(Table9[[#This Row],[Id]],Vocabulary!A:L,12)</f>
        <v>no</v>
      </c>
    </row>
    <row r="49" spans="1:20" ht="43.2" hidden="1" x14ac:dyDescent="0.3">
      <c r="A49" s="4">
        <v>48</v>
      </c>
      <c r="B49" s="12" t="str">
        <f>IF($A49&lt;&gt;"",IF(VLOOKUP($A49,VocabularyAdoption!$A:$K,8,)=0,"",VLOOKUP($A49,VocabularyAdoption!$A:$K,8,)),"")</f>
        <v/>
      </c>
      <c r="C49" s="12" t="str">
        <f>IF($A49&lt;&gt;"",VLOOKUP($A49,Vocabulary!$A:$J,6,),"")</f>
        <v>EU</v>
      </c>
      <c r="D49" s="12" t="str">
        <f>IF($A49&lt;&gt;"",VLOOKUP($A49,Vocabulary!$A:$J,8,),"")</f>
        <v>eu</v>
      </c>
      <c r="E49" s="12" t="str">
        <f>IFERROR(VLOOKUP(D49,Prefix!$A:$B,2,),"")</f>
        <v>eu:</v>
      </c>
      <c r="F49" s="12" t="str">
        <f>IF($A49&lt;&gt;"",IF(VLOOKUP($A49,Vocabulary!$A:$J,9,)=0,"",VLOOKUP($A49,Vocabulary!$A:$J,9,)),"")</f>
        <v/>
      </c>
      <c r="G49" s="12" t="str">
        <f>IF($A49&lt;&gt;"",VLOOKUP($A49,Vocabulary!$A:$J,4,),"")</f>
        <v>Other</v>
      </c>
      <c r="H49" s="12" t="str">
        <f>IF($A49&lt;&gt;"",VLOOKUP($A49,Vocabulary!$A:$J,5,),"")</f>
        <v>Association</v>
      </c>
      <c r="I49" s="12" t="str">
        <f>IF(Table9[[#This Row],[URIName]]="",IF(AND(H49="ConceptScheme",LEFT(D49,7) &lt;&gt; "inspire", LEFT(D49,4) &lt;&gt; "oeaw"),CONCATENATE("&lt;",E49,LOWER(IF(F49="",J49,F49)),"&gt;"),CONCATENATE("&lt;",E49,IF(F49="",J49,F49),"&gt;")),CONCATENATE("&lt;",Table9[[#This Row],[URIName]],"&gt;"))</f>
        <v>&lt;eu:CriterionFulfilledbyRequirementGroup&gt;</v>
      </c>
      <c r="J49" s="12" t="str">
        <f>IF($A49&lt;&gt;"",VLOOKUP($A49,Vocabulary!$A:$J,2,),"")</f>
        <v>CriterionFulfilledbyRequirementGroup</v>
      </c>
      <c r="K49" s="12" t="str">
        <f>IFERROR(IF(VLOOKUP(A49,VocabularyNL!$A:$G,6)=0,"",VLOOKUP(A49,VocabularyNL!$A:$G,6)),"")</f>
        <v/>
      </c>
      <c r="L49" s="12" t="str">
        <f>IFERROR(IF(VLOOKUP(A49,VocabularyFR!$A:$G,6)=0,"",VLOOKUP(A49,VocabularyFR!$A:$G,6)),"")</f>
        <v/>
      </c>
      <c r="M49" s="12" t="str">
        <f>IFERROR(IF(VLOOKUP(A49,Vocabulary!$A:$F,3)=0,"",VLOOKUP(A49,Vocabulary!$A:$F,3)),"")</f>
        <v xml:space="preserve">A criterion shall be fulfilled by means of one or more groups of options. Each one of
these options is defined as a requirements group. </v>
      </c>
      <c r="N49" s="12" t="str">
        <f>IFERROR(IF(VLOOKUP(A49,VocabularyNL!$A:$H,7)=0,"",VLOOKUP(A49,VocabularyNL!$A:$H,7)),"")</f>
        <v/>
      </c>
      <c r="O49" s="12" t="str">
        <f>IFERROR(IF(VLOOKUP(A49,VocabularyFR!$A:$H,7)=0,"",VLOOKUP(A49,VocabularyFR!$A:$H,7)),"")</f>
        <v/>
      </c>
      <c r="P49" s="12" t="str">
        <f>IF($A49&lt;&gt;"",IF(VLOOKUP($A49,Vocabulary!$A:$J,7,)&lt;&gt;"",VLOOKUP($A49,Vocabulary!$A:$J,7,),""),"")</f>
        <v/>
      </c>
      <c r="Q49" s="12" t="str">
        <f>IFERROR(IF(VLOOKUP(A49,VocabularyNL!$A:$H,8)=0,"",VLOOKUP(A49,VocabularyNL!$A:$H,8)),"")</f>
        <v/>
      </c>
      <c r="R49" s="12" t="str">
        <f>IFERROR(IF(VLOOKUP(A49,VocabularyFR!$A:$H,8)=0,"",VLOOKUP(A49,VocabularyFR!$A:$H,8)),"")</f>
        <v/>
      </c>
      <c r="S49" s="12" t="str">
        <f>VLOOKUP(Table9[[#This Row],[Id]],Vocabulary!A:K,11)</f>
        <v>no</v>
      </c>
      <c r="T49" s="12" t="str">
        <f>VLOOKUP(Table9[[#This Row],[Id]],Vocabulary!A:L,12)</f>
        <v>no</v>
      </c>
    </row>
    <row r="50" spans="1:20" ht="28.8" hidden="1" x14ac:dyDescent="0.3">
      <c r="A50" s="4">
        <v>49</v>
      </c>
      <c r="B50" s="12" t="str">
        <f>IF($A50&lt;&gt;"",IF(VLOOKUP($A50,VocabularyAdoption!$A:$K,8,)=0,"",VLOOKUP($A50,VocabularyAdoption!$A:$K,8,)),"")</f>
        <v/>
      </c>
      <c r="C50" s="12" t="str">
        <f>IF($A50&lt;&gt;"",VLOOKUP($A50,Vocabulary!$A:$J,6,),"")</f>
        <v>EU</v>
      </c>
      <c r="D50" s="12" t="str">
        <f>IF($A50&lt;&gt;"",VLOOKUP($A50,Vocabulary!$A:$J,8,),"")</f>
        <v>eu</v>
      </c>
      <c r="E50" s="12" t="str">
        <f>IFERROR(VLOOKUP(D50,Prefix!$A:$B,2,),"")</f>
        <v>eu:</v>
      </c>
      <c r="F50" s="12" t="str">
        <f>IF($A50&lt;&gt;"",IF(VLOOKUP($A50,Vocabulary!$A:$J,9,)=0,"",VLOOKUP($A50,Vocabulary!$A:$J,9,)),"")</f>
        <v/>
      </c>
      <c r="G50" s="12" t="str">
        <f>IF($A50&lt;&gt;"",VLOOKUP($A50,Vocabulary!$A:$J,4,),"")</f>
        <v>Other</v>
      </c>
      <c r="H50" s="12" t="str">
        <f>IF($A50&lt;&gt;"",VLOOKUP($A50,Vocabulary!$A:$J,5,),"")</f>
        <v>Association</v>
      </c>
      <c r="I50" s="12" t="str">
        <f>IF(Table9[[#This Row],[URIName]]="",IF(AND(H50="ConceptScheme",LEFT(D50,7) &lt;&gt; "inspire", LEFT(D50,4) &lt;&gt; "oeaw"),CONCATENATE("&lt;",E50,LOWER(IF(F50="",J50,F50)),"&gt;"),CONCATENATE("&lt;",E50,IF(F50="",J50,F50),"&gt;")),CONCATENATE("&lt;",Table9[[#This Row],[URIName]],"&gt;"))</f>
        <v>&lt;eu:CriterionIsDefinedInFormalFramework&gt;</v>
      </c>
      <c r="J50" s="12" t="str">
        <f>IF($A50&lt;&gt;"",VLOOKUP($A50,Vocabulary!$A:$J,2,),"")</f>
        <v>CriterionIsDefinedInFormalFramework</v>
      </c>
      <c r="K50" s="12" t="str">
        <f>IFERROR(IF(VLOOKUP(A50,VocabularyNL!$A:$G,6)=0,"",VLOOKUP(A50,VocabularyNL!$A:$G,6)),"")</f>
        <v/>
      </c>
      <c r="L50" s="12" t="str">
        <f>IFERROR(IF(VLOOKUP(A50,VocabularyFR!$A:$G,6)=0,"",VLOOKUP(A50,VocabularyFR!$A:$G,6)),"")</f>
        <v/>
      </c>
      <c r="M50" s="12" t="str">
        <f>IFERROR(IF(VLOOKUP(A50,Vocabulary!$A:$F,3)=0,"",VLOOKUP(A50,Vocabulary!$A:$F,3)),"")</f>
        <v xml:space="preserve">A legal text or any other formal framework may define the legal basis of the criterion. </v>
      </c>
      <c r="N50" s="12" t="str">
        <f>IFERROR(IF(VLOOKUP(A50,VocabularyNL!$A:$H,7)=0,"",VLOOKUP(A50,VocabularyNL!$A:$H,7)),"")</f>
        <v/>
      </c>
      <c r="O50" s="12" t="str">
        <f>IFERROR(IF(VLOOKUP(A50,VocabularyFR!$A:$H,7)=0,"",VLOOKUP(A50,VocabularyFR!$A:$H,7)),"")</f>
        <v/>
      </c>
      <c r="P50" s="12" t="str">
        <f>IF($A50&lt;&gt;"",IF(VLOOKUP($A50,Vocabulary!$A:$J,7,)&lt;&gt;"",VLOOKUP($A50,Vocabulary!$A:$J,7,),""),"")</f>
        <v/>
      </c>
      <c r="Q50" s="12" t="str">
        <f>IFERROR(IF(VLOOKUP(A50,VocabularyNL!$A:$H,8)=0,"",VLOOKUP(A50,VocabularyNL!$A:$H,8)),"")</f>
        <v/>
      </c>
      <c r="R50" s="12" t="str">
        <f>IFERROR(IF(VLOOKUP(A50,VocabularyFR!$A:$H,8)=0,"",VLOOKUP(A50,VocabularyFR!$A:$H,8)),"")</f>
        <v/>
      </c>
      <c r="S50" s="12" t="str">
        <f>VLOOKUP(Table9[[#This Row],[Id]],Vocabulary!A:K,11)</f>
        <v>no</v>
      </c>
      <c r="T50" s="12" t="str">
        <f>VLOOKUP(Table9[[#This Row],[Id]],Vocabulary!A:L,12)</f>
        <v>no</v>
      </c>
    </row>
    <row r="51" spans="1:20" ht="316.8" hidden="1" x14ac:dyDescent="0.3">
      <c r="A51" s="4">
        <v>50</v>
      </c>
      <c r="B51" s="12" t="str">
        <f>IF($A51&lt;&gt;"",IF(VLOOKUP($A51,VocabularyAdoption!$A:$K,8,)=0,"",VLOOKUP($A51,VocabularyAdoption!$A:$K,8,)),"")</f>
        <v/>
      </c>
      <c r="C51" s="12" t="str">
        <f>IF($A51&lt;&gt;"",VLOOKUP($A51,Vocabulary!$A:$J,6,),"")</f>
        <v>EU</v>
      </c>
      <c r="D51" s="12" t="str">
        <f>IF($A51&lt;&gt;"",VLOOKUP($A51,Vocabulary!$A:$J,8,),"")</f>
        <v>eu</v>
      </c>
      <c r="E51" s="12" t="str">
        <f>IFERROR(VLOOKUP(D51,Prefix!$A:$B,2,),"")</f>
        <v>eu:</v>
      </c>
      <c r="F51" s="12" t="str">
        <f>IF($A51&lt;&gt;"",IF(VLOOKUP($A51,Vocabulary!$A:$J,9,)=0,"",VLOOKUP($A51,Vocabulary!$A:$J,9,)),"")</f>
        <v/>
      </c>
      <c r="G51" s="12" t="str">
        <f>IF($A51&lt;&gt;"",VLOOKUP($A51,Vocabulary!$A:$J,4,),"")</f>
        <v>Other</v>
      </c>
      <c r="H51" s="12" t="str">
        <f>IF($A51&lt;&gt;"",VLOOKUP($A51,Vocabulary!$A:$J,5,),"")</f>
        <v>Class</v>
      </c>
      <c r="I51" s="12" t="str">
        <f>IF(Table9[[#This Row],[URIName]]="",IF(AND(H51="ConceptScheme",LEFT(D51,7) &lt;&gt; "inspire", LEFT(D51,4) &lt;&gt; "oeaw"),CONCATENATE("&lt;",E51,LOWER(IF(F51="",J51,F51)),"&gt;"),CONCATENATE("&lt;",E51,IF(F51="",J51,F51),"&gt;")),CONCATENATE("&lt;",Table9[[#This Row],[URIName]],"&gt;"))</f>
        <v>&lt;eu:CriterionRequirement&gt;</v>
      </c>
      <c r="J51" s="12" t="str">
        <f>IF($A51&lt;&gt;"",VLOOKUP($A51,Vocabulary!$A:$J,2,),"")</f>
        <v>CriterionRequirement</v>
      </c>
      <c r="K51" s="12" t="str">
        <f>IFERROR(IF(VLOOKUP(A51,VocabularyNL!$A:$G,6)=0,"",VLOOKUP(A51,VocabularyNL!$A:$G,6)),"")</f>
        <v/>
      </c>
      <c r="L51" s="12" t="str">
        <f>IFERROR(IF(VLOOKUP(A51,VocabularyFR!$A:$G,6)=0,"",VLOOKUP(A51,VocabularyFR!$A:$G,6)),"")</f>
        <v/>
      </c>
      <c r="M51" s="12" t="str">
        <f>IFERROR(IF(VLOOKUP(A51,Vocabulary!$A:$F,3)=0,"",VLOOKUP(A51,Vocabulary!$A:$F,3)),"")</f>
        <v xml:space="preserve">A Criterion can be expressed as a set of requirements where every requirement
must be valid. A Criterion Requirement is an atomic requirement. This can be better
explained: the criterion is "to be eligible to
enter into the cinema to watch a movie", and there are several options to meet this
criterion. One option has two criterion requirements:
• Holding a ticket
• Being older than eighteen
Some criteria shall be expressed with several atomic requirements. A criterion
requirement can specify the expected value that the criterion response has to
contain, or a range of threshold values within which the criterion response has to
provide its value.
The Criterion Requirement may apply to a certain period of time. It also can provide
a list of candidate evidences that the responder can use to prove the criterion
requirement. </v>
      </c>
      <c r="N51" s="12" t="str">
        <f>IFERROR(IF(VLOOKUP(A51,VocabularyNL!$A:$H,7)=0,"",VLOOKUP(A51,VocabularyNL!$A:$H,7)),"")</f>
        <v/>
      </c>
      <c r="O51" s="12" t="str">
        <f>IFERROR(IF(VLOOKUP(A51,VocabularyFR!$A:$H,7)=0,"",VLOOKUP(A51,VocabularyFR!$A:$H,7)),"")</f>
        <v/>
      </c>
      <c r="P51" s="12" t="str">
        <f>IF($A51&lt;&gt;"",IF(VLOOKUP($A51,Vocabulary!$A:$J,7,)&lt;&gt;"",VLOOKUP($A51,Vocabulary!$A:$J,7,),""),"")</f>
        <v/>
      </c>
      <c r="Q51" s="12" t="str">
        <f>IFERROR(IF(VLOOKUP(A51,VocabularyNL!$A:$H,8)=0,"",VLOOKUP(A51,VocabularyNL!$A:$H,8)),"")</f>
        <v/>
      </c>
      <c r="R51" s="12" t="str">
        <f>IFERROR(IF(VLOOKUP(A51,VocabularyFR!$A:$H,8)=0,"",VLOOKUP(A51,VocabularyFR!$A:$H,8)),"")</f>
        <v/>
      </c>
      <c r="S51" s="12" t="str">
        <f>VLOOKUP(Table9[[#This Row],[Id]],Vocabulary!A:K,11)</f>
        <v>no</v>
      </c>
      <c r="T51" s="12" t="str">
        <f>VLOOKUP(Table9[[#This Row],[Id]],Vocabulary!A:L,12)</f>
        <v>no</v>
      </c>
    </row>
    <row r="52" spans="1:20" ht="28.8" hidden="1" x14ac:dyDescent="0.3">
      <c r="A52" s="4">
        <v>51</v>
      </c>
      <c r="B52" s="12" t="str">
        <f>IF($A52&lt;&gt;"",IF(VLOOKUP($A52,VocabularyAdoption!$A:$K,8,)=0,"",VLOOKUP($A52,VocabularyAdoption!$A:$K,8,)),"")</f>
        <v/>
      </c>
      <c r="C52" s="12" t="str">
        <f>IF($A52&lt;&gt;"",VLOOKUP($A52,Vocabulary!$A:$J,6,),"")</f>
        <v>EU</v>
      </c>
      <c r="D52" s="12" t="str">
        <f>IF($A52&lt;&gt;"",VLOOKUP($A52,Vocabulary!$A:$J,8,),"")</f>
        <v>eu</v>
      </c>
      <c r="E52" s="12" t="str">
        <f>IFERROR(VLOOKUP(D52,Prefix!$A:$B,2,),"")</f>
        <v>eu:</v>
      </c>
      <c r="F52" s="12" t="str">
        <f>IF($A52&lt;&gt;"",IF(VLOOKUP($A52,Vocabulary!$A:$J,9,)=0,"",VLOOKUP($A52,Vocabulary!$A:$J,9,)),"")</f>
        <v/>
      </c>
      <c r="G52" s="12" t="str">
        <f>IF($A52&lt;&gt;"",VLOOKUP($A52,Vocabulary!$A:$J,4,),"")</f>
        <v>Other</v>
      </c>
      <c r="H52" s="12" t="str">
        <f>IF($A52&lt;&gt;"",VLOOKUP($A52,Vocabulary!$A:$J,5,),"")</f>
        <v>Property</v>
      </c>
      <c r="I52" s="12" t="str">
        <f>IF(Table9[[#This Row],[URIName]]="",IF(AND(H52="ConceptScheme",LEFT(D52,7) &lt;&gt; "inspire", LEFT(D52,4) &lt;&gt; "oeaw"),CONCATENATE("&lt;",E52,LOWER(IF(F52="",J52,F52)),"&gt;"),CONCATENATE("&lt;",E52,IF(F52="",J52,F52),"&gt;")),CONCATENATE("&lt;",Table9[[#This Row],[URIName]],"&gt;"))</f>
        <v>&lt;eu:CriterionRequirementIdentifier&gt;</v>
      </c>
      <c r="J52" s="12" t="str">
        <f>IF($A52&lt;&gt;"",VLOOKUP($A52,Vocabulary!$A:$J,2,),"")</f>
        <v>CriterionRequirementIdentifier</v>
      </c>
      <c r="K52" s="12" t="str">
        <f>IFERROR(IF(VLOOKUP(A52,VocabularyNL!$A:$G,6)=0,"",VLOOKUP(A52,VocabularyNL!$A:$G,6)),"")</f>
        <v/>
      </c>
      <c r="L52" s="12" t="str">
        <f>IFERROR(IF(VLOOKUP(A52,VocabularyFR!$A:$G,6)=0,"",VLOOKUP(A52,VocabularyFR!$A:$G,6)),"")</f>
        <v/>
      </c>
      <c r="M52" s="12" t="str">
        <f>IFERROR(IF(VLOOKUP(A52,Vocabulary!$A:$F,3)=0,"",VLOOKUP(A52,Vocabulary!$A:$F,3)),"")</f>
        <v>A Criterion Requirement must have a requirement identifier.</v>
      </c>
      <c r="N52" s="12" t="str">
        <f>IFERROR(IF(VLOOKUP(A52,VocabularyNL!$A:$H,7)=0,"",VLOOKUP(A52,VocabularyNL!$A:$H,7)),"")</f>
        <v/>
      </c>
      <c r="O52" s="12" t="str">
        <f>IFERROR(IF(VLOOKUP(A52,VocabularyFR!$A:$H,7)=0,"",VLOOKUP(A52,VocabularyFR!$A:$H,7)),"")</f>
        <v/>
      </c>
      <c r="P52" s="12" t="str">
        <f>IF($A52&lt;&gt;"",IF(VLOOKUP($A52,Vocabulary!$A:$J,7,)&lt;&gt;"",VLOOKUP($A52,Vocabulary!$A:$J,7,),""),"")</f>
        <v/>
      </c>
      <c r="Q52" s="12" t="str">
        <f>IFERROR(IF(VLOOKUP(A52,VocabularyNL!$A:$H,8)=0,"",VLOOKUP(A52,VocabularyNL!$A:$H,8)),"")</f>
        <v/>
      </c>
      <c r="R52" s="12" t="str">
        <f>IFERROR(IF(VLOOKUP(A52,VocabularyFR!$A:$H,8)=0,"",VLOOKUP(A52,VocabularyFR!$A:$H,8)),"")</f>
        <v/>
      </c>
      <c r="S52" s="12" t="str">
        <f>VLOOKUP(Table9[[#This Row],[Id]],Vocabulary!A:K,11)</f>
        <v>no</v>
      </c>
      <c r="T52" s="12" t="str">
        <f>VLOOKUP(Table9[[#This Row],[Id]],Vocabulary!A:L,12)</f>
        <v>no</v>
      </c>
    </row>
    <row r="53" spans="1:20" ht="28.8" hidden="1" x14ac:dyDescent="0.3">
      <c r="A53" s="4">
        <v>52</v>
      </c>
      <c r="B53" s="12" t="str">
        <f>IF($A53&lt;&gt;"",IF(VLOOKUP($A53,VocabularyAdoption!$A:$K,8,)=0,"",VLOOKUP($A53,VocabularyAdoption!$A:$K,8,)),"")</f>
        <v/>
      </c>
      <c r="C53" s="12" t="str">
        <f>IF($A53&lt;&gt;"",VLOOKUP($A53,Vocabulary!$A:$J,6,),"")</f>
        <v>EU</v>
      </c>
      <c r="D53" s="12" t="str">
        <f>IF($A53&lt;&gt;"",VLOOKUP($A53,Vocabulary!$A:$J,8,),"")</f>
        <v>eu</v>
      </c>
      <c r="E53" s="12" t="str">
        <f>IFERROR(VLOOKUP(D53,Prefix!$A:$B,2,),"")</f>
        <v>eu:</v>
      </c>
      <c r="F53" s="12" t="str">
        <f>IF($A53&lt;&gt;"",IF(VLOOKUP($A53,Vocabulary!$A:$J,9,)=0,"",VLOOKUP($A53,Vocabulary!$A:$J,9,)),"")</f>
        <v/>
      </c>
      <c r="G53" s="12" t="str">
        <f>IF($A53&lt;&gt;"",VLOOKUP($A53,Vocabulary!$A:$J,4,),"")</f>
        <v>Other</v>
      </c>
      <c r="H53" s="12" t="str">
        <f>IF($A53&lt;&gt;"",VLOOKUP($A53,Vocabulary!$A:$J,5,),"")</f>
        <v>Property</v>
      </c>
      <c r="I53" s="12" t="str">
        <f>IF(Table9[[#This Row],[URIName]]="",IF(AND(H53="ConceptScheme",LEFT(D53,7) &lt;&gt; "inspire", LEFT(D53,4) &lt;&gt; "oeaw"),CONCATENATE("&lt;",E53,LOWER(IF(F53="",J53,F53)),"&gt;"),CONCATENATE("&lt;",E53,IF(F53="",J53,F53),"&gt;")),CONCATENATE("&lt;",Table9[[#This Row],[URIName]],"&gt;"))</f>
        <v>&lt;eu:CriterionRequirementName&gt;</v>
      </c>
      <c r="J53" s="12" t="str">
        <f>IF($A53&lt;&gt;"",VLOOKUP($A53,Vocabulary!$A:$J,2,),"")</f>
        <v>CriterionRequirementName</v>
      </c>
      <c r="K53" s="12" t="str">
        <f>IFERROR(IF(VLOOKUP(A53,VocabularyNL!$A:$G,6)=0,"",VLOOKUP(A53,VocabularyNL!$A:$G,6)),"")</f>
        <v/>
      </c>
      <c r="L53" s="12" t="str">
        <f>IFERROR(IF(VLOOKUP(A53,VocabularyFR!$A:$G,6)=0,"",VLOOKUP(A53,VocabularyFR!$A:$G,6)),"")</f>
        <v/>
      </c>
      <c r="M53" s="12" t="str">
        <f>IFERROR(IF(VLOOKUP(A53,Vocabulary!$A:$F,3)=0,"",VLOOKUP(A53,Vocabulary!$A:$F,3)),"")</f>
        <v>A Criterion Requirement may have a name by which it can be referred to.</v>
      </c>
      <c r="N53" s="12" t="str">
        <f>IFERROR(IF(VLOOKUP(A53,VocabularyNL!$A:$H,7)=0,"",VLOOKUP(A53,VocabularyNL!$A:$H,7)),"")</f>
        <v/>
      </c>
      <c r="O53" s="12" t="str">
        <f>IFERROR(IF(VLOOKUP(A53,VocabularyFR!$A:$H,7)=0,"",VLOOKUP(A53,VocabularyFR!$A:$H,7)),"")</f>
        <v/>
      </c>
      <c r="P53" s="12" t="str">
        <f>IF($A53&lt;&gt;"",IF(VLOOKUP($A53,Vocabulary!$A:$J,7,)&lt;&gt;"",VLOOKUP($A53,Vocabulary!$A:$J,7,),""),"")</f>
        <v/>
      </c>
      <c r="Q53" s="12" t="str">
        <f>IFERROR(IF(VLOOKUP(A53,VocabularyNL!$A:$H,8)=0,"",VLOOKUP(A53,VocabularyNL!$A:$H,8)),"")</f>
        <v/>
      </c>
      <c r="R53" s="12" t="str">
        <f>IFERROR(IF(VLOOKUP(A53,VocabularyFR!$A:$H,8)=0,"",VLOOKUP(A53,VocabularyFR!$A:$H,8)),"")</f>
        <v/>
      </c>
      <c r="S53" s="12" t="str">
        <f>VLOOKUP(Table9[[#This Row],[Id]],Vocabulary!A:K,11)</f>
        <v>no</v>
      </c>
      <c r="T53" s="12" t="str">
        <f>VLOOKUP(Table9[[#This Row],[Id]],Vocabulary!A:L,12)</f>
        <v>no</v>
      </c>
    </row>
    <row r="54" spans="1:20" ht="28.8" hidden="1" x14ac:dyDescent="0.3">
      <c r="A54" s="4">
        <v>53</v>
      </c>
      <c r="B54" s="12" t="str">
        <f>IF($A54&lt;&gt;"",IF(VLOOKUP($A54,VocabularyAdoption!$A:$K,8,)=0,"",VLOOKUP($A54,VocabularyAdoption!$A:$K,8,)),"")</f>
        <v/>
      </c>
      <c r="C54" s="12" t="str">
        <f>IF($A54&lt;&gt;"",VLOOKUP($A54,Vocabulary!$A:$J,6,),"")</f>
        <v>EU</v>
      </c>
      <c r="D54" s="12" t="str">
        <f>IF($A54&lt;&gt;"",VLOOKUP($A54,Vocabulary!$A:$J,8,),"")</f>
        <v>eu</v>
      </c>
      <c r="E54" s="12" t="str">
        <f>IFERROR(VLOOKUP(D54,Prefix!$A:$B,2,),"")</f>
        <v>eu:</v>
      </c>
      <c r="F54" s="12" t="str">
        <f>IF($A54&lt;&gt;"",IF(VLOOKUP($A54,Vocabulary!$A:$J,9,)=0,"",VLOOKUP($A54,Vocabulary!$A:$J,9,)),"")</f>
        <v/>
      </c>
      <c r="G54" s="12" t="str">
        <f>IF($A54&lt;&gt;"",VLOOKUP($A54,Vocabulary!$A:$J,4,),"")</f>
        <v>Other</v>
      </c>
      <c r="H54" s="12" t="str">
        <f>IF($A54&lt;&gt;"",VLOOKUP($A54,Vocabulary!$A:$J,5,),"")</f>
        <v>Property</v>
      </c>
      <c r="I54" s="12" t="str">
        <f>IF(Table9[[#This Row],[URIName]]="",IF(AND(H54="ConceptScheme",LEFT(D54,7) &lt;&gt; "inspire", LEFT(D54,4) &lt;&gt; "oeaw"),CONCATENATE("&lt;",E54,LOWER(IF(F54="",J54,F54)),"&gt;"),CONCATENATE("&lt;",E54,IF(F54="",J54,F54),"&gt;")),CONCATENATE("&lt;",Table9[[#This Row],[URIName]],"&gt;"))</f>
        <v>&lt;eu:CriterionRequirementDescription&gt;</v>
      </c>
      <c r="J54" s="12" t="str">
        <f>IF($A54&lt;&gt;"",VLOOKUP($A54,Vocabulary!$A:$J,2,),"")</f>
        <v>CriterionRequirementDescription</v>
      </c>
      <c r="K54" s="12" t="str">
        <f>IFERROR(IF(VLOOKUP(A54,VocabularyNL!$A:$G,6)=0,"",VLOOKUP(A54,VocabularyNL!$A:$G,6)),"")</f>
        <v/>
      </c>
      <c r="L54" s="12" t="str">
        <f>IFERROR(IF(VLOOKUP(A54,VocabularyFR!$A:$G,6)=0,"",VLOOKUP(A54,VocabularyFR!$A:$G,6)),"")</f>
        <v/>
      </c>
      <c r="M54" s="12" t="str">
        <f>IFERROR(IF(VLOOKUP(A54,Vocabulary!$A:$F,3)=0,"",VLOOKUP(A54,Vocabulary!$A:$F,3)),"")</f>
        <v>A Criterion Requirement may have an explanatory description.</v>
      </c>
      <c r="N54" s="12" t="str">
        <f>IFERROR(IF(VLOOKUP(A54,VocabularyNL!$A:$H,7)=0,"",VLOOKUP(A54,VocabularyNL!$A:$H,7)),"")</f>
        <v/>
      </c>
      <c r="O54" s="12" t="str">
        <f>IFERROR(IF(VLOOKUP(A54,VocabularyFR!$A:$H,7)=0,"",VLOOKUP(A54,VocabularyFR!$A:$H,7)),"")</f>
        <v/>
      </c>
      <c r="P54" s="12" t="str">
        <f>IF($A54&lt;&gt;"",IF(VLOOKUP($A54,Vocabulary!$A:$J,7,)&lt;&gt;"",VLOOKUP($A54,Vocabulary!$A:$J,7,),""),"")</f>
        <v/>
      </c>
      <c r="Q54" s="12" t="str">
        <f>IFERROR(IF(VLOOKUP(A54,VocabularyNL!$A:$H,8)=0,"",VLOOKUP(A54,VocabularyNL!$A:$H,8)),"")</f>
        <v/>
      </c>
      <c r="R54" s="12" t="str">
        <f>IFERROR(IF(VLOOKUP(A54,VocabularyFR!$A:$H,8)=0,"",VLOOKUP(A54,VocabularyFR!$A:$H,8)),"")</f>
        <v/>
      </c>
      <c r="S54" s="12" t="str">
        <f>VLOOKUP(Table9[[#This Row],[Id]],Vocabulary!A:K,11)</f>
        <v>no</v>
      </c>
      <c r="T54" s="12" t="str">
        <f>VLOOKUP(Table9[[#This Row],[Id]],Vocabulary!A:L,12)</f>
        <v>no</v>
      </c>
    </row>
    <row r="55" spans="1:20" ht="43.2" hidden="1" x14ac:dyDescent="0.3">
      <c r="A55" s="4">
        <v>54</v>
      </c>
      <c r="B55" s="12" t="str">
        <f>IF($A55&lt;&gt;"",IF(VLOOKUP($A55,VocabularyAdoption!$A:$K,8,)=0,"",VLOOKUP($A55,VocabularyAdoption!$A:$K,8,)),"")</f>
        <v/>
      </c>
      <c r="C55" s="12" t="str">
        <f>IF($A55&lt;&gt;"",VLOOKUP($A55,Vocabulary!$A:$J,6,),"")</f>
        <v>EU</v>
      </c>
      <c r="D55" s="12" t="str">
        <f>IF($A55&lt;&gt;"",VLOOKUP($A55,Vocabulary!$A:$J,8,),"")</f>
        <v>eu</v>
      </c>
      <c r="E55" s="12" t="str">
        <f>IFERROR(VLOOKUP(D55,Prefix!$A:$B,2,),"")</f>
        <v>eu:</v>
      </c>
      <c r="F55" s="12" t="str">
        <f>IF($A55&lt;&gt;"",IF(VLOOKUP($A55,Vocabulary!$A:$J,9,)=0,"",VLOOKUP($A55,Vocabulary!$A:$J,9,)),"")</f>
        <v/>
      </c>
      <c r="G55" s="12" t="str">
        <f>IF($A55&lt;&gt;"",VLOOKUP($A55,Vocabulary!$A:$J,4,),"")</f>
        <v>Other</v>
      </c>
      <c r="H55" s="12" t="str">
        <f>IF($A55&lt;&gt;"",VLOOKUP($A55,Vocabulary!$A:$J,5,),"")</f>
        <v>Property</v>
      </c>
      <c r="I55" s="12" t="str">
        <f>IF(Table9[[#This Row],[URIName]]="",IF(AND(H55="ConceptScheme",LEFT(D55,7) &lt;&gt; "inspire", LEFT(D55,4) &lt;&gt; "oeaw"),CONCATENATE("&lt;",E55,LOWER(IF(F55="",J55,F55)),"&gt;"),CONCATENATE("&lt;",E55,IF(F55="",J55,F55),"&gt;")),CONCATENATE("&lt;",Table9[[#This Row],[URIName]],"&gt;"))</f>
        <v>&lt;eu:CriterionRequirementExpectedDataType&gt;</v>
      </c>
      <c r="J55" s="12" t="str">
        <f>IF($A55&lt;&gt;"",VLOOKUP($A55,Vocabulary!$A:$J,2,),"")</f>
        <v>CriterionRequirementExpectedDataType</v>
      </c>
      <c r="K55" s="12" t="str">
        <f>IFERROR(IF(VLOOKUP(A55,VocabularyNL!$A:$G,6)=0,"",VLOOKUP(A55,VocabularyNL!$A:$G,6)),"")</f>
        <v/>
      </c>
      <c r="L55" s="12" t="str">
        <f>IFERROR(IF(VLOOKUP(A55,VocabularyFR!$A:$G,6)=0,"",VLOOKUP(A55,VocabularyFR!$A:$G,6)),"")</f>
        <v/>
      </c>
      <c r="M55" s="12" t="str">
        <f>IFERROR(IF(VLOOKUP(A55,Vocabulary!$A:$F,3)=0,"",VLOOKUP(A55,Vocabulary!$A:$F,3)),"")</f>
        <v>Each Criterion Requirement shall describe the expected data type that the response
has to provide.</v>
      </c>
      <c r="N55" s="12" t="str">
        <f>IFERROR(IF(VLOOKUP(A55,VocabularyNL!$A:$H,7)=0,"",VLOOKUP(A55,VocabularyNL!$A:$H,7)),"")</f>
        <v/>
      </c>
      <c r="O55" s="12" t="str">
        <f>IFERROR(IF(VLOOKUP(A55,VocabularyFR!$A:$H,7)=0,"",VLOOKUP(A55,VocabularyFR!$A:$H,7)),"")</f>
        <v/>
      </c>
      <c r="P55" s="12" t="str">
        <f>IF($A55&lt;&gt;"",IF(VLOOKUP($A55,Vocabulary!$A:$J,7,)&lt;&gt;"",VLOOKUP($A55,Vocabulary!$A:$J,7,),""),"")</f>
        <v/>
      </c>
      <c r="Q55" s="12" t="str">
        <f>IFERROR(IF(VLOOKUP(A55,VocabularyNL!$A:$H,8)=0,"",VLOOKUP(A55,VocabularyNL!$A:$H,8)),"")</f>
        <v/>
      </c>
      <c r="R55" s="12" t="str">
        <f>IFERROR(IF(VLOOKUP(A55,VocabularyFR!$A:$H,8)=0,"",VLOOKUP(A55,VocabularyFR!$A:$H,8)),"")</f>
        <v/>
      </c>
      <c r="S55" s="12" t="str">
        <f>VLOOKUP(Table9[[#This Row],[Id]],Vocabulary!A:K,11)</f>
        <v>no</v>
      </c>
      <c r="T55" s="12" t="str">
        <f>VLOOKUP(Table9[[#This Row],[Id]],Vocabulary!A:L,12)</f>
        <v>no</v>
      </c>
    </row>
    <row r="56" spans="1:20" ht="43.2" hidden="1" x14ac:dyDescent="0.3">
      <c r="A56" s="4">
        <v>55</v>
      </c>
      <c r="B56" s="12" t="str">
        <f>IF($A56&lt;&gt;"",IF(VLOOKUP($A56,VocabularyAdoption!$A:$K,8,)=0,"",VLOOKUP($A56,VocabularyAdoption!$A:$K,8,)),"")</f>
        <v/>
      </c>
      <c r="C56" s="12" t="str">
        <f>IF($A56&lt;&gt;"",VLOOKUP($A56,Vocabulary!$A:$J,6,),"")</f>
        <v>EU</v>
      </c>
      <c r="D56" s="12" t="str">
        <f>IF($A56&lt;&gt;"",VLOOKUP($A56,Vocabulary!$A:$J,8,),"")</f>
        <v>eu</v>
      </c>
      <c r="E56" s="12" t="str">
        <f>IFERROR(VLOOKUP(D56,Prefix!$A:$B,2,),"")</f>
        <v>eu:</v>
      </c>
      <c r="F56" s="12" t="str">
        <f>IF($A56&lt;&gt;"",IF(VLOOKUP($A56,Vocabulary!$A:$J,9,)=0,"",VLOOKUP($A56,Vocabulary!$A:$J,9,)),"")</f>
        <v/>
      </c>
      <c r="G56" s="12" t="str">
        <f>IF($A56&lt;&gt;"",VLOOKUP($A56,Vocabulary!$A:$J,4,),"")</f>
        <v>Other</v>
      </c>
      <c r="H56" s="12" t="str">
        <f>IF($A56&lt;&gt;"",VLOOKUP($A56,Vocabulary!$A:$J,5,),"")</f>
        <v>Property</v>
      </c>
      <c r="I56" s="12" t="str">
        <f>IF(Table9[[#This Row],[URIName]]="",IF(AND(H56="ConceptScheme",LEFT(D56,7) &lt;&gt; "inspire", LEFT(D56,4) &lt;&gt; "oeaw"),CONCATENATE("&lt;",E56,LOWER(IF(F56="",J56,F56)),"&gt;"),CONCATENATE("&lt;",E56,IF(F56="",J56,F56),"&gt;")),CONCATENATE("&lt;",Table9[[#This Row],[URIName]],"&gt;"))</f>
        <v>&lt;eu:CriterionRequirementExpeectedValue&gt;</v>
      </c>
      <c r="J56" s="12" t="str">
        <f>IF($A56&lt;&gt;"",VLOOKUP($A56,Vocabulary!$A:$J,2,),"")</f>
        <v>CriterionRequirementExpeectedValue</v>
      </c>
      <c r="K56" s="12" t="str">
        <f>IFERROR(IF(VLOOKUP(A56,VocabularyNL!$A:$G,6)=0,"",VLOOKUP(A56,VocabularyNL!$A:$G,6)),"")</f>
        <v/>
      </c>
      <c r="L56" s="12" t="str">
        <f>IFERROR(IF(VLOOKUP(A56,VocabularyFR!$A:$G,6)=0,"",VLOOKUP(A56,VocabularyFR!$A:$G,6)),"")</f>
        <v/>
      </c>
      <c r="M56" s="12" t="str">
        <f>IFERROR(IF(VLOOKUP(A56,Vocabulary!$A:$F,3)=0,"",VLOOKUP(A56,Vocabulary!$A:$F,3)),"")</f>
        <v>This property is used to define the expected value that the responder has to
provide in the criterion response.</v>
      </c>
      <c r="N56" s="12" t="str">
        <f>IFERROR(IF(VLOOKUP(A56,VocabularyNL!$A:$H,7)=0,"",VLOOKUP(A56,VocabularyNL!$A:$H,7)),"")</f>
        <v/>
      </c>
      <c r="O56" s="12" t="str">
        <f>IFERROR(IF(VLOOKUP(A56,VocabularyFR!$A:$H,7)=0,"",VLOOKUP(A56,VocabularyFR!$A:$H,7)),"")</f>
        <v/>
      </c>
      <c r="P56" s="12" t="str">
        <f>IF($A56&lt;&gt;"",IF(VLOOKUP($A56,Vocabulary!$A:$J,7,)&lt;&gt;"",VLOOKUP($A56,Vocabulary!$A:$J,7,),""),"")</f>
        <v/>
      </c>
      <c r="Q56" s="12" t="str">
        <f>IFERROR(IF(VLOOKUP(A56,VocabularyNL!$A:$H,8)=0,"",VLOOKUP(A56,VocabularyNL!$A:$H,8)),"")</f>
        <v/>
      </c>
      <c r="R56" s="12" t="str">
        <f>IFERROR(IF(VLOOKUP(A56,VocabularyFR!$A:$H,8)=0,"",VLOOKUP(A56,VocabularyFR!$A:$H,8)),"")</f>
        <v/>
      </c>
      <c r="S56" s="12" t="str">
        <f>VLOOKUP(Table9[[#This Row],[Id]],Vocabulary!A:K,11)</f>
        <v>no</v>
      </c>
      <c r="T56" s="12" t="str">
        <f>VLOOKUP(Table9[[#This Row],[Id]],Vocabulary!A:L,12)</f>
        <v>no</v>
      </c>
    </row>
    <row r="57" spans="1:20" ht="57.6" hidden="1" x14ac:dyDescent="0.3">
      <c r="A57" s="4">
        <v>56</v>
      </c>
      <c r="B57" s="12" t="str">
        <f>IF($A57&lt;&gt;"",IF(VLOOKUP($A57,VocabularyAdoption!$A:$K,8,)=0,"",VLOOKUP($A57,VocabularyAdoption!$A:$K,8,)),"")</f>
        <v/>
      </c>
      <c r="C57" s="12" t="str">
        <f>IF($A57&lt;&gt;"",VLOOKUP($A57,Vocabulary!$A:$J,6,),"")</f>
        <v>EU</v>
      </c>
      <c r="D57" s="12" t="str">
        <f>IF($A57&lt;&gt;"",VLOOKUP($A57,Vocabulary!$A:$J,8,),"")</f>
        <v>eu</v>
      </c>
      <c r="E57" s="12" t="str">
        <f>IFERROR(VLOOKUP(D57,Prefix!$A:$B,2,),"")</f>
        <v>eu:</v>
      </c>
      <c r="F57" s="12" t="str">
        <f>IF($A57&lt;&gt;"",IF(VLOOKUP($A57,Vocabulary!$A:$J,9,)=0,"",VLOOKUP($A57,Vocabulary!$A:$J,9,)),"")</f>
        <v/>
      </c>
      <c r="G57" s="12" t="str">
        <f>IF($A57&lt;&gt;"",VLOOKUP($A57,Vocabulary!$A:$J,4,),"")</f>
        <v>Other</v>
      </c>
      <c r="H57" s="12" t="str">
        <f>IF($A57&lt;&gt;"",VLOOKUP($A57,Vocabulary!$A:$J,5,),"")</f>
        <v>Property</v>
      </c>
      <c r="I57" s="12" t="str">
        <f>IF(Table9[[#This Row],[URIName]]="",IF(AND(H57="ConceptScheme",LEFT(D57,7) &lt;&gt; "inspire", LEFT(D57,4) &lt;&gt; "oeaw"),CONCATENATE("&lt;",E57,LOWER(IF(F57="",J57,F57)),"&gt;"),CONCATENATE("&lt;",E57,IF(F57="",J57,F57),"&gt;")),CONCATENATE("&lt;",Table9[[#This Row],[URIName]],"&gt;"))</f>
        <v>&lt;eu:CriterionRequirementMaximumValue&gt;</v>
      </c>
      <c r="J57" s="12" t="str">
        <f>IF($A57&lt;&gt;"",VLOOKUP($A57,Vocabulary!$A:$J,2,),"")</f>
        <v>CriterionRequirementMaximumValue</v>
      </c>
      <c r="K57" s="12" t="str">
        <f>IFERROR(IF(VLOOKUP(A57,VocabularyNL!$A:$G,6)=0,"",VLOOKUP(A57,VocabularyNL!$A:$G,6)),"")</f>
        <v/>
      </c>
      <c r="L57" s="12" t="str">
        <f>IFERROR(IF(VLOOKUP(A57,VocabularyFR!$A:$G,6)=0,"",VLOOKUP(A57,VocabularyFR!$A:$G,6)),"")</f>
        <v/>
      </c>
      <c r="M57" s="12" t="str">
        <f>IFERROR(IF(VLOOKUP(A57,Vocabulary!$A:$F,3)=0,"",VLOOKUP(A57,Vocabulary!$A:$F,3)),"")</f>
        <v>When the value of the criterion response must fall into a range or it shall be lesser
than a threshold, this property is used to define the maximum expected value.</v>
      </c>
      <c r="N57" s="12" t="str">
        <f>IFERROR(IF(VLOOKUP(A57,VocabularyNL!$A:$H,7)=0,"",VLOOKUP(A57,VocabularyNL!$A:$H,7)),"")</f>
        <v/>
      </c>
      <c r="O57" s="12" t="str">
        <f>IFERROR(IF(VLOOKUP(A57,VocabularyFR!$A:$H,7)=0,"",VLOOKUP(A57,VocabularyFR!$A:$H,7)),"")</f>
        <v/>
      </c>
      <c r="P57" s="12" t="str">
        <f>IF($A57&lt;&gt;"",IF(VLOOKUP($A57,Vocabulary!$A:$J,7,)&lt;&gt;"",VLOOKUP($A57,Vocabulary!$A:$J,7,),""),"")</f>
        <v/>
      </c>
      <c r="Q57" s="12" t="str">
        <f>IFERROR(IF(VLOOKUP(A57,VocabularyNL!$A:$H,8)=0,"",VLOOKUP(A57,VocabularyNL!$A:$H,8)),"")</f>
        <v/>
      </c>
      <c r="R57" s="12" t="str">
        <f>IFERROR(IF(VLOOKUP(A57,VocabularyFR!$A:$H,8)=0,"",VLOOKUP(A57,VocabularyFR!$A:$H,8)),"")</f>
        <v/>
      </c>
      <c r="S57" s="12" t="str">
        <f>VLOOKUP(Table9[[#This Row],[Id]],Vocabulary!A:K,11)</f>
        <v>no</v>
      </c>
      <c r="T57" s="12" t="str">
        <f>VLOOKUP(Table9[[#This Row],[Id]],Vocabulary!A:L,12)</f>
        <v>no</v>
      </c>
    </row>
    <row r="58" spans="1:20" ht="72" hidden="1" x14ac:dyDescent="0.3">
      <c r="A58" s="4">
        <v>57</v>
      </c>
      <c r="B58" s="12" t="str">
        <f>IF($A58&lt;&gt;"",IF(VLOOKUP($A58,VocabularyAdoption!$A:$K,8,)=0,"",VLOOKUP($A58,VocabularyAdoption!$A:$K,8,)),"")</f>
        <v/>
      </c>
      <c r="C58" s="12" t="str">
        <f>IF($A58&lt;&gt;"",VLOOKUP($A58,Vocabulary!$A:$J,6,),"")</f>
        <v>EU</v>
      </c>
      <c r="D58" s="12" t="str">
        <f>IF($A58&lt;&gt;"",VLOOKUP($A58,Vocabulary!$A:$J,8,),"")</f>
        <v>eu</v>
      </c>
      <c r="E58" s="12" t="str">
        <f>IFERROR(VLOOKUP(D58,Prefix!$A:$B,2,),"")</f>
        <v>eu:</v>
      </c>
      <c r="F58" s="12" t="str">
        <f>IF($A58&lt;&gt;"",IF(VLOOKUP($A58,Vocabulary!$A:$J,9,)=0,"",VLOOKUP($A58,Vocabulary!$A:$J,9,)),"")</f>
        <v/>
      </c>
      <c r="G58" s="12" t="str">
        <f>IF($A58&lt;&gt;"",VLOOKUP($A58,Vocabulary!$A:$J,4,),"")</f>
        <v>Other</v>
      </c>
      <c r="H58" s="12" t="str">
        <f>IF($A58&lt;&gt;"",VLOOKUP($A58,Vocabulary!$A:$J,5,),"")</f>
        <v>Property</v>
      </c>
      <c r="I58" s="12" t="str">
        <f>IF(Table9[[#This Row],[URIName]]="",IF(AND(H58="ConceptScheme",LEFT(D58,7) &lt;&gt; "inspire", LEFT(D58,4) &lt;&gt; "oeaw"),CONCATENATE("&lt;",E58,LOWER(IF(F58="",J58,F58)),"&gt;"),CONCATENATE("&lt;",E58,IF(F58="",J58,F58),"&gt;")),CONCATENATE("&lt;",Table9[[#This Row],[URIName]],"&gt;"))</f>
        <v>&lt;eu:CriterionRequirementMinimumValue&gt;</v>
      </c>
      <c r="J58" s="12" t="str">
        <f>IF($A58&lt;&gt;"",VLOOKUP($A58,Vocabulary!$A:$J,2,),"")</f>
        <v>CriterionRequirementMinimumValue</v>
      </c>
      <c r="K58" s="12" t="str">
        <f>IFERROR(IF(VLOOKUP(A58,VocabularyNL!$A:$G,6)=0,"",VLOOKUP(A58,VocabularyNL!$A:$G,6)),"")</f>
        <v/>
      </c>
      <c r="L58" s="12" t="str">
        <f>IFERROR(IF(VLOOKUP(A58,VocabularyFR!$A:$G,6)=0,"",VLOOKUP(A58,VocabularyFR!$A:$G,6)),"")</f>
        <v/>
      </c>
      <c r="M58" s="12" t="str">
        <f>IFERROR(IF(VLOOKUP(A58,Vocabulary!$A:$F,3)=0,"",VLOOKUP(A58,Vocabulary!$A:$F,3)),"")</f>
        <v>When the value of the criterion response must fall into a range or it shall be larger
than a specific threshold, this property is used to define the minimum expected
value.</v>
      </c>
      <c r="N58" s="12" t="str">
        <f>IFERROR(IF(VLOOKUP(A58,VocabularyNL!$A:$H,7)=0,"",VLOOKUP(A58,VocabularyNL!$A:$H,7)),"")</f>
        <v/>
      </c>
      <c r="O58" s="12" t="str">
        <f>IFERROR(IF(VLOOKUP(A58,VocabularyFR!$A:$H,7)=0,"",VLOOKUP(A58,VocabularyFR!$A:$H,7)),"")</f>
        <v/>
      </c>
      <c r="P58" s="12" t="str">
        <f>IF($A58&lt;&gt;"",IF(VLOOKUP($A58,Vocabulary!$A:$J,7,)&lt;&gt;"",VLOOKUP($A58,Vocabulary!$A:$J,7,),""),"")</f>
        <v/>
      </c>
      <c r="Q58" s="12" t="str">
        <f>IFERROR(IF(VLOOKUP(A58,VocabularyNL!$A:$H,8)=0,"",VLOOKUP(A58,VocabularyNL!$A:$H,8)),"")</f>
        <v/>
      </c>
      <c r="R58" s="12" t="str">
        <f>IFERROR(IF(VLOOKUP(A58,VocabularyFR!$A:$H,8)=0,"",VLOOKUP(A58,VocabularyFR!$A:$H,8)),"")</f>
        <v/>
      </c>
      <c r="S58" s="12" t="str">
        <f>VLOOKUP(Table9[[#This Row],[Id]],Vocabulary!A:K,11)</f>
        <v>no</v>
      </c>
      <c r="T58" s="12" t="str">
        <f>VLOOKUP(Table9[[#This Row],[Id]],Vocabulary!A:L,12)</f>
        <v>no</v>
      </c>
    </row>
    <row r="59" spans="1:20" ht="72" hidden="1" x14ac:dyDescent="0.3">
      <c r="A59" s="4">
        <v>58</v>
      </c>
      <c r="B59" s="12" t="str">
        <f>IF($A59&lt;&gt;"",IF(VLOOKUP($A59,VocabularyAdoption!$A:$K,8,)=0,"",VLOOKUP($A59,VocabularyAdoption!$A:$K,8,)),"")</f>
        <v/>
      </c>
      <c r="C59" s="12" t="str">
        <f>IF($A59&lt;&gt;"",VLOOKUP($A59,Vocabulary!$A:$J,6,),"")</f>
        <v>EU</v>
      </c>
      <c r="D59" s="12" t="str">
        <f>IF($A59&lt;&gt;"",VLOOKUP($A59,Vocabulary!$A:$J,8,),"")</f>
        <v>eu</v>
      </c>
      <c r="E59" s="12" t="str">
        <f>IFERROR(VLOOKUP(D59,Prefix!$A:$B,2,),"")</f>
        <v>eu:</v>
      </c>
      <c r="F59" s="12" t="str">
        <f>IF($A59&lt;&gt;"",IF(VLOOKUP($A59,Vocabulary!$A:$J,9,)=0,"",VLOOKUP($A59,Vocabulary!$A:$J,9,)),"")</f>
        <v/>
      </c>
      <c r="G59" s="12" t="str">
        <f>IF($A59&lt;&gt;"",VLOOKUP($A59,Vocabulary!$A:$J,4,),"")</f>
        <v>Other</v>
      </c>
      <c r="H59" s="12" t="str">
        <f>IF($A59&lt;&gt;"",VLOOKUP($A59,Vocabulary!$A:$J,5,),"")</f>
        <v>Property</v>
      </c>
      <c r="I59" s="12" t="str">
        <f>IF(Table9[[#This Row],[URIName]]="",IF(AND(H59="ConceptScheme",LEFT(D59,7) &lt;&gt; "inspire", LEFT(D59,4) &lt;&gt; "oeaw"),CONCATENATE("&lt;",E59,LOWER(IF(F59="",J59,F59)),"&gt;"),CONCATENATE("&lt;",E59,IF(F59="",J59,F59),"&gt;")),CONCATENATE("&lt;",Table9[[#This Row],[URIName]],"&gt;"))</f>
        <v>&lt;eu:CriterionRequirementTypeofTranslation&gt;</v>
      </c>
      <c r="J59" s="12" t="str">
        <f>IF($A59&lt;&gt;"",VLOOKUP($A59,Vocabulary!$A:$J,2,),"")</f>
        <v>CriterionRequirementTypeofTranslation</v>
      </c>
      <c r="K59" s="12" t="str">
        <f>IFERROR(IF(VLOOKUP(A59,VocabularyNL!$A:$G,6)=0,"",VLOOKUP(A59,VocabularyNL!$A:$G,6)),"")</f>
        <v/>
      </c>
      <c r="L59" s="12" t="str">
        <f>IFERROR(IF(VLOOKUP(A59,VocabularyFR!$A:$G,6)=0,"",VLOOKUP(A59,VocabularyFR!$A:$G,6)),"")</f>
        <v/>
      </c>
      <c r="M59" s="12" t="str">
        <f>IFERROR(IF(VLOOKUP(A59,Vocabulary!$A:$F,3)=0,"",VLOOKUP(A59,Vocabulary!$A:$F,3)),"")</f>
        <v>A criterion requirement may specify whether the evidence proving that this criterion
requirement shall be translated and what type of translation shall apply, for
instance, certified translation</v>
      </c>
      <c r="N59" s="12" t="str">
        <f>IFERROR(IF(VLOOKUP(A59,VocabularyNL!$A:$H,7)=0,"",VLOOKUP(A59,VocabularyNL!$A:$H,7)),"")</f>
        <v/>
      </c>
      <c r="O59" s="12" t="str">
        <f>IFERROR(IF(VLOOKUP(A59,VocabularyFR!$A:$H,7)=0,"",VLOOKUP(A59,VocabularyFR!$A:$H,7)),"")</f>
        <v/>
      </c>
      <c r="P59" s="12" t="str">
        <f>IF($A59&lt;&gt;"",IF(VLOOKUP($A59,Vocabulary!$A:$J,7,)&lt;&gt;"",VLOOKUP($A59,Vocabulary!$A:$J,7,),""),"")</f>
        <v/>
      </c>
      <c r="Q59" s="12" t="str">
        <f>IFERROR(IF(VLOOKUP(A59,VocabularyNL!$A:$H,8)=0,"",VLOOKUP(A59,VocabularyNL!$A:$H,8)),"")</f>
        <v/>
      </c>
      <c r="R59" s="12" t="str">
        <f>IFERROR(IF(VLOOKUP(A59,VocabularyFR!$A:$H,8)=0,"",VLOOKUP(A59,VocabularyFR!$A:$H,8)),"")</f>
        <v/>
      </c>
      <c r="S59" s="12" t="str">
        <f>VLOOKUP(Table9[[#This Row],[Id]],Vocabulary!A:K,11)</f>
        <v>no</v>
      </c>
      <c r="T59" s="12" t="str">
        <f>VLOOKUP(Table9[[#This Row],[Id]],Vocabulary!A:L,12)</f>
        <v>no</v>
      </c>
    </row>
    <row r="60" spans="1:20" ht="57.6" hidden="1" x14ac:dyDescent="0.3">
      <c r="A60" s="4">
        <v>59</v>
      </c>
      <c r="B60" s="12" t="str">
        <f>IF($A60&lt;&gt;"",IF(VLOOKUP($A60,VocabularyAdoption!$A:$K,8,)=0,"",VLOOKUP($A60,VocabularyAdoption!$A:$K,8,)),"")</f>
        <v/>
      </c>
      <c r="C60" s="12" t="str">
        <f>IF($A60&lt;&gt;"",VLOOKUP($A60,Vocabulary!$A:$J,6,),"")</f>
        <v>EU</v>
      </c>
      <c r="D60" s="12" t="str">
        <f>IF($A60&lt;&gt;"",VLOOKUP($A60,Vocabulary!$A:$J,8,),"")</f>
        <v>eu</v>
      </c>
      <c r="E60" s="12" t="str">
        <f>IFERROR(VLOOKUP(D60,Prefix!$A:$B,2,),"")</f>
        <v>eu:</v>
      </c>
      <c r="F60" s="12" t="str">
        <f>IF($A60&lt;&gt;"",IF(VLOOKUP($A60,Vocabulary!$A:$J,9,)=0,"",VLOOKUP($A60,Vocabulary!$A:$J,9,)),"")</f>
        <v/>
      </c>
      <c r="G60" s="12" t="str">
        <f>IF($A60&lt;&gt;"",VLOOKUP($A60,Vocabulary!$A:$J,4,),"")</f>
        <v>Other</v>
      </c>
      <c r="H60" s="12" t="str">
        <f>IF($A60&lt;&gt;"",VLOOKUP($A60,Vocabulary!$A:$J,5,),"")</f>
        <v>Property</v>
      </c>
      <c r="I60" s="12" t="str">
        <f>IF(Table9[[#This Row],[URIName]]="",IF(AND(H60="ConceptScheme",LEFT(D60,7) &lt;&gt; "inspire", LEFT(D60,4) &lt;&gt; "oeaw"),CONCATENATE("&lt;",E60,LOWER(IF(F60="",J60,F60)),"&gt;"),CONCATENATE("&lt;",E60,IF(F60="",J60,F60),"&gt;")),CONCATENATE("&lt;",Table9[[#This Row],[URIName]],"&gt;"))</f>
        <v>&lt;eu:CriterionRequirementLevelofCertification&gt;</v>
      </c>
      <c r="J60" s="12" t="str">
        <f>IF($A60&lt;&gt;"",VLOOKUP($A60,Vocabulary!$A:$J,2,),"")</f>
        <v>CriterionRequirementLevelofCertification</v>
      </c>
      <c r="K60" s="12" t="str">
        <f>IFERROR(IF(VLOOKUP(A60,VocabularyNL!$A:$G,6)=0,"",VLOOKUP(A60,VocabularyNL!$A:$G,6)),"")</f>
        <v/>
      </c>
      <c r="L60" s="12" t="str">
        <f>IFERROR(IF(VLOOKUP(A60,VocabularyFR!$A:$G,6)=0,"",VLOOKUP(A60,VocabularyFR!$A:$G,6)),"")</f>
        <v/>
      </c>
      <c r="M60" s="12" t="str">
        <f>IFERROR(IF(VLOOKUP(A60,Vocabulary!$A:$F,3)=0,"",VLOOKUP(A60,Vocabulary!$A:$F,3)),"")</f>
        <v>A criterion requirement may specify whether the evidence proving this criterion
requirement shall belong to a specific level of certification, for instance, legalisation.</v>
      </c>
      <c r="N60" s="12" t="str">
        <f>IFERROR(IF(VLOOKUP(A60,VocabularyNL!$A:$H,7)=0,"",VLOOKUP(A60,VocabularyNL!$A:$H,7)),"")</f>
        <v/>
      </c>
      <c r="O60" s="12" t="str">
        <f>IFERROR(IF(VLOOKUP(A60,VocabularyFR!$A:$H,7)=0,"",VLOOKUP(A60,VocabularyFR!$A:$H,7)),"")</f>
        <v/>
      </c>
      <c r="P60" s="12" t="str">
        <f>IF($A60&lt;&gt;"",IF(VLOOKUP($A60,Vocabulary!$A:$J,7,)&lt;&gt;"",VLOOKUP($A60,Vocabulary!$A:$J,7,),""),"")</f>
        <v/>
      </c>
      <c r="Q60" s="12" t="str">
        <f>IFERROR(IF(VLOOKUP(A60,VocabularyNL!$A:$H,8)=0,"",VLOOKUP(A60,VocabularyNL!$A:$H,8)),"")</f>
        <v/>
      </c>
      <c r="R60" s="12" t="str">
        <f>IFERROR(IF(VLOOKUP(A60,VocabularyFR!$A:$H,8)=0,"",VLOOKUP(A60,VocabularyFR!$A:$H,8)),"")</f>
        <v/>
      </c>
      <c r="S60" s="12" t="str">
        <f>VLOOKUP(Table9[[#This Row],[Id]],Vocabulary!A:K,11)</f>
        <v>no</v>
      </c>
      <c r="T60" s="12" t="str">
        <f>VLOOKUP(Table9[[#This Row],[Id]],Vocabulary!A:L,12)</f>
        <v>no</v>
      </c>
    </row>
    <row r="61" spans="1:20" ht="57.6" hidden="1" x14ac:dyDescent="0.3">
      <c r="A61" s="4">
        <v>60</v>
      </c>
      <c r="B61" s="12" t="str">
        <f>IF($A61&lt;&gt;"",IF(VLOOKUP($A61,VocabularyAdoption!$A:$K,8,)=0,"",VLOOKUP($A61,VocabularyAdoption!$A:$K,8,)),"")</f>
        <v/>
      </c>
      <c r="C61" s="12" t="str">
        <f>IF($A61&lt;&gt;"",VLOOKUP($A61,Vocabulary!$A:$J,6,),"")</f>
        <v>EU</v>
      </c>
      <c r="D61" s="12" t="str">
        <f>IF($A61&lt;&gt;"",VLOOKUP($A61,Vocabulary!$A:$J,8,),"")</f>
        <v>eu</v>
      </c>
      <c r="E61" s="12" t="str">
        <f>IFERROR(VLOOKUP(D61,Prefix!$A:$B,2,),"")</f>
        <v>eu:</v>
      </c>
      <c r="F61" s="12" t="str">
        <f>IF($A61&lt;&gt;"",IF(VLOOKUP($A61,Vocabulary!$A:$J,9,)=0,"",VLOOKUP($A61,Vocabulary!$A:$J,9,)),"")</f>
        <v/>
      </c>
      <c r="G61" s="12" t="str">
        <f>IF($A61&lt;&gt;"",VLOOKUP($A61,Vocabulary!$A:$J,4,),"")</f>
        <v>Other</v>
      </c>
      <c r="H61" s="12" t="str">
        <f>IF($A61&lt;&gt;"",VLOOKUP($A61,Vocabulary!$A:$J,5,),"")</f>
        <v>Property</v>
      </c>
      <c r="I61" s="12" t="str">
        <f>IF(Table9[[#This Row],[URIName]]="",IF(AND(H61="ConceptScheme",LEFT(D61,7) &lt;&gt; "inspire", LEFT(D61,4) &lt;&gt; "oeaw"),CONCATENATE("&lt;",E61,LOWER(IF(F61="",J61,F61)),"&gt;"),CONCATENATE("&lt;",E61,IF(F61="",J61,F61),"&gt;")),CONCATENATE("&lt;",Table9[[#This Row],[URIName]],"&gt;"))</f>
        <v>&lt;eu:CriterionRequirementTypeofCopyQuality&gt;</v>
      </c>
      <c r="J61" s="12" t="str">
        <f>IF($A61&lt;&gt;"",VLOOKUP($A61,Vocabulary!$A:$J,2,),"")</f>
        <v>CriterionRequirementTypeofCopyQuality</v>
      </c>
      <c r="K61" s="12" t="str">
        <f>IFERROR(IF(VLOOKUP(A61,VocabularyNL!$A:$G,6)=0,"",VLOOKUP(A61,VocabularyNL!$A:$G,6)),"")</f>
        <v/>
      </c>
      <c r="L61" s="12" t="str">
        <f>IFERROR(IF(VLOOKUP(A61,VocabularyFR!$A:$G,6)=0,"",VLOOKUP(A61,VocabularyFR!$A:$G,6)),"")</f>
        <v/>
      </c>
      <c r="M61" s="12" t="str">
        <f>IFERROR(IF(VLOOKUP(A61,Vocabulary!$A:$F,3)=0,"",VLOOKUP(A61,Vocabulary!$A:$F,3)),"")</f>
        <v>A criterion requirement may specify whether the evidence proving this criterion
requirement shall be of a specific type of copy, for instance, certified copy.</v>
      </c>
      <c r="N61" s="12" t="str">
        <f>IFERROR(IF(VLOOKUP(A61,VocabularyNL!$A:$H,7)=0,"",VLOOKUP(A61,VocabularyNL!$A:$H,7)),"")</f>
        <v/>
      </c>
      <c r="O61" s="12" t="str">
        <f>IFERROR(IF(VLOOKUP(A61,VocabularyFR!$A:$H,7)=0,"",VLOOKUP(A61,VocabularyFR!$A:$H,7)),"")</f>
        <v/>
      </c>
      <c r="P61" s="12" t="str">
        <f>IF($A61&lt;&gt;"",IF(VLOOKUP($A61,Vocabulary!$A:$J,7,)&lt;&gt;"",VLOOKUP($A61,Vocabulary!$A:$J,7,),""),"")</f>
        <v/>
      </c>
      <c r="Q61" s="12" t="str">
        <f>IFERROR(IF(VLOOKUP(A61,VocabularyNL!$A:$H,8)=0,"",VLOOKUP(A61,VocabularyNL!$A:$H,8)),"")</f>
        <v/>
      </c>
      <c r="R61" s="12" t="str">
        <f>IFERROR(IF(VLOOKUP(A61,VocabularyFR!$A:$H,8)=0,"",VLOOKUP(A61,VocabularyFR!$A:$H,8)),"")</f>
        <v/>
      </c>
      <c r="S61" s="12" t="str">
        <f>VLOOKUP(Table9[[#This Row],[Id]],Vocabulary!A:K,11)</f>
        <v>no</v>
      </c>
      <c r="T61" s="12" t="str">
        <f>VLOOKUP(Table9[[#This Row],[Id]],Vocabulary!A:L,12)</f>
        <v>no</v>
      </c>
    </row>
    <row r="62" spans="1:20" ht="43.2" hidden="1" x14ac:dyDescent="0.3">
      <c r="A62" s="4">
        <v>61</v>
      </c>
      <c r="B62" s="12" t="str">
        <f>IF($A62&lt;&gt;"",IF(VLOOKUP($A62,VocabularyAdoption!$A:$K,8,)=0,"",VLOOKUP($A62,VocabularyAdoption!$A:$K,8,)),"")</f>
        <v/>
      </c>
      <c r="C62" s="12" t="str">
        <f>IF($A62&lt;&gt;"",VLOOKUP($A62,Vocabulary!$A:$J,6,),"")</f>
        <v>EU</v>
      </c>
      <c r="D62" s="12" t="str">
        <f>IF($A62&lt;&gt;"",VLOOKUP($A62,Vocabulary!$A:$J,8,),"")</f>
        <v>eu</v>
      </c>
      <c r="E62" s="12" t="str">
        <f>IFERROR(VLOOKUP(D62,Prefix!$A:$B,2,),"")</f>
        <v>eu:</v>
      </c>
      <c r="F62" s="12" t="str">
        <f>IF($A62&lt;&gt;"",IF(VLOOKUP($A62,Vocabulary!$A:$J,9,)=0,"",VLOOKUP($A62,Vocabulary!$A:$J,9,)),"")</f>
        <v/>
      </c>
      <c r="G62" s="12" t="str">
        <f>IF($A62&lt;&gt;"",VLOOKUP($A62,Vocabulary!$A:$J,4,),"")</f>
        <v>Other</v>
      </c>
      <c r="H62" s="12" t="str">
        <f>IF($A62&lt;&gt;"",VLOOKUP($A62,Vocabulary!$A:$J,5,),"")</f>
        <v>Association</v>
      </c>
      <c r="I62" s="12" t="str">
        <f>IF(Table9[[#This Row],[URIName]]="",IF(AND(H62="ConceptScheme",LEFT(D62,7) &lt;&gt; "inspire", LEFT(D62,4) &lt;&gt; "oeaw"),CONCATENATE("&lt;",E62,LOWER(IF(F62="",J62,F62)),"&gt;"),CONCATENATE("&lt;",E62,IF(F62="",J62,F62),"&gt;")),CONCATENATE("&lt;",Table9[[#This Row],[URIName]],"&gt;"))</f>
        <v>&lt;eu:CriterionRequirementApplicableinPeriodOfTime&gt;</v>
      </c>
      <c r="J62" s="12" t="str">
        <f>IF($A62&lt;&gt;"",VLOOKUP($A62,Vocabulary!$A:$J,2,),"")</f>
        <v>CriterionRequirementApplicableinPeriodOfTime</v>
      </c>
      <c r="K62" s="12" t="str">
        <f>IFERROR(IF(VLOOKUP(A62,VocabularyNL!$A:$G,6)=0,"",VLOOKUP(A62,VocabularyNL!$A:$G,6)),"")</f>
        <v/>
      </c>
      <c r="L62" s="12" t="str">
        <f>IFERROR(IF(VLOOKUP(A62,VocabularyFR!$A:$G,6)=0,"",VLOOKUP(A62,VocabularyFR!$A:$G,6)),"")</f>
        <v/>
      </c>
      <c r="M62" s="12" t="str">
        <f>IFERROR(IF(VLOOKUP(A62,Vocabulary!$A:$F,3)=0,"",VLOOKUP(A62,Vocabulary!$A:$F,3)),"")</f>
        <v>If the Criterion Requirement shall apply to a specific time period, this class is used
to describe it.</v>
      </c>
      <c r="N62" s="12" t="str">
        <f>IFERROR(IF(VLOOKUP(A62,VocabularyNL!$A:$H,7)=0,"",VLOOKUP(A62,VocabularyNL!$A:$H,7)),"")</f>
        <v/>
      </c>
      <c r="O62" s="12" t="str">
        <f>IFERROR(IF(VLOOKUP(A62,VocabularyFR!$A:$H,7)=0,"",VLOOKUP(A62,VocabularyFR!$A:$H,7)),"")</f>
        <v/>
      </c>
      <c r="P62" s="12" t="str">
        <f>IF($A62&lt;&gt;"",IF(VLOOKUP($A62,Vocabulary!$A:$J,7,)&lt;&gt;"",VLOOKUP($A62,Vocabulary!$A:$J,7,),""),"")</f>
        <v/>
      </c>
      <c r="Q62" s="12" t="str">
        <f>IFERROR(IF(VLOOKUP(A62,VocabularyNL!$A:$H,8)=0,"",VLOOKUP(A62,VocabularyNL!$A:$H,8)),"")</f>
        <v/>
      </c>
      <c r="R62" s="12" t="str">
        <f>IFERROR(IF(VLOOKUP(A62,VocabularyFR!$A:$H,8)=0,"",VLOOKUP(A62,VocabularyFR!$A:$H,8)),"")</f>
        <v/>
      </c>
      <c r="S62" s="12" t="str">
        <f>VLOOKUP(Table9[[#This Row],[Id]],Vocabulary!A:K,11)</f>
        <v>no</v>
      </c>
      <c r="T62" s="12" t="str">
        <f>VLOOKUP(Table9[[#This Row],[Id]],Vocabulary!A:L,12)</f>
        <v>no</v>
      </c>
    </row>
    <row r="63" spans="1:20" ht="57.6" hidden="1" x14ac:dyDescent="0.3">
      <c r="A63" s="4">
        <v>62</v>
      </c>
      <c r="B63" s="12" t="str">
        <f>IF($A63&lt;&gt;"",IF(VLOOKUP($A63,VocabularyAdoption!$A:$K,8,)=0,"",VLOOKUP($A63,VocabularyAdoption!$A:$K,8,)),"")</f>
        <v/>
      </c>
      <c r="C63" s="12" t="str">
        <f>IF($A63&lt;&gt;"",VLOOKUP($A63,Vocabulary!$A:$J,6,),"")</f>
        <v>EU</v>
      </c>
      <c r="D63" s="12" t="str">
        <f>IF($A63&lt;&gt;"",VLOOKUP($A63,Vocabulary!$A:$J,8,),"")</f>
        <v>eu</v>
      </c>
      <c r="E63" s="12" t="str">
        <f>IFERROR(VLOOKUP(D63,Prefix!$A:$B,2,),"")</f>
        <v>eu:</v>
      </c>
      <c r="F63" s="12" t="str">
        <f>IF($A63&lt;&gt;"",IF(VLOOKUP($A63,Vocabulary!$A:$J,9,)=0,"",VLOOKUP($A63,Vocabulary!$A:$J,9,)),"")</f>
        <v/>
      </c>
      <c r="G63" s="12" t="str">
        <f>IF($A63&lt;&gt;"",VLOOKUP($A63,Vocabulary!$A:$J,4,),"")</f>
        <v>Other</v>
      </c>
      <c r="H63" s="12" t="str">
        <f>IF($A63&lt;&gt;"",VLOOKUP($A63,Vocabulary!$A:$J,5,),"")</f>
        <v>Association</v>
      </c>
      <c r="I63" s="12" t="str">
        <f>IF(Table9[[#This Row],[URIName]]="",IF(AND(H63="ConceptScheme",LEFT(D63,7) &lt;&gt; "inspire", LEFT(D63,4) &lt;&gt; "oeaw"),CONCATENATE("&lt;",E63,LOWER(IF(F63="",J63,F63)),"&gt;"),CONCATENATE("&lt;",E63,IF(F63="",J63,F63),"&gt;")),CONCATENATE("&lt;",Table9[[#This Row],[URIName]],"&gt;"))</f>
        <v>&lt;eu:CriterionRequirementMetByEvidence&gt;</v>
      </c>
      <c r="J63" s="12" t="str">
        <f>IF($A63&lt;&gt;"",VLOOKUP($A63,Vocabulary!$A:$J,2,),"")</f>
        <v>CriterionRequirementMetByEvidence</v>
      </c>
      <c r="K63" s="12" t="str">
        <f>IFERROR(IF(VLOOKUP(A63,VocabularyNL!$A:$G,6)=0,"",VLOOKUP(A63,VocabularyNL!$A:$G,6)),"")</f>
        <v/>
      </c>
      <c r="L63" s="12" t="str">
        <f>IFERROR(IF(VLOOKUP(A63,VocabularyFR!$A:$G,6)=0,"",VLOOKUP(A63,VocabularyFR!$A:$G,6)),"")</f>
        <v/>
      </c>
      <c r="M63" s="12" t="str">
        <f>IFERROR(IF(VLOOKUP(A63,Vocabulary!$A:$F,3)=0,"",VLOOKUP(A63,Vocabulary!$A:$F,3)),"")</f>
        <v>A Criterion Requirement may point to a list of candidate evidences that can be used
by the responder to prove the criterion requirement is fulfilled.</v>
      </c>
      <c r="N63" s="12" t="str">
        <f>IFERROR(IF(VLOOKUP(A63,VocabularyNL!$A:$H,7)=0,"",VLOOKUP(A63,VocabularyNL!$A:$H,7)),"")</f>
        <v/>
      </c>
      <c r="O63" s="12" t="str">
        <f>IFERROR(IF(VLOOKUP(A63,VocabularyFR!$A:$H,7)=0,"",VLOOKUP(A63,VocabularyFR!$A:$H,7)),"")</f>
        <v/>
      </c>
      <c r="P63" s="12" t="str">
        <f>IF($A63&lt;&gt;"",IF(VLOOKUP($A63,Vocabulary!$A:$J,7,)&lt;&gt;"",VLOOKUP($A63,Vocabulary!$A:$J,7,),""),"")</f>
        <v/>
      </c>
      <c r="Q63" s="12" t="str">
        <f>IFERROR(IF(VLOOKUP(A63,VocabularyNL!$A:$H,8)=0,"",VLOOKUP(A63,VocabularyNL!$A:$H,8)),"")</f>
        <v/>
      </c>
      <c r="R63" s="12" t="str">
        <f>IFERROR(IF(VLOOKUP(A63,VocabularyFR!$A:$H,8)=0,"",VLOOKUP(A63,VocabularyFR!$A:$H,8)),"")</f>
        <v/>
      </c>
      <c r="S63" s="12" t="str">
        <f>VLOOKUP(Table9[[#This Row],[Id]],Vocabulary!A:K,11)</f>
        <v>no</v>
      </c>
      <c r="T63" s="12" t="str">
        <f>VLOOKUP(Table9[[#This Row],[Id]],Vocabulary!A:L,12)</f>
        <v>no</v>
      </c>
    </row>
    <row r="64" spans="1:20" ht="57.6" hidden="1" x14ac:dyDescent="0.3">
      <c r="A64" s="4">
        <v>63</v>
      </c>
      <c r="B64" s="12" t="str">
        <f>IF($A64&lt;&gt;"",IF(VLOOKUP($A64,VocabularyAdoption!$A:$K,8,)=0,"",VLOOKUP($A64,VocabularyAdoption!$A:$K,8,)),"")</f>
        <v/>
      </c>
      <c r="C64" s="12" t="str">
        <f>IF($A64&lt;&gt;"",VLOOKUP($A64,Vocabulary!$A:$J,6,),"")</f>
        <v>EU</v>
      </c>
      <c r="D64" s="12" t="str">
        <f>IF($A64&lt;&gt;"",VLOOKUP($A64,Vocabulary!$A:$J,8,),"")</f>
        <v>eu</v>
      </c>
      <c r="E64" s="12" t="str">
        <f>IFERROR(VLOOKUP(D64,Prefix!$A:$B,2,),"")</f>
        <v>eu:</v>
      </c>
      <c r="F64" s="12" t="str">
        <f>IF($A64&lt;&gt;"",IF(VLOOKUP($A64,Vocabulary!$A:$J,9,)=0,"",VLOOKUP($A64,Vocabulary!$A:$J,9,)),"")</f>
        <v/>
      </c>
      <c r="G64" s="12" t="str">
        <f>IF($A64&lt;&gt;"",VLOOKUP($A64,Vocabulary!$A:$J,4,),"")</f>
        <v>Other</v>
      </c>
      <c r="H64" s="12" t="str">
        <f>IF($A64&lt;&gt;"",VLOOKUP($A64,Vocabulary!$A:$J,5,),"")</f>
        <v>Class</v>
      </c>
      <c r="I64" s="12" t="str">
        <f>IF(Table9[[#This Row],[URIName]]="",IF(AND(H64="ConceptScheme",LEFT(D64,7) &lt;&gt; "inspire", LEFT(D64,4) &lt;&gt; "oeaw"),CONCATENATE("&lt;",E64,LOWER(IF(F64="",J64,F64)),"&gt;"),CONCATENATE("&lt;",E64,IF(F64="",J64,F64),"&gt;")),CONCATENATE("&lt;",Table9[[#This Row],[URIName]],"&gt;"))</f>
        <v>&lt;eu:DocumentReference&gt;</v>
      </c>
      <c r="J64" s="12" t="str">
        <f>IF($A64&lt;&gt;"",VLOOKUP($A64,Vocabulary!$A:$J,2,),"")</f>
        <v>DocumentReference</v>
      </c>
      <c r="K64" s="12" t="str">
        <f>IFERROR(IF(VLOOKUP(A64,VocabularyNL!$A:$G,6)=0,"",VLOOKUP(A64,VocabularyNL!$A:$G,6)),"")</f>
        <v/>
      </c>
      <c r="L64" s="12" t="str">
        <f>IFERROR(IF(VLOOKUP(A64,VocabularyFR!$A:$G,6)=0,"",VLOOKUP(A64,VocabularyFR!$A:$G,6)),"")</f>
        <v/>
      </c>
      <c r="M64" s="12" t="str">
        <f>IFERROR(IF(VLOOKUP(A64,Vocabulary!$A:$F,3)=0,"",VLOOKUP(A64,Vocabulary!$A:$F,3)),"")</f>
        <v>A reference to the document, attestation or data, usually provided by a party
different from the one providing the response, that proves the response.</v>
      </c>
      <c r="N64" s="12" t="str">
        <f>IFERROR(IF(VLOOKUP(A64,VocabularyNL!$A:$H,7)=0,"",VLOOKUP(A64,VocabularyNL!$A:$H,7)),"")</f>
        <v/>
      </c>
      <c r="O64" s="12" t="str">
        <f>IFERROR(IF(VLOOKUP(A64,VocabularyFR!$A:$H,7)=0,"",VLOOKUP(A64,VocabularyFR!$A:$H,7)),"")</f>
        <v/>
      </c>
      <c r="P64" s="12" t="str">
        <f>IF($A64&lt;&gt;"",IF(VLOOKUP($A64,Vocabulary!$A:$J,7,)&lt;&gt;"",VLOOKUP($A64,Vocabulary!$A:$J,7,),""),"")</f>
        <v/>
      </c>
      <c r="Q64" s="12" t="str">
        <f>IFERROR(IF(VLOOKUP(A64,VocabularyNL!$A:$H,8)=0,"",VLOOKUP(A64,VocabularyNL!$A:$H,8)),"")</f>
        <v/>
      </c>
      <c r="R64" s="12" t="str">
        <f>IFERROR(IF(VLOOKUP(A64,VocabularyFR!$A:$H,8)=0,"",VLOOKUP(A64,VocabularyFR!$A:$H,8)),"")</f>
        <v/>
      </c>
      <c r="S64" s="12" t="str">
        <f>VLOOKUP(Table9[[#This Row],[Id]],Vocabulary!A:K,11)</f>
        <v>no</v>
      </c>
      <c r="T64" s="12" t="str">
        <f>VLOOKUP(Table9[[#This Row],[Id]],Vocabulary!A:L,12)</f>
        <v>no</v>
      </c>
    </row>
    <row r="65" spans="1:20" hidden="1" x14ac:dyDescent="0.3">
      <c r="A65" s="4">
        <v>64</v>
      </c>
      <c r="B65" s="12" t="str">
        <f>IF($A65&lt;&gt;"",IF(VLOOKUP($A65,VocabularyAdoption!$A:$K,8,)=0,"",VLOOKUP($A65,VocabularyAdoption!$A:$K,8,)),"")</f>
        <v/>
      </c>
      <c r="C65" s="12" t="str">
        <f>IF($A65&lt;&gt;"",VLOOKUP($A65,Vocabulary!$A:$J,6,),"")</f>
        <v>EU</v>
      </c>
      <c r="D65" s="12" t="str">
        <f>IF($A65&lt;&gt;"",VLOOKUP($A65,Vocabulary!$A:$J,8,),"")</f>
        <v>eu</v>
      </c>
      <c r="E65" s="12" t="str">
        <f>IFERROR(VLOOKUP(D65,Prefix!$A:$B,2,),"")</f>
        <v>eu:</v>
      </c>
      <c r="F65" s="12" t="str">
        <f>IF($A65&lt;&gt;"",IF(VLOOKUP($A65,Vocabulary!$A:$J,9,)=0,"",VLOOKUP($A65,Vocabulary!$A:$J,9,)),"")</f>
        <v/>
      </c>
      <c r="G65" s="12" t="str">
        <f>IF($A65&lt;&gt;"",VLOOKUP($A65,Vocabulary!$A:$J,4,),"")</f>
        <v>Other</v>
      </c>
      <c r="H65" s="12" t="str">
        <f>IF($A65&lt;&gt;"",VLOOKUP($A65,Vocabulary!$A:$J,5,),"")</f>
        <v>Property</v>
      </c>
      <c r="I65" s="12" t="str">
        <f>IF(Table9[[#This Row],[URIName]]="",IF(AND(H65="ConceptScheme",LEFT(D65,7) &lt;&gt; "inspire", LEFT(D65,4) &lt;&gt; "oeaw"),CONCATENATE("&lt;",E65,LOWER(IF(F65="",J65,F65)),"&gt;"),CONCATENATE("&lt;",E65,IF(F65="",J65,F65),"&gt;")),CONCATENATE("&lt;",Table9[[#This Row],[URIName]],"&gt;"))</f>
        <v>&lt;eu:DocumentReferenceIdentifier&gt;</v>
      </c>
      <c r="J65" s="12" t="str">
        <f>IF($A65&lt;&gt;"",VLOOKUP($A65,Vocabulary!$A:$J,2,),"")</f>
        <v>DocumentReferenceIdentifier</v>
      </c>
      <c r="K65" s="12" t="str">
        <f>IFERROR(IF(VLOOKUP(A65,VocabularyNL!$A:$G,6)=0,"",VLOOKUP(A65,VocabularyNL!$A:$G,6)),"")</f>
        <v/>
      </c>
      <c r="L65" s="12" t="str">
        <f>IFERROR(IF(VLOOKUP(A65,VocabularyFR!$A:$G,6)=0,"",VLOOKUP(A65,VocabularyFR!$A:$G,6)),"")</f>
        <v/>
      </c>
      <c r="M65" s="12" t="str">
        <f>IFERROR(IF(VLOOKUP(A65,Vocabulary!$A:$F,3)=0,"",VLOOKUP(A65,Vocabulary!$A:$F,3)),"")</f>
        <v>A Document Reference shall contain an identifier.</v>
      </c>
      <c r="N65" s="12" t="str">
        <f>IFERROR(IF(VLOOKUP(A65,VocabularyNL!$A:$H,7)=0,"",VLOOKUP(A65,VocabularyNL!$A:$H,7)),"")</f>
        <v/>
      </c>
      <c r="O65" s="12" t="str">
        <f>IFERROR(IF(VLOOKUP(A65,VocabularyFR!$A:$H,7)=0,"",VLOOKUP(A65,VocabularyFR!$A:$H,7)),"")</f>
        <v/>
      </c>
      <c r="P65" s="12" t="str">
        <f>IF($A65&lt;&gt;"",IF(VLOOKUP($A65,Vocabulary!$A:$J,7,)&lt;&gt;"",VLOOKUP($A65,Vocabulary!$A:$J,7,),""),"")</f>
        <v/>
      </c>
      <c r="Q65" s="12" t="str">
        <f>IFERROR(IF(VLOOKUP(A65,VocabularyNL!$A:$H,8)=0,"",VLOOKUP(A65,VocabularyNL!$A:$H,8)),"")</f>
        <v/>
      </c>
      <c r="R65" s="12" t="str">
        <f>IFERROR(IF(VLOOKUP(A65,VocabularyFR!$A:$H,8)=0,"",VLOOKUP(A65,VocabularyFR!$A:$H,8)),"")</f>
        <v/>
      </c>
      <c r="S65" s="12" t="str">
        <f>VLOOKUP(Table9[[#This Row],[Id]],Vocabulary!A:K,11)</f>
        <v>no</v>
      </c>
      <c r="T65" s="12" t="str">
        <f>VLOOKUP(Table9[[#This Row],[Id]],Vocabulary!A:L,12)</f>
        <v>no</v>
      </c>
    </row>
    <row r="66" spans="1:20" ht="28.8" hidden="1" x14ac:dyDescent="0.3">
      <c r="A66" s="4">
        <v>65</v>
      </c>
      <c r="B66" s="12" t="str">
        <f>IF($A66&lt;&gt;"",IF(VLOOKUP($A66,VocabularyAdoption!$A:$K,8,)=0,"",VLOOKUP($A66,VocabularyAdoption!$A:$K,8,)),"")</f>
        <v/>
      </c>
      <c r="C66" s="12" t="str">
        <f>IF($A66&lt;&gt;"",VLOOKUP($A66,Vocabulary!$A:$J,6,),"")</f>
        <v>EU</v>
      </c>
      <c r="D66" s="12" t="str">
        <f>IF($A66&lt;&gt;"",VLOOKUP($A66,Vocabulary!$A:$J,8,),"")</f>
        <v>eu</v>
      </c>
      <c r="E66" s="12" t="str">
        <f>IFERROR(VLOOKUP(D66,Prefix!$A:$B,2,),"")</f>
        <v>eu:</v>
      </c>
      <c r="F66" s="12" t="str">
        <f>IF($A66&lt;&gt;"",IF(VLOOKUP($A66,Vocabulary!$A:$J,9,)=0,"",VLOOKUP($A66,Vocabulary!$A:$J,9,)),"")</f>
        <v/>
      </c>
      <c r="G66" s="12" t="str">
        <f>IF($A66&lt;&gt;"",VLOOKUP($A66,Vocabulary!$A:$J,4,),"")</f>
        <v>Other</v>
      </c>
      <c r="H66" s="12" t="str">
        <f>IF($A66&lt;&gt;"",VLOOKUP($A66,Vocabulary!$A:$J,5,),"")</f>
        <v>Property</v>
      </c>
      <c r="I66" s="12" t="str">
        <f>IF(Table9[[#This Row],[URIName]]="",IF(AND(H66="ConceptScheme",LEFT(D66,7) &lt;&gt; "inspire", LEFT(D66,4) &lt;&gt; "oeaw"),CONCATENATE("&lt;",E66,LOWER(IF(F66="",J66,F66)),"&gt;"),CONCATENATE("&lt;",E66,IF(F66="",J66,F66),"&gt;")),CONCATENATE("&lt;",Table9[[#This Row],[URIName]],"&gt;"))</f>
        <v>&lt;eu:DocumentReferenceURL&gt;</v>
      </c>
      <c r="J66" s="12" t="str">
        <f>IF($A66&lt;&gt;"",VLOOKUP($A66,Vocabulary!$A:$J,2,),"")</f>
        <v>DocumentReferenceURL</v>
      </c>
      <c r="K66" s="12" t="str">
        <f>IFERROR(IF(VLOOKUP(A66,VocabularyNL!$A:$G,6)=0,"",VLOOKUP(A66,VocabularyNL!$A:$G,6)),"")</f>
        <v/>
      </c>
      <c r="L66" s="12" t="str">
        <f>IFERROR(IF(VLOOKUP(A66,VocabularyFR!$A:$G,6)=0,"",VLOOKUP(A66,VocabularyFR!$A:$G,6)),"")</f>
        <v/>
      </c>
      <c r="M66" s="12" t="str">
        <f>IFERROR(IF(VLOOKUP(A66,Vocabulary!$A:$F,3)=0,"",VLOOKUP(A66,Vocabulary!$A:$F,3)),"")</f>
        <v>A Uniform Resource Locator where the document or attestation can be found.</v>
      </c>
      <c r="N66" s="12" t="str">
        <f>IFERROR(IF(VLOOKUP(A66,VocabularyNL!$A:$H,7)=0,"",VLOOKUP(A66,VocabularyNL!$A:$H,7)),"")</f>
        <v/>
      </c>
      <c r="O66" s="12" t="str">
        <f>IFERROR(IF(VLOOKUP(A66,VocabularyFR!$A:$H,7)=0,"",VLOOKUP(A66,VocabularyFR!$A:$H,7)),"")</f>
        <v/>
      </c>
      <c r="P66" s="12" t="str">
        <f>IF($A66&lt;&gt;"",IF(VLOOKUP($A66,Vocabulary!$A:$J,7,)&lt;&gt;"",VLOOKUP($A66,Vocabulary!$A:$J,7,),""),"")</f>
        <v/>
      </c>
      <c r="Q66" s="12" t="str">
        <f>IFERROR(IF(VLOOKUP(A66,VocabularyNL!$A:$H,8)=0,"",VLOOKUP(A66,VocabularyNL!$A:$H,8)),"")</f>
        <v/>
      </c>
      <c r="R66" s="12" t="str">
        <f>IFERROR(IF(VLOOKUP(A66,VocabularyFR!$A:$H,8)=0,"",VLOOKUP(A66,VocabularyFR!$A:$H,8)),"")</f>
        <v/>
      </c>
      <c r="S66" s="12" t="str">
        <f>VLOOKUP(Table9[[#This Row],[Id]],Vocabulary!A:K,11)</f>
        <v>no</v>
      </c>
      <c r="T66" s="12" t="str">
        <f>VLOOKUP(Table9[[#This Row],[Id]],Vocabulary!A:L,12)</f>
        <v>no</v>
      </c>
    </row>
    <row r="67" spans="1:20" ht="43.2" hidden="1" x14ac:dyDescent="0.3">
      <c r="A67" s="4">
        <v>66</v>
      </c>
      <c r="B67" s="12" t="str">
        <f>IF($A67&lt;&gt;"",IF(VLOOKUP($A67,VocabularyAdoption!$A:$K,8,)=0,"",VLOOKUP($A67,VocabularyAdoption!$A:$K,8,)),"")</f>
        <v/>
      </c>
      <c r="C67" s="12" t="str">
        <f>IF($A67&lt;&gt;"",VLOOKUP($A67,Vocabulary!$A:$J,6,),"")</f>
        <v>EU</v>
      </c>
      <c r="D67" s="12" t="str">
        <f>IF($A67&lt;&gt;"",VLOOKUP($A67,Vocabulary!$A:$J,8,),"")</f>
        <v>eu</v>
      </c>
      <c r="E67" s="12" t="str">
        <f>IFERROR(VLOOKUP(D67,Prefix!$A:$B,2,),"")</f>
        <v>eu:</v>
      </c>
      <c r="F67" s="12" t="str">
        <f>IF($A67&lt;&gt;"",IF(VLOOKUP($A67,Vocabulary!$A:$J,9,)=0,"",VLOOKUP($A67,Vocabulary!$A:$J,9,)),"")</f>
        <v/>
      </c>
      <c r="G67" s="12" t="str">
        <f>IF($A67&lt;&gt;"",VLOOKUP($A67,Vocabulary!$A:$J,4,),"")</f>
        <v>Other</v>
      </c>
      <c r="H67" s="12" t="str">
        <f>IF($A67&lt;&gt;"",VLOOKUP($A67,Vocabulary!$A:$J,5,),"")</f>
        <v>Property</v>
      </c>
      <c r="I67" s="12" t="str">
        <f>IF(Table9[[#This Row],[URIName]]="",IF(AND(H67="ConceptScheme",LEFT(D67,7) &lt;&gt; "inspire", LEFT(D67,4) &lt;&gt; "oeaw"),CONCATENATE("&lt;",E67,LOWER(IF(F67="",J67,F67)),"&gt;"),CONCATENATE("&lt;",E67,IF(F67="",J67,F67),"&gt;")),CONCATENATE("&lt;",Table9[[#This Row],[URIName]],"&gt;"))</f>
        <v>&lt;eu:DocumentReferenceDescription&gt;</v>
      </c>
      <c r="J67" s="12" t="str">
        <f>IF($A67&lt;&gt;"",VLOOKUP($A67,Vocabulary!$A:$J,2,),"")</f>
        <v>DocumentReferenceDescription</v>
      </c>
      <c r="K67" s="12" t="str">
        <f>IFERROR(IF(VLOOKUP(A67,VocabularyNL!$A:$G,6)=0,"",VLOOKUP(A67,VocabularyNL!$A:$G,6)),"")</f>
        <v/>
      </c>
      <c r="L67" s="12" t="str">
        <f>IFERROR(IF(VLOOKUP(A67,VocabularyFR!$A:$G,6)=0,"",VLOOKUP(A67,VocabularyFR!$A:$G,6)),"")</f>
        <v/>
      </c>
      <c r="M67" s="12" t="str">
        <f>IFERROR(IF(VLOOKUP(A67,Vocabulary!$A:$F,3)=0,"",VLOOKUP(A67,Vocabulary!$A:$F,3)),"")</f>
        <v>A document reference may contain the description of the attestation or evidentiary
document.</v>
      </c>
      <c r="N67" s="12" t="str">
        <f>IFERROR(IF(VLOOKUP(A67,VocabularyNL!$A:$H,7)=0,"",VLOOKUP(A67,VocabularyNL!$A:$H,7)),"")</f>
        <v/>
      </c>
      <c r="O67" s="12" t="str">
        <f>IFERROR(IF(VLOOKUP(A67,VocabularyFR!$A:$H,7)=0,"",VLOOKUP(A67,VocabularyFR!$A:$H,7)),"")</f>
        <v/>
      </c>
      <c r="P67" s="12" t="str">
        <f>IF($A67&lt;&gt;"",IF(VLOOKUP($A67,Vocabulary!$A:$J,7,)&lt;&gt;"",VLOOKUP($A67,Vocabulary!$A:$J,7,),""),"")</f>
        <v/>
      </c>
      <c r="Q67" s="12" t="str">
        <f>IFERROR(IF(VLOOKUP(A67,VocabularyNL!$A:$H,8)=0,"",VLOOKUP(A67,VocabularyNL!$A:$H,8)),"")</f>
        <v/>
      </c>
      <c r="R67" s="12" t="str">
        <f>IFERROR(IF(VLOOKUP(A67,VocabularyFR!$A:$H,8)=0,"",VLOOKUP(A67,VocabularyFR!$A:$H,8)),"")</f>
        <v/>
      </c>
      <c r="S67" s="12" t="str">
        <f>VLOOKUP(Table9[[#This Row],[Id]],Vocabulary!A:K,11)</f>
        <v>no</v>
      </c>
      <c r="T67" s="12" t="str">
        <f>VLOOKUP(Table9[[#This Row],[Id]],Vocabulary!A:L,12)</f>
        <v>no</v>
      </c>
    </row>
    <row r="68" spans="1:20" ht="43.2" hidden="1" x14ac:dyDescent="0.3">
      <c r="A68" s="4">
        <v>67</v>
      </c>
      <c r="B68" s="12" t="str">
        <f>IF($A68&lt;&gt;"",IF(VLOOKUP($A68,VocabularyAdoption!$A:$K,8,)=0,"",VLOOKUP($A68,VocabularyAdoption!$A:$K,8,)),"")</f>
        <v/>
      </c>
      <c r="C68" s="12" t="str">
        <f>IF($A68&lt;&gt;"",VLOOKUP($A68,Vocabulary!$A:$J,6,),"")</f>
        <v>EU</v>
      </c>
      <c r="D68" s="12" t="str">
        <f>IF($A68&lt;&gt;"",VLOOKUP($A68,Vocabulary!$A:$J,8,),"")</f>
        <v>eu</v>
      </c>
      <c r="E68" s="12" t="str">
        <f>IFERROR(VLOOKUP(D68,Prefix!$A:$B,2,),"")</f>
        <v>eu:</v>
      </c>
      <c r="F68" s="12" t="str">
        <f>IF($A68&lt;&gt;"",IF(VLOOKUP($A68,Vocabulary!$A:$J,9,)=0,"",VLOOKUP($A68,Vocabulary!$A:$J,9,)),"")</f>
        <v/>
      </c>
      <c r="G68" s="12" t="str">
        <f>IF($A68&lt;&gt;"",VLOOKUP($A68,Vocabulary!$A:$J,4,),"")</f>
        <v>Other</v>
      </c>
      <c r="H68" s="12" t="str">
        <f>IF($A68&lt;&gt;"",VLOOKUP($A68,Vocabulary!$A:$J,5,),"")</f>
        <v>Property</v>
      </c>
      <c r="I68" s="12" t="str">
        <f>IF(Table9[[#This Row],[URIName]]="",IF(AND(H68="ConceptScheme",LEFT(D68,7) &lt;&gt; "inspire", LEFT(D68,4) &lt;&gt; "oeaw"),CONCATENATE("&lt;",E68,LOWER(IF(F68="",J68,F68)),"&gt;"),CONCATENATE("&lt;",E68,IF(F68="",J68,F68),"&gt;")),CONCATENATE("&lt;",Table9[[#This Row],[URIName]],"&gt;"))</f>
        <v>&lt;eu:DocumentReferenceType&gt;</v>
      </c>
      <c r="J68" s="12" t="str">
        <f>IF($A68&lt;&gt;"",VLOOKUP($A68,Vocabulary!$A:$J,2,),"")</f>
        <v>DocumentReferenceType</v>
      </c>
      <c r="K68" s="12" t="str">
        <f>IFERROR(IF(VLOOKUP(A68,VocabularyNL!$A:$G,6)=0,"",VLOOKUP(A68,VocabularyNL!$A:$G,6)),"")</f>
        <v/>
      </c>
      <c r="L68" s="12" t="str">
        <f>IFERROR(IF(VLOOKUP(A68,VocabularyFR!$A:$G,6)=0,"",VLOOKUP(A68,VocabularyFR!$A:$G,6)),"")</f>
        <v/>
      </c>
      <c r="M68" s="12" t="str">
        <f>IFERROR(IF(VLOOKUP(A68,Vocabulary!$A:$F,3)=0,"",VLOOKUP(A68,Vocabulary!$A:$F,3)),"")</f>
        <v>The document reference may contain the type that categorizes the attestation or
evidentiary document.</v>
      </c>
      <c r="N68" s="12" t="str">
        <f>IFERROR(IF(VLOOKUP(A68,VocabularyNL!$A:$H,7)=0,"",VLOOKUP(A68,VocabularyNL!$A:$H,7)),"")</f>
        <v/>
      </c>
      <c r="O68" s="12" t="str">
        <f>IFERROR(IF(VLOOKUP(A68,VocabularyFR!$A:$H,7)=0,"",VLOOKUP(A68,VocabularyFR!$A:$H,7)),"")</f>
        <v/>
      </c>
      <c r="P68" s="12" t="str">
        <f>IF($A68&lt;&gt;"",IF(VLOOKUP($A68,Vocabulary!$A:$J,7,)&lt;&gt;"",VLOOKUP($A68,Vocabulary!$A:$J,7,),""),"")</f>
        <v/>
      </c>
      <c r="Q68" s="12" t="str">
        <f>IFERROR(IF(VLOOKUP(A68,VocabularyNL!$A:$H,8)=0,"",VLOOKUP(A68,VocabularyNL!$A:$H,8)),"")</f>
        <v/>
      </c>
      <c r="R68" s="12" t="str">
        <f>IFERROR(IF(VLOOKUP(A68,VocabularyFR!$A:$H,8)=0,"",VLOOKUP(A68,VocabularyFR!$A:$H,8)),"")</f>
        <v/>
      </c>
      <c r="S68" s="12" t="str">
        <f>VLOOKUP(Table9[[#This Row],[Id]],Vocabulary!A:K,11)</f>
        <v>no</v>
      </c>
      <c r="T68" s="12" t="str">
        <f>VLOOKUP(Table9[[#This Row],[Id]],Vocabulary!A:L,12)</f>
        <v>no</v>
      </c>
    </row>
    <row r="69" spans="1:20" ht="259.2" hidden="1" x14ac:dyDescent="0.3">
      <c r="A69" s="4">
        <v>68</v>
      </c>
      <c r="B69" s="12" t="str">
        <f>IF($A69&lt;&gt;"",IF(VLOOKUP($A69,VocabularyAdoption!$A:$K,8,)=0,"",VLOOKUP($A69,VocabularyAdoption!$A:$K,8,)),"")</f>
        <v/>
      </c>
      <c r="C69" s="12" t="str">
        <f>IF($A69&lt;&gt;"",VLOOKUP($A69,Vocabulary!$A:$J,6,),"")</f>
        <v>EU</v>
      </c>
      <c r="D69" s="12" t="str">
        <f>IF($A69&lt;&gt;"",VLOOKUP($A69,Vocabulary!$A:$J,8,),"")</f>
        <v>eu</v>
      </c>
      <c r="E69" s="12" t="str">
        <f>IFERROR(VLOOKUP(D69,Prefix!$A:$B,2,),"")</f>
        <v>eu:</v>
      </c>
      <c r="F69" s="12" t="str">
        <f>IF($A69&lt;&gt;"",IF(VLOOKUP($A69,Vocabulary!$A:$J,9,)=0,"",VLOOKUP($A69,Vocabulary!$A:$J,9,)),"")</f>
        <v/>
      </c>
      <c r="G69" s="12" t="str">
        <f>IF($A69&lt;&gt;"",VLOOKUP($A69,Vocabulary!$A:$J,4,),"")</f>
        <v>Other</v>
      </c>
      <c r="H69" s="12" t="str">
        <f>IF($A69&lt;&gt;"",VLOOKUP($A69,Vocabulary!$A:$J,5,),"")</f>
        <v>Class</v>
      </c>
      <c r="I69" s="12" t="str">
        <f>IF(Table9[[#This Row],[URIName]]="",IF(AND(H69="ConceptScheme",LEFT(D69,7) &lt;&gt; "inspire", LEFT(D69,4) &lt;&gt; "oeaw"),CONCATENATE("&lt;",E69,LOWER(IF(F69="",J69,F69)),"&gt;"),CONCATENATE("&lt;",E69,IF(F69="",J69,F69),"&gt;")),CONCATENATE("&lt;",Table9[[#This Row],[URIName]],"&gt;"))</f>
        <v>&lt;eu:Event&gt;</v>
      </c>
      <c r="J69" s="12" t="str">
        <f>IF($A69&lt;&gt;"",VLOOKUP($A69,Vocabulary!$A:$J,2,),"")</f>
        <v>Event</v>
      </c>
      <c r="K69" s="12" t="str">
        <f>IFERROR(IF(VLOOKUP(A69,VocabularyNL!$A:$G,6)=0,"",VLOOKUP(A69,VocabularyNL!$A:$G,6)),"")</f>
        <v/>
      </c>
      <c r="L69" s="12" t="str">
        <f>IFERROR(IF(VLOOKUP(A69,VocabularyFR!$A:$G,6)=0,"",VLOOKUP(A69,VocabularyFR!$A:$G,6)),"")</f>
        <v/>
      </c>
      <c r="M69" s="12" t="str">
        <f>IFERROR(IF(VLOOKUP(A69,Vocabulary!$A:$F,3)=0,"",VLOOKUP(A69,Vocabulary!$A:$F,3)),"")</f>
        <v xml:space="preserve">See https://joinup.ec.europa.eu/asset/cpsv-ap/issue/adding-concept-life-event
See https://joinup.ec.europa.eu/asset/cpsv-ap/issue/definition-event
This is an abstract class that represents an event which can be of any type that triggers, makes use of, or in some way is related to, a Public Service.  It is not expected to be used directly, rather, one or other of its subclasses should be used. The properties of the class are, of course, inherited by those subclasses.
The Event class is used to associate services into logical groups that are applicable to business or life events. In CPSV-AP services are linked to events using the “Is Grouped By” property  of the “Public Service” class. 
</v>
      </c>
      <c r="N69" s="12" t="str">
        <f>IFERROR(IF(VLOOKUP(A69,VocabularyNL!$A:$H,7)=0,"",VLOOKUP(A69,VocabularyNL!$A:$H,7)),"")</f>
        <v/>
      </c>
      <c r="O69" s="12" t="str">
        <f>IFERROR(IF(VLOOKUP(A69,VocabularyFR!$A:$H,7)=0,"",VLOOKUP(A69,VocabularyFR!$A:$H,7)),"")</f>
        <v/>
      </c>
      <c r="P69" s="12" t="str">
        <f>IF($A69&lt;&gt;"",IF(VLOOKUP($A69,Vocabulary!$A:$J,7,)&lt;&gt;"",VLOOKUP($A69,Vocabulary!$A:$J,7,),""),"")</f>
        <v/>
      </c>
      <c r="Q69" s="12" t="str">
        <f>IFERROR(IF(VLOOKUP(A69,VocabularyNL!$A:$H,8)=0,"",VLOOKUP(A69,VocabularyNL!$A:$H,8)),"")</f>
        <v/>
      </c>
      <c r="R69" s="12" t="str">
        <f>IFERROR(IF(VLOOKUP(A69,VocabularyFR!$A:$H,8)=0,"",VLOOKUP(A69,VocabularyFR!$A:$H,8)),"")</f>
        <v/>
      </c>
      <c r="S69" s="12" t="str">
        <f>VLOOKUP(Table9[[#This Row],[Id]],Vocabulary!A:K,11)</f>
        <v>no</v>
      </c>
      <c r="T69" s="12" t="str">
        <f>VLOOKUP(Table9[[#This Row],[Id]],Vocabulary!A:L,12)</f>
        <v>no</v>
      </c>
    </row>
    <row r="70" spans="1:20" ht="28.8" hidden="1" x14ac:dyDescent="0.3">
      <c r="A70" s="4">
        <v>69</v>
      </c>
      <c r="B70" s="12" t="str">
        <f>IF($A70&lt;&gt;"",IF(VLOOKUP($A70,VocabularyAdoption!$A:$K,8,)=0,"",VLOOKUP($A70,VocabularyAdoption!$A:$K,8,)),"")</f>
        <v/>
      </c>
      <c r="C70" s="12" t="str">
        <f>IF($A70&lt;&gt;"",VLOOKUP($A70,Vocabulary!$A:$J,6,),"")</f>
        <v>EU</v>
      </c>
      <c r="D70" s="12" t="str">
        <f>IF($A70&lt;&gt;"",VLOOKUP($A70,Vocabulary!$A:$J,8,),"")</f>
        <v>eu</v>
      </c>
      <c r="E70" s="12" t="str">
        <f>IFERROR(VLOOKUP(D70,Prefix!$A:$B,2,),"")</f>
        <v>eu:</v>
      </c>
      <c r="F70" s="12" t="str">
        <f>IF($A70&lt;&gt;"",IF(VLOOKUP($A70,Vocabulary!$A:$J,9,)=0,"",VLOOKUP($A70,Vocabulary!$A:$J,9,)),"")</f>
        <v/>
      </c>
      <c r="G70" s="12" t="str">
        <f>IF($A70&lt;&gt;"",VLOOKUP($A70,Vocabulary!$A:$J,4,),"")</f>
        <v>Other</v>
      </c>
      <c r="H70" s="12" t="str">
        <f>IF($A70&lt;&gt;"",VLOOKUP($A70,Vocabulary!$A:$J,5,),"")</f>
        <v>Property</v>
      </c>
      <c r="I70" s="12" t="str">
        <f>IF(Table9[[#This Row],[URIName]]="",IF(AND(H70="ConceptScheme",LEFT(D70,7) &lt;&gt; "inspire", LEFT(D70,4) &lt;&gt; "oeaw"),CONCATENATE("&lt;",E70,LOWER(IF(F70="",J70,F70)),"&gt;"),CONCATENATE("&lt;",E70,IF(F70="",J70,F70),"&gt;")),CONCATENATE("&lt;",Table9[[#This Row],[URIName]],"&gt;"))</f>
        <v>&lt;eu:EventIdentifier&gt;</v>
      </c>
      <c r="J70" s="12" t="str">
        <f>IF($A70&lt;&gt;"",VLOOKUP($A70,Vocabulary!$A:$J,2,),"")</f>
        <v>EventIdentifier</v>
      </c>
      <c r="K70" s="12" t="str">
        <f>IFERROR(IF(VLOOKUP(A70,VocabularyNL!$A:$G,6)=0,"",VLOOKUP(A70,VocabularyNL!$A:$G,6)),"")</f>
        <v/>
      </c>
      <c r="L70" s="12" t="str">
        <f>IFERROR(IF(VLOOKUP(A70,VocabularyFR!$A:$G,6)=0,"",VLOOKUP(A70,VocabularyFR!$A:$G,6)),"")</f>
        <v/>
      </c>
      <c r="M70" s="12" t="str">
        <f>IFERROR(IF(VLOOKUP(A70,Vocabulary!$A:$F,3)=0,"",VLOOKUP(A70,Vocabulary!$A:$F,3)),"")</f>
        <v>This property represents a formally-issued Identifier for the Event.</v>
      </c>
      <c r="N70" s="12" t="str">
        <f>IFERROR(IF(VLOOKUP(A70,VocabularyNL!$A:$H,7)=0,"",VLOOKUP(A70,VocabularyNL!$A:$H,7)),"")</f>
        <v/>
      </c>
      <c r="O70" s="12" t="str">
        <f>IFERROR(IF(VLOOKUP(A70,VocabularyFR!$A:$H,7)=0,"",VLOOKUP(A70,VocabularyFR!$A:$H,7)),"")</f>
        <v/>
      </c>
      <c r="P70" s="12" t="str">
        <f>IF($A70&lt;&gt;"",IF(VLOOKUP($A70,Vocabulary!$A:$J,7,)&lt;&gt;"",VLOOKUP($A70,Vocabulary!$A:$J,7,),""),"")</f>
        <v/>
      </c>
      <c r="Q70" s="12" t="str">
        <f>IFERROR(IF(VLOOKUP(A70,VocabularyNL!$A:$H,8)=0,"",VLOOKUP(A70,VocabularyNL!$A:$H,8)),"")</f>
        <v/>
      </c>
      <c r="R70" s="12" t="str">
        <f>IFERROR(IF(VLOOKUP(A70,VocabularyFR!$A:$H,8)=0,"",VLOOKUP(A70,VocabularyFR!$A:$H,8)),"")</f>
        <v/>
      </c>
      <c r="S70" s="12" t="str">
        <f>VLOOKUP(Table9[[#This Row],[Id]],Vocabulary!A:K,11)</f>
        <v>no</v>
      </c>
      <c r="T70" s="12" t="str">
        <f>VLOOKUP(Table9[[#This Row],[Id]],Vocabulary!A:L,12)</f>
        <v>no</v>
      </c>
    </row>
    <row r="71" spans="1:20" hidden="1" x14ac:dyDescent="0.3">
      <c r="A71" s="4">
        <v>70</v>
      </c>
      <c r="B71" s="12" t="str">
        <f>IF($A71&lt;&gt;"",IF(VLOOKUP($A71,VocabularyAdoption!$A:$K,8,)=0,"",VLOOKUP($A71,VocabularyAdoption!$A:$K,8,)),"")</f>
        <v/>
      </c>
      <c r="C71" s="12" t="str">
        <f>IF($A71&lt;&gt;"",VLOOKUP($A71,Vocabulary!$A:$J,6,),"")</f>
        <v>EU</v>
      </c>
      <c r="D71" s="12" t="str">
        <f>IF($A71&lt;&gt;"",VLOOKUP($A71,Vocabulary!$A:$J,8,),"")</f>
        <v>eu</v>
      </c>
      <c r="E71" s="12" t="str">
        <f>IFERROR(VLOOKUP(D71,Prefix!$A:$B,2,),"")</f>
        <v>eu:</v>
      </c>
      <c r="F71" s="12" t="str">
        <f>IF($A71&lt;&gt;"",IF(VLOOKUP($A71,Vocabulary!$A:$J,9,)=0,"",VLOOKUP($A71,Vocabulary!$A:$J,9,)),"")</f>
        <v/>
      </c>
      <c r="G71" s="12" t="str">
        <f>IF($A71&lt;&gt;"",VLOOKUP($A71,Vocabulary!$A:$J,4,),"")</f>
        <v>Other</v>
      </c>
      <c r="H71" s="12" t="str">
        <f>IF($A71&lt;&gt;"",VLOOKUP($A71,Vocabulary!$A:$J,5,),"")</f>
        <v>Property</v>
      </c>
      <c r="I71" s="12" t="str">
        <f>IF(Table9[[#This Row],[URIName]]="",IF(AND(H71="ConceptScheme",LEFT(D71,7) &lt;&gt; "inspire", LEFT(D71,4) &lt;&gt; "oeaw"),CONCATENATE("&lt;",E71,LOWER(IF(F71="",J71,F71)),"&gt;"),CONCATENATE("&lt;",E71,IF(F71="",J71,F71),"&gt;")),CONCATENATE("&lt;",Table9[[#This Row],[URIName]],"&gt;"))</f>
        <v>&lt;eu:EventName&gt;</v>
      </c>
      <c r="J71" s="12" t="str">
        <f>IF($A71&lt;&gt;"",VLOOKUP($A71,Vocabulary!$A:$J,2,),"")</f>
        <v>EventName</v>
      </c>
      <c r="K71" s="12" t="str">
        <f>IFERROR(IF(VLOOKUP(A71,VocabularyNL!$A:$G,6)=0,"",VLOOKUP(A71,VocabularyNL!$A:$G,6)),"")</f>
        <v/>
      </c>
      <c r="L71" s="12" t="str">
        <f>IFERROR(IF(VLOOKUP(A71,VocabularyFR!$A:$G,6)=0,"",VLOOKUP(A71,VocabularyFR!$A:$G,6)),"")</f>
        <v/>
      </c>
      <c r="M71" s="12" t="str">
        <f>IFERROR(IF(VLOOKUP(A71,Vocabulary!$A:$F,3)=0,"",VLOOKUP(A71,Vocabulary!$A:$F,3)),"")</f>
        <v>This property represents the Name of the Event.</v>
      </c>
      <c r="N71" s="12" t="str">
        <f>IFERROR(IF(VLOOKUP(A71,VocabularyNL!$A:$H,7)=0,"",VLOOKUP(A71,VocabularyNL!$A:$H,7)),"")</f>
        <v/>
      </c>
      <c r="O71" s="12" t="str">
        <f>IFERROR(IF(VLOOKUP(A71,VocabularyFR!$A:$H,7)=0,"",VLOOKUP(A71,VocabularyFR!$A:$H,7)),"")</f>
        <v/>
      </c>
      <c r="P71" s="12" t="str">
        <f>IF($A71&lt;&gt;"",IF(VLOOKUP($A71,Vocabulary!$A:$J,7,)&lt;&gt;"",VLOOKUP($A71,Vocabulary!$A:$J,7,),""),"")</f>
        <v/>
      </c>
      <c r="Q71" s="12" t="str">
        <f>IFERROR(IF(VLOOKUP(A71,VocabularyNL!$A:$H,8)=0,"",VLOOKUP(A71,VocabularyNL!$A:$H,8)),"")</f>
        <v/>
      </c>
      <c r="R71" s="12" t="str">
        <f>IFERROR(IF(VLOOKUP(A71,VocabularyFR!$A:$H,8)=0,"",VLOOKUP(A71,VocabularyFR!$A:$H,8)),"")</f>
        <v/>
      </c>
      <c r="S71" s="12" t="str">
        <f>VLOOKUP(Table9[[#This Row],[Id]],Vocabulary!A:K,11)</f>
        <v>no</v>
      </c>
      <c r="T71" s="12" t="str">
        <f>VLOOKUP(Table9[[#This Row],[Id]],Vocabulary!A:L,12)</f>
        <v>no</v>
      </c>
    </row>
    <row r="72" spans="1:20" ht="86.4" hidden="1" x14ac:dyDescent="0.3">
      <c r="A72" s="4">
        <v>71</v>
      </c>
      <c r="B72" s="12" t="str">
        <f>IF($A72&lt;&gt;"",IF(VLOOKUP($A72,VocabularyAdoption!$A:$K,8,)=0,"",VLOOKUP($A72,VocabularyAdoption!$A:$K,8,)),"")</f>
        <v/>
      </c>
      <c r="C72" s="12" t="str">
        <f>IF($A72&lt;&gt;"",VLOOKUP($A72,Vocabulary!$A:$J,6,),"")</f>
        <v>EU</v>
      </c>
      <c r="D72" s="12" t="str">
        <f>IF($A72&lt;&gt;"",VLOOKUP($A72,Vocabulary!$A:$J,8,),"")</f>
        <v>eu</v>
      </c>
      <c r="E72" s="12" t="str">
        <f>IFERROR(VLOOKUP(D72,Prefix!$A:$B,2,),"")</f>
        <v>eu:</v>
      </c>
      <c r="F72" s="12" t="str">
        <f>IF($A72&lt;&gt;"",IF(VLOOKUP($A72,Vocabulary!$A:$J,9,)=0,"",VLOOKUP($A72,Vocabulary!$A:$J,9,)),"")</f>
        <v/>
      </c>
      <c r="G72" s="12" t="str">
        <f>IF($A72&lt;&gt;"",VLOOKUP($A72,Vocabulary!$A:$J,4,),"")</f>
        <v>Other</v>
      </c>
      <c r="H72" s="12" t="str">
        <f>IF($A72&lt;&gt;"",VLOOKUP($A72,Vocabulary!$A:$J,5,),"")</f>
        <v>Property</v>
      </c>
      <c r="I72" s="12" t="str">
        <f>IF(Table9[[#This Row],[URIName]]="",IF(AND(H72="ConceptScheme",LEFT(D72,7) &lt;&gt; "inspire", LEFT(D72,4) &lt;&gt; "oeaw"),CONCATENATE("&lt;",E72,LOWER(IF(F72="",J72,F72)),"&gt;"),CONCATENATE("&lt;",E72,IF(F72="",J72,F72),"&gt;")),CONCATENATE("&lt;",Table9[[#This Row],[URIName]],"&gt;"))</f>
        <v>&lt;eu:EventDescription&gt;</v>
      </c>
      <c r="J72" s="12" t="str">
        <f>IF($A72&lt;&gt;"",VLOOKUP($A72,Vocabulary!$A:$J,2,),"")</f>
        <v>EventDescription</v>
      </c>
      <c r="K72" s="12" t="str">
        <f>IFERROR(IF(VLOOKUP(A72,VocabularyNL!$A:$G,6)=0,"",VLOOKUP(A72,VocabularyNL!$A:$G,6)),"")</f>
        <v/>
      </c>
      <c r="L72" s="12" t="str">
        <f>IFERROR(IF(VLOOKUP(A72,VocabularyFR!$A:$G,6)=0,"",VLOOKUP(A72,VocabularyFR!$A:$G,6)),"")</f>
        <v/>
      </c>
      <c r="M72" s="12" t="str">
        <f>IFERROR(IF(VLOOKUP(A72,Vocabulary!$A:$F,3)=0,"",VLOOKUP(A72,Vocabulary!$A:$F,3)),"")</f>
        <v>This property represents a free text description of the Event. The description is likely to be the text that a business or citizen sees for that specific Event when looking for relevant Public Services. Publishers are therefore encouraged to include a reasonable level of detail in the description.</v>
      </c>
      <c r="N72" s="12" t="str">
        <f>IFERROR(IF(VLOOKUP(A72,VocabularyNL!$A:$H,7)=0,"",VLOOKUP(A72,VocabularyNL!$A:$H,7)),"")</f>
        <v/>
      </c>
      <c r="O72" s="12" t="str">
        <f>IFERROR(IF(VLOOKUP(A72,VocabularyFR!$A:$H,7)=0,"",VLOOKUP(A72,VocabularyFR!$A:$H,7)),"")</f>
        <v/>
      </c>
      <c r="P72" s="12" t="str">
        <f>IF($A72&lt;&gt;"",IF(VLOOKUP($A72,Vocabulary!$A:$J,7,)&lt;&gt;"",VLOOKUP($A72,Vocabulary!$A:$J,7,),""),"")</f>
        <v/>
      </c>
      <c r="Q72" s="12" t="str">
        <f>IFERROR(IF(VLOOKUP(A72,VocabularyNL!$A:$H,8)=0,"",VLOOKUP(A72,VocabularyNL!$A:$H,8)),"")</f>
        <v/>
      </c>
      <c r="R72" s="12" t="str">
        <f>IFERROR(IF(VLOOKUP(A72,VocabularyFR!$A:$H,8)=0,"",VLOOKUP(A72,VocabularyFR!$A:$H,8)),"")</f>
        <v/>
      </c>
      <c r="S72" s="12" t="str">
        <f>VLOOKUP(Table9[[#This Row],[Id]],Vocabulary!A:K,11)</f>
        <v>no</v>
      </c>
      <c r="T72" s="12" t="str">
        <f>VLOOKUP(Table9[[#This Row],[Id]],Vocabulary!A:L,12)</f>
        <v>no</v>
      </c>
    </row>
    <row r="73" spans="1:20" ht="86.4" hidden="1" x14ac:dyDescent="0.3">
      <c r="A73" s="4">
        <v>72</v>
      </c>
      <c r="B73" s="12" t="str">
        <f>IF($A73&lt;&gt;"",IF(VLOOKUP($A73,VocabularyAdoption!$A:$K,8,)=0,"",VLOOKUP($A73,VocabularyAdoption!$A:$K,8,)),"")</f>
        <v/>
      </c>
      <c r="C73" s="12" t="str">
        <f>IF($A73&lt;&gt;"",VLOOKUP($A73,Vocabulary!$A:$J,6,),"")</f>
        <v>EU</v>
      </c>
      <c r="D73" s="12" t="str">
        <f>IF($A73&lt;&gt;"",VLOOKUP($A73,Vocabulary!$A:$J,8,),"")</f>
        <v>eu</v>
      </c>
      <c r="E73" s="12" t="str">
        <f>IFERROR(VLOOKUP(D73,Prefix!$A:$B,2,),"")</f>
        <v>eu:</v>
      </c>
      <c r="F73" s="12" t="str">
        <f>IF($A73&lt;&gt;"",IF(VLOOKUP($A73,Vocabulary!$A:$J,9,)=0,"",VLOOKUP($A73,Vocabulary!$A:$J,9,)),"")</f>
        <v/>
      </c>
      <c r="G73" s="12" t="str">
        <f>IF($A73&lt;&gt;"",VLOOKUP($A73,Vocabulary!$A:$J,4,),"")</f>
        <v>Other</v>
      </c>
      <c r="H73" s="12" t="str">
        <f>IF($A73&lt;&gt;"",VLOOKUP($A73,Vocabulary!$A:$J,5,),"")</f>
        <v>Property</v>
      </c>
      <c r="I73" s="12" t="str">
        <f>IF(Table9[[#This Row],[URIName]]="",IF(AND(H73="ConceptScheme",LEFT(D73,7) &lt;&gt; "inspire", LEFT(D73,4) &lt;&gt; "oeaw"),CONCATENATE("&lt;",E73,LOWER(IF(F73="",J73,F73)),"&gt;"),CONCATENATE("&lt;",E73,IF(F73="",J73,F73),"&gt;")),CONCATENATE("&lt;",Table9[[#This Row],[URIName]],"&gt;"))</f>
        <v>&lt;eu:EventType&gt;</v>
      </c>
      <c r="J73" s="12" t="str">
        <f>IF($A73&lt;&gt;"",VLOOKUP($A73,Vocabulary!$A:$J,2,),"")</f>
        <v>EventType</v>
      </c>
      <c r="K73" s="12" t="str">
        <f>IFERROR(IF(VLOOKUP(A73,VocabularyNL!$A:$G,6)=0,"",VLOOKUP(A73,VocabularyNL!$A:$G,6)),"")</f>
        <v/>
      </c>
      <c r="L73" s="12" t="str">
        <f>IFERROR(IF(VLOOKUP(A73,VocabularyFR!$A:$G,6)=0,"",VLOOKUP(A73,VocabularyFR!$A:$G,6)),"")</f>
        <v/>
      </c>
      <c r="M73" s="12" t="str">
        <f>IFERROR(IF(VLOOKUP(A73,Vocabulary!$A:$F,3)=0,"",VLOOKUP(A73,Vocabulary!$A:$F,3)),"")</f>
        <v>The type property links an Event to a controlled vocabulary of event types and it is the nature of those controlled vocabularies that is the major difference between a business event, such as creating the business in the first place and a life event, such as the birth of a child.</v>
      </c>
      <c r="N73" s="12" t="str">
        <f>IFERROR(IF(VLOOKUP(A73,VocabularyNL!$A:$H,7)=0,"",VLOOKUP(A73,VocabularyNL!$A:$H,7)),"")</f>
        <v/>
      </c>
      <c r="O73" s="12" t="str">
        <f>IFERROR(IF(VLOOKUP(A73,VocabularyFR!$A:$H,7)=0,"",VLOOKUP(A73,VocabularyFR!$A:$H,7)),"")</f>
        <v/>
      </c>
      <c r="P73" s="12" t="str">
        <f>IF($A73&lt;&gt;"",IF(VLOOKUP($A73,Vocabulary!$A:$J,7,)&lt;&gt;"",VLOOKUP($A73,Vocabulary!$A:$J,7,),""),"")</f>
        <v/>
      </c>
      <c r="Q73" s="12" t="str">
        <f>IFERROR(IF(VLOOKUP(A73,VocabularyNL!$A:$H,8)=0,"",VLOOKUP(A73,VocabularyNL!$A:$H,8)),"")</f>
        <v/>
      </c>
      <c r="R73" s="12" t="str">
        <f>IFERROR(IF(VLOOKUP(A73,VocabularyFR!$A:$H,8)=0,"",VLOOKUP(A73,VocabularyFR!$A:$H,8)),"")</f>
        <v/>
      </c>
      <c r="S73" s="12" t="str">
        <f>VLOOKUP(Table9[[#This Row],[Id]],Vocabulary!A:K,11)</f>
        <v>no</v>
      </c>
      <c r="T73" s="12" t="str">
        <f>VLOOKUP(Table9[[#This Row],[Id]],Vocabulary!A:L,12)</f>
        <v>no</v>
      </c>
    </row>
    <row r="74" spans="1:20" ht="28.8" hidden="1" x14ac:dyDescent="0.3">
      <c r="A74" s="4">
        <v>73</v>
      </c>
      <c r="B74" s="12" t="str">
        <f>IF($A74&lt;&gt;"",IF(VLOOKUP($A74,VocabularyAdoption!$A:$K,8,)=0,"",VLOOKUP($A74,VocabularyAdoption!$A:$K,8,)),"")</f>
        <v/>
      </c>
      <c r="C74" s="12" t="str">
        <f>IF($A74&lt;&gt;"",VLOOKUP($A74,Vocabulary!$A:$J,6,),"")</f>
        <v>EU</v>
      </c>
      <c r="D74" s="12" t="str">
        <f>IF($A74&lt;&gt;"",VLOOKUP($A74,Vocabulary!$A:$J,8,),"")</f>
        <v>eu</v>
      </c>
      <c r="E74" s="12" t="str">
        <f>IFERROR(VLOOKUP(D74,Prefix!$A:$B,2,),"")</f>
        <v>eu:</v>
      </c>
      <c r="F74" s="12" t="str">
        <f>IF($A74&lt;&gt;"",IF(VLOOKUP($A74,Vocabulary!$A:$J,9,)=0,"",VLOOKUP($A74,Vocabulary!$A:$J,9,)),"")</f>
        <v/>
      </c>
      <c r="G74" s="12" t="str">
        <f>IF($A74&lt;&gt;"",VLOOKUP($A74,Vocabulary!$A:$J,4,),"")</f>
        <v>Other</v>
      </c>
      <c r="H74" s="12" t="str">
        <f>IF($A74&lt;&gt;"",VLOOKUP($A74,Vocabulary!$A:$J,5,),"")</f>
        <v>Association</v>
      </c>
      <c r="I74" s="12" t="str">
        <f>IF(Table9[[#This Row],[URIName]]="",IF(AND(H74="ConceptScheme",LEFT(D74,7) &lt;&gt; "inspire", LEFT(D74,4) &lt;&gt; "oeaw"),CONCATENATE("&lt;",E74,LOWER(IF(F74="",J74,F74)),"&gt;"),CONCATENATE("&lt;",E74,IF(F74="",J74,F74),"&gt;")),CONCATENATE("&lt;",Table9[[#This Row],[URIName]],"&gt;"))</f>
        <v>&lt;eu:EventRelatedService&gt;</v>
      </c>
      <c r="J74" s="12" t="str">
        <f>IF($A74&lt;&gt;"",VLOOKUP($A74,Vocabulary!$A:$J,2,),"")</f>
        <v>EventRelatedService</v>
      </c>
      <c r="K74" s="12" t="str">
        <f>IFERROR(IF(VLOOKUP(A74,VocabularyNL!$A:$G,6)=0,"",VLOOKUP(A74,VocabularyNL!$A:$G,6)),"")</f>
        <v/>
      </c>
      <c r="L74" s="12" t="str">
        <f>IFERROR(IF(VLOOKUP(A74,VocabularyFR!$A:$G,6)=0,"",VLOOKUP(A74,VocabularyFR!$A:$G,6)),"")</f>
        <v/>
      </c>
      <c r="M74" s="12" t="str">
        <f>IFERROR(IF(VLOOKUP(A74,Vocabulary!$A:$F,3)=0,"",VLOOKUP(A74,Vocabulary!$A:$F,3)),"")</f>
        <v xml:space="preserve">This property links an event directly to a public service that is related to it. </v>
      </c>
      <c r="N74" s="12" t="str">
        <f>IFERROR(IF(VLOOKUP(A74,VocabularyNL!$A:$H,7)=0,"",VLOOKUP(A74,VocabularyNL!$A:$H,7)),"")</f>
        <v/>
      </c>
      <c r="O74" s="12" t="str">
        <f>IFERROR(IF(VLOOKUP(A74,VocabularyFR!$A:$H,7)=0,"",VLOOKUP(A74,VocabularyFR!$A:$H,7)),"")</f>
        <v/>
      </c>
      <c r="P74" s="12" t="str">
        <f>IF($A74&lt;&gt;"",IF(VLOOKUP($A74,Vocabulary!$A:$J,7,)&lt;&gt;"",VLOOKUP($A74,Vocabulary!$A:$J,7,),""),"")</f>
        <v/>
      </c>
      <c r="Q74" s="12" t="str">
        <f>IFERROR(IF(VLOOKUP(A74,VocabularyNL!$A:$H,8)=0,"",VLOOKUP(A74,VocabularyNL!$A:$H,8)),"")</f>
        <v/>
      </c>
      <c r="R74" s="12" t="str">
        <f>IFERROR(IF(VLOOKUP(A74,VocabularyFR!$A:$H,8)=0,"",VLOOKUP(A74,VocabularyFR!$A:$H,8)),"")</f>
        <v/>
      </c>
      <c r="S74" s="12" t="str">
        <f>VLOOKUP(Table9[[#This Row],[Id]],Vocabulary!A:K,11)</f>
        <v>no</v>
      </c>
      <c r="T74" s="12" t="str">
        <f>VLOOKUP(Table9[[#This Row],[Id]],Vocabulary!A:L,12)</f>
        <v>no</v>
      </c>
    </row>
    <row r="75" spans="1:20" ht="100.8" hidden="1" x14ac:dyDescent="0.3">
      <c r="A75" s="4">
        <v>74</v>
      </c>
      <c r="B75" s="12" t="str">
        <f>IF($A75&lt;&gt;"",IF(VLOOKUP($A75,VocabularyAdoption!$A:$K,8,)=0,"",VLOOKUP($A75,VocabularyAdoption!$A:$K,8,)),"")</f>
        <v/>
      </c>
      <c r="C75" s="12" t="str">
        <f>IF($A75&lt;&gt;"",VLOOKUP($A75,Vocabulary!$A:$J,6,),"")</f>
        <v>EU</v>
      </c>
      <c r="D75" s="12" t="str">
        <f>IF($A75&lt;&gt;"",VLOOKUP($A75,Vocabulary!$A:$J,8,),"")</f>
        <v>eu</v>
      </c>
      <c r="E75" s="12" t="str">
        <f>IFERROR(VLOOKUP(D75,Prefix!$A:$B,2,),"")</f>
        <v>eu:</v>
      </c>
      <c r="F75" s="12" t="str">
        <f>IF($A75&lt;&gt;"",IF(VLOOKUP($A75,Vocabulary!$A:$J,9,)=0,"",VLOOKUP($A75,Vocabulary!$A:$J,9,)),"")</f>
        <v/>
      </c>
      <c r="G75" s="12" t="str">
        <f>IF($A75&lt;&gt;"",VLOOKUP($A75,Vocabulary!$A:$J,4,),"")</f>
        <v>Other</v>
      </c>
      <c r="H75" s="12" t="str">
        <f>IF($A75&lt;&gt;"",VLOOKUP($A75,Vocabulary!$A:$J,5,),"")</f>
        <v>Class</v>
      </c>
      <c r="I75" s="12" t="str">
        <f>IF(Table9[[#This Row],[URIName]]="",IF(AND(H75="ConceptScheme",LEFT(D75,7) &lt;&gt; "inspire", LEFT(D75,4) &lt;&gt; "oeaw"),CONCATENATE("&lt;",E75,LOWER(IF(F75="",J75,F75)),"&gt;"),CONCATENATE("&lt;",E75,IF(F75="",J75,F75),"&gt;")),CONCATENATE("&lt;",Table9[[#This Row],[URIName]],"&gt;"))</f>
        <v>&lt;eu:Evidence&gt;</v>
      </c>
      <c r="J75" s="12" t="str">
        <f>IF($A75&lt;&gt;"",VLOOKUP($A75,Vocabulary!$A:$J,2,),"")</f>
        <v>Evidence</v>
      </c>
      <c r="K75" s="12" t="str">
        <f>IFERROR(IF(VLOOKUP(A75,VocabularyNL!$A:$G,6)=0,"",VLOOKUP(A75,VocabularyNL!$A:$G,6)),"")</f>
        <v/>
      </c>
      <c r="L75" s="12" t="str">
        <f>IFERROR(IF(VLOOKUP(A75,VocabularyFR!$A:$G,6)=0,"",VLOOKUP(A75,VocabularyFR!$A:$G,6)),"")</f>
        <v/>
      </c>
      <c r="M75" s="12" t="str">
        <f>IFERROR(IF(VLOOKUP(A75,Vocabulary!$A:$F,3)=0,"",VLOOKUP(A75,Vocabulary!$A:$F,3)),"")</f>
        <v>Evidence is any resource that can document or support a criterion response.
The Evidence class contains information that proves that a criterion requirement
exists or is true, in particular evidences are used to prove that a specific criterion is
met.</v>
      </c>
      <c r="N75" s="12" t="str">
        <f>IFERROR(IF(VLOOKUP(A75,VocabularyNL!$A:$H,7)=0,"",VLOOKUP(A75,VocabularyNL!$A:$H,7)),"")</f>
        <v/>
      </c>
      <c r="O75" s="12" t="str">
        <f>IFERROR(IF(VLOOKUP(A75,VocabularyFR!$A:$H,7)=0,"",VLOOKUP(A75,VocabularyFR!$A:$H,7)),"")</f>
        <v/>
      </c>
      <c r="P75" s="12" t="str">
        <f>IF($A75&lt;&gt;"",IF(VLOOKUP($A75,Vocabulary!$A:$J,7,)&lt;&gt;"",VLOOKUP($A75,Vocabulary!$A:$J,7,),""),"")</f>
        <v/>
      </c>
      <c r="Q75" s="12" t="str">
        <f>IFERROR(IF(VLOOKUP(A75,VocabularyNL!$A:$H,8)=0,"",VLOOKUP(A75,VocabularyNL!$A:$H,8)),"")</f>
        <v/>
      </c>
      <c r="R75" s="12" t="str">
        <f>IFERROR(IF(VLOOKUP(A75,VocabularyFR!$A:$H,8)=0,"",VLOOKUP(A75,VocabularyFR!$A:$H,8)),"")</f>
        <v/>
      </c>
      <c r="S75" s="12" t="str">
        <f>VLOOKUP(Table9[[#This Row],[Id]],Vocabulary!A:K,11)</f>
        <v>no</v>
      </c>
      <c r="T75" s="12" t="str">
        <f>VLOOKUP(Table9[[#This Row],[Id]],Vocabulary!A:L,12)</f>
        <v>no</v>
      </c>
    </row>
    <row r="76" spans="1:20" hidden="1" x14ac:dyDescent="0.3">
      <c r="A76" s="4">
        <v>75</v>
      </c>
      <c r="B76" s="12" t="str">
        <f>IF($A76&lt;&gt;"",IF(VLOOKUP($A76,VocabularyAdoption!$A:$K,8,)=0,"",VLOOKUP($A76,VocabularyAdoption!$A:$K,8,)),"")</f>
        <v/>
      </c>
      <c r="C76" s="12" t="str">
        <f>IF($A76&lt;&gt;"",VLOOKUP($A76,Vocabulary!$A:$J,6,),"")</f>
        <v>EU</v>
      </c>
      <c r="D76" s="12" t="str">
        <f>IF($A76&lt;&gt;"",VLOOKUP($A76,Vocabulary!$A:$J,8,),"")</f>
        <v>eu</v>
      </c>
      <c r="E76" s="12" t="str">
        <f>IFERROR(VLOOKUP(D76,Prefix!$A:$B,2,),"")</f>
        <v>eu:</v>
      </c>
      <c r="F76" s="12" t="str">
        <f>IF($A76&lt;&gt;"",IF(VLOOKUP($A76,Vocabulary!$A:$J,9,)=0,"",VLOOKUP($A76,Vocabulary!$A:$J,9,)),"")</f>
        <v/>
      </c>
      <c r="G76" s="12" t="str">
        <f>IF($A76&lt;&gt;"",VLOOKUP($A76,Vocabulary!$A:$J,4,),"")</f>
        <v>Other</v>
      </c>
      <c r="H76" s="12" t="str">
        <f>IF($A76&lt;&gt;"",VLOOKUP($A76,Vocabulary!$A:$J,5,),"")</f>
        <v>Property</v>
      </c>
      <c r="I76" s="12" t="str">
        <f>IF(Table9[[#This Row],[URIName]]="",IF(AND(H76="ConceptScheme",LEFT(D76,7) &lt;&gt; "inspire", LEFT(D76,4) &lt;&gt; "oeaw"),CONCATENATE("&lt;",E76,LOWER(IF(F76="",J76,F76)),"&gt;"),CONCATENATE("&lt;",E76,IF(F76="",J76,F76),"&gt;")),CONCATENATE("&lt;",Table9[[#This Row],[URIName]],"&gt;"))</f>
        <v>&lt;eu:EvidenceIdentifier&gt;</v>
      </c>
      <c r="J76" s="12" t="str">
        <f>IF($A76&lt;&gt;"",VLOOKUP($A76,Vocabulary!$A:$J,2,),"")</f>
        <v>EvidenceIdentifier</v>
      </c>
      <c r="K76" s="12" t="str">
        <f>IFERROR(IF(VLOOKUP(A76,VocabularyNL!$A:$G,6)=0,"",VLOOKUP(A76,VocabularyNL!$A:$G,6)),"")</f>
        <v/>
      </c>
      <c r="L76" s="12" t="str">
        <f>IFERROR(IF(VLOOKUP(A76,VocabularyFR!$A:$G,6)=0,"",VLOOKUP(A76,VocabularyFR!$A:$G,6)),"")</f>
        <v/>
      </c>
      <c r="M76" s="12" t="str">
        <f>IFERROR(IF(VLOOKUP(A76,Vocabulary!$A:$F,3)=0,"",VLOOKUP(A76,Vocabulary!$A:$F,3)),"")</f>
        <v>An Evidence must have an identifier.</v>
      </c>
      <c r="N76" s="12" t="str">
        <f>IFERROR(IF(VLOOKUP(A76,VocabularyNL!$A:$H,7)=0,"",VLOOKUP(A76,VocabularyNL!$A:$H,7)),"")</f>
        <v/>
      </c>
      <c r="O76" s="12" t="str">
        <f>IFERROR(IF(VLOOKUP(A76,VocabularyFR!$A:$H,7)=0,"",VLOOKUP(A76,VocabularyFR!$A:$H,7)),"")</f>
        <v/>
      </c>
      <c r="P76" s="12" t="str">
        <f>IF($A76&lt;&gt;"",IF(VLOOKUP($A76,Vocabulary!$A:$J,7,)&lt;&gt;"",VLOOKUP($A76,Vocabulary!$A:$J,7,),""),"")</f>
        <v/>
      </c>
      <c r="Q76" s="12" t="str">
        <f>IFERROR(IF(VLOOKUP(A76,VocabularyNL!$A:$H,8)=0,"",VLOOKUP(A76,VocabularyNL!$A:$H,8)),"")</f>
        <v/>
      </c>
      <c r="R76" s="12" t="str">
        <f>IFERROR(IF(VLOOKUP(A76,VocabularyFR!$A:$H,8)=0,"",VLOOKUP(A76,VocabularyFR!$A:$H,8)),"")</f>
        <v/>
      </c>
      <c r="S76" s="12" t="str">
        <f>VLOOKUP(Table9[[#This Row],[Id]],Vocabulary!A:K,11)</f>
        <v>no</v>
      </c>
      <c r="T76" s="12" t="str">
        <f>VLOOKUP(Table9[[#This Row],[Id]],Vocabulary!A:L,12)</f>
        <v>no</v>
      </c>
    </row>
    <row r="77" spans="1:20" ht="57.6" hidden="1" x14ac:dyDescent="0.3">
      <c r="A77" s="4">
        <v>76</v>
      </c>
      <c r="B77" s="12" t="str">
        <f>IF($A77&lt;&gt;"",IF(VLOOKUP($A77,VocabularyAdoption!$A:$K,8,)=0,"",VLOOKUP($A77,VocabularyAdoption!$A:$K,8,)),"")</f>
        <v/>
      </c>
      <c r="C77" s="12" t="str">
        <f>IF($A77&lt;&gt;"",VLOOKUP($A77,Vocabulary!$A:$J,6,),"")</f>
        <v>EU</v>
      </c>
      <c r="D77" s="12" t="str">
        <f>IF($A77&lt;&gt;"",VLOOKUP($A77,Vocabulary!$A:$J,8,),"")</f>
        <v>eu</v>
      </c>
      <c r="E77" s="12" t="str">
        <f>IFERROR(VLOOKUP(D77,Prefix!$A:$B,2,),"")</f>
        <v>eu:</v>
      </c>
      <c r="F77" s="12" t="str">
        <f>IF($A77&lt;&gt;"",IF(VLOOKUP($A77,Vocabulary!$A:$J,9,)=0,"",VLOOKUP($A77,Vocabulary!$A:$J,9,)),"")</f>
        <v/>
      </c>
      <c r="G77" s="12" t="str">
        <f>IF($A77&lt;&gt;"",VLOOKUP($A77,Vocabulary!$A:$J,4,),"")</f>
        <v>Other</v>
      </c>
      <c r="H77" s="12" t="str">
        <f>IF($A77&lt;&gt;"",VLOOKUP($A77,Vocabulary!$A:$J,5,),"")</f>
        <v>Property</v>
      </c>
      <c r="I77" s="12" t="str">
        <f>IF(Table9[[#This Row],[URIName]]="",IF(AND(H77="ConceptScheme",LEFT(D77,7) &lt;&gt; "inspire", LEFT(D77,4) &lt;&gt; "oeaw"),CONCATENATE("&lt;",E77,LOWER(IF(F77="",J77,F77)),"&gt;"),CONCATENATE("&lt;",E77,IF(F77="",J77,F77),"&gt;")),CONCATENATE("&lt;",Table9[[#This Row],[URIName]],"&gt;"))</f>
        <v>&lt;eu:EvidenceEvidenceType&gt;</v>
      </c>
      <c r="J77" s="12" t="str">
        <f>IF($A77&lt;&gt;"",VLOOKUP($A77,Vocabulary!$A:$J,2,),"")</f>
        <v>EvidenceEvidenceType</v>
      </c>
      <c r="K77" s="12" t="str">
        <f>IFERROR(IF(VLOOKUP(A77,VocabularyNL!$A:$G,6)=0,"",VLOOKUP(A77,VocabularyNL!$A:$G,6)),"")</f>
        <v/>
      </c>
      <c r="L77" s="12" t="str">
        <f>IFERROR(IF(VLOOKUP(A77,VocabularyFR!$A:$G,6)=0,"",VLOOKUP(A77,VocabularyFR!$A:$G,6)),"")</f>
        <v/>
      </c>
      <c r="M77" s="12" t="str">
        <f>IFERROR(IF(VLOOKUP(A77,Vocabulary!$A:$F,3)=0,"",VLOOKUP(A77,Vocabulary!$A:$F,3)),"")</f>
        <v>The Evidences contain a property type to categorize evidences and to allow for the
creation of controlled vocabularies that can facilitate automatic translation.</v>
      </c>
      <c r="N77" s="12" t="str">
        <f>IFERROR(IF(VLOOKUP(A77,VocabularyNL!$A:$H,7)=0,"",VLOOKUP(A77,VocabularyNL!$A:$H,7)),"")</f>
        <v/>
      </c>
      <c r="O77" s="12" t="str">
        <f>IFERROR(IF(VLOOKUP(A77,VocabularyFR!$A:$H,7)=0,"",VLOOKUP(A77,VocabularyFR!$A:$H,7)),"")</f>
        <v/>
      </c>
      <c r="P77" s="12" t="str">
        <f>IF($A77&lt;&gt;"",IF(VLOOKUP($A77,Vocabulary!$A:$J,7,)&lt;&gt;"",VLOOKUP($A77,Vocabulary!$A:$J,7,),""),"")</f>
        <v/>
      </c>
      <c r="Q77" s="12" t="str">
        <f>IFERROR(IF(VLOOKUP(A77,VocabularyNL!$A:$H,8)=0,"",VLOOKUP(A77,VocabularyNL!$A:$H,8)),"")</f>
        <v/>
      </c>
      <c r="R77" s="12" t="str">
        <f>IFERROR(IF(VLOOKUP(A77,VocabularyFR!$A:$H,8)=0,"",VLOOKUP(A77,VocabularyFR!$A:$H,8)),"")</f>
        <v/>
      </c>
      <c r="S77" s="12" t="str">
        <f>VLOOKUP(Table9[[#This Row],[Id]],Vocabulary!A:K,11)</f>
        <v>no</v>
      </c>
      <c r="T77" s="12" t="str">
        <f>VLOOKUP(Table9[[#This Row],[Id]],Vocabulary!A:L,12)</f>
        <v>no</v>
      </c>
    </row>
    <row r="78" spans="1:20" ht="28.8" hidden="1" x14ac:dyDescent="0.3">
      <c r="A78" s="4">
        <v>77</v>
      </c>
      <c r="B78" s="12" t="str">
        <f>IF($A78&lt;&gt;"",IF(VLOOKUP($A78,VocabularyAdoption!$A:$K,8,)=0,"",VLOOKUP($A78,VocabularyAdoption!$A:$K,8,)),"")</f>
        <v/>
      </c>
      <c r="C78" s="12" t="str">
        <f>IF($A78&lt;&gt;"",VLOOKUP($A78,Vocabulary!$A:$J,6,),"")</f>
        <v>EU</v>
      </c>
      <c r="D78" s="12" t="str">
        <f>IF($A78&lt;&gt;"",VLOOKUP($A78,Vocabulary!$A:$J,8,),"")</f>
        <v>eu</v>
      </c>
      <c r="E78" s="12" t="str">
        <f>IFERROR(VLOOKUP(D78,Prefix!$A:$B,2,),"")</f>
        <v>eu:</v>
      </c>
      <c r="F78" s="12" t="str">
        <f>IF($A78&lt;&gt;"",IF(VLOOKUP($A78,Vocabulary!$A:$J,9,)=0,"",VLOOKUP($A78,Vocabulary!$A:$J,9,)),"")</f>
        <v/>
      </c>
      <c r="G78" s="12" t="str">
        <f>IF($A78&lt;&gt;"",VLOOKUP($A78,Vocabulary!$A:$J,4,),"")</f>
        <v>Other</v>
      </c>
      <c r="H78" s="12" t="str">
        <f>IF($A78&lt;&gt;"",VLOOKUP($A78,Vocabulary!$A:$J,5,),"")</f>
        <v>Property</v>
      </c>
      <c r="I78" s="12" t="str">
        <f>IF(Table9[[#This Row],[URIName]]="",IF(AND(H78="ConceptScheme",LEFT(D78,7) &lt;&gt; "inspire", LEFT(D78,4) &lt;&gt; "oeaw"),CONCATENATE("&lt;",E78,LOWER(IF(F78="",J78,F78)),"&gt;"),CONCATENATE("&lt;",E78,IF(F78="",J78,F78),"&gt;")),CONCATENATE("&lt;",Table9[[#This Row],[URIName]],"&gt;"))</f>
        <v>&lt;eu:EvidenceName&gt;</v>
      </c>
      <c r="J78" s="12" t="str">
        <f>IF($A78&lt;&gt;"",VLOOKUP($A78,Vocabulary!$A:$J,2,),"")</f>
        <v>EvidenceName</v>
      </c>
      <c r="K78" s="12" t="str">
        <f>IFERROR(IF(VLOOKUP(A78,VocabularyNL!$A:$G,6)=0,"",VLOOKUP(A78,VocabularyNL!$A:$G,6)),"")</f>
        <v/>
      </c>
      <c r="L78" s="12" t="str">
        <f>IFERROR(IF(VLOOKUP(A78,VocabularyFR!$A:$G,6)=0,"",VLOOKUP(A78,VocabularyFR!$A:$G,6)),"")</f>
        <v/>
      </c>
      <c r="M78" s="12" t="str">
        <f>IFERROR(IF(VLOOKUP(A78,Vocabulary!$A:$F,3)=0,"",VLOOKUP(A78,Vocabulary!$A:$F,3)),"")</f>
        <v xml:space="preserve">An Evidence may have a name by which it is referred to. </v>
      </c>
      <c r="N78" s="12" t="str">
        <f>IFERROR(IF(VLOOKUP(A78,VocabularyNL!$A:$H,7)=0,"",VLOOKUP(A78,VocabularyNL!$A:$H,7)),"")</f>
        <v/>
      </c>
      <c r="O78" s="12" t="str">
        <f>IFERROR(IF(VLOOKUP(A78,VocabularyFR!$A:$H,7)=0,"",VLOOKUP(A78,VocabularyFR!$A:$H,7)),"")</f>
        <v/>
      </c>
      <c r="P78" s="12" t="str">
        <f>IF($A78&lt;&gt;"",IF(VLOOKUP($A78,Vocabulary!$A:$J,7,)&lt;&gt;"",VLOOKUP($A78,Vocabulary!$A:$J,7,),""),"")</f>
        <v/>
      </c>
      <c r="Q78" s="12" t="str">
        <f>IFERROR(IF(VLOOKUP(A78,VocabularyNL!$A:$H,8)=0,"",VLOOKUP(A78,VocabularyNL!$A:$H,8)),"")</f>
        <v/>
      </c>
      <c r="R78" s="12" t="str">
        <f>IFERROR(IF(VLOOKUP(A78,VocabularyFR!$A:$H,8)=0,"",VLOOKUP(A78,VocabularyFR!$A:$H,8)),"")</f>
        <v/>
      </c>
      <c r="S78" s="12" t="str">
        <f>VLOOKUP(Table9[[#This Row],[Id]],Vocabulary!A:K,11)</f>
        <v>no</v>
      </c>
      <c r="T78" s="12" t="str">
        <f>VLOOKUP(Table9[[#This Row],[Id]],Vocabulary!A:L,12)</f>
        <v>no</v>
      </c>
    </row>
    <row r="79" spans="1:20" hidden="1" x14ac:dyDescent="0.3">
      <c r="A79" s="4">
        <v>78</v>
      </c>
      <c r="B79" s="12" t="str">
        <f>IF($A79&lt;&gt;"",IF(VLOOKUP($A79,VocabularyAdoption!$A:$K,8,)=0,"",VLOOKUP($A79,VocabularyAdoption!$A:$K,8,)),"")</f>
        <v/>
      </c>
      <c r="C79" s="12" t="str">
        <f>IF($A79&lt;&gt;"",VLOOKUP($A79,Vocabulary!$A:$J,6,),"")</f>
        <v>EU</v>
      </c>
      <c r="D79" s="12" t="str">
        <f>IF($A79&lt;&gt;"",VLOOKUP($A79,Vocabulary!$A:$J,8,),"")</f>
        <v>eu</v>
      </c>
      <c r="E79" s="12" t="str">
        <f>IFERROR(VLOOKUP(D79,Prefix!$A:$B,2,),"")</f>
        <v>eu:</v>
      </c>
      <c r="F79" s="12" t="str">
        <f>IF($A79&lt;&gt;"",IF(VLOOKUP($A79,Vocabulary!$A:$J,9,)=0,"",VLOOKUP($A79,Vocabulary!$A:$J,9,)),"")</f>
        <v/>
      </c>
      <c r="G79" s="12" t="str">
        <f>IF($A79&lt;&gt;"",VLOOKUP($A79,Vocabulary!$A:$J,4,),"")</f>
        <v>Other</v>
      </c>
      <c r="H79" s="12" t="str">
        <f>IF($A79&lt;&gt;"",VLOOKUP($A79,Vocabulary!$A:$J,5,),"")</f>
        <v>Property</v>
      </c>
      <c r="I79" s="12" t="str">
        <f>IF(Table9[[#This Row],[URIName]]="",IF(AND(H79="ConceptScheme",LEFT(D79,7) &lt;&gt; "inspire", LEFT(D79,4) &lt;&gt; "oeaw"),CONCATENATE("&lt;",E79,LOWER(IF(F79="",J79,F79)),"&gt;"),CONCATENATE("&lt;",E79,IF(F79="",J79,F79),"&gt;")),CONCATENATE("&lt;",Table9[[#This Row],[URIName]],"&gt;"))</f>
        <v>&lt;eu:EvidenceDescription&gt;</v>
      </c>
      <c r="J79" s="12" t="str">
        <f>IF($A79&lt;&gt;"",VLOOKUP($A79,Vocabulary!$A:$J,2,),"")</f>
        <v>EvidenceDescription</v>
      </c>
      <c r="K79" s="12" t="str">
        <f>IFERROR(IF(VLOOKUP(A79,VocabularyNL!$A:$G,6)=0,"",VLOOKUP(A79,VocabularyNL!$A:$G,6)),"")</f>
        <v/>
      </c>
      <c r="L79" s="12" t="str">
        <f>IFERROR(IF(VLOOKUP(A79,VocabularyFR!$A:$G,6)=0,"",VLOOKUP(A79,VocabularyFR!$A:$G,6)),"")</f>
        <v/>
      </c>
      <c r="M79" s="12" t="str">
        <f>IFERROR(IF(VLOOKUP(A79,Vocabulary!$A:$F,3)=0,"",VLOOKUP(A79,Vocabulary!$A:$F,3)),"")</f>
        <v xml:space="preserve">An Evidence may have an explanatory description. </v>
      </c>
      <c r="N79" s="12" t="str">
        <f>IFERROR(IF(VLOOKUP(A79,VocabularyNL!$A:$H,7)=0,"",VLOOKUP(A79,VocabularyNL!$A:$H,7)),"")</f>
        <v/>
      </c>
      <c r="O79" s="12" t="str">
        <f>IFERROR(IF(VLOOKUP(A79,VocabularyFR!$A:$H,7)=0,"",VLOOKUP(A79,VocabularyFR!$A:$H,7)),"")</f>
        <v/>
      </c>
      <c r="P79" s="12" t="str">
        <f>IF($A79&lt;&gt;"",IF(VLOOKUP($A79,Vocabulary!$A:$J,7,)&lt;&gt;"",VLOOKUP($A79,Vocabulary!$A:$J,7,),""),"")</f>
        <v/>
      </c>
      <c r="Q79" s="12" t="str">
        <f>IFERROR(IF(VLOOKUP(A79,VocabularyNL!$A:$H,8)=0,"",VLOOKUP(A79,VocabularyNL!$A:$H,8)),"")</f>
        <v/>
      </c>
      <c r="R79" s="12" t="str">
        <f>IFERROR(IF(VLOOKUP(A79,VocabularyFR!$A:$H,8)=0,"",VLOOKUP(A79,VocabularyFR!$A:$H,8)),"")</f>
        <v/>
      </c>
      <c r="S79" s="12" t="str">
        <f>VLOOKUP(Table9[[#This Row],[Id]],Vocabulary!A:K,11)</f>
        <v>no</v>
      </c>
      <c r="T79" s="12" t="str">
        <f>VLOOKUP(Table9[[#This Row],[Id]],Vocabulary!A:L,12)</f>
        <v>no</v>
      </c>
    </row>
    <row r="80" spans="1:20" ht="43.2" hidden="1" x14ac:dyDescent="0.3">
      <c r="A80" s="4">
        <v>79</v>
      </c>
      <c r="B80" s="12" t="str">
        <f>IF($A80&lt;&gt;"",IF(VLOOKUP($A80,VocabularyAdoption!$A:$K,8,)=0,"",VLOOKUP($A80,VocabularyAdoption!$A:$K,8,)),"")</f>
        <v/>
      </c>
      <c r="C80" s="12" t="str">
        <f>IF($A80&lt;&gt;"",VLOOKUP($A80,Vocabulary!$A:$J,6,),"")</f>
        <v>EU</v>
      </c>
      <c r="D80" s="12" t="str">
        <f>IF($A80&lt;&gt;"",VLOOKUP($A80,Vocabulary!$A:$J,8,),"")</f>
        <v>eu</v>
      </c>
      <c r="E80" s="12" t="str">
        <f>IFERROR(VLOOKUP(D80,Prefix!$A:$B,2,),"")</f>
        <v>eu:</v>
      </c>
      <c r="F80" s="12" t="str">
        <f>IF($A80&lt;&gt;"",IF(VLOOKUP($A80,Vocabulary!$A:$J,9,)=0,"",VLOOKUP($A80,Vocabulary!$A:$J,9,)),"")</f>
        <v/>
      </c>
      <c r="G80" s="12" t="str">
        <f>IF($A80&lt;&gt;"",VLOOKUP($A80,Vocabulary!$A:$J,4,),"")</f>
        <v>Other</v>
      </c>
      <c r="H80" s="12" t="str">
        <f>IF($A80&lt;&gt;"",VLOOKUP($A80,Vocabulary!$A:$J,5,),"")</f>
        <v>Property</v>
      </c>
      <c r="I80" s="12" t="str">
        <f>IF(Table9[[#This Row],[URIName]]="",IF(AND(H80="ConceptScheme",LEFT(D80,7) &lt;&gt; "inspire", LEFT(D80,4) &lt;&gt; "oeaw"),CONCATENATE("&lt;",E80,LOWER(IF(F80="",J80,F80)),"&gt;"),CONCATENATE("&lt;",E80,IF(F80="",J80,F80),"&gt;")),CONCATENATE("&lt;",Table9[[#This Row],[URIName]],"&gt;"))</f>
        <v>&lt;eu:EvidenceLanguage&gt;</v>
      </c>
      <c r="J80" s="12" t="str">
        <f>IF($A80&lt;&gt;"",VLOOKUP($A80,Vocabulary!$A:$J,2,),"")</f>
        <v>EvidenceLanguage</v>
      </c>
      <c r="K80" s="12" t="str">
        <f>IFERROR(IF(VLOOKUP(A80,VocabularyNL!$A:$G,6)=0,"",VLOOKUP(A80,VocabularyNL!$A:$G,6)),"")</f>
        <v/>
      </c>
      <c r="L80" s="12" t="str">
        <f>IFERROR(IF(VLOOKUP(A80,VocabularyFR!$A:$G,6)=0,"",VLOOKUP(A80,VocabularyFR!$A:$G,6)),"")</f>
        <v/>
      </c>
      <c r="M80" s="12" t="str">
        <f>IFERROR(IF(VLOOKUP(A80,Vocabulary!$A:$F,3)=0,"",VLOOKUP(A80,Vocabulary!$A:$F,3)),"")</f>
        <v>An Evidence may define the language the attestation of evidentiary document is
written in.</v>
      </c>
      <c r="N80" s="12" t="str">
        <f>IFERROR(IF(VLOOKUP(A80,VocabularyNL!$A:$H,7)=0,"",VLOOKUP(A80,VocabularyNL!$A:$H,7)),"")</f>
        <v/>
      </c>
      <c r="O80" s="12" t="str">
        <f>IFERROR(IF(VLOOKUP(A80,VocabularyFR!$A:$H,7)=0,"",VLOOKUP(A80,VocabularyFR!$A:$H,7)),"")</f>
        <v/>
      </c>
      <c r="P80" s="12" t="str">
        <f>IF($A80&lt;&gt;"",IF(VLOOKUP($A80,Vocabulary!$A:$J,7,)&lt;&gt;"",VLOOKUP($A80,Vocabulary!$A:$J,7,),""),"")</f>
        <v/>
      </c>
      <c r="Q80" s="12" t="str">
        <f>IFERROR(IF(VLOOKUP(A80,VocabularyNL!$A:$H,8)=0,"",VLOOKUP(A80,VocabularyNL!$A:$H,8)),"")</f>
        <v/>
      </c>
      <c r="R80" s="12" t="str">
        <f>IFERROR(IF(VLOOKUP(A80,VocabularyFR!$A:$H,8)=0,"",VLOOKUP(A80,VocabularyFR!$A:$H,8)),"")</f>
        <v/>
      </c>
      <c r="S80" s="12" t="str">
        <f>VLOOKUP(Table9[[#This Row],[Id]],Vocabulary!A:K,11)</f>
        <v>no</v>
      </c>
      <c r="T80" s="12" t="str">
        <f>VLOOKUP(Table9[[#This Row],[Id]],Vocabulary!A:L,12)</f>
        <v>no</v>
      </c>
    </row>
    <row r="81" spans="1:20" hidden="1" x14ac:dyDescent="0.3">
      <c r="A81" s="4">
        <v>80</v>
      </c>
      <c r="B81" s="12" t="str">
        <f>IF($A81&lt;&gt;"",IF(VLOOKUP($A81,VocabularyAdoption!$A:$K,8,)=0,"",VLOOKUP($A81,VocabularyAdoption!$A:$K,8,)),"")</f>
        <v/>
      </c>
      <c r="C81" s="12" t="str">
        <f>IF($A81&lt;&gt;"",VLOOKUP($A81,Vocabulary!$A:$J,6,),"")</f>
        <v>EU</v>
      </c>
      <c r="D81" s="12" t="str">
        <f>IF($A81&lt;&gt;"",VLOOKUP($A81,Vocabulary!$A:$J,8,),"")</f>
        <v>eu</v>
      </c>
      <c r="E81" s="12" t="str">
        <f>IFERROR(VLOOKUP(D81,Prefix!$A:$B,2,),"")</f>
        <v>eu:</v>
      </c>
      <c r="F81" s="12" t="str">
        <f>IF($A81&lt;&gt;"",IF(VLOOKUP($A81,Vocabulary!$A:$J,9,)=0,"",VLOOKUP($A81,Vocabulary!$A:$J,9,)),"")</f>
        <v/>
      </c>
      <c r="G81" s="12" t="str">
        <f>IF($A81&lt;&gt;"",VLOOKUP($A81,Vocabulary!$A:$J,4,),"")</f>
        <v>Other</v>
      </c>
      <c r="H81" s="12" t="str">
        <f>IF($A81&lt;&gt;"",VLOOKUP($A81,Vocabulary!$A:$J,5,),"")</f>
        <v>Association</v>
      </c>
      <c r="I81" s="12" t="str">
        <f>IF(Table9[[#This Row],[URIName]]="",IF(AND(H81="ConceptScheme",LEFT(D81,7) &lt;&gt; "inspire", LEFT(D81,4) &lt;&gt; "oeaw"),CONCATENATE("&lt;",E81,LOWER(IF(F81="",J81,F81)),"&gt;"),CONCATENATE("&lt;",E81,IF(F81="",J81,F81),"&gt;")),CONCATENATE("&lt;",Table9[[#This Row],[URIName]],"&gt;"))</f>
        <v>&lt;eu:EvidenceBelongsToAgent&gt;</v>
      </c>
      <c r="J81" s="12" t="str">
        <f>IF($A81&lt;&gt;"",VLOOKUP($A81,Vocabulary!$A:$J,2,),"")</f>
        <v>EvidenceBelongsToAgent</v>
      </c>
      <c r="K81" s="12" t="str">
        <f>IFERROR(IF(VLOOKUP(A81,VocabularyNL!$A:$G,6)=0,"",VLOOKUP(A81,VocabularyNL!$A:$G,6)),"")</f>
        <v/>
      </c>
      <c r="L81" s="12" t="str">
        <f>IFERROR(IF(VLOOKUP(A81,VocabularyFR!$A:$G,6)=0,"",VLOOKUP(A81,VocabularyFR!$A:$G,6)),"")</f>
        <v/>
      </c>
      <c r="M81" s="12" t="str">
        <f>IFERROR(IF(VLOOKUP(A81,Vocabulary!$A:$F,3)=0,"",VLOOKUP(A81,Vocabulary!$A:$F,3)),"")</f>
        <v>an evidence belongs to an agent (new entry)</v>
      </c>
      <c r="N81" s="12" t="str">
        <f>IFERROR(IF(VLOOKUP(A81,VocabularyNL!$A:$H,7)=0,"",VLOOKUP(A81,VocabularyNL!$A:$H,7)),"")</f>
        <v/>
      </c>
      <c r="O81" s="12" t="str">
        <f>IFERROR(IF(VLOOKUP(A81,VocabularyFR!$A:$H,7)=0,"",VLOOKUP(A81,VocabularyFR!$A:$H,7)),"")</f>
        <v/>
      </c>
      <c r="P81" s="12" t="str">
        <f>IF($A81&lt;&gt;"",IF(VLOOKUP($A81,Vocabulary!$A:$J,7,)&lt;&gt;"",VLOOKUP($A81,Vocabulary!$A:$J,7,),""),"")</f>
        <v/>
      </c>
      <c r="Q81" s="12" t="str">
        <f>IFERROR(IF(VLOOKUP(A81,VocabularyNL!$A:$H,8)=0,"",VLOOKUP(A81,VocabularyNL!$A:$H,8)),"")</f>
        <v/>
      </c>
      <c r="R81" s="12" t="str">
        <f>IFERROR(IF(VLOOKUP(A81,VocabularyFR!$A:$H,8)=0,"",VLOOKUP(A81,VocabularyFR!$A:$H,8)),"")</f>
        <v/>
      </c>
      <c r="S81" s="12" t="str">
        <f>VLOOKUP(Table9[[#This Row],[Id]],Vocabulary!A:K,11)</f>
        <v>no</v>
      </c>
      <c r="T81" s="12" t="str">
        <f>VLOOKUP(Table9[[#This Row],[Id]],Vocabulary!A:L,12)</f>
        <v>no</v>
      </c>
    </row>
    <row r="82" spans="1:20" ht="43.2" hidden="1" x14ac:dyDescent="0.3">
      <c r="A82" s="4">
        <v>81</v>
      </c>
      <c r="B82" s="12" t="str">
        <f>IF($A82&lt;&gt;"",IF(VLOOKUP($A82,VocabularyAdoption!$A:$K,8,)=0,"",VLOOKUP($A82,VocabularyAdoption!$A:$K,8,)),"")</f>
        <v/>
      </c>
      <c r="C82" s="12" t="str">
        <f>IF($A82&lt;&gt;"",VLOOKUP($A82,Vocabulary!$A:$J,6,),"")</f>
        <v>EU</v>
      </c>
      <c r="D82" s="12" t="str">
        <f>IF($A82&lt;&gt;"",VLOOKUP($A82,Vocabulary!$A:$J,8,),"")</f>
        <v>eu</v>
      </c>
      <c r="E82" s="12" t="str">
        <f>IFERROR(VLOOKUP(D82,Prefix!$A:$B,2,),"")</f>
        <v>eu:</v>
      </c>
      <c r="F82" s="12" t="str">
        <f>IF($A82&lt;&gt;"",IF(VLOOKUP($A82,Vocabulary!$A:$J,9,)=0,"",VLOOKUP($A82,Vocabulary!$A:$J,9,)),"")</f>
        <v/>
      </c>
      <c r="G82" s="12" t="str">
        <f>IF($A82&lt;&gt;"",VLOOKUP($A82,Vocabulary!$A:$J,4,),"")</f>
        <v>Other</v>
      </c>
      <c r="H82" s="12" t="str">
        <f>IF($A82&lt;&gt;"",VLOOKUP($A82,Vocabulary!$A:$J,5,),"")</f>
        <v>Association</v>
      </c>
      <c r="I82" s="12" t="str">
        <f>IF(Table9[[#This Row],[URIName]]="",IF(AND(H82="ConceptScheme",LEFT(D82,7) &lt;&gt; "inspire", LEFT(D82,4) &lt;&gt; "oeaw"),CONCATENATE("&lt;",E82,LOWER(IF(F82="",J82,F82)),"&gt;"),CONCATENATE("&lt;",E82,IF(F82="",J82,F82),"&gt;")),CONCATENATE("&lt;",Table9[[#This Row],[URIName]],"&gt;"))</f>
        <v>&lt;eu:EvidenceIssuedByOrganisation&gt;</v>
      </c>
      <c r="J82" s="12" t="str">
        <f>IF($A82&lt;&gt;"",VLOOKUP($A82,Vocabulary!$A:$J,2,),"")</f>
        <v>EvidenceIssuedByOrganisation</v>
      </c>
      <c r="K82" s="12" t="str">
        <f>IFERROR(IF(VLOOKUP(A82,VocabularyNL!$A:$G,6)=0,"",VLOOKUP(A82,VocabularyNL!$A:$G,6)),"")</f>
        <v/>
      </c>
      <c r="L82" s="12" t="str">
        <f>IFERROR(IF(VLOOKUP(A82,VocabularyFR!$A:$G,6)=0,"",VLOOKUP(A82,VocabularyFR!$A:$G,6)),"")</f>
        <v/>
      </c>
      <c r="M82" s="12" t="str">
        <f>IFERROR(IF(VLOOKUP(A82,Vocabulary!$A:$F,3)=0,"",VLOOKUP(A82,Vocabulary!$A:$F,3)),"")</f>
        <v>An Evidence may refer to the organisation that issued the attestation or evidentiary
document. (https://www.w3.org/TR/vocab-org/)</v>
      </c>
      <c r="N82" s="12" t="str">
        <f>IFERROR(IF(VLOOKUP(A82,VocabularyNL!$A:$H,7)=0,"",VLOOKUP(A82,VocabularyNL!$A:$H,7)),"")</f>
        <v/>
      </c>
      <c r="O82" s="12" t="str">
        <f>IFERROR(IF(VLOOKUP(A82,VocabularyFR!$A:$H,7)=0,"",VLOOKUP(A82,VocabularyFR!$A:$H,7)),"")</f>
        <v/>
      </c>
      <c r="P82" s="12" t="str">
        <f>IF($A82&lt;&gt;"",IF(VLOOKUP($A82,Vocabulary!$A:$J,7,)&lt;&gt;"",VLOOKUP($A82,Vocabulary!$A:$J,7,),""),"")</f>
        <v/>
      </c>
      <c r="Q82" s="12" t="str">
        <f>IFERROR(IF(VLOOKUP(A82,VocabularyNL!$A:$H,8)=0,"",VLOOKUP(A82,VocabularyNL!$A:$H,8)),"")</f>
        <v/>
      </c>
      <c r="R82" s="12" t="str">
        <f>IFERROR(IF(VLOOKUP(A82,VocabularyFR!$A:$H,8)=0,"",VLOOKUP(A82,VocabularyFR!$A:$H,8)),"")</f>
        <v/>
      </c>
      <c r="S82" s="12" t="str">
        <f>VLOOKUP(Table9[[#This Row],[Id]],Vocabulary!A:K,11)</f>
        <v>no</v>
      </c>
      <c r="T82" s="12" t="str">
        <f>VLOOKUP(Table9[[#This Row],[Id]],Vocabulary!A:L,12)</f>
        <v>no</v>
      </c>
    </row>
    <row r="83" spans="1:20" ht="43.2" hidden="1" x14ac:dyDescent="0.3">
      <c r="A83" s="4">
        <v>82</v>
      </c>
      <c r="B83" s="12" t="str">
        <f>IF($A83&lt;&gt;"",IF(VLOOKUP($A83,VocabularyAdoption!$A:$K,8,)=0,"",VLOOKUP($A83,VocabularyAdoption!$A:$K,8,)),"")</f>
        <v/>
      </c>
      <c r="C83" s="12" t="str">
        <f>IF($A83&lt;&gt;"",VLOOKUP($A83,Vocabulary!$A:$J,6,),"")</f>
        <v>EU</v>
      </c>
      <c r="D83" s="12" t="str">
        <f>IF($A83&lt;&gt;"",VLOOKUP($A83,Vocabulary!$A:$J,8,),"")</f>
        <v>eu</v>
      </c>
      <c r="E83" s="12" t="str">
        <f>IFERROR(VLOOKUP(D83,Prefix!$A:$B,2,),"")</f>
        <v>eu:</v>
      </c>
      <c r="F83" s="12" t="str">
        <f>IF($A83&lt;&gt;"",IF(VLOOKUP($A83,Vocabulary!$A:$J,9,)=0,"",VLOOKUP($A83,Vocabulary!$A:$J,9,)),"")</f>
        <v/>
      </c>
      <c r="G83" s="12" t="str">
        <f>IF($A83&lt;&gt;"",VLOOKUP($A83,Vocabulary!$A:$J,4,),"")</f>
        <v>Other</v>
      </c>
      <c r="H83" s="12" t="str">
        <f>IF($A83&lt;&gt;"",VLOOKUP($A83,Vocabulary!$A:$J,5,),"")</f>
        <v>Association</v>
      </c>
      <c r="I83" s="12" t="str">
        <f>IF(Table9[[#This Row],[URIName]]="",IF(AND(H83="ConceptScheme",LEFT(D83,7) &lt;&gt; "inspire", LEFT(D83,4) &lt;&gt; "oeaw"),CONCATENATE("&lt;",E83,LOWER(IF(F83="",J83,F83)),"&gt;"),CONCATENATE("&lt;",E83,IF(F83="",J83,F83),"&gt;")),CONCATENATE("&lt;",Table9[[#This Row],[URIName]],"&gt;"))</f>
        <v>&lt;eu:EvidenceIsSupportedByDocumentReference&gt;</v>
      </c>
      <c r="J83" s="12" t="str">
        <f>IF($A83&lt;&gt;"",VLOOKUP($A83,Vocabulary!$A:$J,2,),"")</f>
        <v>EvidenceIsSupportedByDocumentReference</v>
      </c>
      <c r="K83" s="12" t="str">
        <f>IFERROR(IF(VLOOKUP(A83,VocabularyNL!$A:$G,6)=0,"",VLOOKUP(A83,VocabularyNL!$A:$G,6)),"")</f>
        <v/>
      </c>
      <c r="L83" s="12" t="str">
        <f>IFERROR(IF(VLOOKUP(A83,VocabularyFR!$A:$G,6)=0,"",VLOOKUP(A83,VocabularyFR!$A:$G,6)),"")</f>
        <v/>
      </c>
      <c r="M83" s="12" t="str">
        <f>IFERROR(IF(VLOOKUP(A83,Vocabulary!$A:$F,3)=0,"",VLOOKUP(A83,Vocabulary!$A:$F,3)),"")</f>
        <v>An Evidence may refer to the attestation, to the evidentiary document or to the URL
where the proof from a third party can be found.</v>
      </c>
      <c r="N83" s="12" t="str">
        <f>IFERROR(IF(VLOOKUP(A83,VocabularyNL!$A:$H,7)=0,"",VLOOKUP(A83,VocabularyNL!$A:$H,7)),"")</f>
        <v/>
      </c>
      <c r="O83" s="12" t="str">
        <f>IFERROR(IF(VLOOKUP(A83,VocabularyFR!$A:$H,7)=0,"",VLOOKUP(A83,VocabularyFR!$A:$H,7)),"")</f>
        <v/>
      </c>
      <c r="P83" s="12" t="str">
        <f>IF($A83&lt;&gt;"",IF(VLOOKUP($A83,Vocabulary!$A:$J,7,)&lt;&gt;"",VLOOKUP($A83,Vocabulary!$A:$J,7,),""),"")</f>
        <v/>
      </c>
      <c r="Q83" s="12" t="str">
        <f>IFERROR(IF(VLOOKUP(A83,VocabularyNL!$A:$H,8)=0,"",VLOOKUP(A83,VocabularyNL!$A:$H,8)),"")</f>
        <v/>
      </c>
      <c r="R83" s="12" t="str">
        <f>IFERROR(IF(VLOOKUP(A83,VocabularyFR!$A:$H,8)=0,"",VLOOKUP(A83,VocabularyFR!$A:$H,8)),"")</f>
        <v/>
      </c>
      <c r="S83" s="12" t="str">
        <f>VLOOKUP(Table9[[#This Row],[Id]],Vocabulary!A:K,11)</f>
        <v>no</v>
      </c>
      <c r="T83" s="12" t="str">
        <f>VLOOKUP(Table9[[#This Row],[Id]],Vocabulary!A:L,12)</f>
        <v>no</v>
      </c>
    </row>
    <row r="84" spans="1:20" ht="144" hidden="1" x14ac:dyDescent="0.3">
      <c r="A84" s="4">
        <v>83</v>
      </c>
      <c r="B84" s="12" t="str">
        <f>IF($A84&lt;&gt;"",IF(VLOOKUP($A84,VocabularyAdoption!$A:$K,8,)=0,"",VLOOKUP($A84,VocabularyAdoption!$A:$K,8,)),"")</f>
        <v/>
      </c>
      <c r="C84" s="12" t="str">
        <f>IF($A84&lt;&gt;"",VLOOKUP($A84,Vocabulary!$A:$J,6,),"")</f>
        <v>EU</v>
      </c>
      <c r="D84" s="12" t="str">
        <f>IF($A84&lt;&gt;"",VLOOKUP($A84,Vocabulary!$A:$J,8,),"")</f>
        <v>eu</v>
      </c>
      <c r="E84" s="12" t="str">
        <f>IFERROR(VLOOKUP(D84,Prefix!$A:$B,2,),"")</f>
        <v>eu:</v>
      </c>
      <c r="F84" s="12" t="str">
        <f>IF($A84&lt;&gt;"",IF(VLOOKUP($A84,Vocabulary!$A:$J,9,)=0,"",VLOOKUP($A84,Vocabulary!$A:$J,9,)),"")</f>
        <v/>
      </c>
      <c r="G84" s="12" t="str">
        <f>IF($A84&lt;&gt;"",VLOOKUP($A84,Vocabulary!$A:$J,4,),"")</f>
        <v>Other</v>
      </c>
      <c r="H84" s="12" t="str">
        <f>IF($A84&lt;&gt;"",VLOOKUP($A84,Vocabulary!$A:$J,5,),"")</f>
        <v>Class</v>
      </c>
      <c r="I84" s="12" t="str">
        <f>IF(Table9[[#This Row],[URIName]]="",IF(AND(H84="ConceptScheme",LEFT(D84,7) &lt;&gt; "inspire", LEFT(D84,4) &lt;&gt; "oeaw"),CONCATENATE("&lt;",E84,LOWER(IF(F84="",J84,F84)),"&gt;"),CONCATENATE("&lt;",E84,IF(F84="",J84,F84),"&gt;")),CONCATENATE("&lt;",Table9[[#This Row],[URIName]],"&gt;"))</f>
        <v>&lt;eu:FormalFramework&gt;</v>
      </c>
      <c r="J84" s="12" t="str">
        <f>IF($A84&lt;&gt;"",VLOOKUP($A84,Vocabulary!$A:$J,2,),"")</f>
        <v>FormalFramework</v>
      </c>
      <c r="K84" s="12" t="str">
        <f>IFERROR(IF(VLOOKUP(A84,VocabularyNL!$A:$G,6)=0,"",VLOOKUP(A84,VocabularyNL!$A:$G,6)),"")</f>
        <v/>
      </c>
      <c r="L84" s="12" t="str">
        <f>IFERROR(IF(VLOOKUP(A84,VocabularyFR!$A:$G,6)=0,"",VLOOKUP(A84,VocabularyFR!$A:$G,6)),"")</f>
        <v/>
      </c>
      <c r="M84" s="12" t="str">
        <f>IFERROR(IF(VLOOKUP(A84,Vocabulary!$A:$F,3)=0,"",VLOOKUP(A84,Vocabulary!$A:$F,3)),"")</f>
        <v xml:space="preserve">Legislation, policy, or policies lying behind the rules that govern a public service. This class and its properties are defined in the Core Public Service Vocabulary and
may represent legislation or official policy that leads to a change event, including the
establishment of the organization.
In the RDF release of the CPOV, this class is bound to cpsv:FormalFramework.
</v>
      </c>
      <c r="N84" s="12" t="str">
        <f>IFERROR(IF(VLOOKUP(A84,VocabularyNL!$A:$H,7)=0,"",VLOOKUP(A84,VocabularyNL!$A:$H,7)),"")</f>
        <v/>
      </c>
      <c r="O84" s="12" t="str">
        <f>IFERROR(IF(VLOOKUP(A84,VocabularyFR!$A:$H,7)=0,"",VLOOKUP(A84,VocabularyFR!$A:$H,7)),"")</f>
        <v/>
      </c>
      <c r="P84" s="12" t="str">
        <f>IF($A84&lt;&gt;"",IF(VLOOKUP($A84,Vocabulary!$A:$J,7,)&lt;&gt;"",VLOOKUP($A84,Vocabulary!$A:$J,7,),""),"")</f>
        <v/>
      </c>
      <c r="Q84" s="12" t="str">
        <f>IFERROR(IF(VLOOKUP(A84,VocabularyNL!$A:$H,8)=0,"",VLOOKUP(A84,VocabularyNL!$A:$H,8)),"")</f>
        <v/>
      </c>
      <c r="R84" s="12" t="str">
        <f>IFERROR(IF(VLOOKUP(A84,VocabularyFR!$A:$H,8)=0,"",VLOOKUP(A84,VocabularyFR!$A:$H,8)),"")</f>
        <v/>
      </c>
      <c r="S84" s="12" t="str">
        <f>VLOOKUP(Table9[[#This Row],[Id]],Vocabulary!A:K,11)</f>
        <v>no</v>
      </c>
      <c r="T84" s="12" t="str">
        <f>VLOOKUP(Table9[[#This Row],[Id]],Vocabulary!A:L,12)</f>
        <v>no</v>
      </c>
    </row>
    <row r="85" spans="1:20" ht="72" hidden="1" x14ac:dyDescent="0.3">
      <c r="A85" s="4">
        <v>84</v>
      </c>
      <c r="B85" s="12" t="str">
        <f>IF($A85&lt;&gt;"",IF(VLOOKUP($A85,VocabularyAdoption!$A:$K,8,)=0,"",VLOOKUP($A85,VocabularyAdoption!$A:$K,8,)),"")</f>
        <v/>
      </c>
      <c r="C85" s="12" t="str">
        <f>IF($A85&lt;&gt;"",VLOOKUP($A85,Vocabulary!$A:$J,6,),"")</f>
        <v>EU</v>
      </c>
      <c r="D85" s="12" t="str">
        <f>IF($A85&lt;&gt;"",VLOOKUP($A85,Vocabulary!$A:$J,8,),"")</f>
        <v>eu</v>
      </c>
      <c r="E85" s="12" t="str">
        <f>IFERROR(VLOOKUP(D85,Prefix!$A:$B,2,),"")</f>
        <v>eu:</v>
      </c>
      <c r="F85" s="12" t="str">
        <f>IF($A85&lt;&gt;"",IF(VLOOKUP($A85,Vocabulary!$A:$J,9,)=0,"",VLOOKUP($A85,Vocabulary!$A:$J,9,)),"")</f>
        <v/>
      </c>
      <c r="G85" s="12" t="str">
        <f>IF($A85&lt;&gt;"",VLOOKUP($A85,Vocabulary!$A:$J,4,),"")</f>
        <v>Other</v>
      </c>
      <c r="H85" s="12" t="str">
        <f>IF($A85&lt;&gt;"",VLOOKUP($A85,Vocabulary!$A:$J,5,),"")</f>
        <v>Property</v>
      </c>
      <c r="I85" s="12" t="str">
        <f>IF(Table9[[#This Row],[URIName]]="",IF(AND(H85="ConceptScheme",LEFT(D85,7) &lt;&gt; "inspire", LEFT(D85,4) &lt;&gt; "oeaw"),CONCATENATE("&lt;",E85,LOWER(IF(F85="",J85,F85)),"&gt;"),CONCATENATE("&lt;",E85,IF(F85="",J85,F85),"&gt;")),CONCATENATE("&lt;",Table9[[#This Row],[URIName]],"&gt;"))</f>
        <v>&lt;eu:FormalFrameworkIdentifier&gt;</v>
      </c>
      <c r="J85" s="12" t="str">
        <f>IF($A85&lt;&gt;"",VLOOKUP($A85,Vocabulary!$A:$J,2,),"")</f>
        <v>FormalFrameworkIdentifier</v>
      </c>
      <c r="K85" s="12" t="str">
        <f>IFERROR(IF(VLOOKUP(A85,VocabularyNL!$A:$G,6)=0,"",VLOOKUP(A85,VocabularyNL!$A:$G,6)),"")</f>
        <v/>
      </c>
      <c r="L85" s="12" t="str">
        <f>IFERROR(IF(VLOOKUP(A85,VocabularyFR!$A:$G,6)=0,"",VLOOKUP(A85,VocabularyFR!$A:$G,6)),"")</f>
        <v/>
      </c>
      <c r="M85" s="12" t="str">
        <f>IFERROR(IF(VLOOKUP(A85,Vocabulary!$A:$F,3)=0,"",VLOOKUP(A85,Vocabulary!$A:$F,3)),"")</f>
        <v>This property represents a formally-issued Identifier for the Formal Framework. Similarly as in ELI, this can be a Local Identifier, which is the unique identifier used in a local reference system. Also this can be a URI following the URI-path as defined in ELI.</v>
      </c>
      <c r="N85" s="12" t="str">
        <f>IFERROR(IF(VLOOKUP(A85,VocabularyNL!$A:$H,7)=0,"",VLOOKUP(A85,VocabularyNL!$A:$H,7)),"")</f>
        <v/>
      </c>
      <c r="O85" s="12" t="str">
        <f>IFERROR(IF(VLOOKUP(A85,VocabularyFR!$A:$H,7)=0,"",VLOOKUP(A85,VocabularyFR!$A:$H,7)),"")</f>
        <v/>
      </c>
      <c r="P85" s="12" t="str">
        <f>IF($A85&lt;&gt;"",IF(VLOOKUP($A85,Vocabulary!$A:$J,7,)&lt;&gt;"",VLOOKUP($A85,Vocabulary!$A:$J,7,),""),"")</f>
        <v/>
      </c>
      <c r="Q85" s="12" t="str">
        <f>IFERROR(IF(VLOOKUP(A85,VocabularyNL!$A:$H,8)=0,"",VLOOKUP(A85,VocabularyNL!$A:$H,8)),"")</f>
        <v/>
      </c>
      <c r="R85" s="12" t="str">
        <f>IFERROR(IF(VLOOKUP(A85,VocabularyFR!$A:$H,8)=0,"",VLOOKUP(A85,VocabularyFR!$A:$H,8)),"")</f>
        <v/>
      </c>
      <c r="S85" s="12" t="str">
        <f>VLOOKUP(Table9[[#This Row],[Id]],Vocabulary!A:K,11)</f>
        <v>no</v>
      </c>
      <c r="T85" s="12" t="str">
        <f>VLOOKUP(Table9[[#This Row],[Id]],Vocabulary!A:L,12)</f>
        <v>no</v>
      </c>
    </row>
    <row r="86" spans="1:20" ht="28.8" hidden="1" x14ac:dyDescent="0.3">
      <c r="A86" s="4">
        <v>85</v>
      </c>
      <c r="B86" s="12" t="str">
        <f>IF($A86&lt;&gt;"",IF(VLOOKUP($A86,VocabularyAdoption!$A:$K,8,)=0,"",VLOOKUP($A86,VocabularyAdoption!$A:$K,8,)),"")</f>
        <v/>
      </c>
      <c r="C86" s="12" t="str">
        <f>IF($A86&lt;&gt;"",VLOOKUP($A86,Vocabulary!$A:$J,6,),"")</f>
        <v>EU</v>
      </c>
      <c r="D86" s="12" t="str">
        <f>IF($A86&lt;&gt;"",VLOOKUP($A86,Vocabulary!$A:$J,8,),"")</f>
        <v>eu</v>
      </c>
      <c r="E86" s="12" t="str">
        <f>IFERROR(VLOOKUP(D86,Prefix!$A:$B,2,),"")</f>
        <v>eu:</v>
      </c>
      <c r="F86" s="12" t="str">
        <f>IF($A86&lt;&gt;"",IF(VLOOKUP($A86,Vocabulary!$A:$J,9,)=0,"",VLOOKUP($A86,Vocabulary!$A:$J,9,)),"")</f>
        <v/>
      </c>
      <c r="G86" s="12" t="str">
        <f>IF($A86&lt;&gt;"",VLOOKUP($A86,Vocabulary!$A:$J,4,),"")</f>
        <v>Other</v>
      </c>
      <c r="H86" s="12" t="str">
        <f>IF($A86&lt;&gt;"",VLOOKUP($A86,Vocabulary!$A:$J,5,),"")</f>
        <v>Property</v>
      </c>
      <c r="I86" s="12" t="str">
        <f>IF(Table9[[#This Row],[URIName]]="",IF(AND(H86="ConceptScheme",LEFT(D86,7) &lt;&gt; "inspire", LEFT(D86,4) &lt;&gt; "oeaw"),CONCATENATE("&lt;",E86,LOWER(IF(F86="",J86,F86)),"&gt;"),CONCATENATE("&lt;",E86,IF(F86="",J86,F86),"&gt;")),CONCATENATE("&lt;",Table9[[#This Row],[URIName]],"&gt;"))</f>
        <v>&lt;eu:FormalFrameworkName&gt;</v>
      </c>
      <c r="J86" s="12" t="str">
        <f>IF($A86&lt;&gt;"",VLOOKUP($A86,Vocabulary!$A:$J,2,),"")</f>
        <v>FormalFrameworkName</v>
      </c>
      <c r="K86" s="12" t="str">
        <f>IFERROR(IF(VLOOKUP(A86,VocabularyNL!$A:$G,6)=0,"",VLOOKUP(A86,VocabularyNL!$A:$G,6)),"")</f>
        <v/>
      </c>
      <c r="L86" s="12" t="str">
        <f>IFERROR(IF(VLOOKUP(A86,VocabularyFR!$A:$G,6)=0,"",VLOOKUP(A86,VocabularyFR!$A:$G,6)),"")</f>
        <v/>
      </c>
      <c r="M86" s="12" t="str">
        <f>IFERROR(IF(VLOOKUP(A86,Vocabulary!$A:$F,3)=0,"",VLOOKUP(A86,Vocabulary!$A:$F,3)),"")</f>
        <v>This property represents the Name of the Formal Framework.</v>
      </c>
      <c r="N86" s="12" t="str">
        <f>IFERROR(IF(VLOOKUP(A86,VocabularyNL!$A:$H,7)=0,"",VLOOKUP(A86,VocabularyNL!$A:$H,7)),"")</f>
        <v/>
      </c>
      <c r="O86" s="12" t="str">
        <f>IFERROR(IF(VLOOKUP(A86,VocabularyFR!$A:$H,7)=0,"",VLOOKUP(A86,VocabularyFR!$A:$H,7)),"")</f>
        <v/>
      </c>
      <c r="P86" s="12" t="str">
        <f>IF($A86&lt;&gt;"",IF(VLOOKUP($A86,Vocabulary!$A:$J,7,)&lt;&gt;"",VLOOKUP($A86,Vocabulary!$A:$J,7,),""),"")</f>
        <v/>
      </c>
      <c r="Q86" s="12" t="str">
        <f>IFERROR(IF(VLOOKUP(A86,VocabularyNL!$A:$H,8)=0,"",VLOOKUP(A86,VocabularyNL!$A:$H,8)),"")</f>
        <v/>
      </c>
      <c r="R86" s="12" t="str">
        <f>IFERROR(IF(VLOOKUP(A86,VocabularyFR!$A:$H,8)=0,"",VLOOKUP(A86,VocabularyFR!$A:$H,8)),"")</f>
        <v/>
      </c>
      <c r="S86" s="12" t="str">
        <f>VLOOKUP(Table9[[#This Row],[Id]],Vocabulary!A:K,11)</f>
        <v>no</v>
      </c>
      <c r="T86" s="12" t="str">
        <f>VLOOKUP(Table9[[#This Row],[Id]],Vocabulary!A:L,12)</f>
        <v>no</v>
      </c>
    </row>
    <row r="87" spans="1:20" ht="28.8" hidden="1" x14ac:dyDescent="0.3">
      <c r="A87" s="4">
        <v>86</v>
      </c>
      <c r="B87" s="12" t="str">
        <f>IF($A87&lt;&gt;"",IF(VLOOKUP($A87,VocabularyAdoption!$A:$K,8,)=0,"",VLOOKUP($A87,VocabularyAdoption!$A:$K,8,)),"")</f>
        <v/>
      </c>
      <c r="C87" s="12" t="str">
        <f>IF($A87&lt;&gt;"",VLOOKUP($A87,Vocabulary!$A:$J,6,),"")</f>
        <v>EU</v>
      </c>
      <c r="D87" s="12" t="str">
        <f>IF($A87&lt;&gt;"",VLOOKUP($A87,Vocabulary!$A:$J,8,),"")</f>
        <v>eu</v>
      </c>
      <c r="E87" s="12" t="str">
        <f>IFERROR(VLOOKUP(D87,Prefix!$A:$B,2,),"")</f>
        <v>eu:</v>
      </c>
      <c r="F87" s="12" t="str">
        <f>IF($A87&lt;&gt;"",IF(VLOOKUP($A87,Vocabulary!$A:$J,9,)=0,"",VLOOKUP($A87,Vocabulary!$A:$J,9,)),"")</f>
        <v/>
      </c>
      <c r="G87" s="12" t="str">
        <f>IF($A87&lt;&gt;"",VLOOKUP($A87,Vocabulary!$A:$J,4,),"")</f>
        <v>Other</v>
      </c>
      <c r="H87" s="12" t="str">
        <f>IF($A87&lt;&gt;"",VLOOKUP($A87,Vocabulary!$A:$J,5,),"")</f>
        <v>Property</v>
      </c>
      <c r="I87" s="12" t="str">
        <f>IF(Table9[[#This Row],[URIName]]="",IF(AND(H87="ConceptScheme",LEFT(D87,7) &lt;&gt; "inspire", LEFT(D87,4) &lt;&gt; "oeaw"),CONCATENATE("&lt;",E87,LOWER(IF(F87="",J87,F87)),"&gt;"),CONCATENATE("&lt;",E87,IF(F87="",J87,F87),"&gt;")),CONCATENATE("&lt;",Table9[[#This Row],[URIName]],"&gt;"))</f>
        <v>&lt;eu:FormalFrameworkDescription&gt;</v>
      </c>
      <c r="J87" s="12" t="str">
        <f>IF($A87&lt;&gt;"",VLOOKUP($A87,Vocabulary!$A:$J,2,),"")</f>
        <v>FormalFrameworkDescription</v>
      </c>
      <c r="K87" s="12" t="str">
        <f>IFERROR(IF(VLOOKUP(A87,VocabularyNL!$A:$G,6)=0,"",VLOOKUP(A87,VocabularyNL!$A:$G,6)),"")</f>
        <v/>
      </c>
      <c r="L87" s="12" t="str">
        <f>IFERROR(IF(VLOOKUP(A87,VocabularyFR!$A:$G,6)=0,"",VLOOKUP(A87,VocabularyFR!$A:$G,6)),"")</f>
        <v/>
      </c>
      <c r="M87" s="12" t="str">
        <f>IFERROR(IF(VLOOKUP(A87,Vocabulary!$A:$F,3)=0,"",VLOOKUP(A87,Vocabulary!$A:$F,3)),"")</f>
        <v>This property represents a free text Description of the Formal Framework.</v>
      </c>
      <c r="N87" s="12" t="str">
        <f>IFERROR(IF(VLOOKUP(A87,VocabularyNL!$A:$H,7)=0,"",VLOOKUP(A87,VocabularyNL!$A:$H,7)),"")</f>
        <v/>
      </c>
      <c r="O87" s="12" t="str">
        <f>IFERROR(IF(VLOOKUP(A87,VocabularyFR!$A:$H,7)=0,"",VLOOKUP(A87,VocabularyFR!$A:$H,7)),"")</f>
        <v/>
      </c>
      <c r="P87" s="12" t="str">
        <f>IF($A87&lt;&gt;"",IF(VLOOKUP($A87,Vocabulary!$A:$J,7,)&lt;&gt;"",VLOOKUP($A87,Vocabulary!$A:$J,7,),""),"")</f>
        <v/>
      </c>
      <c r="Q87" s="12" t="str">
        <f>IFERROR(IF(VLOOKUP(A87,VocabularyNL!$A:$H,8)=0,"",VLOOKUP(A87,VocabularyNL!$A:$H,8)),"")</f>
        <v/>
      </c>
      <c r="R87" s="12" t="str">
        <f>IFERROR(IF(VLOOKUP(A87,VocabularyFR!$A:$H,8)=0,"",VLOOKUP(A87,VocabularyFR!$A:$H,8)),"")</f>
        <v/>
      </c>
      <c r="S87" s="12" t="str">
        <f>VLOOKUP(Table9[[#This Row],[Id]],Vocabulary!A:K,11)</f>
        <v>no</v>
      </c>
      <c r="T87" s="12" t="str">
        <f>VLOOKUP(Table9[[#This Row],[Id]],Vocabulary!A:L,12)</f>
        <v>no</v>
      </c>
    </row>
    <row r="88" spans="1:20" ht="57.6" hidden="1" x14ac:dyDescent="0.3">
      <c r="A88" s="4">
        <v>87</v>
      </c>
      <c r="B88" s="12" t="str">
        <f>IF($A88&lt;&gt;"",IF(VLOOKUP($A88,VocabularyAdoption!$A:$K,8,)=0,"",VLOOKUP($A88,VocabularyAdoption!$A:$K,8,)),"")</f>
        <v/>
      </c>
      <c r="C88" s="12" t="str">
        <f>IF($A88&lt;&gt;"",VLOOKUP($A88,Vocabulary!$A:$J,6,),"")</f>
        <v>EU</v>
      </c>
      <c r="D88" s="12" t="str">
        <f>IF($A88&lt;&gt;"",VLOOKUP($A88,Vocabulary!$A:$J,8,),"")</f>
        <v>eu</v>
      </c>
      <c r="E88" s="12" t="str">
        <f>IFERROR(VLOOKUP(D88,Prefix!$A:$B,2,),"")</f>
        <v>eu:</v>
      </c>
      <c r="F88" s="12" t="str">
        <f>IF($A88&lt;&gt;"",IF(VLOOKUP($A88,Vocabulary!$A:$J,9,)=0,"",VLOOKUP($A88,Vocabulary!$A:$J,9,)),"")</f>
        <v/>
      </c>
      <c r="G88" s="12" t="str">
        <f>IF($A88&lt;&gt;"",VLOOKUP($A88,Vocabulary!$A:$J,4,),"")</f>
        <v>Other</v>
      </c>
      <c r="H88" s="12" t="str">
        <f>IF($A88&lt;&gt;"",VLOOKUP($A88,Vocabulary!$A:$J,5,),"")</f>
        <v>Property</v>
      </c>
      <c r="I88" s="12" t="str">
        <f>IF(Table9[[#This Row],[URIName]]="",IF(AND(H88="ConceptScheme",LEFT(D88,7) &lt;&gt; "inspire", LEFT(D88,4) &lt;&gt; "oeaw"),CONCATENATE("&lt;",E88,LOWER(IF(F88="",J88,F88)),"&gt;"),CONCATENATE("&lt;",E88,IF(F88="",J88,F88),"&gt;")),CONCATENATE("&lt;",Table9[[#This Row],[URIName]],"&gt;"))</f>
        <v>&lt;eu:FormalFrameworkLanguage&gt;</v>
      </c>
      <c r="J88" s="12" t="str">
        <f>IF($A88&lt;&gt;"",VLOOKUP($A88,Vocabulary!$A:$J,2,),"")</f>
        <v>FormalFrameworkLanguage</v>
      </c>
      <c r="K88" s="12" t="str">
        <f>IFERROR(IF(VLOOKUP(A88,VocabularyNL!$A:$G,6)=0,"",VLOOKUP(A88,VocabularyNL!$A:$G,6)),"")</f>
        <v/>
      </c>
      <c r="L88" s="12" t="str">
        <f>IFERROR(IF(VLOOKUP(A88,VocabularyFR!$A:$G,6)=0,"",VLOOKUP(A88,VocabularyFR!$A:$G,6)),"")</f>
        <v/>
      </c>
      <c r="M88" s="12" t="str">
        <f>IFERROR(IF(VLOOKUP(A88,Vocabulary!$A:$F,3)=0,"",VLOOKUP(A88,Vocabulary!$A:$F,3)),"")</f>
        <v xml:space="preserve">This property represents the Language(s) in which the Formal Framework is available. The possible values for this property are described in a controlled vocabulary. </v>
      </c>
      <c r="N88" s="12" t="str">
        <f>IFERROR(IF(VLOOKUP(A88,VocabularyNL!$A:$H,7)=0,"",VLOOKUP(A88,VocabularyNL!$A:$H,7)),"")</f>
        <v/>
      </c>
      <c r="O88" s="12" t="str">
        <f>IFERROR(IF(VLOOKUP(A88,VocabularyFR!$A:$H,7)=0,"",VLOOKUP(A88,VocabularyFR!$A:$H,7)),"")</f>
        <v/>
      </c>
      <c r="P88" s="12" t="str">
        <f>IF($A88&lt;&gt;"",IF(VLOOKUP($A88,Vocabulary!$A:$J,7,)&lt;&gt;"",VLOOKUP($A88,Vocabulary!$A:$J,7,),""),"")</f>
        <v/>
      </c>
      <c r="Q88" s="12" t="str">
        <f>IFERROR(IF(VLOOKUP(A88,VocabularyNL!$A:$H,8)=0,"",VLOOKUP(A88,VocabularyNL!$A:$H,8)),"")</f>
        <v/>
      </c>
      <c r="R88" s="12" t="str">
        <f>IFERROR(IF(VLOOKUP(A88,VocabularyFR!$A:$H,8)=0,"",VLOOKUP(A88,VocabularyFR!$A:$H,8)),"")</f>
        <v/>
      </c>
      <c r="S88" s="12" t="str">
        <f>VLOOKUP(Table9[[#This Row],[Id]],Vocabulary!A:K,11)</f>
        <v>no</v>
      </c>
      <c r="T88" s="12" t="str">
        <f>VLOOKUP(Table9[[#This Row],[Id]],Vocabulary!A:L,12)</f>
        <v>no</v>
      </c>
    </row>
    <row r="89" spans="1:20" ht="86.4" hidden="1" x14ac:dyDescent="0.3">
      <c r="A89" s="4">
        <v>88</v>
      </c>
      <c r="B89" s="12" t="str">
        <f>IF($A89&lt;&gt;"",IF(VLOOKUP($A89,VocabularyAdoption!$A:$K,8,)=0,"",VLOOKUP($A89,VocabularyAdoption!$A:$K,8,)),"")</f>
        <v/>
      </c>
      <c r="C89" s="12" t="str">
        <f>IF($A89&lt;&gt;"",VLOOKUP($A89,Vocabulary!$A:$J,6,),"")</f>
        <v>EU</v>
      </c>
      <c r="D89" s="12" t="str">
        <f>IF($A89&lt;&gt;"",VLOOKUP($A89,Vocabulary!$A:$J,8,),"")</f>
        <v>eu</v>
      </c>
      <c r="E89" s="12" t="str">
        <f>IFERROR(VLOOKUP(D89,Prefix!$A:$B,2,),"")</f>
        <v>eu:</v>
      </c>
      <c r="F89" s="12" t="str">
        <f>IF($A89&lt;&gt;"",IF(VLOOKUP($A89,Vocabulary!$A:$J,9,)=0,"",VLOOKUP($A89,Vocabulary!$A:$J,9,)),"")</f>
        <v/>
      </c>
      <c r="G89" s="12" t="str">
        <f>IF($A89&lt;&gt;"",VLOOKUP($A89,Vocabulary!$A:$J,4,),"")</f>
        <v>Other</v>
      </c>
      <c r="H89" s="12" t="str">
        <f>IF($A89&lt;&gt;"",VLOOKUP($A89,Vocabulary!$A:$J,5,),"")</f>
        <v>Property</v>
      </c>
      <c r="I89" s="12" t="str">
        <f>IF(Table9[[#This Row],[URIName]]="",IF(AND(H89="ConceptScheme",LEFT(D89,7) &lt;&gt; "inspire", LEFT(D89,4) &lt;&gt; "oeaw"),CONCATENATE("&lt;",E89,LOWER(IF(F89="",J89,F89)),"&gt;"),CONCATENATE("&lt;",E89,IF(F89="",J89,F89),"&gt;")),CONCATENATE("&lt;",Table9[[#This Row],[URIName]],"&gt;"))</f>
        <v>&lt;eu:FormalFrameworkStatus&gt;</v>
      </c>
      <c r="J89" s="12" t="str">
        <f>IF($A89&lt;&gt;"",VLOOKUP($A89,Vocabulary!$A:$J,2,),"")</f>
        <v>FormalFrameworkStatus</v>
      </c>
      <c r="K89" s="12" t="str">
        <f>IFERROR(IF(VLOOKUP(A89,VocabularyNL!$A:$G,6)=0,"",VLOOKUP(A89,VocabularyNL!$A:$G,6)),"")</f>
        <v/>
      </c>
      <c r="L89" s="12" t="str">
        <f>IFERROR(IF(VLOOKUP(A89,VocabularyFR!$A:$G,6)=0,"",VLOOKUP(A89,VocabularyFR!$A:$G,6)),"")</f>
        <v/>
      </c>
      <c r="M89" s="12" t="str">
        <f>IFERROR(IF(VLOOKUP(A89,Vocabulary!$A:$F,3)=0,"",VLOOKUP(A89,Vocabulary!$A:$F,3)),"")</f>
        <v xml:space="preserve">This property represents the Status of the Formal Framework, for instance in force, not in force, partially applicable, implicitly revoked, explicitly revoked, repealed, expired, suspended, … The possible values for this property are described in a controlled vocabulary. </v>
      </c>
      <c r="N89" s="12" t="str">
        <f>IFERROR(IF(VLOOKUP(A89,VocabularyNL!$A:$H,7)=0,"",VLOOKUP(A89,VocabularyNL!$A:$H,7)),"")</f>
        <v/>
      </c>
      <c r="O89" s="12" t="str">
        <f>IFERROR(IF(VLOOKUP(A89,VocabularyFR!$A:$H,7)=0,"",VLOOKUP(A89,VocabularyFR!$A:$H,7)),"")</f>
        <v/>
      </c>
      <c r="P89" s="12" t="str">
        <f>IF($A89&lt;&gt;"",IF(VLOOKUP($A89,Vocabulary!$A:$J,7,)&lt;&gt;"",VLOOKUP($A89,Vocabulary!$A:$J,7,),""),"")</f>
        <v/>
      </c>
      <c r="Q89" s="12" t="str">
        <f>IFERROR(IF(VLOOKUP(A89,VocabularyNL!$A:$H,8)=0,"",VLOOKUP(A89,VocabularyNL!$A:$H,8)),"")</f>
        <v/>
      </c>
      <c r="R89" s="12" t="str">
        <f>IFERROR(IF(VLOOKUP(A89,VocabularyFR!$A:$H,8)=0,"",VLOOKUP(A89,VocabularyFR!$A:$H,8)),"")</f>
        <v/>
      </c>
      <c r="S89" s="12" t="str">
        <f>VLOOKUP(Table9[[#This Row],[Id]],Vocabulary!A:K,11)</f>
        <v>no</v>
      </c>
      <c r="T89" s="12" t="str">
        <f>VLOOKUP(Table9[[#This Row],[Id]],Vocabulary!A:L,12)</f>
        <v>no</v>
      </c>
    </row>
    <row r="90" spans="1:20" ht="43.2" hidden="1" x14ac:dyDescent="0.3">
      <c r="A90" s="4">
        <v>89</v>
      </c>
      <c r="B90" s="12" t="str">
        <f>IF($A90&lt;&gt;"",IF(VLOOKUP($A90,VocabularyAdoption!$A:$K,8,)=0,"",VLOOKUP($A90,VocabularyAdoption!$A:$K,8,)),"")</f>
        <v/>
      </c>
      <c r="C90" s="12" t="str">
        <f>IF($A90&lt;&gt;"",VLOOKUP($A90,Vocabulary!$A:$J,6,),"")</f>
        <v>EU</v>
      </c>
      <c r="D90" s="12" t="str">
        <f>IF($A90&lt;&gt;"",VLOOKUP($A90,Vocabulary!$A:$J,8,),"")</f>
        <v>eu</v>
      </c>
      <c r="E90" s="12" t="str">
        <f>IFERROR(VLOOKUP(D90,Prefix!$A:$B,2,),"")</f>
        <v>eu:</v>
      </c>
      <c r="F90" s="12" t="str">
        <f>IF($A90&lt;&gt;"",IF(VLOOKUP($A90,Vocabulary!$A:$J,9,)=0,"",VLOOKUP($A90,Vocabulary!$A:$J,9,)),"")</f>
        <v/>
      </c>
      <c r="G90" s="12" t="str">
        <f>IF($A90&lt;&gt;"",VLOOKUP($A90,Vocabulary!$A:$J,4,),"")</f>
        <v>Other</v>
      </c>
      <c r="H90" s="12" t="str">
        <f>IF($A90&lt;&gt;"",VLOOKUP($A90,Vocabulary!$A:$J,5,),"")</f>
        <v>Property</v>
      </c>
      <c r="I90" s="12" t="str">
        <f>IF(Table9[[#This Row],[URIName]]="",IF(AND(H90="ConceptScheme",LEFT(D90,7) &lt;&gt; "inspire", LEFT(D90,4) &lt;&gt; "oeaw"),CONCATENATE("&lt;",E90,LOWER(IF(F90="",J90,F90)),"&gt;"),CONCATENATE("&lt;",E90,IF(F90="",J90,F90),"&gt;")),CONCATENATE("&lt;",Table9[[#This Row],[URIName]],"&gt;"))</f>
        <v>&lt;eu:FormalFrameworkSubject&gt;</v>
      </c>
      <c r="J90" s="12" t="str">
        <f>IF($A90&lt;&gt;"",VLOOKUP($A90,Vocabulary!$A:$J,2,),"")</f>
        <v>FormalFrameworkSubject</v>
      </c>
      <c r="K90" s="12" t="str">
        <f>IFERROR(IF(VLOOKUP(A90,VocabularyNL!$A:$G,6)=0,"",VLOOKUP(A90,VocabularyNL!$A:$G,6)),"")</f>
        <v/>
      </c>
      <c r="L90" s="12" t="str">
        <f>IFERROR(IF(VLOOKUP(A90,VocabularyFR!$A:$G,6)=0,"",VLOOKUP(A90,VocabularyFR!$A:$G,6)),"")</f>
        <v/>
      </c>
      <c r="M90" s="12" t="str">
        <f>IFERROR(IF(VLOOKUP(A90,Vocabulary!$A:$F,3)=0,"",VLOOKUP(A90,Vocabulary!$A:$F,3)),"")</f>
        <v>This property represents the Subject of this Formal Framework. The possible values for this property are described in a controlled vocabulary.</v>
      </c>
      <c r="N90" s="12" t="str">
        <f>IFERROR(IF(VLOOKUP(A90,VocabularyNL!$A:$H,7)=0,"",VLOOKUP(A90,VocabularyNL!$A:$H,7)),"")</f>
        <v/>
      </c>
      <c r="O90" s="12" t="str">
        <f>IFERROR(IF(VLOOKUP(A90,VocabularyFR!$A:$H,7)=0,"",VLOOKUP(A90,VocabularyFR!$A:$H,7)),"")</f>
        <v/>
      </c>
      <c r="P90" s="12" t="str">
        <f>IF($A90&lt;&gt;"",IF(VLOOKUP($A90,Vocabulary!$A:$J,7,)&lt;&gt;"",VLOOKUP($A90,Vocabulary!$A:$J,7,),""),"")</f>
        <v/>
      </c>
      <c r="Q90" s="12" t="str">
        <f>IFERROR(IF(VLOOKUP(A90,VocabularyNL!$A:$H,8)=0,"",VLOOKUP(A90,VocabularyNL!$A:$H,8)),"")</f>
        <v/>
      </c>
      <c r="R90" s="12" t="str">
        <f>IFERROR(IF(VLOOKUP(A90,VocabularyFR!$A:$H,8)=0,"",VLOOKUP(A90,VocabularyFR!$A:$H,8)),"")</f>
        <v/>
      </c>
      <c r="S90" s="12" t="str">
        <f>VLOOKUP(Table9[[#This Row],[Id]],Vocabulary!A:K,11)</f>
        <v>no</v>
      </c>
      <c r="T90" s="12" t="str">
        <f>VLOOKUP(Table9[[#This Row],[Id]],Vocabulary!A:L,12)</f>
        <v>no</v>
      </c>
    </row>
    <row r="91" spans="1:20" ht="72" hidden="1" x14ac:dyDescent="0.3">
      <c r="A91" s="4">
        <v>90</v>
      </c>
      <c r="B91" s="12" t="str">
        <f>IF($A91&lt;&gt;"",IF(VLOOKUP($A91,VocabularyAdoption!$A:$K,8,)=0,"",VLOOKUP($A91,VocabularyAdoption!$A:$K,8,)),"")</f>
        <v/>
      </c>
      <c r="C91" s="12" t="str">
        <f>IF($A91&lt;&gt;"",VLOOKUP($A91,Vocabulary!$A:$J,6,),"")</f>
        <v>EU</v>
      </c>
      <c r="D91" s="12" t="str">
        <f>IF($A91&lt;&gt;"",VLOOKUP($A91,Vocabulary!$A:$J,8,),"")</f>
        <v>eu</v>
      </c>
      <c r="E91" s="12" t="str">
        <f>IFERROR(VLOOKUP(D91,Prefix!$A:$B,2,),"")</f>
        <v>eu:</v>
      </c>
      <c r="F91" s="12" t="str">
        <f>IF($A91&lt;&gt;"",IF(VLOOKUP($A91,Vocabulary!$A:$J,9,)=0,"",VLOOKUP($A91,Vocabulary!$A:$J,9,)),"")</f>
        <v/>
      </c>
      <c r="G91" s="12" t="str">
        <f>IF($A91&lt;&gt;"",VLOOKUP($A91,Vocabulary!$A:$J,4,),"")</f>
        <v>Other</v>
      </c>
      <c r="H91" s="12" t="str">
        <f>IF($A91&lt;&gt;"",VLOOKUP($A91,Vocabulary!$A:$J,5,),"")</f>
        <v>Property</v>
      </c>
      <c r="I91" s="12" t="str">
        <f>IF(Table9[[#This Row],[URIName]]="",IF(AND(H91="ConceptScheme",LEFT(D91,7) &lt;&gt; "inspire", LEFT(D91,4) &lt;&gt; "oeaw"),CONCATENATE("&lt;",E91,LOWER(IF(F91="",J91,F91)),"&gt;"),CONCATENATE("&lt;",E91,IF(F91="",J91,F91),"&gt;")),CONCATENATE("&lt;",Table9[[#This Row],[URIName]],"&gt;"))</f>
        <v>&lt;eu:FormalFrameworkTerritorialApplication&gt;</v>
      </c>
      <c r="J91" s="12" t="str">
        <f>IF($A91&lt;&gt;"",VLOOKUP($A91,Vocabulary!$A:$J,2,),"")</f>
        <v>FormalFrameworkTerritorialApplication</v>
      </c>
      <c r="K91" s="12" t="str">
        <f>IFERROR(IF(VLOOKUP(A91,VocabularyNL!$A:$G,6)=0,"",VLOOKUP(A91,VocabularyNL!$A:$G,6)),"")</f>
        <v/>
      </c>
      <c r="L91" s="12" t="str">
        <f>IFERROR(IF(VLOOKUP(A91,VocabularyFR!$A:$G,6)=0,"",VLOOKUP(A91,VocabularyFR!$A:$G,6)),"")</f>
        <v/>
      </c>
      <c r="M91" s="12" t="str">
        <f>IFERROR(IF(VLOOKUP(A91,Vocabulary!$A:$F,3)=0,"",VLOOKUP(A91,Vocabulary!$A:$F,3)),"")</f>
        <v xml:space="preserve">This property represents the geographical scope of where the Formal Framework is applicable, for instance EU, country/Member State, region…
The values of this property come from a controlled vocabulary, for instance NUTS. </v>
      </c>
      <c r="N91" s="12" t="str">
        <f>IFERROR(IF(VLOOKUP(A91,VocabularyNL!$A:$H,7)=0,"",VLOOKUP(A91,VocabularyNL!$A:$H,7)),"")</f>
        <v/>
      </c>
      <c r="O91" s="12" t="str">
        <f>IFERROR(IF(VLOOKUP(A91,VocabularyFR!$A:$H,7)=0,"",VLOOKUP(A91,VocabularyFR!$A:$H,7)),"")</f>
        <v/>
      </c>
      <c r="P91" s="12" t="str">
        <f>IF($A91&lt;&gt;"",IF(VLOOKUP($A91,Vocabulary!$A:$J,7,)&lt;&gt;"",VLOOKUP($A91,Vocabulary!$A:$J,7,),""),"")</f>
        <v/>
      </c>
      <c r="Q91" s="12" t="str">
        <f>IFERROR(IF(VLOOKUP(A91,VocabularyNL!$A:$H,8)=0,"",VLOOKUP(A91,VocabularyNL!$A:$H,8)),"")</f>
        <v/>
      </c>
      <c r="R91" s="12" t="str">
        <f>IFERROR(IF(VLOOKUP(A91,VocabularyFR!$A:$H,8)=0,"",VLOOKUP(A91,VocabularyFR!$A:$H,8)),"")</f>
        <v/>
      </c>
      <c r="S91" s="12" t="str">
        <f>VLOOKUP(Table9[[#This Row],[Id]],Vocabulary!A:K,11)</f>
        <v>no</v>
      </c>
      <c r="T91" s="12" t="str">
        <f>VLOOKUP(Table9[[#This Row],[Id]],Vocabulary!A:L,12)</f>
        <v>no</v>
      </c>
    </row>
    <row r="92" spans="1:20" ht="72" hidden="1" x14ac:dyDescent="0.3">
      <c r="A92" s="4">
        <v>91</v>
      </c>
      <c r="B92" s="12" t="str">
        <f>IF($A92&lt;&gt;"",IF(VLOOKUP($A92,VocabularyAdoption!$A:$K,8,)=0,"",VLOOKUP($A92,VocabularyAdoption!$A:$K,8,)),"")</f>
        <v/>
      </c>
      <c r="C92" s="12" t="str">
        <f>IF($A92&lt;&gt;"",VLOOKUP($A92,Vocabulary!$A:$J,6,),"")</f>
        <v>EU</v>
      </c>
      <c r="D92" s="12" t="str">
        <f>IF($A92&lt;&gt;"",VLOOKUP($A92,Vocabulary!$A:$J,8,),"")</f>
        <v>eu</v>
      </c>
      <c r="E92" s="12" t="str">
        <f>IFERROR(VLOOKUP(D92,Prefix!$A:$B,2,),"")</f>
        <v>eu:</v>
      </c>
      <c r="F92" s="12" t="str">
        <f>IF($A92&lt;&gt;"",IF(VLOOKUP($A92,Vocabulary!$A:$J,9,)=0,"",VLOOKUP($A92,Vocabulary!$A:$J,9,)),"")</f>
        <v/>
      </c>
      <c r="G92" s="12" t="str">
        <f>IF($A92&lt;&gt;"",VLOOKUP($A92,Vocabulary!$A:$J,4,),"")</f>
        <v>Other</v>
      </c>
      <c r="H92" s="12" t="str">
        <f>IF($A92&lt;&gt;"",VLOOKUP($A92,Vocabulary!$A:$J,5,),"")</f>
        <v>Property</v>
      </c>
      <c r="I92" s="12" t="str">
        <f>IF(Table9[[#This Row],[URIName]]="",IF(AND(H92="ConceptScheme",LEFT(D92,7) &lt;&gt; "inspire", LEFT(D92,4) &lt;&gt; "oeaw"),CONCATENATE("&lt;",E92,LOWER(IF(F92="",J92,F92)),"&gt;"),CONCATENATE("&lt;",E92,IF(F92="",J92,F92),"&gt;")),CONCATENATE("&lt;",Table9[[#This Row],[URIName]],"&gt;"))</f>
        <v>&lt;eu:FormalFrameworkType&gt;</v>
      </c>
      <c r="J92" s="12" t="str">
        <f>IF($A92&lt;&gt;"",VLOOKUP($A92,Vocabulary!$A:$J,2,),"")</f>
        <v>FormalFrameworkType</v>
      </c>
      <c r="K92" s="12" t="str">
        <f>IFERROR(IF(VLOOKUP(A92,VocabularyNL!$A:$G,6)=0,"",VLOOKUP(A92,VocabularyNL!$A:$G,6)),"")</f>
        <v/>
      </c>
      <c r="L92" s="12" t="str">
        <f>IFERROR(IF(VLOOKUP(A92,VocabularyFR!$A:$G,6)=0,"",VLOOKUP(A92,VocabularyFR!$A:$G,6)),"")</f>
        <v/>
      </c>
      <c r="M92" s="12" t="str">
        <f>IFERROR(IF(VLOOKUP(A92,Vocabulary!$A:$F,3)=0,"",VLOOKUP(A92,Vocabulary!$A:$F,3)),"")</f>
        <v xml:space="preserve">This property represents the Type of a Formal Framework as described in a controlled vocabulary (e.g. directive, law, draft proposition, Parliamentary act, ministerial decision etc.). The possible values for this property are described in a controlled vocabulary. </v>
      </c>
      <c r="N92" s="12" t="str">
        <f>IFERROR(IF(VLOOKUP(A92,VocabularyNL!$A:$H,7)=0,"",VLOOKUP(A92,VocabularyNL!$A:$H,7)),"")</f>
        <v/>
      </c>
      <c r="O92" s="12" t="str">
        <f>IFERROR(IF(VLOOKUP(A92,VocabularyFR!$A:$H,7)=0,"",VLOOKUP(A92,VocabularyFR!$A:$H,7)),"")</f>
        <v/>
      </c>
      <c r="P92" s="12" t="str">
        <f>IF($A92&lt;&gt;"",IF(VLOOKUP($A92,Vocabulary!$A:$J,7,)&lt;&gt;"",VLOOKUP($A92,Vocabulary!$A:$J,7,),""),"")</f>
        <v/>
      </c>
      <c r="Q92" s="12" t="str">
        <f>IFERROR(IF(VLOOKUP(A92,VocabularyNL!$A:$H,8)=0,"",VLOOKUP(A92,VocabularyNL!$A:$H,8)),"")</f>
        <v/>
      </c>
      <c r="R92" s="12" t="str">
        <f>IFERROR(IF(VLOOKUP(A92,VocabularyFR!$A:$H,8)=0,"",VLOOKUP(A92,VocabularyFR!$A:$H,8)),"")</f>
        <v/>
      </c>
      <c r="S92" s="12" t="str">
        <f>VLOOKUP(Table9[[#This Row],[Id]],Vocabulary!A:K,11)</f>
        <v>no</v>
      </c>
      <c r="T92" s="12" t="str">
        <f>VLOOKUP(Table9[[#This Row],[Id]],Vocabulary!A:L,12)</f>
        <v>no</v>
      </c>
    </row>
    <row r="93" spans="1:20" hidden="1" x14ac:dyDescent="0.3">
      <c r="A93" s="4">
        <v>92</v>
      </c>
      <c r="B93" s="12" t="str">
        <f>IF($A93&lt;&gt;"",IF(VLOOKUP($A93,VocabularyAdoption!$A:$K,8,)=0,"",VLOOKUP($A93,VocabularyAdoption!$A:$K,8,)),"")</f>
        <v/>
      </c>
      <c r="C93" s="12" t="str">
        <f>IF($A93&lt;&gt;"",VLOOKUP($A93,Vocabulary!$A:$J,6,),"")</f>
        <v>EU</v>
      </c>
      <c r="D93" s="12" t="str">
        <f>IF($A93&lt;&gt;"",VLOOKUP($A93,Vocabulary!$A:$J,8,),"")</f>
        <v>eu</v>
      </c>
      <c r="E93" s="12" t="str">
        <f>IFERROR(VLOOKUP(D93,Prefix!$A:$B,2,),"")</f>
        <v>eu:</v>
      </c>
      <c r="F93" s="12" t="str">
        <f>IF($A93&lt;&gt;"",IF(VLOOKUP($A93,Vocabulary!$A:$J,9,)=0,"",VLOOKUP($A93,Vocabulary!$A:$J,9,)),"")</f>
        <v/>
      </c>
      <c r="G93" s="12" t="str">
        <f>IF($A93&lt;&gt;"",VLOOKUP($A93,Vocabulary!$A:$J,4,),"")</f>
        <v>Other</v>
      </c>
      <c r="H93" s="12" t="str">
        <f>IF($A93&lt;&gt;"",VLOOKUP($A93,Vocabulary!$A:$J,5,),"")</f>
        <v>Association</v>
      </c>
      <c r="I93" s="12" t="str">
        <f>IF(Table9[[#This Row],[URIName]]="",IF(AND(H93="ConceptScheme",LEFT(D93,7) &lt;&gt; "inspire", LEFT(D93,4) &lt;&gt; "oeaw"),CONCATENATE("&lt;",E93,LOWER(IF(F93="",J93,F93)),"&gt;"),CONCATENATE("&lt;",E93,IF(F93="",J93,F93),"&gt;")),CONCATENATE("&lt;",Table9[[#This Row],[URIName]],"&gt;"))</f>
        <v>&lt;eu:FormalFrameworkRelated&gt;</v>
      </c>
      <c r="J93" s="12" t="str">
        <f>IF($A93&lt;&gt;"",VLOOKUP($A93,Vocabulary!$A:$J,2,),"")</f>
        <v>FormalFrameworkRelated</v>
      </c>
      <c r="K93" s="12" t="str">
        <f>IFERROR(IF(VLOOKUP(A93,VocabularyNL!$A:$G,6)=0,"",VLOOKUP(A93,VocabularyNL!$A:$G,6)),"")</f>
        <v/>
      </c>
      <c r="L93" s="12" t="str">
        <f>IFERROR(IF(VLOOKUP(A93,VocabularyFR!$A:$G,6)=0,"",VLOOKUP(A93,VocabularyFR!$A:$G,6)),"")</f>
        <v/>
      </c>
      <c r="M93" s="12" t="str">
        <f>IFERROR(IF(VLOOKUP(A93,Vocabulary!$A:$F,3)=0,"",VLOOKUP(A93,Vocabulary!$A:$F,3)),"")</f>
        <v>A formal framework related to this framework.</v>
      </c>
      <c r="N93" s="12" t="str">
        <f>IFERROR(IF(VLOOKUP(A93,VocabularyNL!$A:$H,7)=0,"",VLOOKUP(A93,VocabularyNL!$A:$H,7)),"")</f>
        <v/>
      </c>
      <c r="O93" s="12" t="str">
        <f>IFERROR(IF(VLOOKUP(A93,VocabularyFR!$A:$H,7)=0,"",VLOOKUP(A93,VocabularyFR!$A:$H,7)),"")</f>
        <v/>
      </c>
      <c r="P93" s="12" t="str">
        <f>IF($A93&lt;&gt;"",IF(VLOOKUP($A93,Vocabulary!$A:$J,7,)&lt;&gt;"",VLOOKUP($A93,Vocabulary!$A:$J,7,),""),"")</f>
        <v/>
      </c>
      <c r="Q93" s="12" t="str">
        <f>IFERROR(IF(VLOOKUP(A93,VocabularyNL!$A:$H,8)=0,"",VLOOKUP(A93,VocabularyNL!$A:$H,8)),"")</f>
        <v/>
      </c>
      <c r="R93" s="12" t="str">
        <f>IFERROR(IF(VLOOKUP(A93,VocabularyFR!$A:$H,8)=0,"",VLOOKUP(A93,VocabularyFR!$A:$H,8)),"")</f>
        <v/>
      </c>
      <c r="S93" s="12" t="str">
        <f>VLOOKUP(Table9[[#This Row],[Id]],Vocabulary!A:K,11)</f>
        <v>no</v>
      </c>
      <c r="T93" s="12" t="str">
        <f>VLOOKUP(Table9[[#This Row],[Id]],Vocabulary!A:L,12)</f>
        <v>no</v>
      </c>
    </row>
    <row r="94" spans="1:20" ht="187.2" hidden="1" x14ac:dyDescent="0.3">
      <c r="A94" s="4">
        <v>93</v>
      </c>
      <c r="B94" s="12" t="str">
        <f>IF($A94&lt;&gt;"",IF(VLOOKUP($A94,VocabularyAdoption!$A:$K,8,)=0,"",VLOOKUP($A94,VocabularyAdoption!$A:$K,8,)),"")</f>
        <v/>
      </c>
      <c r="C94" s="12" t="str">
        <f>IF($A94&lt;&gt;"",VLOOKUP($A94,Vocabulary!$A:$J,6,),"")</f>
        <v>EU</v>
      </c>
      <c r="D94" s="12" t="str">
        <f>IF($A94&lt;&gt;"",VLOOKUP($A94,Vocabulary!$A:$J,8,),"")</f>
        <v>eu</v>
      </c>
      <c r="E94" s="12" t="str">
        <f>IFERROR(VLOOKUP(D94,Prefix!$A:$B,2,),"")</f>
        <v>eu:</v>
      </c>
      <c r="F94" s="12" t="str">
        <f>IF($A94&lt;&gt;"",IF(VLOOKUP($A94,Vocabulary!$A:$J,9,)=0,"",VLOOKUP($A94,Vocabulary!$A:$J,9,)),"")</f>
        <v/>
      </c>
      <c r="G94" s="12" t="str">
        <f>IF($A94&lt;&gt;"",VLOOKUP($A94,Vocabulary!$A:$J,4,),"")</f>
        <v>Organization</v>
      </c>
      <c r="H94" s="12" t="str">
        <f>IF($A94&lt;&gt;"",VLOOKUP($A94,Vocabulary!$A:$J,5,),"")</f>
        <v>Class</v>
      </c>
      <c r="I94" s="12" t="str">
        <f>IF(Table9[[#This Row],[URIName]]="",IF(AND(H94="ConceptScheme",LEFT(D94,7) &lt;&gt; "inspire", LEFT(D94,4) &lt;&gt; "oeaw"),CONCATENATE("&lt;",E94,LOWER(IF(F94="",J94,F94)),"&gt;"),CONCATENATE("&lt;",E94,IF(F94="",J94,F94),"&gt;")),CONCATENATE("&lt;",Table9[[#This Row],[URIName]],"&gt;"))</f>
        <v>&lt;eu:FoundationEvent&gt;</v>
      </c>
      <c r="J94" s="12" t="str">
        <f>IF($A94&lt;&gt;"",VLOOKUP($A94,Vocabulary!$A:$J,2,),"")</f>
        <v>FoundationEvent</v>
      </c>
      <c r="K94" s="12" t="str">
        <f>IFERROR(IF(VLOOKUP(A94,VocabularyNL!$A:$G,6)=0,"",VLOOKUP(A94,VocabularyNL!$A:$G,6)),"")</f>
        <v/>
      </c>
      <c r="L94" s="12" t="str">
        <f>IFERROR(IF(VLOOKUP(A94,VocabularyFR!$A:$G,6)=0,"",VLOOKUP(A94,VocabularyFR!$A:$G,6)),"")</f>
        <v/>
      </c>
      <c r="M94" s="12" t="str">
        <f>IFERROR(IF(VLOOKUP(A94,Vocabulary!$A:$F,3)=0,"",VLOOKUP(A94,Vocabulary!$A:$F,3)),"")</f>
        <v xml:space="preserve">Public organizations are formed and changed in response to events. This may be the
result of new legislation, new policies, taking on new obligations etc. The CPOV
captures this in its Change Event class but recognises the specific case of an organization's foundation as being sufficiently distinct to require a sub class of
Change Event.
In the RDF release of the CPOV, ChangeEvent is bound to org:ChangeEvent,
FoundationEvent is in the CPOV's own namespace, i.e. cpov:FoundationEvent.
</v>
      </c>
      <c r="N94" s="12" t="str">
        <f>IFERROR(IF(VLOOKUP(A94,VocabularyNL!$A:$H,7)=0,"",VLOOKUP(A94,VocabularyNL!$A:$H,7)),"")</f>
        <v/>
      </c>
      <c r="O94" s="12" t="str">
        <f>IFERROR(IF(VLOOKUP(A94,VocabularyFR!$A:$H,7)=0,"",VLOOKUP(A94,VocabularyFR!$A:$H,7)),"")</f>
        <v/>
      </c>
      <c r="P94" s="12" t="str">
        <f>IF($A94&lt;&gt;"",IF(VLOOKUP($A94,Vocabulary!$A:$J,7,)&lt;&gt;"",VLOOKUP($A94,Vocabulary!$A:$J,7,),""),"")</f>
        <v/>
      </c>
      <c r="Q94" s="12" t="str">
        <f>IFERROR(IF(VLOOKUP(A94,VocabularyNL!$A:$H,8)=0,"",VLOOKUP(A94,VocabularyNL!$A:$H,8)),"")</f>
        <v/>
      </c>
      <c r="R94" s="12" t="str">
        <f>IFERROR(IF(VLOOKUP(A94,VocabularyFR!$A:$H,8)=0,"",VLOOKUP(A94,VocabularyFR!$A:$H,8)),"")</f>
        <v/>
      </c>
      <c r="S94" s="12" t="str">
        <f>VLOOKUP(Table9[[#This Row],[Id]],Vocabulary!A:K,11)</f>
        <v>no</v>
      </c>
      <c r="T94" s="12" t="str">
        <f>VLOOKUP(Table9[[#This Row],[Id]],Vocabulary!A:L,12)</f>
        <v>no</v>
      </c>
    </row>
    <row r="95" spans="1:20" hidden="1" x14ac:dyDescent="0.3">
      <c r="A95" s="4">
        <v>94</v>
      </c>
      <c r="B95" s="12" t="str">
        <f>IF($A95&lt;&gt;"",IF(VLOOKUP($A95,VocabularyAdoption!$A:$K,8,)=0,"",VLOOKUP($A95,VocabularyAdoption!$A:$K,8,)),"")</f>
        <v/>
      </c>
      <c r="C95" s="12" t="str">
        <f>IF($A95&lt;&gt;"",VLOOKUP($A95,Vocabulary!$A:$J,6,),"")</f>
        <v>EU</v>
      </c>
      <c r="D95" s="12" t="str">
        <f>IF($A95&lt;&gt;"",VLOOKUP($A95,Vocabulary!$A:$J,8,),"")</f>
        <v>eu</v>
      </c>
      <c r="E95" s="12" t="str">
        <f>IFERROR(VLOOKUP(D95,Prefix!$A:$B,2,),"")</f>
        <v>eu:</v>
      </c>
      <c r="F95" s="12" t="str">
        <f>IF($A95&lt;&gt;"",IF(VLOOKUP($A95,Vocabulary!$A:$J,9,)=0,"",VLOOKUP($A95,Vocabulary!$A:$J,9,)),"")</f>
        <v/>
      </c>
      <c r="G95" s="12" t="str">
        <f>IF($A95&lt;&gt;"",VLOOKUP($A95,Vocabulary!$A:$J,4,),"")</f>
        <v>Location</v>
      </c>
      <c r="H95" s="12" t="str">
        <f>IF($A95&lt;&gt;"",VLOOKUP($A95,Vocabulary!$A:$J,5,),"")</f>
        <v>Class</v>
      </c>
      <c r="I95" s="12" t="str">
        <f>IF(Table9[[#This Row],[URIName]]="",IF(AND(H95="ConceptScheme",LEFT(D95,7) &lt;&gt; "inspire", LEFT(D95,4) &lt;&gt; "oeaw"),CONCATENATE("&lt;",E95,LOWER(IF(F95="",J95,F95)),"&gt;"),CONCATENATE("&lt;",E95,IF(F95="",J95,F95),"&gt;")),CONCATENATE("&lt;",Table9[[#This Row],[URIName]],"&gt;"))</f>
        <v>&lt;eu:Geometry&gt;</v>
      </c>
      <c r="J95" s="12" t="str">
        <f>IF($A95&lt;&gt;"",VLOOKUP($A95,Vocabulary!$A:$J,2,),"")</f>
        <v>Geometry</v>
      </c>
      <c r="K95" s="12" t="str">
        <f>IFERROR(IF(VLOOKUP(A95,VocabularyNL!$A:$G,6)=0,"",VLOOKUP(A95,VocabularyNL!$A:$G,6)),"")</f>
        <v/>
      </c>
      <c r="L95" s="12" t="str">
        <f>IFERROR(IF(VLOOKUP(A95,VocabularyFR!$A:$G,6)=0,"",VLOOKUP(A95,VocabularyFR!$A:$G,6)),"")</f>
        <v/>
      </c>
      <c r="M95" s="12" t="str">
        <f>IFERROR(IF(VLOOKUP(A95,Vocabulary!$A:$F,3)=0,"",VLOOKUP(A95,Vocabulary!$A:$F,3)),"")</f>
        <v>A geometry representing a location.</v>
      </c>
      <c r="N95" s="12" t="str">
        <f>IFERROR(IF(VLOOKUP(A95,VocabularyNL!$A:$H,7)=0,"",VLOOKUP(A95,VocabularyNL!$A:$H,7)),"")</f>
        <v/>
      </c>
      <c r="O95" s="12" t="str">
        <f>IFERROR(IF(VLOOKUP(A95,VocabularyFR!$A:$H,7)=0,"",VLOOKUP(A95,VocabularyFR!$A:$H,7)),"")</f>
        <v/>
      </c>
      <c r="P95" s="12" t="str">
        <f>IF($A95&lt;&gt;"",IF(VLOOKUP($A95,Vocabulary!$A:$J,7,)&lt;&gt;"",VLOOKUP($A95,Vocabulary!$A:$J,7,),""),"")</f>
        <v/>
      </c>
      <c r="Q95" s="12" t="str">
        <f>IFERROR(IF(VLOOKUP(A95,VocabularyNL!$A:$H,8)=0,"",VLOOKUP(A95,VocabularyNL!$A:$H,8)),"")</f>
        <v/>
      </c>
      <c r="R95" s="12" t="str">
        <f>IFERROR(IF(VLOOKUP(A95,VocabularyFR!$A:$H,8)=0,"",VLOOKUP(A95,VocabularyFR!$A:$H,8)),"")</f>
        <v/>
      </c>
      <c r="S95" s="12" t="str">
        <f>VLOOKUP(Table9[[#This Row],[Id]],Vocabulary!A:K,11)</f>
        <v>no</v>
      </c>
      <c r="T95" s="12" t="str">
        <f>VLOOKUP(Table9[[#This Row],[Id]],Vocabulary!A:L,12)</f>
        <v>no</v>
      </c>
    </row>
    <row r="96" spans="1:20" hidden="1" x14ac:dyDescent="0.3">
      <c r="A96" s="4">
        <v>95</v>
      </c>
      <c r="B96" s="12" t="str">
        <f>IF($A96&lt;&gt;"",IF(VLOOKUP($A96,VocabularyAdoption!$A:$K,8,)=0,"",VLOOKUP($A96,VocabularyAdoption!$A:$K,8,)),"")</f>
        <v/>
      </c>
      <c r="C96" s="12" t="str">
        <f>IF($A96&lt;&gt;"",VLOOKUP($A96,Vocabulary!$A:$J,6,),"")</f>
        <v>EU</v>
      </c>
      <c r="D96" s="12" t="str">
        <f>IF($A96&lt;&gt;"",VLOOKUP($A96,Vocabulary!$A:$J,8,),"")</f>
        <v>eu</v>
      </c>
      <c r="E96" s="12" t="str">
        <f>IFERROR(VLOOKUP(D96,Prefix!$A:$B,2,),"")</f>
        <v>eu:</v>
      </c>
      <c r="F96" s="12" t="str">
        <f>IF($A96&lt;&gt;"",IF(VLOOKUP($A96,Vocabulary!$A:$J,9,)=0,"",VLOOKUP($A96,Vocabulary!$A:$J,9,)),"")</f>
        <v/>
      </c>
      <c r="G96" s="12" t="str">
        <f>IF($A96&lt;&gt;"",VLOOKUP($A96,Vocabulary!$A:$J,4,),"")</f>
        <v>Location</v>
      </c>
      <c r="H96" s="12" t="str">
        <f>IF($A96&lt;&gt;"",VLOOKUP($A96,Vocabulary!$A:$J,5,),"")</f>
        <v>Property</v>
      </c>
      <c r="I96" s="12" t="str">
        <f>IF(Table9[[#This Row],[URIName]]="",IF(AND(H96="ConceptScheme",LEFT(D96,7) &lt;&gt; "inspire", LEFT(D96,4) &lt;&gt; "oeaw"),CONCATENATE("&lt;",E96,LOWER(IF(F96="",J96,F96)),"&gt;"),CONCATENATE("&lt;",E96,IF(F96="",J96,F96),"&gt;")),CONCATENATE("&lt;",Table9[[#This Row],[URIName]],"&gt;"))</f>
        <v>&lt;eu:GeometryCoordinates&gt;</v>
      </c>
      <c r="J96" s="12" t="str">
        <f>IF($A96&lt;&gt;"",VLOOKUP($A96,Vocabulary!$A:$J,2,),"")</f>
        <v>GeometryCoordinates</v>
      </c>
      <c r="K96" s="12" t="str">
        <f>IFERROR(IF(VLOOKUP(A96,VocabularyNL!$A:$G,6)=0,"",VLOOKUP(A96,VocabularyNL!$A:$G,6)),"")</f>
        <v/>
      </c>
      <c r="L96" s="12" t="str">
        <f>IFERROR(IF(VLOOKUP(A96,VocabularyFR!$A:$G,6)=0,"",VLOOKUP(A96,VocabularyFR!$A:$G,6)),"")</f>
        <v/>
      </c>
      <c r="M96" s="12" t="str">
        <f>IFERROR(IF(VLOOKUP(A96,Vocabulary!$A:$F,3)=0,"",VLOOKUP(A96,Vocabulary!$A:$F,3)),"")</f>
        <v>The ordered list of coordinates of the geometry.</v>
      </c>
      <c r="N96" s="12" t="str">
        <f>IFERROR(IF(VLOOKUP(A96,VocabularyNL!$A:$H,7)=0,"",VLOOKUP(A96,VocabularyNL!$A:$H,7)),"")</f>
        <v/>
      </c>
      <c r="O96" s="12" t="str">
        <f>IFERROR(IF(VLOOKUP(A96,VocabularyFR!$A:$H,7)=0,"",VLOOKUP(A96,VocabularyFR!$A:$H,7)),"")</f>
        <v/>
      </c>
      <c r="P96" s="12" t="str">
        <f>IF($A96&lt;&gt;"",IF(VLOOKUP($A96,Vocabulary!$A:$J,7,)&lt;&gt;"",VLOOKUP($A96,Vocabulary!$A:$J,7,),""),"")</f>
        <v/>
      </c>
      <c r="Q96" s="12" t="str">
        <f>IFERROR(IF(VLOOKUP(A96,VocabularyNL!$A:$H,8)=0,"",VLOOKUP(A96,VocabularyNL!$A:$H,8)),"")</f>
        <v/>
      </c>
      <c r="R96" s="12" t="str">
        <f>IFERROR(IF(VLOOKUP(A96,VocabularyFR!$A:$H,8)=0,"",VLOOKUP(A96,VocabularyFR!$A:$H,8)),"")</f>
        <v/>
      </c>
      <c r="S96" s="12" t="str">
        <f>VLOOKUP(Table9[[#This Row],[Id]],Vocabulary!A:K,11)</f>
        <v>no</v>
      </c>
      <c r="T96" s="12" t="str">
        <f>VLOOKUP(Table9[[#This Row],[Id]],Vocabulary!A:L,12)</f>
        <v>no</v>
      </c>
    </row>
    <row r="97" spans="1:20" ht="28.8" hidden="1" x14ac:dyDescent="0.3">
      <c r="A97" s="4">
        <v>96</v>
      </c>
      <c r="B97" s="12" t="str">
        <f>IF($A97&lt;&gt;"",IF(VLOOKUP($A97,VocabularyAdoption!$A:$K,8,)=0,"",VLOOKUP($A97,VocabularyAdoption!$A:$K,8,)),"")</f>
        <v/>
      </c>
      <c r="C97" s="12" t="str">
        <f>IF($A97&lt;&gt;"",VLOOKUP($A97,Vocabulary!$A:$J,6,),"")</f>
        <v>EU</v>
      </c>
      <c r="D97" s="12" t="str">
        <f>IF($A97&lt;&gt;"",VLOOKUP($A97,Vocabulary!$A:$J,8,),"")</f>
        <v>eu</v>
      </c>
      <c r="E97" s="12" t="str">
        <f>IFERROR(VLOOKUP(D97,Prefix!$A:$B,2,),"")</f>
        <v>eu:</v>
      </c>
      <c r="F97" s="12" t="str">
        <f>IF($A97&lt;&gt;"",IF(VLOOKUP($A97,Vocabulary!$A:$J,9,)=0,"",VLOOKUP($A97,Vocabulary!$A:$J,9,)),"")</f>
        <v/>
      </c>
      <c r="G97" s="12" t="str">
        <f>IF($A97&lt;&gt;"",VLOOKUP($A97,Vocabulary!$A:$J,4,),"")</f>
        <v>Location</v>
      </c>
      <c r="H97" s="12" t="str">
        <f>IF($A97&lt;&gt;"",VLOOKUP($A97,Vocabulary!$A:$J,5,),"")</f>
        <v>Property</v>
      </c>
      <c r="I97" s="12" t="str">
        <f>IF(Table9[[#This Row],[URIName]]="",IF(AND(H97="ConceptScheme",LEFT(D97,7) &lt;&gt; "inspire", LEFT(D97,4) &lt;&gt; "oeaw"),CONCATENATE("&lt;",E97,LOWER(IF(F97="",J97,F97)),"&gt;"),CONCATENATE("&lt;",E97,IF(F97="",J97,F97),"&gt;")),CONCATENATE("&lt;",Table9[[#This Row],[URIName]],"&gt;"))</f>
        <v>&lt;eu:GeometryCRS&gt;</v>
      </c>
      <c r="J97" s="12" t="str">
        <f>IF($A97&lt;&gt;"",VLOOKUP($A97,Vocabulary!$A:$J,2,),"")</f>
        <v>GeometryCRS</v>
      </c>
      <c r="K97" s="12" t="str">
        <f>IFERROR(IF(VLOOKUP(A97,VocabularyNL!$A:$G,6)=0,"",VLOOKUP(A97,VocabularyNL!$A:$G,6)),"")</f>
        <v/>
      </c>
      <c r="L97" s="12" t="str">
        <f>IFERROR(IF(VLOOKUP(A97,VocabularyFR!$A:$G,6)=0,"",VLOOKUP(A97,VocabularyFR!$A:$G,6)),"")</f>
        <v/>
      </c>
      <c r="M97" s="12" t="str">
        <f>IFERROR(IF(VLOOKUP(A97,Vocabulary!$A:$F,3)=0,"",VLOOKUP(A97,Vocabulary!$A:$F,3)),"")</f>
        <v>The Coordinate Reference System (CRS) used to encode the coordinates.</v>
      </c>
      <c r="N97" s="12" t="str">
        <f>IFERROR(IF(VLOOKUP(A97,VocabularyNL!$A:$H,7)=0,"",VLOOKUP(A97,VocabularyNL!$A:$H,7)),"")</f>
        <v/>
      </c>
      <c r="O97" s="12" t="str">
        <f>IFERROR(IF(VLOOKUP(A97,VocabularyFR!$A:$H,7)=0,"",VLOOKUP(A97,VocabularyFR!$A:$H,7)),"")</f>
        <v/>
      </c>
      <c r="P97" s="12" t="str">
        <f>IF($A97&lt;&gt;"",IF(VLOOKUP($A97,Vocabulary!$A:$J,7,)&lt;&gt;"",VLOOKUP($A97,Vocabulary!$A:$J,7,),""),"")</f>
        <v/>
      </c>
      <c r="Q97" s="12" t="str">
        <f>IFERROR(IF(VLOOKUP(A97,VocabularyNL!$A:$H,8)=0,"",VLOOKUP(A97,VocabularyNL!$A:$H,8)),"")</f>
        <v/>
      </c>
      <c r="R97" s="12" t="str">
        <f>IFERROR(IF(VLOOKUP(A97,VocabularyFR!$A:$H,8)=0,"",VLOOKUP(A97,VocabularyFR!$A:$H,8)),"")</f>
        <v/>
      </c>
      <c r="S97" s="12" t="str">
        <f>VLOOKUP(Table9[[#This Row],[Id]],Vocabulary!A:K,11)</f>
        <v>no</v>
      </c>
      <c r="T97" s="12" t="str">
        <f>VLOOKUP(Table9[[#This Row],[Id]],Vocabulary!A:L,12)</f>
        <v>no</v>
      </c>
    </row>
    <row r="98" spans="1:20" hidden="1" x14ac:dyDescent="0.3">
      <c r="A98" s="4">
        <v>97</v>
      </c>
      <c r="B98" s="12" t="str">
        <f>IF($A98&lt;&gt;"",IF(VLOOKUP($A98,VocabularyAdoption!$A:$K,8,)=0,"",VLOOKUP($A98,VocabularyAdoption!$A:$K,8,)),"")</f>
        <v/>
      </c>
      <c r="C98" s="12" t="str">
        <f>IF($A98&lt;&gt;"",VLOOKUP($A98,Vocabulary!$A:$J,6,),"")</f>
        <v>EU</v>
      </c>
      <c r="D98" s="12" t="str">
        <f>IF($A98&lt;&gt;"",VLOOKUP($A98,Vocabulary!$A:$J,8,),"")</f>
        <v>eu</v>
      </c>
      <c r="E98" s="12" t="str">
        <f>IFERROR(VLOOKUP(D98,Prefix!$A:$B,2,),"")</f>
        <v>eu:</v>
      </c>
      <c r="F98" s="12" t="str">
        <f>IF($A98&lt;&gt;"",IF(VLOOKUP($A98,Vocabulary!$A:$J,9,)=0,"",VLOOKUP($A98,Vocabulary!$A:$J,9,)),"")</f>
        <v/>
      </c>
      <c r="G98" s="12" t="str">
        <f>IF($A98&lt;&gt;"",VLOOKUP($A98,Vocabulary!$A:$J,4,),"")</f>
        <v>Location</v>
      </c>
      <c r="H98" s="12" t="str">
        <f>IF($A98&lt;&gt;"",VLOOKUP($A98,Vocabulary!$A:$J,5,),"")</f>
        <v>Property</v>
      </c>
      <c r="I98" s="12" t="str">
        <f>IF(Table9[[#This Row],[URIName]]="",IF(AND(H98="ConceptScheme",LEFT(D98,7) &lt;&gt; "inspire", LEFT(D98,4) &lt;&gt; "oeaw"),CONCATENATE("&lt;",E98,LOWER(IF(F98="",J98,F98)),"&gt;"),CONCATENATE("&lt;",E98,IF(F98="",J98,F98),"&gt;")),CONCATENATE("&lt;",Table9[[#This Row],[URIName]],"&gt;"))</f>
        <v>&lt;eu:GeometryType&gt;</v>
      </c>
      <c r="J98" s="12" t="str">
        <f>IF($A98&lt;&gt;"",VLOOKUP($A98,Vocabulary!$A:$J,2,),"")</f>
        <v>GeometryType</v>
      </c>
      <c r="K98" s="12" t="str">
        <f>IFERROR(IF(VLOOKUP(A98,VocabularyNL!$A:$G,6)=0,"",VLOOKUP(A98,VocabularyNL!$A:$G,6)),"")</f>
        <v/>
      </c>
      <c r="L98" s="12" t="str">
        <f>IFERROR(IF(VLOOKUP(A98,VocabularyFR!$A:$G,6)=0,"",VLOOKUP(A98,VocabularyFR!$A:$G,6)),"")</f>
        <v/>
      </c>
      <c r="M98" s="12" t="str">
        <f>IFERROR(IF(VLOOKUP(A98,Vocabulary!$A:$F,3)=0,"",VLOOKUP(A98,Vocabulary!$A:$F,3)),"")</f>
        <v>The type of the geometry.</v>
      </c>
      <c r="N98" s="12" t="str">
        <f>IFERROR(IF(VLOOKUP(A98,VocabularyNL!$A:$H,7)=0,"",VLOOKUP(A98,VocabularyNL!$A:$H,7)),"")</f>
        <v/>
      </c>
      <c r="O98" s="12" t="str">
        <f>IFERROR(IF(VLOOKUP(A98,VocabularyFR!$A:$H,7)=0,"",VLOOKUP(A98,VocabularyFR!$A:$H,7)),"")</f>
        <v/>
      </c>
      <c r="P98" s="12" t="str">
        <f>IF($A98&lt;&gt;"",IF(VLOOKUP($A98,Vocabulary!$A:$J,7,)&lt;&gt;"",VLOOKUP($A98,Vocabulary!$A:$J,7,),""),"")</f>
        <v/>
      </c>
      <c r="Q98" s="12" t="str">
        <f>IFERROR(IF(VLOOKUP(A98,VocabularyNL!$A:$H,8)=0,"",VLOOKUP(A98,VocabularyNL!$A:$H,8)),"")</f>
        <v/>
      </c>
      <c r="R98" s="12" t="str">
        <f>IFERROR(IF(VLOOKUP(A98,VocabularyFR!$A:$H,8)=0,"",VLOOKUP(A98,VocabularyFR!$A:$H,8)),"")</f>
        <v/>
      </c>
      <c r="S98" s="12" t="str">
        <f>VLOOKUP(Table9[[#This Row],[Id]],Vocabulary!A:K,11)</f>
        <v>no</v>
      </c>
      <c r="T98" s="12" t="str">
        <f>VLOOKUP(Table9[[#This Row],[Id]],Vocabulary!A:L,12)</f>
        <v>no</v>
      </c>
    </row>
    <row r="99" spans="1:20" ht="28.8" hidden="1" x14ac:dyDescent="0.3">
      <c r="A99" s="4">
        <v>98</v>
      </c>
      <c r="B99" s="12" t="str">
        <f>IF($A99&lt;&gt;"",IF(VLOOKUP($A99,VocabularyAdoption!$A:$K,8,)=0,"",VLOOKUP($A99,VocabularyAdoption!$A:$K,8,)),"")</f>
        <v/>
      </c>
      <c r="C99" s="12" t="str">
        <f>IF($A99&lt;&gt;"",VLOOKUP($A99,Vocabulary!$A:$J,6,),"")</f>
        <v>EU</v>
      </c>
      <c r="D99" s="12" t="str">
        <f>IF($A99&lt;&gt;"",VLOOKUP($A99,Vocabulary!$A:$J,8,),"")</f>
        <v>eu</v>
      </c>
      <c r="E99" s="12" t="str">
        <f>IFERROR(VLOOKUP(D99,Prefix!$A:$B,2,),"")</f>
        <v>eu:</v>
      </c>
      <c r="F99" s="12" t="str">
        <f>IF($A99&lt;&gt;"",IF(VLOOKUP($A99,Vocabulary!$A:$J,9,)=0,"",VLOOKUP($A99,Vocabulary!$A:$J,9,)),"")</f>
        <v/>
      </c>
      <c r="G99" s="12" t="str">
        <f>IF($A99&lt;&gt;"",VLOOKUP($A99,Vocabulary!$A:$J,4,),"")</f>
        <v>Location</v>
      </c>
      <c r="H99" s="12" t="str">
        <f>IF($A99&lt;&gt;"",VLOOKUP($A99,Vocabulary!$A:$J,5,),"")</f>
        <v>Class</v>
      </c>
      <c r="I99" s="12" t="str">
        <f>IF(Table9[[#This Row],[URIName]]="",IF(AND(H99="ConceptScheme",LEFT(D99,7) &lt;&gt; "inspire", LEFT(D99,4) &lt;&gt; "oeaw"),CONCATENATE("&lt;",E99,LOWER(IF(F99="",J99,F99)),"&gt;"),CONCATENATE("&lt;",E99,IF(F99="",J99,F99),"&gt;")),CONCATENATE("&lt;",Table9[[#This Row],[URIName]],"&gt;"))</f>
        <v>&lt;eu:Jurisdiction&gt;</v>
      </c>
      <c r="J99" s="12" t="str">
        <f>IF($A99&lt;&gt;"",VLOOKUP($A99,Vocabulary!$A:$J,2,),"")</f>
        <v>Jurisdiction</v>
      </c>
      <c r="K99" s="12" t="str">
        <f>IFERROR(IF(VLOOKUP(A99,VocabularyNL!$A:$G,6)=0,"",VLOOKUP(A99,VocabularyNL!$A:$G,6)),"")</f>
        <v/>
      </c>
      <c r="L99" s="12" t="str">
        <f>IFERROR(IF(VLOOKUP(A99,VocabularyFR!$A:$G,6)=0,"",VLOOKUP(A99,VocabularyFR!$A:$G,6)),"")</f>
        <v/>
      </c>
      <c r="M99" s="12" t="str">
        <f>IFERROR(IF(VLOOKUP(A99,Vocabulary!$A:$F,3)=0,"",VLOOKUP(A99,Vocabulary!$A:$F,3)),"")</f>
        <v>A jurisdiction, typically a country, dealing with and making pronouncements on legal matters.</v>
      </c>
      <c r="N99" s="12" t="str">
        <f>IFERROR(IF(VLOOKUP(A99,VocabularyNL!$A:$H,7)=0,"",VLOOKUP(A99,VocabularyNL!$A:$H,7)),"")</f>
        <v/>
      </c>
      <c r="O99" s="12" t="str">
        <f>IFERROR(IF(VLOOKUP(A99,VocabularyFR!$A:$H,7)=0,"",VLOOKUP(A99,VocabularyFR!$A:$H,7)),"")</f>
        <v/>
      </c>
      <c r="P99" s="12" t="str">
        <f>IF($A99&lt;&gt;"",IF(VLOOKUP($A99,Vocabulary!$A:$J,7,)&lt;&gt;"",VLOOKUP($A99,Vocabulary!$A:$J,7,),""),"")</f>
        <v/>
      </c>
      <c r="Q99" s="12" t="str">
        <f>IFERROR(IF(VLOOKUP(A99,VocabularyNL!$A:$H,8)=0,"",VLOOKUP(A99,VocabularyNL!$A:$H,8)),"")</f>
        <v/>
      </c>
      <c r="R99" s="12" t="str">
        <f>IFERROR(IF(VLOOKUP(A99,VocabularyFR!$A:$H,8)=0,"",VLOOKUP(A99,VocabularyFR!$A:$H,8)),"")</f>
        <v/>
      </c>
      <c r="S99" s="12" t="str">
        <f>VLOOKUP(Table9[[#This Row],[Id]],Vocabulary!A:K,11)</f>
        <v>no</v>
      </c>
      <c r="T99" s="12" t="str">
        <f>VLOOKUP(Table9[[#This Row],[Id]],Vocabulary!A:L,12)</f>
        <v>no</v>
      </c>
    </row>
    <row r="100" spans="1:20" hidden="1" x14ac:dyDescent="0.3">
      <c r="A100" s="4">
        <v>99</v>
      </c>
      <c r="B100" s="12" t="str">
        <f>IF($A100&lt;&gt;"",IF(VLOOKUP($A100,VocabularyAdoption!$A:$K,8,)=0,"",VLOOKUP($A100,VocabularyAdoption!$A:$K,8,)),"")</f>
        <v/>
      </c>
      <c r="C100" s="12" t="str">
        <f>IF($A100&lt;&gt;"",VLOOKUP($A100,Vocabulary!$A:$J,6,),"")</f>
        <v>EU</v>
      </c>
      <c r="D100" s="12" t="str">
        <f>IF($A100&lt;&gt;"",VLOOKUP($A100,Vocabulary!$A:$J,8,),"")</f>
        <v>eu</v>
      </c>
      <c r="E100" s="12" t="str">
        <f>IFERROR(VLOOKUP(D100,Prefix!$A:$B,2,),"")</f>
        <v>eu:</v>
      </c>
      <c r="F100" s="12" t="str">
        <f>IF($A100&lt;&gt;"",IF(VLOOKUP($A100,Vocabulary!$A:$J,9,)=0,"",VLOOKUP($A100,Vocabulary!$A:$J,9,)),"")</f>
        <v/>
      </c>
      <c r="G100" s="12" t="str">
        <f>IF($A100&lt;&gt;"",VLOOKUP($A100,Vocabulary!$A:$J,4,),"")</f>
        <v>Location</v>
      </c>
      <c r="H100" s="12" t="str">
        <f>IF($A100&lt;&gt;"",VLOOKUP($A100,Vocabulary!$A:$J,5,),"")</f>
        <v>Property</v>
      </c>
      <c r="I100" s="12" t="str">
        <f>IF(Table9[[#This Row],[URIName]]="",IF(AND(H100="ConceptScheme",LEFT(D100,7) &lt;&gt; "inspire", LEFT(D100,4) &lt;&gt; "oeaw"),CONCATENATE("&lt;",E100,LOWER(IF(F100="",J100,F100)),"&gt;"),CONCATENATE("&lt;",E100,IF(F100="",J100,F100),"&gt;")),CONCATENATE("&lt;",Table9[[#This Row],[URIName]],"&gt;"))</f>
        <v>&lt;eu:JurisdictionName&gt;</v>
      </c>
      <c r="J100" s="12" t="str">
        <f>IF($A100&lt;&gt;"",VLOOKUP($A100,Vocabulary!$A:$J,2,),"")</f>
        <v>JurisdictionName</v>
      </c>
      <c r="K100" s="12" t="str">
        <f>IFERROR(IF(VLOOKUP(A100,VocabularyNL!$A:$G,6)=0,"",VLOOKUP(A100,VocabularyNL!$A:$G,6)),"")</f>
        <v/>
      </c>
      <c r="L100" s="12" t="str">
        <f>IFERROR(IF(VLOOKUP(A100,VocabularyFR!$A:$G,6)=0,"",VLOOKUP(A100,VocabularyFR!$A:$G,6)),"")</f>
        <v/>
      </c>
      <c r="M100" s="12" t="str">
        <f>IFERROR(IF(VLOOKUP(A100,Vocabulary!$A:$F,3)=0,"",VLOOKUP(A100,Vocabulary!$A:$F,3)),"")</f>
        <v>The name of the jurisdiction.</v>
      </c>
      <c r="N100" s="12" t="str">
        <f>IFERROR(IF(VLOOKUP(A100,VocabularyNL!$A:$H,7)=0,"",VLOOKUP(A100,VocabularyNL!$A:$H,7)),"")</f>
        <v/>
      </c>
      <c r="O100" s="12" t="str">
        <f>IFERROR(IF(VLOOKUP(A100,VocabularyFR!$A:$H,7)=0,"",VLOOKUP(A100,VocabularyFR!$A:$H,7)),"")</f>
        <v/>
      </c>
      <c r="P100" s="12" t="str">
        <f>IF($A100&lt;&gt;"",IF(VLOOKUP($A100,Vocabulary!$A:$J,7,)&lt;&gt;"",VLOOKUP($A100,Vocabulary!$A:$J,7,),""),"")</f>
        <v/>
      </c>
      <c r="Q100" s="12" t="str">
        <f>IFERROR(IF(VLOOKUP(A100,VocabularyNL!$A:$H,8)=0,"",VLOOKUP(A100,VocabularyNL!$A:$H,8)),"")</f>
        <v/>
      </c>
      <c r="R100" s="12" t="str">
        <f>IFERROR(IF(VLOOKUP(A100,VocabularyFR!$A:$H,8)=0,"",VLOOKUP(A100,VocabularyFR!$A:$H,8)),"")</f>
        <v/>
      </c>
      <c r="S100" s="12" t="str">
        <f>VLOOKUP(Table9[[#This Row],[Id]],Vocabulary!A:K,11)</f>
        <v>no</v>
      </c>
      <c r="T100" s="12" t="str">
        <f>VLOOKUP(Table9[[#This Row],[Id]],Vocabulary!A:L,12)</f>
        <v>no</v>
      </c>
    </row>
    <row r="101" spans="1:20" hidden="1" x14ac:dyDescent="0.3">
      <c r="A101" s="4">
        <v>100</v>
      </c>
      <c r="B101" s="12" t="str">
        <f>IF($A101&lt;&gt;"",IF(VLOOKUP($A101,VocabularyAdoption!$A:$K,8,)=0,"",VLOOKUP($A101,VocabularyAdoption!$A:$K,8,)),"")</f>
        <v/>
      </c>
      <c r="C101" s="12" t="str">
        <f>IF($A101&lt;&gt;"",VLOOKUP($A101,Vocabulary!$A:$J,6,),"")</f>
        <v>EU</v>
      </c>
      <c r="D101" s="12" t="str">
        <f>IF($A101&lt;&gt;"",VLOOKUP($A101,Vocabulary!$A:$J,8,),"")</f>
        <v>eu</v>
      </c>
      <c r="E101" s="12" t="str">
        <f>IFERROR(VLOOKUP(D101,Prefix!$A:$B,2,),"")</f>
        <v>eu:</v>
      </c>
      <c r="F101" s="12" t="str">
        <f>IF($A101&lt;&gt;"",IF(VLOOKUP($A101,Vocabulary!$A:$J,9,)=0,"",VLOOKUP($A101,Vocabulary!$A:$J,9,)),"")</f>
        <v/>
      </c>
      <c r="G101" s="12" t="str">
        <f>IF($A101&lt;&gt;"",VLOOKUP($A101,Vocabulary!$A:$J,4,),"")</f>
        <v>Location</v>
      </c>
      <c r="H101" s="12" t="str">
        <f>IF($A101&lt;&gt;"",VLOOKUP($A101,Vocabulary!$A:$J,5,),"")</f>
        <v>Property</v>
      </c>
      <c r="I101" s="12" t="str">
        <f>IF(Table9[[#This Row],[URIName]]="",IF(AND(H101="ConceptScheme",LEFT(D101,7) &lt;&gt; "inspire", LEFT(D101,4) &lt;&gt; "oeaw"),CONCATENATE("&lt;",E101,LOWER(IF(F101="",J101,F101)),"&gt;"),CONCATENATE("&lt;",E101,IF(F101="",J101,F101),"&gt;")),CONCATENATE("&lt;",Table9[[#This Row],[URIName]],"&gt;"))</f>
        <v>&lt;eu:JurisdictionIdentifier&gt;</v>
      </c>
      <c r="J101" s="12" t="str">
        <f>IF($A101&lt;&gt;"",VLOOKUP($A101,Vocabulary!$A:$J,2,),"")</f>
        <v>JurisdictionIdentifier</v>
      </c>
      <c r="K101" s="12" t="str">
        <f>IFERROR(IF(VLOOKUP(A101,VocabularyNL!$A:$G,6)=0,"",VLOOKUP(A101,VocabularyNL!$A:$G,6)),"")</f>
        <v/>
      </c>
      <c r="L101" s="12" t="str">
        <f>IFERROR(IF(VLOOKUP(A101,VocabularyFR!$A:$G,6)=0,"",VLOOKUP(A101,VocabularyFR!$A:$G,6)),"")</f>
        <v/>
      </c>
      <c r="M101" s="12" t="str">
        <f>IFERROR(IF(VLOOKUP(A101,Vocabulary!$A:$F,3)=0,"",VLOOKUP(A101,Vocabulary!$A:$F,3)),"")</f>
        <v>The URI for the jurisdiction.</v>
      </c>
      <c r="N101" s="12" t="str">
        <f>IFERROR(IF(VLOOKUP(A101,VocabularyNL!$A:$H,7)=0,"",VLOOKUP(A101,VocabularyNL!$A:$H,7)),"")</f>
        <v/>
      </c>
      <c r="O101" s="12" t="str">
        <f>IFERROR(IF(VLOOKUP(A101,VocabularyFR!$A:$H,7)=0,"",VLOOKUP(A101,VocabularyFR!$A:$H,7)),"")</f>
        <v/>
      </c>
      <c r="P101" s="12" t="str">
        <f>IF($A101&lt;&gt;"",IF(VLOOKUP($A101,Vocabulary!$A:$J,7,)&lt;&gt;"",VLOOKUP($A101,Vocabulary!$A:$J,7,),""),"")</f>
        <v/>
      </c>
      <c r="Q101" s="12" t="str">
        <f>IFERROR(IF(VLOOKUP(A101,VocabularyNL!$A:$H,8)=0,"",VLOOKUP(A101,VocabularyNL!$A:$H,8)),"")</f>
        <v/>
      </c>
      <c r="R101" s="12" t="str">
        <f>IFERROR(IF(VLOOKUP(A101,VocabularyFR!$A:$H,8)=0,"",VLOOKUP(A101,VocabularyFR!$A:$H,8)),"")</f>
        <v/>
      </c>
      <c r="S101" s="12" t="str">
        <f>VLOOKUP(Table9[[#This Row],[Id]],Vocabulary!A:K,11)</f>
        <v>no</v>
      </c>
      <c r="T101" s="12" t="str">
        <f>VLOOKUP(Table9[[#This Row],[Id]],Vocabulary!A:L,12)</f>
        <v>no</v>
      </c>
    </row>
    <row r="102" spans="1:20" ht="345.6" x14ac:dyDescent="0.3">
      <c r="A102" s="4">
        <v>101</v>
      </c>
      <c r="B102" s="12" t="str">
        <f>IF($A102&lt;&gt;"",IF(VLOOKUP($A102,VocabularyAdoption!$A:$K,8,)=0,"",VLOOKUP($A102,VocabularyAdoption!$A:$K,8,)),"")</f>
        <v>Standard</v>
      </c>
      <c r="C102" s="12" t="str">
        <f>IF($A102&lt;&gt;"",VLOOKUP($A102,Vocabulary!$A:$J,6,),"")</f>
        <v>EU</v>
      </c>
      <c r="D102" s="12" t="str">
        <f>IF($A102&lt;&gt;"",VLOOKUP($A102,Vocabulary!$A:$J,8,),"")</f>
        <v>eu</v>
      </c>
      <c r="E102" s="12" t="str">
        <f>IFERROR(VLOOKUP(D102,Prefix!$A:$B,2,),"")</f>
        <v>eu:</v>
      </c>
      <c r="F102" s="12" t="str">
        <f>IF($A102&lt;&gt;"",IF(VLOOKUP($A102,Vocabulary!$A:$J,9,)=0,"",VLOOKUP($A102,Vocabulary!$A:$J,9,)),"")</f>
        <v/>
      </c>
      <c r="G102" s="12" t="str">
        <f>IF($A102&lt;&gt;"",VLOOKUP($A102,Vocabulary!$A:$J,4,),"")</f>
        <v>Organization</v>
      </c>
      <c r="H102" s="12" t="str">
        <f>IF($A102&lt;&gt;"",VLOOKUP($A102,Vocabulary!$A:$J,5,),"")</f>
        <v>Class</v>
      </c>
      <c r="I102" s="12" t="str">
        <f>IF(Table9[[#This Row],[URIName]]="",IF(AND(H102="ConceptScheme",LEFT(D102,7) &lt;&gt; "inspire", LEFT(D102,4) &lt;&gt; "oeaw"),CONCATENATE("&lt;",E102,LOWER(IF(F102="",J102,F102)),"&gt;"),CONCATENATE("&lt;",E102,IF(F102="",J102,F102),"&gt;")),CONCATENATE("&lt;",Table9[[#This Row],[URIName]],"&gt;"))</f>
        <v>&lt;eu:LegalEntity&gt;</v>
      </c>
      <c r="J102" s="12" t="str">
        <f>IF($A102&lt;&gt;"",VLOOKUP($A102,Vocabulary!$A:$J,2,),"")</f>
        <v>LegalEntity</v>
      </c>
      <c r="K102" s="12" t="str">
        <f>IFERROR(IF(VLOOKUP(A102,VocabularyNL!$A:$G,6)=0,"",VLOOKUP(A102,VocabularyNL!$A:$G,6)),"")</f>
        <v>Rechtspersoon</v>
      </c>
      <c r="L102" s="12" t="str">
        <f>IFERROR(IF(VLOOKUP(A102,VocabularyFR!$A:$G,6)=0,"",VLOOKUP(A102,VocabularyFR!$A:$G,6)),"")</f>
        <v>Personne morale</v>
      </c>
      <c r="M102" s="12" t="str">
        <f>IFERROR(IF(VLOOKUP(A102,Vocabulary!$A:$F,3)=0,"",VLOOKUP(A102,Vocabulary!$A:$F,3)),"")</f>
        <v>A self-employed person, company, or organization that has legal rights and obligations.</v>
      </c>
      <c r="N102" s="12" t="str">
        <f>IFERROR(IF(VLOOKUP(A102,VocabularyNL!$A:$H,7)=0,"",VLOOKUP(A102,VocabularyNL!$A:$H,7)),"")</f>
        <v>Een zelfstandige, bedrijf of organisatie met wettelijke rechten en plichten.</v>
      </c>
      <c r="O102" s="12" t="str">
        <f>IFERROR(IF(VLOOKUP(A102,VocabularyFR!$A:$H,7)=0,"",VLOOKUP(A102,VocabularyFR!$A:$H,7)),"")</f>
        <v>Une personne, une entreprise ou une organisation indépendante qui a des droits et des obligations juridiques.</v>
      </c>
      <c r="P102" s="12" t="str">
        <f>IF($A102&lt;&gt;"",IF(VLOOKUP($A102,Vocabulary!$A:$J,7,)&lt;&gt;"",VLOOKUP($A102,Vocabulary!$A:$J,7,),""),"")</f>
        <v>A Legal Entity able to transact business, typically registered with a body able to confer legal status such as a national business register. It is able to trade, is legally liable for its actions, accounts, tax affairs etc. This makes Legal Entities distinct from the concept of organisations or groups. Many organisations exist that are not Legal Entities, yet to the outside world they have staff, hierarchies, locations etc. Other organisations exist that are an umbrella for several Legal Entities (universities are often good examples of this). This vocabulary is concerned solely with registered Legal Entities and does not attempt to cover all possible trading bodies.
Belgian legal entities are registered in CBE and have an enterprise number.</v>
      </c>
      <c r="Q102" s="12" t="str">
        <f>IFERROR(IF(VLOOKUP(A102,VocabularyNL!$A:$H,8)=0,"",VLOOKUP(A102,VocabularyNL!$A:$H,8)),"")</f>
        <v>Een rechtspersoon die zaken kan doen, doorgaans geregistreerd bij een instantie die een wettelijke status kan verlenen, zoals een nationaal bedrijfsregister. Het kan handelen, is wettelijk aansprakelijk voor zijn acties, rekeningen, belastingzaken, enz. Dit onderscheidt rechtspersonen van het concept van organisaties of groepen. Er bestaan ​​veel organisaties die geen rechtspersonen zijn, maar voor de buitenwereld hebben ze personeel, hiërarchieën, locaties, enz. Er bestaan ​​ook andere organisaties die een paraplu vormen voor verschillende rechtspersonen (universiteiten zijn hier vaak goede voorbeelden van). Deze woordenschat heeft uitsluitend betrekking op geregistreerde rechtspersonen en probeert niet alle mogelijke handelslichamen te dekken.
Belgische rechtspersonen worden ingeschreven in de KBO en beschikken over een ondernemingsnummer.</v>
      </c>
      <c r="R102" s="12" t="str">
        <f>IFERROR(IF(VLOOKUP(A102,VocabularyFR!$A:$H,8)=0,"",VLOOKUP(A102,VocabularyFR!$A:$H,8)),"")</f>
        <v>Entité juridique en mesure de réaliser des transactions commerciales, généralement enregistrée auprès d'un organisme habilité à lui conférer un statut juridique, tel qu'un registre national des entreprises. Elle est en mesure de faire du commerce, est juridiquement responsable de ses actes, de ses comptes, de ses affaires fiscales, etc. Cela distingue les entités juridiques du concept d'organisations ou de groupes. De nombreuses organisations ne sont pas des entités juridiques, mais elles ont, aux yeux du monde extérieur, du personnel, des hiérarchies, des locaux, etc. D'autres organisations regroupent plusieurs entités juridiques (les universités en sont souvent de bons exemples). Ce vocabulaire concerne uniquement les entités juridiques enregistrées et ne tente pas de couvrir tous les organismes commerciaux possibles.
Les personnes morales belges sont enregistrées à la BCE et disposent d'un numéro d'entreprise.</v>
      </c>
      <c r="S102" s="12" t="str">
        <f>VLOOKUP(Table9[[#This Row],[Id]],Vocabulary!A:K,11)</f>
        <v>no</v>
      </c>
      <c r="T102" s="12" t="str">
        <f>VLOOKUP(Table9[[#This Row],[Id]],Vocabulary!A:L,12)</f>
        <v>yes</v>
      </c>
    </row>
    <row r="103" spans="1:20" ht="28.8" hidden="1" x14ac:dyDescent="0.3">
      <c r="A103" s="4">
        <v>102</v>
      </c>
      <c r="B103" s="12" t="str">
        <f>IF($A103&lt;&gt;"",IF(VLOOKUP($A103,VocabularyAdoption!$A:$K,8,)=0,"",VLOOKUP($A103,VocabularyAdoption!$A:$K,8,)),"")</f>
        <v/>
      </c>
      <c r="C103" s="12" t="str">
        <f>IF($A103&lt;&gt;"",VLOOKUP($A103,Vocabulary!$A:$J,6,),"")</f>
        <v>EU</v>
      </c>
      <c r="D103" s="12" t="str">
        <f>IF($A103&lt;&gt;"",VLOOKUP($A103,Vocabulary!$A:$J,8,),"")</f>
        <v>eu</v>
      </c>
      <c r="E103" s="12" t="str">
        <f>IFERROR(VLOOKUP(D103,Prefix!$A:$B,2,),"")</f>
        <v>eu:</v>
      </c>
      <c r="F103" s="12" t="str">
        <f>IF($A103&lt;&gt;"",IF(VLOOKUP($A103,Vocabulary!$A:$J,9,)=0,"",VLOOKUP($A103,Vocabulary!$A:$J,9,)),"")</f>
        <v/>
      </c>
      <c r="G103" s="12" t="str">
        <f>IF($A103&lt;&gt;"",VLOOKUP($A103,Vocabulary!$A:$J,4,),"")</f>
        <v>Organization</v>
      </c>
      <c r="H103" s="12" t="str">
        <f>IF($A103&lt;&gt;"",VLOOKUP($A103,Vocabulary!$A:$J,5,),"")</f>
        <v>Property</v>
      </c>
      <c r="I103" s="12" t="str">
        <f>IF(Table9[[#This Row],[URIName]]="",IF(AND(H103="ConceptScheme",LEFT(D103,7) &lt;&gt; "inspire", LEFT(D103,4) &lt;&gt; "oeaw"),CONCATENATE("&lt;",E103,LOWER(IF(F103="",J103,F103)),"&gt;"),CONCATENATE("&lt;",E103,IF(F103="",J103,F103),"&gt;")),CONCATENATE("&lt;",Table9[[#This Row],[URIName]],"&gt;"))</f>
        <v>&lt;eu:LegalEntityLegalIdentifier&gt;</v>
      </c>
      <c r="J103" s="12" t="str">
        <f>IF($A103&lt;&gt;"",VLOOKUP($A103,Vocabulary!$A:$J,2,),"")</f>
        <v>LegalEntityLegalIdentifier</v>
      </c>
      <c r="K103" s="12" t="str">
        <f>IFERROR(IF(VLOOKUP(A103,VocabularyNL!$A:$G,6)=0,"",VLOOKUP(A103,VocabularyNL!$A:$G,6)),"")</f>
        <v/>
      </c>
      <c r="L103" s="12" t="str">
        <f>IFERROR(IF(VLOOKUP(A103,VocabularyFR!$A:$G,6)=0,"",VLOOKUP(A103,VocabularyFR!$A:$G,6)),"")</f>
        <v/>
      </c>
      <c r="M103" s="12" t="str">
        <f>IFERROR(IF(VLOOKUP(A103,Vocabulary!$A:$F,3)=0,"",VLOOKUP(A103,Vocabulary!$A:$F,3)),"")</f>
        <v>The identifier given to the legal entity by the authority with which it is registered.</v>
      </c>
      <c r="N103" s="12" t="str">
        <f>IFERROR(IF(VLOOKUP(A103,VocabularyNL!$A:$H,7)=0,"",VLOOKUP(A103,VocabularyNL!$A:$H,7)),"")</f>
        <v/>
      </c>
      <c r="O103" s="12" t="str">
        <f>IFERROR(IF(VLOOKUP(A103,VocabularyFR!$A:$H,7)=0,"",VLOOKUP(A103,VocabularyFR!$A:$H,7)),"")</f>
        <v/>
      </c>
      <c r="P103" s="12" t="str">
        <f>IF($A103&lt;&gt;"",IF(VLOOKUP($A103,Vocabulary!$A:$J,7,)&lt;&gt;"",VLOOKUP($A103,Vocabulary!$A:$J,7,),""),"")</f>
        <v/>
      </c>
      <c r="Q103" s="12" t="str">
        <f>IFERROR(IF(VLOOKUP(A103,VocabularyNL!$A:$H,8)=0,"",VLOOKUP(A103,VocabularyNL!$A:$H,8)),"")</f>
        <v/>
      </c>
      <c r="R103" s="12" t="str">
        <f>IFERROR(IF(VLOOKUP(A103,VocabularyFR!$A:$H,8)=0,"",VLOOKUP(A103,VocabularyFR!$A:$H,8)),"")</f>
        <v/>
      </c>
      <c r="S103" s="12" t="str">
        <f>VLOOKUP(Table9[[#This Row],[Id]],Vocabulary!A:K,11)</f>
        <v>no</v>
      </c>
      <c r="T103" s="12" t="str">
        <f>VLOOKUP(Table9[[#This Row],[Id]],Vocabulary!A:L,12)</f>
        <v>no</v>
      </c>
    </row>
    <row r="104" spans="1:20" ht="28.8" hidden="1" x14ac:dyDescent="0.3">
      <c r="A104" s="4">
        <v>103</v>
      </c>
      <c r="B104" s="12" t="str">
        <f>IF($A104&lt;&gt;"",IF(VLOOKUP($A104,VocabularyAdoption!$A:$K,8,)=0,"",VLOOKUP($A104,VocabularyAdoption!$A:$K,8,)),"")</f>
        <v/>
      </c>
      <c r="C104" s="12" t="str">
        <f>IF($A104&lt;&gt;"",VLOOKUP($A104,Vocabulary!$A:$J,6,),"")</f>
        <v>EU</v>
      </c>
      <c r="D104" s="12" t="str">
        <f>IF($A104&lt;&gt;"",VLOOKUP($A104,Vocabulary!$A:$J,8,),"")</f>
        <v>eu</v>
      </c>
      <c r="E104" s="12" t="str">
        <f>IFERROR(VLOOKUP(D104,Prefix!$A:$B,2,),"")</f>
        <v>eu:</v>
      </c>
      <c r="F104" s="12" t="str">
        <f>IF($A104&lt;&gt;"",IF(VLOOKUP($A104,Vocabulary!$A:$J,9,)=0,"",VLOOKUP($A104,Vocabulary!$A:$J,9,)),"")</f>
        <v/>
      </c>
      <c r="G104" s="12" t="str">
        <f>IF($A104&lt;&gt;"",VLOOKUP($A104,Vocabulary!$A:$J,4,),"")</f>
        <v>Organization</v>
      </c>
      <c r="H104" s="12" t="str">
        <f>IF($A104&lt;&gt;"",VLOOKUP($A104,Vocabulary!$A:$J,5,),"")</f>
        <v>Property</v>
      </c>
      <c r="I104" s="12" t="str">
        <f>IF(Table9[[#This Row],[URIName]]="",IF(AND(H104="ConceptScheme",LEFT(D104,7) &lt;&gt; "inspire", LEFT(D104,4) &lt;&gt; "oeaw"),CONCATENATE("&lt;",E104,LOWER(IF(F104="",J104,F104)),"&gt;"),CONCATENATE("&lt;",E104,IF(F104="",J104,F104),"&gt;")),CONCATENATE("&lt;",Table9[[#This Row],[URIName]],"&gt;"))</f>
        <v>&lt;eu:LegalEntityIdentifier&gt;</v>
      </c>
      <c r="J104" s="12" t="str">
        <f>IF($A104&lt;&gt;"",VLOOKUP($A104,Vocabulary!$A:$J,2,),"")</f>
        <v>LegalEntityIdentifier</v>
      </c>
      <c r="K104" s="12" t="str">
        <f>IFERROR(IF(VLOOKUP(A104,VocabularyNL!$A:$G,6)=0,"",VLOOKUP(A104,VocabularyNL!$A:$G,6)),"")</f>
        <v/>
      </c>
      <c r="L104" s="12" t="str">
        <f>IFERROR(IF(VLOOKUP(A104,VocabularyFR!$A:$G,6)=0,"",VLOOKUP(A104,VocabularyFR!$A:$G,6)),"")</f>
        <v/>
      </c>
      <c r="M104" s="12" t="str">
        <f>IFERROR(IF(VLOOKUP(A104,Vocabulary!$A:$F,3)=0,"",VLOOKUP(A104,Vocabulary!$A:$F,3)),"")</f>
        <v>A formally-issued identifier for the legal entity, other than the one that confers legal status upon it.</v>
      </c>
      <c r="N104" s="12" t="str">
        <f>IFERROR(IF(VLOOKUP(A104,VocabularyNL!$A:$H,7)=0,"",VLOOKUP(A104,VocabularyNL!$A:$H,7)),"")</f>
        <v/>
      </c>
      <c r="O104" s="12" t="str">
        <f>IFERROR(IF(VLOOKUP(A104,VocabularyFR!$A:$H,7)=0,"",VLOOKUP(A104,VocabularyFR!$A:$H,7)),"")</f>
        <v/>
      </c>
      <c r="P104" s="12" t="str">
        <f>IF($A104&lt;&gt;"",IF(VLOOKUP($A104,Vocabulary!$A:$J,7,)&lt;&gt;"",VLOOKUP($A104,Vocabulary!$A:$J,7,),""),"")</f>
        <v/>
      </c>
      <c r="Q104" s="12" t="str">
        <f>IFERROR(IF(VLOOKUP(A104,VocabularyNL!$A:$H,8)=0,"",VLOOKUP(A104,VocabularyNL!$A:$H,8)),"")</f>
        <v/>
      </c>
      <c r="R104" s="12" t="str">
        <f>IFERROR(IF(VLOOKUP(A104,VocabularyFR!$A:$H,8)=0,"",VLOOKUP(A104,VocabularyFR!$A:$H,8)),"")</f>
        <v/>
      </c>
      <c r="S104" s="12" t="str">
        <f>VLOOKUP(Table9[[#This Row],[Id]],Vocabulary!A:K,11)</f>
        <v>no</v>
      </c>
      <c r="T104" s="12" t="str">
        <f>VLOOKUP(Table9[[#This Row],[Id]],Vocabulary!A:L,12)</f>
        <v>no</v>
      </c>
    </row>
    <row r="105" spans="1:20" hidden="1" x14ac:dyDescent="0.3">
      <c r="A105" s="4">
        <v>104</v>
      </c>
      <c r="B105" s="12" t="str">
        <f>IF($A105&lt;&gt;"",IF(VLOOKUP($A105,VocabularyAdoption!$A:$K,8,)=0,"",VLOOKUP($A105,VocabularyAdoption!$A:$K,8,)),"")</f>
        <v/>
      </c>
      <c r="C105" s="12" t="str">
        <f>IF($A105&lt;&gt;"",VLOOKUP($A105,Vocabulary!$A:$J,6,),"")</f>
        <v>EU</v>
      </c>
      <c r="D105" s="12" t="str">
        <f>IF($A105&lt;&gt;"",VLOOKUP($A105,Vocabulary!$A:$J,8,),"")</f>
        <v>eu</v>
      </c>
      <c r="E105" s="12" t="str">
        <f>IFERROR(VLOOKUP(D105,Prefix!$A:$B,2,),"")</f>
        <v>eu:</v>
      </c>
      <c r="F105" s="12" t="str">
        <f>IF($A105&lt;&gt;"",IF(VLOOKUP($A105,Vocabulary!$A:$J,9,)=0,"",VLOOKUP($A105,Vocabulary!$A:$J,9,)),"")</f>
        <v/>
      </c>
      <c r="G105" s="12" t="str">
        <f>IF($A105&lt;&gt;"",VLOOKUP($A105,Vocabulary!$A:$J,4,),"")</f>
        <v>Organization</v>
      </c>
      <c r="H105" s="12" t="str">
        <f>IF($A105&lt;&gt;"",VLOOKUP($A105,Vocabulary!$A:$J,5,),"")</f>
        <v>Property</v>
      </c>
      <c r="I105" s="12" t="str">
        <f>IF(Table9[[#This Row],[URIName]]="",IF(AND(H105="ConceptScheme",LEFT(D105,7) &lt;&gt; "inspire", LEFT(D105,4) &lt;&gt; "oeaw"),CONCATENATE("&lt;",E105,LOWER(IF(F105="",J105,F105)),"&gt;"),CONCATENATE("&lt;",E105,IF(F105="",J105,F105),"&gt;")),CONCATENATE("&lt;",Table9[[#This Row],[URIName]],"&gt;"))</f>
        <v>&lt;eu:LegalEntityLegalName&gt;</v>
      </c>
      <c r="J105" s="12" t="str">
        <f>IF($A105&lt;&gt;"",VLOOKUP($A105,Vocabulary!$A:$J,2,),"")</f>
        <v>LegalEntityLegalName</v>
      </c>
      <c r="K105" s="12" t="str">
        <f>IFERROR(IF(VLOOKUP(A105,VocabularyNL!$A:$G,6)=0,"",VLOOKUP(A105,VocabularyNL!$A:$G,6)),"")</f>
        <v/>
      </c>
      <c r="L105" s="12" t="str">
        <f>IFERROR(IF(VLOOKUP(A105,VocabularyFR!$A:$G,6)=0,"",VLOOKUP(A105,VocabularyFR!$A:$G,6)),"")</f>
        <v/>
      </c>
      <c r="M105" s="12" t="str">
        <f>IFERROR(IF(VLOOKUP(A105,Vocabulary!$A:$F,3)=0,"",VLOOKUP(A105,Vocabulary!$A:$F,3)),"")</f>
        <v>The legal name of the business.</v>
      </c>
      <c r="N105" s="12" t="str">
        <f>IFERROR(IF(VLOOKUP(A105,VocabularyNL!$A:$H,7)=0,"",VLOOKUP(A105,VocabularyNL!$A:$H,7)),"")</f>
        <v/>
      </c>
      <c r="O105" s="12" t="str">
        <f>IFERROR(IF(VLOOKUP(A105,VocabularyFR!$A:$H,7)=0,"",VLOOKUP(A105,VocabularyFR!$A:$H,7)),"")</f>
        <v/>
      </c>
      <c r="P105" s="12" t="str">
        <f>IF($A105&lt;&gt;"",IF(VLOOKUP($A105,Vocabulary!$A:$J,7,)&lt;&gt;"",VLOOKUP($A105,Vocabulary!$A:$J,7,),""),"")</f>
        <v/>
      </c>
      <c r="Q105" s="12" t="str">
        <f>IFERROR(IF(VLOOKUP(A105,VocabularyNL!$A:$H,8)=0,"",VLOOKUP(A105,VocabularyNL!$A:$H,8)),"")</f>
        <v/>
      </c>
      <c r="R105" s="12" t="str">
        <f>IFERROR(IF(VLOOKUP(A105,VocabularyFR!$A:$H,8)=0,"",VLOOKUP(A105,VocabularyFR!$A:$H,8)),"")</f>
        <v/>
      </c>
      <c r="S105" s="12" t="str">
        <f>VLOOKUP(Table9[[#This Row],[Id]],Vocabulary!A:K,11)</f>
        <v>no</v>
      </c>
      <c r="T105" s="12" t="str">
        <f>VLOOKUP(Table9[[#This Row],[Id]],Vocabulary!A:L,12)</f>
        <v>no</v>
      </c>
    </row>
    <row r="106" spans="1:20" hidden="1" x14ac:dyDescent="0.3">
      <c r="A106" s="4">
        <v>105</v>
      </c>
      <c r="B106" s="12" t="str">
        <f>IF($A106&lt;&gt;"",IF(VLOOKUP($A106,VocabularyAdoption!$A:$K,8,)=0,"",VLOOKUP($A106,VocabularyAdoption!$A:$K,8,)),"")</f>
        <v/>
      </c>
      <c r="C106" s="12" t="str">
        <f>IF($A106&lt;&gt;"",VLOOKUP($A106,Vocabulary!$A:$J,6,),"")</f>
        <v>EU</v>
      </c>
      <c r="D106" s="12" t="str">
        <f>IF($A106&lt;&gt;"",VLOOKUP($A106,Vocabulary!$A:$J,8,),"")</f>
        <v>eu</v>
      </c>
      <c r="E106" s="12" t="str">
        <f>IFERROR(VLOOKUP(D106,Prefix!$A:$B,2,),"")</f>
        <v>eu:</v>
      </c>
      <c r="F106" s="12" t="str">
        <f>IF($A106&lt;&gt;"",IF(VLOOKUP($A106,Vocabulary!$A:$J,9,)=0,"",VLOOKUP($A106,Vocabulary!$A:$J,9,)),"")</f>
        <v/>
      </c>
      <c r="G106" s="12" t="str">
        <f>IF($A106&lt;&gt;"",VLOOKUP($A106,Vocabulary!$A:$J,4,),"")</f>
        <v>Organization</v>
      </c>
      <c r="H106" s="12" t="str">
        <f>IF($A106&lt;&gt;"",VLOOKUP($A106,Vocabulary!$A:$J,5,),"")</f>
        <v>Property</v>
      </c>
      <c r="I106" s="12" t="str">
        <f>IF(Table9[[#This Row],[URIName]]="",IF(AND(H106="ConceptScheme",LEFT(D106,7) &lt;&gt; "inspire", LEFT(D106,4) &lt;&gt; "oeaw"),CONCATENATE("&lt;",E106,LOWER(IF(F106="",J106,F106)),"&gt;"),CONCATENATE("&lt;",E106,IF(F106="",J106,F106),"&gt;")),CONCATENATE("&lt;",Table9[[#This Row],[URIName]],"&gt;"))</f>
        <v>&lt;eu:LegalEntityAlternativeName&gt;</v>
      </c>
      <c r="J106" s="12" t="str">
        <f>IF($A106&lt;&gt;"",VLOOKUP($A106,Vocabulary!$A:$J,2,),"")</f>
        <v>LegalEntityAlternativeName</v>
      </c>
      <c r="K106" s="12" t="str">
        <f>IFERROR(IF(VLOOKUP(A106,VocabularyNL!$A:$G,6)=0,"",VLOOKUP(A106,VocabularyNL!$A:$G,6)),"")</f>
        <v/>
      </c>
      <c r="L106" s="12" t="str">
        <f>IFERROR(IF(VLOOKUP(A106,VocabularyFR!$A:$G,6)=0,"",VLOOKUP(A106,VocabularyFR!$A:$G,6)),"")</f>
        <v/>
      </c>
      <c r="M106" s="12" t="str">
        <f>IFERROR(IF(VLOOKUP(A106,Vocabulary!$A:$F,3)=0,"",VLOOKUP(A106,Vocabulary!$A:$F,3)),"")</f>
        <v>A recognized name other than the legal name.</v>
      </c>
      <c r="N106" s="12" t="str">
        <f>IFERROR(IF(VLOOKUP(A106,VocabularyNL!$A:$H,7)=0,"",VLOOKUP(A106,VocabularyNL!$A:$H,7)),"")</f>
        <v/>
      </c>
      <c r="O106" s="12" t="str">
        <f>IFERROR(IF(VLOOKUP(A106,VocabularyFR!$A:$H,7)=0,"",VLOOKUP(A106,VocabularyFR!$A:$H,7)),"")</f>
        <v/>
      </c>
      <c r="P106" s="12" t="str">
        <f>IF($A106&lt;&gt;"",IF(VLOOKUP($A106,Vocabulary!$A:$J,7,)&lt;&gt;"",VLOOKUP($A106,Vocabulary!$A:$J,7,),""),"")</f>
        <v/>
      </c>
      <c r="Q106" s="12" t="str">
        <f>IFERROR(IF(VLOOKUP(A106,VocabularyNL!$A:$H,8)=0,"",VLOOKUP(A106,VocabularyNL!$A:$H,8)),"")</f>
        <v/>
      </c>
      <c r="R106" s="12" t="str">
        <f>IFERROR(IF(VLOOKUP(A106,VocabularyFR!$A:$H,8)=0,"",VLOOKUP(A106,VocabularyFR!$A:$H,8)),"")</f>
        <v/>
      </c>
      <c r="S106" s="12" t="str">
        <f>VLOOKUP(Table9[[#This Row],[Id]],Vocabulary!A:K,11)</f>
        <v>no</v>
      </c>
      <c r="T106" s="12" t="str">
        <f>VLOOKUP(Table9[[#This Row],[Id]],Vocabulary!A:L,12)</f>
        <v>no</v>
      </c>
    </row>
    <row r="107" spans="1:20" hidden="1" x14ac:dyDescent="0.3">
      <c r="A107" s="4">
        <v>106</v>
      </c>
      <c r="B107" s="12" t="str">
        <f>IF($A107&lt;&gt;"",IF(VLOOKUP($A107,VocabularyAdoption!$A:$K,8,)=0,"",VLOOKUP($A107,VocabularyAdoption!$A:$K,8,)),"")</f>
        <v/>
      </c>
      <c r="C107" s="12" t="str">
        <f>IF($A107&lt;&gt;"",VLOOKUP($A107,Vocabulary!$A:$J,6,),"")</f>
        <v>EU</v>
      </c>
      <c r="D107" s="12" t="str">
        <f>IF($A107&lt;&gt;"",VLOOKUP($A107,Vocabulary!$A:$J,8,),"")</f>
        <v>eu</v>
      </c>
      <c r="E107" s="12" t="str">
        <f>IFERROR(VLOOKUP(D107,Prefix!$A:$B,2,),"")</f>
        <v>eu:</v>
      </c>
      <c r="F107" s="12" t="str">
        <f>IF($A107&lt;&gt;"",IF(VLOOKUP($A107,Vocabulary!$A:$J,9,)=0,"",VLOOKUP($A107,Vocabulary!$A:$J,9,)),"")</f>
        <v/>
      </c>
      <c r="G107" s="12" t="str">
        <f>IF($A107&lt;&gt;"",VLOOKUP($A107,Vocabulary!$A:$J,4,),"")</f>
        <v>Organization</v>
      </c>
      <c r="H107" s="12" t="str">
        <f>IF($A107&lt;&gt;"",VLOOKUP($A107,Vocabulary!$A:$J,5,),"")</f>
        <v>Property</v>
      </c>
      <c r="I107" s="12" t="str">
        <f>IF(Table9[[#This Row],[URIName]]="",IF(AND(H107="ConceptScheme",LEFT(D107,7) &lt;&gt; "inspire", LEFT(D107,4) &lt;&gt; "oeaw"),CONCATENATE("&lt;",E107,LOWER(IF(F107="",J107,F107)),"&gt;"),CONCATENATE("&lt;",E107,IF(F107="",J107,F107),"&gt;")),CONCATENATE("&lt;",Table9[[#This Row],[URIName]],"&gt;"))</f>
        <v>&lt;eu:LegalEntityCompanyType&gt;</v>
      </c>
      <c r="J107" s="12" t="str">
        <f>IF($A107&lt;&gt;"",VLOOKUP($A107,Vocabulary!$A:$J,2,),"")</f>
        <v>LegalEntityCompanyType</v>
      </c>
      <c r="K107" s="12" t="str">
        <f>IFERROR(IF(VLOOKUP(A107,VocabularyNL!$A:$G,6)=0,"",VLOOKUP(A107,VocabularyNL!$A:$G,6)),"")</f>
        <v/>
      </c>
      <c r="L107" s="12" t="str">
        <f>IFERROR(IF(VLOOKUP(A107,VocabularyFR!$A:$G,6)=0,"",VLOOKUP(A107,VocabularyFR!$A:$G,6)),"")</f>
        <v/>
      </c>
      <c r="M107" s="12" t="str">
        <f>IFERROR(IF(VLOOKUP(A107,Vocabulary!$A:$F,3)=0,"",VLOOKUP(A107,Vocabulary!$A:$F,3)),"")</f>
        <v>The type of the business.</v>
      </c>
      <c r="N107" s="12" t="str">
        <f>IFERROR(IF(VLOOKUP(A107,VocabularyNL!$A:$H,7)=0,"",VLOOKUP(A107,VocabularyNL!$A:$H,7)),"")</f>
        <v/>
      </c>
      <c r="O107" s="12" t="str">
        <f>IFERROR(IF(VLOOKUP(A107,VocabularyFR!$A:$H,7)=0,"",VLOOKUP(A107,VocabularyFR!$A:$H,7)),"")</f>
        <v/>
      </c>
      <c r="P107" s="12" t="str">
        <f>IF($A107&lt;&gt;"",IF(VLOOKUP($A107,Vocabulary!$A:$J,7,)&lt;&gt;"",VLOOKUP($A107,Vocabulary!$A:$J,7,),""),"")</f>
        <v/>
      </c>
      <c r="Q107" s="12" t="str">
        <f>IFERROR(IF(VLOOKUP(A107,VocabularyNL!$A:$H,8)=0,"",VLOOKUP(A107,VocabularyNL!$A:$H,8)),"")</f>
        <v/>
      </c>
      <c r="R107" s="12" t="str">
        <f>IFERROR(IF(VLOOKUP(A107,VocabularyFR!$A:$H,8)=0,"",VLOOKUP(A107,VocabularyFR!$A:$H,8)),"")</f>
        <v/>
      </c>
      <c r="S107" s="12" t="str">
        <f>VLOOKUP(Table9[[#This Row],[Id]],Vocabulary!A:K,11)</f>
        <v>no</v>
      </c>
      <c r="T107" s="12" t="str">
        <f>VLOOKUP(Table9[[#This Row],[Id]],Vocabulary!A:L,12)</f>
        <v>no</v>
      </c>
    </row>
    <row r="108" spans="1:20" hidden="1" x14ac:dyDescent="0.3">
      <c r="A108" s="4">
        <v>107</v>
      </c>
      <c r="B108" s="12" t="str">
        <f>IF($A108&lt;&gt;"",IF(VLOOKUP($A108,VocabularyAdoption!$A:$K,8,)=0,"",VLOOKUP($A108,VocabularyAdoption!$A:$K,8,)),"")</f>
        <v/>
      </c>
      <c r="C108" s="12" t="str">
        <f>IF($A108&lt;&gt;"",VLOOKUP($A108,Vocabulary!$A:$J,6,),"")</f>
        <v>EU</v>
      </c>
      <c r="D108" s="12" t="str">
        <f>IF($A108&lt;&gt;"",VLOOKUP($A108,Vocabulary!$A:$J,8,),"")</f>
        <v>eu</v>
      </c>
      <c r="E108" s="12" t="str">
        <f>IFERROR(VLOOKUP(D108,Prefix!$A:$B,2,),"")</f>
        <v>eu:</v>
      </c>
      <c r="F108" s="12" t="str">
        <f>IF($A108&lt;&gt;"",IF(VLOOKUP($A108,Vocabulary!$A:$J,9,)=0,"",VLOOKUP($A108,Vocabulary!$A:$J,9,)),"")</f>
        <v/>
      </c>
      <c r="G108" s="12" t="str">
        <f>IF($A108&lt;&gt;"",VLOOKUP($A108,Vocabulary!$A:$J,4,),"")</f>
        <v>Organization</v>
      </c>
      <c r="H108" s="12" t="str">
        <f>IF($A108&lt;&gt;"",VLOOKUP($A108,Vocabulary!$A:$J,5,),"")</f>
        <v>Property</v>
      </c>
      <c r="I108" s="12" t="str">
        <f>IF(Table9[[#This Row],[URIName]]="",IF(AND(H108="ConceptScheme",LEFT(D108,7) &lt;&gt; "inspire", LEFT(D108,4) &lt;&gt; "oeaw"),CONCATENATE("&lt;",E108,LOWER(IF(F108="",J108,F108)),"&gt;"),CONCATENATE("&lt;",E108,IF(F108="",J108,F108),"&gt;")),CONCATENATE("&lt;",Table9[[#This Row],[URIName]],"&gt;"))</f>
        <v>&lt;eu:LegalEntityCompanyStatus&gt;</v>
      </c>
      <c r="J108" s="12" t="str">
        <f>IF($A108&lt;&gt;"",VLOOKUP($A108,Vocabulary!$A:$J,2,),"")</f>
        <v>LegalEntityCompanyStatus</v>
      </c>
      <c r="K108" s="12" t="str">
        <f>IFERROR(IF(VLOOKUP(A108,VocabularyNL!$A:$G,6)=0,"",VLOOKUP(A108,VocabularyNL!$A:$G,6)),"")</f>
        <v/>
      </c>
      <c r="L108" s="12" t="str">
        <f>IFERROR(IF(VLOOKUP(A108,VocabularyFR!$A:$G,6)=0,"",VLOOKUP(A108,VocabularyFR!$A:$G,6)),"")</f>
        <v/>
      </c>
      <c r="M108" s="12" t="str">
        <f>IFERROR(IF(VLOOKUP(A108,Vocabulary!$A:$F,3)=0,"",VLOOKUP(A108,Vocabulary!$A:$F,3)),"")</f>
        <v>The status of the business.</v>
      </c>
      <c r="N108" s="12" t="str">
        <f>IFERROR(IF(VLOOKUP(A108,VocabularyNL!$A:$H,7)=0,"",VLOOKUP(A108,VocabularyNL!$A:$H,7)),"")</f>
        <v/>
      </c>
      <c r="O108" s="12" t="str">
        <f>IFERROR(IF(VLOOKUP(A108,VocabularyFR!$A:$H,7)=0,"",VLOOKUP(A108,VocabularyFR!$A:$H,7)),"")</f>
        <v/>
      </c>
      <c r="P108" s="12" t="str">
        <f>IF($A108&lt;&gt;"",IF(VLOOKUP($A108,Vocabulary!$A:$J,7,)&lt;&gt;"",VLOOKUP($A108,Vocabulary!$A:$J,7,),""),"")</f>
        <v/>
      </c>
      <c r="Q108" s="12" t="str">
        <f>IFERROR(IF(VLOOKUP(A108,VocabularyNL!$A:$H,8)=0,"",VLOOKUP(A108,VocabularyNL!$A:$H,8)),"")</f>
        <v/>
      </c>
      <c r="R108" s="12" t="str">
        <f>IFERROR(IF(VLOOKUP(A108,VocabularyFR!$A:$H,8)=0,"",VLOOKUP(A108,VocabularyFR!$A:$H,8)),"")</f>
        <v/>
      </c>
      <c r="S108" s="12" t="str">
        <f>VLOOKUP(Table9[[#This Row],[Id]],Vocabulary!A:K,11)</f>
        <v>no</v>
      </c>
      <c r="T108" s="12" t="str">
        <f>VLOOKUP(Table9[[#This Row],[Id]],Vocabulary!A:L,12)</f>
        <v>no</v>
      </c>
    </row>
    <row r="109" spans="1:20" hidden="1" x14ac:dyDescent="0.3">
      <c r="A109" s="4">
        <v>108</v>
      </c>
      <c r="B109" s="12" t="str">
        <f>IF($A109&lt;&gt;"",IF(VLOOKUP($A109,VocabularyAdoption!$A:$K,8,)=0,"",VLOOKUP($A109,VocabularyAdoption!$A:$K,8,)),"")</f>
        <v/>
      </c>
      <c r="C109" s="12" t="str">
        <f>IF($A109&lt;&gt;"",VLOOKUP($A109,Vocabulary!$A:$J,6,),"")</f>
        <v>EU</v>
      </c>
      <c r="D109" s="12" t="str">
        <f>IF($A109&lt;&gt;"",VLOOKUP($A109,Vocabulary!$A:$J,8,),"")</f>
        <v>eu</v>
      </c>
      <c r="E109" s="12" t="str">
        <f>IFERROR(VLOOKUP(D109,Prefix!$A:$B,2,),"")</f>
        <v>eu:</v>
      </c>
      <c r="F109" s="12" t="str">
        <f>IF($A109&lt;&gt;"",IF(VLOOKUP($A109,Vocabulary!$A:$J,9,)=0,"",VLOOKUP($A109,Vocabulary!$A:$J,9,)),"")</f>
        <v/>
      </c>
      <c r="G109" s="12" t="str">
        <f>IF($A109&lt;&gt;"",VLOOKUP($A109,Vocabulary!$A:$J,4,),"")</f>
        <v>Organization</v>
      </c>
      <c r="H109" s="12" t="str">
        <f>IF($A109&lt;&gt;"",VLOOKUP($A109,Vocabulary!$A:$J,5,),"")</f>
        <v>Property</v>
      </c>
      <c r="I109" s="12" t="str">
        <f>IF(Table9[[#This Row],[URIName]]="",IF(AND(H109="ConceptScheme",LEFT(D109,7) &lt;&gt; "inspire", LEFT(D109,4) &lt;&gt; "oeaw"),CONCATENATE("&lt;",E109,LOWER(IF(F109="",J109,F109)),"&gt;"),CONCATENATE("&lt;",E109,IF(F109="",J109,F109),"&gt;")),CONCATENATE("&lt;",Table9[[#This Row],[URIName]],"&gt;"))</f>
        <v>&lt;eu:LegalEntityCompanyActivity&gt;</v>
      </c>
      <c r="J109" s="12" t="str">
        <f>IF($A109&lt;&gt;"",VLOOKUP($A109,Vocabulary!$A:$J,2,),"")</f>
        <v>LegalEntityCompanyActivity</v>
      </c>
      <c r="K109" s="12" t="str">
        <f>IFERROR(IF(VLOOKUP(A109,VocabularyNL!$A:$G,6)=0,"",VLOOKUP(A109,VocabularyNL!$A:$G,6)),"")</f>
        <v/>
      </c>
      <c r="L109" s="12" t="str">
        <f>IFERROR(IF(VLOOKUP(A109,VocabularyFR!$A:$G,6)=0,"",VLOOKUP(A109,VocabularyFR!$A:$G,6)),"")</f>
        <v/>
      </c>
      <c r="M109" s="12" t="str">
        <f>IFERROR(IF(VLOOKUP(A109,Vocabulary!$A:$F,3)=0,"",VLOOKUP(A109,Vocabulary!$A:$F,3)),"")</f>
        <v>The activity of the business.</v>
      </c>
      <c r="N109" s="12" t="str">
        <f>IFERROR(IF(VLOOKUP(A109,VocabularyNL!$A:$H,7)=0,"",VLOOKUP(A109,VocabularyNL!$A:$H,7)),"")</f>
        <v/>
      </c>
      <c r="O109" s="12" t="str">
        <f>IFERROR(IF(VLOOKUP(A109,VocabularyFR!$A:$H,7)=0,"",VLOOKUP(A109,VocabularyFR!$A:$H,7)),"")</f>
        <v/>
      </c>
      <c r="P109" s="12" t="str">
        <f>IF($A109&lt;&gt;"",IF(VLOOKUP($A109,Vocabulary!$A:$J,7,)&lt;&gt;"",VLOOKUP($A109,Vocabulary!$A:$J,7,),""),"")</f>
        <v/>
      </c>
      <c r="Q109" s="12" t="str">
        <f>IFERROR(IF(VLOOKUP(A109,VocabularyNL!$A:$H,8)=0,"",VLOOKUP(A109,VocabularyNL!$A:$H,8)),"")</f>
        <v/>
      </c>
      <c r="R109" s="12" t="str">
        <f>IFERROR(IF(VLOOKUP(A109,VocabularyFR!$A:$H,8)=0,"",VLOOKUP(A109,VocabularyFR!$A:$H,8)),"")</f>
        <v/>
      </c>
      <c r="S109" s="12" t="str">
        <f>VLOOKUP(Table9[[#This Row],[Id]],Vocabulary!A:K,11)</f>
        <v>no</v>
      </c>
      <c r="T109" s="12" t="str">
        <f>VLOOKUP(Table9[[#This Row],[Id]],Vocabulary!A:L,12)</f>
        <v>no</v>
      </c>
    </row>
    <row r="110" spans="1:20" hidden="1" x14ac:dyDescent="0.3">
      <c r="A110" s="4">
        <v>109</v>
      </c>
      <c r="B110" s="12" t="str">
        <f>IF($A110&lt;&gt;"",IF(VLOOKUP($A110,VocabularyAdoption!$A:$K,8,)=0,"",VLOOKUP($A110,VocabularyAdoption!$A:$K,8,)),"")</f>
        <v/>
      </c>
      <c r="C110" s="12" t="str">
        <f>IF($A110&lt;&gt;"",VLOOKUP($A110,Vocabulary!$A:$J,6,),"")</f>
        <v>EU</v>
      </c>
      <c r="D110" s="12" t="str">
        <f>IF($A110&lt;&gt;"",VLOOKUP($A110,Vocabulary!$A:$J,8,),"")</f>
        <v>eu</v>
      </c>
      <c r="E110" s="12" t="str">
        <f>IFERROR(VLOOKUP(D110,Prefix!$A:$B,2,),"")</f>
        <v>eu:</v>
      </c>
      <c r="F110" s="12" t="str">
        <f>IF($A110&lt;&gt;"",IF(VLOOKUP($A110,Vocabulary!$A:$J,9,)=0,"",VLOOKUP($A110,Vocabulary!$A:$J,9,)),"")</f>
        <v/>
      </c>
      <c r="G110" s="12" t="str">
        <f>IF($A110&lt;&gt;"",VLOOKUP($A110,Vocabulary!$A:$J,4,),"")</f>
        <v>Organization</v>
      </c>
      <c r="H110" s="12" t="str">
        <f>IF($A110&lt;&gt;"",VLOOKUP($A110,Vocabulary!$A:$J,5,),"")</f>
        <v>Association</v>
      </c>
      <c r="I110" s="12" t="str">
        <f>IF(Table9[[#This Row],[URIName]]="",IF(AND(H110="ConceptScheme",LEFT(D110,7) &lt;&gt; "inspire", LEFT(D110,4) &lt;&gt; "oeaw"),CONCATENATE("&lt;",E110,LOWER(IF(F110="",J110,F110)),"&gt;"),CONCATENATE("&lt;",E110,IF(F110="",J110,F110),"&gt;")),CONCATENATE("&lt;",Table9[[#This Row],[URIName]],"&gt;"))</f>
        <v>&lt;eu:LegalEntityRegisteredAddress&gt;</v>
      </c>
      <c r="J110" s="12" t="str">
        <f>IF($A110&lt;&gt;"",VLOOKUP($A110,Vocabulary!$A:$J,2,),"")</f>
        <v>LegalEntityRegisteredAddress</v>
      </c>
      <c r="K110" s="12" t="str">
        <f>IFERROR(IF(VLOOKUP(A110,VocabularyNL!$A:$G,6)=0,"",VLOOKUP(A110,VocabularyNL!$A:$G,6)),"")</f>
        <v/>
      </c>
      <c r="L110" s="12" t="str">
        <f>IFERROR(IF(VLOOKUP(A110,VocabularyFR!$A:$G,6)=0,"",VLOOKUP(A110,VocabularyFR!$A:$G,6)),"")</f>
        <v/>
      </c>
      <c r="M110" s="12" t="str">
        <f>IFERROR(IF(VLOOKUP(A110,Vocabulary!$A:$F,3)=0,"",VLOOKUP(A110,Vocabulary!$A:$F,3)),"")</f>
        <v>The registered address of the business.</v>
      </c>
      <c r="N110" s="12" t="str">
        <f>IFERROR(IF(VLOOKUP(A110,VocabularyNL!$A:$H,7)=0,"",VLOOKUP(A110,VocabularyNL!$A:$H,7)),"")</f>
        <v/>
      </c>
      <c r="O110" s="12" t="str">
        <f>IFERROR(IF(VLOOKUP(A110,VocabularyFR!$A:$H,7)=0,"",VLOOKUP(A110,VocabularyFR!$A:$H,7)),"")</f>
        <v/>
      </c>
      <c r="P110" s="12" t="str">
        <f>IF($A110&lt;&gt;"",IF(VLOOKUP($A110,Vocabulary!$A:$J,7,)&lt;&gt;"",VLOOKUP($A110,Vocabulary!$A:$J,7,),""),"")</f>
        <v/>
      </c>
      <c r="Q110" s="12" t="str">
        <f>IFERROR(IF(VLOOKUP(A110,VocabularyNL!$A:$H,8)=0,"",VLOOKUP(A110,VocabularyNL!$A:$H,8)),"")</f>
        <v/>
      </c>
      <c r="R110" s="12" t="str">
        <f>IFERROR(IF(VLOOKUP(A110,VocabularyFR!$A:$H,8)=0,"",VLOOKUP(A110,VocabularyFR!$A:$H,8)),"")</f>
        <v/>
      </c>
      <c r="S110" s="12" t="str">
        <f>VLOOKUP(Table9[[#This Row],[Id]],Vocabulary!A:K,11)</f>
        <v>no</v>
      </c>
      <c r="T110" s="12" t="str">
        <f>VLOOKUP(Table9[[#This Row],[Id]],Vocabulary!A:L,12)</f>
        <v>no</v>
      </c>
    </row>
    <row r="111" spans="1:20" ht="28.8" hidden="1" x14ac:dyDescent="0.3">
      <c r="A111" s="4">
        <v>110</v>
      </c>
      <c r="B111" s="12" t="str">
        <f>IF($A111&lt;&gt;"",IF(VLOOKUP($A111,VocabularyAdoption!$A:$K,8,)=0,"",VLOOKUP($A111,VocabularyAdoption!$A:$K,8,)),"")</f>
        <v/>
      </c>
      <c r="C111" s="12" t="str">
        <f>IF($A111&lt;&gt;"",VLOOKUP($A111,Vocabulary!$A:$J,6,),"")</f>
        <v>EU</v>
      </c>
      <c r="D111" s="12" t="str">
        <f>IF($A111&lt;&gt;"",VLOOKUP($A111,Vocabulary!$A:$J,8,),"")</f>
        <v>eu</v>
      </c>
      <c r="E111" s="12" t="str">
        <f>IFERROR(VLOOKUP(D111,Prefix!$A:$B,2,),"")</f>
        <v>eu:</v>
      </c>
      <c r="F111" s="12" t="str">
        <f>IF($A111&lt;&gt;"",IF(VLOOKUP($A111,Vocabulary!$A:$J,9,)=0,"",VLOOKUP($A111,Vocabulary!$A:$J,9,)),"")</f>
        <v/>
      </c>
      <c r="G111" s="12" t="str">
        <f>IF($A111&lt;&gt;"",VLOOKUP($A111,Vocabulary!$A:$J,4,),"")</f>
        <v>Organization</v>
      </c>
      <c r="H111" s="12" t="str">
        <f>IF($A111&lt;&gt;"",VLOOKUP($A111,Vocabulary!$A:$J,5,),"")</f>
        <v>Association</v>
      </c>
      <c r="I111" s="12" t="str">
        <f>IF(Table9[[#This Row],[URIName]]="",IF(AND(H111="ConceptScheme",LEFT(D111,7) &lt;&gt; "inspire", LEFT(D111,4) &lt;&gt; "oeaw"),CONCATENATE("&lt;",E111,LOWER(IF(F111="",J111,F111)),"&gt;"),CONCATENATE("&lt;",E111,IF(F111="",J111,F111),"&gt;")),CONCATENATE("&lt;",Table9[[#This Row],[URIName]],"&gt;"))</f>
        <v>&lt;eu:LegalEntityAddress&gt;</v>
      </c>
      <c r="J111" s="12" t="str">
        <f>IF($A111&lt;&gt;"",VLOOKUP($A111,Vocabulary!$A:$J,2,),"")</f>
        <v>LegalEntityAddress</v>
      </c>
      <c r="K111" s="12" t="str">
        <f>IFERROR(IF(VLOOKUP(A111,VocabularyNL!$A:$G,6)=0,"",VLOOKUP(A111,VocabularyNL!$A:$G,6)),"")</f>
        <v/>
      </c>
      <c r="L111" s="12" t="str">
        <f>IFERROR(IF(VLOOKUP(A111,VocabularyFR!$A:$G,6)=0,"",VLOOKUP(A111,VocabularyFR!$A:$G,6)),"")</f>
        <v/>
      </c>
      <c r="M111" s="12" t="str">
        <f>IFERROR(IF(VLOOKUP(A111,Vocabulary!$A:$F,3)=0,"",VLOOKUP(A111,Vocabulary!$A:$F,3)),"")</f>
        <v>An address related to the business, other than the registered address.</v>
      </c>
      <c r="N111" s="12" t="str">
        <f>IFERROR(IF(VLOOKUP(A111,VocabularyNL!$A:$H,7)=0,"",VLOOKUP(A111,VocabularyNL!$A:$H,7)),"")</f>
        <v/>
      </c>
      <c r="O111" s="12" t="str">
        <f>IFERROR(IF(VLOOKUP(A111,VocabularyFR!$A:$H,7)=0,"",VLOOKUP(A111,VocabularyFR!$A:$H,7)),"")</f>
        <v/>
      </c>
      <c r="P111" s="12" t="str">
        <f>IF($A111&lt;&gt;"",IF(VLOOKUP($A111,Vocabulary!$A:$J,7,)&lt;&gt;"",VLOOKUP($A111,Vocabulary!$A:$J,7,),""),"")</f>
        <v/>
      </c>
      <c r="Q111" s="12" t="str">
        <f>IFERROR(IF(VLOOKUP(A111,VocabularyNL!$A:$H,8)=0,"",VLOOKUP(A111,VocabularyNL!$A:$H,8)),"")</f>
        <v/>
      </c>
      <c r="R111" s="12" t="str">
        <f>IFERROR(IF(VLOOKUP(A111,VocabularyFR!$A:$H,8)=0,"",VLOOKUP(A111,VocabularyFR!$A:$H,8)),"")</f>
        <v/>
      </c>
      <c r="S111" s="12" t="str">
        <f>VLOOKUP(Table9[[#This Row],[Id]],Vocabulary!A:K,11)</f>
        <v>no</v>
      </c>
      <c r="T111" s="12" t="str">
        <f>VLOOKUP(Table9[[#This Row],[Id]],Vocabulary!A:L,12)</f>
        <v>no</v>
      </c>
    </row>
    <row r="112" spans="1:20" hidden="1" x14ac:dyDescent="0.3">
      <c r="A112" s="4">
        <v>111</v>
      </c>
      <c r="B112" s="12" t="str">
        <f>IF($A112&lt;&gt;"",IF(VLOOKUP($A112,VocabularyAdoption!$A:$K,8,)=0,"",VLOOKUP($A112,VocabularyAdoption!$A:$K,8,)),"")</f>
        <v/>
      </c>
      <c r="C112" s="12" t="str">
        <f>IF($A112&lt;&gt;"",VLOOKUP($A112,Vocabulary!$A:$J,6,),"")</f>
        <v>EU</v>
      </c>
      <c r="D112" s="12" t="str">
        <f>IF($A112&lt;&gt;"",VLOOKUP($A112,Vocabulary!$A:$J,8,),"")</f>
        <v>eu</v>
      </c>
      <c r="E112" s="12" t="str">
        <f>IFERROR(VLOOKUP(D112,Prefix!$A:$B,2,),"")</f>
        <v>eu:</v>
      </c>
      <c r="F112" s="12" t="str">
        <f>IF($A112&lt;&gt;"",IF(VLOOKUP($A112,Vocabulary!$A:$J,9,)=0,"",VLOOKUP($A112,Vocabulary!$A:$J,9,)),"")</f>
        <v/>
      </c>
      <c r="G112" s="12" t="str">
        <f>IF($A112&lt;&gt;"",VLOOKUP($A112,Vocabulary!$A:$J,4,),"")</f>
        <v>Organization</v>
      </c>
      <c r="H112" s="12" t="str">
        <f>IF($A112&lt;&gt;"",VLOOKUP($A112,Vocabulary!$A:$J,5,),"")</f>
        <v>Association</v>
      </c>
      <c r="I112" s="12" t="str">
        <f>IF(Table9[[#This Row],[URIName]]="",IF(AND(H112="ConceptScheme",LEFT(D112,7) &lt;&gt; "inspire", LEFT(D112,4) &lt;&gt; "oeaw"),CONCATENATE("&lt;",E112,LOWER(IF(F112="",J112,F112)),"&gt;"),CONCATENATE("&lt;",E112,IF(F112="",J112,F112),"&gt;")),CONCATENATE("&lt;",Table9[[#This Row],[URIName]],"&gt;"))</f>
        <v>&lt;eu:LegalEntityLocation&gt;</v>
      </c>
      <c r="J112" s="12" t="str">
        <f>IF($A112&lt;&gt;"",VLOOKUP($A112,Vocabulary!$A:$J,2,),"")</f>
        <v>LegalEntityLocation</v>
      </c>
      <c r="K112" s="12" t="str">
        <f>IFERROR(IF(VLOOKUP(A112,VocabularyNL!$A:$G,6)=0,"",VLOOKUP(A112,VocabularyNL!$A:$G,6)),"")</f>
        <v/>
      </c>
      <c r="L112" s="12" t="str">
        <f>IFERROR(IF(VLOOKUP(A112,VocabularyFR!$A:$G,6)=0,"",VLOOKUP(A112,VocabularyFR!$A:$G,6)),"")</f>
        <v/>
      </c>
      <c r="M112" s="12" t="str">
        <f>IFERROR(IF(VLOOKUP(A112,Vocabulary!$A:$F,3)=0,"",VLOOKUP(A112,Vocabulary!$A:$F,3)),"")</f>
        <v>A location related to the business.</v>
      </c>
      <c r="N112" s="12" t="str">
        <f>IFERROR(IF(VLOOKUP(A112,VocabularyNL!$A:$H,7)=0,"",VLOOKUP(A112,VocabularyNL!$A:$H,7)),"")</f>
        <v/>
      </c>
      <c r="O112" s="12" t="str">
        <f>IFERROR(IF(VLOOKUP(A112,VocabularyFR!$A:$H,7)=0,"",VLOOKUP(A112,VocabularyFR!$A:$H,7)),"")</f>
        <v/>
      </c>
      <c r="P112" s="12" t="str">
        <f>IF($A112&lt;&gt;"",IF(VLOOKUP($A112,Vocabulary!$A:$J,7,)&lt;&gt;"",VLOOKUP($A112,Vocabulary!$A:$J,7,),""),"")</f>
        <v/>
      </c>
      <c r="Q112" s="12" t="str">
        <f>IFERROR(IF(VLOOKUP(A112,VocabularyNL!$A:$H,8)=0,"",VLOOKUP(A112,VocabularyNL!$A:$H,8)),"")</f>
        <v/>
      </c>
      <c r="R112" s="12" t="str">
        <f>IFERROR(IF(VLOOKUP(A112,VocabularyFR!$A:$H,8)=0,"",VLOOKUP(A112,VocabularyFR!$A:$H,8)),"")</f>
        <v/>
      </c>
      <c r="S112" s="12" t="str">
        <f>VLOOKUP(Table9[[#This Row],[Id]],Vocabulary!A:K,11)</f>
        <v>no</v>
      </c>
      <c r="T112" s="12" t="str">
        <f>VLOOKUP(Table9[[#This Row],[Id]],Vocabulary!A:L,12)</f>
        <v>no</v>
      </c>
    </row>
    <row r="113" spans="1:20" ht="144" hidden="1" x14ac:dyDescent="0.3">
      <c r="A113" s="4">
        <v>112</v>
      </c>
      <c r="B113" s="12" t="str">
        <f>IF($A113&lt;&gt;"",IF(VLOOKUP($A113,VocabularyAdoption!$A:$K,8,)=0,"",VLOOKUP($A113,VocabularyAdoption!$A:$K,8,)),"")</f>
        <v/>
      </c>
      <c r="C113" s="12" t="str">
        <f>IF($A113&lt;&gt;"",VLOOKUP($A113,Vocabulary!$A:$J,6,),"")</f>
        <v>EU</v>
      </c>
      <c r="D113" s="12" t="str">
        <f>IF($A113&lt;&gt;"",VLOOKUP($A113,Vocabulary!$A:$J,8,),"")</f>
        <v>eu</v>
      </c>
      <c r="E113" s="12" t="str">
        <f>IFERROR(VLOOKUP(D113,Prefix!$A:$B,2,),"")</f>
        <v>eu:</v>
      </c>
      <c r="F113" s="12" t="str">
        <f>IF($A113&lt;&gt;"",IF(VLOOKUP($A113,Vocabulary!$A:$J,9,)=0,"",VLOOKUP($A113,Vocabulary!$A:$J,9,)),"")</f>
        <v/>
      </c>
      <c r="G113" s="12" t="str">
        <f>IF($A113&lt;&gt;"",VLOOKUP($A113,Vocabulary!$A:$J,4,),"")</f>
        <v>Person</v>
      </c>
      <c r="H113" s="12" t="str">
        <f>IF($A113&lt;&gt;"",VLOOKUP($A113,Vocabulary!$A:$J,5,),"")</f>
        <v>Class</v>
      </c>
      <c r="I113" s="12" t="str">
        <f>IF(Table9[[#This Row],[URIName]]="",IF(AND(H113="ConceptScheme",LEFT(D113,7) &lt;&gt; "inspire", LEFT(D113,4) &lt;&gt; "oeaw"),CONCATENATE("&lt;",E113,LOWER(IF(F113="",J113,F113)),"&gt;"),CONCATENATE("&lt;",E113,IF(F113="",J113,F113),"&gt;")),CONCATENATE("&lt;",Table9[[#This Row],[URIName]],"&gt;"))</f>
        <v>&lt;eu:LifeEvent&gt;</v>
      </c>
      <c r="J113" s="12" t="str">
        <f>IF($A113&lt;&gt;"",VLOOKUP($A113,Vocabulary!$A:$J,2,),"")</f>
        <v>LifeEvent</v>
      </c>
      <c r="K113" s="12" t="str">
        <f>IFERROR(IF(VLOOKUP(A113,VocabularyNL!$A:$G,6)=0,"",VLOOKUP(A113,VocabularyNL!$A:$G,6)),"")</f>
        <v/>
      </c>
      <c r="L113" s="12" t="str">
        <f>IFERROR(IF(VLOOKUP(A113,VocabularyFR!$A:$G,6)=0,"",VLOOKUP(A113,VocabularyFR!$A:$G,6)),"")</f>
        <v/>
      </c>
      <c r="M113" s="12" t="str">
        <f>IFERROR(IF(VLOOKUP(A113,Vocabulary!$A:$F,3)=0,"",VLOOKUP(A113,Vocabulary!$A:$F,3)),"")</f>
        <v xml:space="preserve">The Life Event class represents an important event or situations in a citizen's life where public services may be required. Note the scope: an individual will encounter any number of 'events' in the general sense of the word. In the context of the CPSV-AP, the Life Event class only represents an event for which a Public Service is related. For example, a couple becoming engaged is not a CPSV-AP Life Event, getting married is, since only the latter has any relevance to public services. </v>
      </c>
      <c r="N113" s="12" t="str">
        <f>IFERROR(IF(VLOOKUP(A113,VocabularyNL!$A:$H,7)=0,"",VLOOKUP(A113,VocabularyNL!$A:$H,7)),"")</f>
        <v/>
      </c>
      <c r="O113" s="12" t="str">
        <f>IFERROR(IF(VLOOKUP(A113,VocabularyFR!$A:$H,7)=0,"",VLOOKUP(A113,VocabularyFR!$A:$H,7)),"")</f>
        <v/>
      </c>
      <c r="P113" s="12" t="str">
        <f>IF($A113&lt;&gt;"",IF(VLOOKUP($A113,Vocabulary!$A:$J,7,)&lt;&gt;"",VLOOKUP($A113,Vocabulary!$A:$J,7,),""),"")</f>
        <v/>
      </c>
      <c r="Q113" s="12" t="str">
        <f>IFERROR(IF(VLOOKUP(A113,VocabularyNL!$A:$H,8)=0,"",VLOOKUP(A113,VocabularyNL!$A:$H,8)),"")</f>
        <v/>
      </c>
      <c r="R113" s="12" t="str">
        <f>IFERROR(IF(VLOOKUP(A113,VocabularyFR!$A:$H,8)=0,"",VLOOKUP(A113,VocabularyFR!$A:$H,8)),"")</f>
        <v/>
      </c>
      <c r="S113" s="12" t="str">
        <f>VLOOKUP(Table9[[#This Row],[Id]],Vocabulary!A:K,11)</f>
        <v>no</v>
      </c>
      <c r="T113" s="12" t="str">
        <f>VLOOKUP(Table9[[#This Row],[Id]],Vocabulary!A:L,12)</f>
        <v>no</v>
      </c>
    </row>
    <row r="114" spans="1:20" hidden="1" x14ac:dyDescent="0.3">
      <c r="A114" s="4">
        <v>113</v>
      </c>
      <c r="B114" s="12" t="str">
        <f>IF($A114&lt;&gt;"",IF(VLOOKUP($A114,VocabularyAdoption!$A:$K,8,)=0,"",VLOOKUP($A114,VocabularyAdoption!$A:$K,8,)),"")</f>
        <v/>
      </c>
      <c r="C114" s="12" t="str">
        <f>IF($A114&lt;&gt;"",VLOOKUP($A114,Vocabulary!$A:$J,6,),"")</f>
        <v>EU</v>
      </c>
      <c r="D114" s="12" t="str">
        <f>IF($A114&lt;&gt;"",VLOOKUP($A114,Vocabulary!$A:$J,8,),"")</f>
        <v>eu</v>
      </c>
      <c r="E114" s="12" t="str">
        <f>IFERROR(VLOOKUP(D114,Prefix!$A:$B,2,),"")</f>
        <v>eu:</v>
      </c>
      <c r="F114" s="12" t="str">
        <f>IF($A114&lt;&gt;"",IF(VLOOKUP($A114,Vocabulary!$A:$J,9,)=0,"",VLOOKUP($A114,Vocabulary!$A:$J,9,)),"")</f>
        <v/>
      </c>
      <c r="G114" s="12" t="str">
        <f>IF($A114&lt;&gt;"",VLOOKUP($A114,Vocabulary!$A:$J,4,),"")</f>
        <v>Location</v>
      </c>
      <c r="H114" s="12" t="str">
        <f>IF($A114&lt;&gt;"",VLOOKUP($A114,Vocabulary!$A:$J,5,),"")</f>
        <v>Class</v>
      </c>
      <c r="I114" s="12" t="str">
        <f>IF(Table9[[#This Row],[URIName]]="",IF(AND(H114="ConceptScheme",LEFT(D114,7) &lt;&gt; "inspire", LEFT(D114,4) &lt;&gt; "oeaw"),CONCATENATE("&lt;",E114,LOWER(IF(F114="",J114,F114)),"&gt;"),CONCATENATE("&lt;",E114,IF(F114="",J114,F114),"&gt;")),CONCATENATE("&lt;",Table9[[#This Row],[URIName]],"&gt;"))</f>
        <v>&lt;eu:Location&gt;</v>
      </c>
      <c r="J114" s="12" t="str">
        <f>IF($A114&lt;&gt;"",VLOOKUP($A114,Vocabulary!$A:$J,2,),"")</f>
        <v>Location</v>
      </c>
      <c r="K114" s="12" t="str">
        <f>IFERROR(IF(VLOOKUP(A114,VocabularyNL!$A:$G,6)=0,"",VLOOKUP(A114,VocabularyNL!$A:$G,6)),"")</f>
        <v/>
      </c>
      <c r="L114" s="12" t="str">
        <f>IFERROR(IF(VLOOKUP(A114,VocabularyFR!$A:$G,6)=0,"",VLOOKUP(A114,VocabularyFR!$A:$G,6)),"")</f>
        <v/>
      </c>
      <c r="M114" s="12" t="str">
        <f>IFERROR(IF(VLOOKUP(A114,Vocabulary!$A:$F,3)=0,"",VLOOKUP(A114,Vocabulary!$A:$F,3)),"")</f>
        <v>An identifiable geographic place.</v>
      </c>
      <c r="N114" s="12" t="str">
        <f>IFERROR(IF(VLOOKUP(A114,VocabularyNL!$A:$H,7)=0,"",VLOOKUP(A114,VocabularyNL!$A:$H,7)),"")</f>
        <v/>
      </c>
      <c r="O114" s="12" t="str">
        <f>IFERROR(IF(VLOOKUP(A114,VocabularyFR!$A:$H,7)=0,"",VLOOKUP(A114,VocabularyFR!$A:$H,7)),"")</f>
        <v/>
      </c>
      <c r="P114" s="12" t="str">
        <f>IF($A114&lt;&gt;"",IF(VLOOKUP($A114,Vocabulary!$A:$J,7,)&lt;&gt;"",VLOOKUP($A114,Vocabulary!$A:$J,7,),""),"")</f>
        <v/>
      </c>
      <c r="Q114" s="12" t="str">
        <f>IFERROR(IF(VLOOKUP(A114,VocabularyNL!$A:$H,8)=0,"",VLOOKUP(A114,VocabularyNL!$A:$H,8)),"")</f>
        <v/>
      </c>
      <c r="R114" s="12" t="str">
        <f>IFERROR(IF(VLOOKUP(A114,VocabularyFR!$A:$H,8)=0,"",VLOOKUP(A114,VocabularyFR!$A:$H,8)),"")</f>
        <v/>
      </c>
      <c r="S114" s="12" t="str">
        <f>VLOOKUP(Table9[[#This Row],[Id]],Vocabulary!A:K,11)</f>
        <v>no</v>
      </c>
      <c r="T114" s="12" t="str">
        <f>VLOOKUP(Table9[[#This Row],[Id]],Vocabulary!A:L,12)</f>
        <v>no</v>
      </c>
    </row>
    <row r="115" spans="1:20" hidden="1" x14ac:dyDescent="0.3">
      <c r="A115" s="4">
        <v>114</v>
      </c>
      <c r="B115" s="12" t="str">
        <f>IF($A115&lt;&gt;"",IF(VLOOKUP($A115,VocabularyAdoption!$A:$K,8,)=0,"",VLOOKUP($A115,VocabularyAdoption!$A:$K,8,)),"")</f>
        <v/>
      </c>
      <c r="C115" s="12" t="str">
        <f>IF($A115&lt;&gt;"",VLOOKUP($A115,Vocabulary!$A:$J,6,),"")</f>
        <v>EU</v>
      </c>
      <c r="D115" s="12" t="str">
        <f>IF($A115&lt;&gt;"",VLOOKUP($A115,Vocabulary!$A:$J,8,),"")</f>
        <v>eu</v>
      </c>
      <c r="E115" s="12" t="str">
        <f>IFERROR(VLOOKUP(D115,Prefix!$A:$B,2,),"")</f>
        <v>eu:</v>
      </c>
      <c r="F115" s="12" t="str">
        <f>IF($A115&lt;&gt;"",IF(VLOOKUP($A115,Vocabulary!$A:$J,9,)=0,"",VLOOKUP($A115,Vocabulary!$A:$J,9,)),"")</f>
        <v/>
      </c>
      <c r="G115" s="12" t="str">
        <f>IF($A115&lt;&gt;"",VLOOKUP($A115,Vocabulary!$A:$J,4,),"")</f>
        <v>Location</v>
      </c>
      <c r="H115" s="12" t="str">
        <f>IF($A115&lt;&gt;"",VLOOKUP($A115,Vocabulary!$A:$J,5,),"")</f>
        <v>Property</v>
      </c>
      <c r="I115" s="12" t="str">
        <f>IF(Table9[[#This Row],[URIName]]="",IF(AND(H115="ConceptScheme",LEFT(D115,7) &lt;&gt; "inspire", LEFT(D115,4) &lt;&gt; "oeaw"),CONCATENATE("&lt;",E115,LOWER(IF(F115="",J115,F115)),"&gt;"),CONCATENATE("&lt;",E115,IF(F115="",J115,F115),"&gt;")),CONCATENATE("&lt;",Table9[[#This Row],[URIName]],"&gt;"))</f>
        <v>&lt;eu:LocationGeographicName&gt;</v>
      </c>
      <c r="J115" s="12" t="str">
        <f>IF($A115&lt;&gt;"",VLOOKUP($A115,Vocabulary!$A:$J,2,),"")</f>
        <v>LocationGeographicName</v>
      </c>
      <c r="K115" s="12" t="str">
        <f>IFERROR(IF(VLOOKUP(A115,VocabularyNL!$A:$G,6)=0,"",VLOOKUP(A115,VocabularyNL!$A:$G,6)),"")</f>
        <v/>
      </c>
      <c r="L115" s="12" t="str">
        <f>IFERROR(IF(VLOOKUP(A115,VocabularyFR!$A:$G,6)=0,"",VLOOKUP(A115,VocabularyFR!$A:$G,6)),"")</f>
        <v/>
      </c>
      <c r="M115" s="12" t="str">
        <f>IFERROR(IF(VLOOKUP(A115,Vocabulary!$A:$F,3)=0,"",VLOOKUP(A115,Vocabulary!$A:$F,3)),"")</f>
        <v>A proper noun applied to a spatial object.</v>
      </c>
      <c r="N115" s="12" t="str">
        <f>IFERROR(IF(VLOOKUP(A115,VocabularyNL!$A:$H,7)=0,"",VLOOKUP(A115,VocabularyNL!$A:$H,7)),"")</f>
        <v/>
      </c>
      <c r="O115" s="12" t="str">
        <f>IFERROR(IF(VLOOKUP(A115,VocabularyFR!$A:$H,7)=0,"",VLOOKUP(A115,VocabularyFR!$A:$H,7)),"")</f>
        <v/>
      </c>
      <c r="P115" s="12" t="str">
        <f>IF($A115&lt;&gt;"",IF(VLOOKUP($A115,Vocabulary!$A:$J,7,)&lt;&gt;"",VLOOKUP($A115,Vocabulary!$A:$J,7,),""),"")</f>
        <v/>
      </c>
      <c r="Q115" s="12" t="str">
        <f>IFERROR(IF(VLOOKUP(A115,VocabularyNL!$A:$H,8)=0,"",VLOOKUP(A115,VocabularyNL!$A:$H,8)),"")</f>
        <v/>
      </c>
      <c r="R115" s="12" t="str">
        <f>IFERROR(IF(VLOOKUP(A115,VocabularyFR!$A:$H,8)=0,"",VLOOKUP(A115,VocabularyFR!$A:$H,8)),"")</f>
        <v/>
      </c>
      <c r="S115" s="12" t="str">
        <f>VLOOKUP(Table9[[#This Row],[Id]],Vocabulary!A:K,11)</f>
        <v>no</v>
      </c>
      <c r="T115" s="12" t="str">
        <f>VLOOKUP(Table9[[#This Row],[Id]],Vocabulary!A:L,12)</f>
        <v>no</v>
      </c>
    </row>
    <row r="116" spans="1:20" hidden="1" x14ac:dyDescent="0.3">
      <c r="A116" s="4">
        <v>115</v>
      </c>
      <c r="B116" s="12" t="str">
        <f>IF($A116&lt;&gt;"",IF(VLOOKUP($A116,VocabularyAdoption!$A:$K,8,)=0,"",VLOOKUP($A116,VocabularyAdoption!$A:$K,8,)),"")</f>
        <v/>
      </c>
      <c r="C116" s="12" t="str">
        <f>IF($A116&lt;&gt;"",VLOOKUP($A116,Vocabulary!$A:$J,6,),"")</f>
        <v>EU</v>
      </c>
      <c r="D116" s="12" t="str">
        <f>IF($A116&lt;&gt;"",VLOOKUP($A116,Vocabulary!$A:$J,8,),"")</f>
        <v>eu</v>
      </c>
      <c r="E116" s="12" t="str">
        <f>IFERROR(VLOOKUP(D116,Prefix!$A:$B,2,),"")</f>
        <v>eu:</v>
      </c>
      <c r="F116" s="12" t="str">
        <f>IF($A116&lt;&gt;"",IF(VLOOKUP($A116,Vocabulary!$A:$J,9,)=0,"",VLOOKUP($A116,Vocabulary!$A:$J,9,)),"")</f>
        <v/>
      </c>
      <c r="G116" s="12" t="str">
        <f>IF($A116&lt;&gt;"",VLOOKUP($A116,Vocabulary!$A:$J,4,),"")</f>
        <v>Location</v>
      </c>
      <c r="H116" s="12" t="str">
        <f>IF($A116&lt;&gt;"",VLOOKUP($A116,Vocabulary!$A:$J,5,),"")</f>
        <v>Property</v>
      </c>
      <c r="I116" s="12" t="str">
        <f>IF(Table9[[#This Row],[URIName]]="",IF(AND(H116="ConceptScheme",LEFT(D116,7) &lt;&gt; "inspire", LEFT(D116,4) &lt;&gt; "oeaw"),CONCATENATE("&lt;",E116,LOWER(IF(F116="",J116,F116)),"&gt;"),CONCATENATE("&lt;",E116,IF(F116="",J116,F116),"&gt;")),CONCATENATE("&lt;",Table9[[#This Row],[URIName]],"&gt;"))</f>
        <v>&lt;eu:LocationGeographicIdentifier&gt;</v>
      </c>
      <c r="J116" s="12" t="str">
        <f>IF($A116&lt;&gt;"",VLOOKUP($A116,Vocabulary!$A:$J,2,),"")</f>
        <v>LocationGeographicIdentifier</v>
      </c>
      <c r="K116" s="12" t="str">
        <f>IFERROR(IF(VLOOKUP(A116,VocabularyNL!$A:$G,6)=0,"",VLOOKUP(A116,VocabularyNL!$A:$G,6)),"")</f>
        <v/>
      </c>
      <c r="L116" s="12" t="str">
        <f>IFERROR(IF(VLOOKUP(A116,VocabularyFR!$A:$G,6)=0,"",VLOOKUP(A116,VocabularyFR!$A:$G,6)),"")</f>
        <v/>
      </c>
      <c r="M116" s="12" t="str">
        <f>IFERROR(IF(VLOOKUP(A116,Vocabulary!$A:$F,3)=0,"",VLOOKUP(A116,Vocabulary!$A:$F,3)),"")</f>
        <v>A URI that identifies the location.</v>
      </c>
      <c r="N116" s="12" t="str">
        <f>IFERROR(IF(VLOOKUP(A116,VocabularyNL!$A:$H,7)=0,"",VLOOKUP(A116,VocabularyNL!$A:$H,7)),"")</f>
        <v/>
      </c>
      <c r="O116" s="12" t="str">
        <f>IFERROR(IF(VLOOKUP(A116,VocabularyFR!$A:$H,7)=0,"",VLOOKUP(A116,VocabularyFR!$A:$H,7)),"")</f>
        <v/>
      </c>
      <c r="P116" s="12" t="str">
        <f>IF($A116&lt;&gt;"",IF(VLOOKUP($A116,Vocabulary!$A:$J,7,)&lt;&gt;"",VLOOKUP($A116,Vocabulary!$A:$J,7,),""),"")</f>
        <v/>
      </c>
      <c r="Q116" s="12" t="str">
        <f>IFERROR(IF(VLOOKUP(A116,VocabularyNL!$A:$H,8)=0,"",VLOOKUP(A116,VocabularyNL!$A:$H,8)),"")</f>
        <v/>
      </c>
      <c r="R116" s="12" t="str">
        <f>IFERROR(IF(VLOOKUP(A116,VocabularyFR!$A:$H,8)=0,"",VLOOKUP(A116,VocabularyFR!$A:$H,8)),"")</f>
        <v/>
      </c>
      <c r="S116" s="12" t="str">
        <f>VLOOKUP(Table9[[#This Row],[Id]],Vocabulary!A:K,11)</f>
        <v>no</v>
      </c>
      <c r="T116" s="12" t="str">
        <f>VLOOKUP(Table9[[#This Row],[Id]],Vocabulary!A:L,12)</f>
        <v>no</v>
      </c>
    </row>
    <row r="117" spans="1:20" hidden="1" x14ac:dyDescent="0.3">
      <c r="A117" s="4">
        <v>116</v>
      </c>
      <c r="B117" s="12" t="str">
        <f>IF($A117&lt;&gt;"",IF(VLOOKUP($A117,VocabularyAdoption!$A:$K,8,)=0,"",VLOOKUP($A117,VocabularyAdoption!$A:$K,8,)),"")</f>
        <v/>
      </c>
      <c r="C117" s="12" t="str">
        <f>IF($A117&lt;&gt;"",VLOOKUP($A117,Vocabulary!$A:$J,6,),"")</f>
        <v>EU</v>
      </c>
      <c r="D117" s="12" t="str">
        <f>IF($A117&lt;&gt;"",VLOOKUP($A117,Vocabulary!$A:$J,8,),"")</f>
        <v>eu</v>
      </c>
      <c r="E117" s="12" t="str">
        <f>IFERROR(VLOOKUP(D117,Prefix!$A:$B,2,),"")</f>
        <v>eu:</v>
      </c>
      <c r="F117" s="12" t="str">
        <f>IF($A117&lt;&gt;"",IF(VLOOKUP($A117,Vocabulary!$A:$J,9,)=0,"",VLOOKUP($A117,Vocabulary!$A:$J,9,)),"")</f>
        <v/>
      </c>
      <c r="G117" s="12" t="str">
        <f>IF($A117&lt;&gt;"",VLOOKUP($A117,Vocabulary!$A:$J,4,),"")</f>
        <v>Location</v>
      </c>
      <c r="H117" s="12" t="str">
        <f>IF($A117&lt;&gt;"",VLOOKUP($A117,Vocabulary!$A:$J,5,),"")</f>
        <v>Association</v>
      </c>
      <c r="I117" s="12" t="str">
        <f>IF(Table9[[#This Row],[URIName]]="",IF(AND(H117="ConceptScheme",LEFT(D117,7) &lt;&gt; "inspire", LEFT(D117,4) &lt;&gt; "oeaw"),CONCATENATE("&lt;",E117,LOWER(IF(F117="",J117,F117)),"&gt;"),CONCATENATE("&lt;",E117,IF(F117="",J117,F117),"&gt;")),CONCATENATE("&lt;",Table9[[#This Row],[URIName]],"&gt;"))</f>
        <v>&lt;eu:LocationAddress&gt;</v>
      </c>
      <c r="J117" s="12" t="str">
        <f>IF($A117&lt;&gt;"",VLOOKUP($A117,Vocabulary!$A:$J,2,),"")</f>
        <v>LocationAddress</v>
      </c>
      <c r="K117" s="12" t="str">
        <f>IFERROR(IF(VLOOKUP(A117,VocabularyNL!$A:$G,6)=0,"",VLOOKUP(A117,VocabularyNL!$A:$G,6)),"")</f>
        <v/>
      </c>
      <c r="L117" s="12" t="str">
        <f>IFERROR(IF(VLOOKUP(A117,VocabularyFR!$A:$G,6)=0,"",VLOOKUP(A117,VocabularyFR!$A:$G,6)),"")</f>
        <v/>
      </c>
      <c r="M117" s="12" t="str">
        <f>IFERROR(IF(VLOOKUP(A117,Vocabulary!$A:$F,3)=0,"",VLOOKUP(A117,Vocabulary!$A:$F,3)),"")</f>
        <v>An address representing the location.</v>
      </c>
      <c r="N117" s="12" t="str">
        <f>IFERROR(IF(VLOOKUP(A117,VocabularyNL!$A:$H,7)=0,"",VLOOKUP(A117,VocabularyNL!$A:$H,7)),"")</f>
        <v/>
      </c>
      <c r="O117" s="12" t="str">
        <f>IFERROR(IF(VLOOKUP(A117,VocabularyFR!$A:$H,7)=0,"",VLOOKUP(A117,VocabularyFR!$A:$H,7)),"")</f>
        <v/>
      </c>
      <c r="P117" s="12" t="str">
        <f>IF($A117&lt;&gt;"",IF(VLOOKUP($A117,Vocabulary!$A:$J,7,)&lt;&gt;"",VLOOKUP($A117,Vocabulary!$A:$J,7,),""),"")</f>
        <v/>
      </c>
      <c r="Q117" s="12" t="str">
        <f>IFERROR(IF(VLOOKUP(A117,VocabularyNL!$A:$H,8)=0,"",VLOOKUP(A117,VocabularyNL!$A:$H,8)),"")</f>
        <v/>
      </c>
      <c r="R117" s="12" t="str">
        <f>IFERROR(IF(VLOOKUP(A117,VocabularyFR!$A:$H,8)=0,"",VLOOKUP(A117,VocabularyFR!$A:$H,8)),"")</f>
        <v/>
      </c>
      <c r="S117" s="12" t="str">
        <f>VLOOKUP(Table9[[#This Row],[Id]],Vocabulary!A:K,11)</f>
        <v>no</v>
      </c>
      <c r="T117" s="12" t="str">
        <f>VLOOKUP(Table9[[#This Row],[Id]],Vocabulary!A:L,12)</f>
        <v>no</v>
      </c>
    </row>
    <row r="118" spans="1:20" hidden="1" x14ac:dyDescent="0.3">
      <c r="A118" s="4">
        <v>117</v>
      </c>
      <c r="B118" s="12" t="str">
        <f>IF($A118&lt;&gt;"",IF(VLOOKUP($A118,VocabularyAdoption!$A:$K,8,)=0,"",VLOOKUP($A118,VocabularyAdoption!$A:$K,8,)),"")</f>
        <v/>
      </c>
      <c r="C118" s="12" t="str">
        <f>IF($A118&lt;&gt;"",VLOOKUP($A118,Vocabulary!$A:$J,6,),"")</f>
        <v>EU</v>
      </c>
      <c r="D118" s="12" t="str">
        <f>IF($A118&lt;&gt;"",VLOOKUP($A118,Vocabulary!$A:$J,8,),"")</f>
        <v>eu</v>
      </c>
      <c r="E118" s="12" t="str">
        <f>IFERROR(VLOOKUP(D118,Prefix!$A:$B,2,),"")</f>
        <v>eu:</v>
      </c>
      <c r="F118" s="12" t="str">
        <f>IF($A118&lt;&gt;"",IF(VLOOKUP($A118,Vocabulary!$A:$J,9,)=0,"",VLOOKUP($A118,Vocabulary!$A:$J,9,)),"")</f>
        <v/>
      </c>
      <c r="G118" s="12" t="str">
        <f>IF($A118&lt;&gt;"",VLOOKUP($A118,Vocabulary!$A:$J,4,),"")</f>
        <v>Location</v>
      </c>
      <c r="H118" s="12" t="str">
        <f>IF($A118&lt;&gt;"",VLOOKUP($A118,Vocabulary!$A:$J,5,),"")</f>
        <v>Association</v>
      </c>
      <c r="I118" s="12" t="str">
        <f>IF(Table9[[#This Row],[URIName]]="",IF(AND(H118="ConceptScheme",LEFT(D118,7) &lt;&gt; "inspire", LEFT(D118,4) &lt;&gt; "oeaw"),CONCATENATE("&lt;",E118,LOWER(IF(F118="",J118,F118)),"&gt;"),CONCATENATE("&lt;",E118,IF(F118="",J118,F118),"&gt;")),CONCATENATE("&lt;",Table9[[#This Row],[URIName]],"&gt;"))</f>
        <v>&lt;eu:LocationGeometry&gt;</v>
      </c>
      <c r="J118" s="12" t="str">
        <f>IF($A118&lt;&gt;"",VLOOKUP($A118,Vocabulary!$A:$J,2,),"")</f>
        <v>LocationGeometry</v>
      </c>
      <c r="K118" s="12" t="str">
        <f>IFERROR(IF(VLOOKUP(A118,VocabularyNL!$A:$G,6)=0,"",VLOOKUP(A118,VocabularyNL!$A:$G,6)),"")</f>
        <v/>
      </c>
      <c r="L118" s="12" t="str">
        <f>IFERROR(IF(VLOOKUP(A118,VocabularyFR!$A:$G,6)=0,"",VLOOKUP(A118,VocabularyFR!$A:$G,6)),"")</f>
        <v/>
      </c>
      <c r="M118" s="12" t="str">
        <f>IFERROR(IF(VLOOKUP(A118,Vocabulary!$A:$F,3)=0,"",VLOOKUP(A118,Vocabulary!$A:$F,3)),"")</f>
        <v>A geometry representing the location.</v>
      </c>
      <c r="N118" s="12" t="str">
        <f>IFERROR(IF(VLOOKUP(A118,VocabularyNL!$A:$H,7)=0,"",VLOOKUP(A118,VocabularyNL!$A:$H,7)),"")</f>
        <v/>
      </c>
      <c r="O118" s="12" t="str">
        <f>IFERROR(IF(VLOOKUP(A118,VocabularyFR!$A:$H,7)=0,"",VLOOKUP(A118,VocabularyFR!$A:$H,7)),"")</f>
        <v/>
      </c>
      <c r="P118" s="12" t="str">
        <f>IF($A118&lt;&gt;"",IF(VLOOKUP($A118,Vocabulary!$A:$J,7,)&lt;&gt;"",VLOOKUP($A118,Vocabulary!$A:$J,7,),""),"")</f>
        <v/>
      </c>
      <c r="Q118" s="12" t="str">
        <f>IFERROR(IF(VLOOKUP(A118,VocabularyNL!$A:$H,8)=0,"",VLOOKUP(A118,VocabularyNL!$A:$H,8)),"")</f>
        <v/>
      </c>
      <c r="R118" s="12" t="str">
        <f>IFERROR(IF(VLOOKUP(A118,VocabularyFR!$A:$H,8)=0,"",VLOOKUP(A118,VocabularyFR!$A:$H,8)),"")</f>
        <v/>
      </c>
      <c r="S118" s="12" t="str">
        <f>VLOOKUP(Table9[[#This Row],[Id]],Vocabulary!A:K,11)</f>
        <v>no</v>
      </c>
      <c r="T118" s="12" t="str">
        <f>VLOOKUP(Table9[[#This Row],[Id]],Vocabulary!A:L,12)</f>
        <v>no</v>
      </c>
    </row>
    <row r="119" spans="1:20" ht="43.2" hidden="1" x14ac:dyDescent="0.3">
      <c r="A119" s="4">
        <v>118</v>
      </c>
      <c r="B119" s="12" t="str">
        <f>IF($A119&lt;&gt;"",IF(VLOOKUP($A119,VocabularyAdoption!$A:$K,8,)=0,"",VLOOKUP($A119,VocabularyAdoption!$A:$K,8,)),"")</f>
        <v/>
      </c>
      <c r="C119" s="12" t="str">
        <f>IF($A119&lt;&gt;"",VLOOKUP($A119,Vocabulary!$A:$J,6,),"")</f>
        <v>EU</v>
      </c>
      <c r="D119" s="12" t="str">
        <f>IF($A119&lt;&gt;"",VLOOKUP($A119,Vocabulary!$A:$J,8,),"")</f>
        <v>eu</v>
      </c>
      <c r="E119" s="12" t="str">
        <f>IFERROR(VLOOKUP(D119,Prefix!$A:$B,2,),"")</f>
        <v>eu:</v>
      </c>
      <c r="F119" s="12" t="str">
        <f>IF($A119&lt;&gt;"",IF(VLOOKUP($A119,Vocabulary!$A:$J,9,)=0,"",VLOOKUP($A119,Vocabulary!$A:$J,9,)),"")</f>
        <v/>
      </c>
      <c r="G119" s="12" t="str">
        <f>IF($A119&lt;&gt;"",VLOOKUP($A119,Vocabulary!$A:$J,4,),"")</f>
        <v>Organization</v>
      </c>
      <c r="H119" s="12" t="str">
        <f>IF($A119&lt;&gt;"",VLOOKUP($A119,Vocabulary!$A:$J,5,),"")</f>
        <v>Class</v>
      </c>
      <c r="I119" s="12" t="str">
        <f>IF(Table9[[#This Row],[URIName]]="",IF(AND(H119="ConceptScheme",LEFT(D119,7) &lt;&gt; "inspire", LEFT(D119,4) &lt;&gt; "oeaw"),CONCATENATE("&lt;",E119,LOWER(IF(F119="",J119,F119)),"&gt;"),CONCATENATE("&lt;",E119,IF(F119="",J119,F119),"&gt;")),CONCATENATE("&lt;",Table9[[#This Row],[URIName]],"&gt;"))</f>
        <v>&lt;eu:Output&gt;</v>
      </c>
      <c r="J119" s="12" t="str">
        <f>IF($A119&lt;&gt;"",VLOOKUP($A119,Vocabulary!$A:$J,2,),"")</f>
        <v>Output</v>
      </c>
      <c r="K119" s="12" t="str">
        <f>IFERROR(IF(VLOOKUP(A119,VocabularyNL!$A:$G,6)=0,"",VLOOKUP(A119,VocabularyNL!$A:$G,6)),"")</f>
        <v/>
      </c>
      <c r="L119" s="12" t="str">
        <f>IFERROR(IF(VLOOKUP(A119,VocabularyFR!$A:$G,6)=0,"",VLOOKUP(A119,VocabularyFR!$A:$G,6)),"")</f>
        <v/>
      </c>
      <c r="M119" s="12" t="str">
        <f>IFERROR(IF(VLOOKUP(A119,Vocabulary!$A:$F,3)=0,"",VLOOKUP(A119,Vocabulary!$A:$F,3)),"")</f>
        <v>An intended result whose required inputs and processes are entirely within the control of the planning organisation.</v>
      </c>
      <c r="N119" s="12" t="str">
        <f>IFERROR(IF(VLOOKUP(A119,VocabularyNL!$A:$H,7)=0,"",VLOOKUP(A119,VocabularyNL!$A:$H,7)),"")</f>
        <v/>
      </c>
      <c r="O119" s="12" t="str">
        <f>IFERROR(IF(VLOOKUP(A119,VocabularyFR!$A:$H,7)=0,"",VLOOKUP(A119,VocabularyFR!$A:$H,7)),"")</f>
        <v/>
      </c>
      <c r="P119" s="12" t="str">
        <f>IF($A119&lt;&gt;"",IF(VLOOKUP($A119,Vocabulary!$A:$J,7,)&lt;&gt;"",VLOOKUP($A119,Vocabulary!$A:$J,7,),""),"")</f>
        <v/>
      </c>
      <c r="Q119" s="12" t="str">
        <f>IFERROR(IF(VLOOKUP(A119,VocabularyNL!$A:$H,8)=0,"",VLOOKUP(A119,VocabularyNL!$A:$H,8)),"")</f>
        <v/>
      </c>
      <c r="R119" s="12" t="str">
        <f>IFERROR(IF(VLOOKUP(A119,VocabularyFR!$A:$H,8)=0,"",VLOOKUP(A119,VocabularyFR!$A:$H,8)),"")</f>
        <v/>
      </c>
      <c r="S119" s="12" t="str">
        <f>VLOOKUP(Table9[[#This Row],[Id]],Vocabulary!A:K,11)</f>
        <v>no</v>
      </c>
      <c r="T119" s="12" t="str">
        <f>VLOOKUP(Table9[[#This Row],[Id]],Vocabulary!A:L,12)</f>
        <v>no</v>
      </c>
    </row>
    <row r="120" spans="1:20" ht="28.8" hidden="1" x14ac:dyDescent="0.3">
      <c r="A120" s="4">
        <v>119</v>
      </c>
      <c r="B120" s="12" t="str">
        <f>IF($A120&lt;&gt;"",IF(VLOOKUP($A120,VocabularyAdoption!$A:$K,8,)=0,"",VLOOKUP($A120,VocabularyAdoption!$A:$K,8,)),"")</f>
        <v/>
      </c>
      <c r="C120" s="12" t="str">
        <f>IF($A120&lt;&gt;"",VLOOKUP($A120,Vocabulary!$A:$J,6,),"")</f>
        <v>EU</v>
      </c>
      <c r="D120" s="12" t="str">
        <f>IF($A120&lt;&gt;"",VLOOKUP($A120,Vocabulary!$A:$J,8,),"")</f>
        <v>eu</v>
      </c>
      <c r="E120" s="12" t="str">
        <f>IFERROR(VLOOKUP(D120,Prefix!$A:$B,2,),"")</f>
        <v>eu:</v>
      </c>
      <c r="F120" s="12" t="str">
        <f>IF($A120&lt;&gt;"",IF(VLOOKUP($A120,Vocabulary!$A:$J,9,)=0,"",VLOOKUP($A120,Vocabulary!$A:$J,9,)),"")</f>
        <v/>
      </c>
      <c r="G120" s="12" t="str">
        <f>IF($A120&lt;&gt;"",VLOOKUP($A120,Vocabulary!$A:$J,4,),"")</f>
        <v>Organization</v>
      </c>
      <c r="H120" s="12" t="str">
        <f>IF($A120&lt;&gt;"",VLOOKUP($A120,Vocabulary!$A:$J,5,),"")</f>
        <v>Property</v>
      </c>
      <c r="I120" s="12" t="str">
        <f>IF(Table9[[#This Row],[URIName]]="",IF(AND(H120="ConceptScheme",LEFT(D120,7) &lt;&gt; "inspire", LEFT(D120,4) &lt;&gt; "oeaw"),CONCATENATE("&lt;",E120,LOWER(IF(F120="",J120,F120)),"&gt;"),CONCATENATE("&lt;",E120,IF(F120="",J120,F120),"&gt;")),CONCATENATE("&lt;",Table9[[#This Row],[URIName]],"&gt;"))</f>
        <v>&lt;eu:OutputIdentifier&gt;</v>
      </c>
      <c r="J120" s="12" t="str">
        <f>IF($A120&lt;&gt;"",VLOOKUP($A120,Vocabulary!$A:$J,2,),"")</f>
        <v>OutputIdentifier</v>
      </c>
      <c r="K120" s="12" t="str">
        <f>IFERROR(IF(VLOOKUP(A120,VocabularyNL!$A:$G,6)=0,"",VLOOKUP(A120,VocabularyNL!$A:$G,6)),"")</f>
        <v/>
      </c>
      <c r="L120" s="12" t="str">
        <f>IFERROR(IF(VLOOKUP(A120,VocabularyFR!$A:$G,6)=0,"",VLOOKUP(A120,VocabularyFR!$A:$G,6)),"")</f>
        <v/>
      </c>
      <c r="M120" s="12" t="str">
        <f>IFERROR(IF(VLOOKUP(A120,Vocabulary!$A:$F,3)=0,"",VLOOKUP(A120,Vocabulary!$A:$F,3)),"")</f>
        <v>This property represents a formally-issued Identifier for the Cost.</v>
      </c>
      <c r="N120" s="12" t="str">
        <f>IFERROR(IF(VLOOKUP(A120,VocabularyNL!$A:$H,7)=0,"",VLOOKUP(A120,VocabularyNL!$A:$H,7)),"")</f>
        <v/>
      </c>
      <c r="O120" s="12" t="str">
        <f>IFERROR(IF(VLOOKUP(A120,VocabularyFR!$A:$H,7)=0,"",VLOOKUP(A120,VocabularyFR!$A:$H,7)),"")</f>
        <v/>
      </c>
      <c r="P120" s="12" t="str">
        <f>IF($A120&lt;&gt;"",IF(VLOOKUP($A120,Vocabulary!$A:$J,7,)&lt;&gt;"",VLOOKUP($A120,Vocabulary!$A:$J,7,),""),"")</f>
        <v/>
      </c>
      <c r="Q120" s="12" t="str">
        <f>IFERROR(IF(VLOOKUP(A120,VocabularyNL!$A:$H,8)=0,"",VLOOKUP(A120,VocabularyNL!$A:$H,8)),"")</f>
        <v/>
      </c>
      <c r="R120" s="12" t="str">
        <f>IFERROR(IF(VLOOKUP(A120,VocabularyFR!$A:$H,8)=0,"",VLOOKUP(A120,VocabularyFR!$A:$H,8)),"")</f>
        <v/>
      </c>
      <c r="S120" s="12" t="str">
        <f>VLOOKUP(Table9[[#This Row],[Id]],Vocabulary!A:K,11)</f>
        <v>no</v>
      </c>
      <c r="T120" s="12" t="str">
        <f>VLOOKUP(Table9[[#This Row],[Id]],Vocabulary!A:L,12)</f>
        <v>no</v>
      </c>
    </row>
    <row r="121" spans="1:20" hidden="1" x14ac:dyDescent="0.3">
      <c r="A121" s="4">
        <v>120</v>
      </c>
      <c r="B121" s="12" t="str">
        <f>IF($A121&lt;&gt;"",IF(VLOOKUP($A121,VocabularyAdoption!$A:$K,8,)=0,"",VLOOKUP($A121,VocabularyAdoption!$A:$K,8,)),"")</f>
        <v/>
      </c>
      <c r="C121" s="12" t="str">
        <f>IF($A121&lt;&gt;"",VLOOKUP($A121,Vocabulary!$A:$J,6,),"")</f>
        <v>EU</v>
      </c>
      <c r="D121" s="12" t="str">
        <f>IF($A121&lt;&gt;"",VLOOKUP($A121,Vocabulary!$A:$J,8,),"")</f>
        <v>eu</v>
      </c>
      <c r="E121" s="12" t="str">
        <f>IFERROR(VLOOKUP(D121,Prefix!$A:$B,2,),"")</f>
        <v>eu:</v>
      </c>
      <c r="F121" s="12" t="str">
        <f>IF($A121&lt;&gt;"",IF(VLOOKUP($A121,Vocabulary!$A:$J,9,)=0,"",VLOOKUP($A121,Vocabulary!$A:$J,9,)),"")</f>
        <v/>
      </c>
      <c r="G121" s="12" t="str">
        <f>IF($A121&lt;&gt;"",VLOOKUP($A121,Vocabulary!$A:$J,4,),"")</f>
        <v>Organization</v>
      </c>
      <c r="H121" s="12" t="str">
        <f>IF($A121&lt;&gt;"",VLOOKUP($A121,Vocabulary!$A:$J,5,),"")</f>
        <v>Property</v>
      </c>
      <c r="I121" s="12" t="str">
        <f>IF(Table9[[#This Row],[URIName]]="",IF(AND(H121="ConceptScheme",LEFT(D121,7) &lt;&gt; "inspire", LEFT(D121,4) &lt;&gt; "oeaw"),CONCATENATE("&lt;",E121,LOWER(IF(F121="",J121,F121)),"&gt;"),CONCATENATE("&lt;",E121,IF(F121="",J121,F121),"&gt;")),CONCATENATE("&lt;",Table9[[#This Row],[URIName]],"&gt;"))</f>
        <v>&lt;eu:OutputName&gt;</v>
      </c>
      <c r="J121" s="12" t="str">
        <f>IF($A121&lt;&gt;"",VLOOKUP($A121,Vocabulary!$A:$J,2,),"")</f>
        <v>OutputName</v>
      </c>
      <c r="K121" s="12" t="str">
        <f>IFERROR(IF(VLOOKUP(A121,VocabularyNL!$A:$G,6)=0,"",VLOOKUP(A121,VocabularyNL!$A:$G,6)),"")</f>
        <v/>
      </c>
      <c r="L121" s="12" t="str">
        <f>IFERROR(IF(VLOOKUP(A121,VocabularyFR!$A:$G,6)=0,"",VLOOKUP(A121,VocabularyFR!$A:$G,6)),"")</f>
        <v/>
      </c>
      <c r="M121" s="12" t="str">
        <f>IFERROR(IF(VLOOKUP(A121,Vocabulary!$A:$F,3)=0,"",VLOOKUP(A121,Vocabulary!$A:$F,3)),"")</f>
        <v>The name of the output.</v>
      </c>
      <c r="N121" s="12" t="str">
        <f>IFERROR(IF(VLOOKUP(A121,VocabularyNL!$A:$H,7)=0,"",VLOOKUP(A121,VocabularyNL!$A:$H,7)),"")</f>
        <v/>
      </c>
      <c r="O121" s="12" t="str">
        <f>IFERROR(IF(VLOOKUP(A121,VocabularyFR!$A:$H,7)=0,"",VLOOKUP(A121,VocabularyFR!$A:$H,7)),"")</f>
        <v/>
      </c>
      <c r="P121" s="12" t="str">
        <f>IF($A121&lt;&gt;"",IF(VLOOKUP($A121,Vocabulary!$A:$J,7,)&lt;&gt;"",VLOOKUP($A121,Vocabulary!$A:$J,7,),""),"")</f>
        <v/>
      </c>
      <c r="Q121" s="12" t="str">
        <f>IFERROR(IF(VLOOKUP(A121,VocabularyNL!$A:$H,8)=0,"",VLOOKUP(A121,VocabularyNL!$A:$H,8)),"")</f>
        <v/>
      </c>
      <c r="R121" s="12" t="str">
        <f>IFERROR(IF(VLOOKUP(A121,VocabularyFR!$A:$H,8)=0,"",VLOOKUP(A121,VocabularyFR!$A:$H,8)),"")</f>
        <v/>
      </c>
      <c r="S121" s="12" t="str">
        <f>VLOOKUP(Table9[[#This Row],[Id]],Vocabulary!A:K,11)</f>
        <v>no</v>
      </c>
      <c r="T121" s="12" t="str">
        <f>VLOOKUP(Table9[[#This Row],[Id]],Vocabulary!A:L,12)</f>
        <v>no</v>
      </c>
    </row>
    <row r="122" spans="1:20" hidden="1" x14ac:dyDescent="0.3">
      <c r="A122" s="4">
        <v>121</v>
      </c>
      <c r="B122" s="12" t="str">
        <f>IF($A122&lt;&gt;"",IF(VLOOKUP($A122,VocabularyAdoption!$A:$K,8,)=0,"",VLOOKUP($A122,VocabularyAdoption!$A:$K,8,)),"")</f>
        <v/>
      </c>
      <c r="C122" s="12" t="str">
        <f>IF($A122&lt;&gt;"",VLOOKUP($A122,Vocabulary!$A:$J,6,),"")</f>
        <v>EU</v>
      </c>
      <c r="D122" s="12" t="str">
        <f>IF($A122&lt;&gt;"",VLOOKUP($A122,Vocabulary!$A:$J,8,),"")</f>
        <v>eu</v>
      </c>
      <c r="E122" s="12" t="str">
        <f>IFERROR(VLOOKUP(D122,Prefix!$A:$B,2,),"")</f>
        <v>eu:</v>
      </c>
      <c r="F122" s="12" t="str">
        <f>IF($A122&lt;&gt;"",IF(VLOOKUP($A122,Vocabulary!$A:$J,9,)=0,"",VLOOKUP($A122,Vocabulary!$A:$J,9,)),"")</f>
        <v/>
      </c>
      <c r="G122" s="12" t="str">
        <f>IF($A122&lt;&gt;"",VLOOKUP($A122,Vocabulary!$A:$J,4,),"")</f>
        <v>Organization</v>
      </c>
      <c r="H122" s="12" t="str">
        <f>IF($A122&lt;&gt;"",VLOOKUP($A122,Vocabulary!$A:$J,5,),"")</f>
        <v>Property</v>
      </c>
      <c r="I122" s="12" t="str">
        <f>IF(Table9[[#This Row],[URIName]]="",IF(AND(H122="ConceptScheme",LEFT(D122,7) &lt;&gt; "inspire", LEFT(D122,4) &lt;&gt; "oeaw"),CONCATENATE("&lt;",E122,LOWER(IF(F122="",J122,F122)),"&gt;"),CONCATENATE("&lt;",E122,IF(F122="",J122,F122),"&gt;")),CONCATENATE("&lt;",Table9[[#This Row],[URIName]],"&gt;"))</f>
        <v>&lt;eu:OutputDescription&gt;</v>
      </c>
      <c r="J122" s="12" t="str">
        <f>IF($A122&lt;&gt;"",VLOOKUP($A122,Vocabulary!$A:$J,2,),"")</f>
        <v>OutputDescription</v>
      </c>
      <c r="K122" s="12" t="str">
        <f>IFERROR(IF(VLOOKUP(A122,VocabularyNL!$A:$G,6)=0,"",VLOOKUP(A122,VocabularyNL!$A:$G,6)),"")</f>
        <v/>
      </c>
      <c r="L122" s="12" t="str">
        <f>IFERROR(IF(VLOOKUP(A122,VocabularyFR!$A:$G,6)=0,"",VLOOKUP(A122,VocabularyFR!$A:$G,6)),"")</f>
        <v/>
      </c>
      <c r="M122" s="12" t="str">
        <f>IFERROR(IF(VLOOKUP(A122,Vocabulary!$A:$F,3)=0,"",VLOOKUP(A122,Vocabulary!$A:$F,3)),"")</f>
        <v>A free text description of the output.</v>
      </c>
      <c r="N122" s="12" t="str">
        <f>IFERROR(IF(VLOOKUP(A122,VocabularyNL!$A:$H,7)=0,"",VLOOKUP(A122,VocabularyNL!$A:$H,7)),"")</f>
        <v/>
      </c>
      <c r="O122" s="12" t="str">
        <f>IFERROR(IF(VLOOKUP(A122,VocabularyFR!$A:$H,7)=0,"",VLOOKUP(A122,VocabularyFR!$A:$H,7)),"")</f>
        <v/>
      </c>
      <c r="P122" s="12" t="str">
        <f>IF($A122&lt;&gt;"",IF(VLOOKUP($A122,Vocabulary!$A:$J,7,)&lt;&gt;"",VLOOKUP($A122,Vocabulary!$A:$J,7,),""),"")</f>
        <v/>
      </c>
      <c r="Q122" s="12" t="str">
        <f>IFERROR(IF(VLOOKUP(A122,VocabularyNL!$A:$H,8)=0,"",VLOOKUP(A122,VocabularyNL!$A:$H,8)),"")</f>
        <v/>
      </c>
      <c r="R122" s="12" t="str">
        <f>IFERROR(IF(VLOOKUP(A122,VocabularyFR!$A:$H,8)=0,"",VLOOKUP(A122,VocabularyFR!$A:$H,8)),"")</f>
        <v/>
      </c>
      <c r="S122" s="12" t="str">
        <f>VLOOKUP(Table9[[#This Row],[Id]],Vocabulary!A:K,11)</f>
        <v>no</v>
      </c>
      <c r="T122" s="12" t="str">
        <f>VLOOKUP(Table9[[#This Row],[Id]],Vocabulary!A:L,12)</f>
        <v>no</v>
      </c>
    </row>
    <row r="123" spans="1:20" hidden="1" x14ac:dyDescent="0.3">
      <c r="A123" s="4">
        <v>122</v>
      </c>
      <c r="B123" s="12" t="str">
        <f>IF($A123&lt;&gt;"",IF(VLOOKUP($A123,VocabularyAdoption!$A:$K,8,)=0,"",VLOOKUP($A123,VocabularyAdoption!$A:$K,8,)),"")</f>
        <v/>
      </c>
      <c r="C123" s="12" t="str">
        <f>IF($A123&lt;&gt;"",VLOOKUP($A123,Vocabulary!$A:$J,6,),"")</f>
        <v>EU</v>
      </c>
      <c r="D123" s="12" t="str">
        <f>IF($A123&lt;&gt;"",VLOOKUP($A123,Vocabulary!$A:$J,8,),"")</f>
        <v>eu</v>
      </c>
      <c r="E123" s="12" t="str">
        <f>IFERROR(VLOOKUP(D123,Prefix!$A:$B,2,),"")</f>
        <v>eu:</v>
      </c>
      <c r="F123" s="12" t="str">
        <f>IF($A123&lt;&gt;"",IF(VLOOKUP($A123,Vocabulary!$A:$J,9,)=0,"",VLOOKUP($A123,Vocabulary!$A:$J,9,)),"")</f>
        <v/>
      </c>
      <c r="G123" s="12" t="str">
        <f>IF($A123&lt;&gt;"",VLOOKUP($A123,Vocabulary!$A:$J,4,),"")</f>
        <v>Organization</v>
      </c>
      <c r="H123" s="12" t="str">
        <f>IF($A123&lt;&gt;"",VLOOKUP($A123,Vocabulary!$A:$J,5,),"")</f>
        <v>Property</v>
      </c>
      <c r="I123" s="12" t="str">
        <f>IF(Table9[[#This Row],[URIName]]="",IF(AND(H123="ConceptScheme",LEFT(D123,7) &lt;&gt; "inspire", LEFT(D123,4) &lt;&gt; "oeaw"),CONCATENATE("&lt;",E123,LOWER(IF(F123="",J123,F123)),"&gt;"),CONCATENATE("&lt;",E123,IF(F123="",J123,F123),"&gt;")),CONCATENATE("&lt;",Table9[[#This Row],[URIName]],"&gt;"))</f>
        <v>&lt;eu:OutputType&gt;</v>
      </c>
      <c r="J123" s="12" t="str">
        <f>IF($A123&lt;&gt;"",VLOOKUP($A123,Vocabulary!$A:$J,2,),"")</f>
        <v>OutputType</v>
      </c>
      <c r="K123" s="12" t="str">
        <f>IFERROR(IF(VLOOKUP(A123,VocabularyNL!$A:$G,6)=0,"",VLOOKUP(A123,VocabularyNL!$A:$G,6)),"")</f>
        <v/>
      </c>
      <c r="L123" s="12" t="str">
        <f>IFERROR(IF(VLOOKUP(A123,VocabularyFR!$A:$G,6)=0,"",VLOOKUP(A123,VocabularyFR!$A:$G,6)),"")</f>
        <v/>
      </c>
      <c r="M123" s="12" t="str">
        <f>IFERROR(IF(VLOOKUP(A123,Vocabulary!$A:$F,3)=0,"",VLOOKUP(A123,Vocabulary!$A:$F,3)),"")</f>
        <v>The type of the output.</v>
      </c>
      <c r="N123" s="12" t="str">
        <f>IFERROR(IF(VLOOKUP(A123,VocabularyNL!$A:$H,7)=0,"",VLOOKUP(A123,VocabularyNL!$A:$H,7)),"")</f>
        <v/>
      </c>
      <c r="O123" s="12" t="str">
        <f>IFERROR(IF(VLOOKUP(A123,VocabularyFR!$A:$H,7)=0,"",VLOOKUP(A123,VocabularyFR!$A:$H,7)),"")</f>
        <v/>
      </c>
      <c r="P123" s="12" t="str">
        <f>IF($A123&lt;&gt;"",IF(VLOOKUP($A123,Vocabulary!$A:$J,7,)&lt;&gt;"",VLOOKUP($A123,Vocabulary!$A:$J,7,),""),"")</f>
        <v/>
      </c>
      <c r="Q123" s="12" t="str">
        <f>IFERROR(IF(VLOOKUP(A123,VocabularyNL!$A:$H,8)=0,"",VLOOKUP(A123,VocabularyNL!$A:$H,8)),"")</f>
        <v/>
      </c>
      <c r="R123" s="12" t="str">
        <f>IFERROR(IF(VLOOKUP(A123,VocabularyFR!$A:$H,8)=0,"",VLOOKUP(A123,VocabularyFR!$A:$H,8)),"")</f>
        <v/>
      </c>
      <c r="S123" s="12" t="str">
        <f>VLOOKUP(Table9[[#This Row],[Id]],Vocabulary!A:K,11)</f>
        <v>no</v>
      </c>
      <c r="T123" s="12" t="str">
        <f>VLOOKUP(Table9[[#This Row],[Id]],Vocabulary!A:L,12)</f>
        <v>no</v>
      </c>
    </row>
    <row r="124" spans="1:20" hidden="1" x14ac:dyDescent="0.3">
      <c r="A124" s="4">
        <v>123</v>
      </c>
      <c r="B124" s="12" t="str">
        <f>IF($A124&lt;&gt;"",IF(VLOOKUP($A124,VocabularyAdoption!$A:$K,8,)=0,"",VLOOKUP($A124,VocabularyAdoption!$A:$K,8,)),"")</f>
        <v/>
      </c>
      <c r="C124" s="12" t="str">
        <f>IF($A124&lt;&gt;"",VLOOKUP($A124,Vocabulary!$A:$J,6,),"")</f>
        <v>EU</v>
      </c>
      <c r="D124" s="12" t="str">
        <f>IF($A124&lt;&gt;"",VLOOKUP($A124,Vocabulary!$A:$J,8,),"")</f>
        <v>eu</v>
      </c>
      <c r="E124" s="12" t="str">
        <f>IFERROR(VLOOKUP(D124,Prefix!$A:$B,2,),"")</f>
        <v>eu:</v>
      </c>
      <c r="F124" s="12" t="str">
        <f>IF($A124&lt;&gt;"",IF(VLOOKUP($A124,Vocabulary!$A:$J,9,)=0,"",VLOOKUP($A124,Vocabulary!$A:$J,9,)),"")</f>
        <v/>
      </c>
      <c r="G124" s="12" t="str">
        <f>IF($A124&lt;&gt;"",VLOOKUP($A124,Vocabulary!$A:$J,4,),"")</f>
        <v>Other</v>
      </c>
      <c r="H124" s="12" t="str">
        <f>IF($A124&lt;&gt;"",VLOOKUP($A124,Vocabulary!$A:$J,5,),"")</f>
        <v>Class</v>
      </c>
      <c r="I124" s="12" t="str">
        <f>IF(Table9[[#This Row],[URIName]]="",IF(AND(H124="ConceptScheme",LEFT(D124,7) &lt;&gt; "inspire", LEFT(D124,4) &lt;&gt; "oeaw"),CONCATENATE("&lt;",E124,LOWER(IF(F124="",J124,F124)),"&gt;"),CONCATENATE("&lt;",E124,IF(F124="",J124,F124),"&gt;")),CONCATENATE("&lt;",Table9[[#This Row],[URIName]],"&gt;"))</f>
        <v>&lt;eu:Participation&gt;</v>
      </c>
      <c r="J124" s="12" t="str">
        <f>IF($A124&lt;&gt;"",VLOOKUP($A124,Vocabulary!$A:$J,2,),"")</f>
        <v>Participation</v>
      </c>
      <c r="K124" s="12" t="str">
        <f>IFERROR(IF(VLOOKUP(A124,VocabularyNL!$A:$G,6)=0,"",VLOOKUP(A124,VocabularyNL!$A:$G,6)),"")</f>
        <v/>
      </c>
      <c r="L124" s="12" t="str">
        <f>IFERROR(IF(VLOOKUP(A124,VocabularyFR!$A:$G,6)=0,"",VLOOKUP(A124,VocabularyFR!$A:$G,6)),"")</f>
        <v/>
      </c>
      <c r="M124" s="12" t="str">
        <f>IFERROR(IF(VLOOKUP(A124,Vocabulary!$A:$F,3)=0,"",VLOOKUP(A124,Vocabulary!$A:$F,3)),"")</f>
        <v/>
      </c>
      <c r="N124" s="12" t="str">
        <f>IFERROR(IF(VLOOKUP(A124,VocabularyNL!$A:$H,7)=0,"",VLOOKUP(A124,VocabularyNL!$A:$H,7)),"")</f>
        <v/>
      </c>
      <c r="O124" s="12" t="str">
        <f>IFERROR(IF(VLOOKUP(A124,VocabularyFR!$A:$H,7)=0,"",VLOOKUP(A124,VocabularyFR!$A:$H,7)),"")</f>
        <v/>
      </c>
      <c r="P124" s="12" t="str">
        <f>IF($A124&lt;&gt;"",IF(VLOOKUP($A124,Vocabulary!$A:$J,7,)&lt;&gt;"",VLOOKUP($A124,Vocabulary!$A:$J,7,),""),"")</f>
        <v/>
      </c>
      <c r="Q124" s="12" t="str">
        <f>IFERROR(IF(VLOOKUP(A124,VocabularyNL!$A:$H,8)=0,"",VLOOKUP(A124,VocabularyNL!$A:$H,8)),"")</f>
        <v/>
      </c>
      <c r="R124" s="12" t="str">
        <f>IFERROR(IF(VLOOKUP(A124,VocabularyFR!$A:$H,8)=0,"",VLOOKUP(A124,VocabularyFR!$A:$H,8)),"")</f>
        <v/>
      </c>
      <c r="S124" s="12" t="str">
        <f>VLOOKUP(Table9[[#This Row],[Id]],Vocabulary!A:K,11)</f>
        <v>no</v>
      </c>
      <c r="T124" s="12" t="str">
        <f>VLOOKUP(Table9[[#This Row],[Id]],Vocabulary!A:L,12)</f>
        <v>no</v>
      </c>
    </row>
    <row r="125" spans="1:20" ht="28.8" hidden="1" x14ac:dyDescent="0.3">
      <c r="A125" s="4">
        <v>124</v>
      </c>
      <c r="B125" s="12" t="str">
        <f>IF($A125&lt;&gt;"",IF(VLOOKUP($A125,VocabularyAdoption!$A:$K,8,)=0,"",VLOOKUP($A125,VocabularyAdoption!$A:$K,8,)),"")</f>
        <v/>
      </c>
      <c r="C125" s="12" t="str">
        <f>IF($A125&lt;&gt;"",VLOOKUP($A125,Vocabulary!$A:$J,6,),"")</f>
        <v>EU</v>
      </c>
      <c r="D125" s="12" t="str">
        <f>IF($A125&lt;&gt;"",VLOOKUP($A125,Vocabulary!$A:$J,8,),"")</f>
        <v>eu</v>
      </c>
      <c r="E125" s="12" t="str">
        <f>IFERROR(VLOOKUP(D125,Prefix!$A:$B,2,),"")</f>
        <v>eu:</v>
      </c>
      <c r="F125" s="12" t="str">
        <f>IF($A125&lt;&gt;"",IF(VLOOKUP($A125,Vocabulary!$A:$J,9,)=0,"",VLOOKUP($A125,Vocabulary!$A:$J,9,)),"")</f>
        <v/>
      </c>
      <c r="G125" s="12" t="str">
        <f>IF($A125&lt;&gt;"",VLOOKUP($A125,Vocabulary!$A:$J,4,),"")</f>
        <v>Other</v>
      </c>
      <c r="H125" s="12" t="str">
        <f>IF($A125&lt;&gt;"",VLOOKUP($A125,Vocabulary!$A:$J,5,),"")</f>
        <v>Property</v>
      </c>
      <c r="I125" s="12" t="str">
        <f>IF(Table9[[#This Row],[URIName]]="",IF(AND(H125="ConceptScheme",LEFT(D125,7) &lt;&gt; "inspire", LEFT(D125,4) &lt;&gt; "oeaw"),CONCATENATE("&lt;",E125,LOWER(IF(F125="",J125,F125)),"&gt;"),CONCATENATE("&lt;",E125,IF(F125="",J125,F125),"&gt;")),CONCATENATE("&lt;",Table9[[#This Row],[URIName]],"&gt;"))</f>
        <v>&lt;eu:ParticipationIdentifier&gt;</v>
      </c>
      <c r="J125" s="12" t="str">
        <f>IF($A125&lt;&gt;"",VLOOKUP($A125,Vocabulary!$A:$J,2,),"")</f>
        <v>ParticipationIdentifier</v>
      </c>
      <c r="K125" s="12" t="str">
        <f>IFERROR(IF(VLOOKUP(A125,VocabularyNL!$A:$G,6)=0,"",VLOOKUP(A125,VocabularyNL!$A:$G,6)),"")</f>
        <v/>
      </c>
      <c r="L125" s="12" t="str">
        <f>IFERROR(IF(VLOOKUP(A125,VocabularyFR!$A:$G,6)=0,"",VLOOKUP(A125,VocabularyFR!$A:$G,6)),"")</f>
        <v/>
      </c>
      <c r="M125" s="12" t="str">
        <f>IFERROR(IF(VLOOKUP(A125,Vocabulary!$A:$F,3)=0,"",VLOOKUP(A125,Vocabulary!$A:$F,3)),"")</f>
        <v>This property represents a formally-issued Identifier for the Participation.</v>
      </c>
      <c r="N125" s="12" t="str">
        <f>IFERROR(IF(VLOOKUP(A125,VocabularyNL!$A:$H,7)=0,"",VLOOKUP(A125,VocabularyNL!$A:$H,7)),"")</f>
        <v/>
      </c>
      <c r="O125" s="12" t="str">
        <f>IFERROR(IF(VLOOKUP(A125,VocabularyFR!$A:$H,7)=0,"",VLOOKUP(A125,VocabularyFR!$A:$H,7)),"")</f>
        <v/>
      </c>
      <c r="P125" s="12" t="str">
        <f>IF($A125&lt;&gt;"",IF(VLOOKUP($A125,Vocabulary!$A:$J,7,)&lt;&gt;"",VLOOKUP($A125,Vocabulary!$A:$J,7,),""),"")</f>
        <v/>
      </c>
      <c r="Q125" s="12" t="str">
        <f>IFERROR(IF(VLOOKUP(A125,VocabularyNL!$A:$H,8)=0,"",VLOOKUP(A125,VocabularyNL!$A:$H,8)),"")</f>
        <v/>
      </c>
      <c r="R125" s="12" t="str">
        <f>IFERROR(IF(VLOOKUP(A125,VocabularyFR!$A:$H,8)=0,"",VLOOKUP(A125,VocabularyFR!$A:$H,8)),"")</f>
        <v/>
      </c>
      <c r="S125" s="12" t="str">
        <f>VLOOKUP(Table9[[#This Row],[Id]],Vocabulary!A:K,11)</f>
        <v>no</v>
      </c>
      <c r="T125" s="12" t="str">
        <f>VLOOKUP(Table9[[#This Row],[Id]],Vocabulary!A:L,12)</f>
        <v>no</v>
      </c>
    </row>
    <row r="126" spans="1:20" hidden="1" x14ac:dyDescent="0.3">
      <c r="A126" s="4">
        <v>125</v>
      </c>
      <c r="B126" s="12" t="str">
        <f>IF($A126&lt;&gt;"",IF(VLOOKUP($A126,VocabularyAdoption!$A:$K,8,)=0,"",VLOOKUP($A126,VocabularyAdoption!$A:$K,8,)),"")</f>
        <v/>
      </c>
      <c r="C126" s="12" t="str">
        <f>IF($A126&lt;&gt;"",VLOOKUP($A126,Vocabulary!$A:$J,6,),"")</f>
        <v>EU</v>
      </c>
      <c r="D126" s="12" t="str">
        <f>IF($A126&lt;&gt;"",VLOOKUP($A126,Vocabulary!$A:$J,8,),"")</f>
        <v>eu</v>
      </c>
      <c r="E126" s="12" t="str">
        <f>IFERROR(VLOOKUP(D126,Prefix!$A:$B,2,),"")</f>
        <v>eu:</v>
      </c>
      <c r="F126" s="12" t="str">
        <f>IF($A126&lt;&gt;"",IF(VLOOKUP($A126,Vocabulary!$A:$J,9,)=0,"",VLOOKUP($A126,Vocabulary!$A:$J,9,)),"")</f>
        <v/>
      </c>
      <c r="G126" s="12" t="str">
        <f>IF($A126&lt;&gt;"",VLOOKUP($A126,Vocabulary!$A:$J,4,),"")</f>
        <v>Other</v>
      </c>
      <c r="H126" s="12" t="str">
        <f>IF($A126&lt;&gt;"",VLOOKUP($A126,Vocabulary!$A:$J,5,),"")</f>
        <v>Property</v>
      </c>
      <c r="I126" s="12" t="str">
        <f>IF(Table9[[#This Row],[URIName]]="",IF(AND(H126="ConceptScheme",LEFT(D126,7) &lt;&gt; "inspire", LEFT(D126,4) &lt;&gt; "oeaw"),CONCATENATE("&lt;",E126,LOWER(IF(F126="",J126,F126)),"&gt;"),CONCATENATE("&lt;",E126,IF(F126="",J126,F126),"&gt;")),CONCATENATE("&lt;",Table9[[#This Row],[URIName]],"&gt;"))</f>
        <v>&lt;eu:ParticipationDescription&gt;</v>
      </c>
      <c r="J126" s="12" t="str">
        <f>IF($A126&lt;&gt;"",VLOOKUP($A126,Vocabulary!$A:$J,2,),"")</f>
        <v>ParticipationDescription</v>
      </c>
      <c r="K126" s="12" t="str">
        <f>IFERROR(IF(VLOOKUP(A126,VocabularyNL!$A:$G,6)=0,"",VLOOKUP(A126,VocabularyNL!$A:$G,6)),"")</f>
        <v/>
      </c>
      <c r="L126" s="12" t="str">
        <f>IFERROR(IF(VLOOKUP(A126,VocabularyFR!$A:$G,6)=0,"",VLOOKUP(A126,VocabularyFR!$A:$G,6)),"")</f>
        <v/>
      </c>
      <c r="M126" s="12" t="str">
        <f>IFERROR(IF(VLOOKUP(A126,Vocabulary!$A:$F,3)=0,"",VLOOKUP(A126,Vocabulary!$A:$F,3)),"")</f>
        <v>A free text description of the Participation.</v>
      </c>
      <c r="N126" s="12" t="str">
        <f>IFERROR(IF(VLOOKUP(A126,VocabularyNL!$A:$H,7)=0,"",VLOOKUP(A126,VocabularyNL!$A:$H,7)),"")</f>
        <v/>
      </c>
      <c r="O126" s="12" t="str">
        <f>IFERROR(IF(VLOOKUP(A126,VocabularyFR!$A:$H,7)=0,"",VLOOKUP(A126,VocabularyFR!$A:$H,7)),"")</f>
        <v/>
      </c>
      <c r="P126" s="12" t="str">
        <f>IF($A126&lt;&gt;"",IF(VLOOKUP($A126,Vocabulary!$A:$J,7,)&lt;&gt;"",VLOOKUP($A126,Vocabulary!$A:$J,7,),""),"")</f>
        <v/>
      </c>
      <c r="Q126" s="12" t="str">
        <f>IFERROR(IF(VLOOKUP(A126,VocabularyNL!$A:$H,8)=0,"",VLOOKUP(A126,VocabularyNL!$A:$H,8)),"")</f>
        <v/>
      </c>
      <c r="R126" s="12" t="str">
        <f>IFERROR(IF(VLOOKUP(A126,VocabularyFR!$A:$H,8)=0,"",VLOOKUP(A126,VocabularyFR!$A:$H,8)),"")</f>
        <v/>
      </c>
      <c r="S126" s="12" t="str">
        <f>VLOOKUP(Table9[[#This Row],[Id]],Vocabulary!A:K,11)</f>
        <v>no</v>
      </c>
      <c r="T126" s="12" t="str">
        <f>VLOOKUP(Table9[[#This Row],[Id]],Vocabulary!A:L,12)</f>
        <v>no</v>
      </c>
    </row>
    <row r="127" spans="1:20" ht="72" hidden="1" x14ac:dyDescent="0.3">
      <c r="A127" s="4">
        <v>126</v>
      </c>
      <c r="B127" s="12" t="str">
        <f>IF($A127&lt;&gt;"",IF(VLOOKUP($A127,VocabularyAdoption!$A:$K,8,)=0,"",VLOOKUP($A127,VocabularyAdoption!$A:$K,8,)),"")</f>
        <v/>
      </c>
      <c r="C127" s="12" t="str">
        <f>IF($A127&lt;&gt;"",VLOOKUP($A127,Vocabulary!$A:$J,6,),"")</f>
        <v>EU</v>
      </c>
      <c r="D127" s="12" t="str">
        <f>IF($A127&lt;&gt;"",VLOOKUP($A127,Vocabulary!$A:$J,8,),"")</f>
        <v>eu</v>
      </c>
      <c r="E127" s="12" t="str">
        <f>IFERROR(VLOOKUP(D127,Prefix!$A:$B,2,),"")</f>
        <v>eu:</v>
      </c>
      <c r="F127" s="12" t="str">
        <f>IF($A127&lt;&gt;"",IF(VLOOKUP($A127,Vocabulary!$A:$J,9,)=0,"",VLOOKUP($A127,Vocabulary!$A:$J,9,)),"")</f>
        <v/>
      </c>
      <c r="G127" s="12" t="str">
        <f>IF($A127&lt;&gt;"",VLOOKUP($A127,Vocabulary!$A:$J,4,),"")</f>
        <v>Other</v>
      </c>
      <c r="H127" s="12" t="str">
        <f>IF($A127&lt;&gt;"",VLOOKUP($A127,Vocabulary!$A:$J,5,),"")</f>
        <v>Property</v>
      </c>
      <c r="I127" s="12" t="str">
        <f>IF(Table9[[#This Row],[URIName]]="",IF(AND(H127="ConceptScheme",LEFT(D127,7) &lt;&gt; "inspire", LEFT(D127,4) &lt;&gt; "oeaw"),CONCATENATE("&lt;",E127,LOWER(IF(F127="",J127,F127)),"&gt;"),CONCATENATE("&lt;",E127,IF(F127="",J127,F127),"&gt;")),CONCATENATE("&lt;",Table9[[#This Row],[URIName]],"&gt;"))</f>
        <v>&lt;eu:ParticipationTemporal&gt;</v>
      </c>
      <c r="J127" s="12" t="str">
        <f>IF($A127&lt;&gt;"",VLOOKUP($A127,Vocabulary!$A:$J,2,),"")</f>
        <v>ParticipationTemporal</v>
      </c>
      <c r="K127" s="12" t="str">
        <f>IFERROR(IF(VLOOKUP(A127,VocabularyNL!$A:$G,6)=0,"",VLOOKUP(A127,VocabularyNL!$A:$G,6)),"")</f>
        <v/>
      </c>
      <c r="L127" s="12" t="str">
        <f>IFERROR(IF(VLOOKUP(A127,VocabularyFR!$A:$G,6)=0,"",VLOOKUP(A127,VocabularyFR!$A:$G,6)),"")</f>
        <v/>
      </c>
      <c r="M127" s="12" t="str">
        <f>IFERROR(IF(VLOOKUP(A127,Vocabulary!$A:$F,3)=0,"",VLOOKUP(A127,Vocabulary!$A:$F,3)),"")</f>
        <v>Links to a Period of Time in which the Agent associated via the Plays Role property participates/participated. If the Period of Time has only a start date, then it can be inferred that the participation is still active.</v>
      </c>
      <c r="N127" s="12" t="str">
        <f>IFERROR(IF(VLOOKUP(A127,VocabularyNL!$A:$H,7)=0,"",VLOOKUP(A127,VocabularyNL!$A:$H,7)),"")</f>
        <v/>
      </c>
      <c r="O127" s="12" t="str">
        <f>IFERROR(IF(VLOOKUP(A127,VocabularyFR!$A:$H,7)=0,"",VLOOKUP(A127,VocabularyFR!$A:$H,7)),"")</f>
        <v/>
      </c>
      <c r="P127" s="12" t="str">
        <f>IF($A127&lt;&gt;"",IF(VLOOKUP($A127,Vocabulary!$A:$J,7,)&lt;&gt;"",VLOOKUP($A127,Vocabulary!$A:$J,7,),""),"")</f>
        <v/>
      </c>
      <c r="Q127" s="12" t="str">
        <f>IFERROR(IF(VLOOKUP(A127,VocabularyNL!$A:$H,8)=0,"",VLOOKUP(A127,VocabularyNL!$A:$H,8)),"")</f>
        <v/>
      </c>
      <c r="R127" s="12" t="str">
        <f>IFERROR(IF(VLOOKUP(A127,VocabularyFR!$A:$H,8)=0,"",VLOOKUP(A127,VocabularyFR!$A:$H,8)),"")</f>
        <v/>
      </c>
      <c r="S127" s="12" t="str">
        <f>VLOOKUP(Table9[[#This Row],[Id]],Vocabulary!A:K,11)</f>
        <v>no</v>
      </c>
      <c r="T127" s="12" t="str">
        <f>VLOOKUP(Table9[[#This Row],[Id]],Vocabulary!A:L,12)</f>
        <v>no</v>
      </c>
    </row>
    <row r="128" spans="1:20" ht="28.8" hidden="1" x14ac:dyDescent="0.3">
      <c r="A128" s="4">
        <v>127</v>
      </c>
      <c r="B128" s="12" t="str">
        <f>IF($A128&lt;&gt;"",IF(VLOOKUP($A128,VocabularyAdoption!$A:$K,8,)=0,"",VLOOKUP($A128,VocabularyAdoption!$A:$K,8,)),"")</f>
        <v/>
      </c>
      <c r="C128" s="12" t="str">
        <f>IF($A128&lt;&gt;"",VLOOKUP($A128,Vocabulary!$A:$J,6,),"")</f>
        <v>EU</v>
      </c>
      <c r="D128" s="12" t="str">
        <f>IF($A128&lt;&gt;"",VLOOKUP($A128,Vocabulary!$A:$J,8,),"")</f>
        <v>eu</v>
      </c>
      <c r="E128" s="12" t="str">
        <f>IFERROR(VLOOKUP(D128,Prefix!$A:$B,2,),"")</f>
        <v>eu:</v>
      </c>
      <c r="F128" s="12" t="str">
        <f>IF($A128&lt;&gt;"",IF(VLOOKUP($A128,Vocabulary!$A:$J,9,)=0,"",VLOOKUP($A128,Vocabulary!$A:$J,9,)),"")</f>
        <v/>
      </c>
      <c r="G128" s="12" t="str">
        <f>IF($A128&lt;&gt;"",VLOOKUP($A128,Vocabulary!$A:$J,4,),"")</f>
        <v>Temporal</v>
      </c>
      <c r="H128" s="12" t="str">
        <f>IF($A128&lt;&gt;"",VLOOKUP($A128,Vocabulary!$A:$J,5,),"")</f>
        <v>Class</v>
      </c>
      <c r="I128" s="12" t="str">
        <f>IF(Table9[[#This Row],[URIName]]="",IF(AND(H128="ConceptScheme",LEFT(D128,7) &lt;&gt; "inspire", LEFT(D128,4) &lt;&gt; "oeaw"),CONCATENATE("&lt;",E128,LOWER(IF(F128="",J128,F128)),"&gt;"),CONCATENATE("&lt;",E128,IF(F128="",J128,F128),"&gt;")),CONCATENATE("&lt;",Table9[[#This Row],[URIName]],"&gt;"))</f>
        <v>&lt;eu:PeriodOfTime&gt;</v>
      </c>
      <c r="J128" s="12" t="str">
        <f>IF($A128&lt;&gt;"",VLOOKUP($A128,Vocabulary!$A:$J,2,),"")</f>
        <v>PeriodOfTime</v>
      </c>
      <c r="K128" s="12" t="str">
        <f>IFERROR(IF(VLOOKUP(A128,VocabularyNL!$A:$G,6)=0,"",VLOOKUP(A128,VocabularyNL!$A:$G,6)),"")</f>
        <v/>
      </c>
      <c r="L128" s="12" t="str">
        <f>IFERROR(IF(VLOOKUP(A128,VocabularyFR!$A:$G,6)=0,"",VLOOKUP(A128,VocabularyFR!$A:$G,6)),"")</f>
        <v/>
      </c>
      <c r="M128" s="12" t="str">
        <f>IFERROR(IF(VLOOKUP(A128,Vocabulary!$A:$F,3)=0,"",VLOOKUP(A128,Vocabulary!$A:$F,3)),"")</f>
        <v>An interval of time that is named or defined by its start and end dates.</v>
      </c>
      <c r="N128" s="12" t="str">
        <f>IFERROR(IF(VLOOKUP(A128,VocabularyNL!$A:$H,7)=0,"",VLOOKUP(A128,VocabularyNL!$A:$H,7)),"")</f>
        <v/>
      </c>
      <c r="O128" s="12" t="str">
        <f>IFERROR(IF(VLOOKUP(A128,VocabularyFR!$A:$H,7)=0,"",VLOOKUP(A128,VocabularyFR!$A:$H,7)),"")</f>
        <v/>
      </c>
      <c r="P128" s="12" t="str">
        <f>IF($A128&lt;&gt;"",IF(VLOOKUP($A128,Vocabulary!$A:$J,7,)&lt;&gt;"",VLOOKUP($A128,Vocabulary!$A:$J,7,),""),"")</f>
        <v/>
      </c>
      <c r="Q128" s="12" t="str">
        <f>IFERROR(IF(VLOOKUP(A128,VocabularyNL!$A:$H,8)=0,"",VLOOKUP(A128,VocabularyNL!$A:$H,8)),"")</f>
        <v/>
      </c>
      <c r="R128" s="12" t="str">
        <f>IFERROR(IF(VLOOKUP(A128,VocabularyFR!$A:$H,8)=0,"",VLOOKUP(A128,VocabularyFR!$A:$H,8)),"")</f>
        <v/>
      </c>
      <c r="S128" s="12" t="str">
        <f>VLOOKUP(Table9[[#This Row],[Id]],Vocabulary!A:K,11)</f>
        <v>no</v>
      </c>
      <c r="T128" s="12" t="str">
        <f>VLOOKUP(Table9[[#This Row],[Id]],Vocabulary!A:L,12)</f>
        <v>no</v>
      </c>
    </row>
    <row r="129" spans="1:20" ht="28.8" hidden="1" x14ac:dyDescent="0.3">
      <c r="A129" s="4">
        <v>128</v>
      </c>
      <c r="B129" s="12" t="str">
        <f>IF($A129&lt;&gt;"",IF(VLOOKUP($A129,VocabularyAdoption!$A:$K,8,)=0,"",VLOOKUP($A129,VocabularyAdoption!$A:$K,8,)),"")</f>
        <v/>
      </c>
      <c r="C129" s="12" t="str">
        <f>IF($A129&lt;&gt;"",VLOOKUP($A129,Vocabulary!$A:$J,6,),"")</f>
        <v>EU</v>
      </c>
      <c r="D129" s="12" t="str">
        <f>IF($A129&lt;&gt;"",VLOOKUP($A129,Vocabulary!$A:$J,8,),"")</f>
        <v>eu</v>
      </c>
      <c r="E129" s="12" t="str">
        <f>IFERROR(VLOOKUP(D129,Prefix!$A:$B,2,),"")</f>
        <v>eu:</v>
      </c>
      <c r="F129" s="12" t="str">
        <f>IF($A129&lt;&gt;"",IF(VLOOKUP($A129,Vocabulary!$A:$J,9,)=0,"",VLOOKUP($A129,Vocabulary!$A:$J,9,)),"")</f>
        <v/>
      </c>
      <c r="G129" s="12" t="str">
        <f>IF($A129&lt;&gt;"",VLOOKUP($A129,Vocabulary!$A:$J,4,),"")</f>
        <v>Temporal</v>
      </c>
      <c r="H129" s="12" t="str">
        <f>IF($A129&lt;&gt;"",VLOOKUP($A129,Vocabulary!$A:$J,5,),"")</f>
        <v>Property</v>
      </c>
      <c r="I129" s="12" t="str">
        <f>IF(Table9[[#This Row],[URIName]]="",IF(AND(H129="ConceptScheme",LEFT(D129,7) &lt;&gt; "inspire", LEFT(D129,4) &lt;&gt; "oeaw"),CONCATENATE("&lt;",E129,LOWER(IF(F129="",J129,F129)),"&gt;"),CONCATENATE("&lt;",E129,IF(F129="",J129,F129),"&gt;")),CONCATENATE("&lt;",Table9[[#This Row],[URIName]],"&gt;"))</f>
        <v>&lt;eu:PeriodOfTimeIdentifier&gt;</v>
      </c>
      <c r="J129" s="12" t="str">
        <f>IF($A129&lt;&gt;"",VLOOKUP($A129,Vocabulary!$A:$J,2,),"")</f>
        <v>PeriodOfTimeIdentifier</v>
      </c>
      <c r="K129" s="12" t="str">
        <f>IFERROR(IF(VLOOKUP(A129,VocabularyNL!$A:$G,6)=0,"",VLOOKUP(A129,VocabularyNL!$A:$G,6)),"")</f>
        <v/>
      </c>
      <c r="L129" s="12" t="str">
        <f>IFERROR(IF(VLOOKUP(A129,VocabularyFR!$A:$G,6)=0,"",VLOOKUP(A129,VocabularyFR!$A:$G,6)),"")</f>
        <v/>
      </c>
      <c r="M129" s="12" t="str">
        <f>IFERROR(IF(VLOOKUP(A129,Vocabulary!$A:$F,3)=0,"",VLOOKUP(A129,Vocabulary!$A:$F,3)),"")</f>
        <v>This property represents a formally-issued Identifier for the Period of Time.</v>
      </c>
      <c r="N129" s="12" t="str">
        <f>IFERROR(IF(VLOOKUP(A129,VocabularyNL!$A:$H,7)=0,"",VLOOKUP(A129,VocabularyNL!$A:$H,7)),"")</f>
        <v/>
      </c>
      <c r="O129" s="12" t="str">
        <f>IFERROR(IF(VLOOKUP(A129,VocabularyFR!$A:$H,7)=0,"",VLOOKUP(A129,VocabularyFR!$A:$H,7)),"")</f>
        <v/>
      </c>
      <c r="P129" s="12" t="str">
        <f>IF($A129&lt;&gt;"",IF(VLOOKUP($A129,Vocabulary!$A:$J,7,)&lt;&gt;"",VLOOKUP($A129,Vocabulary!$A:$J,7,),""),"")</f>
        <v/>
      </c>
      <c r="Q129" s="12" t="str">
        <f>IFERROR(IF(VLOOKUP(A129,VocabularyNL!$A:$H,8)=0,"",VLOOKUP(A129,VocabularyNL!$A:$H,8)),"")</f>
        <v/>
      </c>
      <c r="R129" s="12" t="str">
        <f>IFERROR(IF(VLOOKUP(A129,VocabularyFR!$A:$H,8)=0,"",VLOOKUP(A129,VocabularyFR!$A:$H,8)),"")</f>
        <v/>
      </c>
      <c r="S129" s="12" t="str">
        <f>VLOOKUP(Table9[[#This Row],[Id]],Vocabulary!A:K,11)</f>
        <v>no</v>
      </c>
      <c r="T129" s="12" t="str">
        <f>VLOOKUP(Table9[[#This Row],[Id]],Vocabulary!A:L,12)</f>
        <v>no</v>
      </c>
    </row>
    <row r="130" spans="1:20" ht="28.8" hidden="1" x14ac:dyDescent="0.3">
      <c r="A130" s="4">
        <v>129</v>
      </c>
      <c r="B130" s="12" t="str">
        <f>IF($A130&lt;&gt;"",IF(VLOOKUP($A130,VocabularyAdoption!$A:$K,8,)=0,"",VLOOKUP($A130,VocabularyAdoption!$A:$K,8,)),"")</f>
        <v/>
      </c>
      <c r="C130" s="12" t="str">
        <f>IF($A130&lt;&gt;"",VLOOKUP($A130,Vocabulary!$A:$J,6,),"")</f>
        <v>EU</v>
      </c>
      <c r="D130" s="12" t="str">
        <f>IF($A130&lt;&gt;"",VLOOKUP($A130,Vocabulary!$A:$J,8,),"")</f>
        <v>eu</v>
      </c>
      <c r="E130" s="12" t="str">
        <f>IFERROR(VLOOKUP(D130,Prefix!$A:$B,2,),"")</f>
        <v>eu:</v>
      </c>
      <c r="F130" s="12" t="str">
        <f>IF($A130&lt;&gt;"",IF(VLOOKUP($A130,Vocabulary!$A:$J,9,)=0,"",VLOOKUP($A130,Vocabulary!$A:$J,9,)),"")</f>
        <v/>
      </c>
      <c r="G130" s="12" t="str">
        <f>IF($A130&lt;&gt;"",VLOOKUP($A130,Vocabulary!$A:$J,4,),"")</f>
        <v>Temporal</v>
      </c>
      <c r="H130" s="12" t="str">
        <f>IF($A130&lt;&gt;"",VLOOKUP($A130,Vocabulary!$A:$J,5,),"")</f>
        <v>Property</v>
      </c>
      <c r="I130" s="12" t="str">
        <f>IF(Table9[[#This Row],[URIName]]="",IF(AND(H130="ConceptScheme",LEFT(D130,7) &lt;&gt; "inspire", LEFT(D130,4) &lt;&gt; "oeaw"),CONCATENATE("&lt;",E130,LOWER(IF(F130="",J130,F130)),"&gt;"),CONCATENATE("&lt;",E130,IF(F130="",J130,F130),"&gt;")),CONCATENATE("&lt;",Table9[[#This Row],[URIName]],"&gt;"))</f>
        <v>&lt;eu:PeriodOfTimeStartDate/Time&gt;</v>
      </c>
      <c r="J130" s="12" t="str">
        <f>IF($A130&lt;&gt;"",VLOOKUP($A130,Vocabulary!$A:$J,2,),"")</f>
        <v>PeriodOfTimeStartDate/Time</v>
      </c>
      <c r="K130" s="12" t="str">
        <f>IFERROR(IF(VLOOKUP(A130,VocabularyNL!$A:$G,6)=0,"",VLOOKUP(A130,VocabularyNL!$A:$G,6)),"")</f>
        <v/>
      </c>
      <c r="L130" s="12" t="str">
        <f>IFERROR(IF(VLOOKUP(A130,VocabularyFR!$A:$G,6)=0,"",VLOOKUP(A130,VocabularyFR!$A:$G,6)),"")</f>
        <v/>
      </c>
      <c r="M130" s="12" t="str">
        <f>IFERROR(IF(VLOOKUP(A130,Vocabulary!$A:$F,3)=0,"",VLOOKUP(A130,Vocabulary!$A:$F,3)),"")</f>
        <v>This property represents the start of the period that the Public Service is available or active.</v>
      </c>
      <c r="N130" s="12" t="str">
        <f>IFERROR(IF(VLOOKUP(A130,VocabularyNL!$A:$H,7)=0,"",VLOOKUP(A130,VocabularyNL!$A:$H,7)),"")</f>
        <v/>
      </c>
      <c r="O130" s="12" t="str">
        <f>IFERROR(IF(VLOOKUP(A130,VocabularyFR!$A:$H,7)=0,"",VLOOKUP(A130,VocabularyFR!$A:$H,7)),"")</f>
        <v/>
      </c>
      <c r="P130" s="12" t="str">
        <f>IF($A130&lt;&gt;"",IF(VLOOKUP($A130,Vocabulary!$A:$J,7,)&lt;&gt;"",VLOOKUP($A130,Vocabulary!$A:$J,7,),""),"")</f>
        <v/>
      </c>
      <c r="Q130" s="12" t="str">
        <f>IFERROR(IF(VLOOKUP(A130,VocabularyNL!$A:$H,8)=0,"",VLOOKUP(A130,VocabularyNL!$A:$H,8)),"")</f>
        <v/>
      </c>
      <c r="R130" s="12" t="str">
        <f>IFERROR(IF(VLOOKUP(A130,VocabularyFR!$A:$H,8)=0,"",VLOOKUP(A130,VocabularyFR!$A:$H,8)),"")</f>
        <v/>
      </c>
      <c r="S130" s="12" t="str">
        <f>VLOOKUP(Table9[[#This Row],[Id]],Vocabulary!A:K,11)</f>
        <v>no</v>
      </c>
      <c r="T130" s="12" t="str">
        <f>VLOOKUP(Table9[[#This Row],[Id]],Vocabulary!A:L,12)</f>
        <v>no</v>
      </c>
    </row>
    <row r="131" spans="1:20" ht="28.8" hidden="1" x14ac:dyDescent="0.3">
      <c r="A131" s="4">
        <v>130</v>
      </c>
      <c r="B131" s="12" t="str">
        <f>IF($A131&lt;&gt;"",IF(VLOOKUP($A131,VocabularyAdoption!$A:$K,8,)=0,"",VLOOKUP($A131,VocabularyAdoption!$A:$K,8,)),"")</f>
        <v/>
      </c>
      <c r="C131" s="12" t="str">
        <f>IF($A131&lt;&gt;"",VLOOKUP($A131,Vocabulary!$A:$J,6,),"")</f>
        <v>EU</v>
      </c>
      <c r="D131" s="12" t="str">
        <f>IF($A131&lt;&gt;"",VLOOKUP($A131,Vocabulary!$A:$J,8,),"")</f>
        <v>eu</v>
      </c>
      <c r="E131" s="12" t="str">
        <f>IFERROR(VLOOKUP(D131,Prefix!$A:$B,2,),"")</f>
        <v>eu:</v>
      </c>
      <c r="F131" s="12" t="str">
        <f>IF($A131&lt;&gt;"",IF(VLOOKUP($A131,Vocabulary!$A:$J,9,)=0,"",VLOOKUP($A131,Vocabulary!$A:$J,9,)),"")</f>
        <v/>
      </c>
      <c r="G131" s="12" t="str">
        <f>IF($A131&lt;&gt;"",VLOOKUP($A131,Vocabulary!$A:$J,4,),"")</f>
        <v>Temporal</v>
      </c>
      <c r="H131" s="12" t="str">
        <f>IF($A131&lt;&gt;"",VLOOKUP($A131,Vocabulary!$A:$J,5,),"")</f>
        <v>Property</v>
      </c>
      <c r="I131" s="12" t="str">
        <f>IF(Table9[[#This Row],[URIName]]="",IF(AND(H131="ConceptScheme",LEFT(D131,7) &lt;&gt; "inspire", LEFT(D131,4) &lt;&gt; "oeaw"),CONCATENATE("&lt;",E131,LOWER(IF(F131="",J131,F131)),"&gt;"),CONCATENATE("&lt;",E131,IF(F131="",J131,F131),"&gt;")),CONCATENATE("&lt;",Table9[[#This Row],[URIName]],"&gt;"))</f>
        <v>&lt;eu:PeriodOfTimeEndDate/Time&gt;</v>
      </c>
      <c r="J131" s="12" t="str">
        <f>IF($A131&lt;&gt;"",VLOOKUP($A131,Vocabulary!$A:$J,2,),"")</f>
        <v>PeriodOfTimeEndDate/Time</v>
      </c>
      <c r="K131" s="12" t="str">
        <f>IFERROR(IF(VLOOKUP(A131,VocabularyNL!$A:$G,6)=0,"",VLOOKUP(A131,VocabularyNL!$A:$G,6)),"")</f>
        <v/>
      </c>
      <c r="L131" s="12" t="str">
        <f>IFERROR(IF(VLOOKUP(A131,VocabularyFR!$A:$G,6)=0,"",VLOOKUP(A131,VocabularyFR!$A:$G,6)),"")</f>
        <v/>
      </c>
      <c r="M131" s="12" t="str">
        <f>IFERROR(IF(VLOOKUP(A131,Vocabulary!$A:$F,3)=0,"",VLOOKUP(A131,Vocabulary!$A:$F,3)),"")</f>
        <v>This property represents the end of the period that the Public Service is available or active.</v>
      </c>
      <c r="N131" s="12" t="str">
        <f>IFERROR(IF(VLOOKUP(A131,VocabularyNL!$A:$H,7)=0,"",VLOOKUP(A131,VocabularyNL!$A:$H,7)),"")</f>
        <v/>
      </c>
      <c r="O131" s="12" t="str">
        <f>IFERROR(IF(VLOOKUP(A131,VocabularyFR!$A:$H,7)=0,"",VLOOKUP(A131,VocabularyFR!$A:$H,7)),"")</f>
        <v/>
      </c>
      <c r="P131" s="12" t="str">
        <f>IF($A131&lt;&gt;"",IF(VLOOKUP($A131,Vocabulary!$A:$J,7,)&lt;&gt;"",VLOOKUP($A131,Vocabulary!$A:$J,7,),""),"")</f>
        <v/>
      </c>
      <c r="Q131" s="12" t="str">
        <f>IFERROR(IF(VLOOKUP(A131,VocabularyNL!$A:$H,8)=0,"",VLOOKUP(A131,VocabularyNL!$A:$H,8)),"")</f>
        <v/>
      </c>
      <c r="R131" s="12" t="str">
        <f>IFERROR(IF(VLOOKUP(A131,VocabularyFR!$A:$H,8)=0,"",VLOOKUP(A131,VocabularyFR!$A:$H,8)),"")</f>
        <v/>
      </c>
      <c r="S131" s="12" t="str">
        <f>VLOOKUP(Table9[[#This Row],[Id]],Vocabulary!A:K,11)</f>
        <v>no</v>
      </c>
      <c r="T131" s="12" t="str">
        <f>VLOOKUP(Table9[[#This Row],[Id]],Vocabulary!A:L,12)</f>
        <v>no</v>
      </c>
    </row>
    <row r="132" spans="1:20" hidden="1" x14ac:dyDescent="0.3">
      <c r="A132" s="4">
        <v>131</v>
      </c>
      <c r="B132" s="12" t="str">
        <f>IF($A132&lt;&gt;"",IF(VLOOKUP($A132,VocabularyAdoption!$A:$K,8,)=0,"",VLOOKUP($A132,VocabularyAdoption!$A:$K,8,)),"")</f>
        <v/>
      </c>
      <c r="C132" s="12" t="str">
        <f>IF($A132&lt;&gt;"",VLOOKUP($A132,Vocabulary!$A:$J,6,),"")</f>
        <v>EU</v>
      </c>
      <c r="D132" s="12" t="str">
        <f>IF($A132&lt;&gt;"",VLOOKUP($A132,Vocabulary!$A:$J,8,),"")</f>
        <v>eu</v>
      </c>
      <c r="E132" s="12" t="str">
        <f>IFERROR(VLOOKUP(D132,Prefix!$A:$B,2,),"")</f>
        <v>eu:</v>
      </c>
      <c r="F132" s="12" t="str">
        <f>IF($A132&lt;&gt;"",IF(VLOOKUP($A132,Vocabulary!$A:$J,9,)=0,"",VLOOKUP($A132,Vocabulary!$A:$J,9,)),"")</f>
        <v/>
      </c>
      <c r="G132" s="12" t="str">
        <f>IF($A132&lt;&gt;"",VLOOKUP($A132,Vocabulary!$A:$J,4,),"")</f>
        <v>Person</v>
      </c>
      <c r="H132" s="12" t="str">
        <f>IF($A132&lt;&gt;"",VLOOKUP($A132,Vocabulary!$A:$J,5,),"")</f>
        <v>Class</v>
      </c>
      <c r="I132" s="12" t="str">
        <f>IF(Table9[[#This Row],[URIName]]="",IF(AND(H132="ConceptScheme",LEFT(D132,7) &lt;&gt; "inspire", LEFT(D132,4) &lt;&gt; "oeaw"),CONCATENATE("&lt;",E132,LOWER(IF(F132="",J132,F132)),"&gt;"),CONCATENATE("&lt;",E132,IF(F132="",J132,F132),"&gt;")),CONCATENATE("&lt;",Table9[[#This Row],[URIName]],"&gt;"))</f>
        <v>&lt;eu:Person&gt;</v>
      </c>
      <c r="J132" s="12" t="str">
        <f>IF($A132&lt;&gt;"",VLOOKUP($A132,Vocabulary!$A:$J,2,),"")</f>
        <v>Person</v>
      </c>
      <c r="K132" s="12" t="str">
        <f>IFERROR(IF(VLOOKUP(A132,VocabularyNL!$A:$G,6)=0,"",VLOOKUP(A132,VocabularyNL!$A:$G,6)),"")</f>
        <v/>
      </c>
      <c r="L132" s="12" t="str">
        <f>IFERROR(IF(VLOOKUP(A132,VocabularyFR!$A:$G,6)=0,"",VLOOKUP(A132,VocabularyFR!$A:$G,6)),"")</f>
        <v/>
      </c>
      <c r="M132" s="12" t="str">
        <f>IFERROR(IF(VLOOKUP(A132,Vocabulary!$A:$F,3)=0,"",VLOOKUP(A132,Vocabulary!$A:$F,3)),"")</f>
        <v>A natural person.</v>
      </c>
      <c r="N132" s="12" t="str">
        <f>IFERROR(IF(VLOOKUP(A132,VocabularyNL!$A:$H,7)=0,"",VLOOKUP(A132,VocabularyNL!$A:$H,7)),"")</f>
        <v/>
      </c>
      <c r="O132" s="12" t="str">
        <f>IFERROR(IF(VLOOKUP(A132,VocabularyFR!$A:$H,7)=0,"",VLOOKUP(A132,VocabularyFR!$A:$H,7)),"")</f>
        <v/>
      </c>
      <c r="P132" s="12" t="str">
        <f>IF($A132&lt;&gt;"",IF(VLOOKUP($A132,Vocabulary!$A:$J,7,)&lt;&gt;"",VLOOKUP($A132,Vocabulary!$A:$J,7,),""),"")</f>
        <v/>
      </c>
      <c r="Q132" s="12" t="str">
        <f>IFERROR(IF(VLOOKUP(A132,VocabularyNL!$A:$H,8)=0,"",VLOOKUP(A132,VocabularyNL!$A:$H,8)),"")</f>
        <v/>
      </c>
      <c r="R132" s="12" t="str">
        <f>IFERROR(IF(VLOOKUP(A132,VocabularyFR!$A:$H,8)=0,"",VLOOKUP(A132,VocabularyFR!$A:$H,8)),"")</f>
        <v/>
      </c>
      <c r="S132" s="12" t="str">
        <f>VLOOKUP(Table9[[#This Row],[Id]],Vocabulary!A:K,11)</f>
        <v>no</v>
      </c>
      <c r="T132" s="12" t="str">
        <f>VLOOKUP(Table9[[#This Row],[Id]],Vocabulary!A:L,12)</f>
        <v>no</v>
      </c>
    </row>
    <row r="133" spans="1:20" hidden="1" x14ac:dyDescent="0.3">
      <c r="A133" s="4">
        <v>132</v>
      </c>
      <c r="B133" s="12" t="str">
        <f>IF($A133&lt;&gt;"",IF(VLOOKUP($A133,VocabularyAdoption!$A:$K,8,)=0,"",VLOOKUP($A133,VocabularyAdoption!$A:$K,8,)),"")</f>
        <v/>
      </c>
      <c r="C133" s="12" t="str">
        <f>IF($A133&lt;&gt;"",VLOOKUP($A133,Vocabulary!$A:$J,6,),"")</f>
        <v>EU</v>
      </c>
      <c r="D133" s="12" t="str">
        <f>IF($A133&lt;&gt;"",VLOOKUP($A133,Vocabulary!$A:$J,8,),"")</f>
        <v>eu</v>
      </c>
      <c r="E133" s="12" t="str">
        <f>IFERROR(VLOOKUP(D133,Prefix!$A:$B,2,),"")</f>
        <v>eu:</v>
      </c>
      <c r="F133" s="12" t="str">
        <f>IF($A133&lt;&gt;"",IF(VLOOKUP($A133,Vocabulary!$A:$J,9,)=0,"",VLOOKUP($A133,Vocabulary!$A:$J,9,)),"")</f>
        <v/>
      </c>
      <c r="G133" s="12" t="str">
        <f>IF($A133&lt;&gt;"",VLOOKUP($A133,Vocabulary!$A:$J,4,),"")</f>
        <v>Person</v>
      </c>
      <c r="H133" s="12" t="str">
        <f>IF($A133&lt;&gt;"",VLOOKUP($A133,Vocabulary!$A:$J,5,),"")</f>
        <v>Property</v>
      </c>
      <c r="I133" s="12" t="str">
        <f>IF(Table9[[#This Row],[URIName]]="",IF(AND(H133="ConceptScheme",LEFT(D133,7) &lt;&gt; "inspire", LEFT(D133,4) &lt;&gt; "oeaw"),CONCATENATE("&lt;",E133,LOWER(IF(F133="",J133,F133)),"&gt;"),CONCATENATE("&lt;",E133,IF(F133="",J133,F133),"&gt;")),CONCATENATE("&lt;",Table9[[#This Row],[URIName]],"&gt;"))</f>
        <v>&lt;eu:PersonIdentifier&gt;</v>
      </c>
      <c r="J133" s="12" t="str">
        <f>IF($A133&lt;&gt;"",VLOOKUP($A133,Vocabulary!$A:$J,2,),"")</f>
        <v>PersonIdentifier</v>
      </c>
      <c r="K133" s="12" t="str">
        <f>IFERROR(IF(VLOOKUP(A133,VocabularyNL!$A:$G,6)=0,"",VLOOKUP(A133,VocabularyNL!$A:$G,6)),"")</f>
        <v/>
      </c>
      <c r="L133" s="12" t="str">
        <f>IFERROR(IF(VLOOKUP(A133,VocabularyFR!$A:$G,6)=0,"",VLOOKUP(A133,VocabularyFR!$A:$G,6)),"")</f>
        <v/>
      </c>
      <c r="M133" s="12" t="str">
        <f>IFERROR(IF(VLOOKUP(A133,Vocabulary!$A:$F,3)=0,"",VLOOKUP(A133,Vocabulary!$A:$F,3)),"")</f>
        <v>A formally-issued identifier for the person.</v>
      </c>
      <c r="N133" s="12" t="str">
        <f>IFERROR(IF(VLOOKUP(A133,VocabularyNL!$A:$H,7)=0,"",VLOOKUP(A133,VocabularyNL!$A:$H,7)),"")</f>
        <v/>
      </c>
      <c r="O133" s="12" t="str">
        <f>IFERROR(IF(VLOOKUP(A133,VocabularyFR!$A:$H,7)=0,"",VLOOKUP(A133,VocabularyFR!$A:$H,7)),"")</f>
        <v/>
      </c>
      <c r="P133" s="12" t="str">
        <f>IF($A133&lt;&gt;"",IF(VLOOKUP($A133,Vocabulary!$A:$J,7,)&lt;&gt;"",VLOOKUP($A133,Vocabulary!$A:$J,7,),""),"")</f>
        <v/>
      </c>
      <c r="Q133" s="12" t="str">
        <f>IFERROR(IF(VLOOKUP(A133,VocabularyNL!$A:$H,8)=0,"",VLOOKUP(A133,VocabularyNL!$A:$H,8)),"")</f>
        <v/>
      </c>
      <c r="R133" s="12" t="str">
        <f>IFERROR(IF(VLOOKUP(A133,VocabularyFR!$A:$H,8)=0,"",VLOOKUP(A133,VocabularyFR!$A:$H,8)),"")</f>
        <v/>
      </c>
      <c r="S133" s="12" t="str">
        <f>VLOOKUP(Table9[[#This Row],[Id]],Vocabulary!A:K,11)</f>
        <v>no</v>
      </c>
      <c r="T133" s="12" t="str">
        <f>VLOOKUP(Table9[[#This Row],[Id]],Vocabulary!A:L,12)</f>
        <v>no</v>
      </c>
    </row>
    <row r="134" spans="1:20" hidden="1" x14ac:dyDescent="0.3">
      <c r="A134" s="4">
        <v>133</v>
      </c>
      <c r="B134" s="12" t="str">
        <f>IF($A134&lt;&gt;"",IF(VLOOKUP($A134,VocabularyAdoption!$A:$K,8,)=0,"",VLOOKUP($A134,VocabularyAdoption!$A:$K,8,)),"")</f>
        <v/>
      </c>
      <c r="C134" s="12" t="str">
        <f>IF($A134&lt;&gt;"",VLOOKUP($A134,Vocabulary!$A:$J,6,),"")</f>
        <v>EU</v>
      </c>
      <c r="D134" s="12" t="str">
        <f>IF($A134&lt;&gt;"",VLOOKUP($A134,Vocabulary!$A:$J,8,),"")</f>
        <v>eu</v>
      </c>
      <c r="E134" s="12" t="str">
        <f>IFERROR(VLOOKUP(D134,Prefix!$A:$B,2,),"")</f>
        <v>eu:</v>
      </c>
      <c r="F134" s="12" t="str">
        <f>IF($A134&lt;&gt;"",IF(VLOOKUP($A134,Vocabulary!$A:$J,9,)=0,"",VLOOKUP($A134,Vocabulary!$A:$J,9,)),"")</f>
        <v/>
      </c>
      <c r="G134" s="12" t="str">
        <f>IF($A134&lt;&gt;"",VLOOKUP($A134,Vocabulary!$A:$J,4,),"")</f>
        <v>Person</v>
      </c>
      <c r="H134" s="12" t="str">
        <f>IF($A134&lt;&gt;"",VLOOKUP($A134,Vocabulary!$A:$J,5,),"")</f>
        <v>Property</v>
      </c>
      <c r="I134" s="12" t="str">
        <f>IF(Table9[[#This Row],[URIName]]="",IF(AND(H134="ConceptScheme",LEFT(D134,7) &lt;&gt; "inspire", LEFT(D134,4) &lt;&gt; "oeaw"),CONCATENATE("&lt;",E134,LOWER(IF(F134="",J134,F134)),"&gt;"),CONCATENATE("&lt;",E134,IF(F134="",J134,F134),"&gt;")),CONCATENATE("&lt;",Table9[[#This Row],[URIName]],"&gt;"))</f>
        <v>&lt;eu:PersonFullName&gt;</v>
      </c>
      <c r="J134" s="12" t="str">
        <f>IF($A134&lt;&gt;"",VLOOKUP($A134,Vocabulary!$A:$J,2,),"")</f>
        <v>PersonFullName</v>
      </c>
      <c r="K134" s="12" t="str">
        <f>IFERROR(IF(VLOOKUP(A134,VocabularyNL!$A:$G,6)=0,"",VLOOKUP(A134,VocabularyNL!$A:$G,6)),"")</f>
        <v/>
      </c>
      <c r="L134" s="12" t="str">
        <f>IFERROR(IF(VLOOKUP(A134,VocabularyFR!$A:$G,6)=0,"",VLOOKUP(A134,VocabularyFR!$A:$G,6)),"")</f>
        <v/>
      </c>
      <c r="M134" s="12" t="str">
        <f>IFERROR(IF(VLOOKUP(A134,Vocabulary!$A:$F,3)=0,"",VLOOKUP(A134,Vocabulary!$A:$F,3)),"")</f>
        <v>The complete name of the person as one string.</v>
      </c>
      <c r="N134" s="12" t="str">
        <f>IFERROR(IF(VLOOKUP(A134,VocabularyNL!$A:$H,7)=0,"",VLOOKUP(A134,VocabularyNL!$A:$H,7)),"")</f>
        <v/>
      </c>
      <c r="O134" s="12" t="str">
        <f>IFERROR(IF(VLOOKUP(A134,VocabularyFR!$A:$H,7)=0,"",VLOOKUP(A134,VocabularyFR!$A:$H,7)),"")</f>
        <v/>
      </c>
      <c r="P134" s="12" t="str">
        <f>IF($A134&lt;&gt;"",IF(VLOOKUP($A134,Vocabulary!$A:$J,7,)&lt;&gt;"",VLOOKUP($A134,Vocabulary!$A:$J,7,),""),"")</f>
        <v/>
      </c>
      <c r="Q134" s="12" t="str">
        <f>IFERROR(IF(VLOOKUP(A134,VocabularyNL!$A:$H,8)=0,"",VLOOKUP(A134,VocabularyNL!$A:$H,8)),"")</f>
        <v/>
      </c>
      <c r="R134" s="12" t="str">
        <f>IFERROR(IF(VLOOKUP(A134,VocabularyFR!$A:$H,8)=0,"",VLOOKUP(A134,VocabularyFR!$A:$H,8)),"")</f>
        <v/>
      </c>
      <c r="S134" s="12" t="str">
        <f>VLOOKUP(Table9[[#This Row],[Id]],Vocabulary!A:K,11)</f>
        <v>no</v>
      </c>
      <c r="T134" s="12" t="str">
        <f>VLOOKUP(Table9[[#This Row],[Id]],Vocabulary!A:L,12)</f>
        <v>no</v>
      </c>
    </row>
    <row r="135" spans="1:20" ht="28.8" hidden="1" x14ac:dyDescent="0.3">
      <c r="A135" s="4">
        <v>134</v>
      </c>
      <c r="B135" s="12" t="str">
        <f>IF($A135&lt;&gt;"",IF(VLOOKUP($A135,VocabularyAdoption!$A:$K,8,)=0,"",VLOOKUP($A135,VocabularyAdoption!$A:$K,8,)),"")</f>
        <v/>
      </c>
      <c r="C135" s="12" t="str">
        <f>IF($A135&lt;&gt;"",VLOOKUP($A135,Vocabulary!$A:$J,6,),"")</f>
        <v>EU</v>
      </c>
      <c r="D135" s="12" t="str">
        <f>IF($A135&lt;&gt;"",VLOOKUP($A135,Vocabulary!$A:$J,8,),"")</f>
        <v>eu</v>
      </c>
      <c r="E135" s="12" t="str">
        <f>IFERROR(VLOOKUP(D135,Prefix!$A:$B,2,),"")</f>
        <v>eu:</v>
      </c>
      <c r="F135" s="12" t="str">
        <f>IF($A135&lt;&gt;"",IF(VLOOKUP($A135,Vocabulary!$A:$J,9,)=0,"",VLOOKUP($A135,Vocabulary!$A:$J,9,)),"")</f>
        <v/>
      </c>
      <c r="G135" s="12" t="str">
        <f>IF($A135&lt;&gt;"",VLOOKUP($A135,Vocabulary!$A:$J,4,),"")</f>
        <v>Person</v>
      </c>
      <c r="H135" s="12" t="str">
        <f>IF($A135&lt;&gt;"",VLOOKUP($A135,Vocabulary!$A:$J,5,),"")</f>
        <v>Property</v>
      </c>
      <c r="I135" s="12" t="str">
        <f>IF(Table9[[#This Row],[URIName]]="",IF(AND(H135="ConceptScheme",LEFT(D135,7) &lt;&gt; "inspire", LEFT(D135,4) &lt;&gt; "oeaw"),CONCATENATE("&lt;",E135,LOWER(IF(F135="",J135,F135)),"&gt;"),CONCATENATE("&lt;",E135,IF(F135="",J135,F135),"&gt;")),CONCATENATE("&lt;",Table9[[#This Row],[URIName]],"&gt;"))</f>
        <v>&lt;eu:PersonGivenName&gt;</v>
      </c>
      <c r="J135" s="12" t="str">
        <f>IF($A135&lt;&gt;"",VLOOKUP($A135,Vocabulary!$A:$J,2,),"")</f>
        <v>PersonGivenName</v>
      </c>
      <c r="K135" s="12" t="str">
        <f>IFERROR(IF(VLOOKUP(A135,VocabularyNL!$A:$G,6)=0,"",VLOOKUP(A135,VocabularyNL!$A:$G,6)),"")</f>
        <v/>
      </c>
      <c r="L135" s="12" t="str">
        <f>IFERROR(IF(VLOOKUP(A135,VocabularyFR!$A:$G,6)=0,"",VLOOKUP(A135,VocabularyFR!$A:$G,6)),"")</f>
        <v/>
      </c>
      <c r="M135" s="12" t="str">
        <f>IFERROR(IF(VLOOKUP(A135,Vocabulary!$A:$F,3)=0,"",VLOOKUP(A135,Vocabulary!$A:$F,3)),"")</f>
        <v>The denominator(s) that identify the person within a family.</v>
      </c>
      <c r="N135" s="12" t="str">
        <f>IFERROR(IF(VLOOKUP(A135,VocabularyNL!$A:$H,7)=0,"",VLOOKUP(A135,VocabularyNL!$A:$H,7)),"")</f>
        <v/>
      </c>
      <c r="O135" s="12" t="str">
        <f>IFERROR(IF(VLOOKUP(A135,VocabularyFR!$A:$H,7)=0,"",VLOOKUP(A135,VocabularyFR!$A:$H,7)),"")</f>
        <v/>
      </c>
      <c r="P135" s="12" t="str">
        <f>IF($A135&lt;&gt;"",IF(VLOOKUP($A135,Vocabulary!$A:$J,7,)&lt;&gt;"",VLOOKUP($A135,Vocabulary!$A:$J,7,),""),"")</f>
        <v/>
      </c>
      <c r="Q135" s="12" t="str">
        <f>IFERROR(IF(VLOOKUP(A135,VocabularyNL!$A:$H,8)=0,"",VLOOKUP(A135,VocabularyNL!$A:$H,8)),"")</f>
        <v/>
      </c>
      <c r="R135" s="12" t="str">
        <f>IFERROR(IF(VLOOKUP(A135,VocabularyFR!$A:$H,8)=0,"",VLOOKUP(A135,VocabularyFR!$A:$H,8)),"")</f>
        <v/>
      </c>
      <c r="S135" s="12" t="str">
        <f>VLOOKUP(Table9[[#This Row],[Id]],Vocabulary!A:K,11)</f>
        <v>no</v>
      </c>
      <c r="T135" s="12" t="str">
        <f>VLOOKUP(Table9[[#This Row],[Id]],Vocabulary!A:L,12)</f>
        <v>no</v>
      </c>
    </row>
    <row r="136" spans="1:20" hidden="1" x14ac:dyDescent="0.3">
      <c r="A136" s="4">
        <v>135</v>
      </c>
      <c r="B136" s="12" t="str">
        <f>IF($A136&lt;&gt;"",IF(VLOOKUP($A136,VocabularyAdoption!$A:$K,8,)=0,"",VLOOKUP($A136,VocabularyAdoption!$A:$K,8,)),"")</f>
        <v/>
      </c>
      <c r="C136" s="12" t="str">
        <f>IF($A136&lt;&gt;"",VLOOKUP($A136,Vocabulary!$A:$J,6,),"")</f>
        <v>EU</v>
      </c>
      <c r="D136" s="12" t="str">
        <f>IF($A136&lt;&gt;"",VLOOKUP($A136,Vocabulary!$A:$J,8,),"")</f>
        <v>eu</v>
      </c>
      <c r="E136" s="12" t="str">
        <f>IFERROR(VLOOKUP(D136,Prefix!$A:$B,2,),"")</f>
        <v>eu:</v>
      </c>
      <c r="F136" s="12" t="str">
        <f>IF($A136&lt;&gt;"",IF(VLOOKUP($A136,Vocabulary!$A:$J,9,)=0,"",VLOOKUP($A136,Vocabulary!$A:$J,9,)),"")</f>
        <v/>
      </c>
      <c r="G136" s="12" t="str">
        <f>IF($A136&lt;&gt;"",VLOOKUP($A136,Vocabulary!$A:$J,4,),"")</f>
        <v>Person</v>
      </c>
      <c r="H136" s="12" t="str">
        <f>IF($A136&lt;&gt;"",VLOOKUP($A136,Vocabulary!$A:$J,5,),"")</f>
        <v>Property</v>
      </c>
      <c r="I136" s="12" t="str">
        <f>IF(Table9[[#This Row],[URIName]]="",IF(AND(H136="ConceptScheme",LEFT(D136,7) &lt;&gt; "inspire", LEFT(D136,4) &lt;&gt; "oeaw"),CONCATENATE("&lt;",E136,LOWER(IF(F136="",J136,F136)),"&gt;"),CONCATENATE("&lt;",E136,IF(F136="",J136,F136),"&gt;")),CONCATENATE("&lt;",Table9[[#This Row],[URIName]],"&gt;"))</f>
        <v>&lt;eu:PersonFamilyName&gt;</v>
      </c>
      <c r="J136" s="12" t="str">
        <f>IF($A136&lt;&gt;"",VLOOKUP($A136,Vocabulary!$A:$J,2,),"")</f>
        <v>PersonFamilyName</v>
      </c>
      <c r="K136" s="12" t="str">
        <f>IFERROR(IF(VLOOKUP(A136,VocabularyNL!$A:$G,6)=0,"",VLOOKUP(A136,VocabularyNL!$A:$G,6)),"")</f>
        <v/>
      </c>
      <c r="L136" s="12" t="str">
        <f>IFERROR(IF(VLOOKUP(A136,VocabularyFR!$A:$G,6)=0,"",VLOOKUP(A136,VocabularyFR!$A:$G,6)),"")</f>
        <v/>
      </c>
      <c r="M136" s="12" t="str">
        <f>IFERROR(IF(VLOOKUP(A136,Vocabulary!$A:$F,3)=0,"",VLOOKUP(A136,Vocabulary!$A:$F,3)),"")</f>
        <v>A name that is usually shared by members of a family.</v>
      </c>
      <c r="N136" s="12" t="str">
        <f>IFERROR(IF(VLOOKUP(A136,VocabularyNL!$A:$H,7)=0,"",VLOOKUP(A136,VocabularyNL!$A:$H,7)),"")</f>
        <v/>
      </c>
      <c r="O136" s="12" t="str">
        <f>IFERROR(IF(VLOOKUP(A136,VocabularyFR!$A:$H,7)=0,"",VLOOKUP(A136,VocabularyFR!$A:$H,7)),"")</f>
        <v/>
      </c>
      <c r="P136" s="12" t="str">
        <f>IF($A136&lt;&gt;"",IF(VLOOKUP($A136,Vocabulary!$A:$J,7,)&lt;&gt;"",VLOOKUP($A136,Vocabulary!$A:$J,7,),""),"")</f>
        <v/>
      </c>
      <c r="Q136" s="12" t="str">
        <f>IFERROR(IF(VLOOKUP(A136,VocabularyNL!$A:$H,8)=0,"",VLOOKUP(A136,VocabularyNL!$A:$H,8)),"")</f>
        <v/>
      </c>
      <c r="R136" s="12" t="str">
        <f>IFERROR(IF(VLOOKUP(A136,VocabularyFR!$A:$H,8)=0,"",VLOOKUP(A136,VocabularyFR!$A:$H,8)),"")</f>
        <v/>
      </c>
      <c r="S136" s="12" t="str">
        <f>VLOOKUP(Table9[[#This Row],[Id]],Vocabulary!A:K,11)</f>
        <v>no</v>
      </c>
      <c r="T136" s="12" t="str">
        <f>VLOOKUP(Table9[[#This Row],[Id]],Vocabulary!A:L,12)</f>
        <v>no</v>
      </c>
    </row>
    <row r="137" spans="1:20" hidden="1" x14ac:dyDescent="0.3">
      <c r="A137" s="4">
        <v>136</v>
      </c>
      <c r="B137" s="12" t="str">
        <f>IF($A137&lt;&gt;"",IF(VLOOKUP($A137,VocabularyAdoption!$A:$K,8,)=0,"",VLOOKUP($A137,VocabularyAdoption!$A:$K,8,)),"")</f>
        <v/>
      </c>
      <c r="C137" s="12" t="str">
        <f>IF($A137&lt;&gt;"",VLOOKUP($A137,Vocabulary!$A:$J,6,),"")</f>
        <v>EU</v>
      </c>
      <c r="D137" s="12" t="str">
        <f>IF($A137&lt;&gt;"",VLOOKUP($A137,Vocabulary!$A:$J,8,),"")</f>
        <v>eu</v>
      </c>
      <c r="E137" s="12" t="str">
        <f>IFERROR(VLOOKUP(D137,Prefix!$A:$B,2,),"")</f>
        <v>eu:</v>
      </c>
      <c r="F137" s="12" t="str">
        <f>IF($A137&lt;&gt;"",IF(VLOOKUP($A137,Vocabulary!$A:$J,9,)=0,"",VLOOKUP($A137,Vocabulary!$A:$J,9,)),"")</f>
        <v/>
      </c>
      <c r="G137" s="12" t="str">
        <f>IF($A137&lt;&gt;"",VLOOKUP($A137,Vocabulary!$A:$J,4,),"")</f>
        <v>Person</v>
      </c>
      <c r="H137" s="12" t="str">
        <f>IF($A137&lt;&gt;"",VLOOKUP($A137,Vocabulary!$A:$J,5,),"")</f>
        <v>Property</v>
      </c>
      <c r="I137" s="12" t="str">
        <f>IF(Table9[[#This Row],[URIName]]="",IF(AND(H137="ConceptScheme",LEFT(D137,7) &lt;&gt; "inspire", LEFT(D137,4) &lt;&gt; "oeaw"),CONCATENATE("&lt;",E137,LOWER(IF(F137="",J137,F137)),"&gt;"),CONCATENATE("&lt;",E137,IF(F137="",J137,F137),"&gt;")),CONCATENATE("&lt;",Table9[[#This Row],[URIName]],"&gt;"))</f>
        <v>&lt;eu:PersonPatronymicName&gt;</v>
      </c>
      <c r="J137" s="12" t="str">
        <f>IF($A137&lt;&gt;"",VLOOKUP($A137,Vocabulary!$A:$J,2,),"")</f>
        <v>PersonPatronymicName</v>
      </c>
      <c r="K137" s="12" t="str">
        <f>IFERROR(IF(VLOOKUP(A137,VocabularyNL!$A:$G,6)=0,"",VLOOKUP(A137,VocabularyNL!$A:$G,6)),"")</f>
        <v/>
      </c>
      <c r="L137" s="12" t="str">
        <f>IFERROR(IF(VLOOKUP(A137,VocabularyFR!$A:$G,6)=0,"",VLOOKUP(A137,VocabularyFR!$A:$G,6)),"")</f>
        <v/>
      </c>
      <c r="M137" s="12" t="str">
        <f>IFERROR(IF(VLOOKUP(A137,Vocabulary!$A:$F,3)=0,"",VLOOKUP(A137,Vocabulary!$A:$F,3)),"")</f>
        <v>A name referring to the father's given name.</v>
      </c>
      <c r="N137" s="12" t="str">
        <f>IFERROR(IF(VLOOKUP(A137,VocabularyNL!$A:$H,7)=0,"",VLOOKUP(A137,VocabularyNL!$A:$H,7)),"")</f>
        <v/>
      </c>
      <c r="O137" s="12" t="str">
        <f>IFERROR(IF(VLOOKUP(A137,VocabularyFR!$A:$H,7)=0,"",VLOOKUP(A137,VocabularyFR!$A:$H,7)),"")</f>
        <v/>
      </c>
      <c r="P137" s="12" t="str">
        <f>IF($A137&lt;&gt;"",IF(VLOOKUP($A137,Vocabulary!$A:$J,7,)&lt;&gt;"",VLOOKUP($A137,Vocabulary!$A:$J,7,),""),"")</f>
        <v/>
      </c>
      <c r="Q137" s="12" t="str">
        <f>IFERROR(IF(VLOOKUP(A137,VocabularyNL!$A:$H,8)=0,"",VLOOKUP(A137,VocabularyNL!$A:$H,8)),"")</f>
        <v/>
      </c>
      <c r="R137" s="12" t="str">
        <f>IFERROR(IF(VLOOKUP(A137,VocabularyFR!$A:$H,8)=0,"",VLOOKUP(A137,VocabularyFR!$A:$H,8)),"")</f>
        <v/>
      </c>
      <c r="S137" s="12" t="str">
        <f>VLOOKUP(Table9[[#This Row],[Id]],Vocabulary!A:K,11)</f>
        <v>no</v>
      </c>
      <c r="T137" s="12" t="str">
        <f>VLOOKUP(Table9[[#This Row],[Id]],Vocabulary!A:L,12)</f>
        <v>no</v>
      </c>
    </row>
    <row r="138" spans="1:20" ht="28.8" hidden="1" x14ac:dyDescent="0.3">
      <c r="A138" s="4">
        <v>137</v>
      </c>
      <c r="B138" s="12" t="str">
        <f>IF($A138&lt;&gt;"",IF(VLOOKUP($A138,VocabularyAdoption!$A:$K,8,)=0,"",VLOOKUP($A138,VocabularyAdoption!$A:$K,8,)),"")</f>
        <v/>
      </c>
      <c r="C138" s="12" t="str">
        <f>IF($A138&lt;&gt;"",VLOOKUP($A138,Vocabulary!$A:$J,6,),"")</f>
        <v>EU</v>
      </c>
      <c r="D138" s="12" t="str">
        <f>IF($A138&lt;&gt;"",VLOOKUP($A138,Vocabulary!$A:$J,8,),"")</f>
        <v>eu</v>
      </c>
      <c r="E138" s="12" t="str">
        <f>IFERROR(VLOOKUP(D138,Prefix!$A:$B,2,),"")</f>
        <v>eu:</v>
      </c>
      <c r="F138" s="12" t="str">
        <f>IF($A138&lt;&gt;"",IF(VLOOKUP($A138,Vocabulary!$A:$J,9,)=0,"",VLOOKUP($A138,Vocabulary!$A:$J,9,)),"")</f>
        <v/>
      </c>
      <c r="G138" s="12" t="str">
        <f>IF($A138&lt;&gt;"",VLOOKUP($A138,Vocabulary!$A:$J,4,),"")</f>
        <v>Person</v>
      </c>
      <c r="H138" s="12" t="str">
        <f>IF($A138&lt;&gt;"",VLOOKUP($A138,Vocabulary!$A:$J,5,),"")</f>
        <v>Property</v>
      </c>
      <c r="I138" s="12" t="str">
        <f>IF(Table9[[#This Row],[URIName]]="",IF(AND(H138="ConceptScheme",LEFT(D138,7) &lt;&gt; "inspire", LEFT(D138,4) &lt;&gt; "oeaw"),CONCATENATE("&lt;",E138,LOWER(IF(F138="",J138,F138)),"&gt;"),CONCATENATE("&lt;",E138,IF(F138="",J138,F138),"&gt;")),CONCATENATE("&lt;",Table9[[#This Row],[URIName]],"&gt;"))</f>
        <v>&lt;eu:PersonAlternativeName&gt;</v>
      </c>
      <c r="J138" s="12" t="str">
        <f>IF($A138&lt;&gt;"",VLOOKUP($A138,Vocabulary!$A:$J,2,),"")</f>
        <v>PersonAlternativeName</v>
      </c>
      <c r="K138" s="12" t="str">
        <f>IFERROR(IF(VLOOKUP(A138,VocabularyNL!$A:$G,6)=0,"",VLOOKUP(A138,VocabularyNL!$A:$G,6)),"")</f>
        <v/>
      </c>
      <c r="L138" s="12" t="str">
        <f>IFERROR(IF(VLOOKUP(A138,VocabularyFR!$A:$G,6)=0,"",VLOOKUP(A138,VocabularyFR!$A:$G,6)),"")</f>
        <v/>
      </c>
      <c r="M138" s="12" t="str">
        <f>IFERROR(IF(VLOOKUP(A138,Vocabulary!$A:$F,3)=0,"",VLOOKUP(A138,Vocabulary!$A:$F,3)),"")</f>
        <v>A name by which the person is known other than her given name and/or full name.</v>
      </c>
      <c r="N138" s="12" t="str">
        <f>IFERROR(IF(VLOOKUP(A138,VocabularyNL!$A:$H,7)=0,"",VLOOKUP(A138,VocabularyNL!$A:$H,7)),"")</f>
        <v/>
      </c>
      <c r="O138" s="12" t="str">
        <f>IFERROR(IF(VLOOKUP(A138,VocabularyFR!$A:$H,7)=0,"",VLOOKUP(A138,VocabularyFR!$A:$H,7)),"")</f>
        <v/>
      </c>
      <c r="P138" s="12" t="str">
        <f>IF($A138&lt;&gt;"",IF(VLOOKUP($A138,Vocabulary!$A:$J,7,)&lt;&gt;"",VLOOKUP($A138,Vocabulary!$A:$J,7,),""),"")</f>
        <v/>
      </c>
      <c r="Q138" s="12" t="str">
        <f>IFERROR(IF(VLOOKUP(A138,VocabularyNL!$A:$H,8)=0,"",VLOOKUP(A138,VocabularyNL!$A:$H,8)),"")</f>
        <v/>
      </c>
      <c r="R138" s="12" t="str">
        <f>IFERROR(IF(VLOOKUP(A138,VocabularyFR!$A:$H,8)=0,"",VLOOKUP(A138,VocabularyFR!$A:$H,8)),"")</f>
        <v/>
      </c>
      <c r="S138" s="12" t="str">
        <f>VLOOKUP(Table9[[#This Row],[Id]],Vocabulary!A:K,11)</f>
        <v>no</v>
      </c>
      <c r="T138" s="12" t="str">
        <f>VLOOKUP(Table9[[#This Row],[Id]],Vocabulary!A:L,12)</f>
        <v>no</v>
      </c>
    </row>
    <row r="139" spans="1:20" hidden="1" x14ac:dyDescent="0.3">
      <c r="A139" s="4">
        <v>138</v>
      </c>
      <c r="B139" s="12" t="str">
        <f>IF($A139&lt;&gt;"",IF(VLOOKUP($A139,VocabularyAdoption!$A:$K,8,)=0,"",VLOOKUP($A139,VocabularyAdoption!$A:$K,8,)),"")</f>
        <v/>
      </c>
      <c r="C139" s="12" t="str">
        <f>IF($A139&lt;&gt;"",VLOOKUP($A139,Vocabulary!$A:$J,6,),"")</f>
        <v>EU</v>
      </c>
      <c r="D139" s="12" t="str">
        <f>IF($A139&lt;&gt;"",VLOOKUP($A139,Vocabulary!$A:$J,8,),"")</f>
        <v>eu</v>
      </c>
      <c r="E139" s="12" t="str">
        <f>IFERROR(VLOOKUP(D139,Prefix!$A:$B,2,),"")</f>
        <v>eu:</v>
      </c>
      <c r="F139" s="12" t="str">
        <f>IF($A139&lt;&gt;"",IF(VLOOKUP($A139,Vocabulary!$A:$J,9,)=0,"",VLOOKUP($A139,Vocabulary!$A:$J,9,)),"")</f>
        <v/>
      </c>
      <c r="G139" s="12" t="str">
        <f>IF($A139&lt;&gt;"",VLOOKUP($A139,Vocabulary!$A:$J,4,),"")</f>
        <v>Person</v>
      </c>
      <c r="H139" s="12" t="str">
        <f>IF($A139&lt;&gt;"",VLOOKUP($A139,Vocabulary!$A:$J,5,),"")</f>
        <v>Property</v>
      </c>
      <c r="I139" s="12" t="str">
        <f>IF(Table9[[#This Row],[URIName]]="",IF(AND(H139="ConceptScheme",LEFT(D139,7) &lt;&gt; "inspire", LEFT(D139,4) &lt;&gt; "oeaw"),CONCATENATE("&lt;",E139,LOWER(IF(F139="",J139,F139)),"&gt;"),CONCATENATE("&lt;",E139,IF(F139="",J139,F139),"&gt;")),CONCATENATE("&lt;",Table9[[#This Row],[URIName]],"&gt;"))</f>
        <v>&lt;eu:PersonGender&gt;</v>
      </c>
      <c r="J139" s="12" t="str">
        <f>IF($A139&lt;&gt;"",VLOOKUP($A139,Vocabulary!$A:$J,2,),"")</f>
        <v>PersonGender</v>
      </c>
      <c r="K139" s="12" t="str">
        <f>IFERROR(IF(VLOOKUP(A139,VocabularyNL!$A:$G,6)=0,"",VLOOKUP(A139,VocabularyNL!$A:$G,6)),"")</f>
        <v/>
      </c>
      <c r="L139" s="12" t="str">
        <f>IFERROR(IF(VLOOKUP(A139,VocabularyFR!$A:$G,6)=0,"",VLOOKUP(A139,VocabularyFR!$A:$G,6)),"")</f>
        <v/>
      </c>
      <c r="M139" s="12" t="str">
        <f>IFERROR(IF(VLOOKUP(A139,Vocabulary!$A:$F,3)=0,"",VLOOKUP(A139,Vocabulary!$A:$F,3)),"")</f>
        <v>The gender of the person.</v>
      </c>
      <c r="N139" s="12" t="str">
        <f>IFERROR(IF(VLOOKUP(A139,VocabularyNL!$A:$H,7)=0,"",VLOOKUP(A139,VocabularyNL!$A:$H,7)),"")</f>
        <v/>
      </c>
      <c r="O139" s="12" t="str">
        <f>IFERROR(IF(VLOOKUP(A139,VocabularyFR!$A:$H,7)=0,"",VLOOKUP(A139,VocabularyFR!$A:$H,7)),"")</f>
        <v/>
      </c>
      <c r="P139" s="12" t="str">
        <f>IF($A139&lt;&gt;"",IF(VLOOKUP($A139,Vocabulary!$A:$J,7,)&lt;&gt;"",VLOOKUP($A139,Vocabulary!$A:$J,7,),""),"")</f>
        <v/>
      </c>
      <c r="Q139" s="12" t="str">
        <f>IFERROR(IF(VLOOKUP(A139,VocabularyNL!$A:$H,8)=0,"",VLOOKUP(A139,VocabularyNL!$A:$H,8)),"")</f>
        <v/>
      </c>
      <c r="R139" s="12" t="str">
        <f>IFERROR(IF(VLOOKUP(A139,VocabularyFR!$A:$H,8)=0,"",VLOOKUP(A139,VocabularyFR!$A:$H,8)),"")</f>
        <v/>
      </c>
      <c r="S139" s="12" t="str">
        <f>VLOOKUP(Table9[[#This Row],[Id]],Vocabulary!A:K,11)</f>
        <v>no</v>
      </c>
      <c r="T139" s="12" t="str">
        <f>VLOOKUP(Table9[[#This Row],[Id]],Vocabulary!A:L,12)</f>
        <v>no</v>
      </c>
    </row>
    <row r="140" spans="1:20" ht="28.8" hidden="1" x14ac:dyDescent="0.3">
      <c r="A140" s="4">
        <v>139</v>
      </c>
      <c r="B140" s="12" t="str">
        <f>IF($A140&lt;&gt;"",IF(VLOOKUP($A140,VocabularyAdoption!$A:$K,8,)=0,"",VLOOKUP($A140,VocabularyAdoption!$A:$K,8,)),"")</f>
        <v/>
      </c>
      <c r="C140" s="12" t="str">
        <f>IF($A140&lt;&gt;"",VLOOKUP($A140,Vocabulary!$A:$J,6,),"")</f>
        <v>EU</v>
      </c>
      <c r="D140" s="12" t="str">
        <f>IF($A140&lt;&gt;"",VLOOKUP($A140,Vocabulary!$A:$J,8,),"")</f>
        <v>eu</v>
      </c>
      <c r="E140" s="12" t="str">
        <f>IFERROR(VLOOKUP(D140,Prefix!$A:$B,2,),"")</f>
        <v>eu:</v>
      </c>
      <c r="F140" s="12" t="str">
        <f>IF($A140&lt;&gt;"",IF(VLOOKUP($A140,Vocabulary!$A:$J,9,)=0,"",VLOOKUP($A140,Vocabulary!$A:$J,9,)),"")</f>
        <v/>
      </c>
      <c r="G140" s="12" t="str">
        <f>IF($A140&lt;&gt;"",VLOOKUP($A140,Vocabulary!$A:$J,4,),"")</f>
        <v>Person</v>
      </c>
      <c r="H140" s="12" t="str">
        <f>IF($A140&lt;&gt;"",VLOOKUP($A140,Vocabulary!$A:$J,5,),"")</f>
        <v>Property</v>
      </c>
      <c r="I140" s="12" t="str">
        <f>IF(Table9[[#This Row],[URIName]]="",IF(AND(H140="ConceptScheme",LEFT(D140,7) &lt;&gt; "inspire", LEFT(D140,4) &lt;&gt; "oeaw"),CONCATENATE("&lt;",E140,LOWER(IF(F140="",J140,F140)),"&gt;"),CONCATENATE("&lt;",E140,IF(F140="",J140,F140),"&gt;")),CONCATENATE("&lt;",Table9[[#This Row],[URIName]],"&gt;"))</f>
        <v>&lt;eu:PersonBirthName&gt;</v>
      </c>
      <c r="J140" s="12" t="str">
        <f>IF($A140&lt;&gt;"",VLOOKUP($A140,Vocabulary!$A:$J,2,),"")</f>
        <v>PersonBirthName</v>
      </c>
      <c r="K140" s="12" t="str">
        <f>IFERROR(IF(VLOOKUP(A140,VocabularyNL!$A:$G,6)=0,"",VLOOKUP(A140,VocabularyNL!$A:$G,6)),"")</f>
        <v/>
      </c>
      <c r="L140" s="12" t="str">
        <f>IFERROR(IF(VLOOKUP(A140,VocabularyFR!$A:$G,6)=0,"",VLOOKUP(A140,VocabularyFR!$A:$G,6)),"")</f>
        <v/>
      </c>
      <c r="M140" s="12" t="str">
        <f>IFERROR(IF(VLOOKUP(A140,Vocabulary!$A:$F,3)=0,"",VLOOKUP(A140,Vocabulary!$A:$F,3)),"")</f>
        <v>The full name of the person at the time of her birth, irrespective of any subsequent changes.</v>
      </c>
      <c r="N140" s="12" t="str">
        <f>IFERROR(IF(VLOOKUP(A140,VocabularyNL!$A:$H,7)=0,"",VLOOKUP(A140,VocabularyNL!$A:$H,7)),"")</f>
        <v/>
      </c>
      <c r="O140" s="12" t="str">
        <f>IFERROR(IF(VLOOKUP(A140,VocabularyFR!$A:$H,7)=0,"",VLOOKUP(A140,VocabularyFR!$A:$H,7)),"")</f>
        <v/>
      </c>
      <c r="P140" s="12" t="str">
        <f>IF($A140&lt;&gt;"",IF(VLOOKUP($A140,Vocabulary!$A:$J,7,)&lt;&gt;"",VLOOKUP($A140,Vocabulary!$A:$J,7,),""),"")</f>
        <v/>
      </c>
      <c r="Q140" s="12" t="str">
        <f>IFERROR(IF(VLOOKUP(A140,VocabularyNL!$A:$H,8)=0,"",VLOOKUP(A140,VocabularyNL!$A:$H,8)),"")</f>
        <v/>
      </c>
      <c r="R140" s="12" t="str">
        <f>IFERROR(IF(VLOOKUP(A140,VocabularyFR!$A:$H,8)=0,"",VLOOKUP(A140,VocabularyFR!$A:$H,8)),"")</f>
        <v/>
      </c>
      <c r="S140" s="12" t="str">
        <f>VLOOKUP(Table9[[#This Row],[Id]],Vocabulary!A:K,11)</f>
        <v>no</v>
      </c>
      <c r="T140" s="12" t="str">
        <f>VLOOKUP(Table9[[#This Row],[Id]],Vocabulary!A:L,12)</f>
        <v>no</v>
      </c>
    </row>
    <row r="141" spans="1:20" hidden="1" x14ac:dyDescent="0.3">
      <c r="A141" s="4">
        <v>140</v>
      </c>
      <c r="B141" s="12" t="str">
        <f>IF($A141&lt;&gt;"",IF(VLOOKUP($A141,VocabularyAdoption!$A:$K,8,)=0,"",VLOOKUP($A141,VocabularyAdoption!$A:$K,8,)),"")</f>
        <v/>
      </c>
      <c r="C141" s="12" t="str">
        <f>IF($A141&lt;&gt;"",VLOOKUP($A141,Vocabulary!$A:$J,6,),"")</f>
        <v>EU</v>
      </c>
      <c r="D141" s="12" t="str">
        <f>IF($A141&lt;&gt;"",VLOOKUP($A141,Vocabulary!$A:$J,8,),"")</f>
        <v>eu</v>
      </c>
      <c r="E141" s="12" t="str">
        <f>IFERROR(VLOOKUP(D141,Prefix!$A:$B,2,),"")</f>
        <v>eu:</v>
      </c>
      <c r="F141" s="12" t="str">
        <f>IF($A141&lt;&gt;"",IF(VLOOKUP($A141,Vocabulary!$A:$J,9,)=0,"",VLOOKUP($A141,Vocabulary!$A:$J,9,)),"")</f>
        <v/>
      </c>
      <c r="G141" s="12" t="str">
        <f>IF($A141&lt;&gt;"",VLOOKUP($A141,Vocabulary!$A:$J,4,),"")</f>
        <v>Person</v>
      </c>
      <c r="H141" s="12" t="str">
        <f>IF($A141&lt;&gt;"",VLOOKUP($A141,Vocabulary!$A:$J,5,),"")</f>
        <v>Property</v>
      </c>
      <c r="I141" s="12" t="str">
        <f>IF(Table9[[#This Row],[URIName]]="",IF(AND(H141="ConceptScheme",LEFT(D141,7) &lt;&gt; "inspire", LEFT(D141,4) &lt;&gt; "oeaw"),CONCATENATE("&lt;",E141,LOWER(IF(F141="",J141,F141)),"&gt;"),CONCATENATE("&lt;",E141,IF(F141="",J141,F141),"&gt;")),CONCATENATE("&lt;",Table9[[#This Row],[URIName]],"&gt;"))</f>
        <v>&lt;eu:PersonDateOfBirth&gt;</v>
      </c>
      <c r="J141" s="12" t="str">
        <f>IF($A141&lt;&gt;"",VLOOKUP($A141,Vocabulary!$A:$J,2,),"")</f>
        <v>PersonDateOfBirth</v>
      </c>
      <c r="K141" s="12" t="str">
        <f>IFERROR(IF(VLOOKUP(A141,VocabularyNL!$A:$G,6)=0,"",VLOOKUP(A141,VocabularyNL!$A:$G,6)),"")</f>
        <v/>
      </c>
      <c r="L141" s="12" t="str">
        <f>IFERROR(IF(VLOOKUP(A141,VocabularyFR!$A:$G,6)=0,"",VLOOKUP(A141,VocabularyFR!$A:$G,6)),"")</f>
        <v/>
      </c>
      <c r="M141" s="12" t="str">
        <f>IFERROR(IF(VLOOKUP(A141,Vocabulary!$A:$F,3)=0,"",VLOOKUP(A141,Vocabulary!$A:$F,3)),"")</f>
        <v>The date on which the person was born.</v>
      </c>
      <c r="N141" s="12" t="str">
        <f>IFERROR(IF(VLOOKUP(A141,VocabularyNL!$A:$H,7)=0,"",VLOOKUP(A141,VocabularyNL!$A:$H,7)),"")</f>
        <v/>
      </c>
      <c r="O141" s="12" t="str">
        <f>IFERROR(IF(VLOOKUP(A141,VocabularyFR!$A:$H,7)=0,"",VLOOKUP(A141,VocabularyFR!$A:$H,7)),"")</f>
        <v/>
      </c>
      <c r="P141" s="12" t="str">
        <f>IF($A141&lt;&gt;"",IF(VLOOKUP($A141,Vocabulary!$A:$J,7,)&lt;&gt;"",VLOOKUP($A141,Vocabulary!$A:$J,7,),""),"")</f>
        <v/>
      </c>
      <c r="Q141" s="12" t="str">
        <f>IFERROR(IF(VLOOKUP(A141,VocabularyNL!$A:$H,8)=0,"",VLOOKUP(A141,VocabularyNL!$A:$H,8)),"")</f>
        <v/>
      </c>
      <c r="R141" s="12" t="str">
        <f>IFERROR(IF(VLOOKUP(A141,VocabularyFR!$A:$H,8)=0,"",VLOOKUP(A141,VocabularyFR!$A:$H,8)),"")</f>
        <v/>
      </c>
      <c r="S141" s="12" t="str">
        <f>VLOOKUP(Table9[[#This Row],[Id]],Vocabulary!A:K,11)</f>
        <v>no</v>
      </c>
      <c r="T141" s="12" t="str">
        <f>VLOOKUP(Table9[[#This Row],[Id]],Vocabulary!A:L,12)</f>
        <v>no</v>
      </c>
    </row>
    <row r="142" spans="1:20" hidden="1" x14ac:dyDescent="0.3">
      <c r="A142" s="4">
        <v>141</v>
      </c>
      <c r="B142" s="12" t="str">
        <f>IF($A142&lt;&gt;"",IF(VLOOKUP($A142,VocabularyAdoption!$A:$K,8,)=0,"",VLOOKUP($A142,VocabularyAdoption!$A:$K,8,)),"")</f>
        <v/>
      </c>
      <c r="C142" s="12" t="str">
        <f>IF($A142&lt;&gt;"",VLOOKUP($A142,Vocabulary!$A:$J,6,),"")</f>
        <v>EU</v>
      </c>
      <c r="D142" s="12" t="str">
        <f>IF($A142&lt;&gt;"",VLOOKUP($A142,Vocabulary!$A:$J,8,),"")</f>
        <v>eu</v>
      </c>
      <c r="E142" s="12" t="str">
        <f>IFERROR(VLOOKUP(D142,Prefix!$A:$B,2,),"")</f>
        <v>eu:</v>
      </c>
      <c r="F142" s="12" t="str">
        <f>IF($A142&lt;&gt;"",IF(VLOOKUP($A142,Vocabulary!$A:$J,9,)=0,"",VLOOKUP($A142,Vocabulary!$A:$J,9,)),"")</f>
        <v/>
      </c>
      <c r="G142" s="12" t="str">
        <f>IF($A142&lt;&gt;"",VLOOKUP($A142,Vocabulary!$A:$J,4,),"")</f>
        <v>Person</v>
      </c>
      <c r="H142" s="12" t="str">
        <f>IF($A142&lt;&gt;"",VLOOKUP($A142,Vocabulary!$A:$J,5,),"")</f>
        <v>Property</v>
      </c>
      <c r="I142" s="12" t="str">
        <f>IF(Table9[[#This Row],[URIName]]="",IF(AND(H142="ConceptScheme",LEFT(D142,7) &lt;&gt; "inspire", LEFT(D142,4) &lt;&gt; "oeaw"),CONCATENATE("&lt;",E142,LOWER(IF(F142="",J142,F142)),"&gt;"),CONCATENATE("&lt;",E142,IF(F142="",J142,F142),"&gt;")),CONCATENATE("&lt;",Table9[[#This Row],[URIName]],"&gt;"))</f>
        <v>&lt;eu:PersonDateOfDeath&gt;</v>
      </c>
      <c r="J142" s="12" t="str">
        <f>IF($A142&lt;&gt;"",VLOOKUP($A142,Vocabulary!$A:$J,2,),"")</f>
        <v>PersonDateOfDeath</v>
      </c>
      <c r="K142" s="12" t="str">
        <f>IFERROR(IF(VLOOKUP(A142,VocabularyNL!$A:$G,6)=0,"",VLOOKUP(A142,VocabularyNL!$A:$G,6)),"")</f>
        <v/>
      </c>
      <c r="L142" s="12" t="str">
        <f>IFERROR(IF(VLOOKUP(A142,VocabularyFR!$A:$G,6)=0,"",VLOOKUP(A142,VocabularyFR!$A:$G,6)),"")</f>
        <v/>
      </c>
      <c r="M142" s="12" t="str">
        <f>IFERROR(IF(VLOOKUP(A142,Vocabulary!$A:$F,3)=0,"",VLOOKUP(A142,Vocabulary!$A:$F,3)),"")</f>
        <v>The date on which the person deceased.</v>
      </c>
      <c r="N142" s="12" t="str">
        <f>IFERROR(IF(VLOOKUP(A142,VocabularyNL!$A:$H,7)=0,"",VLOOKUP(A142,VocabularyNL!$A:$H,7)),"")</f>
        <v/>
      </c>
      <c r="O142" s="12" t="str">
        <f>IFERROR(IF(VLOOKUP(A142,VocabularyFR!$A:$H,7)=0,"",VLOOKUP(A142,VocabularyFR!$A:$H,7)),"")</f>
        <v/>
      </c>
      <c r="P142" s="12" t="str">
        <f>IF($A142&lt;&gt;"",IF(VLOOKUP($A142,Vocabulary!$A:$J,7,)&lt;&gt;"",VLOOKUP($A142,Vocabulary!$A:$J,7,),""),"")</f>
        <v/>
      </c>
      <c r="Q142" s="12" t="str">
        <f>IFERROR(IF(VLOOKUP(A142,VocabularyNL!$A:$H,8)=0,"",VLOOKUP(A142,VocabularyNL!$A:$H,8)),"")</f>
        <v/>
      </c>
      <c r="R142" s="12" t="str">
        <f>IFERROR(IF(VLOOKUP(A142,VocabularyFR!$A:$H,8)=0,"",VLOOKUP(A142,VocabularyFR!$A:$H,8)),"")</f>
        <v/>
      </c>
      <c r="S142" s="12" t="str">
        <f>VLOOKUP(Table9[[#This Row],[Id]],Vocabulary!A:K,11)</f>
        <v>no</v>
      </c>
      <c r="T142" s="12" t="str">
        <f>VLOOKUP(Table9[[#This Row],[Id]],Vocabulary!A:L,12)</f>
        <v>no</v>
      </c>
    </row>
    <row r="143" spans="1:20" hidden="1" x14ac:dyDescent="0.3">
      <c r="A143" s="4">
        <v>142</v>
      </c>
      <c r="B143" s="12" t="str">
        <f>IF($A143&lt;&gt;"",IF(VLOOKUP($A143,VocabularyAdoption!$A:$K,8,)=0,"",VLOOKUP($A143,VocabularyAdoption!$A:$K,8,)),"")</f>
        <v/>
      </c>
      <c r="C143" s="12" t="str">
        <f>IF($A143&lt;&gt;"",VLOOKUP($A143,Vocabulary!$A:$J,6,),"")</f>
        <v>EU</v>
      </c>
      <c r="D143" s="12" t="str">
        <f>IF($A143&lt;&gt;"",VLOOKUP($A143,Vocabulary!$A:$J,8,),"")</f>
        <v>eu</v>
      </c>
      <c r="E143" s="12" t="str">
        <f>IFERROR(VLOOKUP(D143,Prefix!$A:$B,2,),"")</f>
        <v>eu:</v>
      </c>
      <c r="F143" s="12" t="str">
        <f>IF($A143&lt;&gt;"",IF(VLOOKUP($A143,Vocabulary!$A:$J,9,)=0,"",VLOOKUP($A143,Vocabulary!$A:$J,9,)),"")</f>
        <v/>
      </c>
      <c r="G143" s="12" t="str">
        <f>IF($A143&lt;&gt;"",VLOOKUP($A143,Vocabulary!$A:$J,4,),"")</f>
        <v>Person</v>
      </c>
      <c r="H143" s="12" t="str">
        <f>IF($A143&lt;&gt;"",VLOOKUP($A143,Vocabulary!$A:$J,5,),"")</f>
        <v>Association</v>
      </c>
      <c r="I143" s="12" t="str">
        <f>IF(Table9[[#This Row],[URIName]]="",IF(AND(H143="ConceptScheme",LEFT(D143,7) &lt;&gt; "inspire", LEFT(D143,4) &lt;&gt; "oeaw"),CONCATENATE("&lt;",E143,LOWER(IF(F143="",J143,F143)),"&gt;"),CONCATENATE("&lt;",E143,IF(F143="",J143,F143),"&gt;")),CONCATENATE("&lt;",Table9[[#This Row],[URIName]],"&gt;"))</f>
        <v>&lt;eu:PersonCountryOfBirth&gt;</v>
      </c>
      <c r="J143" s="12" t="str">
        <f>IF($A143&lt;&gt;"",VLOOKUP($A143,Vocabulary!$A:$J,2,),"")</f>
        <v>PersonCountryOfBirth</v>
      </c>
      <c r="K143" s="12" t="str">
        <f>IFERROR(IF(VLOOKUP(A143,VocabularyNL!$A:$G,6)=0,"",VLOOKUP(A143,VocabularyNL!$A:$G,6)),"")</f>
        <v/>
      </c>
      <c r="L143" s="12" t="str">
        <f>IFERROR(IF(VLOOKUP(A143,VocabularyFR!$A:$G,6)=0,"",VLOOKUP(A143,VocabularyFR!$A:$G,6)),"")</f>
        <v/>
      </c>
      <c r="M143" s="12" t="str">
        <f>IFERROR(IF(VLOOKUP(A143,Vocabulary!$A:$F,3)=0,"",VLOOKUP(A143,Vocabulary!$A:$F,3)),"")</f>
        <v>The country where the person was born.</v>
      </c>
      <c r="N143" s="12" t="str">
        <f>IFERROR(IF(VLOOKUP(A143,VocabularyNL!$A:$H,7)=0,"",VLOOKUP(A143,VocabularyNL!$A:$H,7)),"")</f>
        <v/>
      </c>
      <c r="O143" s="12" t="str">
        <f>IFERROR(IF(VLOOKUP(A143,VocabularyFR!$A:$H,7)=0,"",VLOOKUP(A143,VocabularyFR!$A:$H,7)),"")</f>
        <v/>
      </c>
      <c r="P143" s="12" t="str">
        <f>IF($A143&lt;&gt;"",IF(VLOOKUP($A143,Vocabulary!$A:$J,7,)&lt;&gt;"",VLOOKUP($A143,Vocabulary!$A:$J,7,),""),"")</f>
        <v/>
      </c>
      <c r="Q143" s="12" t="str">
        <f>IFERROR(IF(VLOOKUP(A143,VocabularyNL!$A:$H,8)=0,"",VLOOKUP(A143,VocabularyNL!$A:$H,8)),"")</f>
        <v/>
      </c>
      <c r="R143" s="12" t="str">
        <f>IFERROR(IF(VLOOKUP(A143,VocabularyFR!$A:$H,8)=0,"",VLOOKUP(A143,VocabularyFR!$A:$H,8)),"")</f>
        <v/>
      </c>
      <c r="S143" s="12" t="str">
        <f>VLOOKUP(Table9[[#This Row],[Id]],Vocabulary!A:K,11)</f>
        <v>no</v>
      </c>
      <c r="T143" s="12" t="str">
        <f>VLOOKUP(Table9[[#This Row],[Id]],Vocabulary!A:L,12)</f>
        <v>no</v>
      </c>
    </row>
    <row r="144" spans="1:20" hidden="1" x14ac:dyDescent="0.3">
      <c r="A144" s="4">
        <v>143</v>
      </c>
      <c r="B144" s="12" t="str">
        <f>IF($A144&lt;&gt;"",IF(VLOOKUP($A144,VocabularyAdoption!$A:$K,8,)=0,"",VLOOKUP($A144,VocabularyAdoption!$A:$K,8,)),"")</f>
        <v/>
      </c>
      <c r="C144" s="12" t="str">
        <f>IF($A144&lt;&gt;"",VLOOKUP($A144,Vocabulary!$A:$J,6,),"")</f>
        <v>EU</v>
      </c>
      <c r="D144" s="12" t="str">
        <f>IF($A144&lt;&gt;"",VLOOKUP($A144,Vocabulary!$A:$J,8,),"")</f>
        <v>eu</v>
      </c>
      <c r="E144" s="12" t="str">
        <f>IFERROR(VLOOKUP(D144,Prefix!$A:$B,2,),"")</f>
        <v>eu:</v>
      </c>
      <c r="F144" s="12" t="str">
        <f>IF($A144&lt;&gt;"",IF(VLOOKUP($A144,Vocabulary!$A:$J,9,)=0,"",VLOOKUP($A144,Vocabulary!$A:$J,9,)),"")</f>
        <v/>
      </c>
      <c r="G144" s="12" t="str">
        <f>IF($A144&lt;&gt;"",VLOOKUP($A144,Vocabulary!$A:$J,4,),"")</f>
        <v>Person</v>
      </c>
      <c r="H144" s="12" t="str">
        <f>IF($A144&lt;&gt;"",VLOOKUP($A144,Vocabulary!$A:$J,5,),"")</f>
        <v>Association</v>
      </c>
      <c r="I144" s="12" t="str">
        <f>IF(Table9[[#This Row],[URIName]]="",IF(AND(H144="ConceptScheme",LEFT(D144,7) &lt;&gt; "inspire", LEFT(D144,4) &lt;&gt; "oeaw"),CONCATENATE("&lt;",E144,LOWER(IF(F144="",J144,F144)),"&gt;"),CONCATENATE("&lt;",E144,IF(F144="",J144,F144),"&gt;")),CONCATENATE("&lt;",Table9[[#This Row],[URIName]],"&gt;"))</f>
        <v>&lt;eu:PersonCountryOfDeath&gt;</v>
      </c>
      <c r="J144" s="12" t="str">
        <f>IF($A144&lt;&gt;"",VLOOKUP($A144,Vocabulary!$A:$J,2,),"")</f>
        <v>PersonCountryOfDeath</v>
      </c>
      <c r="K144" s="12" t="str">
        <f>IFERROR(IF(VLOOKUP(A144,VocabularyNL!$A:$G,6)=0,"",VLOOKUP(A144,VocabularyNL!$A:$G,6)),"")</f>
        <v/>
      </c>
      <c r="L144" s="12" t="str">
        <f>IFERROR(IF(VLOOKUP(A144,VocabularyFR!$A:$G,6)=0,"",VLOOKUP(A144,VocabularyFR!$A:$G,6)),"")</f>
        <v/>
      </c>
      <c r="M144" s="12" t="str">
        <f>IFERROR(IF(VLOOKUP(A144,Vocabulary!$A:$F,3)=0,"",VLOOKUP(A144,Vocabulary!$A:$F,3)),"")</f>
        <v>The country where the person deceased.</v>
      </c>
      <c r="N144" s="12" t="str">
        <f>IFERROR(IF(VLOOKUP(A144,VocabularyNL!$A:$H,7)=0,"",VLOOKUP(A144,VocabularyNL!$A:$H,7)),"")</f>
        <v/>
      </c>
      <c r="O144" s="12" t="str">
        <f>IFERROR(IF(VLOOKUP(A144,VocabularyFR!$A:$H,7)=0,"",VLOOKUP(A144,VocabularyFR!$A:$H,7)),"")</f>
        <v/>
      </c>
      <c r="P144" s="12" t="str">
        <f>IF($A144&lt;&gt;"",IF(VLOOKUP($A144,Vocabulary!$A:$J,7,)&lt;&gt;"",VLOOKUP($A144,Vocabulary!$A:$J,7,),""),"")</f>
        <v/>
      </c>
      <c r="Q144" s="12" t="str">
        <f>IFERROR(IF(VLOOKUP(A144,VocabularyNL!$A:$H,8)=0,"",VLOOKUP(A144,VocabularyNL!$A:$H,8)),"")</f>
        <v/>
      </c>
      <c r="R144" s="12" t="str">
        <f>IFERROR(IF(VLOOKUP(A144,VocabularyFR!$A:$H,8)=0,"",VLOOKUP(A144,VocabularyFR!$A:$H,8)),"")</f>
        <v/>
      </c>
      <c r="S144" s="12" t="str">
        <f>VLOOKUP(Table9[[#This Row],[Id]],Vocabulary!A:K,11)</f>
        <v>no</v>
      </c>
      <c r="T144" s="12" t="str">
        <f>VLOOKUP(Table9[[#This Row],[Id]],Vocabulary!A:L,12)</f>
        <v>no</v>
      </c>
    </row>
    <row r="145" spans="1:20" hidden="1" x14ac:dyDescent="0.3">
      <c r="A145" s="4">
        <v>144</v>
      </c>
      <c r="B145" s="12" t="str">
        <f>IF($A145&lt;&gt;"",IF(VLOOKUP($A145,VocabularyAdoption!$A:$K,8,)=0,"",VLOOKUP($A145,VocabularyAdoption!$A:$K,8,)),"")</f>
        <v/>
      </c>
      <c r="C145" s="12" t="str">
        <f>IF($A145&lt;&gt;"",VLOOKUP($A145,Vocabulary!$A:$J,6,),"")</f>
        <v>EU</v>
      </c>
      <c r="D145" s="12" t="str">
        <f>IF($A145&lt;&gt;"",VLOOKUP($A145,Vocabulary!$A:$J,8,),"")</f>
        <v>eu</v>
      </c>
      <c r="E145" s="12" t="str">
        <f>IFERROR(VLOOKUP(D145,Prefix!$A:$B,2,),"")</f>
        <v>eu:</v>
      </c>
      <c r="F145" s="12" t="str">
        <f>IF($A145&lt;&gt;"",IF(VLOOKUP($A145,Vocabulary!$A:$J,9,)=0,"",VLOOKUP($A145,Vocabulary!$A:$J,9,)),"")</f>
        <v/>
      </c>
      <c r="G145" s="12" t="str">
        <f>IF($A145&lt;&gt;"",VLOOKUP($A145,Vocabulary!$A:$J,4,),"")</f>
        <v>Person</v>
      </c>
      <c r="H145" s="12" t="str">
        <f>IF($A145&lt;&gt;"",VLOOKUP($A145,Vocabulary!$A:$J,5,),"")</f>
        <v>Association</v>
      </c>
      <c r="I145" s="12" t="str">
        <f>IF(Table9[[#This Row],[URIName]]="",IF(AND(H145="ConceptScheme",LEFT(D145,7) &lt;&gt; "inspire", LEFT(D145,4) &lt;&gt; "oeaw"),CONCATENATE("&lt;",E145,LOWER(IF(F145="",J145,F145)),"&gt;"),CONCATENATE("&lt;",E145,IF(F145="",J145,F145),"&gt;")),CONCATENATE("&lt;",Table9[[#This Row],[URIName]],"&gt;"))</f>
        <v>&lt;eu:PersonPlaceOfBirth&gt;</v>
      </c>
      <c r="J145" s="12" t="str">
        <f>IF($A145&lt;&gt;"",VLOOKUP($A145,Vocabulary!$A:$J,2,),"")</f>
        <v>PersonPlaceOfBirth</v>
      </c>
      <c r="K145" s="12" t="str">
        <f>IFERROR(IF(VLOOKUP(A145,VocabularyNL!$A:$G,6)=0,"",VLOOKUP(A145,VocabularyNL!$A:$G,6)),"")</f>
        <v/>
      </c>
      <c r="L145" s="12" t="str">
        <f>IFERROR(IF(VLOOKUP(A145,VocabularyFR!$A:$G,6)=0,"",VLOOKUP(A145,VocabularyFR!$A:$G,6)),"")</f>
        <v/>
      </c>
      <c r="M145" s="12" t="str">
        <f>IFERROR(IF(VLOOKUP(A145,Vocabulary!$A:$F,3)=0,"",VLOOKUP(A145,Vocabulary!$A:$F,3)),"")</f>
        <v>The location where the person was born.</v>
      </c>
      <c r="N145" s="12" t="str">
        <f>IFERROR(IF(VLOOKUP(A145,VocabularyNL!$A:$H,7)=0,"",VLOOKUP(A145,VocabularyNL!$A:$H,7)),"")</f>
        <v/>
      </c>
      <c r="O145" s="12" t="str">
        <f>IFERROR(IF(VLOOKUP(A145,VocabularyFR!$A:$H,7)=0,"",VLOOKUP(A145,VocabularyFR!$A:$H,7)),"")</f>
        <v/>
      </c>
      <c r="P145" s="12" t="str">
        <f>IF($A145&lt;&gt;"",IF(VLOOKUP($A145,Vocabulary!$A:$J,7,)&lt;&gt;"",VLOOKUP($A145,Vocabulary!$A:$J,7,),""),"")</f>
        <v/>
      </c>
      <c r="Q145" s="12" t="str">
        <f>IFERROR(IF(VLOOKUP(A145,VocabularyNL!$A:$H,8)=0,"",VLOOKUP(A145,VocabularyNL!$A:$H,8)),"")</f>
        <v/>
      </c>
      <c r="R145" s="12" t="str">
        <f>IFERROR(IF(VLOOKUP(A145,VocabularyFR!$A:$H,8)=0,"",VLOOKUP(A145,VocabularyFR!$A:$H,8)),"")</f>
        <v/>
      </c>
      <c r="S145" s="12" t="str">
        <f>VLOOKUP(Table9[[#This Row],[Id]],Vocabulary!A:K,11)</f>
        <v>no</v>
      </c>
      <c r="T145" s="12" t="str">
        <f>VLOOKUP(Table9[[#This Row],[Id]],Vocabulary!A:L,12)</f>
        <v>no</v>
      </c>
    </row>
    <row r="146" spans="1:20" hidden="1" x14ac:dyDescent="0.3">
      <c r="A146" s="4">
        <v>145</v>
      </c>
      <c r="B146" s="12" t="str">
        <f>IF($A146&lt;&gt;"",IF(VLOOKUP($A146,VocabularyAdoption!$A:$K,8,)=0,"",VLOOKUP($A146,VocabularyAdoption!$A:$K,8,)),"")</f>
        <v/>
      </c>
      <c r="C146" s="12" t="str">
        <f>IF($A146&lt;&gt;"",VLOOKUP($A146,Vocabulary!$A:$J,6,),"")</f>
        <v>EU</v>
      </c>
      <c r="D146" s="12" t="str">
        <f>IF($A146&lt;&gt;"",VLOOKUP($A146,Vocabulary!$A:$J,8,),"")</f>
        <v>eu</v>
      </c>
      <c r="E146" s="12" t="str">
        <f>IFERROR(VLOOKUP(D146,Prefix!$A:$B,2,),"")</f>
        <v>eu:</v>
      </c>
      <c r="F146" s="12" t="str">
        <f>IF($A146&lt;&gt;"",IF(VLOOKUP($A146,Vocabulary!$A:$J,9,)=0,"",VLOOKUP($A146,Vocabulary!$A:$J,9,)),"")</f>
        <v/>
      </c>
      <c r="G146" s="12" t="str">
        <f>IF($A146&lt;&gt;"",VLOOKUP($A146,Vocabulary!$A:$J,4,),"")</f>
        <v>Person</v>
      </c>
      <c r="H146" s="12" t="str">
        <f>IF($A146&lt;&gt;"",VLOOKUP($A146,Vocabulary!$A:$J,5,),"")</f>
        <v>Association</v>
      </c>
      <c r="I146" s="12" t="str">
        <f>IF(Table9[[#This Row],[URIName]]="",IF(AND(H146="ConceptScheme",LEFT(D146,7) &lt;&gt; "inspire", LEFT(D146,4) &lt;&gt; "oeaw"),CONCATENATE("&lt;",E146,LOWER(IF(F146="",J146,F146)),"&gt;"),CONCATENATE("&lt;",E146,IF(F146="",J146,F146),"&gt;")),CONCATENATE("&lt;",Table9[[#This Row],[URIName]],"&gt;"))</f>
        <v>&lt;eu:PersonPlaceOfDeath&gt;</v>
      </c>
      <c r="J146" s="12" t="str">
        <f>IF($A146&lt;&gt;"",VLOOKUP($A146,Vocabulary!$A:$J,2,),"")</f>
        <v>PersonPlaceOfDeath</v>
      </c>
      <c r="K146" s="12" t="str">
        <f>IFERROR(IF(VLOOKUP(A146,VocabularyNL!$A:$G,6)=0,"",VLOOKUP(A146,VocabularyNL!$A:$G,6)),"")</f>
        <v/>
      </c>
      <c r="L146" s="12" t="str">
        <f>IFERROR(IF(VLOOKUP(A146,VocabularyFR!$A:$G,6)=0,"",VLOOKUP(A146,VocabularyFR!$A:$G,6)),"")</f>
        <v/>
      </c>
      <c r="M146" s="12" t="str">
        <f>IFERROR(IF(VLOOKUP(A146,Vocabulary!$A:$F,3)=0,"",VLOOKUP(A146,Vocabulary!$A:$F,3)),"")</f>
        <v>The location where the person deceased.</v>
      </c>
      <c r="N146" s="12" t="str">
        <f>IFERROR(IF(VLOOKUP(A146,VocabularyNL!$A:$H,7)=0,"",VLOOKUP(A146,VocabularyNL!$A:$H,7)),"")</f>
        <v/>
      </c>
      <c r="O146" s="12" t="str">
        <f>IFERROR(IF(VLOOKUP(A146,VocabularyFR!$A:$H,7)=0,"",VLOOKUP(A146,VocabularyFR!$A:$H,7)),"")</f>
        <v/>
      </c>
      <c r="P146" s="12" t="str">
        <f>IF($A146&lt;&gt;"",IF(VLOOKUP($A146,Vocabulary!$A:$J,7,)&lt;&gt;"",VLOOKUP($A146,Vocabulary!$A:$J,7,),""),"")</f>
        <v/>
      </c>
      <c r="Q146" s="12" t="str">
        <f>IFERROR(IF(VLOOKUP(A146,VocabularyNL!$A:$H,8)=0,"",VLOOKUP(A146,VocabularyNL!$A:$H,8)),"")</f>
        <v/>
      </c>
      <c r="R146" s="12" t="str">
        <f>IFERROR(IF(VLOOKUP(A146,VocabularyFR!$A:$H,8)=0,"",VLOOKUP(A146,VocabularyFR!$A:$H,8)),"")</f>
        <v/>
      </c>
      <c r="S146" s="12" t="str">
        <f>VLOOKUP(Table9[[#This Row],[Id]],Vocabulary!A:K,11)</f>
        <v>no</v>
      </c>
      <c r="T146" s="12" t="str">
        <f>VLOOKUP(Table9[[#This Row],[Id]],Vocabulary!A:L,12)</f>
        <v>no</v>
      </c>
    </row>
    <row r="147" spans="1:20" ht="28.8" hidden="1" x14ac:dyDescent="0.3">
      <c r="A147" s="4">
        <v>146</v>
      </c>
      <c r="B147" s="12" t="str">
        <f>IF($A147&lt;&gt;"",IF(VLOOKUP($A147,VocabularyAdoption!$A:$K,8,)=0,"",VLOOKUP($A147,VocabularyAdoption!$A:$K,8,)),"")</f>
        <v/>
      </c>
      <c r="C147" s="12" t="str">
        <f>IF($A147&lt;&gt;"",VLOOKUP($A147,Vocabulary!$A:$J,6,),"")</f>
        <v>EU</v>
      </c>
      <c r="D147" s="12" t="str">
        <f>IF($A147&lt;&gt;"",VLOOKUP($A147,Vocabulary!$A:$J,8,),"")</f>
        <v>eu</v>
      </c>
      <c r="E147" s="12" t="str">
        <f>IFERROR(VLOOKUP(D147,Prefix!$A:$B,2,),"")</f>
        <v>eu:</v>
      </c>
      <c r="F147" s="12" t="str">
        <f>IF($A147&lt;&gt;"",IF(VLOOKUP($A147,Vocabulary!$A:$J,9,)=0,"",VLOOKUP($A147,Vocabulary!$A:$J,9,)),"")</f>
        <v/>
      </c>
      <c r="G147" s="12" t="str">
        <f>IF($A147&lt;&gt;"",VLOOKUP($A147,Vocabulary!$A:$J,4,),"")</f>
        <v>Person</v>
      </c>
      <c r="H147" s="12" t="str">
        <f>IF($A147&lt;&gt;"",VLOOKUP($A147,Vocabulary!$A:$J,5,),"")</f>
        <v>Association</v>
      </c>
      <c r="I147" s="12" t="str">
        <f>IF(Table9[[#This Row],[URIName]]="",IF(AND(H147="ConceptScheme",LEFT(D147,7) &lt;&gt; "inspire", LEFT(D147,4) &lt;&gt; "oeaw"),CONCATENATE("&lt;",E147,LOWER(IF(F147="",J147,F147)),"&gt;"),CONCATENATE("&lt;",E147,IF(F147="",J147,F147),"&gt;")),CONCATENATE("&lt;",Table9[[#This Row],[URIName]],"&gt;"))</f>
        <v>&lt;eu:PersonCitizenship&gt;</v>
      </c>
      <c r="J147" s="12" t="str">
        <f>IF($A147&lt;&gt;"",VLOOKUP($A147,Vocabulary!$A:$J,2,),"")</f>
        <v>PersonCitizenship</v>
      </c>
      <c r="K147" s="12" t="str">
        <f>IFERROR(IF(VLOOKUP(A147,VocabularyNL!$A:$G,6)=0,"",VLOOKUP(A147,VocabularyNL!$A:$G,6)),"")</f>
        <v/>
      </c>
      <c r="L147" s="12" t="str">
        <f>IFERROR(IF(VLOOKUP(A147,VocabularyFR!$A:$G,6)=0,"",VLOOKUP(A147,VocabularyFR!$A:$G,6)),"")</f>
        <v/>
      </c>
      <c r="M147" s="12" t="str">
        <f>IFERROR(IF(VLOOKUP(A147,Vocabulary!$A:$F,3)=0,"",VLOOKUP(A147,Vocabulary!$A:$F,3)),"")</f>
        <v>The jurisdiction that has conferred citizenship rights on the person.</v>
      </c>
      <c r="N147" s="12" t="str">
        <f>IFERROR(IF(VLOOKUP(A147,VocabularyNL!$A:$H,7)=0,"",VLOOKUP(A147,VocabularyNL!$A:$H,7)),"")</f>
        <v/>
      </c>
      <c r="O147" s="12" t="str">
        <f>IFERROR(IF(VLOOKUP(A147,VocabularyFR!$A:$H,7)=0,"",VLOOKUP(A147,VocabularyFR!$A:$H,7)),"")</f>
        <v/>
      </c>
      <c r="P147" s="12" t="str">
        <f>IF($A147&lt;&gt;"",IF(VLOOKUP($A147,Vocabulary!$A:$J,7,)&lt;&gt;"",VLOOKUP($A147,Vocabulary!$A:$J,7,),""),"")</f>
        <v/>
      </c>
      <c r="Q147" s="12" t="str">
        <f>IFERROR(IF(VLOOKUP(A147,VocabularyNL!$A:$H,8)=0,"",VLOOKUP(A147,VocabularyNL!$A:$H,8)),"")</f>
        <v/>
      </c>
      <c r="R147" s="12" t="str">
        <f>IFERROR(IF(VLOOKUP(A147,VocabularyFR!$A:$H,8)=0,"",VLOOKUP(A147,VocabularyFR!$A:$H,8)),"")</f>
        <v/>
      </c>
      <c r="S147" s="12" t="str">
        <f>VLOOKUP(Table9[[#This Row],[Id]],Vocabulary!A:K,11)</f>
        <v>no</v>
      </c>
      <c r="T147" s="12" t="str">
        <f>VLOOKUP(Table9[[#This Row],[Id]],Vocabulary!A:L,12)</f>
        <v>no</v>
      </c>
    </row>
    <row r="148" spans="1:20" ht="43.2" hidden="1" x14ac:dyDescent="0.3">
      <c r="A148" s="4">
        <v>147</v>
      </c>
      <c r="B148" s="12" t="str">
        <f>IF($A148&lt;&gt;"",IF(VLOOKUP($A148,VocabularyAdoption!$A:$K,8,)=0,"",VLOOKUP($A148,VocabularyAdoption!$A:$K,8,)),"")</f>
        <v/>
      </c>
      <c r="C148" s="12" t="str">
        <f>IF($A148&lt;&gt;"",VLOOKUP($A148,Vocabulary!$A:$J,6,),"")</f>
        <v>EU</v>
      </c>
      <c r="D148" s="12" t="str">
        <f>IF($A148&lt;&gt;"",VLOOKUP($A148,Vocabulary!$A:$J,8,),"")</f>
        <v>eu</v>
      </c>
      <c r="E148" s="12" t="str">
        <f>IFERROR(VLOOKUP(D148,Prefix!$A:$B,2,),"")</f>
        <v>eu:</v>
      </c>
      <c r="F148" s="12" t="str">
        <f>IF($A148&lt;&gt;"",IF(VLOOKUP($A148,Vocabulary!$A:$J,9,)=0,"",VLOOKUP($A148,Vocabulary!$A:$J,9,)),"")</f>
        <v/>
      </c>
      <c r="G148" s="12" t="str">
        <f>IF($A148&lt;&gt;"",VLOOKUP($A148,Vocabulary!$A:$J,4,),"")</f>
        <v>Person</v>
      </c>
      <c r="H148" s="12" t="str">
        <f>IF($A148&lt;&gt;"",VLOOKUP($A148,Vocabulary!$A:$J,5,),"")</f>
        <v>Association</v>
      </c>
      <c r="I148" s="12" t="str">
        <f>IF(Table9[[#This Row],[URIName]]="",IF(AND(H148="ConceptScheme",LEFT(D148,7) &lt;&gt; "inspire", LEFT(D148,4) &lt;&gt; "oeaw"),CONCATENATE("&lt;",E148,LOWER(IF(F148="",J148,F148)),"&gt;"),CONCATENATE("&lt;",E148,IF(F148="",J148,F148),"&gt;")),CONCATENATE("&lt;",Table9[[#This Row],[URIName]],"&gt;"))</f>
        <v>&lt;eu:PersonResidency&gt;</v>
      </c>
      <c r="J148" s="12" t="str">
        <f>IF($A148&lt;&gt;"",VLOOKUP($A148,Vocabulary!$A:$J,2,),"")</f>
        <v>PersonResidency</v>
      </c>
      <c r="K148" s="12" t="str">
        <f>IFERROR(IF(VLOOKUP(A148,VocabularyNL!$A:$G,6)=0,"",VLOOKUP(A148,VocabularyNL!$A:$G,6)),"")</f>
        <v/>
      </c>
      <c r="L148" s="12" t="str">
        <f>IFERROR(IF(VLOOKUP(A148,VocabularyFR!$A:$G,6)=0,"",VLOOKUP(A148,VocabularyFR!$A:$G,6)),"")</f>
        <v/>
      </c>
      <c r="M148" s="12" t="str">
        <f>IFERROR(IF(VLOOKUP(A148,Vocabulary!$A:$F,3)=0,"",VLOOKUP(A148,Vocabulary!$A:$F,3)),"")</f>
        <v>The jurisdiction in which the person resides, typically providing the person with a subset of the rights of a citizen.</v>
      </c>
      <c r="N148" s="12" t="str">
        <f>IFERROR(IF(VLOOKUP(A148,VocabularyNL!$A:$H,7)=0,"",VLOOKUP(A148,VocabularyNL!$A:$H,7)),"")</f>
        <v/>
      </c>
      <c r="O148" s="12" t="str">
        <f>IFERROR(IF(VLOOKUP(A148,VocabularyFR!$A:$H,7)=0,"",VLOOKUP(A148,VocabularyFR!$A:$H,7)),"")</f>
        <v/>
      </c>
      <c r="P148" s="12" t="str">
        <f>IF($A148&lt;&gt;"",IF(VLOOKUP($A148,Vocabulary!$A:$J,7,)&lt;&gt;"",VLOOKUP($A148,Vocabulary!$A:$J,7,),""),"")</f>
        <v/>
      </c>
      <c r="Q148" s="12" t="str">
        <f>IFERROR(IF(VLOOKUP(A148,VocabularyNL!$A:$H,8)=0,"",VLOOKUP(A148,VocabularyNL!$A:$H,8)),"")</f>
        <v/>
      </c>
      <c r="R148" s="12" t="str">
        <f>IFERROR(IF(VLOOKUP(A148,VocabularyFR!$A:$H,8)=0,"",VLOOKUP(A148,VocabularyFR!$A:$H,8)),"")</f>
        <v/>
      </c>
      <c r="S148" s="12" t="str">
        <f>VLOOKUP(Table9[[#This Row],[Id]],Vocabulary!A:K,11)</f>
        <v>no</v>
      </c>
      <c r="T148" s="12" t="str">
        <f>VLOOKUP(Table9[[#This Row],[Id]],Vocabulary!A:L,12)</f>
        <v>no</v>
      </c>
    </row>
    <row r="149" spans="1:20" hidden="1" x14ac:dyDescent="0.3">
      <c r="A149" s="4">
        <v>148</v>
      </c>
      <c r="B149" s="12" t="str">
        <f>IF($A149&lt;&gt;"",IF(VLOOKUP($A149,VocabularyAdoption!$A:$K,8,)=0,"",VLOOKUP($A149,VocabularyAdoption!$A:$K,8,)),"")</f>
        <v/>
      </c>
      <c r="C149" s="12" t="str">
        <f>IF($A149&lt;&gt;"",VLOOKUP($A149,Vocabulary!$A:$J,6,),"")</f>
        <v>EU</v>
      </c>
      <c r="D149" s="12" t="str">
        <f>IF($A149&lt;&gt;"",VLOOKUP($A149,Vocabulary!$A:$J,8,),"")</f>
        <v>eu</v>
      </c>
      <c r="E149" s="12" t="str">
        <f>IFERROR(VLOOKUP(D149,Prefix!$A:$B,2,),"")</f>
        <v>eu:</v>
      </c>
      <c r="F149" s="12" t="str">
        <f>IF($A149&lt;&gt;"",IF(VLOOKUP($A149,Vocabulary!$A:$J,9,)=0,"",VLOOKUP($A149,Vocabulary!$A:$J,9,)),"")</f>
        <v/>
      </c>
      <c r="G149" s="12" t="str">
        <f>IF($A149&lt;&gt;"",VLOOKUP($A149,Vocabulary!$A:$J,4,),"")</f>
        <v>Person</v>
      </c>
      <c r="H149" s="12" t="str">
        <f>IF($A149&lt;&gt;"",VLOOKUP($A149,Vocabulary!$A:$J,5,),"")</f>
        <v>Association</v>
      </c>
      <c r="I149" s="12" t="str">
        <f>IF(Table9[[#This Row],[URIName]]="",IF(AND(H149="ConceptScheme",LEFT(D149,7) &lt;&gt; "inspire", LEFT(D149,4) &lt;&gt; "oeaw"),CONCATENATE("&lt;",E149,LOWER(IF(F149="",J149,F149)),"&gt;"),CONCATENATE("&lt;",E149,IF(F149="",J149,F149),"&gt;")),CONCATENATE("&lt;",Table9[[#This Row],[URIName]],"&gt;"))</f>
        <v>&lt;eu:PersonAddress&gt;</v>
      </c>
      <c r="J149" s="12" t="str">
        <f>IF($A149&lt;&gt;"",VLOOKUP($A149,Vocabulary!$A:$J,2,),"")</f>
        <v>PersonAddress</v>
      </c>
      <c r="K149" s="12" t="str">
        <f>IFERROR(IF(VLOOKUP(A149,VocabularyNL!$A:$G,6)=0,"",VLOOKUP(A149,VocabularyNL!$A:$G,6)),"")</f>
        <v/>
      </c>
      <c r="L149" s="12" t="str">
        <f>IFERROR(IF(VLOOKUP(A149,VocabularyFR!$A:$G,6)=0,"",VLOOKUP(A149,VocabularyFR!$A:$G,6)),"")</f>
        <v/>
      </c>
      <c r="M149" s="12" t="str">
        <f>IFERROR(IF(VLOOKUP(A149,Vocabulary!$A:$F,3)=0,"",VLOOKUP(A149,Vocabulary!$A:$F,3)),"")</f>
        <v>An address related to the person.</v>
      </c>
      <c r="N149" s="12" t="str">
        <f>IFERROR(IF(VLOOKUP(A149,VocabularyNL!$A:$H,7)=0,"",VLOOKUP(A149,VocabularyNL!$A:$H,7)),"")</f>
        <v/>
      </c>
      <c r="O149" s="12" t="str">
        <f>IFERROR(IF(VLOOKUP(A149,VocabularyFR!$A:$H,7)=0,"",VLOOKUP(A149,VocabularyFR!$A:$H,7)),"")</f>
        <v/>
      </c>
      <c r="P149" s="12" t="str">
        <f>IF($A149&lt;&gt;"",IF(VLOOKUP($A149,Vocabulary!$A:$J,7,)&lt;&gt;"",VLOOKUP($A149,Vocabulary!$A:$J,7,),""),"")</f>
        <v/>
      </c>
      <c r="Q149" s="12" t="str">
        <f>IFERROR(IF(VLOOKUP(A149,VocabularyNL!$A:$H,8)=0,"",VLOOKUP(A149,VocabularyNL!$A:$H,8)),"")</f>
        <v/>
      </c>
      <c r="R149" s="12" t="str">
        <f>IFERROR(IF(VLOOKUP(A149,VocabularyFR!$A:$H,8)=0,"",VLOOKUP(A149,VocabularyFR!$A:$H,8)),"")</f>
        <v/>
      </c>
      <c r="S149" s="12" t="str">
        <f>VLOOKUP(Table9[[#This Row],[Id]],Vocabulary!A:K,11)</f>
        <v>no</v>
      </c>
      <c r="T149" s="12" t="str">
        <f>VLOOKUP(Table9[[#This Row],[Id]],Vocabulary!A:L,12)</f>
        <v>no</v>
      </c>
    </row>
    <row r="150" spans="1:20" ht="230.4" hidden="1" x14ac:dyDescent="0.3">
      <c r="A150" s="4">
        <v>149</v>
      </c>
      <c r="B150" s="12" t="str">
        <f>IF($A150&lt;&gt;"",IF(VLOOKUP($A150,VocabularyAdoption!$A:$K,8,)=0,"",VLOOKUP($A150,VocabularyAdoption!$A:$K,8,)),"")</f>
        <v/>
      </c>
      <c r="C150" s="12" t="str">
        <f>IF($A150&lt;&gt;"",VLOOKUP($A150,Vocabulary!$A:$J,6,),"")</f>
        <v>EU</v>
      </c>
      <c r="D150" s="12" t="str">
        <f>IF($A150&lt;&gt;"",VLOOKUP($A150,Vocabulary!$A:$J,8,),"")</f>
        <v>eu</v>
      </c>
      <c r="E150" s="12" t="str">
        <f>IFERROR(VLOOKUP(D150,Prefix!$A:$B,2,),"")</f>
        <v>eu:</v>
      </c>
      <c r="F150" s="12" t="str">
        <f>IF($A150&lt;&gt;"",IF(VLOOKUP($A150,Vocabulary!$A:$J,9,)=0,"",VLOOKUP($A150,Vocabulary!$A:$J,9,)),"")</f>
        <v/>
      </c>
      <c r="G150" s="12" t="str">
        <f>IF($A150&lt;&gt;"",VLOOKUP($A150,Vocabulary!$A:$J,4,),"")</f>
        <v>Organization</v>
      </c>
      <c r="H150" s="12" t="str">
        <f>IF($A150&lt;&gt;"",VLOOKUP($A150,Vocabulary!$A:$J,5,),"")</f>
        <v>Class</v>
      </c>
      <c r="I150" s="12" t="str">
        <f>IF(Table9[[#This Row],[URIName]]="",IF(AND(H150="ConceptScheme",LEFT(D150,7) &lt;&gt; "inspire", LEFT(D150,4) &lt;&gt; "oeaw"),CONCATENATE("&lt;",E150,LOWER(IF(F150="",J150,F150)),"&gt;"),CONCATENATE("&lt;",E150,IF(F150="",J150,F150),"&gt;")),CONCATENATE("&lt;",Table9[[#This Row],[URIName]],"&gt;"))</f>
        <v>&lt;eu:ProcessingTime&gt;</v>
      </c>
      <c r="J150" s="12" t="str">
        <f>IF($A150&lt;&gt;"",VLOOKUP($A150,Vocabulary!$A:$J,2,),"")</f>
        <v>ProcessingTime</v>
      </c>
      <c r="K150" s="12" t="str">
        <f>IFERROR(IF(VLOOKUP(A150,VocabularyNL!$A:$G,6)=0,"",VLOOKUP(A150,VocabularyNL!$A:$G,6)),"")</f>
        <v/>
      </c>
      <c r="L150" s="12" t="str">
        <f>IFERROR(IF(VLOOKUP(A150,VocabularyFR!$A:$G,6)=0,"",VLOOKUP(A150,VocabularyFR!$A:$G,6)),"")</f>
        <v/>
      </c>
      <c r="M150" s="12" t="str">
        <f>IFERROR(IF(VLOOKUP(A150,Vocabulary!$A:$F,3)=0,"",VLOOKUP(A150,Vocabulary!$A:$F,3)),"")</f>
        <v xml:space="preserve">See issue: https://joinup.ec.europa.eu/asset/cpsv-ap/issue/extending-processing-time-property-public-service
This class represents the time it takes to operate a Public Service or to complete a change in the provision of a Public Service for a given client. Typically this will be the time taken to process an application once it has been received by the service provider. This can be a time range, an average time, an exact time for execution or any other indication of time. The actual information is provided by a combination of three properties in addition to the usual identifier. They indicate the number and unit of time (e.g. 3 days) plus an indication whether this is an average time, an exact time or a maximum time.
</v>
      </c>
      <c r="N150" s="12" t="str">
        <f>IFERROR(IF(VLOOKUP(A150,VocabularyNL!$A:$H,7)=0,"",VLOOKUP(A150,VocabularyNL!$A:$H,7)),"")</f>
        <v/>
      </c>
      <c r="O150" s="12" t="str">
        <f>IFERROR(IF(VLOOKUP(A150,VocabularyFR!$A:$H,7)=0,"",VLOOKUP(A150,VocabularyFR!$A:$H,7)),"")</f>
        <v/>
      </c>
      <c r="P150" s="12" t="str">
        <f>IF($A150&lt;&gt;"",IF(VLOOKUP($A150,Vocabulary!$A:$J,7,)&lt;&gt;"",VLOOKUP($A150,Vocabulary!$A:$J,7,),""),"")</f>
        <v/>
      </c>
      <c r="Q150" s="12" t="str">
        <f>IFERROR(IF(VLOOKUP(A150,VocabularyNL!$A:$H,8)=0,"",VLOOKUP(A150,VocabularyNL!$A:$H,8)),"")</f>
        <v/>
      </c>
      <c r="R150" s="12" t="str">
        <f>IFERROR(IF(VLOOKUP(A150,VocabularyFR!$A:$H,8)=0,"",VLOOKUP(A150,VocabularyFR!$A:$H,8)),"")</f>
        <v/>
      </c>
      <c r="S150" s="12" t="str">
        <f>VLOOKUP(Table9[[#This Row],[Id]],Vocabulary!A:K,11)</f>
        <v>no</v>
      </c>
      <c r="T150" s="12" t="str">
        <f>VLOOKUP(Table9[[#This Row],[Id]],Vocabulary!A:L,12)</f>
        <v>no</v>
      </c>
    </row>
    <row r="151" spans="1:20" ht="28.8" hidden="1" x14ac:dyDescent="0.3">
      <c r="A151" s="4">
        <v>150</v>
      </c>
      <c r="B151" s="12" t="str">
        <f>IF($A151&lt;&gt;"",IF(VLOOKUP($A151,VocabularyAdoption!$A:$K,8,)=0,"",VLOOKUP($A151,VocabularyAdoption!$A:$K,8,)),"")</f>
        <v/>
      </c>
      <c r="C151" s="12" t="str">
        <f>IF($A151&lt;&gt;"",VLOOKUP($A151,Vocabulary!$A:$J,6,),"")</f>
        <v>EU</v>
      </c>
      <c r="D151" s="12" t="str">
        <f>IF($A151&lt;&gt;"",VLOOKUP($A151,Vocabulary!$A:$J,8,),"")</f>
        <v>eu</v>
      </c>
      <c r="E151" s="12" t="str">
        <f>IFERROR(VLOOKUP(D151,Prefix!$A:$B,2,),"")</f>
        <v>eu:</v>
      </c>
      <c r="F151" s="12" t="str">
        <f>IF($A151&lt;&gt;"",IF(VLOOKUP($A151,Vocabulary!$A:$J,9,)=0,"",VLOOKUP($A151,Vocabulary!$A:$J,9,)),"")</f>
        <v/>
      </c>
      <c r="G151" s="12" t="str">
        <f>IF($A151&lt;&gt;"",VLOOKUP($A151,Vocabulary!$A:$J,4,),"")</f>
        <v>Organization</v>
      </c>
      <c r="H151" s="12" t="str">
        <f>IF($A151&lt;&gt;"",VLOOKUP($A151,Vocabulary!$A:$J,5,),"")</f>
        <v>Property</v>
      </c>
      <c r="I151" s="12" t="str">
        <f>IF(Table9[[#This Row],[URIName]]="",IF(AND(H151="ConceptScheme",LEFT(D151,7) &lt;&gt; "inspire", LEFT(D151,4) &lt;&gt; "oeaw"),CONCATENATE("&lt;",E151,LOWER(IF(F151="",J151,F151)),"&gt;"),CONCATENATE("&lt;",E151,IF(F151="",J151,F151),"&gt;")),CONCATENATE("&lt;",Table9[[#This Row],[URIName]],"&gt;"))</f>
        <v>&lt;eu:ProcessingTimeIdentifier&gt;</v>
      </c>
      <c r="J151" s="12" t="str">
        <f>IF($A151&lt;&gt;"",VLOOKUP($A151,Vocabulary!$A:$J,2,),"")</f>
        <v>ProcessingTimeIdentifier</v>
      </c>
      <c r="K151" s="12" t="str">
        <f>IFERROR(IF(VLOOKUP(A151,VocabularyNL!$A:$G,6)=0,"",VLOOKUP(A151,VocabularyNL!$A:$G,6)),"")</f>
        <v/>
      </c>
      <c r="L151" s="12" t="str">
        <f>IFERROR(IF(VLOOKUP(A151,VocabularyFR!$A:$G,6)=0,"",VLOOKUP(A151,VocabularyFR!$A:$G,6)),"")</f>
        <v/>
      </c>
      <c r="M151" s="12" t="str">
        <f>IFERROR(IF(VLOOKUP(A151,Vocabulary!$A:$F,3)=0,"",VLOOKUP(A151,Vocabulary!$A:$F,3)),"")</f>
        <v>This property represents a formally-issued Identifier for the Processing Time.</v>
      </c>
      <c r="N151" s="12" t="str">
        <f>IFERROR(IF(VLOOKUP(A151,VocabularyNL!$A:$H,7)=0,"",VLOOKUP(A151,VocabularyNL!$A:$H,7)),"")</f>
        <v/>
      </c>
      <c r="O151" s="12" t="str">
        <f>IFERROR(IF(VLOOKUP(A151,VocabularyFR!$A:$H,7)=0,"",VLOOKUP(A151,VocabularyFR!$A:$H,7)),"")</f>
        <v/>
      </c>
      <c r="P151" s="12" t="str">
        <f>IF($A151&lt;&gt;"",IF(VLOOKUP($A151,Vocabulary!$A:$J,7,)&lt;&gt;"",VLOOKUP($A151,Vocabulary!$A:$J,7,),""),"")</f>
        <v/>
      </c>
      <c r="Q151" s="12" t="str">
        <f>IFERROR(IF(VLOOKUP(A151,VocabularyNL!$A:$H,8)=0,"",VLOOKUP(A151,VocabularyNL!$A:$H,8)),"")</f>
        <v/>
      </c>
      <c r="R151" s="12" t="str">
        <f>IFERROR(IF(VLOOKUP(A151,VocabularyFR!$A:$H,8)=0,"",VLOOKUP(A151,VocabularyFR!$A:$H,8)),"")</f>
        <v/>
      </c>
      <c r="S151" s="12" t="str">
        <f>VLOOKUP(Table9[[#This Row],[Id]],Vocabulary!A:K,11)</f>
        <v>no</v>
      </c>
      <c r="T151" s="12" t="str">
        <f>VLOOKUP(Table9[[#This Row],[Id]],Vocabulary!A:L,12)</f>
        <v>no</v>
      </c>
    </row>
    <row r="152" spans="1:20" ht="43.2" hidden="1" x14ac:dyDescent="0.3">
      <c r="A152" s="4">
        <v>151</v>
      </c>
      <c r="B152" s="12" t="str">
        <f>IF($A152&lt;&gt;"",IF(VLOOKUP($A152,VocabularyAdoption!$A:$K,8,)=0,"",VLOOKUP($A152,VocabularyAdoption!$A:$K,8,)),"")</f>
        <v/>
      </c>
      <c r="C152" s="12" t="str">
        <f>IF($A152&lt;&gt;"",VLOOKUP($A152,Vocabulary!$A:$J,6,),"")</f>
        <v>EU</v>
      </c>
      <c r="D152" s="12" t="str">
        <f>IF($A152&lt;&gt;"",VLOOKUP($A152,Vocabulary!$A:$J,8,),"")</f>
        <v>eu</v>
      </c>
      <c r="E152" s="12" t="str">
        <f>IFERROR(VLOOKUP(D152,Prefix!$A:$B,2,),"")</f>
        <v>eu:</v>
      </c>
      <c r="F152" s="12" t="str">
        <f>IF($A152&lt;&gt;"",IF(VLOOKUP($A152,Vocabulary!$A:$J,9,)=0,"",VLOOKUP($A152,Vocabulary!$A:$J,9,)),"")</f>
        <v/>
      </c>
      <c r="G152" s="12" t="str">
        <f>IF($A152&lt;&gt;"",VLOOKUP($A152,Vocabulary!$A:$J,4,),"")</f>
        <v>Organization</v>
      </c>
      <c r="H152" s="12" t="str">
        <f>IF($A152&lt;&gt;"",VLOOKUP($A152,Vocabulary!$A:$J,5,),"")</f>
        <v>Property</v>
      </c>
      <c r="I152" s="12" t="str">
        <f>IF(Table9[[#This Row],[URIName]]="",IF(AND(H152="ConceptScheme",LEFT(D152,7) &lt;&gt; "inspire", LEFT(D152,4) &lt;&gt; "oeaw"),CONCATENATE("&lt;",E152,LOWER(IF(F152="",J152,F152)),"&gt;"),CONCATENATE("&lt;",E152,IF(F152="",J152,F152),"&gt;")),CONCATENATE("&lt;",Table9[[#This Row],[URIName]],"&gt;"))</f>
        <v>&lt;eu:ProcessingTimeMeasurementUnit&gt;</v>
      </c>
      <c r="J152" s="12" t="str">
        <f>IF($A152&lt;&gt;"",VLOOKUP($A152,Vocabulary!$A:$J,2,),"")</f>
        <v>ProcessingTimeMeasurementUnit</v>
      </c>
      <c r="K152" s="12" t="str">
        <f>IFERROR(IF(VLOOKUP(A152,VocabularyNL!$A:$G,6)=0,"",VLOOKUP(A152,VocabularyNL!$A:$G,6)),"")</f>
        <v/>
      </c>
      <c r="L152" s="12" t="str">
        <f>IFERROR(IF(VLOOKUP(A152,VocabularyFR!$A:$G,6)=0,"",VLOOKUP(A152,VocabularyFR!$A:$G,6)),"")</f>
        <v/>
      </c>
      <c r="M152" s="12" t="str">
        <f>IFERROR(IF(VLOOKUP(A152,Vocabulary!$A:$F,3)=0,"",VLOOKUP(A152,Vocabulary!$A:$F,3)),"")</f>
        <v>This property indicates the unit of time using a controlled list of values: Minutes, Hours, Days, Weeks, Months, Years.</v>
      </c>
      <c r="N152" s="12" t="str">
        <f>IFERROR(IF(VLOOKUP(A152,VocabularyNL!$A:$H,7)=0,"",VLOOKUP(A152,VocabularyNL!$A:$H,7)),"")</f>
        <v/>
      </c>
      <c r="O152" s="12" t="str">
        <f>IFERROR(IF(VLOOKUP(A152,VocabularyFR!$A:$H,7)=0,"",VLOOKUP(A152,VocabularyFR!$A:$H,7)),"")</f>
        <v/>
      </c>
      <c r="P152" s="12" t="str">
        <f>IF($A152&lt;&gt;"",IF(VLOOKUP($A152,Vocabulary!$A:$J,7,)&lt;&gt;"",VLOOKUP($A152,Vocabulary!$A:$J,7,),""),"")</f>
        <v/>
      </c>
      <c r="Q152" s="12" t="str">
        <f>IFERROR(IF(VLOOKUP(A152,VocabularyNL!$A:$H,8)=0,"",VLOOKUP(A152,VocabularyNL!$A:$H,8)),"")</f>
        <v/>
      </c>
      <c r="R152" s="12" t="str">
        <f>IFERROR(IF(VLOOKUP(A152,VocabularyFR!$A:$H,8)=0,"",VLOOKUP(A152,VocabularyFR!$A:$H,8)),"")</f>
        <v/>
      </c>
      <c r="S152" s="12" t="str">
        <f>VLOOKUP(Table9[[#This Row],[Id]],Vocabulary!A:K,11)</f>
        <v>no</v>
      </c>
      <c r="T152" s="12" t="str">
        <f>VLOOKUP(Table9[[#This Row],[Id]],Vocabulary!A:L,12)</f>
        <v>no</v>
      </c>
    </row>
    <row r="153" spans="1:20" hidden="1" x14ac:dyDescent="0.3">
      <c r="A153" s="4">
        <v>152</v>
      </c>
      <c r="B153" s="12" t="str">
        <f>IF($A153&lt;&gt;"",IF(VLOOKUP($A153,VocabularyAdoption!$A:$K,8,)=0,"",VLOOKUP($A153,VocabularyAdoption!$A:$K,8,)),"")</f>
        <v/>
      </c>
      <c r="C153" s="12" t="str">
        <f>IF($A153&lt;&gt;"",VLOOKUP($A153,Vocabulary!$A:$J,6,),"")</f>
        <v>EU</v>
      </c>
      <c r="D153" s="12" t="str">
        <f>IF($A153&lt;&gt;"",VLOOKUP($A153,Vocabulary!$A:$J,8,),"")</f>
        <v>eu</v>
      </c>
      <c r="E153" s="12" t="str">
        <f>IFERROR(VLOOKUP(D153,Prefix!$A:$B,2,),"")</f>
        <v>eu:</v>
      </c>
      <c r="F153" s="12" t="str">
        <f>IF($A153&lt;&gt;"",IF(VLOOKUP($A153,Vocabulary!$A:$J,9,)=0,"",VLOOKUP($A153,Vocabulary!$A:$J,9,)),"")</f>
        <v/>
      </c>
      <c r="G153" s="12" t="str">
        <f>IF($A153&lt;&gt;"",VLOOKUP($A153,Vocabulary!$A:$J,4,),"")</f>
        <v>Organization</v>
      </c>
      <c r="H153" s="12" t="str">
        <f>IF($A153&lt;&gt;"",VLOOKUP($A153,Vocabulary!$A:$J,5,),"")</f>
        <v>Property</v>
      </c>
      <c r="I153" s="12" t="str">
        <f>IF(Table9[[#This Row],[URIName]]="",IF(AND(H153="ConceptScheme",LEFT(D153,7) &lt;&gt; "inspire", LEFT(D153,4) &lt;&gt; "oeaw"),CONCATENATE("&lt;",E153,LOWER(IF(F153="",J153,F153)),"&gt;"),CONCATENATE("&lt;",E153,IF(F153="",J153,F153),"&gt;")),CONCATENATE("&lt;",Table9[[#This Row],[URIName]],"&gt;"))</f>
        <v>&lt;eu:ProcessingTimeQuantitativeValue&gt;</v>
      </c>
      <c r="J153" s="12" t="str">
        <f>IF($A153&lt;&gt;"",VLOOKUP($A153,Vocabulary!$A:$J,2,),"")</f>
        <v>ProcessingTimeQuantitativeValue</v>
      </c>
      <c r="K153" s="12" t="str">
        <f>IFERROR(IF(VLOOKUP(A153,VocabularyNL!$A:$G,6)=0,"",VLOOKUP(A153,VocabularyNL!$A:$G,6)),"")</f>
        <v/>
      </c>
      <c r="L153" s="12" t="str">
        <f>IFERROR(IF(VLOOKUP(A153,VocabularyFR!$A:$G,6)=0,"",VLOOKUP(A153,VocabularyFR!$A:$G,6)),"")</f>
        <v/>
      </c>
      <c r="M153" s="12" t="str">
        <f>IFERROR(IF(VLOOKUP(A153,Vocabulary!$A:$F,3)=0,"",VLOOKUP(A153,Vocabulary!$A:$F,3)),"")</f>
        <v>This property provides the number of units.</v>
      </c>
      <c r="N153" s="12" t="str">
        <f>IFERROR(IF(VLOOKUP(A153,VocabularyNL!$A:$H,7)=0,"",VLOOKUP(A153,VocabularyNL!$A:$H,7)),"")</f>
        <v/>
      </c>
      <c r="O153" s="12" t="str">
        <f>IFERROR(IF(VLOOKUP(A153,VocabularyFR!$A:$H,7)=0,"",VLOOKUP(A153,VocabularyFR!$A:$H,7)),"")</f>
        <v/>
      </c>
      <c r="P153" s="12" t="str">
        <f>IF($A153&lt;&gt;"",IF(VLOOKUP($A153,Vocabulary!$A:$J,7,)&lt;&gt;"",VLOOKUP($A153,Vocabulary!$A:$J,7,),""),"")</f>
        <v/>
      </c>
      <c r="Q153" s="12" t="str">
        <f>IFERROR(IF(VLOOKUP(A153,VocabularyNL!$A:$H,8)=0,"",VLOOKUP(A153,VocabularyNL!$A:$H,8)),"")</f>
        <v/>
      </c>
      <c r="R153" s="12" t="str">
        <f>IFERROR(IF(VLOOKUP(A153,VocabularyFR!$A:$H,8)=0,"",VLOOKUP(A153,VocabularyFR!$A:$H,8)),"")</f>
        <v/>
      </c>
      <c r="S153" s="12" t="str">
        <f>VLOOKUP(Table9[[#This Row],[Id]],Vocabulary!A:K,11)</f>
        <v>no</v>
      </c>
      <c r="T153" s="12" t="str">
        <f>VLOOKUP(Table9[[#This Row],[Id]],Vocabulary!A:L,12)</f>
        <v>no</v>
      </c>
    </row>
    <row r="154" spans="1:20" ht="57.6" hidden="1" x14ac:dyDescent="0.3">
      <c r="A154" s="4">
        <v>153</v>
      </c>
      <c r="B154" s="12" t="str">
        <f>IF($A154&lt;&gt;"",IF(VLOOKUP($A154,VocabularyAdoption!$A:$K,8,)=0,"",VLOOKUP($A154,VocabularyAdoption!$A:$K,8,)),"")</f>
        <v/>
      </c>
      <c r="C154" s="12" t="str">
        <f>IF($A154&lt;&gt;"",VLOOKUP($A154,Vocabulary!$A:$J,6,),"")</f>
        <v>EU</v>
      </c>
      <c r="D154" s="12" t="str">
        <f>IF($A154&lt;&gt;"",VLOOKUP($A154,Vocabulary!$A:$J,8,),"")</f>
        <v>eu</v>
      </c>
      <c r="E154" s="12" t="str">
        <f>IFERROR(VLOOKUP(D154,Prefix!$A:$B,2,),"")</f>
        <v>eu:</v>
      </c>
      <c r="F154" s="12" t="str">
        <f>IF($A154&lt;&gt;"",IF(VLOOKUP($A154,Vocabulary!$A:$J,9,)=0,"",VLOOKUP($A154,Vocabulary!$A:$J,9,)),"")</f>
        <v/>
      </c>
      <c r="G154" s="12" t="str">
        <f>IF($A154&lt;&gt;"",VLOOKUP($A154,Vocabulary!$A:$J,4,),"")</f>
        <v>Organization</v>
      </c>
      <c r="H154" s="12" t="str">
        <f>IF($A154&lt;&gt;"",VLOOKUP($A154,Vocabulary!$A:$J,5,),"")</f>
        <v>Property</v>
      </c>
      <c r="I154" s="12" t="str">
        <f>IF(Table9[[#This Row],[URIName]]="",IF(AND(H154="ConceptScheme",LEFT(D154,7) &lt;&gt; "inspire", LEFT(D154,4) &lt;&gt; "oeaw"),CONCATENATE("&lt;",E154,LOWER(IF(F154="",J154,F154)),"&gt;"),CONCATENATE("&lt;",E154,IF(F154="",J154,F154),"&gt;")),CONCATENATE("&lt;",Table9[[#This Row],[URIName]],"&gt;"))</f>
        <v>&lt;eu:ProcessingTimeOpeningHours&gt;</v>
      </c>
      <c r="J154" s="12" t="str">
        <f>IF($A154&lt;&gt;"",VLOOKUP($A154,Vocabulary!$A:$J,2,),"")</f>
        <v>ProcessingTimeOpeningHours</v>
      </c>
      <c r="K154" s="12" t="str">
        <f>IFERROR(IF(VLOOKUP(A154,VocabularyNL!$A:$G,6)=0,"",VLOOKUP(A154,VocabularyNL!$A:$G,6)),"")</f>
        <v/>
      </c>
      <c r="L154" s="12" t="str">
        <f>IFERROR(IF(VLOOKUP(A154,VocabularyFR!$A:$G,6)=0,"",VLOOKUP(A154,VocabularyFR!$A:$G,6)),"")</f>
        <v/>
      </c>
      <c r="M154" s="12" t="str">
        <f>IFERROR(IF(VLOOKUP(A154,Vocabulary!$A:$F,3)=0,"",VLOOKUP(A154,Vocabulary!$A:$F,3)),"")</f>
        <v>The type property of the Processing Time class uses a controlled vocabulary to indicate  whether the indicated period is: exact, minimum, maximum or average.</v>
      </c>
      <c r="N154" s="12" t="str">
        <f>IFERROR(IF(VLOOKUP(A154,VocabularyNL!$A:$H,7)=0,"",VLOOKUP(A154,VocabularyNL!$A:$H,7)),"")</f>
        <v/>
      </c>
      <c r="O154" s="12" t="str">
        <f>IFERROR(IF(VLOOKUP(A154,VocabularyFR!$A:$H,7)=0,"",VLOOKUP(A154,VocabularyFR!$A:$H,7)),"")</f>
        <v/>
      </c>
      <c r="P154" s="12" t="str">
        <f>IF($A154&lt;&gt;"",IF(VLOOKUP($A154,Vocabulary!$A:$J,7,)&lt;&gt;"",VLOOKUP($A154,Vocabulary!$A:$J,7,),""),"")</f>
        <v/>
      </c>
      <c r="Q154" s="12" t="str">
        <f>IFERROR(IF(VLOOKUP(A154,VocabularyNL!$A:$H,8)=0,"",VLOOKUP(A154,VocabularyNL!$A:$H,8)),"")</f>
        <v/>
      </c>
      <c r="R154" s="12" t="str">
        <f>IFERROR(IF(VLOOKUP(A154,VocabularyFR!$A:$H,8)=0,"",VLOOKUP(A154,VocabularyFR!$A:$H,8)),"")</f>
        <v/>
      </c>
      <c r="S154" s="12" t="str">
        <f>VLOOKUP(Table9[[#This Row],[Id]],Vocabulary!A:K,11)</f>
        <v>no</v>
      </c>
      <c r="T154" s="12" t="str">
        <f>VLOOKUP(Table9[[#This Row],[Id]],Vocabulary!A:L,12)</f>
        <v>no</v>
      </c>
    </row>
    <row r="155" spans="1:20" ht="316.8" hidden="1" x14ac:dyDescent="0.3">
      <c r="A155" s="4">
        <v>154</v>
      </c>
      <c r="B155" s="12" t="str">
        <f>IF($A155&lt;&gt;"",IF(VLOOKUP($A155,VocabularyAdoption!$A:$K,8,)=0,"",VLOOKUP($A155,VocabularyAdoption!$A:$K,8,)),"")</f>
        <v/>
      </c>
      <c r="C155" s="12" t="str">
        <f>IF($A155&lt;&gt;"",VLOOKUP($A155,Vocabulary!$A:$J,6,),"")</f>
        <v>EU</v>
      </c>
      <c r="D155" s="12" t="str">
        <f>IF($A155&lt;&gt;"",VLOOKUP($A155,Vocabulary!$A:$J,8,),"")</f>
        <v>eu-org</v>
      </c>
      <c r="E155" s="12" t="str">
        <f>IFERROR(VLOOKUP(D155,Prefix!$A:$B,2,),"")</f>
        <v>http://data.europa.eu/m8g/</v>
      </c>
      <c r="F155" s="12" t="str">
        <f>IF($A155&lt;&gt;"",IF(VLOOKUP($A155,Vocabulary!$A:$J,9,)=0,"",VLOOKUP($A155,Vocabulary!$A:$J,9,)),"")</f>
        <v/>
      </c>
      <c r="G155" s="12" t="str">
        <f>IF($A155&lt;&gt;"",VLOOKUP($A155,Vocabulary!$A:$J,4,),"")</f>
        <v>Organization</v>
      </c>
      <c r="H155" s="12" t="str">
        <f>IF($A155&lt;&gt;"",VLOOKUP($A155,Vocabulary!$A:$J,5,),"")</f>
        <v>Class</v>
      </c>
      <c r="I155" s="12" t="str">
        <f>IF(Table9[[#This Row],[URIName]]="",IF(AND(H155="ConceptScheme",LEFT(D155,7) &lt;&gt; "inspire", LEFT(D155,4) &lt;&gt; "oeaw"),CONCATENATE("&lt;",E155,LOWER(IF(F155="",J155,F155)),"&gt;"),CONCATENATE("&lt;",E155,IF(F155="",J155,F155),"&gt;")),CONCATENATE("&lt;",Table9[[#This Row],[URIName]],"&gt;"))</f>
        <v>&lt;http://data.europa.eu/m8g/PublicOrganization&gt;</v>
      </c>
      <c r="J155" s="12" t="str">
        <f>IF($A155&lt;&gt;"",VLOOKUP($A155,Vocabulary!$A:$J,2,),"")</f>
        <v>PublicOrganization</v>
      </c>
      <c r="K155" s="12" t="str">
        <f>IFERROR(IF(VLOOKUP(A155,VocabularyNL!$A:$G,6)=0,"",VLOOKUP(A155,VocabularyNL!$A:$G,6)),"")</f>
        <v/>
      </c>
      <c r="L155" s="12" t="str">
        <f>IFERROR(IF(VLOOKUP(A155,VocabularyFR!$A:$G,6)=0,"",VLOOKUP(A155,VocabularyFR!$A:$G,6)),"")</f>
        <v/>
      </c>
      <c r="M155" s="12" t="str">
        <f>IFERROR(IF(VLOOKUP(A155,Vocabulary!$A:$F,3)=0,"",VLOOKUP(A155,Vocabulary!$A:$F,3)),"")</f>
        <v xml:space="preserve">It is a subclass of the W3C's Organisation ontology: It meets all the requirements, however, this is only so if it is used in a particular way, notably if different organizations use common code lists as values, in particular, for properties such as org:classification and org:purpose. The Public Organization class represents the organization. One organization may comprise several sub-organizations and any organization may have one or more organizational units. Each of these is described using the same properties and relationships. In the RDF release of the CPOV,  his class is bound to cpov:PublicOrganization which is defined as a sub class of org:Organization. In some cases, albeit rare ones, a Public Organization may not be a legal entity, furthermore, the definition is considered sufficiently distinct that it is inappropriate to define cpov:PublicOrganization as a sub class of org:FormalOrganization which may otherwise be considered natural. It is noteworthy in that context that cpov:PublicOrganization is not defined as disjoint with org:FormalOrganization or any other class.
</v>
      </c>
      <c r="N155" s="12" t="str">
        <f>IFERROR(IF(VLOOKUP(A155,VocabularyNL!$A:$H,7)=0,"",VLOOKUP(A155,VocabularyNL!$A:$H,7)),"")</f>
        <v/>
      </c>
      <c r="O155" s="12" t="str">
        <f>IFERROR(IF(VLOOKUP(A155,VocabularyFR!$A:$H,7)=0,"",VLOOKUP(A155,VocabularyFR!$A:$H,7)),"")</f>
        <v/>
      </c>
      <c r="P155" s="12" t="str">
        <f>IF($A155&lt;&gt;"",IF(VLOOKUP($A155,Vocabulary!$A:$J,7,)&lt;&gt;"",VLOOKUP($A155,Vocabulary!$A:$J,7,),""),"")</f>
        <v/>
      </c>
      <c r="Q155" s="12" t="str">
        <f>IFERROR(IF(VLOOKUP(A155,VocabularyNL!$A:$H,8)=0,"",VLOOKUP(A155,VocabularyNL!$A:$H,8)),"")</f>
        <v/>
      </c>
      <c r="R155" s="12" t="str">
        <f>IFERROR(IF(VLOOKUP(A155,VocabularyFR!$A:$H,8)=0,"",VLOOKUP(A155,VocabularyFR!$A:$H,8)),"")</f>
        <v/>
      </c>
      <c r="S155" s="12" t="str">
        <f>VLOOKUP(Table9[[#This Row],[Id]],Vocabulary!A:K,11)</f>
        <v>no</v>
      </c>
      <c r="T155" s="12" t="str">
        <f>VLOOKUP(Table9[[#This Row],[Id]],Vocabulary!A:L,12)</f>
        <v>no</v>
      </c>
    </row>
    <row r="156" spans="1:20" ht="187.2" hidden="1" x14ac:dyDescent="0.3">
      <c r="A156" s="4">
        <v>155</v>
      </c>
      <c r="B156" s="12" t="str">
        <f>IF($A156&lt;&gt;"",IF(VLOOKUP($A156,VocabularyAdoption!$A:$K,8,)=0,"",VLOOKUP($A156,VocabularyAdoption!$A:$K,8,)),"")</f>
        <v/>
      </c>
      <c r="C156" s="12" t="str">
        <f>IF($A156&lt;&gt;"",VLOOKUP($A156,Vocabulary!$A:$J,6,),"")</f>
        <v>EU</v>
      </c>
      <c r="D156" s="12" t="str">
        <f>IF($A156&lt;&gt;"",VLOOKUP($A156,Vocabulary!$A:$J,8,),"")</f>
        <v>eu</v>
      </c>
      <c r="E156" s="12" t="str">
        <f>IFERROR(VLOOKUP(D156,Prefix!$A:$B,2,),"")</f>
        <v>eu:</v>
      </c>
      <c r="F156" s="12" t="str">
        <f>IF($A156&lt;&gt;"",IF(VLOOKUP($A156,Vocabulary!$A:$J,9,)=0,"",VLOOKUP($A156,Vocabulary!$A:$J,9,)),"")</f>
        <v/>
      </c>
      <c r="G156" s="12" t="str">
        <f>IF($A156&lt;&gt;"",VLOOKUP($A156,Vocabulary!$A:$J,4,),"")</f>
        <v>Organization</v>
      </c>
      <c r="H156" s="12" t="str">
        <f>IF($A156&lt;&gt;"",VLOOKUP($A156,Vocabulary!$A:$J,5,),"")</f>
        <v>Property</v>
      </c>
      <c r="I156" s="12" t="str">
        <f>IF(Table9[[#This Row],[URIName]]="",IF(AND(H156="ConceptScheme",LEFT(D156,7) &lt;&gt; "inspire", LEFT(D156,4) &lt;&gt; "oeaw"),CONCATENATE("&lt;",E156,LOWER(IF(F156="",J156,F156)),"&gt;"),CONCATENATE("&lt;",E156,IF(F156="",J156,F156),"&gt;")),CONCATENATE("&lt;",Table9[[#This Row],[URIName]],"&gt;"))</f>
        <v>&lt;eu:PublicOrganizationIdentifier&gt;</v>
      </c>
      <c r="J156" s="12" t="str">
        <f>IF($A156&lt;&gt;"",VLOOKUP($A156,Vocabulary!$A:$J,2,),"")</f>
        <v>PublicOrganizationIdentifier</v>
      </c>
      <c r="K156" s="12" t="str">
        <f>IFERROR(IF(VLOOKUP(A156,VocabularyNL!$A:$G,6)=0,"",VLOOKUP(A156,VocabularyNL!$A:$G,6)),"")</f>
        <v/>
      </c>
      <c r="L156" s="12" t="str">
        <f>IFERROR(IF(VLOOKUP(A156,VocabularyFR!$A:$G,6)=0,"",VLOOKUP(A156,VocabularyFR!$A:$G,6)),"")</f>
        <v/>
      </c>
      <c r="M156" s="12" t="str">
        <f>IFERROR(IF(VLOOKUP(A156,Vocabulary!$A:$F,3)=0,"",VLOOKUP(A156,Vocabulary!$A:$F,3)),"")</f>
        <v xml:space="preserve">Many organizations are referred to by an acronym or some other identifier. For
example, among the EU institutions, the ECB is the identifier for the European Central
Bank, OLAF for the European Anti-Fraud Office, and so on. These are formally
recognised by the European Commission which provides a list of such acronyms17
.
Analogous lists should be used in other contexts.
In the RDF release of the CPOV, this property is bound to org:identifier.
</v>
      </c>
      <c r="N156" s="12" t="str">
        <f>IFERROR(IF(VLOOKUP(A156,VocabularyNL!$A:$H,7)=0,"",VLOOKUP(A156,VocabularyNL!$A:$H,7)),"")</f>
        <v/>
      </c>
      <c r="O156" s="12" t="str">
        <f>IFERROR(IF(VLOOKUP(A156,VocabularyFR!$A:$H,7)=0,"",VLOOKUP(A156,VocabularyFR!$A:$H,7)),"")</f>
        <v/>
      </c>
      <c r="P156" s="12" t="str">
        <f>IF($A156&lt;&gt;"",IF(VLOOKUP($A156,Vocabulary!$A:$J,7,)&lt;&gt;"",VLOOKUP($A156,Vocabulary!$A:$J,7,),""),"")</f>
        <v/>
      </c>
      <c r="Q156" s="12" t="str">
        <f>IFERROR(IF(VLOOKUP(A156,VocabularyNL!$A:$H,8)=0,"",VLOOKUP(A156,VocabularyNL!$A:$H,8)),"")</f>
        <v/>
      </c>
      <c r="R156" s="12" t="str">
        <f>IFERROR(IF(VLOOKUP(A156,VocabularyFR!$A:$H,8)=0,"",VLOOKUP(A156,VocabularyFR!$A:$H,8)),"")</f>
        <v/>
      </c>
      <c r="S156" s="12" t="str">
        <f>VLOOKUP(Table9[[#This Row],[Id]],Vocabulary!A:K,11)</f>
        <v>no</v>
      </c>
      <c r="T156" s="12" t="str">
        <f>VLOOKUP(Table9[[#This Row],[Id]],Vocabulary!A:L,12)</f>
        <v>no</v>
      </c>
    </row>
    <row r="157" spans="1:20" ht="144" hidden="1" x14ac:dyDescent="0.3">
      <c r="A157" s="4">
        <v>156</v>
      </c>
      <c r="B157" s="12" t="str">
        <f>IF($A157&lt;&gt;"",IF(VLOOKUP($A157,VocabularyAdoption!$A:$K,8,)=0,"",VLOOKUP($A157,VocabularyAdoption!$A:$K,8,)),"")</f>
        <v/>
      </c>
      <c r="C157" s="12" t="str">
        <f>IF($A157&lt;&gt;"",VLOOKUP($A157,Vocabulary!$A:$J,6,),"")</f>
        <v>EU</v>
      </c>
      <c r="D157" s="12" t="str">
        <f>IF($A157&lt;&gt;"",VLOOKUP($A157,Vocabulary!$A:$J,8,),"")</f>
        <v>eu</v>
      </c>
      <c r="E157" s="12" t="str">
        <f>IFERROR(VLOOKUP(D157,Prefix!$A:$B,2,),"")</f>
        <v>eu:</v>
      </c>
      <c r="F157" s="12" t="str">
        <f>IF($A157&lt;&gt;"",IF(VLOOKUP($A157,Vocabulary!$A:$J,9,)=0,"",VLOOKUP($A157,Vocabulary!$A:$J,9,)),"")</f>
        <v/>
      </c>
      <c r="G157" s="12" t="str">
        <f>IF($A157&lt;&gt;"",VLOOKUP($A157,Vocabulary!$A:$J,4,),"")</f>
        <v>Organization</v>
      </c>
      <c r="H157" s="12" t="str">
        <f>IF($A157&lt;&gt;"",VLOOKUP($A157,Vocabulary!$A:$J,5,),"")</f>
        <v>Property</v>
      </c>
      <c r="I157" s="12" t="str">
        <f>IF(Table9[[#This Row],[URIName]]="",IF(AND(H157="ConceptScheme",LEFT(D157,7) &lt;&gt; "inspire", LEFT(D157,4) &lt;&gt; "oeaw"),CONCATENATE("&lt;",E157,LOWER(IF(F157="",J157,F157)),"&gt;"),CONCATENATE("&lt;",E157,IF(F157="",J157,F157),"&gt;")),CONCATENATE("&lt;",Table9[[#This Row],[URIName]],"&gt;"))</f>
        <v>&lt;eu:PublicOrganizationPreferredLabel&gt;</v>
      </c>
      <c r="J157" s="12" t="str">
        <f>IF($A157&lt;&gt;"",VLOOKUP($A157,Vocabulary!$A:$J,2,),"")</f>
        <v>PublicOrganizationPreferredLabel</v>
      </c>
      <c r="K157" s="12" t="str">
        <f>IFERROR(IF(VLOOKUP(A157,VocabularyNL!$A:$G,6)=0,"",VLOOKUP(A157,VocabularyNL!$A:$G,6)),"")</f>
        <v/>
      </c>
      <c r="L157" s="12" t="str">
        <f>IFERROR(IF(VLOOKUP(A157,VocabularyFR!$A:$G,6)=0,"",VLOOKUP(A157,VocabularyFR!$A:$G,6)),"")</f>
        <v/>
      </c>
      <c r="M157" s="12" t="str">
        <f>IFERROR(IF(VLOOKUP(A157,Vocabulary!$A:$F,3)=0,"",VLOOKUP(A157,Vocabulary!$A:$F,3)),"")</f>
        <v>As defined in the ORG Ontology, a preferred label is used to provide the primary,
legally recognised name of the organization. An organization may only have one such
name in any given language. Primary names may be provided in multiple languages
with multiple instances of the preferred label property.
In the RDF release of the CPOV, this property is bound to skos:prefLabel.</v>
      </c>
      <c r="N157" s="12" t="str">
        <f>IFERROR(IF(VLOOKUP(A157,VocabularyNL!$A:$H,7)=0,"",VLOOKUP(A157,VocabularyNL!$A:$H,7)),"")</f>
        <v/>
      </c>
      <c r="O157" s="12" t="str">
        <f>IFERROR(IF(VLOOKUP(A157,VocabularyFR!$A:$H,7)=0,"",VLOOKUP(A157,VocabularyFR!$A:$H,7)),"")</f>
        <v/>
      </c>
      <c r="P157" s="12" t="str">
        <f>IF($A157&lt;&gt;"",IF(VLOOKUP($A157,Vocabulary!$A:$J,7,)&lt;&gt;"",VLOOKUP($A157,Vocabulary!$A:$J,7,),""),"")</f>
        <v/>
      </c>
      <c r="Q157" s="12" t="str">
        <f>IFERROR(IF(VLOOKUP(A157,VocabularyNL!$A:$H,8)=0,"",VLOOKUP(A157,VocabularyNL!$A:$H,8)),"")</f>
        <v/>
      </c>
      <c r="R157" s="12" t="str">
        <f>IFERROR(IF(VLOOKUP(A157,VocabularyFR!$A:$H,8)=0,"",VLOOKUP(A157,VocabularyFR!$A:$H,8)),"")</f>
        <v/>
      </c>
      <c r="S157" s="12" t="str">
        <f>VLOOKUP(Table9[[#This Row],[Id]],Vocabulary!A:K,11)</f>
        <v>no</v>
      </c>
      <c r="T157" s="12" t="str">
        <f>VLOOKUP(Table9[[#This Row],[Id]],Vocabulary!A:L,12)</f>
        <v>no</v>
      </c>
    </row>
    <row r="158" spans="1:20" ht="72" hidden="1" x14ac:dyDescent="0.3">
      <c r="A158" s="4">
        <v>157</v>
      </c>
      <c r="B158" s="12" t="str">
        <f>IF($A158&lt;&gt;"",IF(VLOOKUP($A158,VocabularyAdoption!$A:$K,8,)=0,"",VLOOKUP($A158,VocabularyAdoption!$A:$K,8,)),"")</f>
        <v/>
      </c>
      <c r="C158" s="12" t="str">
        <f>IF($A158&lt;&gt;"",VLOOKUP($A158,Vocabulary!$A:$J,6,),"")</f>
        <v>EU</v>
      </c>
      <c r="D158" s="12" t="str">
        <f>IF($A158&lt;&gt;"",VLOOKUP($A158,Vocabulary!$A:$J,8,),"")</f>
        <v>eu</v>
      </c>
      <c r="E158" s="12" t="str">
        <f>IFERROR(VLOOKUP(D158,Prefix!$A:$B,2,),"")</f>
        <v>eu:</v>
      </c>
      <c r="F158" s="12" t="str">
        <f>IF($A158&lt;&gt;"",IF(VLOOKUP($A158,Vocabulary!$A:$J,9,)=0,"",VLOOKUP($A158,Vocabulary!$A:$J,9,)),"")</f>
        <v/>
      </c>
      <c r="G158" s="12" t="str">
        <f>IF($A158&lt;&gt;"",VLOOKUP($A158,Vocabulary!$A:$J,4,),"")</f>
        <v>Organization</v>
      </c>
      <c r="H158" s="12" t="str">
        <f>IF($A158&lt;&gt;"",VLOOKUP($A158,Vocabulary!$A:$J,5,),"")</f>
        <v>Property</v>
      </c>
      <c r="I158" s="12" t="str">
        <f>IF(Table9[[#This Row],[URIName]]="",IF(AND(H158="ConceptScheme",LEFT(D158,7) &lt;&gt; "inspire", LEFT(D158,4) &lt;&gt; "oeaw"),CONCATENATE("&lt;",E158,LOWER(IF(F158="",J158,F158)),"&gt;"),CONCATENATE("&lt;",E158,IF(F158="",J158,F158),"&gt;")),CONCATENATE("&lt;",Table9[[#This Row],[URIName]],"&gt;"))</f>
        <v>&lt;eu:PublicOrganizationAlternativeLabel&gt;</v>
      </c>
      <c r="J158" s="12" t="str">
        <f>IF($A158&lt;&gt;"",VLOOKUP($A158,Vocabulary!$A:$J,2,),"")</f>
        <v>PublicOrganizationAlternativeLabel</v>
      </c>
      <c r="K158" s="12" t="str">
        <f>IFERROR(IF(VLOOKUP(A158,VocabularyNL!$A:$G,6)=0,"",VLOOKUP(A158,VocabularyNL!$A:$G,6)),"")</f>
        <v/>
      </c>
      <c r="L158" s="12" t="str">
        <f>IFERROR(IF(VLOOKUP(A158,VocabularyFR!$A:$G,6)=0,"",VLOOKUP(A158,VocabularyFR!$A:$G,6)),"")</f>
        <v/>
      </c>
      <c r="M158" s="12" t="str">
        <f>IFERROR(IF(VLOOKUP(A158,Vocabulary!$A:$F,3)=0,"",VLOOKUP(A158,Vocabulary!$A:$F,3)),"")</f>
        <v>In line with ORG and SKOS itself, an organization may have any number of alternative
or informal names, irrespective of language.
In the RDF release of the CPOV, this property is bound to skos:altLabel</v>
      </c>
      <c r="N158" s="12" t="str">
        <f>IFERROR(IF(VLOOKUP(A158,VocabularyNL!$A:$H,7)=0,"",VLOOKUP(A158,VocabularyNL!$A:$H,7)),"")</f>
        <v/>
      </c>
      <c r="O158" s="12" t="str">
        <f>IFERROR(IF(VLOOKUP(A158,VocabularyFR!$A:$H,7)=0,"",VLOOKUP(A158,VocabularyFR!$A:$H,7)),"")</f>
        <v/>
      </c>
      <c r="P158" s="12" t="str">
        <f>IF($A158&lt;&gt;"",IF(VLOOKUP($A158,Vocabulary!$A:$J,7,)&lt;&gt;"",VLOOKUP($A158,Vocabulary!$A:$J,7,),""),"")</f>
        <v/>
      </c>
      <c r="Q158" s="12" t="str">
        <f>IFERROR(IF(VLOOKUP(A158,VocabularyNL!$A:$H,8)=0,"",VLOOKUP(A158,VocabularyNL!$A:$H,8)),"")</f>
        <v/>
      </c>
      <c r="R158" s="12" t="str">
        <f>IFERROR(IF(VLOOKUP(A158,VocabularyFR!$A:$H,8)=0,"",VLOOKUP(A158,VocabularyFR!$A:$H,8)),"")</f>
        <v/>
      </c>
      <c r="S158" s="12" t="str">
        <f>VLOOKUP(Table9[[#This Row],[Id]],Vocabulary!A:K,11)</f>
        <v>no</v>
      </c>
      <c r="T158" s="12" t="str">
        <f>VLOOKUP(Table9[[#This Row],[Id]],Vocabulary!A:L,12)</f>
        <v>no</v>
      </c>
    </row>
    <row r="159" spans="1:20" ht="57.6" hidden="1" x14ac:dyDescent="0.3">
      <c r="A159" s="4">
        <v>158</v>
      </c>
      <c r="B159" s="12" t="str">
        <f>IF($A159&lt;&gt;"",IF(VLOOKUP($A159,VocabularyAdoption!$A:$K,8,)=0,"",VLOOKUP($A159,VocabularyAdoption!$A:$K,8,)),"")</f>
        <v/>
      </c>
      <c r="C159" s="12" t="str">
        <f>IF($A159&lt;&gt;"",VLOOKUP($A159,Vocabulary!$A:$J,6,),"")</f>
        <v>EU</v>
      </c>
      <c r="D159" s="12" t="str">
        <f>IF($A159&lt;&gt;"",VLOOKUP($A159,Vocabulary!$A:$J,8,),"")</f>
        <v>eu</v>
      </c>
      <c r="E159" s="12" t="str">
        <f>IFERROR(VLOOKUP(D159,Prefix!$A:$B,2,),"")</f>
        <v>eu:</v>
      </c>
      <c r="F159" s="12" t="str">
        <f>IF($A159&lt;&gt;"",IF(VLOOKUP($A159,Vocabulary!$A:$J,9,)=0,"",VLOOKUP($A159,Vocabulary!$A:$J,9,)),"")</f>
        <v/>
      </c>
      <c r="G159" s="12" t="str">
        <f>IF($A159&lt;&gt;"",VLOOKUP($A159,Vocabulary!$A:$J,4,),"")</f>
        <v>Organization</v>
      </c>
      <c r="H159" s="12" t="str">
        <f>IF($A159&lt;&gt;"",VLOOKUP($A159,Vocabulary!$A:$J,5,),"")</f>
        <v>Property</v>
      </c>
      <c r="I159" s="12" t="str">
        <f>IF(Table9[[#This Row],[URIName]]="",IF(AND(H159="ConceptScheme",LEFT(D159,7) &lt;&gt; "inspire", LEFT(D159,4) &lt;&gt; "oeaw"),CONCATENATE("&lt;",E159,LOWER(IF(F159="",J159,F159)),"&gt;"),CONCATENATE("&lt;",E159,IF(F159="",J159,F159),"&gt;")),CONCATENATE("&lt;",Table9[[#This Row],[URIName]],"&gt;"))</f>
        <v>&lt;eu:PublicOrganizationDescription&gt;</v>
      </c>
      <c r="J159" s="12" t="str">
        <f>IF($A159&lt;&gt;"",VLOOKUP($A159,Vocabulary!$A:$J,2,),"")</f>
        <v>PublicOrganizationDescription</v>
      </c>
      <c r="K159" s="12" t="str">
        <f>IFERROR(IF(VLOOKUP(A159,VocabularyNL!$A:$G,6)=0,"",VLOOKUP(A159,VocabularyNL!$A:$G,6)),"")</f>
        <v/>
      </c>
      <c r="L159" s="12" t="str">
        <f>IFERROR(IF(VLOOKUP(A159,VocabularyFR!$A:$G,6)=0,"",VLOOKUP(A159,VocabularyFR!$A:$G,6)),"")</f>
        <v/>
      </c>
      <c r="M159" s="12" t="str">
        <f>IFERROR(IF(VLOOKUP(A159,Vocabulary!$A:$F,3)=0,"",VLOOKUP(A159,Vocabulary!$A:$F,3)),"")</f>
        <v>This property provides a textual description of the organization.
In the RDF release of the CPOV, this property is bound to dcterms:description.</v>
      </c>
      <c r="N159" s="12" t="str">
        <f>IFERROR(IF(VLOOKUP(A159,VocabularyNL!$A:$H,7)=0,"",VLOOKUP(A159,VocabularyNL!$A:$H,7)),"")</f>
        <v/>
      </c>
      <c r="O159" s="12" t="str">
        <f>IFERROR(IF(VLOOKUP(A159,VocabularyFR!$A:$H,7)=0,"",VLOOKUP(A159,VocabularyFR!$A:$H,7)),"")</f>
        <v/>
      </c>
      <c r="P159" s="12" t="str">
        <f>IF($A159&lt;&gt;"",IF(VLOOKUP($A159,Vocabulary!$A:$J,7,)&lt;&gt;"",VLOOKUP($A159,Vocabulary!$A:$J,7,),""),"")</f>
        <v/>
      </c>
      <c r="Q159" s="12" t="str">
        <f>IFERROR(IF(VLOOKUP(A159,VocabularyNL!$A:$H,8)=0,"",VLOOKUP(A159,VocabularyNL!$A:$H,8)),"")</f>
        <v/>
      </c>
      <c r="R159" s="12" t="str">
        <f>IFERROR(IF(VLOOKUP(A159,VocabularyFR!$A:$H,8)=0,"",VLOOKUP(A159,VocabularyFR!$A:$H,8)),"")</f>
        <v/>
      </c>
      <c r="S159" s="12" t="str">
        <f>VLOOKUP(Table9[[#This Row],[Id]],Vocabulary!A:K,11)</f>
        <v>no</v>
      </c>
      <c r="T159" s="12" t="str">
        <f>VLOOKUP(Table9[[#This Row],[Id]],Vocabulary!A:L,12)</f>
        <v>no</v>
      </c>
    </row>
    <row r="160" spans="1:20" ht="57.6" hidden="1" x14ac:dyDescent="0.3">
      <c r="A160" s="4">
        <v>159</v>
      </c>
      <c r="B160" s="12" t="str">
        <f>IF($A160&lt;&gt;"",IF(VLOOKUP($A160,VocabularyAdoption!$A:$K,8,)=0,"",VLOOKUP($A160,VocabularyAdoption!$A:$K,8,)),"")</f>
        <v/>
      </c>
      <c r="C160" s="12" t="str">
        <f>IF($A160&lt;&gt;"",VLOOKUP($A160,Vocabulary!$A:$J,6,),"")</f>
        <v>EU</v>
      </c>
      <c r="D160" s="12" t="str">
        <f>IF($A160&lt;&gt;"",VLOOKUP($A160,Vocabulary!$A:$J,8,),"")</f>
        <v>eu</v>
      </c>
      <c r="E160" s="12" t="str">
        <f>IFERROR(VLOOKUP(D160,Prefix!$A:$B,2,),"")</f>
        <v>eu:</v>
      </c>
      <c r="F160" s="12" t="str">
        <f>IF($A160&lt;&gt;"",IF(VLOOKUP($A160,Vocabulary!$A:$J,9,)=0,"",VLOOKUP($A160,Vocabulary!$A:$J,9,)),"")</f>
        <v/>
      </c>
      <c r="G160" s="12" t="str">
        <f>IF($A160&lt;&gt;"",VLOOKUP($A160,Vocabulary!$A:$J,4,),"")</f>
        <v>Organization</v>
      </c>
      <c r="H160" s="12" t="str">
        <f>IF($A160&lt;&gt;"",VLOOKUP($A160,Vocabulary!$A:$J,5,),"")</f>
        <v>Association</v>
      </c>
      <c r="I160" s="12" t="str">
        <f>IF(Table9[[#This Row],[URIName]]="",IF(AND(H160="ConceptScheme",LEFT(D160,7) &lt;&gt; "inspire", LEFT(D160,4) &lt;&gt; "oeaw"),CONCATENATE("&lt;",E160,LOWER(IF(F160="",J160,F160)),"&gt;"),CONCATENATE("&lt;",E160,IF(F160="",J160,F160),"&gt;")),CONCATENATE("&lt;",Table9[[#This Row],[URIName]],"&gt;"))</f>
        <v>&lt;eu:PublicOrganizationSpatial&gt;</v>
      </c>
      <c r="J160" s="12" t="str">
        <f>IF($A160&lt;&gt;"",VLOOKUP($A160,Vocabulary!$A:$J,2,),"")</f>
        <v>PublicOrganizationSpatial</v>
      </c>
      <c r="K160" s="12" t="str">
        <f>IFERROR(IF(VLOOKUP(A160,VocabularyNL!$A:$G,6)=0,"",VLOOKUP(A160,VocabularyNL!$A:$G,6)),"")</f>
        <v/>
      </c>
      <c r="L160" s="12" t="str">
        <f>IFERROR(IF(VLOOKUP(A160,VocabularyFR!$A:$G,6)=0,"",VLOOKUP(A160,VocabularyFR!$A:$G,6)),"")</f>
        <v/>
      </c>
      <c r="M160" s="12" t="str">
        <f>IFERROR(IF(VLOOKUP(A160,Vocabulary!$A:$F,3)=0,"",VLOOKUP(A160,Vocabulary!$A:$F,3)),"")</f>
        <v>This property links an organization to the administrative region(s) that it covers. The value of the properly should be the URI of the region as defined in an authoritative list of regions.</v>
      </c>
      <c r="N160" s="12" t="str">
        <f>IFERROR(IF(VLOOKUP(A160,VocabularyNL!$A:$H,7)=0,"",VLOOKUP(A160,VocabularyNL!$A:$H,7)),"")</f>
        <v/>
      </c>
      <c r="O160" s="12" t="str">
        <f>IFERROR(IF(VLOOKUP(A160,VocabularyFR!$A:$H,7)=0,"",VLOOKUP(A160,VocabularyFR!$A:$H,7)),"")</f>
        <v/>
      </c>
      <c r="P160" s="12" t="str">
        <f>IF($A160&lt;&gt;"",IF(VLOOKUP($A160,Vocabulary!$A:$J,7,)&lt;&gt;"",VLOOKUP($A160,Vocabulary!$A:$J,7,),""),"")</f>
        <v/>
      </c>
      <c r="Q160" s="12" t="str">
        <f>IFERROR(IF(VLOOKUP(A160,VocabularyNL!$A:$H,8)=0,"",VLOOKUP(A160,VocabularyNL!$A:$H,8)),"")</f>
        <v/>
      </c>
      <c r="R160" s="12" t="str">
        <f>IFERROR(IF(VLOOKUP(A160,VocabularyFR!$A:$H,8)=0,"",VLOOKUP(A160,VocabularyFR!$A:$H,8)),"")</f>
        <v/>
      </c>
      <c r="S160" s="12" t="str">
        <f>VLOOKUP(Table9[[#This Row],[Id]],Vocabulary!A:K,11)</f>
        <v>no</v>
      </c>
      <c r="T160" s="12" t="str">
        <f>VLOOKUP(Table9[[#This Row],[Id]],Vocabulary!A:L,12)</f>
        <v>no</v>
      </c>
    </row>
    <row r="161" spans="1:20" ht="144" hidden="1" x14ac:dyDescent="0.3">
      <c r="A161" s="4">
        <v>160</v>
      </c>
      <c r="B161" s="12" t="str">
        <f>IF($A161&lt;&gt;"",IF(VLOOKUP($A161,VocabularyAdoption!$A:$K,8,)=0,"",VLOOKUP($A161,VocabularyAdoption!$A:$K,8,)),"")</f>
        <v/>
      </c>
      <c r="C161" s="12" t="str">
        <f>IF($A161&lt;&gt;"",VLOOKUP($A161,Vocabulary!$A:$J,6,),"")</f>
        <v>EU</v>
      </c>
      <c r="D161" s="12" t="str">
        <f>IF($A161&lt;&gt;"",VLOOKUP($A161,Vocabulary!$A:$J,8,),"")</f>
        <v>eu</v>
      </c>
      <c r="E161" s="12" t="str">
        <f>IFERROR(VLOOKUP(D161,Prefix!$A:$B,2,),"")</f>
        <v>eu:</v>
      </c>
      <c r="F161" s="12" t="str">
        <f>IF($A161&lt;&gt;"",IF(VLOOKUP($A161,Vocabulary!$A:$J,9,)=0,"",VLOOKUP($A161,Vocabulary!$A:$J,9,)),"")</f>
        <v/>
      </c>
      <c r="G161" s="12" t="str">
        <f>IF($A161&lt;&gt;"",VLOOKUP($A161,Vocabulary!$A:$J,4,),"")</f>
        <v>Organization</v>
      </c>
      <c r="H161" s="12" t="str">
        <f>IF($A161&lt;&gt;"",VLOOKUP($A161,Vocabulary!$A:$J,5,),"")</f>
        <v>Association</v>
      </c>
      <c r="I161" s="12" t="str">
        <f>IF(Table9[[#This Row],[URIName]]="",IF(AND(H161="ConceptScheme",LEFT(D161,7) &lt;&gt; "inspire", LEFT(D161,4) &lt;&gt; "oeaw"),CONCATENATE("&lt;",E161,LOWER(IF(F161="",J161,F161)),"&gt;"),CONCATENATE("&lt;",E161,IF(F161="",J161,F161),"&gt;")),CONCATENATE("&lt;",Table9[[#This Row],[URIName]],"&gt;"))</f>
        <v>&lt;eu:PublicOrganizationPurpose&gt;</v>
      </c>
      <c r="J161" s="12" t="str">
        <f>IF($A161&lt;&gt;"",VLOOKUP($A161,Vocabulary!$A:$J,2,),"")</f>
        <v>PublicOrganizationPurpose</v>
      </c>
      <c r="K161" s="12" t="str">
        <f>IFERROR(IF(VLOOKUP(A161,VocabularyNL!$A:$G,6)=0,"",VLOOKUP(A161,VocabularyNL!$A:$G,6)),"")</f>
        <v/>
      </c>
      <c r="L161" s="12" t="str">
        <f>IFERROR(IF(VLOOKUP(A161,VocabularyFR!$A:$G,6)=0,"",VLOOKUP(A161,VocabularyFR!$A:$G,6)),"")</f>
        <v/>
      </c>
      <c r="M161" s="12" t="str">
        <f>IFERROR(IF(VLOOKUP(A161,Vocabulary!$A:$F,3)=0,"",VLOOKUP(A161,Vocabulary!$A:$F,3)),"")</f>
        <v>This property links an organization to its function(s) which are expressed as a SKOS
Concept Scheme. The ORG ontology suggests that this property can also be thought
of as meaning 'remit' or 'responsibility.' Ideally this will link to a COFOG code but
where this isn't possible or appropriate, other controlled vocabularies may be used.
In the RDF release of the CPOV, this property is bound to org:purpose.</v>
      </c>
      <c r="N161" s="12" t="str">
        <f>IFERROR(IF(VLOOKUP(A161,VocabularyNL!$A:$H,7)=0,"",VLOOKUP(A161,VocabularyNL!$A:$H,7)),"")</f>
        <v/>
      </c>
      <c r="O161" s="12" t="str">
        <f>IFERROR(IF(VLOOKUP(A161,VocabularyFR!$A:$H,7)=0,"",VLOOKUP(A161,VocabularyFR!$A:$H,7)),"")</f>
        <v/>
      </c>
      <c r="P161" s="12" t="str">
        <f>IF($A161&lt;&gt;"",IF(VLOOKUP($A161,Vocabulary!$A:$J,7,)&lt;&gt;"",VLOOKUP($A161,Vocabulary!$A:$J,7,),""),"")</f>
        <v/>
      </c>
      <c r="Q161" s="12" t="str">
        <f>IFERROR(IF(VLOOKUP(A161,VocabularyNL!$A:$H,8)=0,"",VLOOKUP(A161,VocabularyNL!$A:$H,8)),"")</f>
        <v/>
      </c>
      <c r="R161" s="12" t="str">
        <f>IFERROR(IF(VLOOKUP(A161,VocabularyFR!$A:$H,8)=0,"",VLOOKUP(A161,VocabularyFR!$A:$H,8)),"")</f>
        <v/>
      </c>
      <c r="S161" s="12" t="str">
        <f>VLOOKUP(Table9[[#This Row],[Id]],Vocabulary!A:K,11)</f>
        <v>no</v>
      </c>
      <c r="T161" s="12" t="str">
        <f>VLOOKUP(Table9[[#This Row],[Id]],Vocabulary!A:L,12)</f>
        <v>no</v>
      </c>
    </row>
    <row r="162" spans="1:20" ht="158.4" hidden="1" x14ac:dyDescent="0.3">
      <c r="A162" s="4">
        <v>161</v>
      </c>
      <c r="B162" s="12" t="str">
        <f>IF($A162&lt;&gt;"",IF(VLOOKUP($A162,VocabularyAdoption!$A:$K,8,)=0,"",VLOOKUP($A162,VocabularyAdoption!$A:$K,8,)),"")</f>
        <v/>
      </c>
      <c r="C162" s="12" t="str">
        <f>IF($A162&lt;&gt;"",VLOOKUP($A162,Vocabulary!$A:$J,6,),"")</f>
        <v>EU</v>
      </c>
      <c r="D162" s="12" t="str">
        <f>IF($A162&lt;&gt;"",VLOOKUP($A162,Vocabulary!$A:$J,8,),"")</f>
        <v>eu</v>
      </c>
      <c r="E162" s="12" t="str">
        <f>IFERROR(VLOOKUP(D162,Prefix!$A:$B,2,),"")</f>
        <v>eu:</v>
      </c>
      <c r="F162" s="12" t="str">
        <f>IF($A162&lt;&gt;"",IF(VLOOKUP($A162,Vocabulary!$A:$J,9,)=0,"",VLOOKUP($A162,Vocabulary!$A:$J,9,)),"")</f>
        <v/>
      </c>
      <c r="G162" s="12" t="str">
        <f>IF($A162&lt;&gt;"",VLOOKUP($A162,Vocabulary!$A:$J,4,),"")</f>
        <v>Organization</v>
      </c>
      <c r="H162" s="12" t="str">
        <f>IF($A162&lt;&gt;"",VLOOKUP($A162,Vocabulary!$A:$J,5,),"")</f>
        <v>Association</v>
      </c>
      <c r="I162" s="12" t="str">
        <f>IF(Table9[[#This Row],[URIName]]="",IF(AND(H162="ConceptScheme",LEFT(D162,7) &lt;&gt; "inspire", LEFT(D162,4) &lt;&gt; "oeaw"),CONCATENATE("&lt;",E162,LOWER(IF(F162="",J162,F162)),"&gt;"),CONCATENATE("&lt;",E162,IF(F162="",J162,F162),"&gt;")),CONCATENATE("&lt;",Table9[[#This Row],[URIName]],"&gt;"))</f>
        <v>&lt;eu:PublicOrganizationClassification&gt;</v>
      </c>
      <c r="J162" s="12" t="str">
        <f>IF($A162&lt;&gt;"",VLOOKUP($A162,Vocabulary!$A:$J,2,),"")</f>
        <v>PublicOrganizationClassification</v>
      </c>
      <c r="K162" s="12" t="str">
        <f>IFERROR(IF(VLOOKUP(A162,VocabularyNL!$A:$G,6)=0,"",VLOOKUP(A162,VocabularyNL!$A:$G,6)),"")</f>
        <v/>
      </c>
      <c r="L162" s="12" t="str">
        <f>IFERROR(IF(VLOOKUP(A162,VocabularyFR!$A:$G,6)=0,"",VLOOKUP(A162,VocabularyFR!$A:$G,6)),"")</f>
        <v/>
      </c>
      <c r="M162" s="12" t="str">
        <f>IFERROR(IF(VLOOKUP(A162,Vocabulary!$A:$F,3)=0,"",VLOOKUP(A162,Vocabulary!$A:$F,3)),"")</f>
        <v xml:space="preserve">This property links an organization to a SKOS Concept that provides a classification.
As an example, the Publications Office of the European Union provides a Named
Authority list of Organization Types20 which is appropriate for European institutions.
Other classification schemes should be used at other levels of public organization.
In the RDF release of the CPOV, this property is bound to org:classification.
</v>
      </c>
      <c r="N162" s="12" t="str">
        <f>IFERROR(IF(VLOOKUP(A162,VocabularyNL!$A:$H,7)=0,"",VLOOKUP(A162,VocabularyNL!$A:$H,7)),"")</f>
        <v/>
      </c>
      <c r="O162" s="12" t="str">
        <f>IFERROR(IF(VLOOKUP(A162,VocabularyFR!$A:$H,7)=0,"",VLOOKUP(A162,VocabularyFR!$A:$H,7)),"")</f>
        <v/>
      </c>
      <c r="P162" s="12" t="str">
        <f>IF($A162&lt;&gt;"",IF(VLOOKUP($A162,Vocabulary!$A:$J,7,)&lt;&gt;"",VLOOKUP($A162,Vocabulary!$A:$J,7,),""),"")</f>
        <v/>
      </c>
      <c r="Q162" s="12" t="str">
        <f>IFERROR(IF(VLOOKUP(A162,VocabularyNL!$A:$H,8)=0,"",VLOOKUP(A162,VocabularyNL!$A:$H,8)),"")</f>
        <v/>
      </c>
      <c r="R162" s="12" t="str">
        <f>IFERROR(IF(VLOOKUP(A162,VocabularyFR!$A:$H,8)=0,"",VLOOKUP(A162,VocabularyFR!$A:$H,8)),"")</f>
        <v/>
      </c>
      <c r="S162" s="12" t="str">
        <f>VLOOKUP(Table9[[#This Row],[Id]],Vocabulary!A:K,11)</f>
        <v>no</v>
      </c>
      <c r="T162" s="12" t="str">
        <f>VLOOKUP(Table9[[#This Row],[Id]],Vocabulary!A:L,12)</f>
        <v>no</v>
      </c>
    </row>
    <row r="163" spans="1:20" ht="72" hidden="1" x14ac:dyDescent="0.3">
      <c r="A163" s="4">
        <v>162</v>
      </c>
      <c r="B163" s="12" t="str">
        <f>IF($A163&lt;&gt;"",IF(VLOOKUP($A163,VocabularyAdoption!$A:$K,8,)=0,"",VLOOKUP($A163,VocabularyAdoption!$A:$K,8,)),"")</f>
        <v/>
      </c>
      <c r="C163" s="12" t="str">
        <f>IF($A163&lt;&gt;"",VLOOKUP($A163,Vocabulary!$A:$J,6,),"")</f>
        <v>EU</v>
      </c>
      <c r="D163" s="12" t="str">
        <f>IF($A163&lt;&gt;"",VLOOKUP($A163,Vocabulary!$A:$J,8,),"")</f>
        <v>eu</v>
      </c>
      <c r="E163" s="12" t="str">
        <f>IFERROR(VLOOKUP(D163,Prefix!$A:$B,2,),"")</f>
        <v>eu:</v>
      </c>
      <c r="F163" s="12" t="str">
        <f>IF($A163&lt;&gt;"",IF(VLOOKUP($A163,Vocabulary!$A:$J,9,)=0,"",VLOOKUP($A163,Vocabulary!$A:$J,9,)),"")</f>
        <v/>
      </c>
      <c r="G163" s="12" t="str">
        <f>IF($A163&lt;&gt;"",VLOOKUP($A163,Vocabulary!$A:$J,4,),"")</f>
        <v>Organization</v>
      </c>
      <c r="H163" s="12" t="str">
        <f>IF($A163&lt;&gt;"",VLOOKUP($A163,Vocabulary!$A:$J,5,),"")</f>
        <v>Association</v>
      </c>
      <c r="I163" s="12" t="str">
        <f>IF(Table9[[#This Row],[URIName]]="",IF(AND(H163="ConceptScheme",LEFT(D163,7) &lt;&gt; "inspire", LEFT(D163,4) &lt;&gt; "oeaw"),CONCATENATE("&lt;",E163,LOWER(IF(F163="",J163,F163)),"&gt;"),CONCATENATE("&lt;",E163,IF(F163="",J163,F163),"&gt;")),CONCATENATE("&lt;",Table9[[#This Row],[URIName]],"&gt;"))</f>
        <v>&lt;eu:PublicOrganizationHomepage&gt;</v>
      </c>
      <c r="J163" s="12" t="str">
        <f>IF($A163&lt;&gt;"",VLOOKUP($A163,Vocabulary!$A:$J,2,),"")</f>
        <v>PublicOrganizationHomepage</v>
      </c>
      <c r="K163" s="12" t="str">
        <f>IFERROR(IF(VLOOKUP(A163,VocabularyNL!$A:$G,6)=0,"",VLOOKUP(A163,VocabularyNL!$A:$G,6)),"")</f>
        <v/>
      </c>
      <c r="L163" s="12" t="str">
        <f>IFERROR(IF(VLOOKUP(A163,VocabularyFR!$A:$G,6)=0,"",VLOOKUP(A163,VocabularyFR!$A:$G,6)),"")</f>
        <v/>
      </c>
      <c r="M163" s="12" t="str">
        <f>IFERROR(IF(VLOOKUP(A163,Vocabulary!$A:$F,3)=0,"",VLOOKUP(A163,Vocabulary!$A:$F,3)),"")</f>
        <v>A property to link an organization to its website homepage. The value of this property
is a URL irrespective of the serialisation of the data.
In the RDF release of the CPOV, this property is bound to foaf:homepage.</v>
      </c>
      <c r="N163" s="12" t="str">
        <f>IFERROR(IF(VLOOKUP(A163,VocabularyNL!$A:$H,7)=0,"",VLOOKUP(A163,VocabularyNL!$A:$H,7)),"")</f>
        <v/>
      </c>
      <c r="O163" s="12" t="str">
        <f>IFERROR(IF(VLOOKUP(A163,VocabularyFR!$A:$H,7)=0,"",VLOOKUP(A163,VocabularyFR!$A:$H,7)),"")</f>
        <v/>
      </c>
      <c r="P163" s="12" t="str">
        <f>IF($A163&lt;&gt;"",IF(VLOOKUP($A163,Vocabulary!$A:$J,7,)&lt;&gt;"",VLOOKUP($A163,Vocabulary!$A:$J,7,),""),"")</f>
        <v/>
      </c>
      <c r="Q163" s="12" t="str">
        <f>IFERROR(IF(VLOOKUP(A163,VocabularyNL!$A:$H,8)=0,"",VLOOKUP(A163,VocabularyNL!$A:$H,8)),"")</f>
        <v/>
      </c>
      <c r="R163" s="12" t="str">
        <f>IFERROR(IF(VLOOKUP(A163,VocabularyFR!$A:$H,8)=0,"",VLOOKUP(A163,VocabularyFR!$A:$H,8)),"")</f>
        <v/>
      </c>
      <c r="S163" s="12" t="str">
        <f>VLOOKUP(Table9[[#This Row],[Id]],Vocabulary!A:K,11)</f>
        <v>no</v>
      </c>
      <c r="T163" s="12" t="str">
        <f>VLOOKUP(Table9[[#This Row],[Id]],Vocabulary!A:L,12)</f>
        <v>no</v>
      </c>
    </row>
    <row r="164" spans="1:20" ht="158.4" hidden="1" x14ac:dyDescent="0.3">
      <c r="A164" s="4">
        <v>163</v>
      </c>
      <c r="B164" s="12" t="str">
        <f>IF($A164&lt;&gt;"",IF(VLOOKUP($A164,VocabularyAdoption!$A:$K,8,)=0,"",VLOOKUP($A164,VocabularyAdoption!$A:$K,8,)),"")</f>
        <v/>
      </c>
      <c r="C164" s="12" t="str">
        <f>IF($A164&lt;&gt;"",VLOOKUP($A164,Vocabulary!$A:$J,6,),"")</f>
        <v>EU</v>
      </c>
      <c r="D164" s="12" t="str">
        <f>IF($A164&lt;&gt;"",VLOOKUP($A164,Vocabulary!$A:$J,8,),"")</f>
        <v>eu</v>
      </c>
      <c r="E164" s="12" t="str">
        <f>IFERROR(VLOOKUP(D164,Prefix!$A:$B,2,),"")</f>
        <v>eu:</v>
      </c>
      <c r="F164" s="12" t="str">
        <f>IF($A164&lt;&gt;"",IF(VLOOKUP($A164,Vocabulary!$A:$J,9,)=0,"",VLOOKUP($A164,Vocabulary!$A:$J,9,)),"")</f>
        <v/>
      </c>
      <c r="G164" s="12" t="str">
        <f>IF($A164&lt;&gt;"",VLOOKUP($A164,Vocabulary!$A:$J,4,),"")</f>
        <v>Organization</v>
      </c>
      <c r="H164" s="12" t="str">
        <f>IF($A164&lt;&gt;"",VLOOKUP($A164,Vocabulary!$A:$J,5,),"")</f>
        <v>Association</v>
      </c>
      <c r="I164" s="12" t="str">
        <f>IF(Table9[[#This Row],[URIName]]="",IF(AND(H164="ConceptScheme",LEFT(D164,7) &lt;&gt; "inspire", LEFT(D164,4) &lt;&gt; "oeaw"),CONCATENATE("&lt;",E164,LOWER(IF(F164="",J164,F164)),"&gt;"),CONCATENATE("&lt;",E164,IF(F164="",J164,F164),"&gt;")),CONCATENATE("&lt;",Table9[[#This Row],[URIName]],"&gt;"))</f>
        <v>&lt;eu:PublicOrganizationLogo&gt;</v>
      </c>
      <c r="J164" s="12" t="str">
        <f>IF($A164&lt;&gt;"",VLOOKUP($A164,Vocabulary!$A:$J,2,),"")</f>
        <v>PublicOrganizationLogo</v>
      </c>
      <c r="K164" s="12" t="str">
        <f>IFERROR(IF(VLOOKUP(A164,VocabularyNL!$A:$G,6)=0,"",VLOOKUP(A164,VocabularyNL!$A:$G,6)),"")</f>
        <v/>
      </c>
      <c r="L164" s="12" t="str">
        <f>IFERROR(IF(VLOOKUP(A164,VocabularyFR!$A:$G,6)=0,"",VLOOKUP(A164,VocabularyFR!$A:$G,6)),"")</f>
        <v/>
      </c>
      <c r="M164" s="12" t="str">
        <f>IFERROR(IF(VLOOKUP(A164,Vocabulary!$A:$F,3)=0,"",VLOOKUP(A164,Vocabulary!$A:$F,3)),"")</f>
        <v xml:space="preserve">A property to link an organization to its logo. The value of this property can simply
be the URL of the logo but it is better for developers if it links to an object that
provides the URL of the image and essential metadata about it, notably its
dimensions.
In the RDF release of the CPOV, this property is bound to schema:logo which takes
either a URL or a schema:ImageObject as its value.
</v>
      </c>
      <c r="N164" s="12" t="str">
        <f>IFERROR(IF(VLOOKUP(A164,VocabularyNL!$A:$H,7)=0,"",VLOOKUP(A164,VocabularyNL!$A:$H,7)),"")</f>
        <v/>
      </c>
      <c r="O164" s="12" t="str">
        <f>IFERROR(IF(VLOOKUP(A164,VocabularyFR!$A:$H,7)=0,"",VLOOKUP(A164,VocabularyFR!$A:$H,7)),"")</f>
        <v/>
      </c>
      <c r="P164" s="12" t="str">
        <f>IF($A164&lt;&gt;"",IF(VLOOKUP($A164,Vocabulary!$A:$J,7,)&lt;&gt;"",VLOOKUP($A164,Vocabulary!$A:$J,7,),""),"")</f>
        <v/>
      </c>
      <c r="Q164" s="12" t="str">
        <f>IFERROR(IF(VLOOKUP(A164,VocabularyNL!$A:$H,8)=0,"",VLOOKUP(A164,VocabularyNL!$A:$H,8)),"")</f>
        <v/>
      </c>
      <c r="R164" s="12" t="str">
        <f>IFERROR(IF(VLOOKUP(A164,VocabularyFR!$A:$H,8)=0,"",VLOOKUP(A164,VocabularyFR!$A:$H,8)),"")</f>
        <v/>
      </c>
      <c r="S164" s="12" t="str">
        <f>VLOOKUP(Table9[[#This Row],[Id]],Vocabulary!A:K,11)</f>
        <v>no</v>
      </c>
      <c r="T164" s="12" t="str">
        <f>VLOOKUP(Table9[[#This Row],[Id]],Vocabulary!A:L,12)</f>
        <v>no</v>
      </c>
    </row>
    <row r="165" spans="1:20" ht="230.4" hidden="1" x14ac:dyDescent="0.3">
      <c r="A165" s="4">
        <v>164</v>
      </c>
      <c r="B165" s="12" t="str">
        <f>IF($A165&lt;&gt;"",IF(VLOOKUP($A165,VocabularyAdoption!$A:$K,8,)=0,"",VLOOKUP($A165,VocabularyAdoption!$A:$K,8,)),"")</f>
        <v/>
      </c>
      <c r="C165" s="12" t="str">
        <f>IF($A165&lt;&gt;"",VLOOKUP($A165,Vocabulary!$A:$J,6,),"")</f>
        <v>EU</v>
      </c>
      <c r="D165" s="12" t="str">
        <f>IF($A165&lt;&gt;"",VLOOKUP($A165,Vocabulary!$A:$J,8,),"")</f>
        <v>eu</v>
      </c>
      <c r="E165" s="12" t="str">
        <f>IFERROR(VLOOKUP(D165,Prefix!$A:$B,2,),"")</f>
        <v>eu:</v>
      </c>
      <c r="F165" s="12" t="str">
        <f>IF($A165&lt;&gt;"",IF(VLOOKUP($A165,Vocabulary!$A:$J,9,)=0,"",VLOOKUP($A165,Vocabulary!$A:$J,9,)),"")</f>
        <v/>
      </c>
      <c r="G165" s="12" t="str">
        <f>IF($A165&lt;&gt;"",VLOOKUP($A165,Vocabulary!$A:$J,4,),"")</f>
        <v>Organization</v>
      </c>
      <c r="H165" s="12" t="str">
        <f>IF($A165&lt;&gt;"",VLOOKUP($A165,Vocabulary!$A:$J,5,),"")</f>
        <v>Association</v>
      </c>
      <c r="I165" s="12" t="str">
        <f>IF(Table9[[#This Row],[URIName]]="",IF(AND(H165="ConceptScheme",LEFT(D165,7) &lt;&gt; "inspire", LEFT(D165,4) &lt;&gt; "oeaw"),CONCATENATE("&lt;",E165,LOWER(IF(F165="",J165,F165)),"&gt;"),CONCATENATE("&lt;",E165,IF(F165="",J165,F165),"&gt;")),CONCATENATE("&lt;",Table9[[#This Row],[URIName]],"&gt;"))</f>
        <v>&lt;eu:PublicOrganizationSubOrganisation&gt;</v>
      </c>
      <c r="J165" s="12" t="str">
        <f>IF($A165&lt;&gt;"",VLOOKUP($A165,Vocabulary!$A:$J,2,),"")</f>
        <v>PublicOrganizationSubOrganisation</v>
      </c>
      <c r="K165" s="12" t="str">
        <f>IFERROR(IF(VLOOKUP(A165,VocabularyNL!$A:$G,6)=0,"",VLOOKUP(A165,VocabularyNL!$A:$G,6)),"")</f>
        <v/>
      </c>
      <c r="L165" s="12" t="str">
        <f>IFERROR(IF(VLOOKUP(A165,VocabularyFR!$A:$G,6)=0,"",VLOOKUP(A165,VocabularyFR!$A:$G,6)),"")</f>
        <v/>
      </c>
      <c r="M165" s="12" t="str">
        <f>IFERROR(IF(VLOOKUP(A165,Vocabulary!$A:$F,3)=0,"",VLOOKUP(A165,Vocabulary!$A:$F,3)),"")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N165" s="12" t="str">
        <f>IFERROR(IF(VLOOKUP(A165,VocabularyNL!$A:$H,7)=0,"",VLOOKUP(A165,VocabularyNL!$A:$H,7)),"")</f>
        <v/>
      </c>
      <c r="O165" s="12" t="str">
        <f>IFERROR(IF(VLOOKUP(A165,VocabularyFR!$A:$H,7)=0,"",VLOOKUP(A165,VocabularyFR!$A:$H,7)),"")</f>
        <v/>
      </c>
      <c r="P165" s="12" t="str">
        <f>IF($A165&lt;&gt;"",IF(VLOOKUP($A165,Vocabulary!$A:$J,7,)&lt;&gt;"",VLOOKUP($A165,Vocabulary!$A:$J,7,),""),"")</f>
        <v/>
      </c>
      <c r="Q165" s="12" t="str">
        <f>IFERROR(IF(VLOOKUP(A165,VocabularyNL!$A:$H,8)=0,"",VLOOKUP(A165,VocabularyNL!$A:$H,8)),"")</f>
        <v/>
      </c>
      <c r="R165" s="12" t="str">
        <f>IFERROR(IF(VLOOKUP(A165,VocabularyFR!$A:$H,8)=0,"",VLOOKUP(A165,VocabularyFR!$A:$H,8)),"")</f>
        <v/>
      </c>
      <c r="S165" s="12" t="str">
        <f>VLOOKUP(Table9[[#This Row],[Id]],Vocabulary!A:K,11)</f>
        <v>no</v>
      </c>
      <c r="T165" s="12" t="str">
        <f>VLOOKUP(Table9[[#This Row],[Id]],Vocabulary!A:L,12)</f>
        <v>no</v>
      </c>
    </row>
    <row r="166" spans="1:20" ht="230.4" hidden="1" x14ac:dyDescent="0.3">
      <c r="A166" s="4">
        <v>165</v>
      </c>
      <c r="B166" s="12" t="str">
        <f>IF($A166&lt;&gt;"",IF(VLOOKUP($A166,VocabularyAdoption!$A:$K,8,)=0,"",VLOOKUP($A166,VocabularyAdoption!$A:$K,8,)),"")</f>
        <v/>
      </c>
      <c r="C166" s="12" t="str">
        <f>IF($A166&lt;&gt;"",VLOOKUP($A166,Vocabulary!$A:$J,6,),"")</f>
        <v>EU</v>
      </c>
      <c r="D166" s="12" t="str">
        <f>IF($A166&lt;&gt;"",VLOOKUP($A166,Vocabulary!$A:$J,8,),"")</f>
        <v>eu</v>
      </c>
      <c r="E166" s="12" t="str">
        <f>IFERROR(VLOOKUP(D166,Prefix!$A:$B,2,),"")</f>
        <v>eu:</v>
      </c>
      <c r="F166" s="12" t="str">
        <f>IF($A166&lt;&gt;"",IF(VLOOKUP($A166,Vocabulary!$A:$J,9,)=0,"",VLOOKUP($A166,Vocabulary!$A:$J,9,)),"")</f>
        <v/>
      </c>
      <c r="G166" s="12" t="str">
        <f>IF($A166&lt;&gt;"",VLOOKUP($A166,Vocabulary!$A:$J,4,),"")</f>
        <v>Organization</v>
      </c>
      <c r="H166" s="12" t="str">
        <f>IF($A166&lt;&gt;"",VLOOKUP($A166,Vocabulary!$A:$J,5,),"")</f>
        <v>Association</v>
      </c>
      <c r="I166" s="12" t="str">
        <f>IF(Table9[[#This Row],[URIName]]="",IF(AND(H166="ConceptScheme",LEFT(D166,7) &lt;&gt; "inspire", LEFT(D166,4) &lt;&gt; "oeaw"),CONCATENATE("&lt;",E166,LOWER(IF(F166="",J166,F166)),"&gt;"),CONCATENATE("&lt;",E166,IF(F166="",J166,F166),"&gt;")),CONCATENATE("&lt;",Table9[[#This Row],[URIName]],"&gt;"))</f>
        <v>&lt;eu:PublicOrganizationSubOrganisationOf&gt;</v>
      </c>
      <c r="J166" s="12" t="str">
        <f>IF($A166&lt;&gt;"",VLOOKUP($A166,Vocabulary!$A:$J,2,),"")</f>
        <v>PublicOrganizationSubOrganisationOf</v>
      </c>
      <c r="K166" s="12" t="str">
        <f>IFERROR(IF(VLOOKUP(A166,VocabularyNL!$A:$G,6)=0,"",VLOOKUP(A166,VocabularyNL!$A:$G,6)),"")</f>
        <v/>
      </c>
      <c r="L166" s="12" t="str">
        <f>IFERROR(IF(VLOOKUP(A166,VocabularyFR!$A:$G,6)=0,"",VLOOKUP(A166,VocabularyFR!$A:$G,6)),"")</f>
        <v/>
      </c>
      <c r="M166" s="12" t="str">
        <f>IFERROR(IF(VLOOKUP(A166,Vocabulary!$A:$F,3)=0,"",VLOOKUP(A166,Vocabulary!$A:$F,3)),"")</f>
        <v xml:space="preserve">Public Organizations are often large and complex and may be a collection of smaller
organizations, each of which has a specific identity that may be legally defined. The
subOrganization and subOrganizationOf properties express the relationships
between organizations in a hierarchical structure. In contrast, hasUnit and unitOf
are used to link to operational departments within an organization that may not
generally exist in their own right.
In the RDF release of the CPOV, subOrganization is bound to org:subOrganization
and subOrganizationOf is bound to org:subOrganizationOf.
</v>
      </c>
      <c r="N166" s="12" t="str">
        <f>IFERROR(IF(VLOOKUP(A166,VocabularyNL!$A:$H,7)=0,"",VLOOKUP(A166,VocabularyNL!$A:$H,7)),"")</f>
        <v/>
      </c>
      <c r="O166" s="12" t="str">
        <f>IFERROR(IF(VLOOKUP(A166,VocabularyFR!$A:$H,7)=0,"",VLOOKUP(A166,VocabularyFR!$A:$H,7)),"")</f>
        <v/>
      </c>
      <c r="P166" s="12" t="str">
        <f>IF($A166&lt;&gt;"",IF(VLOOKUP($A166,Vocabulary!$A:$J,7,)&lt;&gt;"",VLOOKUP($A166,Vocabulary!$A:$J,7,),""),"")</f>
        <v/>
      </c>
      <c r="Q166" s="12" t="str">
        <f>IFERROR(IF(VLOOKUP(A166,VocabularyNL!$A:$H,8)=0,"",VLOOKUP(A166,VocabularyNL!$A:$H,8)),"")</f>
        <v/>
      </c>
      <c r="R166" s="12" t="str">
        <f>IFERROR(IF(VLOOKUP(A166,VocabularyFR!$A:$H,8)=0,"",VLOOKUP(A166,VocabularyFR!$A:$H,8)),"")</f>
        <v/>
      </c>
      <c r="S166" s="12" t="str">
        <f>VLOOKUP(Table9[[#This Row],[Id]],Vocabulary!A:K,11)</f>
        <v>no</v>
      </c>
      <c r="T166" s="12" t="str">
        <f>VLOOKUP(Table9[[#This Row],[Id]],Vocabulary!A:L,12)</f>
        <v>no</v>
      </c>
    </row>
    <row r="167" spans="1:20" ht="216" hidden="1" x14ac:dyDescent="0.3">
      <c r="A167" s="4">
        <v>166</v>
      </c>
      <c r="B167" s="12" t="str">
        <f>IF($A167&lt;&gt;"",IF(VLOOKUP($A167,VocabularyAdoption!$A:$K,8,)=0,"",VLOOKUP($A167,VocabularyAdoption!$A:$K,8,)),"")</f>
        <v/>
      </c>
      <c r="C167" s="12" t="str">
        <f>IF($A167&lt;&gt;"",VLOOKUP($A167,Vocabulary!$A:$J,6,),"")</f>
        <v>EU</v>
      </c>
      <c r="D167" s="12" t="str">
        <f>IF($A167&lt;&gt;"",VLOOKUP($A167,Vocabulary!$A:$J,8,),"")</f>
        <v>eu</v>
      </c>
      <c r="E167" s="12" t="str">
        <f>IFERROR(VLOOKUP(D167,Prefix!$A:$B,2,),"")</f>
        <v>eu:</v>
      </c>
      <c r="F167" s="12" t="str">
        <f>IF($A167&lt;&gt;"",IF(VLOOKUP($A167,Vocabulary!$A:$J,9,)=0,"",VLOOKUP($A167,Vocabulary!$A:$J,9,)),"")</f>
        <v/>
      </c>
      <c r="G167" s="12" t="str">
        <f>IF($A167&lt;&gt;"",VLOOKUP($A167,Vocabulary!$A:$J,4,),"")</f>
        <v>Organization</v>
      </c>
      <c r="H167" s="12" t="str">
        <f>IF($A167&lt;&gt;"",VLOOKUP($A167,Vocabulary!$A:$J,5,),"")</f>
        <v>Association</v>
      </c>
      <c r="I167" s="12" t="str">
        <f>IF(Table9[[#This Row],[URIName]]="",IF(AND(H167="ConceptScheme",LEFT(D167,7) &lt;&gt; "inspire", LEFT(D167,4) &lt;&gt; "oeaw"),CONCATENATE("&lt;",E167,LOWER(IF(F167="",J167,F167)),"&gt;"),CONCATENATE("&lt;",E167,IF(F167="",J167,F167),"&gt;")),CONCATENATE("&lt;",Table9[[#This Row],[URIName]],"&gt;"))</f>
        <v>&lt;eu:PublicOrganizationHasUnit&gt;</v>
      </c>
      <c r="J167" s="12" t="str">
        <f>IF($A167&lt;&gt;"",VLOOKUP($A167,Vocabulary!$A:$J,2,),"")</f>
        <v>PublicOrganizationHasUnit</v>
      </c>
      <c r="K167" s="12" t="str">
        <f>IFERROR(IF(VLOOKUP(A167,VocabularyNL!$A:$G,6)=0,"",VLOOKUP(A167,VocabularyNL!$A:$G,6)),"")</f>
        <v/>
      </c>
      <c r="L167" s="12" t="str">
        <f>IFERROR(IF(VLOOKUP(A167,VocabularyFR!$A:$G,6)=0,"",VLOOKUP(A167,VocabularyFR!$A:$G,6)),"")</f>
        <v/>
      </c>
      <c r="M167" s="12" t="str">
        <f>IFERROR(IF(VLOOKUP(A167,Vocabulary!$A:$F,3)=0,"",VLOOKUP(A167,Vocabulary!$A:$F,3)),"")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N167" s="12" t="str">
        <f>IFERROR(IF(VLOOKUP(A167,VocabularyNL!$A:$H,7)=0,"",VLOOKUP(A167,VocabularyNL!$A:$H,7)),"")</f>
        <v/>
      </c>
      <c r="O167" s="12" t="str">
        <f>IFERROR(IF(VLOOKUP(A167,VocabularyFR!$A:$H,7)=0,"",VLOOKUP(A167,VocabularyFR!$A:$H,7)),"")</f>
        <v/>
      </c>
      <c r="P167" s="12" t="str">
        <f>IF($A167&lt;&gt;"",IF(VLOOKUP($A167,Vocabulary!$A:$J,7,)&lt;&gt;"",VLOOKUP($A167,Vocabulary!$A:$J,7,),""),"")</f>
        <v/>
      </c>
      <c r="Q167" s="12" t="str">
        <f>IFERROR(IF(VLOOKUP(A167,VocabularyNL!$A:$H,8)=0,"",VLOOKUP(A167,VocabularyNL!$A:$H,8)),"")</f>
        <v/>
      </c>
      <c r="R167" s="12" t="str">
        <f>IFERROR(IF(VLOOKUP(A167,VocabularyFR!$A:$H,8)=0,"",VLOOKUP(A167,VocabularyFR!$A:$H,8)),"")</f>
        <v/>
      </c>
      <c r="S167" s="12" t="str">
        <f>VLOOKUP(Table9[[#This Row],[Id]],Vocabulary!A:K,11)</f>
        <v>no</v>
      </c>
      <c r="T167" s="12" t="str">
        <f>VLOOKUP(Table9[[#This Row],[Id]],Vocabulary!A:L,12)</f>
        <v>no</v>
      </c>
    </row>
    <row r="168" spans="1:20" ht="216" hidden="1" x14ac:dyDescent="0.3">
      <c r="A168" s="4">
        <v>167</v>
      </c>
      <c r="B168" s="12" t="str">
        <f>IF($A168&lt;&gt;"",IF(VLOOKUP($A168,VocabularyAdoption!$A:$K,8,)=0,"",VLOOKUP($A168,VocabularyAdoption!$A:$K,8,)),"")</f>
        <v/>
      </c>
      <c r="C168" s="12" t="str">
        <f>IF($A168&lt;&gt;"",VLOOKUP($A168,Vocabulary!$A:$J,6,),"")</f>
        <v>EU</v>
      </c>
      <c r="D168" s="12" t="str">
        <f>IF($A168&lt;&gt;"",VLOOKUP($A168,Vocabulary!$A:$J,8,),"")</f>
        <v>eu</v>
      </c>
      <c r="E168" s="12" t="str">
        <f>IFERROR(VLOOKUP(D168,Prefix!$A:$B,2,),"")</f>
        <v>eu:</v>
      </c>
      <c r="F168" s="12" t="str">
        <f>IF($A168&lt;&gt;"",IF(VLOOKUP($A168,Vocabulary!$A:$J,9,)=0,"",VLOOKUP($A168,Vocabulary!$A:$J,9,)),"")</f>
        <v/>
      </c>
      <c r="G168" s="12" t="str">
        <f>IF($A168&lt;&gt;"",VLOOKUP($A168,Vocabulary!$A:$J,4,),"")</f>
        <v>Organization</v>
      </c>
      <c r="H168" s="12" t="str">
        <f>IF($A168&lt;&gt;"",VLOOKUP($A168,Vocabulary!$A:$J,5,),"")</f>
        <v>Association</v>
      </c>
      <c r="I168" s="12" t="str">
        <f>IF(Table9[[#This Row],[URIName]]="",IF(AND(H168="ConceptScheme",LEFT(D168,7) &lt;&gt; "inspire", LEFT(D168,4) &lt;&gt; "oeaw"),CONCATENATE("&lt;",E168,LOWER(IF(F168="",J168,F168)),"&gt;"),CONCATENATE("&lt;",E168,IF(F168="",J168,F168),"&gt;")),CONCATENATE("&lt;",Table9[[#This Row],[URIName]],"&gt;"))</f>
        <v>&lt;eu:PublicOrganizationUnitOf&gt;</v>
      </c>
      <c r="J168" s="12" t="str">
        <f>IF($A168&lt;&gt;"",VLOOKUP($A168,Vocabulary!$A:$J,2,),"")</f>
        <v>PublicOrganizationUnitOf</v>
      </c>
      <c r="K168" s="12" t="str">
        <f>IFERROR(IF(VLOOKUP(A168,VocabularyNL!$A:$G,6)=0,"",VLOOKUP(A168,VocabularyNL!$A:$G,6)),"")</f>
        <v/>
      </c>
      <c r="L168" s="12" t="str">
        <f>IFERROR(IF(VLOOKUP(A168,VocabularyFR!$A:$G,6)=0,"",VLOOKUP(A168,VocabularyFR!$A:$G,6)),"")</f>
        <v/>
      </c>
      <c r="M168" s="12" t="str">
        <f>IFERROR(IF(VLOOKUP(A168,Vocabulary!$A:$F,3)=0,"",VLOOKUP(A168,Vocabulary!$A:$F,3)),"")</f>
        <v xml:space="preserve">Organizations typically comprise many departments, units, teams etc. Each of these
is modelled in the CPOV as a unit that is linked from the parent organization with
hasUnit and to the parent with unitOf. An Organizational Unit is a sub class of Public
Organization but conceptually does not exist in its own right. This is in contrast to a
sub organization that, although part of the larger organization, may be legally distinct
or otherwise enjoy a degree of autonomy.
In the RDF release of the CPOV, hasUnit is bound to org:hasUnit and unitOf is
bound to org:unitOf.
</v>
      </c>
      <c r="N168" s="12" t="str">
        <f>IFERROR(IF(VLOOKUP(A168,VocabularyNL!$A:$H,7)=0,"",VLOOKUP(A168,VocabularyNL!$A:$H,7)),"")</f>
        <v/>
      </c>
      <c r="O168" s="12" t="str">
        <f>IFERROR(IF(VLOOKUP(A168,VocabularyFR!$A:$H,7)=0,"",VLOOKUP(A168,VocabularyFR!$A:$H,7)),"")</f>
        <v/>
      </c>
      <c r="P168" s="12" t="str">
        <f>IF($A168&lt;&gt;"",IF(VLOOKUP($A168,Vocabulary!$A:$J,7,)&lt;&gt;"",VLOOKUP($A168,Vocabulary!$A:$J,7,),""),"")</f>
        <v/>
      </c>
      <c r="Q168" s="12" t="str">
        <f>IFERROR(IF(VLOOKUP(A168,VocabularyNL!$A:$H,8)=0,"",VLOOKUP(A168,VocabularyNL!$A:$H,8)),"")</f>
        <v/>
      </c>
      <c r="R168" s="12" t="str">
        <f>IFERROR(IF(VLOOKUP(A168,VocabularyFR!$A:$H,8)=0,"",VLOOKUP(A168,VocabularyFR!$A:$H,8)),"")</f>
        <v/>
      </c>
      <c r="S168" s="12" t="str">
        <f>VLOOKUP(Table9[[#This Row],[Id]],Vocabulary!A:K,11)</f>
        <v>no</v>
      </c>
      <c r="T168" s="12" t="str">
        <f>VLOOKUP(Table9[[#This Row],[Id]],Vocabulary!A:L,12)</f>
        <v>no</v>
      </c>
    </row>
    <row r="169" spans="1:20" ht="302.39999999999998" hidden="1" x14ac:dyDescent="0.3">
      <c r="A169" s="4">
        <v>168</v>
      </c>
      <c r="B169" s="12" t="str">
        <f>IF($A169&lt;&gt;"",IF(VLOOKUP($A169,VocabularyAdoption!$A:$K,8,)=0,"",VLOOKUP($A169,VocabularyAdoption!$A:$K,8,)),"")</f>
        <v/>
      </c>
      <c r="C169" s="12" t="str">
        <f>IF($A169&lt;&gt;"",VLOOKUP($A169,Vocabulary!$A:$J,6,),"")</f>
        <v>EU</v>
      </c>
      <c r="D169" s="12" t="str">
        <f>IF($A169&lt;&gt;"",VLOOKUP($A169,Vocabulary!$A:$J,8,),"")</f>
        <v>eu</v>
      </c>
      <c r="E169" s="12" t="str">
        <f>IFERROR(VLOOKUP(D169,Prefix!$A:$B,2,),"")</f>
        <v>eu:</v>
      </c>
      <c r="F169" s="12" t="str">
        <f>IF($A169&lt;&gt;"",IF(VLOOKUP($A169,Vocabulary!$A:$J,9,)=0,"",VLOOKUP($A169,Vocabulary!$A:$J,9,)),"")</f>
        <v/>
      </c>
      <c r="G169" s="12" t="str">
        <f>IF($A169&lt;&gt;"",VLOOKUP($A169,Vocabulary!$A:$J,4,),"")</f>
        <v>Organization</v>
      </c>
      <c r="H169" s="12" t="str">
        <f>IF($A169&lt;&gt;"",VLOOKUP($A169,Vocabulary!$A:$J,5,),"")</f>
        <v>Association</v>
      </c>
      <c r="I169" s="12" t="str">
        <f>IF(Table9[[#This Row],[URIName]]="",IF(AND(H169="ConceptScheme",LEFT(D169,7) &lt;&gt; "inspire", LEFT(D169,4) &lt;&gt; "oeaw"),CONCATENATE("&lt;",E169,LOWER(IF(F169="",J169,F169)),"&gt;"),CONCATENATE("&lt;",E169,IF(F169="",J169,F169),"&gt;")),CONCATENATE("&lt;",Table9[[#This Row],[URIName]],"&gt;"))</f>
        <v>&lt;eu:PublicOrganizationMemberOf&gt;</v>
      </c>
      <c r="J169" s="12" t="str">
        <f>IF($A169&lt;&gt;"",VLOOKUP($A169,Vocabulary!$A:$J,2,),"")</f>
        <v>PublicOrganizationMemberOf</v>
      </c>
      <c r="K169" s="12" t="str">
        <f>IFERROR(IF(VLOOKUP(A169,VocabularyNL!$A:$G,6)=0,"",VLOOKUP(A169,VocabularyNL!$A:$G,6)),"")</f>
        <v/>
      </c>
      <c r="L169" s="12" t="str">
        <f>IFERROR(IF(VLOOKUP(A169,VocabularyFR!$A:$G,6)=0,"",VLOOKUP(A169,VocabularyFR!$A:$G,6)),"")</f>
        <v/>
      </c>
      <c r="M169" s="12" t="str">
        <f>IFERROR(IF(VLOOKUP(A169,Vocabulary!$A:$F,3)=0,"",VLOOKUP(A169,Vocabulary!$A:$F,3)),"")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N169" s="12" t="str">
        <f>IFERROR(IF(VLOOKUP(A169,VocabularyNL!$A:$H,7)=0,"",VLOOKUP(A169,VocabularyNL!$A:$H,7)),"")</f>
        <v/>
      </c>
      <c r="O169" s="12" t="str">
        <f>IFERROR(IF(VLOOKUP(A169,VocabularyFR!$A:$H,7)=0,"",VLOOKUP(A169,VocabularyFR!$A:$H,7)),"")</f>
        <v/>
      </c>
      <c r="P169" s="12" t="str">
        <f>IF($A169&lt;&gt;"",IF(VLOOKUP($A169,Vocabulary!$A:$J,7,)&lt;&gt;"",VLOOKUP($A169,Vocabulary!$A:$J,7,),""),"")</f>
        <v/>
      </c>
      <c r="Q169" s="12" t="str">
        <f>IFERROR(IF(VLOOKUP(A169,VocabularyNL!$A:$H,8)=0,"",VLOOKUP(A169,VocabularyNL!$A:$H,8)),"")</f>
        <v/>
      </c>
      <c r="R169" s="12" t="str">
        <f>IFERROR(IF(VLOOKUP(A169,VocabularyFR!$A:$H,8)=0,"",VLOOKUP(A169,VocabularyFR!$A:$H,8)),"")</f>
        <v/>
      </c>
      <c r="S169" s="12" t="str">
        <f>VLOOKUP(Table9[[#This Row],[Id]],Vocabulary!A:K,11)</f>
        <v>no</v>
      </c>
      <c r="T169" s="12" t="str">
        <f>VLOOKUP(Table9[[#This Row],[Id]],Vocabulary!A:L,12)</f>
        <v>no</v>
      </c>
    </row>
    <row r="170" spans="1:20" ht="302.39999999999998" hidden="1" x14ac:dyDescent="0.3">
      <c r="A170" s="4">
        <v>169</v>
      </c>
      <c r="B170" s="12" t="str">
        <f>IF($A170&lt;&gt;"",IF(VLOOKUP($A170,VocabularyAdoption!$A:$K,8,)=0,"",VLOOKUP($A170,VocabularyAdoption!$A:$K,8,)),"")</f>
        <v/>
      </c>
      <c r="C170" s="12" t="str">
        <f>IF($A170&lt;&gt;"",VLOOKUP($A170,Vocabulary!$A:$J,6,),"")</f>
        <v>EU</v>
      </c>
      <c r="D170" s="12" t="str">
        <f>IF($A170&lt;&gt;"",VLOOKUP($A170,Vocabulary!$A:$J,8,),"")</f>
        <v>eu</v>
      </c>
      <c r="E170" s="12" t="str">
        <f>IFERROR(VLOOKUP(D170,Prefix!$A:$B,2,),"")</f>
        <v>eu:</v>
      </c>
      <c r="F170" s="12" t="str">
        <f>IF($A170&lt;&gt;"",IF(VLOOKUP($A170,Vocabulary!$A:$J,9,)=0,"",VLOOKUP($A170,Vocabulary!$A:$J,9,)),"")</f>
        <v/>
      </c>
      <c r="G170" s="12" t="str">
        <f>IF($A170&lt;&gt;"",VLOOKUP($A170,Vocabulary!$A:$J,4,),"")</f>
        <v>Organization</v>
      </c>
      <c r="H170" s="12" t="str">
        <f>IF($A170&lt;&gt;"",VLOOKUP($A170,Vocabulary!$A:$J,5,),"")</f>
        <v>Association</v>
      </c>
      <c r="I170" s="12" t="str">
        <f>IF(Table9[[#This Row],[URIName]]="",IF(AND(H170="ConceptScheme",LEFT(D170,7) &lt;&gt; "inspire", LEFT(D170,4) &lt;&gt; "oeaw"),CONCATENATE("&lt;",E170,LOWER(IF(F170="",J170,F170)),"&gt;"),CONCATENATE("&lt;",E170,IF(F170="",J170,F170),"&gt;")),CONCATENATE("&lt;",Table9[[#This Row],[URIName]],"&gt;"))</f>
        <v>&lt;eu:PublicOrganizationHasMember&gt;</v>
      </c>
      <c r="J170" s="12" t="str">
        <f>IF($A170&lt;&gt;"",VLOOKUP($A170,Vocabulary!$A:$J,2,),"")</f>
        <v>PublicOrganizationHasMember</v>
      </c>
      <c r="K170" s="12" t="str">
        <f>IFERROR(IF(VLOOKUP(A170,VocabularyNL!$A:$G,6)=0,"",VLOOKUP(A170,VocabularyNL!$A:$G,6)),"")</f>
        <v/>
      </c>
      <c r="L170" s="12" t="str">
        <f>IFERROR(IF(VLOOKUP(A170,VocabularyFR!$A:$G,6)=0,"",VLOOKUP(A170,VocabularyFR!$A:$G,6)),"")</f>
        <v/>
      </c>
      <c r="M170" s="12" t="str">
        <f>IFERROR(IF(VLOOKUP(A170,Vocabulary!$A:$F,3)=0,"",VLOOKUP(A170,Vocabulary!$A:$F,3)),"")</f>
        <v>One organization may be a member of another without being a sub organization, i.e.
they are independent entities. These properties allow such relationships to be
captured.
The memberOf and hasMember properties are very simple and don't support
statements describing the nature of the membership. The W3C Organization Ontology
provides both this simple method and a more sophisticated model21 that does make
it possible to, for example, provide information about the period of time in which one
organization was a member of another, the level of membership etc. That more
sophisticated model should be used where necessary and may be used in addition to
the simple memberOf/hasMember properties.
In the RDF release of the CPOV, memberOf and hasMember are bound to org:memberOf
and org:hasMember respectively.</v>
      </c>
      <c r="N170" s="12" t="str">
        <f>IFERROR(IF(VLOOKUP(A170,VocabularyNL!$A:$H,7)=0,"",VLOOKUP(A170,VocabularyNL!$A:$H,7)),"")</f>
        <v/>
      </c>
      <c r="O170" s="12" t="str">
        <f>IFERROR(IF(VLOOKUP(A170,VocabularyFR!$A:$H,7)=0,"",VLOOKUP(A170,VocabularyFR!$A:$H,7)),"")</f>
        <v/>
      </c>
      <c r="P170" s="12" t="str">
        <f>IF($A170&lt;&gt;"",IF(VLOOKUP($A170,Vocabulary!$A:$J,7,)&lt;&gt;"",VLOOKUP($A170,Vocabulary!$A:$J,7,),""),"")</f>
        <v/>
      </c>
      <c r="Q170" s="12" t="str">
        <f>IFERROR(IF(VLOOKUP(A170,VocabularyNL!$A:$H,8)=0,"",VLOOKUP(A170,VocabularyNL!$A:$H,8)),"")</f>
        <v/>
      </c>
      <c r="R170" s="12" t="str">
        <f>IFERROR(IF(VLOOKUP(A170,VocabularyFR!$A:$H,8)=0,"",VLOOKUP(A170,VocabularyFR!$A:$H,8)),"")</f>
        <v/>
      </c>
      <c r="S170" s="12" t="str">
        <f>VLOOKUP(Table9[[#This Row],[Id]],Vocabulary!A:K,11)</f>
        <v>no</v>
      </c>
      <c r="T170" s="12" t="str">
        <f>VLOOKUP(Table9[[#This Row],[Id]],Vocabulary!A:L,12)</f>
        <v>no</v>
      </c>
    </row>
    <row r="171" spans="1:20" ht="302.39999999999998" hidden="1" x14ac:dyDescent="0.3">
      <c r="A171" s="4">
        <v>170</v>
      </c>
      <c r="B171" s="12" t="str">
        <f>IF($A171&lt;&gt;"",IF(VLOOKUP($A171,VocabularyAdoption!$A:$K,8,)=0,"",VLOOKUP($A171,VocabularyAdoption!$A:$K,8,)),"")</f>
        <v/>
      </c>
      <c r="C171" s="12" t="str">
        <f>IF($A171&lt;&gt;"",VLOOKUP($A171,Vocabulary!$A:$J,6,),"")</f>
        <v>EU</v>
      </c>
      <c r="D171" s="12" t="str">
        <f>IF($A171&lt;&gt;"",VLOOKUP($A171,Vocabulary!$A:$J,8,),"")</f>
        <v>eu</v>
      </c>
      <c r="E171" s="12" t="str">
        <f>IFERROR(VLOOKUP(D171,Prefix!$A:$B,2,),"")</f>
        <v>eu:</v>
      </c>
      <c r="F171" s="12" t="str">
        <f>IF($A171&lt;&gt;"",IF(VLOOKUP($A171,Vocabulary!$A:$J,9,)=0,"",VLOOKUP($A171,Vocabulary!$A:$J,9,)),"")</f>
        <v/>
      </c>
      <c r="G171" s="12" t="str">
        <f>IF($A171&lt;&gt;"",VLOOKUP($A171,Vocabulary!$A:$J,4,),"")</f>
        <v>Organization</v>
      </c>
      <c r="H171" s="12" t="str">
        <f>IF($A171&lt;&gt;"",VLOOKUP($A171,Vocabulary!$A:$J,5,),"")</f>
        <v>Association</v>
      </c>
      <c r="I171" s="12" t="str">
        <f>IF(Table9[[#This Row],[URIName]]="",IF(AND(H171="ConceptScheme",LEFT(D171,7) &lt;&gt; "inspire", LEFT(D171,4) &lt;&gt; "oeaw"),CONCATENATE("&lt;",E171,LOWER(IF(F171="",J171,F171)),"&gt;"),CONCATENATE("&lt;",E171,IF(F171="",J171,F171),"&gt;")),CONCATENATE("&lt;",Table9[[#This Row],[URIName]],"&gt;"))</f>
        <v>&lt;eu:PublicOrganizationContactPoint&gt;</v>
      </c>
      <c r="J171" s="12" t="str">
        <f>IF($A171&lt;&gt;"",VLOOKUP($A171,Vocabulary!$A:$J,2,),"")</f>
        <v>PublicOrganizationContactPoint</v>
      </c>
      <c r="K171" s="12" t="str">
        <f>IFERROR(IF(VLOOKUP(A171,VocabularyNL!$A:$G,6)=0,"",VLOOKUP(A171,VocabularyNL!$A:$G,6)),"")</f>
        <v/>
      </c>
      <c r="L171" s="12" t="str">
        <f>IFERROR(IF(VLOOKUP(A171,VocabularyFR!$A:$G,6)=0,"",VLOOKUP(A171,VocabularyFR!$A:$G,6)),"")</f>
        <v/>
      </c>
      <c r="M171" s="12" t="str">
        <f>IFERROR(IF(VLOOKUP(A171,Vocabulary!$A:$F,3)=0,"",VLOOKUP(A171,Vocabulary!$A:$F,3)),"")</f>
        <v>This property links an organization to the administrative region(s) that it covers. The
value of the properly should be the URI of the region as defined in an authoritative
list of regions. In Europe, this is likely to be the Administrative Territorial Units (http://publications.europa.eu/mdr/authority/atu/)
Named Authority List maintained by the Publications Office's Metadata Registry.
In the RDF release of the CPOV, this property is bound to dcterms:spatial.
The ATU list does not include a geometry. That is, the territory is only identified by
its name not its spatial coordinates. This is likely to be the case for similar lists. If
geometries are available for the Public Organization's territory, they can be linked
from the territorial unit using the Location Core Vocabulary's locn:geometry
property (http://www.w3.org/ns/locn#locn:geometry)</v>
      </c>
      <c r="N171" s="12" t="str">
        <f>IFERROR(IF(VLOOKUP(A171,VocabularyNL!$A:$H,7)=0,"",VLOOKUP(A171,VocabularyNL!$A:$H,7)),"")</f>
        <v/>
      </c>
      <c r="O171" s="12" t="str">
        <f>IFERROR(IF(VLOOKUP(A171,VocabularyFR!$A:$H,7)=0,"",VLOOKUP(A171,VocabularyFR!$A:$H,7)),"")</f>
        <v/>
      </c>
      <c r="P171" s="12" t="str">
        <f>IF($A171&lt;&gt;"",IF(VLOOKUP($A171,Vocabulary!$A:$J,7,)&lt;&gt;"",VLOOKUP($A171,Vocabulary!$A:$J,7,),""),"")</f>
        <v/>
      </c>
      <c r="Q171" s="12" t="str">
        <f>IFERROR(IF(VLOOKUP(A171,VocabularyNL!$A:$H,8)=0,"",VLOOKUP(A171,VocabularyNL!$A:$H,8)),"")</f>
        <v/>
      </c>
      <c r="R171" s="12" t="str">
        <f>IFERROR(IF(VLOOKUP(A171,VocabularyFR!$A:$H,8)=0,"",VLOOKUP(A171,VocabularyFR!$A:$H,8)),"")</f>
        <v/>
      </c>
      <c r="S171" s="12" t="str">
        <f>VLOOKUP(Table9[[#This Row],[Id]],Vocabulary!A:K,11)</f>
        <v>no</v>
      </c>
      <c r="T171" s="12" t="str">
        <f>VLOOKUP(Table9[[#This Row],[Id]],Vocabulary!A:L,12)</f>
        <v>no</v>
      </c>
    </row>
    <row r="172" spans="1:20" ht="115.2" hidden="1" x14ac:dyDescent="0.3">
      <c r="A172" s="4">
        <v>171</v>
      </c>
      <c r="B172" s="12" t="str">
        <f>IF($A172&lt;&gt;"",IF(VLOOKUP($A172,VocabularyAdoption!$A:$K,8,)=0,"",VLOOKUP($A172,VocabularyAdoption!$A:$K,8,)),"")</f>
        <v/>
      </c>
      <c r="C172" s="12" t="str">
        <f>IF($A172&lt;&gt;"",VLOOKUP($A172,Vocabulary!$A:$J,6,),"")</f>
        <v>EU</v>
      </c>
      <c r="D172" s="12" t="str">
        <f>IF($A172&lt;&gt;"",VLOOKUP($A172,Vocabulary!$A:$J,8,),"")</f>
        <v>eu</v>
      </c>
      <c r="E172" s="12" t="str">
        <f>IFERROR(VLOOKUP(D172,Prefix!$A:$B,2,),"")</f>
        <v>eu:</v>
      </c>
      <c r="F172" s="12" t="str">
        <f>IF($A172&lt;&gt;"",IF(VLOOKUP($A172,Vocabulary!$A:$J,9,)=0,"",VLOOKUP($A172,Vocabulary!$A:$J,9,)),"")</f>
        <v/>
      </c>
      <c r="G172" s="12" t="str">
        <f>IF($A172&lt;&gt;"",VLOOKUP($A172,Vocabulary!$A:$J,4,),"")</f>
        <v>Organization</v>
      </c>
      <c r="H172" s="12" t="str">
        <f>IF($A172&lt;&gt;"",VLOOKUP($A172,Vocabulary!$A:$J,5,),"")</f>
        <v>Association</v>
      </c>
      <c r="I172" s="12" t="str">
        <f>IF(Table9[[#This Row],[URIName]]="",IF(AND(H172="ConceptScheme",LEFT(D172,7) &lt;&gt; "inspire", LEFT(D172,4) &lt;&gt; "oeaw"),CONCATENATE("&lt;",E172,LOWER(IF(F172="",J172,F172)),"&gt;"),CONCATENATE("&lt;",E172,IF(F172="",J172,F172),"&gt;")),CONCATENATE("&lt;",Table9[[#This Row],[URIName]],"&gt;"))</f>
        <v>&lt;eu:PublicOrganizationAddress&gt;</v>
      </c>
      <c r="J172" s="12" t="str">
        <f>IF($A172&lt;&gt;"",VLOOKUP($A172,Vocabulary!$A:$J,2,),"")</f>
        <v>PublicOrganizationAddress</v>
      </c>
      <c r="K172" s="12" t="str">
        <f>IFERROR(IF(VLOOKUP(A172,VocabularyNL!$A:$G,6)=0,"",VLOOKUP(A172,VocabularyNL!$A:$G,6)),"")</f>
        <v/>
      </c>
      <c r="L172" s="12" t="str">
        <f>IFERROR(IF(VLOOKUP(A172,VocabularyFR!$A:$G,6)=0,"",VLOOKUP(A172,VocabularyFR!$A:$G,6)),"")</f>
        <v/>
      </c>
      <c r="M172" s="12" t="str">
        <f>IFERROR(IF(VLOOKUP(A172,Vocabulary!$A:$F,3)=0,"",VLOOKUP(A172,Vocabulary!$A:$F,3)),"")</f>
        <v xml:space="preserve">Since the range of the contactPoint property is a VCard, the contact point class may
include address information. However, for consistency with INSPIRE, the Location
Core Vocabulary's Address class should be used.
In the RDF release of the CPOV, address is bound to locn:address.
</v>
      </c>
      <c r="N172" s="12" t="str">
        <f>IFERROR(IF(VLOOKUP(A172,VocabularyNL!$A:$H,7)=0,"",VLOOKUP(A172,VocabularyNL!$A:$H,7)),"")</f>
        <v/>
      </c>
      <c r="O172" s="12" t="str">
        <f>IFERROR(IF(VLOOKUP(A172,VocabularyFR!$A:$H,7)=0,"",VLOOKUP(A172,VocabularyFR!$A:$H,7)),"")</f>
        <v/>
      </c>
      <c r="P172" s="12" t="str">
        <f>IF($A172&lt;&gt;"",IF(VLOOKUP($A172,Vocabulary!$A:$J,7,)&lt;&gt;"",VLOOKUP($A172,Vocabulary!$A:$J,7,),""),"")</f>
        <v/>
      </c>
      <c r="Q172" s="12" t="str">
        <f>IFERROR(IF(VLOOKUP(A172,VocabularyNL!$A:$H,8)=0,"",VLOOKUP(A172,VocabularyNL!$A:$H,8)),"")</f>
        <v/>
      </c>
      <c r="R172" s="12" t="str">
        <f>IFERROR(IF(VLOOKUP(A172,VocabularyFR!$A:$H,8)=0,"",VLOOKUP(A172,VocabularyFR!$A:$H,8)),"")</f>
        <v/>
      </c>
      <c r="S172" s="12" t="str">
        <f>VLOOKUP(Table9[[#This Row],[Id]],Vocabulary!A:K,11)</f>
        <v>no</v>
      </c>
      <c r="T172" s="12" t="str">
        <f>VLOOKUP(Table9[[#This Row],[Id]],Vocabulary!A:L,12)</f>
        <v>no</v>
      </c>
    </row>
    <row r="173" spans="1:20" ht="158.4" hidden="1" x14ac:dyDescent="0.3">
      <c r="A173" s="4">
        <v>172</v>
      </c>
      <c r="B173" s="12" t="str">
        <f>IF($A173&lt;&gt;"",IF(VLOOKUP($A173,VocabularyAdoption!$A:$K,8,)=0,"",VLOOKUP($A173,VocabularyAdoption!$A:$K,8,)),"")</f>
        <v/>
      </c>
      <c r="C173" s="12" t="str">
        <f>IF($A173&lt;&gt;"",VLOOKUP($A173,Vocabulary!$A:$J,6,),"")</f>
        <v>EU</v>
      </c>
      <c r="D173" s="12" t="str">
        <f>IF($A173&lt;&gt;"",VLOOKUP($A173,Vocabulary!$A:$J,8,),"")</f>
        <v>eu</v>
      </c>
      <c r="E173" s="12" t="str">
        <f>IFERROR(VLOOKUP(D173,Prefix!$A:$B,2,),"")</f>
        <v>eu:</v>
      </c>
      <c r="F173" s="12" t="str">
        <f>IF($A173&lt;&gt;"",IF(VLOOKUP($A173,Vocabulary!$A:$J,9,)=0,"",VLOOKUP($A173,Vocabulary!$A:$J,9,)),"")</f>
        <v/>
      </c>
      <c r="G173" s="12" t="str">
        <f>IF($A173&lt;&gt;"",VLOOKUP($A173,Vocabulary!$A:$J,4,),"")</f>
        <v>Organization</v>
      </c>
      <c r="H173" s="12" t="str">
        <f>IF($A173&lt;&gt;"",VLOOKUP($A173,Vocabulary!$A:$J,5,),"")</f>
        <v>Association</v>
      </c>
      <c r="I173" s="12" t="str">
        <f>IF(Table9[[#This Row],[URIName]]="",IF(AND(H173="ConceptScheme",LEFT(D173,7) &lt;&gt; "inspire", LEFT(D173,4) &lt;&gt; "oeaw"),CONCATENATE("&lt;",E173,LOWER(IF(F173="",J173,F173)),"&gt;"),CONCATENATE("&lt;",E173,IF(F173="",J173,F173),"&gt;")),CONCATENATE("&lt;",Table9[[#This Row],[URIName]],"&gt;"))</f>
        <v>&lt;eu:PublicOrganizationPrev&gt;</v>
      </c>
      <c r="J173" s="12" t="str">
        <f>IF($A173&lt;&gt;"",VLOOKUP($A173,Vocabulary!$A:$J,2,),"")</f>
        <v>PublicOrganizationPrev</v>
      </c>
      <c r="K173" s="12" t="str">
        <f>IFERROR(IF(VLOOKUP(A173,VocabularyNL!$A:$G,6)=0,"",VLOOKUP(A173,VocabularyNL!$A:$G,6)),"")</f>
        <v/>
      </c>
      <c r="L173" s="12" t="str">
        <f>IFERROR(IF(VLOOKUP(A173,VocabularyFR!$A:$G,6)=0,"",VLOOKUP(A173,VocabularyFR!$A:$G,6)),"")</f>
        <v/>
      </c>
      <c r="M173" s="12" t="str">
        <f>IFERROR(IF(VLOOKUP(A173,Vocabulary!$A:$F,3)=0,"",VLOOKUP(A173,Vocabulary!$A:$F,3)),"")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N173" s="12" t="str">
        <f>IFERROR(IF(VLOOKUP(A173,VocabularyNL!$A:$H,7)=0,"",VLOOKUP(A173,VocabularyNL!$A:$H,7)),"")</f>
        <v/>
      </c>
      <c r="O173" s="12" t="str">
        <f>IFERROR(IF(VLOOKUP(A173,VocabularyFR!$A:$H,7)=0,"",VLOOKUP(A173,VocabularyFR!$A:$H,7)),"")</f>
        <v/>
      </c>
      <c r="P173" s="12" t="str">
        <f>IF($A173&lt;&gt;"",IF(VLOOKUP($A173,Vocabulary!$A:$J,7,)&lt;&gt;"",VLOOKUP($A173,Vocabulary!$A:$J,7,),""),"")</f>
        <v/>
      </c>
      <c r="Q173" s="12" t="str">
        <f>IFERROR(IF(VLOOKUP(A173,VocabularyNL!$A:$H,8)=0,"",VLOOKUP(A173,VocabularyNL!$A:$H,8)),"")</f>
        <v/>
      </c>
      <c r="R173" s="12" t="str">
        <f>IFERROR(IF(VLOOKUP(A173,VocabularyFR!$A:$H,8)=0,"",VLOOKUP(A173,VocabularyFR!$A:$H,8)),"")</f>
        <v/>
      </c>
      <c r="S173" s="12" t="str">
        <f>VLOOKUP(Table9[[#This Row],[Id]],Vocabulary!A:K,11)</f>
        <v>no</v>
      </c>
      <c r="T173" s="12" t="str">
        <f>VLOOKUP(Table9[[#This Row],[Id]],Vocabulary!A:L,12)</f>
        <v>no</v>
      </c>
    </row>
    <row r="174" spans="1:20" ht="158.4" hidden="1" x14ac:dyDescent="0.3">
      <c r="A174" s="4">
        <v>173</v>
      </c>
      <c r="B174" s="12" t="str">
        <f>IF($A174&lt;&gt;"",IF(VLOOKUP($A174,VocabularyAdoption!$A:$K,8,)=0,"",VLOOKUP($A174,VocabularyAdoption!$A:$K,8,)),"")</f>
        <v/>
      </c>
      <c r="C174" s="12" t="str">
        <f>IF($A174&lt;&gt;"",VLOOKUP($A174,Vocabulary!$A:$J,6,),"")</f>
        <v>EU</v>
      </c>
      <c r="D174" s="12" t="str">
        <f>IF($A174&lt;&gt;"",VLOOKUP($A174,Vocabulary!$A:$J,8,),"")</f>
        <v>eu</v>
      </c>
      <c r="E174" s="12" t="str">
        <f>IFERROR(VLOOKUP(D174,Prefix!$A:$B,2,),"")</f>
        <v>eu:</v>
      </c>
      <c r="F174" s="12" t="str">
        <f>IF($A174&lt;&gt;"",IF(VLOOKUP($A174,Vocabulary!$A:$J,9,)=0,"",VLOOKUP($A174,Vocabulary!$A:$J,9,)),"")</f>
        <v/>
      </c>
      <c r="G174" s="12" t="str">
        <f>IF($A174&lt;&gt;"",VLOOKUP($A174,Vocabulary!$A:$J,4,),"")</f>
        <v>Organization</v>
      </c>
      <c r="H174" s="12" t="str">
        <f>IF($A174&lt;&gt;"",VLOOKUP($A174,Vocabulary!$A:$J,5,),"")</f>
        <v>Association</v>
      </c>
      <c r="I174" s="12" t="str">
        <f>IF(Table9[[#This Row],[URIName]]="",IF(AND(H174="ConceptScheme",LEFT(D174,7) &lt;&gt; "inspire", LEFT(D174,4) &lt;&gt; "oeaw"),CONCATENATE("&lt;",E174,LOWER(IF(F174="",J174,F174)),"&gt;"),CONCATENATE("&lt;",E174,IF(F174="",J174,F174),"&gt;")),CONCATENATE("&lt;",Table9[[#This Row],[URIName]],"&gt;"))</f>
        <v>&lt;eu:PublicOrganizationNext&gt;</v>
      </c>
      <c r="J174" s="12" t="str">
        <f>IF($A174&lt;&gt;"",VLOOKUP($A174,Vocabulary!$A:$J,2,),"")</f>
        <v>PublicOrganizationNext</v>
      </c>
      <c r="K174" s="12" t="str">
        <f>IFERROR(IF(VLOOKUP(A174,VocabularyNL!$A:$G,6)=0,"",VLOOKUP(A174,VocabularyNL!$A:$G,6)),"")</f>
        <v/>
      </c>
      <c r="L174" s="12" t="str">
        <f>IFERROR(IF(VLOOKUP(A174,VocabularyFR!$A:$G,6)=0,"",VLOOKUP(A174,VocabularyFR!$A:$G,6)),"")</f>
        <v/>
      </c>
      <c r="M174" s="12" t="str">
        <f>IFERROR(IF(VLOOKUP(A174,Vocabulary!$A:$F,3)=0,"",VLOOKUP(A174,Vocabulary!$A:$F,3)),"")</f>
        <v xml:space="preserve">In some cases it is necessary to be able to create an ordered sequence of
organizations that precede and succeed each other. To support this, the CPOV
includes the well-known relationships of previous and next to allow such sequences
to be captured and computed.
In the RDF release of the CPOV, these properties are bound to xhv:prev and
xhv:next.
</v>
      </c>
      <c r="N174" s="12" t="str">
        <f>IFERROR(IF(VLOOKUP(A174,VocabularyNL!$A:$H,7)=0,"",VLOOKUP(A174,VocabularyNL!$A:$H,7)),"")</f>
        <v/>
      </c>
      <c r="O174" s="12" t="str">
        <f>IFERROR(IF(VLOOKUP(A174,VocabularyFR!$A:$H,7)=0,"",VLOOKUP(A174,VocabularyFR!$A:$H,7)),"")</f>
        <v/>
      </c>
      <c r="P174" s="12" t="str">
        <f>IF($A174&lt;&gt;"",IF(VLOOKUP($A174,Vocabulary!$A:$J,7,)&lt;&gt;"",VLOOKUP($A174,Vocabulary!$A:$J,7,),""),"")</f>
        <v/>
      </c>
      <c r="Q174" s="12" t="str">
        <f>IFERROR(IF(VLOOKUP(A174,VocabularyNL!$A:$H,8)=0,"",VLOOKUP(A174,VocabularyNL!$A:$H,8)),"")</f>
        <v/>
      </c>
      <c r="R174" s="12" t="str">
        <f>IFERROR(IF(VLOOKUP(A174,VocabularyFR!$A:$H,8)=0,"",VLOOKUP(A174,VocabularyFR!$A:$H,8)),"")</f>
        <v/>
      </c>
      <c r="S174" s="12" t="str">
        <f>VLOOKUP(Table9[[#This Row],[Id]],Vocabulary!A:K,11)</f>
        <v>no</v>
      </c>
      <c r="T174" s="12" t="str">
        <f>VLOOKUP(Table9[[#This Row],[Id]],Vocabulary!A:L,12)</f>
        <v>no</v>
      </c>
    </row>
    <row r="175" spans="1:20" hidden="1" x14ac:dyDescent="0.3">
      <c r="A175" s="4">
        <v>174</v>
      </c>
      <c r="B175" s="12" t="str">
        <f>IF($A175&lt;&gt;"",IF(VLOOKUP($A175,VocabularyAdoption!$A:$K,8,)=0,"",VLOOKUP($A175,VocabularyAdoption!$A:$K,8,)),"")</f>
        <v/>
      </c>
      <c r="C175" s="12" t="str">
        <f>IF($A175&lt;&gt;"",VLOOKUP($A175,Vocabulary!$A:$J,6,),"")</f>
        <v>EU</v>
      </c>
      <c r="D175" s="12" t="str">
        <f>IF($A175&lt;&gt;"",VLOOKUP($A175,Vocabulary!$A:$J,8,),"")</f>
        <v>eu</v>
      </c>
      <c r="E175" s="12" t="str">
        <f>IFERROR(VLOOKUP(D175,Prefix!$A:$B,2,),"")</f>
        <v>eu:</v>
      </c>
      <c r="F175" s="12" t="str">
        <f>IF($A175&lt;&gt;"",IF(VLOOKUP($A175,Vocabulary!$A:$J,9,)=0,"",VLOOKUP($A175,Vocabulary!$A:$J,9,)),"")</f>
        <v/>
      </c>
      <c r="G175" s="12" t="str">
        <f>IF($A175&lt;&gt;"",VLOOKUP($A175,Vocabulary!$A:$J,4,),"")</f>
        <v>Organization</v>
      </c>
      <c r="H175" s="12" t="str">
        <f>IF($A175&lt;&gt;"",VLOOKUP($A175,Vocabulary!$A:$J,5,),"")</f>
        <v>Association</v>
      </c>
      <c r="I175" s="12" t="str">
        <f>IF(Table9[[#This Row],[URIName]]="",IF(AND(H175="ConceptScheme",LEFT(D175,7) &lt;&gt; "inspire", LEFT(D175,4) &lt;&gt; "oeaw"),CONCATENATE("&lt;",E175,LOWER(IF(F175="",J175,F175)),"&gt;"),CONCATENATE("&lt;",E175,IF(F175="",J175,F175),"&gt;")),CONCATENATE("&lt;",Table9[[#This Row],[URIName]],"&gt;"))</f>
        <v>&lt;eu:PublicOrganisationChangedBy&gt;</v>
      </c>
      <c r="J175" s="12" t="str">
        <f>IF($A175&lt;&gt;"",VLOOKUP($A175,Vocabulary!$A:$J,2,),"")</f>
        <v>PublicOrganisationChangedBy</v>
      </c>
      <c r="K175" s="12" t="str">
        <f>IFERROR(IF(VLOOKUP(A175,VocabularyNL!$A:$G,6)=0,"",VLOOKUP(A175,VocabularyNL!$A:$G,6)),"")</f>
        <v/>
      </c>
      <c r="L175" s="12" t="str">
        <f>IFERROR(IF(VLOOKUP(A175,VocabularyFR!$A:$G,6)=0,"",VLOOKUP(A175,VocabularyFR!$A:$G,6)),"")</f>
        <v/>
      </c>
      <c r="M175" s="12" t="str">
        <f>IFERROR(IF(VLOOKUP(A175,Vocabulary!$A:$F,3)=0,"",VLOOKUP(A175,Vocabulary!$A:$F,3)),"")</f>
        <v/>
      </c>
      <c r="N175" s="12" t="str">
        <f>IFERROR(IF(VLOOKUP(A175,VocabularyNL!$A:$H,7)=0,"",VLOOKUP(A175,VocabularyNL!$A:$H,7)),"")</f>
        <v/>
      </c>
      <c r="O175" s="12" t="str">
        <f>IFERROR(IF(VLOOKUP(A175,VocabularyFR!$A:$H,7)=0,"",VLOOKUP(A175,VocabularyFR!$A:$H,7)),"")</f>
        <v/>
      </c>
      <c r="P175" s="12" t="str">
        <f>IF($A175&lt;&gt;"",IF(VLOOKUP($A175,Vocabulary!$A:$J,7,)&lt;&gt;"",VLOOKUP($A175,Vocabulary!$A:$J,7,),""),"")</f>
        <v/>
      </c>
      <c r="Q175" s="12" t="str">
        <f>IFERROR(IF(VLOOKUP(A175,VocabularyNL!$A:$H,8)=0,"",VLOOKUP(A175,VocabularyNL!$A:$H,8)),"")</f>
        <v/>
      </c>
      <c r="R175" s="12" t="str">
        <f>IFERROR(IF(VLOOKUP(A175,VocabularyFR!$A:$H,8)=0,"",VLOOKUP(A175,VocabularyFR!$A:$H,8)),"")</f>
        <v/>
      </c>
      <c r="S175" s="12" t="str">
        <f>VLOOKUP(Table9[[#This Row],[Id]],Vocabulary!A:K,11)</f>
        <v>no</v>
      </c>
      <c r="T175" s="12" t="str">
        <f>VLOOKUP(Table9[[#This Row],[Id]],Vocabulary!A:L,12)</f>
        <v>no</v>
      </c>
    </row>
    <row r="176" spans="1:20" hidden="1" x14ac:dyDescent="0.3">
      <c r="A176" s="4">
        <v>175</v>
      </c>
      <c r="B176" s="12" t="str">
        <f>IF($A176&lt;&gt;"",IF(VLOOKUP($A176,VocabularyAdoption!$A:$K,8,)=0,"",VLOOKUP($A176,VocabularyAdoption!$A:$K,8,)),"")</f>
        <v/>
      </c>
      <c r="C176" s="12" t="str">
        <f>IF($A176&lt;&gt;"",VLOOKUP($A176,Vocabulary!$A:$J,6,),"")</f>
        <v>EU</v>
      </c>
      <c r="D176" s="12" t="str">
        <f>IF($A176&lt;&gt;"",VLOOKUP($A176,Vocabulary!$A:$J,8,),"")</f>
        <v>eu</v>
      </c>
      <c r="E176" s="12" t="str">
        <f>IFERROR(VLOOKUP(D176,Prefix!$A:$B,2,),"")</f>
        <v>eu:</v>
      </c>
      <c r="F176" s="12" t="str">
        <f>IF($A176&lt;&gt;"",IF(VLOOKUP($A176,Vocabulary!$A:$J,9,)=0,"",VLOOKUP($A176,Vocabulary!$A:$J,9,)),"")</f>
        <v/>
      </c>
      <c r="G176" s="12" t="str">
        <f>IF($A176&lt;&gt;"",VLOOKUP($A176,Vocabulary!$A:$J,4,),"")</f>
        <v>Organization</v>
      </c>
      <c r="H176" s="12" t="str">
        <f>IF($A176&lt;&gt;"",VLOOKUP($A176,Vocabulary!$A:$J,5,),"")</f>
        <v>Association</v>
      </c>
      <c r="I176" s="12" t="str">
        <f>IF(Table9[[#This Row],[URIName]]="",IF(AND(H176="ConceptScheme",LEFT(D176,7) &lt;&gt; "inspire", LEFT(D176,4) &lt;&gt; "oeaw"),CONCATENATE("&lt;",E176,LOWER(IF(F176="",J176,F176)),"&gt;"),CONCATENATE("&lt;",E176,IF(F176="",J176,F176),"&gt;")),CONCATENATE("&lt;",Table9[[#This Row],[URIName]],"&gt;"))</f>
        <v>&lt;eu:PublicOrganisationResultedFrom&gt;</v>
      </c>
      <c r="J176" s="12" t="str">
        <f>IF($A176&lt;&gt;"",VLOOKUP($A176,Vocabulary!$A:$J,2,),"")</f>
        <v>PublicOrganisationResultedFrom</v>
      </c>
      <c r="K176" s="12" t="str">
        <f>IFERROR(IF(VLOOKUP(A176,VocabularyNL!$A:$G,6)=0,"",VLOOKUP(A176,VocabularyNL!$A:$G,6)),"")</f>
        <v/>
      </c>
      <c r="L176" s="12" t="str">
        <f>IFERROR(IF(VLOOKUP(A176,VocabularyFR!$A:$G,6)=0,"",VLOOKUP(A176,VocabularyFR!$A:$G,6)),"")</f>
        <v/>
      </c>
      <c r="M176" s="12" t="str">
        <f>IFERROR(IF(VLOOKUP(A176,Vocabulary!$A:$F,3)=0,"",VLOOKUP(A176,Vocabulary!$A:$F,3)),"")</f>
        <v/>
      </c>
      <c r="N176" s="12" t="str">
        <f>IFERROR(IF(VLOOKUP(A176,VocabularyNL!$A:$H,7)=0,"",VLOOKUP(A176,VocabularyNL!$A:$H,7)),"")</f>
        <v/>
      </c>
      <c r="O176" s="12" t="str">
        <f>IFERROR(IF(VLOOKUP(A176,VocabularyFR!$A:$H,7)=0,"",VLOOKUP(A176,VocabularyFR!$A:$H,7)),"")</f>
        <v/>
      </c>
      <c r="P176" s="12" t="str">
        <f>IF($A176&lt;&gt;"",IF(VLOOKUP($A176,Vocabulary!$A:$J,7,)&lt;&gt;"",VLOOKUP($A176,Vocabulary!$A:$J,7,),""),"")</f>
        <v/>
      </c>
      <c r="Q176" s="12" t="str">
        <f>IFERROR(IF(VLOOKUP(A176,VocabularyNL!$A:$H,8)=0,"",VLOOKUP(A176,VocabularyNL!$A:$H,8)),"")</f>
        <v/>
      </c>
      <c r="R176" s="12" t="str">
        <f>IFERROR(IF(VLOOKUP(A176,VocabularyFR!$A:$H,8)=0,"",VLOOKUP(A176,VocabularyFR!$A:$H,8)),"")</f>
        <v/>
      </c>
      <c r="S176" s="12" t="str">
        <f>VLOOKUP(Table9[[#This Row],[Id]],Vocabulary!A:K,11)</f>
        <v>no</v>
      </c>
      <c r="T176" s="12" t="str">
        <f>VLOOKUP(Table9[[#This Row],[Id]],Vocabulary!A:L,12)</f>
        <v>no</v>
      </c>
    </row>
    <row r="177" spans="1:20" ht="43.2" hidden="1" x14ac:dyDescent="0.3">
      <c r="A177" s="4">
        <v>176</v>
      </c>
      <c r="B177" s="12" t="str">
        <f>IF($A177&lt;&gt;"",IF(VLOOKUP($A177,VocabularyAdoption!$A:$K,8,)=0,"",VLOOKUP($A177,VocabularyAdoption!$A:$K,8,)),"")</f>
        <v/>
      </c>
      <c r="C177" s="12" t="str">
        <f>IF($A177&lt;&gt;"",VLOOKUP($A177,Vocabulary!$A:$J,6,),"")</f>
        <v>EU</v>
      </c>
      <c r="D177" s="12" t="str">
        <f>IF($A177&lt;&gt;"",VLOOKUP($A177,Vocabulary!$A:$J,8,),"")</f>
        <v>eu</v>
      </c>
      <c r="E177" s="12" t="str">
        <f>IFERROR(VLOOKUP(D177,Prefix!$A:$B,2,),"")</f>
        <v>eu:</v>
      </c>
      <c r="F177" s="12" t="str">
        <f>IF($A177&lt;&gt;"",IF(VLOOKUP($A177,Vocabulary!$A:$J,9,)=0,"",VLOOKUP($A177,Vocabulary!$A:$J,9,)),"")</f>
        <v/>
      </c>
      <c r="G177" s="12" t="str">
        <f>IF($A177&lt;&gt;"",VLOOKUP($A177,Vocabulary!$A:$J,4,),"")</f>
        <v>Organization</v>
      </c>
      <c r="H177" s="12" t="str">
        <f>IF($A177&lt;&gt;"",VLOOKUP($A177,Vocabulary!$A:$J,5,),"")</f>
        <v>Class</v>
      </c>
      <c r="I177" s="12" t="str">
        <f>IF(Table9[[#This Row],[URIName]]="",IF(AND(H177="ConceptScheme",LEFT(D177,7) &lt;&gt; "inspire", LEFT(D177,4) &lt;&gt; "oeaw"),CONCATENATE("&lt;",E177,LOWER(IF(F177="",J177,F177)),"&gt;"),CONCATENATE("&lt;",E177,IF(F177="",J177,F177),"&gt;")),CONCATENATE("&lt;",Table9[[#This Row],[URIName]],"&gt;"))</f>
        <v>&lt;eu:PublicService&gt;</v>
      </c>
      <c r="J177" s="12" t="str">
        <f>IF($A177&lt;&gt;"",VLOOKUP($A177,Vocabulary!$A:$J,2,),"")</f>
        <v>PublicService</v>
      </c>
      <c r="K177" s="12" t="str">
        <f>IFERROR(IF(VLOOKUP(A177,VocabularyNL!$A:$G,6)=0,"",VLOOKUP(A177,VocabularyNL!$A:$G,6)),"")</f>
        <v/>
      </c>
      <c r="L177" s="12" t="str">
        <f>IFERROR(IF(VLOOKUP(A177,VocabularyFR!$A:$G,6)=0,"",VLOOKUP(A177,VocabularyFR!$A:$G,6)),"")</f>
        <v/>
      </c>
      <c r="M177" s="12" t="str">
        <f>IFERROR(IF(VLOOKUP(A177,Vocabulary!$A:$F,3)=0,"",VLOOKUP(A177,Vocabulary!$A:$F,3)),"")</f>
        <v>A set of deeds and acts performed by or on behalf of a public agency for the benefit of a citizen, a business or another public agency.</v>
      </c>
      <c r="N177" s="12" t="str">
        <f>IFERROR(IF(VLOOKUP(A177,VocabularyNL!$A:$H,7)=0,"",VLOOKUP(A177,VocabularyNL!$A:$H,7)),"")</f>
        <v/>
      </c>
      <c r="O177" s="12" t="str">
        <f>IFERROR(IF(VLOOKUP(A177,VocabularyFR!$A:$H,7)=0,"",VLOOKUP(A177,VocabularyFR!$A:$H,7)),"")</f>
        <v/>
      </c>
      <c r="P177" s="12" t="str">
        <f>IF($A177&lt;&gt;"",IF(VLOOKUP($A177,Vocabulary!$A:$J,7,)&lt;&gt;"",VLOOKUP($A177,Vocabulary!$A:$J,7,),""),"")</f>
        <v/>
      </c>
      <c r="Q177" s="12" t="str">
        <f>IFERROR(IF(VLOOKUP(A177,VocabularyNL!$A:$H,8)=0,"",VLOOKUP(A177,VocabularyNL!$A:$H,8)),"")</f>
        <v/>
      </c>
      <c r="R177" s="12" t="str">
        <f>IFERROR(IF(VLOOKUP(A177,VocabularyFR!$A:$H,8)=0,"",VLOOKUP(A177,VocabularyFR!$A:$H,8)),"")</f>
        <v/>
      </c>
      <c r="S177" s="12" t="str">
        <f>VLOOKUP(Table9[[#This Row],[Id]],Vocabulary!A:K,11)</f>
        <v>no</v>
      </c>
      <c r="T177" s="12" t="str">
        <f>VLOOKUP(Table9[[#This Row],[Id]],Vocabulary!A:L,12)</f>
        <v>no</v>
      </c>
    </row>
    <row r="178" spans="1:20" ht="28.8" hidden="1" x14ac:dyDescent="0.3">
      <c r="A178" s="4">
        <v>177</v>
      </c>
      <c r="B178" s="12" t="str">
        <f>IF($A178&lt;&gt;"",IF(VLOOKUP($A178,VocabularyAdoption!$A:$K,8,)=0,"",VLOOKUP($A178,VocabularyAdoption!$A:$K,8,)),"")</f>
        <v/>
      </c>
      <c r="C178" s="12" t="str">
        <f>IF($A178&lt;&gt;"",VLOOKUP($A178,Vocabulary!$A:$J,6,),"")</f>
        <v>EU</v>
      </c>
      <c r="D178" s="12" t="str">
        <f>IF($A178&lt;&gt;"",VLOOKUP($A178,Vocabulary!$A:$J,8,),"")</f>
        <v>eu</v>
      </c>
      <c r="E178" s="12" t="str">
        <f>IFERROR(VLOOKUP(D178,Prefix!$A:$B,2,),"")</f>
        <v>eu:</v>
      </c>
      <c r="F178" s="12" t="str">
        <f>IF($A178&lt;&gt;"",IF(VLOOKUP($A178,Vocabulary!$A:$J,9,)=0,"",VLOOKUP($A178,Vocabulary!$A:$J,9,)),"")</f>
        <v/>
      </c>
      <c r="G178" s="12" t="str">
        <f>IF($A178&lt;&gt;"",VLOOKUP($A178,Vocabulary!$A:$J,4,),"")</f>
        <v>Organization</v>
      </c>
      <c r="H178" s="12" t="str">
        <f>IF($A178&lt;&gt;"",VLOOKUP($A178,Vocabulary!$A:$J,5,),"")</f>
        <v>Property</v>
      </c>
      <c r="I178" s="12" t="str">
        <f>IF(Table9[[#This Row],[URIName]]="",IF(AND(H178="ConceptScheme",LEFT(D178,7) &lt;&gt; "inspire", LEFT(D178,4) &lt;&gt; "oeaw"),CONCATENATE("&lt;",E178,LOWER(IF(F178="",J178,F178)),"&gt;"),CONCATENATE("&lt;",E178,IF(F178="",J178,F178),"&gt;")),CONCATENATE("&lt;",Table9[[#This Row],[URIName]],"&gt;"))</f>
        <v>&lt;eu:PublicServiceIdentifier&gt;</v>
      </c>
      <c r="J178" s="12" t="str">
        <f>IF($A178&lt;&gt;"",VLOOKUP($A178,Vocabulary!$A:$J,2,),"")</f>
        <v>PublicServiceIdentifier</v>
      </c>
      <c r="K178" s="12" t="str">
        <f>IFERROR(IF(VLOOKUP(A178,VocabularyNL!$A:$G,6)=0,"",VLOOKUP(A178,VocabularyNL!$A:$G,6)),"")</f>
        <v/>
      </c>
      <c r="L178" s="12" t="str">
        <f>IFERROR(IF(VLOOKUP(A178,VocabularyFR!$A:$G,6)=0,"",VLOOKUP(A178,VocabularyFR!$A:$G,6)),"")</f>
        <v/>
      </c>
      <c r="M178" s="12" t="str">
        <f>IFERROR(IF(VLOOKUP(A178,Vocabulary!$A:$F,3)=0,"",VLOOKUP(A178,Vocabulary!$A:$F,3)),"")</f>
        <v>This property represents a formally-issued Identifier for the Public Service.</v>
      </c>
      <c r="N178" s="12" t="str">
        <f>IFERROR(IF(VLOOKUP(A178,VocabularyNL!$A:$H,7)=0,"",VLOOKUP(A178,VocabularyNL!$A:$H,7)),"")</f>
        <v/>
      </c>
      <c r="O178" s="12" t="str">
        <f>IFERROR(IF(VLOOKUP(A178,VocabularyFR!$A:$H,7)=0,"",VLOOKUP(A178,VocabularyFR!$A:$H,7)),"")</f>
        <v/>
      </c>
      <c r="P178" s="12" t="str">
        <f>IF($A178&lt;&gt;"",IF(VLOOKUP($A178,Vocabulary!$A:$J,7,)&lt;&gt;"",VLOOKUP($A178,Vocabulary!$A:$J,7,),""),"")</f>
        <v/>
      </c>
      <c r="Q178" s="12" t="str">
        <f>IFERROR(IF(VLOOKUP(A178,VocabularyNL!$A:$H,8)=0,"",VLOOKUP(A178,VocabularyNL!$A:$H,8)),"")</f>
        <v/>
      </c>
      <c r="R178" s="12" t="str">
        <f>IFERROR(IF(VLOOKUP(A178,VocabularyFR!$A:$H,8)=0,"",VLOOKUP(A178,VocabularyFR!$A:$H,8)),"")</f>
        <v/>
      </c>
      <c r="S178" s="12" t="str">
        <f>VLOOKUP(Table9[[#This Row],[Id]],Vocabulary!A:K,11)</f>
        <v>no</v>
      </c>
      <c r="T178" s="12" t="str">
        <f>VLOOKUP(Table9[[#This Row],[Id]],Vocabulary!A:L,12)</f>
        <v>no</v>
      </c>
    </row>
    <row r="179" spans="1:20" hidden="1" x14ac:dyDescent="0.3">
      <c r="A179" s="4">
        <v>178</v>
      </c>
      <c r="B179" s="12" t="str">
        <f>IF($A179&lt;&gt;"",IF(VLOOKUP($A179,VocabularyAdoption!$A:$K,8,)=0,"",VLOOKUP($A179,VocabularyAdoption!$A:$K,8,)),"")</f>
        <v/>
      </c>
      <c r="C179" s="12" t="str">
        <f>IF($A179&lt;&gt;"",VLOOKUP($A179,Vocabulary!$A:$J,6,),"")</f>
        <v>EU</v>
      </c>
      <c r="D179" s="12" t="str">
        <f>IF($A179&lt;&gt;"",VLOOKUP($A179,Vocabulary!$A:$J,8,),"")</f>
        <v>eu</v>
      </c>
      <c r="E179" s="12" t="str">
        <f>IFERROR(VLOOKUP(D179,Prefix!$A:$B,2,),"")</f>
        <v>eu:</v>
      </c>
      <c r="F179" s="12" t="str">
        <f>IF($A179&lt;&gt;"",IF(VLOOKUP($A179,Vocabulary!$A:$J,9,)=0,"",VLOOKUP($A179,Vocabulary!$A:$J,9,)),"")</f>
        <v/>
      </c>
      <c r="G179" s="12" t="str">
        <f>IF($A179&lt;&gt;"",VLOOKUP($A179,Vocabulary!$A:$J,4,),"")</f>
        <v>Organization</v>
      </c>
      <c r="H179" s="12" t="str">
        <f>IF($A179&lt;&gt;"",VLOOKUP($A179,Vocabulary!$A:$J,5,),"")</f>
        <v>Property</v>
      </c>
      <c r="I179" s="12" t="str">
        <f>IF(Table9[[#This Row],[URIName]]="",IF(AND(H179="ConceptScheme",LEFT(D179,7) &lt;&gt; "inspire", LEFT(D179,4) &lt;&gt; "oeaw"),CONCATENATE("&lt;",E179,LOWER(IF(F179="",J179,F179)),"&gt;"),CONCATENATE("&lt;",E179,IF(F179="",J179,F179),"&gt;")),CONCATENATE("&lt;",Table9[[#This Row],[URIName]],"&gt;"))</f>
        <v>&lt;eu:PublicServiceName&gt;</v>
      </c>
      <c r="J179" s="12" t="str">
        <f>IF($A179&lt;&gt;"",VLOOKUP($A179,Vocabulary!$A:$J,2,),"")</f>
        <v>PublicServiceName</v>
      </c>
      <c r="K179" s="12" t="str">
        <f>IFERROR(IF(VLOOKUP(A179,VocabularyNL!$A:$G,6)=0,"",VLOOKUP(A179,VocabularyNL!$A:$G,6)),"")</f>
        <v/>
      </c>
      <c r="L179" s="12" t="str">
        <f>IFERROR(IF(VLOOKUP(A179,VocabularyFR!$A:$G,6)=0,"",VLOOKUP(A179,VocabularyFR!$A:$G,6)),"")</f>
        <v/>
      </c>
      <c r="M179" s="12" t="str">
        <f>IFERROR(IF(VLOOKUP(A179,Vocabulary!$A:$F,3)=0,"",VLOOKUP(A179,Vocabulary!$A:$F,3)),"")</f>
        <v>The name of the service.</v>
      </c>
      <c r="N179" s="12" t="str">
        <f>IFERROR(IF(VLOOKUP(A179,VocabularyNL!$A:$H,7)=0,"",VLOOKUP(A179,VocabularyNL!$A:$H,7)),"")</f>
        <v/>
      </c>
      <c r="O179" s="12" t="str">
        <f>IFERROR(IF(VLOOKUP(A179,VocabularyFR!$A:$H,7)=0,"",VLOOKUP(A179,VocabularyFR!$A:$H,7)),"")</f>
        <v/>
      </c>
      <c r="P179" s="12" t="str">
        <f>IF($A179&lt;&gt;"",IF(VLOOKUP($A179,Vocabulary!$A:$J,7,)&lt;&gt;"",VLOOKUP($A179,Vocabulary!$A:$J,7,),""),"")</f>
        <v/>
      </c>
      <c r="Q179" s="12" t="str">
        <f>IFERROR(IF(VLOOKUP(A179,VocabularyNL!$A:$H,8)=0,"",VLOOKUP(A179,VocabularyNL!$A:$H,8)),"")</f>
        <v/>
      </c>
      <c r="R179" s="12" t="str">
        <f>IFERROR(IF(VLOOKUP(A179,VocabularyFR!$A:$H,8)=0,"",VLOOKUP(A179,VocabularyFR!$A:$H,8)),"")</f>
        <v/>
      </c>
      <c r="S179" s="12" t="str">
        <f>VLOOKUP(Table9[[#This Row],[Id]],Vocabulary!A:K,11)</f>
        <v>no</v>
      </c>
      <c r="T179" s="12" t="str">
        <f>VLOOKUP(Table9[[#This Row],[Id]],Vocabulary!A:L,12)</f>
        <v>no</v>
      </c>
    </row>
    <row r="180" spans="1:20" hidden="1" x14ac:dyDescent="0.3">
      <c r="A180" s="4">
        <v>179</v>
      </c>
      <c r="B180" s="12" t="str">
        <f>IF($A180&lt;&gt;"",IF(VLOOKUP($A180,VocabularyAdoption!$A:$K,8,)=0,"",VLOOKUP($A180,VocabularyAdoption!$A:$K,8,)),"")</f>
        <v/>
      </c>
      <c r="C180" s="12" t="str">
        <f>IF($A180&lt;&gt;"",VLOOKUP($A180,Vocabulary!$A:$J,6,),"")</f>
        <v>EU</v>
      </c>
      <c r="D180" s="12" t="str">
        <f>IF($A180&lt;&gt;"",VLOOKUP($A180,Vocabulary!$A:$J,8,),"")</f>
        <v>eu</v>
      </c>
      <c r="E180" s="12" t="str">
        <f>IFERROR(VLOOKUP(D180,Prefix!$A:$B,2,),"")</f>
        <v>eu:</v>
      </c>
      <c r="F180" s="12" t="str">
        <f>IF($A180&lt;&gt;"",IF(VLOOKUP($A180,Vocabulary!$A:$J,9,)=0,"",VLOOKUP($A180,Vocabulary!$A:$J,9,)),"")</f>
        <v/>
      </c>
      <c r="G180" s="12" t="str">
        <f>IF($A180&lt;&gt;"",VLOOKUP($A180,Vocabulary!$A:$J,4,),"")</f>
        <v>Organization</v>
      </c>
      <c r="H180" s="12" t="str">
        <f>IF($A180&lt;&gt;"",VLOOKUP($A180,Vocabulary!$A:$J,5,),"")</f>
        <v>Property</v>
      </c>
      <c r="I180" s="12" t="str">
        <f>IF(Table9[[#This Row],[URIName]]="",IF(AND(H180="ConceptScheme",LEFT(D180,7) &lt;&gt; "inspire", LEFT(D180,4) &lt;&gt; "oeaw"),CONCATENATE("&lt;",E180,LOWER(IF(F180="",J180,F180)),"&gt;"),CONCATENATE("&lt;",E180,IF(F180="",J180,F180),"&gt;")),CONCATENATE("&lt;",Table9[[#This Row],[URIName]],"&gt;"))</f>
        <v>&lt;eu:PublicServiceDescription&gt;</v>
      </c>
      <c r="J180" s="12" t="str">
        <f>IF($A180&lt;&gt;"",VLOOKUP($A180,Vocabulary!$A:$J,2,),"")</f>
        <v>PublicServiceDescription</v>
      </c>
      <c r="K180" s="12" t="str">
        <f>IFERROR(IF(VLOOKUP(A180,VocabularyNL!$A:$G,6)=0,"",VLOOKUP(A180,VocabularyNL!$A:$G,6)),"")</f>
        <v/>
      </c>
      <c r="L180" s="12" t="str">
        <f>IFERROR(IF(VLOOKUP(A180,VocabularyFR!$A:$G,6)=0,"",VLOOKUP(A180,VocabularyFR!$A:$G,6)),"")</f>
        <v/>
      </c>
      <c r="M180" s="12" t="str">
        <f>IFERROR(IF(VLOOKUP(A180,Vocabulary!$A:$F,3)=0,"",VLOOKUP(A180,Vocabulary!$A:$F,3)),"")</f>
        <v>A free text description of the service.</v>
      </c>
      <c r="N180" s="12" t="str">
        <f>IFERROR(IF(VLOOKUP(A180,VocabularyNL!$A:$H,7)=0,"",VLOOKUP(A180,VocabularyNL!$A:$H,7)),"")</f>
        <v/>
      </c>
      <c r="O180" s="12" t="str">
        <f>IFERROR(IF(VLOOKUP(A180,VocabularyFR!$A:$H,7)=0,"",VLOOKUP(A180,VocabularyFR!$A:$H,7)),"")</f>
        <v/>
      </c>
      <c r="P180" s="12" t="str">
        <f>IF($A180&lt;&gt;"",IF(VLOOKUP($A180,Vocabulary!$A:$J,7,)&lt;&gt;"",VLOOKUP($A180,Vocabulary!$A:$J,7,),""),"")</f>
        <v/>
      </c>
      <c r="Q180" s="12" t="str">
        <f>IFERROR(IF(VLOOKUP(A180,VocabularyNL!$A:$H,8)=0,"",VLOOKUP(A180,VocabularyNL!$A:$H,8)),"")</f>
        <v/>
      </c>
      <c r="R180" s="12" t="str">
        <f>IFERROR(IF(VLOOKUP(A180,VocabularyFR!$A:$H,8)=0,"",VLOOKUP(A180,VocabularyFR!$A:$H,8)),"")</f>
        <v/>
      </c>
      <c r="S180" s="12" t="str">
        <f>VLOOKUP(Table9[[#This Row],[Id]],Vocabulary!A:K,11)</f>
        <v>no</v>
      </c>
      <c r="T180" s="12" t="str">
        <f>VLOOKUP(Table9[[#This Row],[Id]],Vocabulary!A:L,12)</f>
        <v>no</v>
      </c>
    </row>
    <row r="181" spans="1:20" ht="28.8" hidden="1" x14ac:dyDescent="0.3">
      <c r="A181" s="4">
        <v>180</v>
      </c>
      <c r="B181" s="12" t="str">
        <f>IF($A181&lt;&gt;"",IF(VLOOKUP($A181,VocabularyAdoption!$A:$K,8,)=0,"",VLOOKUP($A181,VocabularyAdoption!$A:$K,8,)),"")</f>
        <v/>
      </c>
      <c r="C181" s="12" t="str">
        <f>IF($A181&lt;&gt;"",VLOOKUP($A181,Vocabulary!$A:$J,6,),"")</f>
        <v>EU</v>
      </c>
      <c r="D181" s="12" t="str">
        <f>IF($A181&lt;&gt;"",VLOOKUP($A181,Vocabulary!$A:$J,8,),"")</f>
        <v>eu</v>
      </c>
      <c r="E181" s="12" t="str">
        <f>IFERROR(VLOOKUP(D181,Prefix!$A:$B,2,),"")</f>
        <v>eu:</v>
      </c>
      <c r="F181" s="12" t="str">
        <f>IF($A181&lt;&gt;"",IF(VLOOKUP($A181,Vocabulary!$A:$J,9,)=0,"",VLOOKUP($A181,Vocabulary!$A:$J,9,)),"")</f>
        <v/>
      </c>
      <c r="G181" s="12" t="str">
        <f>IF($A181&lt;&gt;"",VLOOKUP($A181,Vocabulary!$A:$J,4,),"")</f>
        <v>Organization</v>
      </c>
      <c r="H181" s="12" t="str">
        <f>IF($A181&lt;&gt;"",VLOOKUP($A181,Vocabulary!$A:$J,5,),"")</f>
        <v>Property</v>
      </c>
      <c r="I181" s="12" t="str">
        <f>IF(Table9[[#This Row],[URIName]]="",IF(AND(H181="ConceptScheme",LEFT(D181,7) &lt;&gt; "inspire", LEFT(D181,4) &lt;&gt; "oeaw"),CONCATENATE("&lt;",E181,LOWER(IF(F181="",J181,F181)),"&gt;"),CONCATENATE("&lt;",E181,IF(F181="",J181,F181),"&gt;")),CONCATENATE("&lt;",Table9[[#This Row],[URIName]],"&gt;"))</f>
        <v>&lt;eu:PublicServiceKeyword&gt;</v>
      </c>
      <c r="J181" s="12" t="str">
        <f>IF($A181&lt;&gt;"",VLOOKUP($A181,Vocabulary!$A:$J,2,),"")</f>
        <v>PublicServiceKeyword</v>
      </c>
      <c r="K181" s="12" t="str">
        <f>IFERROR(IF(VLOOKUP(A181,VocabularyNL!$A:$G,6)=0,"",VLOOKUP(A181,VocabularyNL!$A:$G,6)),"")</f>
        <v/>
      </c>
      <c r="L181" s="12" t="str">
        <f>IFERROR(IF(VLOOKUP(A181,VocabularyFR!$A:$G,6)=0,"",VLOOKUP(A181,VocabularyFR!$A:$G,6)),"")</f>
        <v/>
      </c>
      <c r="M181" s="12" t="str">
        <f>IFERROR(IF(VLOOKUP(A181,Vocabulary!$A:$F,3)=0,"",VLOOKUP(A181,Vocabulary!$A:$F,3)),"")</f>
        <v>This property represents a keyword, term or phrase to describe the Public Service.</v>
      </c>
      <c r="N181" s="12" t="str">
        <f>IFERROR(IF(VLOOKUP(A181,VocabularyNL!$A:$H,7)=0,"",VLOOKUP(A181,VocabularyNL!$A:$H,7)),"")</f>
        <v/>
      </c>
      <c r="O181" s="12" t="str">
        <f>IFERROR(IF(VLOOKUP(A181,VocabularyFR!$A:$H,7)=0,"",VLOOKUP(A181,VocabularyFR!$A:$H,7)),"")</f>
        <v/>
      </c>
      <c r="P181" s="12" t="str">
        <f>IF($A181&lt;&gt;"",IF(VLOOKUP($A181,Vocabulary!$A:$J,7,)&lt;&gt;"",VLOOKUP($A181,Vocabulary!$A:$J,7,),""),"")</f>
        <v/>
      </c>
      <c r="Q181" s="12" t="str">
        <f>IFERROR(IF(VLOOKUP(A181,VocabularyNL!$A:$H,8)=0,"",VLOOKUP(A181,VocabularyNL!$A:$H,8)),"")</f>
        <v/>
      </c>
      <c r="R181" s="12" t="str">
        <f>IFERROR(IF(VLOOKUP(A181,VocabularyFR!$A:$H,8)=0,"",VLOOKUP(A181,VocabularyFR!$A:$H,8)),"")</f>
        <v/>
      </c>
      <c r="S181" s="12" t="str">
        <f>VLOOKUP(Table9[[#This Row],[Id]],Vocabulary!A:K,11)</f>
        <v>no</v>
      </c>
      <c r="T181" s="12" t="str">
        <f>VLOOKUP(Table9[[#This Row],[Id]],Vocabulary!A:L,12)</f>
        <v>no</v>
      </c>
    </row>
    <row r="182" spans="1:20" ht="144" hidden="1" x14ac:dyDescent="0.3">
      <c r="A182" s="4">
        <v>181</v>
      </c>
      <c r="B182" s="12" t="str">
        <f>IF($A182&lt;&gt;"",IF(VLOOKUP($A182,VocabularyAdoption!$A:$K,8,)=0,"",VLOOKUP($A182,VocabularyAdoption!$A:$K,8,)),"")</f>
        <v/>
      </c>
      <c r="C182" s="12" t="str">
        <f>IF($A182&lt;&gt;"",VLOOKUP($A182,Vocabulary!$A:$J,6,),"")</f>
        <v>EU</v>
      </c>
      <c r="D182" s="12" t="str">
        <f>IF($A182&lt;&gt;"",VLOOKUP($A182,Vocabulary!$A:$J,8,),"")</f>
        <v>eu</v>
      </c>
      <c r="E182" s="12" t="str">
        <f>IFERROR(VLOOKUP(D182,Prefix!$A:$B,2,),"")</f>
        <v>eu:</v>
      </c>
      <c r="F182" s="12" t="str">
        <f>IF($A182&lt;&gt;"",IF(VLOOKUP($A182,Vocabulary!$A:$J,9,)=0,"",VLOOKUP($A182,Vocabulary!$A:$J,9,)),"")</f>
        <v/>
      </c>
      <c r="G182" s="12" t="str">
        <f>IF($A182&lt;&gt;"",VLOOKUP($A182,Vocabulary!$A:$J,4,),"")</f>
        <v>Organization</v>
      </c>
      <c r="H182" s="12" t="str">
        <f>IF($A182&lt;&gt;"",VLOOKUP($A182,Vocabulary!$A:$J,5,),"")</f>
        <v>Property</v>
      </c>
      <c r="I182" s="12" t="str">
        <f>IF(Table9[[#This Row],[URIName]]="",IF(AND(H182="ConceptScheme",LEFT(D182,7) &lt;&gt; "inspire", LEFT(D182,4) &lt;&gt; "oeaw"),CONCATENATE("&lt;",E182,LOWER(IF(F182="",J182,F182)),"&gt;"),CONCATENATE("&lt;",E182,IF(F182="",J182,F182),"&gt;")),CONCATENATE("&lt;",Table9[[#This Row],[URIName]],"&gt;"))</f>
        <v>&lt;eu:PublicServiceSector&gt;</v>
      </c>
      <c r="J182" s="12" t="str">
        <f>IF($A182&lt;&gt;"",VLOOKUP($A182,Vocabulary!$A:$J,2,),"")</f>
        <v>PublicServiceSector</v>
      </c>
      <c r="K182" s="12" t="str">
        <f>IFERROR(IF(VLOOKUP(A182,VocabularyNL!$A:$G,6)=0,"",VLOOKUP(A182,VocabularyNL!$A:$G,6)),"")</f>
        <v/>
      </c>
      <c r="L182" s="12" t="str">
        <f>IFERROR(IF(VLOOKUP(A182,VocabularyFR!$A:$G,6)=0,"",VLOOKUP(A182,VocabularyFR!$A:$G,6)),"")</f>
        <v/>
      </c>
      <c r="M182" s="12" t="str">
        <f>IFERROR(IF(VLOOKUP(A182,Vocabulary!$A:$F,3)=0,"",VLOOKUP(A182,Vocabulary!$A:$F,3)),"")</f>
        <v xml:space="preserve">This property represents the industry or sector a Public Service relates to, or is intended for. The possible values for this property are being described in a controlled vocabulary. 
Proposal: That the Sector property fulfils the need for a 'subject' property as discussed in https://joinup.ec.europa.eu/asset/cpsv-ap/issue/subjects-public-service
</v>
      </c>
      <c r="N182" s="12" t="str">
        <f>IFERROR(IF(VLOOKUP(A182,VocabularyNL!$A:$H,7)=0,"",VLOOKUP(A182,VocabularyNL!$A:$H,7)),"")</f>
        <v/>
      </c>
      <c r="O182" s="12" t="str">
        <f>IFERROR(IF(VLOOKUP(A182,VocabularyFR!$A:$H,7)=0,"",VLOOKUP(A182,VocabularyFR!$A:$H,7)),"")</f>
        <v/>
      </c>
      <c r="P182" s="12" t="str">
        <f>IF($A182&lt;&gt;"",IF(VLOOKUP($A182,Vocabulary!$A:$J,7,)&lt;&gt;"",VLOOKUP($A182,Vocabulary!$A:$J,7,),""),"")</f>
        <v/>
      </c>
      <c r="Q182" s="12" t="str">
        <f>IFERROR(IF(VLOOKUP(A182,VocabularyNL!$A:$H,8)=0,"",VLOOKUP(A182,VocabularyNL!$A:$H,8)),"")</f>
        <v/>
      </c>
      <c r="R182" s="12" t="str">
        <f>IFERROR(IF(VLOOKUP(A182,VocabularyFR!$A:$H,8)=0,"",VLOOKUP(A182,VocabularyFR!$A:$H,8)),"")</f>
        <v/>
      </c>
      <c r="S182" s="12" t="str">
        <f>VLOOKUP(Table9[[#This Row],[Id]],Vocabulary!A:K,11)</f>
        <v>no</v>
      </c>
      <c r="T182" s="12" t="str">
        <f>VLOOKUP(Table9[[#This Row],[Id]],Vocabulary!A:L,12)</f>
        <v>no</v>
      </c>
    </row>
    <row r="183" spans="1:20" hidden="1" x14ac:dyDescent="0.3">
      <c r="A183" s="4">
        <v>182</v>
      </c>
      <c r="B183" s="12" t="str">
        <f>IF($A183&lt;&gt;"",IF(VLOOKUP($A183,VocabularyAdoption!$A:$K,8,)=0,"",VLOOKUP($A183,VocabularyAdoption!$A:$K,8,)),"")</f>
        <v/>
      </c>
      <c r="C183" s="12" t="str">
        <f>IF($A183&lt;&gt;"",VLOOKUP($A183,Vocabulary!$A:$J,6,),"")</f>
        <v>EU</v>
      </c>
      <c r="D183" s="12" t="str">
        <f>IF($A183&lt;&gt;"",VLOOKUP($A183,Vocabulary!$A:$J,8,),"")</f>
        <v>eu</v>
      </c>
      <c r="E183" s="12" t="str">
        <f>IFERROR(VLOOKUP(D183,Prefix!$A:$B,2,),"")</f>
        <v>eu:</v>
      </c>
      <c r="F183" s="12" t="str">
        <f>IF($A183&lt;&gt;"",IF(VLOOKUP($A183,Vocabulary!$A:$J,9,)=0,"",VLOOKUP($A183,Vocabulary!$A:$J,9,)),"")</f>
        <v/>
      </c>
      <c r="G183" s="12" t="str">
        <f>IF($A183&lt;&gt;"",VLOOKUP($A183,Vocabulary!$A:$J,4,),"")</f>
        <v>Organization</v>
      </c>
      <c r="H183" s="12" t="str">
        <f>IF($A183&lt;&gt;"",VLOOKUP($A183,Vocabulary!$A:$J,5,),"")</f>
        <v>Property</v>
      </c>
      <c r="I183" s="12" t="str">
        <f>IF(Table9[[#This Row],[URIName]]="",IF(AND(H183="ConceptScheme",LEFT(D183,7) &lt;&gt; "inspire", LEFT(D183,4) &lt;&gt; "oeaw"),CONCATENATE("&lt;",E183,LOWER(IF(F183="",J183,F183)),"&gt;"),CONCATENATE("&lt;",E183,IF(F183="",J183,F183),"&gt;")),CONCATENATE("&lt;",Table9[[#This Row],[URIName]],"&gt;"))</f>
        <v>&lt;eu:PublicServiceType&gt;</v>
      </c>
      <c r="J183" s="12" t="str">
        <f>IF($A183&lt;&gt;"",VLOOKUP($A183,Vocabulary!$A:$J,2,),"")</f>
        <v>PublicServiceType</v>
      </c>
      <c r="K183" s="12" t="str">
        <f>IFERROR(IF(VLOOKUP(A183,VocabularyNL!$A:$G,6)=0,"",VLOOKUP(A183,VocabularyNL!$A:$G,6)),"")</f>
        <v/>
      </c>
      <c r="L183" s="12" t="str">
        <f>IFERROR(IF(VLOOKUP(A183,VocabularyFR!$A:$G,6)=0,"",VLOOKUP(A183,VocabularyFR!$A:$G,6)),"")</f>
        <v/>
      </c>
      <c r="M183" s="12" t="str">
        <f>IFERROR(IF(VLOOKUP(A183,Vocabulary!$A:$F,3)=0,"",VLOOKUP(A183,Vocabulary!$A:$F,3)),"")</f>
        <v>The type of service.</v>
      </c>
      <c r="N183" s="12" t="str">
        <f>IFERROR(IF(VLOOKUP(A183,VocabularyNL!$A:$H,7)=0,"",VLOOKUP(A183,VocabularyNL!$A:$H,7)),"")</f>
        <v/>
      </c>
      <c r="O183" s="12" t="str">
        <f>IFERROR(IF(VLOOKUP(A183,VocabularyFR!$A:$H,7)=0,"",VLOOKUP(A183,VocabularyFR!$A:$H,7)),"")</f>
        <v/>
      </c>
      <c r="P183" s="12" t="str">
        <f>IF($A183&lt;&gt;"",IF(VLOOKUP($A183,Vocabulary!$A:$J,7,)&lt;&gt;"",VLOOKUP($A183,Vocabulary!$A:$J,7,),""),"")</f>
        <v/>
      </c>
      <c r="Q183" s="12" t="str">
        <f>IFERROR(IF(VLOOKUP(A183,VocabularyNL!$A:$H,8)=0,"",VLOOKUP(A183,VocabularyNL!$A:$H,8)),"")</f>
        <v/>
      </c>
      <c r="R183" s="12" t="str">
        <f>IFERROR(IF(VLOOKUP(A183,VocabularyFR!$A:$H,8)=0,"",VLOOKUP(A183,VocabularyFR!$A:$H,8)),"")</f>
        <v/>
      </c>
      <c r="S183" s="12" t="str">
        <f>VLOOKUP(Table9[[#This Row],[Id]],Vocabulary!A:K,11)</f>
        <v>no</v>
      </c>
      <c r="T183" s="12" t="str">
        <f>VLOOKUP(Table9[[#This Row],[Id]],Vocabulary!A:L,12)</f>
        <v>no</v>
      </c>
    </row>
    <row r="184" spans="1:20" hidden="1" x14ac:dyDescent="0.3">
      <c r="A184" s="4">
        <v>183</v>
      </c>
      <c r="B184" s="12" t="str">
        <f>IF($A184&lt;&gt;"",IF(VLOOKUP($A184,VocabularyAdoption!$A:$K,8,)=0,"",VLOOKUP($A184,VocabularyAdoption!$A:$K,8,)),"")</f>
        <v/>
      </c>
      <c r="C184" s="12" t="str">
        <f>IF($A184&lt;&gt;"",VLOOKUP($A184,Vocabulary!$A:$J,6,),"")</f>
        <v>EU</v>
      </c>
      <c r="D184" s="12" t="str">
        <f>IF($A184&lt;&gt;"",VLOOKUP($A184,Vocabulary!$A:$J,8,),"")</f>
        <v>eu</v>
      </c>
      <c r="E184" s="12" t="str">
        <f>IFERROR(VLOOKUP(D184,Prefix!$A:$B,2,),"")</f>
        <v>eu:</v>
      </c>
      <c r="F184" s="12" t="str">
        <f>IF($A184&lt;&gt;"",IF(VLOOKUP($A184,Vocabulary!$A:$J,9,)=0,"",VLOOKUP($A184,Vocabulary!$A:$J,9,)),"")</f>
        <v/>
      </c>
      <c r="G184" s="12" t="str">
        <f>IF($A184&lt;&gt;"",VLOOKUP($A184,Vocabulary!$A:$J,4,),"")</f>
        <v>Organization</v>
      </c>
      <c r="H184" s="12" t="str">
        <f>IF($A184&lt;&gt;"",VLOOKUP($A184,Vocabulary!$A:$J,5,),"")</f>
        <v>Property</v>
      </c>
      <c r="I184" s="12" t="str">
        <f>IF(Table9[[#This Row],[URIName]]="",IF(AND(H184="ConceptScheme",LEFT(D184,7) &lt;&gt; "inspire", LEFT(D184,4) &lt;&gt; "oeaw"),CONCATENATE("&lt;",E184,LOWER(IF(F184="",J184,F184)),"&gt;"),CONCATENATE("&lt;",E184,IF(F184="",J184,F184),"&gt;")),CONCATENATE("&lt;",Table9[[#This Row],[URIName]],"&gt;"))</f>
        <v>&lt;eu:PublicServiceLanguage&gt;</v>
      </c>
      <c r="J184" s="12" t="str">
        <f>IF($A184&lt;&gt;"",VLOOKUP($A184,Vocabulary!$A:$J,2,),"")</f>
        <v>PublicServiceLanguage</v>
      </c>
      <c r="K184" s="12" t="str">
        <f>IFERROR(IF(VLOOKUP(A184,VocabularyNL!$A:$G,6)=0,"",VLOOKUP(A184,VocabularyNL!$A:$G,6)),"")</f>
        <v/>
      </c>
      <c r="L184" s="12" t="str">
        <f>IFERROR(IF(VLOOKUP(A184,VocabularyFR!$A:$G,6)=0,"",VLOOKUP(A184,VocabularyFR!$A:$G,6)),"")</f>
        <v/>
      </c>
      <c r="M184" s="12" t="str">
        <f>IFERROR(IF(VLOOKUP(A184,Vocabulary!$A:$F,3)=0,"",VLOOKUP(A184,Vocabulary!$A:$F,3)),"")</f>
        <v>The language(s) in which the service is available.</v>
      </c>
      <c r="N184" s="12" t="str">
        <f>IFERROR(IF(VLOOKUP(A184,VocabularyNL!$A:$H,7)=0,"",VLOOKUP(A184,VocabularyNL!$A:$H,7)),"")</f>
        <v/>
      </c>
      <c r="O184" s="12" t="str">
        <f>IFERROR(IF(VLOOKUP(A184,VocabularyFR!$A:$H,7)=0,"",VLOOKUP(A184,VocabularyFR!$A:$H,7)),"")</f>
        <v/>
      </c>
      <c r="P184" s="12" t="str">
        <f>IF($A184&lt;&gt;"",IF(VLOOKUP($A184,Vocabulary!$A:$J,7,)&lt;&gt;"",VLOOKUP($A184,Vocabulary!$A:$J,7,),""),"")</f>
        <v/>
      </c>
      <c r="Q184" s="12" t="str">
        <f>IFERROR(IF(VLOOKUP(A184,VocabularyNL!$A:$H,8)=0,"",VLOOKUP(A184,VocabularyNL!$A:$H,8)),"")</f>
        <v/>
      </c>
      <c r="R184" s="12" t="str">
        <f>IFERROR(IF(VLOOKUP(A184,VocabularyFR!$A:$H,8)=0,"",VLOOKUP(A184,VocabularyFR!$A:$H,8)),"")</f>
        <v/>
      </c>
      <c r="S184" s="12" t="str">
        <f>VLOOKUP(Table9[[#This Row],[Id]],Vocabulary!A:K,11)</f>
        <v>no</v>
      </c>
      <c r="T184" s="12" t="str">
        <f>VLOOKUP(Table9[[#This Row],[Id]],Vocabulary!A:L,12)</f>
        <v>no</v>
      </c>
    </row>
    <row r="185" spans="1:20" ht="100.8" hidden="1" x14ac:dyDescent="0.3">
      <c r="A185" s="4">
        <v>184</v>
      </c>
      <c r="B185" s="12" t="str">
        <f>IF($A185&lt;&gt;"",IF(VLOOKUP($A185,VocabularyAdoption!$A:$K,8,)=0,"",VLOOKUP($A185,VocabularyAdoption!$A:$K,8,)),"")</f>
        <v/>
      </c>
      <c r="C185" s="12" t="str">
        <f>IF($A185&lt;&gt;"",VLOOKUP($A185,Vocabulary!$A:$J,6,),"")</f>
        <v>EU</v>
      </c>
      <c r="D185" s="12" t="str">
        <f>IF($A185&lt;&gt;"",VLOOKUP($A185,Vocabulary!$A:$J,8,),"")</f>
        <v>eu</v>
      </c>
      <c r="E185" s="12" t="str">
        <f>IFERROR(VLOOKUP(D185,Prefix!$A:$B,2,),"")</f>
        <v>eu:</v>
      </c>
      <c r="F185" s="12" t="str">
        <f>IF($A185&lt;&gt;"",IF(VLOOKUP($A185,Vocabulary!$A:$J,9,)=0,"",VLOOKUP($A185,Vocabulary!$A:$J,9,)),"")</f>
        <v/>
      </c>
      <c r="G185" s="12" t="str">
        <f>IF($A185&lt;&gt;"",VLOOKUP($A185,Vocabulary!$A:$J,4,),"")</f>
        <v>Organization</v>
      </c>
      <c r="H185" s="12" t="str">
        <f>IF($A185&lt;&gt;"",VLOOKUP($A185,Vocabulary!$A:$J,5,),"")</f>
        <v>Property</v>
      </c>
      <c r="I185" s="12" t="str">
        <f>IF(Table9[[#This Row],[URIName]]="",IF(AND(H185="ConceptScheme",LEFT(D185,7) &lt;&gt; "inspire", LEFT(D185,4) &lt;&gt; "oeaw"),CONCATENATE("&lt;",E185,LOWER(IF(F185="",J185,F185)),"&gt;"),CONCATENATE("&lt;",E185,IF(F185="",J185,F185),"&gt;")),CONCATENATE("&lt;",Table9[[#This Row],[URIName]],"&gt;"))</f>
        <v>&lt;eu:PublicServiceStatus&gt;</v>
      </c>
      <c r="J185" s="12" t="str">
        <f>IF($A185&lt;&gt;"",VLOOKUP($A185,Vocabulary!$A:$J,2,),"")</f>
        <v>PublicServiceStatus</v>
      </c>
      <c r="K185" s="12" t="str">
        <f>IFERROR(IF(VLOOKUP(A185,VocabularyNL!$A:$G,6)=0,"",VLOOKUP(A185,VocabularyNL!$A:$G,6)),"")</f>
        <v/>
      </c>
      <c r="L185" s="12" t="str">
        <f>IFERROR(IF(VLOOKUP(A185,VocabularyFR!$A:$G,6)=0,"",VLOOKUP(A185,VocabularyFR!$A:$G,6)),"")</f>
        <v/>
      </c>
      <c r="M185" s="12" t="str">
        <f>IFERROR(IF(VLOOKUP(A185,Vocabulary!$A:$F,3)=0,"",VLOOKUP(A185,Vocabulary!$A:$F,3)),"")</f>
        <v xml:space="preserve">See issue https://joinup.ec.europa.eu/asset/cpsv-ap/issue/additional-properties-related-public-service-portfolio-management
Indicates whether a Public Service is active, inactive, under development etc. according to a controlled vocabulary.
</v>
      </c>
      <c r="N185" s="12" t="str">
        <f>IFERROR(IF(VLOOKUP(A185,VocabularyNL!$A:$H,7)=0,"",VLOOKUP(A185,VocabularyNL!$A:$H,7)),"")</f>
        <v/>
      </c>
      <c r="O185" s="12" t="str">
        <f>IFERROR(IF(VLOOKUP(A185,VocabularyFR!$A:$H,7)=0,"",VLOOKUP(A185,VocabularyFR!$A:$H,7)),"")</f>
        <v/>
      </c>
      <c r="P185" s="12" t="str">
        <f>IF($A185&lt;&gt;"",IF(VLOOKUP($A185,Vocabulary!$A:$J,7,)&lt;&gt;"",VLOOKUP($A185,Vocabulary!$A:$J,7,),""),"")</f>
        <v/>
      </c>
      <c r="Q185" s="12" t="str">
        <f>IFERROR(IF(VLOOKUP(A185,VocabularyNL!$A:$H,8)=0,"",VLOOKUP(A185,VocabularyNL!$A:$H,8)),"")</f>
        <v/>
      </c>
      <c r="R185" s="12" t="str">
        <f>IFERROR(IF(VLOOKUP(A185,VocabularyFR!$A:$H,8)=0,"",VLOOKUP(A185,VocabularyFR!$A:$H,8)),"")</f>
        <v/>
      </c>
      <c r="S185" s="12" t="str">
        <f>VLOOKUP(Table9[[#This Row],[Id]],Vocabulary!A:K,11)</f>
        <v>no</v>
      </c>
      <c r="T185" s="12" t="str">
        <f>VLOOKUP(Table9[[#This Row],[Id]],Vocabulary!A:L,12)</f>
        <v>no</v>
      </c>
    </row>
    <row r="186" spans="1:20" ht="187.2" hidden="1" x14ac:dyDescent="0.3">
      <c r="A186" s="4">
        <v>185</v>
      </c>
      <c r="B186" s="12" t="str">
        <f>IF($A186&lt;&gt;"",IF(VLOOKUP($A186,VocabularyAdoption!$A:$K,8,)=0,"",VLOOKUP($A186,VocabularyAdoption!$A:$K,8,)),"")</f>
        <v/>
      </c>
      <c r="C186" s="12" t="str">
        <f>IF($A186&lt;&gt;"",VLOOKUP($A186,Vocabulary!$A:$J,6,),"")</f>
        <v>EU</v>
      </c>
      <c r="D186" s="12" t="str">
        <f>IF($A186&lt;&gt;"",VLOOKUP($A186,Vocabulary!$A:$J,8,),"")</f>
        <v>eu</v>
      </c>
      <c r="E186" s="12" t="str">
        <f>IFERROR(VLOOKUP(D186,Prefix!$A:$B,2,),"")</f>
        <v>eu:</v>
      </c>
      <c r="F186" s="12" t="str">
        <f>IF($A186&lt;&gt;"",IF(VLOOKUP($A186,Vocabulary!$A:$J,9,)=0,"",VLOOKUP($A186,Vocabulary!$A:$J,9,)),"")</f>
        <v/>
      </c>
      <c r="G186" s="12" t="str">
        <f>IF($A186&lt;&gt;"",VLOOKUP($A186,Vocabulary!$A:$J,4,),"")</f>
        <v>Organization</v>
      </c>
      <c r="H186" s="12" t="str">
        <f>IF($A186&lt;&gt;"",VLOOKUP($A186,Vocabulary!$A:$J,5,),"")</f>
        <v>Property</v>
      </c>
      <c r="I186" s="12" t="str">
        <f>IF(Table9[[#This Row],[URIName]]="",IF(AND(H186="ConceptScheme",LEFT(D186,7) &lt;&gt; "inspire", LEFT(D186,4) &lt;&gt; "oeaw"),CONCATENATE("&lt;",E186,LOWER(IF(F186="",J186,F186)),"&gt;"),CONCATENATE("&lt;",E186,IF(F186="",J186,F186),"&gt;")),CONCATENATE("&lt;",Table9[[#This Row],[URIName]],"&gt;"))</f>
        <v>&lt;eu:PublicServiceHasContactPoint&gt;</v>
      </c>
      <c r="J186" s="12" t="str">
        <f>IF($A186&lt;&gt;"",VLOOKUP($A186,Vocabulary!$A:$J,2,),"")</f>
        <v>PublicServiceHasContactPoint</v>
      </c>
      <c r="K186" s="12" t="str">
        <f>IFERROR(IF(VLOOKUP(A186,VocabularyNL!$A:$G,6)=0,"",VLOOKUP(A186,VocabularyNL!$A:$G,6)),"")</f>
        <v/>
      </c>
      <c r="L186" s="12" t="str">
        <f>IFERROR(IF(VLOOKUP(A186,VocabularyFR!$A:$G,6)=0,"",VLOOKUP(A186,VocabularyFR!$A:$G,6)),"")</f>
        <v/>
      </c>
      <c r="M186" s="12" t="str">
        <f>IFERROR(IF(VLOOKUP(A186,Vocabulary!$A:$F,3)=0,"",VLOOKUP(A186,Vocabulary!$A:$F,3)),"")</f>
        <v xml:space="preserve">See issue: https://joinup.ec.europa.eu/asset/cpsv-ap/issue/contact-information/contact-point
A contact point for the service is almost always helpful. The value of this property, the contact information itself, should be provided using VCard. Note that the contact information should be relevant to the Public Service which may not be the same as contact information for the Competent Authority or any Participant. Furthermore, there may be different contact information for each channel through which the Public Service is available.
</v>
      </c>
      <c r="N186" s="12" t="str">
        <f>IFERROR(IF(VLOOKUP(A186,VocabularyNL!$A:$H,7)=0,"",VLOOKUP(A186,VocabularyNL!$A:$H,7)),"")</f>
        <v/>
      </c>
      <c r="O186" s="12" t="str">
        <f>IFERROR(IF(VLOOKUP(A186,VocabularyFR!$A:$H,7)=0,"",VLOOKUP(A186,VocabularyFR!$A:$H,7)),"")</f>
        <v/>
      </c>
      <c r="P186" s="12" t="str">
        <f>IF($A186&lt;&gt;"",IF(VLOOKUP($A186,Vocabulary!$A:$J,7,)&lt;&gt;"",VLOOKUP($A186,Vocabulary!$A:$J,7,),""),"")</f>
        <v/>
      </c>
      <c r="Q186" s="12" t="str">
        <f>IFERROR(IF(VLOOKUP(A186,VocabularyNL!$A:$H,8)=0,"",VLOOKUP(A186,VocabularyNL!$A:$H,8)),"")</f>
        <v/>
      </c>
      <c r="R186" s="12" t="str">
        <f>IFERROR(IF(VLOOKUP(A186,VocabularyFR!$A:$H,8)=0,"",VLOOKUP(A186,VocabularyFR!$A:$H,8)),"")</f>
        <v/>
      </c>
      <c r="S186" s="12" t="str">
        <f>VLOOKUP(Table9[[#This Row],[Id]],Vocabulary!A:K,11)</f>
        <v>no</v>
      </c>
      <c r="T186" s="12" t="str">
        <f>VLOOKUP(Table9[[#This Row],[Id]],Vocabulary!A:L,12)</f>
        <v>no</v>
      </c>
    </row>
    <row r="187" spans="1:20" ht="43.2" hidden="1" x14ac:dyDescent="0.3">
      <c r="A187" s="4">
        <v>186</v>
      </c>
      <c r="B187" s="12" t="str">
        <f>IF($A187&lt;&gt;"",IF(VLOOKUP($A187,VocabularyAdoption!$A:$K,8,)=0,"",VLOOKUP($A187,VocabularyAdoption!$A:$K,8,)),"")</f>
        <v/>
      </c>
      <c r="C187" s="12" t="str">
        <f>IF($A187&lt;&gt;"",VLOOKUP($A187,Vocabulary!$A:$J,6,),"")</f>
        <v>EU</v>
      </c>
      <c r="D187" s="12" t="str">
        <f>IF($A187&lt;&gt;"",VLOOKUP($A187,Vocabulary!$A:$J,8,),"")</f>
        <v>eu</v>
      </c>
      <c r="E187" s="12" t="str">
        <f>IFERROR(VLOOKUP(D187,Prefix!$A:$B,2,),"")</f>
        <v>eu:</v>
      </c>
      <c r="F187" s="12" t="str">
        <f>IF($A187&lt;&gt;"",IF(VLOOKUP($A187,Vocabulary!$A:$J,9,)=0,"",VLOOKUP($A187,Vocabulary!$A:$J,9,)),"")</f>
        <v/>
      </c>
      <c r="G187" s="12" t="str">
        <f>IF($A187&lt;&gt;"",VLOOKUP($A187,Vocabulary!$A:$J,4,),"")</f>
        <v>Organization</v>
      </c>
      <c r="H187" s="12" t="str">
        <f>IF($A187&lt;&gt;"",VLOOKUP($A187,Vocabulary!$A:$J,5,),"")</f>
        <v>Association</v>
      </c>
      <c r="I187" s="12" t="str">
        <f>IF(Table9[[#This Row],[URIName]]="",IF(AND(H187="ConceptScheme",LEFT(D187,7) &lt;&gt; "inspire", LEFT(D187,4) &lt;&gt; "oeaw"),CONCATENATE("&lt;",E187,LOWER(IF(F187="",J187,F187)),"&gt;"),CONCATENATE("&lt;",E187,IF(F187="",J187,F187),"&gt;")),CONCATENATE("&lt;",Table9[[#This Row],[URIName]],"&gt;"))</f>
        <v>&lt;eu:PublicServiceServiceProvider&gt;</v>
      </c>
      <c r="J187" s="12" t="str">
        <f>IF($A187&lt;&gt;"",VLOOKUP($A187,Vocabulary!$A:$J,2,),"")</f>
        <v>PublicServiceServiceProvider</v>
      </c>
      <c r="K187" s="12" t="str">
        <f>IFERROR(IF(VLOOKUP(A187,VocabularyNL!$A:$G,6)=0,"",VLOOKUP(A187,VocabularyNL!$A:$G,6)),"")</f>
        <v/>
      </c>
      <c r="L187" s="12" t="str">
        <f>IFERROR(IF(VLOOKUP(A187,VocabularyFR!$A:$G,6)=0,"",VLOOKUP(A187,VocabularyFR!$A:$G,6)),"")</f>
        <v/>
      </c>
      <c r="M187" s="12" t="str">
        <f>IFERROR(IF(VLOOKUP(A187,Vocabulary!$A:$F,3)=0,"",VLOOKUP(A187,Vocabulary!$A:$F,3)),"")</f>
        <v>This property links a Public Service to an Agent who provides it. This is distinct from the role of Competent Authority and may be an external contractor.</v>
      </c>
      <c r="N187" s="12" t="str">
        <f>IFERROR(IF(VLOOKUP(A187,VocabularyNL!$A:$H,7)=0,"",VLOOKUP(A187,VocabularyNL!$A:$H,7)),"")</f>
        <v/>
      </c>
      <c r="O187" s="12" t="str">
        <f>IFERROR(IF(VLOOKUP(A187,VocabularyFR!$A:$H,7)=0,"",VLOOKUP(A187,VocabularyFR!$A:$H,7)),"")</f>
        <v/>
      </c>
      <c r="P187" s="12" t="str">
        <f>IF($A187&lt;&gt;"",IF(VLOOKUP($A187,Vocabulary!$A:$J,7,)&lt;&gt;"",VLOOKUP($A187,Vocabulary!$A:$J,7,),""),"")</f>
        <v/>
      </c>
      <c r="Q187" s="12" t="str">
        <f>IFERROR(IF(VLOOKUP(A187,VocabularyNL!$A:$H,8)=0,"",VLOOKUP(A187,VocabularyNL!$A:$H,8)),"")</f>
        <v/>
      </c>
      <c r="R187" s="12" t="str">
        <f>IFERROR(IF(VLOOKUP(A187,VocabularyFR!$A:$H,8)=0,"",VLOOKUP(A187,VocabularyFR!$A:$H,8)),"")</f>
        <v/>
      </c>
      <c r="S187" s="12" t="str">
        <f>VLOOKUP(Table9[[#This Row],[Id]],Vocabulary!A:K,11)</f>
        <v>no</v>
      </c>
      <c r="T187" s="12" t="str">
        <f>VLOOKUP(Table9[[#This Row],[Id]],Vocabulary!A:L,12)</f>
        <v>no</v>
      </c>
    </row>
    <row r="188" spans="1:20" ht="28.8" hidden="1" x14ac:dyDescent="0.3">
      <c r="A188" s="4">
        <v>187</v>
      </c>
      <c r="B188" s="12" t="str">
        <f>IF($A188&lt;&gt;"",IF(VLOOKUP($A188,VocabularyAdoption!$A:$K,8,)=0,"",VLOOKUP($A188,VocabularyAdoption!$A:$K,8,)),"")</f>
        <v/>
      </c>
      <c r="C188" s="12" t="str">
        <f>IF($A188&lt;&gt;"",VLOOKUP($A188,Vocabulary!$A:$J,6,),"")</f>
        <v>EU</v>
      </c>
      <c r="D188" s="12" t="str">
        <f>IF($A188&lt;&gt;"",VLOOKUP($A188,Vocabulary!$A:$J,8,),"")</f>
        <v>eu</v>
      </c>
      <c r="E188" s="12" t="str">
        <f>IFERROR(VLOOKUP(D188,Prefix!$A:$B,2,),"")</f>
        <v>eu:</v>
      </c>
      <c r="F188" s="12" t="str">
        <f>IF($A188&lt;&gt;"",IF(VLOOKUP($A188,Vocabulary!$A:$J,9,)=0,"",VLOOKUP($A188,Vocabulary!$A:$J,9,)),"")</f>
        <v/>
      </c>
      <c r="G188" s="12" t="str">
        <f>IF($A188&lt;&gt;"",VLOOKUP($A188,Vocabulary!$A:$J,4,),"")</f>
        <v>Organization</v>
      </c>
      <c r="H188" s="12" t="str">
        <f>IF($A188&lt;&gt;"",VLOOKUP($A188,Vocabulary!$A:$J,5,),"")</f>
        <v>Association</v>
      </c>
      <c r="I188" s="12" t="str">
        <f>IF(Table9[[#This Row],[URIName]]="",IF(AND(H188="ConceptScheme",LEFT(D188,7) &lt;&gt; "inspire", LEFT(D188,4) &lt;&gt; "oeaw"),CONCATENATE("&lt;",E188,LOWER(IF(F188="",J188,F188)),"&gt;"),CONCATENATE("&lt;",E188,IF(F188="",J188,F188),"&gt;")),CONCATENATE("&lt;",Table9[[#This Row],[URIName]],"&gt;"))</f>
        <v>&lt;eu:PublicServiceServiceUser&gt;</v>
      </c>
      <c r="J188" s="12" t="str">
        <f>IF($A188&lt;&gt;"",VLOOKUP($A188,Vocabulary!$A:$J,2,),"")</f>
        <v>PublicServiceServiceUser</v>
      </c>
      <c r="K188" s="12" t="str">
        <f>IFERROR(IF(VLOOKUP(A188,VocabularyNL!$A:$G,6)=0,"",VLOOKUP(A188,VocabularyNL!$A:$G,6)),"")</f>
        <v/>
      </c>
      <c r="L188" s="12" t="str">
        <f>IFERROR(IF(VLOOKUP(A188,VocabularyFR!$A:$G,6)=0,"",VLOOKUP(A188,VocabularyFR!$A:$G,6)),"")</f>
        <v/>
      </c>
      <c r="M188" s="12" t="str">
        <f>IFERROR(IF(VLOOKUP(A188,Vocabulary!$A:$F,3)=0,"",VLOOKUP(A188,Vocabulary!$A:$F,3)),"")</f>
        <v>This property links a Public Service to an Agent who uses the service.</v>
      </c>
      <c r="N188" s="12" t="str">
        <f>IFERROR(IF(VLOOKUP(A188,VocabularyNL!$A:$H,7)=0,"",VLOOKUP(A188,VocabularyNL!$A:$H,7)),"")</f>
        <v/>
      </c>
      <c r="O188" s="12" t="str">
        <f>IFERROR(IF(VLOOKUP(A188,VocabularyFR!$A:$H,7)=0,"",VLOOKUP(A188,VocabularyFR!$A:$H,7)),"")</f>
        <v/>
      </c>
      <c r="P188" s="12" t="str">
        <f>IF($A188&lt;&gt;"",IF(VLOOKUP($A188,Vocabulary!$A:$J,7,)&lt;&gt;"",VLOOKUP($A188,Vocabulary!$A:$J,7,),""),"")</f>
        <v/>
      </c>
      <c r="Q188" s="12" t="str">
        <f>IFERROR(IF(VLOOKUP(A188,VocabularyNL!$A:$H,8)=0,"",VLOOKUP(A188,VocabularyNL!$A:$H,8)),"")</f>
        <v/>
      </c>
      <c r="R188" s="12" t="str">
        <f>IFERROR(IF(VLOOKUP(A188,VocabularyFR!$A:$H,8)=0,"",VLOOKUP(A188,VocabularyFR!$A:$H,8)),"")</f>
        <v/>
      </c>
      <c r="S188" s="12" t="str">
        <f>VLOOKUP(Table9[[#This Row],[Id]],Vocabulary!A:K,11)</f>
        <v>no</v>
      </c>
      <c r="T188" s="12" t="str">
        <f>VLOOKUP(Table9[[#This Row],[Id]],Vocabulary!A:L,12)</f>
        <v>no</v>
      </c>
    </row>
    <row r="189" spans="1:20" ht="129.6" hidden="1" x14ac:dyDescent="0.3">
      <c r="A189" s="4">
        <v>188</v>
      </c>
      <c r="B189" s="12" t="str">
        <f>IF($A189&lt;&gt;"",IF(VLOOKUP($A189,VocabularyAdoption!$A:$K,8,)=0,"",VLOOKUP($A189,VocabularyAdoption!$A:$K,8,)),"")</f>
        <v/>
      </c>
      <c r="C189" s="12" t="str">
        <f>IF($A189&lt;&gt;"",VLOOKUP($A189,Vocabulary!$A:$J,6,),"")</f>
        <v>EU</v>
      </c>
      <c r="D189" s="12" t="str">
        <f>IF($A189&lt;&gt;"",VLOOKUP($A189,Vocabulary!$A:$J,8,),"")</f>
        <v>eu</v>
      </c>
      <c r="E189" s="12" t="str">
        <f>IFERROR(VLOOKUP(D189,Prefix!$A:$B,2,),"")</f>
        <v>eu:</v>
      </c>
      <c r="F189" s="12" t="str">
        <f>IF($A189&lt;&gt;"",IF(VLOOKUP($A189,Vocabulary!$A:$J,9,)=0,"",VLOOKUP($A189,Vocabulary!$A:$J,9,)),"")</f>
        <v/>
      </c>
      <c r="G189" s="12" t="str">
        <f>IF($A189&lt;&gt;"",VLOOKUP($A189,Vocabulary!$A:$J,4,),"")</f>
        <v>Organization</v>
      </c>
      <c r="H189" s="12" t="str">
        <f>IF($A189&lt;&gt;"",VLOOKUP($A189,Vocabulary!$A:$J,5,),"")</f>
        <v>Association</v>
      </c>
      <c r="I189" s="12" t="str">
        <f>IF(Table9[[#This Row],[URIName]]="",IF(AND(H189="ConceptScheme",LEFT(D189,7) &lt;&gt; "inspire", LEFT(D189,4) &lt;&gt; "oeaw"),CONCATENATE("&lt;",E189,LOWER(IF(F189="",J189,F189)),"&gt;"),CONCATENATE("&lt;",E189,IF(F189="",J189,F189),"&gt;")),CONCATENATE("&lt;",Table9[[#This Row],[URIName]],"&gt;"))</f>
        <v>&lt;eu:PublicServiceIsGroupedBy&gt;</v>
      </c>
      <c r="J189" s="12" t="str">
        <f>IF($A189&lt;&gt;"",VLOOKUP($A189,Vocabulary!$A:$J,2,),"")</f>
        <v>PublicServiceIsGroupedBy</v>
      </c>
      <c r="K189" s="12" t="str">
        <f>IFERROR(IF(VLOOKUP(A189,VocabularyNL!$A:$G,6)=0,"",VLOOKUP(A189,VocabularyNL!$A:$G,6)),"")</f>
        <v/>
      </c>
      <c r="L189" s="12" t="str">
        <f>IFERROR(IF(VLOOKUP(A189,VocabularyFR!$A:$G,6)=0,"",VLOOKUP(A189,VocabularyFR!$A:$G,6)),"")</f>
        <v/>
      </c>
      <c r="M189" s="12" t="str">
        <f>IFERROR(IF(VLOOKUP(A189,Vocabulary!$A:$F,3)=0,"",VLOOKUP(A189,Vocabulary!$A:$F,3)),"")</f>
        <v xml:space="preserve">See issue: https://joinup.ec.europa.eu/asset/cpsv-ap/issue/updating-relation-between-business-event-and-public-service-class
This property links the Public Service to the Event class. Several Public Services may be associated with a particular Event and, likewise, the same Public Service may be associated with several different Events. 
</v>
      </c>
      <c r="N189" s="12" t="str">
        <f>IFERROR(IF(VLOOKUP(A189,VocabularyNL!$A:$H,7)=0,"",VLOOKUP(A189,VocabularyNL!$A:$H,7)),"")</f>
        <v/>
      </c>
      <c r="O189" s="12" t="str">
        <f>IFERROR(IF(VLOOKUP(A189,VocabularyFR!$A:$H,7)=0,"",VLOOKUP(A189,VocabularyFR!$A:$H,7)),"")</f>
        <v/>
      </c>
      <c r="P189" s="12" t="str">
        <f>IF($A189&lt;&gt;"",IF(VLOOKUP($A189,Vocabulary!$A:$J,7,)&lt;&gt;"",VLOOKUP($A189,Vocabulary!$A:$J,7,),""),"")</f>
        <v/>
      </c>
      <c r="Q189" s="12" t="str">
        <f>IFERROR(IF(VLOOKUP(A189,VocabularyNL!$A:$H,8)=0,"",VLOOKUP(A189,VocabularyNL!$A:$H,8)),"")</f>
        <v/>
      </c>
      <c r="R189" s="12" t="str">
        <f>IFERROR(IF(VLOOKUP(A189,VocabularyFR!$A:$H,8)=0,"",VLOOKUP(A189,VocabularyFR!$A:$H,8)),"")</f>
        <v/>
      </c>
      <c r="S189" s="12" t="str">
        <f>VLOOKUP(Table9[[#This Row],[Id]],Vocabulary!A:K,11)</f>
        <v>no</v>
      </c>
      <c r="T189" s="12" t="str">
        <f>VLOOKUP(Table9[[#This Row],[Id]],Vocabulary!A:L,12)</f>
        <v>no</v>
      </c>
    </row>
    <row r="190" spans="1:20" hidden="1" x14ac:dyDescent="0.3">
      <c r="A190" s="4">
        <v>189</v>
      </c>
      <c r="B190" s="12" t="str">
        <f>IF($A190&lt;&gt;"",IF(VLOOKUP($A190,VocabularyAdoption!$A:$K,8,)=0,"",VLOOKUP($A190,VocabularyAdoption!$A:$K,8,)),"")</f>
        <v/>
      </c>
      <c r="C190" s="12" t="str">
        <f>IF($A190&lt;&gt;"",VLOOKUP($A190,Vocabulary!$A:$J,6,),"")</f>
        <v>EU</v>
      </c>
      <c r="D190" s="12" t="str">
        <f>IF($A190&lt;&gt;"",VLOOKUP($A190,Vocabulary!$A:$J,8,),"")</f>
        <v>eu</v>
      </c>
      <c r="E190" s="12" t="str">
        <f>IFERROR(VLOOKUP(D190,Prefix!$A:$B,2,),"")</f>
        <v>eu:</v>
      </c>
      <c r="F190" s="12" t="str">
        <f>IF($A190&lt;&gt;"",IF(VLOOKUP($A190,Vocabulary!$A:$J,9,)=0,"",VLOOKUP($A190,Vocabulary!$A:$J,9,)),"")</f>
        <v/>
      </c>
      <c r="G190" s="12" t="str">
        <f>IF($A190&lt;&gt;"",VLOOKUP($A190,Vocabulary!$A:$J,4,),"")</f>
        <v>Organization</v>
      </c>
      <c r="H190" s="12" t="str">
        <f>IF($A190&lt;&gt;"",VLOOKUP($A190,Vocabulary!$A:$J,5,),"")</f>
        <v>Association</v>
      </c>
      <c r="I190" s="12" t="str">
        <f>IF(Table9[[#This Row],[URIName]]="",IF(AND(H190="ConceptScheme",LEFT(D190,7) &lt;&gt; "inspire", LEFT(D190,4) &lt;&gt; "oeaw"),CONCATENATE("&lt;",E190,LOWER(IF(F190="",J190,F190)),"&gt;"),CONCATENATE("&lt;",E190,IF(F190="",J190,F190),"&gt;")),CONCATENATE("&lt;",Table9[[#This Row],[URIName]],"&gt;"))</f>
        <v>&lt;eu:PublicServiceRequires&gt;</v>
      </c>
      <c r="J190" s="12" t="str">
        <f>IF($A190&lt;&gt;"",VLOOKUP($A190,Vocabulary!$A:$J,2,),"")</f>
        <v>PublicServiceRequires</v>
      </c>
      <c r="K190" s="12" t="str">
        <f>IFERROR(IF(VLOOKUP(A190,VocabularyNL!$A:$G,6)=0,"",VLOOKUP(A190,VocabularyNL!$A:$G,6)),"")</f>
        <v/>
      </c>
      <c r="L190" s="12" t="str">
        <f>IFERROR(IF(VLOOKUP(A190,VocabularyFR!$A:$G,6)=0,"",VLOOKUP(A190,VocabularyFR!$A:$G,6)),"")</f>
        <v/>
      </c>
      <c r="M190" s="12" t="str">
        <f>IFERROR(IF(VLOOKUP(A190,Vocabulary!$A:$F,3)=0,"",VLOOKUP(A190,Vocabulary!$A:$F,3)),"")</f>
        <v>Another public service required by this service.</v>
      </c>
      <c r="N190" s="12" t="str">
        <f>IFERROR(IF(VLOOKUP(A190,VocabularyNL!$A:$H,7)=0,"",VLOOKUP(A190,VocabularyNL!$A:$H,7)),"")</f>
        <v/>
      </c>
      <c r="O190" s="12" t="str">
        <f>IFERROR(IF(VLOOKUP(A190,VocabularyFR!$A:$H,7)=0,"",VLOOKUP(A190,VocabularyFR!$A:$H,7)),"")</f>
        <v/>
      </c>
      <c r="P190" s="12" t="str">
        <f>IF($A190&lt;&gt;"",IF(VLOOKUP($A190,Vocabulary!$A:$J,7,)&lt;&gt;"",VLOOKUP($A190,Vocabulary!$A:$J,7,),""),"")</f>
        <v/>
      </c>
      <c r="Q190" s="12" t="str">
        <f>IFERROR(IF(VLOOKUP(A190,VocabularyNL!$A:$H,8)=0,"",VLOOKUP(A190,VocabularyNL!$A:$H,8)),"")</f>
        <v/>
      </c>
      <c r="R190" s="12" t="str">
        <f>IFERROR(IF(VLOOKUP(A190,VocabularyFR!$A:$H,8)=0,"",VLOOKUP(A190,VocabularyFR!$A:$H,8)),"")</f>
        <v/>
      </c>
      <c r="S190" s="12" t="str">
        <f>VLOOKUP(Table9[[#This Row],[Id]],Vocabulary!A:K,11)</f>
        <v>no</v>
      </c>
      <c r="T190" s="12" t="str">
        <f>VLOOKUP(Table9[[#This Row],[Id]],Vocabulary!A:L,12)</f>
        <v>no</v>
      </c>
    </row>
    <row r="191" spans="1:20" ht="28.8" hidden="1" x14ac:dyDescent="0.3">
      <c r="A191" s="4">
        <v>190</v>
      </c>
      <c r="B191" s="12" t="str">
        <f>IF($A191&lt;&gt;"",IF(VLOOKUP($A191,VocabularyAdoption!$A:$K,8,)=0,"",VLOOKUP($A191,VocabularyAdoption!$A:$K,8,)),"")</f>
        <v/>
      </c>
      <c r="C191" s="12" t="str">
        <f>IF($A191&lt;&gt;"",VLOOKUP($A191,Vocabulary!$A:$J,6,),"")</f>
        <v>EU</v>
      </c>
      <c r="D191" s="12" t="str">
        <f>IF($A191&lt;&gt;"",VLOOKUP($A191,Vocabulary!$A:$J,8,),"")</f>
        <v>eu</v>
      </c>
      <c r="E191" s="12" t="str">
        <f>IFERROR(VLOOKUP(D191,Prefix!$A:$B,2,),"")</f>
        <v>eu:</v>
      </c>
      <c r="F191" s="12" t="str">
        <f>IF($A191&lt;&gt;"",IF(VLOOKUP($A191,Vocabulary!$A:$J,9,)=0,"",VLOOKUP($A191,Vocabulary!$A:$J,9,)),"")</f>
        <v/>
      </c>
      <c r="G191" s="12" t="str">
        <f>IF($A191&lt;&gt;"",VLOOKUP($A191,Vocabulary!$A:$J,4,),"")</f>
        <v>Organization</v>
      </c>
      <c r="H191" s="12" t="str">
        <f>IF($A191&lt;&gt;"",VLOOKUP($A191,Vocabulary!$A:$J,5,),"")</f>
        <v>Association</v>
      </c>
      <c r="I191" s="12" t="str">
        <f>IF(Table9[[#This Row],[URIName]]="",IF(AND(H191="ConceptScheme",LEFT(D191,7) &lt;&gt; "inspire", LEFT(D191,4) &lt;&gt; "oeaw"),CONCATENATE("&lt;",E191,LOWER(IF(F191="",J191,F191)),"&gt;"),CONCATENATE("&lt;",E191,IF(F191="",J191,F191),"&gt;")),CONCATENATE("&lt;",Table9[[#This Row],[URIName]],"&gt;"))</f>
        <v>&lt;eu:PublicServiceRelated&gt;</v>
      </c>
      <c r="J191" s="12" t="str">
        <f>IF($A191&lt;&gt;"",VLOOKUP($A191,Vocabulary!$A:$J,2,),"")</f>
        <v>PublicServiceRelated</v>
      </c>
      <c r="K191" s="12" t="str">
        <f>IFERROR(IF(VLOOKUP(A191,VocabularyNL!$A:$G,6)=0,"",VLOOKUP(A191,VocabularyNL!$A:$G,6)),"")</f>
        <v/>
      </c>
      <c r="L191" s="12" t="str">
        <f>IFERROR(IF(VLOOKUP(A191,VocabularyFR!$A:$G,6)=0,"",VLOOKUP(A191,VocabularyFR!$A:$G,6)),"")</f>
        <v/>
      </c>
      <c r="M191" s="12" t="str">
        <f>IFERROR(IF(VLOOKUP(A191,Vocabulary!$A:$F,3)=0,"",VLOOKUP(A191,Vocabulary!$A:$F,3)),"")</f>
        <v>Another public service related to this service, without being required by this service.</v>
      </c>
      <c r="N191" s="12" t="str">
        <f>IFERROR(IF(VLOOKUP(A191,VocabularyNL!$A:$H,7)=0,"",VLOOKUP(A191,VocabularyNL!$A:$H,7)),"")</f>
        <v/>
      </c>
      <c r="O191" s="12" t="str">
        <f>IFERROR(IF(VLOOKUP(A191,VocabularyFR!$A:$H,7)=0,"",VLOOKUP(A191,VocabularyFR!$A:$H,7)),"")</f>
        <v/>
      </c>
      <c r="P191" s="12" t="str">
        <f>IF($A191&lt;&gt;"",IF(VLOOKUP($A191,Vocabulary!$A:$J,7,)&lt;&gt;"",VLOOKUP($A191,Vocabulary!$A:$J,7,),""),"")</f>
        <v/>
      </c>
      <c r="Q191" s="12" t="str">
        <f>IFERROR(IF(VLOOKUP(A191,VocabularyNL!$A:$H,8)=0,"",VLOOKUP(A191,VocabularyNL!$A:$H,8)),"")</f>
        <v/>
      </c>
      <c r="R191" s="12" t="str">
        <f>IFERROR(IF(VLOOKUP(A191,VocabularyFR!$A:$H,8)=0,"",VLOOKUP(A191,VocabularyFR!$A:$H,8)),"")</f>
        <v/>
      </c>
      <c r="S191" s="12" t="str">
        <f>VLOOKUP(Table9[[#This Row],[Id]],Vocabulary!A:K,11)</f>
        <v>no</v>
      </c>
      <c r="T191" s="12" t="str">
        <f>VLOOKUP(Table9[[#This Row],[Id]],Vocabulary!A:L,12)</f>
        <v>no</v>
      </c>
    </row>
    <row r="192" spans="1:20" ht="28.8" hidden="1" x14ac:dyDescent="0.3">
      <c r="A192" s="4">
        <v>191</v>
      </c>
      <c r="B192" s="12" t="str">
        <f>IF($A192&lt;&gt;"",IF(VLOOKUP($A192,VocabularyAdoption!$A:$K,8,)=0,"",VLOOKUP($A192,VocabularyAdoption!$A:$K,8,)),"")</f>
        <v/>
      </c>
      <c r="C192" s="12" t="str">
        <f>IF($A192&lt;&gt;"",VLOOKUP($A192,Vocabulary!$A:$J,6,),"")</f>
        <v>EU</v>
      </c>
      <c r="D192" s="12" t="str">
        <f>IF($A192&lt;&gt;"",VLOOKUP($A192,Vocabulary!$A:$J,8,),"")</f>
        <v>eu</v>
      </c>
      <c r="E192" s="12" t="str">
        <f>IFERROR(VLOOKUP(D192,Prefix!$A:$B,2,),"")</f>
        <v>eu:</v>
      </c>
      <c r="F192" s="12" t="str">
        <f>IF($A192&lt;&gt;"",IF(VLOOKUP($A192,Vocabulary!$A:$J,9,)=0,"",VLOOKUP($A192,Vocabulary!$A:$J,9,)),"")</f>
        <v/>
      </c>
      <c r="G192" s="12" t="str">
        <f>IF($A192&lt;&gt;"",VLOOKUP($A192,Vocabulary!$A:$J,4,),"")</f>
        <v>Organization</v>
      </c>
      <c r="H192" s="12" t="str">
        <f>IF($A192&lt;&gt;"",VLOOKUP($A192,Vocabulary!$A:$J,5,),"")</f>
        <v>Association</v>
      </c>
      <c r="I192" s="12" t="str">
        <f>IF(Table9[[#This Row],[URIName]]="",IF(AND(H192="ConceptScheme",LEFT(D192,7) &lt;&gt; "inspire", LEFT(D192,4) &lt;&gt; "oeaw"),CONCATENATE("&lt;",E192,LOWER(IF(F192="",J192,F192)),"&gt;"),CONCATENATE("&lt;",E192,IF(F192="",J192,F192),"&gt;")),CONCATENATE("&lt;",Table9[[#This Row],[URIName]],"&gt;"))</f>
        <v>&lt;eu:PublicServiceHasCriterion&gt;</v>
      </c>
      <c r="J192" s="12" t="str">
        <f>IF($A192&lt;&gt;"",VLOOKUP($A192,Vocabulary!$A:$J,2,),"")</f>
        <v>PublicServiceHasCriterion</v>
      </c>
      <c r="K192" s="12" t="str">
        <f>IFERROR(IF(VLOOKUP(A192,VocabularyNL!$A:$G,6)=0,"",VLOOKUP(A192,VocabularyNL!$A:$G,6)),"")</f>
        <v/>
      </c>
      <c r="L192" s="12" t="str">
        <f>IFERROR(IF(VLOOKUP(A192,VocabularyFR!$A:$G,6)=0,"",VLOOKUP(A192,VocabularyFR!$A:$G,6)),"")</f>
        <v/>
      </c>
      <c r="M192" s="12" t="str">
        <f>IFERROR(IF(VLOOKUP(A192,Vocabulary!$A:$F,3)=0,"",VLOOKUP(A192,Vocabulary!$A:$F,3)),"")</f>
        <v>Links a Public Service to a class that describes the criteria for needing or using the service.</v>
      </c>
      <c r="N192" s="12" t="str">
        <f>IFERROR(IF(VLOOKUP(A192,VocabularyNL!$A:$H,7)=0,"",VLOOKUP(A192,VocabularyNL!$A:$H,7)),"")</f>
        <v/>
      </c>
      <c r="O192" s="12" t="str">
        <f>IFERROR(IF(VLOOKUP(A192,VocabularyFR!$A:$H,7)=0,"",VLOOKUP(A192,VocabularyFR!$A:$H,7)),"")</f>
        <v/>
      </c>
      <c r="P192" s="12" t="str">
        <f>IF($A192&lt;&gt;"",IF(VLOOKUP($A192,Vocabulary!$A:$J,7,)&lt;&gt;"",VLOOKUP($A192,Vocabulary!$A:$J,7,),""),"")</f>
        <v/>
      </c>
      <c r="Q192" s="12" t="str">
        <f>IFERROR(IF(VLOOKUP(A192,VocabularyNL!$A:$H,8)=0,"",VLOOKUP(A192,VocabularyNL!$A:$H,8)),"")</f>
        <v/>
      </c>
      <c r="R192" s="12" t="str">
        <f>IFERROR(IF(VLOOKUP(A192,VocabularyFR!$A:$H,8)=0,"",VLOOKUP(A192,VocabularyFR!$A:$H,8)),"")</f>
        <v/>
      </c>
      <c r="S192" s="12" t="str">
        <f>VLOOKUP(Table9[[#This Row],[Id]],Vocabulary!A:K,11)</f>
        <v>no</v>
      </c>
      <c r="T192" s="12" t="str">
        <f>VLOOKUP(Table9[[#This Row],[Id]],Vocabulary!A:L,12)</f>
        <v>no</v>
      </c>
    </row>
    <row r="193" spans="1:20" ht="331.2" hidden="1" x14ac:dyDescent="0.3">
      <c r="A193" s="4">
        <v>192</v>
      </c>
      <c r="B193" s="12" t="str">
        <f>IF($A193&lt;&gt;"",IF(VLOOKUP($A193,VocabularyAdoption!$A:$K,8,)=0,"",VLOOKUP($A193,VocabularyAdoption!$A:$K,8,)),"")</f>
        <v/>
      </c>
      <c r="C193" s="12" t="str">
        <f>IF($A193&lt;&gt;"",VLOOKUP($A193,Vocabulary!$A:$J,6,),"")</f>
        <v>EU</v>
      </c>
      <c r="D193" s="12" t="str">
        <f>IF($A193&lt;&gt;"",VLOOKUP($A193,Vocabulary!$A:$J,8,),"")</f>
        <v>eu</v>
      </c>
      <c r="E193" s="12" t="str">
        <f>IFERROR(VLOOKUP(D193,Prefix!$A:$B,2,),"")</f>
        <v>eu:</v>
      </c>
      <c r="F193" s="12" t="str">
        <f>IF($A193&lt;&gt;"",IF(VLOOKUP($A193,Vocabulary!$A:$J,9,)=0,"",VLOOKUP($A193,Vocabulary!$A:$J,9,)),"")</f>
        <v/>
      </c>
      <c r="G193" s="12" t="str">
        <f>IF($A193&lt;&gt;"",VLOOKUP($A193,Vocabulary!$A:$J,4,),"")</f>
        <v>Organization</v>
      </c>
      <c r="H193" s="12" t="str">
        <f>IF($A193&lt;&gt;"",VLOOKUP($A193,Vocabulary!$A:$J,5,),"")</f>
        <v>Association</v>
      </c>
      <c r="I193" s="12" t="str">
        <f>IF(Table9[[#This Row],[URIName]]="",IF(AND(H193="ConceptScheme",LEFT(D193,7) &lt;&gt; "inspire", LEFT(D193,4) &lt;&gt; "oeaw"),CONCATENATE("&lt;",E193,LOWER(IF(F193="",J193,F193)),"&gt;"),CONCATENATE("&lt;",E193,IF(F193="",J193,F193),"&gt;")),CONCATENATE("&lt;",Table9[[#This Row],[URIName]],"&gt;"))</f>
        <v>&lt;eu:PublicServiceHasCompetentAuthority&gt;</v>
      </c>
      <c r="J193" s="12" t="str">
        <f>IF($A193&lt;&gt;"",VLOOKUP($A193,Vocabulary!$A:$J,2,),"")</f>
        <v>PublicServiceHasCompetentAuthority</v>
      </c>
      <c r="K193" s="12" t="str">
        <f>IFERROR(IF(VLOOKUP(A193,VocabularyNL!$A:$G,6)=0,"",VLOOKUP(A193,VocabularyNL!$A:$G,6)),"")</f>
        <v/>
      </c>
      <c r="L193" s="12" t="str">
        <f>IFERROR(IF(VLOOKUP(A193,VocabularyFR!$A:$G,6)=0,"",VLOOKUP(A193,VocabularyFR!$A:$G,6)),"")</f>
        <v/>
      </c>
      <c r="M193" s="12" t="str">
        <f>IFERROR(IF(VLOOKUP(A193,Vocabulary!$A:$F,3)=0,"",VLOOKUP(A193,Vocabulary!$A:$F,3)),"")</f>
        <v xml:space="preserve">The Has Competent Authority property links a Public Service to a Public Organization, which is the responsible Agent for the delivery of the Public Service. Whether the particular Public Organization provides the public service directly or outsources it is not relevant. The Public Organization that is the Competent Authority of the service is the one that is ultimately responsible for managing and providing the public service.
The term Competent Authority is defined in the Services Directive (2006/123/EC) in the following way:
“Any body or authority which has a supervisory or regulatory role in a Member State in relation to service activities, including, in particular, administrative authorities, including courts acting as such, professional bodies, and those professional associations or other professional organisations which, in the exercise of their legal autonomy, regulate in a collective manner access to service activities or the exercise thereof”.
</v>
      </c>
      <c r="N193" s="12" t="str">
        <f>IFERROR(IF(VLOOKUP(A193,VocabularyNL!$A:$H,7)=0,"",VLOOKUP(A193,VocabularyNL!$A:$H,7)),"")</f>
        <v/>
      </c>
      <c r="O193" s="12" t="str">
        <f>IFERROR(IF(VLOOKUP(A193,VocabularyFR!$A:$H,7)=0,"",VLOOKUP(A193,VocabularyFR!$A:$H,7)),"")</f>
        <v/>
      </c>
      <c r="P193" s="12" t="str">
        <f>IF($A193&lt;&gt;"",IF(VLOOKUP($A193,Vocabulary!$A:$J,7,)&lt;&gt;"",VLOOKUP($A193,Vocabulary!$A:$J,7,),""),"")</f>
        <v/>
      </c>
      <c r="Q193" s="12" t="str">
        <f>IFERROR(IF(VLOOKUP(A193,VocabularyNL!$A:$H,8)=0,"",VLOOKUP(A193,VocabularyNL!$A:$H,8)),"")</f>
        <v/>
      </c>
      <c r="R193" s="12" t="str">
        <f>IFERROR(IF(VLOOKUP(A193,VocabularyFR!$A:$H,8)=0,"",VLOOKUP(A193,VocabularyFR!$A:$H,8)),"")</f>
        <v/>
      </c>
      <c r="S193" s="12" t="str">
        <f>VLOOKUP(Table9[[#This Row],[Id]],Vocabulary!A:K,11)</f>
        <v>no</v>
      </c>
      <c r="T193" s="12" t="str">
        <f>VLOOKUP(Table9[[#This Row],[Id]],Vocabulary!A:L,12)</f>
        <v>no</v>
      </c>
    </row>
    <row r="194" spans="1:20" ht="28.8" hidden="1" x14ac:dyDescent="0.3">
      <c r="A194" s="4">
        <v>193</v>
      </c>
      <c r="B194" s="12" t="str">
        <f>IF($A194&lt;&gt;"",IF(VLOOKUP($A194,VocabularyAdoption!$A:$K,8,)=0,"",VLOOKUP($A194,VocabularyAdoption!$A:$K,8,)),"")</f>
        <v/>
      </c>
      <c r="C194" s="12" t="str">
        <f>IF($A194&lt;&gt;"",VLOOKUP($A194,Vocabulary!$A:$J,6,),"")</f>
        <v>EU</v>
      </c>
      <c r="D194" s="12" t="str">
        <f>IF($A194&lt;&gt;"",VLOOKUP($A194,Vocabulary!$A:$J,8,),"")</f>
        <v>eu</v>
      </c>
      <c r="E194" s="12" t="str">
        <f>IFERROR(VLOOKUP(D194,Prefix!$A:$B,2,),"")</f>
        <v>eu:</v>
      </c>
      <c r="F194" s="12" t="str">
        <f>IF($A194&lt;&gt;"",IF(VLOOKUP($A194,Vocabulary!$A:$J,9,)=0,"",VLOOKUP($A194,Vocabulary!$A:$J,9,)),"")</f>
        <v/>
      </c>
      <c r="G194" s="12" t="str">
        <f>IF($A194&lt;&gt;"",VLOOKUP($A194,Vocabulary!$A:$J,4,),"")</f>
        <v>Organization</v>
      </c>
      <c r="H194" s="12" t="str">
        <f>IF($A194&lt;&gt;"",VLOOKUP($A194,Vocabulary!$A:$J,5,),"")</f>
        <v>Association</v>
      </c>
      <c r="I194" s="12" t="str">
        <f>IF(Table9[[#This Row],[URIName]]="",IF(AND(H194="ConceptScheme",LEFT(D194,7) &lt;&gt; "inspire", LEFT(D194,4) &lt;&gt; "oeaw"),CONCATENATE("&lt;",E194,LOWER(IF(F194="",J194,F194)),"&gt;"),CONCATENATE("&lt;",E194,IF(F194="",J194,F194),"&gt;")),CONCATENATE("&lt;",Table9[[#This Row],[URIName]],"&gt;"))</f>
        <v>&lt;eu:PublicServiceHasParticipation&gt;</v>
      </c>
      <c r="J194" s="12" t="str">
        <f>IF($A194&lt;&gt;"",VLOOKUP($A194,Vocabulary!$A:$J,2,),"")</f>
        <v>PublicServiceHasParticipation</v>
      </c>
      <c r="K194" s="12" t="str">
        <f>IFERROR(IF(VLOOKUP(A194,VocabularyNL!$A:$G,6)=0,"",VLOOKUP(A194,VocabularyNL!$A:$G,6)),"")</f>
        <v/>
      </c>
      <c r="L194" s="12" t="str">
        <f>IFERROR(IF(VLOOKUP(A194,VocabularyFR!$A:$G,6)=0,"",VLOOKUP(A194,VocabularyFR!$A:$G,6)),"")</f>
        <v/>
      </c>
      <c r="M194" s="12" t="str">
        <f>IFERROR(IF(VLOOKUP(A194,Vocabulary!$A:$F,3)=0,"",VLOOKUP(A194,Vocabulary!$A:$F,3)),"")</f>
        <v xml:space="preserve">Links a Public Service to a Participation, such as an external service provider </v>
      </c>
      <c r="N194" s="12" t="str">
        <f>IFERROR(IF(VLOOKUP(A194,VocabularyNL!$A:$H,7)=0,"",VLOOKUP(A194,VocabularyNL!$A:$H,7)),"")</f>
        <v/>
      </c>
      <c r="O194" s="12" t="str">
        <f>IFERROR(IF(VLOOKUP(A194,VocabularyFR!$A:$H,7)=0,"",VLOOKUP(A194,VocabularyFR!$A:$H,7)),"")</f>
        <v/>
      </c>
      <c r="P194" s="12" t="str">
        <f>IF($A194&lt;&gt;"",IF(VLOOKUP($A194,Vocabulary!$A:$J,7,)&lt;&gt;"",VLOOKUP($A194,Vocabulary!$A:$J,7,),""),"")</f>
        <v/>
      </c>
      <c r="Q194" s="12" t="str">
        <f>IFERROR(IF(VLOOKUP(A194,VocabularyNL!$A:$H,8)=0,"",VLOOKUP(A194,VocabularyNL!$A:$H,8)),"")</f>
        <v/>
      </c>
      <c r="R194" s="12" t="str">
        <f>IFERROR(IF(VLOOKUP(A194,VocabularyFR!$A:$H,8)=0,"",VLOOKUP(A194,VocabularyFR!$A:$H,8)),"")</f>
        <v/>
      </c>
      <c r="S194" s="12" t="str">
        <f>VLOOKUP(Table9[[#This Row],[Id]],Vocabulary!A:K,11)</f>
        <v>no</v>
      </c>
      <c r="T194" s="12" t="str">
        <f>VLOOKUP(Table9[[#This Row],[Id]],Vocabulary!A:L,12)</f>
        <v>no</v>
      </c>
    </row>
    <row r="195" spans="1:20" ht="57.6" hidden="1" x14ac:dyDescent="0.3">
      <c r="A195" s="4">
        <v>194</v>
      </c>
      <c r="B195" s="12" t="str">
        <f>IF($A195&lt;&gt;"",IF(VLOOKUP($A195,VocabularyAdoption!$A:$K,8,)=0,"",VLOOKUP($A195,VocabularyAdoption!$A:$K,8,)),"")</f>
        <v/>
      </c>
      <c r="C195" s="12" t="str">
        <f>IF($A195&lt;&gt;"",VLOOKUP($A195,Vocabulary!$A:$J,6,),"")</f>
        <v>EU</v>
      </c>
      <c r="D195" s="12" t="str">
        <f>IF($A195&lt;&gt;"",VLOOKUP($A195,Vocabulary!$A:$J,8,),"")</f>
        <v>eu</v>
      </c>
      <c r="E195" s="12" t="str">
        <f>IFERROR(VLOOKUP(D195,Prefix!$A:$B,2,),"")</f>
        <v>eu:</v>
      </c>
      <c r="F195" s="12" t="str">
        <f>IF($A195&lt;&gt;"",IF(VLOOKUP($A195,Vocabulary!$A:$J,9,)=0,"",VLOOKUP($A195,Vocabulary!$A:$J,9,)),"")</f>
        <v/>
      </c>
      <c r="G195" s="12" t="str">
        <f>IF($A195&lt;&gt;"",VLOOKUP($A195,Vocabulary!$A:$J,4,),"")</f>
        <v>Organization</v>
      </c>
      <c r="H195" s="12" t="str">
        <f>IF($A195&lt;&gt;"",VLOOKUP($A195,Vocabulary!$A:$J,5,),"")</f>
        <v>Association</v>
      </c>
      <c r="I195" s="12" t="str">
        <f>IF(Table9[[#This Row],[URIName]]="",IF(AND(H195="ConceptScheme",LEFT(D195,7) &lt;&gt; "inspire", LEFT(D195,4) &lt;&gt; "oeaw"),CONCATENATE("&lt;",E195,LOWER(IF(F195="",J195,F195)),"&gt;"),CONCATENATE("&lt;",E195,IF(F195="",J195,F195),"&gt;")),CONCATENATE("&lt;",Table9[[#This Row],[URIName]],"&gt;"))</f>
        <v>&lt;eu:PublicServiceHasFormalFramework&gt;</v>
      </c>
      <c r="J195" s="12" t="str">
        <f>IF($A195&lt;&gt;"",VLOOKUP($A195,Vocabulary!$A:$J,2,),"")</f>
        <v>PublicServiceHasFormalFramework</v>
      </c>
      <c r="K195" s="12" t="str">
        <f>IFERROR(IF(VLOOKUP(A195,VocabularyNL!$A:$G,6)=0,"",VLOOKUP(A195,VocabularyNL!$A:$G,6)),"")</f>
        <v/>
      </c>
      <c r="L195" s="12" t="str">
        <f>IFERROR(IF(VLOOKUP(A195,VocabularyFR!$A:$G,6)=0,"",VLOOKUP(A195,VocabularyFR!$A:$G,6)),"")</f>
        <v/>
      </c>
      <c r="M195" s="12" t="str">
        <f>IFERROR(IF(VLOOKUP(A195,Vocabulary!$A:$F,3)=0,"",VLOOKUP(A195,Vocabulary!$A:$F,3)),"")</f>
        <v>The Has Formal Framework property links a Public Service to a Formal Framework. It indicates the Formal Framework (e.g. legislation) to which the Public Service relates, operates or has its legal basis.</v>
      </c>
      <c r="N195" s="12" t="str">
        <f>IFERROR(IF(VLOOKUP(A195,VocabularyNL!$A:$H,7)=0,"",VLOOKUP(A195,VocabularyNL!$A:$H,7)),"")</f>
        <v/>
      </c>
      <c r="O195" s="12" t="str">
        <f>IFERROR(IF(VLOOKUP(A195,VocabularyFR!$A:$H,7)=0,"",VLOOKUP(A195,VocabularyFR!$A:$H,7)),"")</f>
        <v/>
      </c>
      <c r="P195" s="12" t="str">
        <f>IF($A195&lt;&gt;"",IF(VLOOKUP($A195,Vocabulary!$A:$J,7,)&lt;&gt;"",VLOOKUP($A195,Vocabulary!$A:$J,7,),""),"")</f>
        <v/>
      </c>
      <c r="Q195" s="12" t="str">
        <f>IFERROR(IF(VLOOKUP(A195,VocabularyNL!$A:$H,8)=0,"",VLOOKUP(A195,VocabularyNL!$A:$H,8)),"")</f>
        <v/>
      </c>
      <c r="R195" s="12" t="str">
        <f>IFERROR(IF(VLOOKUP(A195,VocabularyFR!$A:$H,8)=0,"",VLOOKUP(A195,VocabularyFR!$A:$H,8)),"")</f>
        <v/>
      </c>
      <c r="S195" s="12" t="str">
        <f>VLOOKUP(Table9[[#This Row],[Id]],Vocabulary!A:K,11)</f>
        <v>no</v>
      </c>
      <c r="T195" s="12" t="str">
        <f>VLOOKUP(Table9[[#This Row],[Id]],Vocabulary!A:L,12)</f>
        <v>no</v>
      </c>
    </row>
    <row r="196" spans="1:20" hidden="1" x14ac:dyDescent="0.3">
      <c r="A196" s="4">
        <v>195</v>
      </c>
      <c r="B196" s="12" t="str">
        <f>IF($A196&lt;&gt;"",IF(VLOOKUP($A196,VocabularyAdoption!$A:$K,8,)=0,"",VLOOKUP($A196,VocabularyAdoption!$A:$K,8,)),"")</f>
        <v/>
      </c>
      <c r="C196" s="12" t="str">
        <f>IF($A196&lt;&gt;"",VLOOKUP($A196,Vocabulary!$A:$J,6,),"")</f>
        <v>EU</v>
      </c>
      <c r="D196" s="12" t="str">
        <f>IF($A196&lt;&gt;"",VLOOKUP($A196,Vocabulary!$A:$J,8,),"")</f>
        <v>eu</v>
      </c>
      <c r="E196" s="12" t="str">
        <f>IFERROR(VLOOKUP(D196,Prefix!$A:$B,2,),"")</f>
        <v>eu:</v>
      </c>
      <c r="F196" s="12" t="str">
        <f>IF($A196&lt;&gt;"",IF(VLOOKUP($A196,Vocabulary!$A:$J,9,)=0,"",VLOOKUP($A196,Vocabulary!$A:$J,9,)),"")</f>
        <v/>
      </c>
      <c r="G196" s="12" t="str">
        <f>IF($A196&lt;&gt;"",VLOOKUP($A196,Vocabulary!$A:$J,4,),"")</f>
        <v>Organization</v>
      </c>
      <c r="H196" s="12" t="str">
        <f>IF($A196&lt;&gt;"",VLOOKUP($A196,Vocabulary!$A:$J,5,),"")</f>
        <v>Association</v>
      </c>
      <c r="I196" s="12" t="str">
        <f>IF(Table9[[#This Row],[URIName]]="",IF(AND(H196="ConceptScheme",LEFT(D196,7) &lt;&gt; "inspire", LEFT(D196,4) &lt;&gt; "oeaw"),CONCATENATE("&lt;",E196,LOWER(IF(F196="",J196,F196)),"&gt;"),CONCATENATE("&lt;",E196,IF(F196="",J196,F196),"&gt;")),CONCATENATE("&lt;",Table9[[#This Row],[URIName]],"&gt;"))</f>
        <v>&lt;eu:PublicServiceProduces&gt;</v>
      </c>
      <c r="J196" s="12" t="str">
        <f>IF($A196&lt;&gt;"",VLOOKUP($A196,Vocabulary!$A:$J,2,),"")</f>
        <v>PublicServiceProduces</v>
      </c>
      <c r="K196" s="12" t="str">
        <f>IFERROR(IF(VLOOKUP(A196,VocabularyNL!$A:$G,6)=0,"",VLOOKUP(A196,VocabularyNL!$A:$G,6)),"")</f>
        <v/>
      </c>
      <c r="L196" s="12" t="str">
        <f>IFERROR(IF(VLOOKUP(A196,VocabularyFR!$A:$G,6)=0,"",VLOOKUP(A196,VocabularyFR!$A:$G,6)),"")</f>
        <v/>
      </c>
      <c r="M196" s="12" t="str">
        <f>IFERROR(IF(VLOOKUP(A196,Vocabulary!$A:$F,3)=0,"",VLOOKUP(A196,Vocabulary!$A:$F,3)),"")</f>
        <v>A resource produced by the service.</v>
      </c>
      <c r="N196" s="12" t="str">
        <f>IFERROR(IF(VLOOKUP(A196,VocabularyNL!$A:$H,7)=0,"",VLOOKUP(A196,VocabularyNL!$A:$H,7)),"")</f>
        <v/>
      </c>
      <c r="O196" s="12" t="str">
        <f>IFERROR(IF(VLOOKUP(A196,VocabularyFR!$A:$H,7)=0,"",VLOOKUP(A196,VocabularyFR!$A:$H,7)),"")</f>
        <v/>
      </c>
      <c r="P196" s="12" t="str">
        <f>IF($A196&lt;&gt;"",IF(VLOOKUP($A196,Vocabulary!$A:$J,7,)&lt;&gt;"",VLOOKUP($A196,Vocabulary!$A:$J,7,),""),"")</f>
        <v/>
      </c>
      <c r="Q196" s="12" t="str">
        <f>IFERROR(IF(VLOOKUP(A196,VocabularyNL!$A:$H,8)=0,"",VLOOKUP(A196,VocabularyNL!$A:$H,8)),"")</f>
        <v/>
      </c>
      <c r="R196" s="12" t="str">
        <f>IFERROR(IF(VLOOKUP(A196,VocabularyFR!$A:$H,8)=0,"",VLOOKUP(A196,VocabularyFR!$A:$H,8)),"")</f>
        <v/>
      </c>
      <c r="S196" s="12" t="str">
        <f>VLOOKUP(Table9[[#This Row],[Id]],Vocabulary!A:K,11)</f>
        <v>no</v>
      </c>
      <c r="T196" s="12" t="str">
        <f>VLOOKUP(Table9[[#This Row],[Id]],Vocabulary!A:L,12)</f>
        <v>no</v>
      </c>
    </row>
    <row r="197" spans="1:20" hidden="1" x14ac:dyDescent="0.3">
      <c r="A197" s="4">
        <v>196</v>
      </c>
      <c r="B197" s="12" t="str">
        <f>IF($A197&lt;&gt;"",IF(VLOOKUP($A197,VocabularyAdoption!$A:$K,8,)=0,"",VLOOKUP($A197,VocabularyAdoption!$A:$K,8,)),"")</f>
        <v/>
      </c>
      <c r="C197" s="12" t="str">
        <f>IF($A197&lt;&gt;"",VLOOKUP($A197,Vocabulary!$A:$J,6,),"")</f>
        <v>EU</v>
      </c>
      <c r="D197" s="12" t="str">
        <f>IF($A197&lt;&gt;"",VLOOKUP($A197,Vocabulary!$A:$J,8,),"")</f>
        <v>eu</v>
      </c>
      <c r="E197" s="12" t="str">
        <f>IFERROR(VLOOKUP(D197,Prefix!$A:$B,2,),"")</f>
        <v>eu:</v>
      </c>
      <c r="F197" s="12" t="str">
        <f>IF($A197&lt;&gt;"",IF(VLOOKUP($A197,Vocabulary!$A:$J,9,)=0,"",VLOOKUP($A197,Vocabulary!$A:$J,9,)),"")</f>
        <v/>
      </c>
      <c r="G197" s="12" t="str">
        <f>IF($A197&lt;&gt;"",VLOOKUP($A197,Vocabulary!$A:$J,4,),"")</f>
        <v>Organization</v>
      </c>
      <c r="H197" s="12" t="str">
        <f>IF($A197&lt;&gt;"",VLOOKUP($A197,Vocabulary!$A:$J,5,),"")</f>
        <v>Association</v>
      </c>
      <c r="I197" s="12" t="str">
        <f>IF(Table9[[#This Row],[URIName]]="",IF(AND(H197="ConceptScheme",LEFT(D197,7) &lt;&gt; "inspire", LEFT(D197,4) &lt;&gt; "oeaw"),CONCATENATE("&lt;",E197,LOWER(IF(F197="",J197,F197)),"&gt;"),CONCATENATE("&lt;",E197,IF(F197="",J197,F197),"&gt;")),CONCATENATE("&lt;",Table9[[#This Row],[URIName]],"&gt;"))</f>
        <v>&lt;eu:PublicServiceFollows&gt;</v>
      </c>
      <c r="J197" s="12" t="str">
        <f>IF($A197&lt;&gt;"",VLOOKUP($A197,Vocabulary!$A:$J,2,),"")</f>
        <v>PublicServiceFollows</v>
      </c>
      <c r="K197" s="12" t="str">
        <f>IFERROR(IF(VLOOKUP(A197,VocabularyNL!$A:$G,6)=0,"",VLOOKUP(A197,VocabularyNL!$A:$G,6)),"")</f>
        <v/>
      </c>
      <c r="L197" s="12" t="str">
        <f>IFERROR(IF(VLOOKUP(A197,VocabularyFR!$A:$G,6)=0,"",VLOOKUP(A197,VocabularyFR!$A:$G,6)),"")</f>
        <v/>
      </c>
      <c r="M197" s="12" t="str">
        <f>IFERROR(IF(VLOOKUP(A197,Vocabulary!$A:$F,3)=0,"",VLOOKUP(A197,Vocabulary!$A:$F,3)),"")</f>
        <v>A rule under which the public service operates.</v>
      </c>
      <c r="N197" s="12" t="str">
        <f>IFERROR(IF(VLOOKUP(A197,VocabularyNL!$A:$H,7)=0,"",VLOOKUP(A197,VocabularyNL!$A:$H,7)),"")</f>
        <v/>
      </c>
      <c r="O197" s="12" t="str">
        <f>IFERROR(IF(VLOOKUP(A197,VocabularyFR!$A:$H,7)=0,"",VLOOKUP(A197,VocabularyFR!$A:$H,7)),"")</f>
        <v/>
      </c>
      <c r="P197" s="12" t="str">
        <f>IF($A197&lt;&gt;"",IF(VLOOKUP($A197,Vocabulary!$A:$J,7,)&lt;&gt;"",VLOOKUP($A197,Vocabulary!$A:$J,7,),""),"")</f>
        <v/>
      </c>
      <c r="Q197" s="12" t="str">
        <f>IFERROR(IF(VLOOKUP(A197,VocabularyNL!$A:$H,8)=0,"",VLOOKUP(A197,VocabularyNL!$A:$H,8)),"")</f>
        <v/>
      </c>
      <c r="R197" s="12" t="str">
        <f>IFERROR(IF(VLOOKUP(A197,VocabularyFR!$A:$H,8)=0,"",VLOOKUP(A197,VocabularyFR!$A:$H,8)),"")</f>
        <v/>
      </c>
      <c r="S197" s="12" t="str">
        <f>VLOOKUP(Table9[[#This Row],[Id]],Vocabulary!A:K,11)</f>
        <v>no</v>
      </c>
      <c r="T197" s="12" t="str">
        <f>VLOOKUP(Table9[[#This Row],[Id]],Vocabulary!A:L,12)</f>
        <v>no</v>
      </c>
    </row>
    <row r="198" spans="1:20" hidden="1" x14ac:dyDescent="0.3">
      <c r="A198" s="4">
        <v>197</v>
      </c>
      <c r="B198" s="12" t="str">
        <f>IF($A198&lt;&gt;"",IF(VLOOKUP($A198,VocabularyAdoption!$A:$K,8,)=0,"",VLOOKUP($A198,VocabularyAdoption!$A:$K,8,)),"")</f>
        <v/>
      </c>
      <c r="C198" s="12" t="str">
        <f>IF($A198&lt;&gt;"",VLOOKUP($A198,Vocabulary!$A:$J,6,),"")</f>
        <v>EU</v>
      </c>
      <c r="D198" s="12" t="str">
        <f>IF($A198&lt;&gt;"",VLOOKUP($A198,Vocabulary!$A:$J,8,),"")</f>
        <v>eu</v>
      </c>
      <c r="E198" s="12" t="str">
        <f>IFERROR(VLOOKUP(D198,Prefix!$A:$B,2,),"")</f>
        <v>eu:</v>
      </c>
      <c r="F198" s="12" t="str">
        <f>IF($A198&lt;&gt;"",IF(VLOOKUP($A198,Vocabulary!$A:$J,9,)=0,"",VLOOKUP($A198,Vocabulary!$A:$J,9,)),"")</f>
        <v/>
      </c>
      <c r="G198" s="12" t="str">
        <f>IF($A198&lt;&gt;"",VLOOKUP($A198,Vocabulary!$A:$J,4,),"")</f>
        <v>Organization</v>
      </c>
      <c r="H198" s="12" t="str">
        <f>IF($A198&lt;&gt;"",VLOOKUP($A198,Vocabulary!$A:$J,5,),"")</f>
        <v>Association</v>
      </c>
      <c r="I198" s="12" t="str">
        <f>IF(Table9[[#This Row],[URIName]]="",IF(AND(H198="ConceptScheme",LEFT(D198,7) &lt;&gt; "inspire", LEFT(D198,4) &lt;&gt; "oeaw"),CONCATENATE("&lt;",E198,LOWER(IF(F198="",J198,F198)),"&gt;"),CONCATENATE("&lt;",E198,IF(F198="",J198,F198),"&gt;")),CONCATENATE("&lt;",Table9[[#This Row],[URIName]],"&gt;"))</f>
        <v>&lt;eu:PublicServiceSpatial&gt;</v>
      </c>
      <c r="J198" s="12" t="str">
        <f>IF($A198&lt;&gt;"",VLOOKUP($A198,Vocabulary!$A:$J,2,),"")</f>
        <v>PublicServiceSpatial</v>
      </c>
      <c r="K198" s="12" t="str">
        <f>IFERROR(IF(VLOOKUP(A198,VocabularyNL!$A:$G,6)=0,"",VLOOKUP(A198,VocabularyNL!$A:$G,6)),"")</f>
        <v/>
      </c>
      <c r="L198" s="12" t="str">
        <f>IFERROR(IF(VLOOKUP(A198,VocabularyFR!$A:$G,6)=0,"",VLOOKUP(A198,VocabularyFR!$A:$G,6)),"")</f>
        <v/>
      </c>
      <c r="M198" s="12" t="str">
        <f>IFERROR(IF(VLOOKUP(A198,Vocabulary!$A:$F,3)=0,"",VLOOKUP(A198,Vocabulary!$A:$F,3)),"")</f>
        <v>The area in which the service is available.</v>
      </c>
      <c r="N198" s="12" t="str">
        <f>IFERROR(IF(VLOOKUP(A198,VocabularyNL!$A:$H,7)=0,"",VLOOKUP(A198,VocabularyNL!$A:$H,7)),"")</f>
        <v/>
      </c>
      <c r="O198" s="12" t="str">
        <f>IFERROR(IF(VLOOKUP(A198,VocabularyFR!$A:$H,7)=0,"",VLOOKUP(A198,VocabularyFR!$A:$H,7)),"")</f>
        <v/>
      </c>
      <c r="P198" s="12" t="str">
        <f>IF($A198&lt;&gt;"",IF(VLOOKUP($A198,Vocabulary!$A:$J,7,)&lt;&gt;"",VLOOKUP($A198,Vocabulary!$A:$J,7,),""),"")</f>
        <v/>
      </c>
      <c r="Q198" s="12" t="str">
        <f>IFERROR(IF(VLOOKUP(A198,VocabularyNL!$A:$H,8)=0,"",VLOOKUP(A198,VocabularyNL!$A:$H,8)),"")</f>
        <v/>
      </c>
      <c r="R198" s="12" t="str">
        <f>IFERROR(IF(VLOOKUP(A198,VocabularyFR!$A:$H,8)=0,"",VLOOKUP(A198,VocabularyFR!$A:$H,8)),"")</f>
        <v/>
      </c>
      <c r="S198" s="12" t="str">
        <f>VLOOKUP(Table9[[#This Row],[Id]],Vocabulary!A:K,11)</f>
        <v>no</v>
      </c>
      <c r="T198" s="12" t="str">
        <f>VLOOKUP(Table9[[#This Row],[Id]],Vocabulary!A:L,12)</f>
        <v>no</v>
      </c>
    </row>
    <row r="199" spans="1:20" hidden="1" x14ac:dyDescent="0.3">
      <c r="A199" s="4">
        <v>198</v>
      </c>
      <c r="B199" s="12" t="str">
        <f>IF($A199&lt;&gt;"",IF(VLOOKUP($A199,VocabularyAdoption!$A:$K,8,)=0,"",VLOOKUP($A199,VocabularyAdoption!$A:$K,8,)),"")</f>
        <v/>
      </c>
      <c r="C199" s="12" t="str">
        <f>IF($A199&lt;&gt;"",VLOOKUP($A199,Vocabulary!$A:$J,6,),"")</f>
        <v>EU</v>
      </c>
      <c r="D199" s="12" t="str">
        <f>IF($A199&lt;&gt;"",VLOOKUP($A199,Vocabulary!$A:$J,8,),"")</f>
        <v>eu</v>
      </c>
      <c r="E199" s="12" t="str">
        <f>IFERROR(VLOOKUP(D199,Prefix!$A:$B,2,),"")</f>
        <v>eu:</v>
      </c>
      <c r="F199" s="12" t="str">
        <f>IF($A199&lt;&gt;"",IF(VLOOKUP($A199,Vocabulary!$A:$J,9,)=0,"",VLOOKUP($A199,Vocabulary!$A:$J,9,)),"")</f>
        <v/>
      </c>
      <c r="G199" s="12" t="str">
        <f>IF($A199&lt;&gt;"",VLOOKUP($A199,Vocabulary!$A:$J,4,),"")</f>
        <v>Organization</v>
      </c>
      <c r="H199" s="12" t="str">
        <f>IF($A199&lt;&gt;"",VLOOKUP($A199,Vocabulary!$A:$J,5,),"")</f>
        <v>Association</v>
      </c>
      <c r="I199" s="12" t="str">
        <f>IF(Table9[[#This Row],[URIName]]="",IF(AND(H199="ConceptScheme",LEFT(D199,7) &lt;&gt; "inspire", LEFT(D199,4) &lt;&gt; "oeaw"),CONCATENATE("&lt;",E199,LOWER(IF(F199="",J199,F199)),"&gt;"),CONCATENATE("&lt;",E199,IF(F199="",J199,F199),"&gt;")),CONCATENATE("&lt;",Table9[[#This Row],[URIName]],"&gt;"))</f>
        <v>&lt;eu:PublicServiceTemporal&gt;</v>
      </c>
      <c r="J199" s="12" t="str">
        <f>IF($A199&lt;&gt;"",VLOOKUP($A199,Vocabulary!$A:$J,2,),"")</f>
        <v>PublicServiceTemporal</v>
      </c>
      <c r="K199" s="12" t="str">
        <f>IFERROR(IF(VLOOKUP(A199,VocabularyNL!$A:$G,6)=0,"",VLOOKUP(A199,VocabularyNL!$A:$G,6)),"")</f>
        <v/>
      </c>
      <c r="L199" s="12" t="str">
        <f>IFERROR(IF(VLOOKUP(A199,VocabularyFR!$A:$G,6)=0,"",VLOOKUP(A199,VocabularyFR!$A:$G,6)),"")</f>
        <v/>
      </c>
      <c r="M199" s="12" t="str">
        <f>IFERROR(IF(VLOOKUP(A199,Vocabulary!$A:$F,3)=0,"",VLOOKUP(A199,Vocabulary!$A:$F,3)),"")</f>
        <v>The time frame in which the service is available.</v>
      </c>
      <c r="N199" s="12" t="str">
        <f>IFERROR(IF(VLOOKUP(A199,VocabularyNL!$A:$H,7)=0,"",VLOOKUP(A199,VocabularyNL!$A:$H,7)),"")</f>
        <v/>
      </c>
      <c r="O199" s="12" t="str">
        <f>IFERROR(IF(VLOOKUP(A199,VocabularyFR!$A:$H,7)=0,"",VLOOKUP(A199,VocabularyFR!$A:$H,7)),"")</f>
        <v/>
      </c>
      <c r="P199" s="12" t="str">
        <f>IF($A199&lt;&gt;"",IF(VLOOKUP($A199,Vocabulary!$A:$J,7,)&lt;&gt;"",VLOOKUP($A199,Vocabulary!$A:$J,7,),""),"")</f>
        <v/>
      </c>
      <c r="Q199" s="12" t="str">
        <f>IFERROR(IF(VLOOKUP(A199,VocabularyNL!$A:$H,8)=0,"",VLOOKUP(A199,VocabularyNL!$A:$H,8)),"")</f>
        <v/>
      </c>
      <c r="R199" s="12" t="str">
        <f>IFERROR(IF(VLOOKUP(A199,VocabularyFR!$A:$H,8)=0,"",VLOOKUP(A199,VocabularyFR!$A:$H,8)),"")</f>
        <v/>
      </c>
      <c r="S199" s="12" t="str">
        <f>VLOOKUP(Table9[[#This Row],[Id]],Vocabulary!A:K,11)</f>
        <v>no</v>
      </c>
      <c r="T199" s="12" t="str">
        <f>VLOOKUP(Table9[[#This Row],[Id]],Vocabulary!A:L,12)</f>
        <v>no</v>
      </c>
    </row>
    <row r="200" spans="1:20" ht="57.6" hidden="1" x14ac:dyDescent="0.3">
      <c r="A200" s="4">
        <v>199</v>
      </c>
      <c r="B200" s="12" t="str">
        <f>IF($A200&lt;&gt;"",IF(VLOOKUP($A200,VocabularyAdoption!$A:$K,8,)=0,"",VLOOKUP($A200,VocabularyAdoption!$A:$K,8,)),"")</f>
        <v/>
      </c>
      <c r="C200" s="12" t="str">
        <f>IF($A200&lt;&gt;"",VLOOKUP($A200,Vocabulary!$A:$J,6,),"")</f>
        <v>EU</v>
      </c>
      <c r="D200" s="12" t="str">
        <f>IF($A200&lt;&gt;"",VLOOKUP($A200,Vocabulary!$A:$J,8,),"")</f>
        <v>eu</v>
      </c>
      <c r="E200" s="12" t="str">
        <f>IFERROR(VLOOKUP(D200,Prefix!$A:$B,2,),"")</f>
        <v>eu:</v>
      </c>
      <c r="F200" s="12" t="str">
        <f>IF($A200&lt;&gt;"",IF(VLOOKUP($A200,Vocabulary!$A:$J,9,)=0,"",VLOOKUP($A200,Vocabulary!$A:$J,9,)),"")</f>
        <v/>
      </c>
      <c r="G200" s="12" t="str">
        <f>IF($A200&lt;&gt;"",VLOOKUP($A200,Vocabulary!$A:$J,4,),"")</f>
        <v>Organization</v>
      </c>
      <c r="H200" s="12" t="str">
        <f>IF($A200&lt;&gt;"",VLOOKUP($A200,Vocabulary!$A:$J,5,),"")</f>
        <v>Association</v>
      </c>
      <c r="I200" s="12" t="str">
        <f>IF(Table9[[#This Row],[URIName]]="",IF(AND(H200="ConceptScheme",LEFT(D200,7) &lt;&gt; "inspire", LEFT(D200,4) &lt;&gt; "oeaw"),CONCATENATE("&lt;",E200,LOWER(IF(F200="",J200,F200)),"&gt;"),CONCATENATE("&lt;",E200,IF(F200="",J200,F200),"&gt;")),CONCATENATE("&lt;",Table9[[#This Row],[URIName]],"&gt;"))</f>
        <v>&lt;eu:PublicServiceHasChannel&gt;</v>
      </c>
      <c r="J200" s="12" t="str">
        <f>IF($A200&lt;&gt;"",VLOOKUP($A200,Vocabulary!$A:$J,2,),"")</f>
        <v>PublicServiceHasChannel</v>
      </c>
      <c r="K200" s="12" t="str">
        <f>IFERROR(IF(VLOOKUP(A200,VocabularyNL!$A:$G,6)=0,"",VLOOKUP(A200,VocabularyNL!$A:$G,6)),"")</f>
        <v/>
      </c>
      <c r="L200" s="12" t="str">
        <f>IFERROR(IF(VLOOKUP(A200,VocabularyFR!$A:$G,6)=0,"",VLOOKUP(A200,VocabularyFR!$A:$G,6)),"")</f>
        <v/>
      </c>
      <c r="M200" s="12" t="str">
        <f>IFERROR(IF(VLOOKUP(A200,Vocabulary!$A:$F,3)=0,"",VLOOKUP(A200,Vocabulary!$A:$F,3)),"")</f>
        <v xml:space="preserve">This property links the Public Service to any Channel through which an Agent provides, uses or otherwise interacts with the Public Service, such as an online service, phone number or office. </v>
      </c>
      <c r="N200" s="12" t="str">
        <f>IFERROR(IF(VLOOKUP(A200,VocabularyNL!$A:$H,7)=0,"",VLOOKUP(A200,VocabularyNL!$A:$H,7)),"")</f>
        <v/>
      </c>
      <c r="O200" s="12" t="str">
        <f>IFERROR(IF(VLOOKUP(A200,VocabularyFR!$A:$H,7)=0,"",VLOOKUP(A200,VocabularyFR!$A:$H,7)),"")</f>
        <v/>
      </c>
      <c r="P200" s="12" t="str">
        <f>IF($A200&lt;&gt;"",IF(VLOOKUP($A200,Vocabulary!$A:$J,7,)&lt;&gt;"",VLOOKUP($A200,Vocabulary!$A:$J,7,),""),"")</f>
        <v/>
      </c>
      <c r="Q200" s="12" t="str">
        <f>IFERROR(IF(VLOOKUP(A200,VocabularyNL!$A:$H,8)=0,"",VLOOKUP(A200,VocabularyNL!$A:$H,8)),"")</f>
        <v/>
      </c>
      <c r="R200" s="12" t="str">
        <f>IFERROR(IF(VLOOKUP(A200,VocabularyFR!$A:$H,8)=0,"",VLOOKUP(A200,VocabularyFR!$A:$H,8)),"")</f>
        <v/>
      </c>
      <c r="S200" s="12" t="str">
        <f>VLOOKUP(Table9[[#This Row],[Id]],Vocabulary!A:K,11)</f>
        <v>no</v>
      </c>
      <c r="T200" s="12" t="str">
        <f>VLOOKUP(Table9[[#This Row],[Id]],Vocabulary!A:L,12)</f>
        <v>no</v>
      </c>
    </row>
    <row r="201" spans="1:20" ht="100.8" hidden="1" x14ac:dyDescent="0.3">
      <c r="A201" s="4">
        <v>200</v>
      </c>
      <c r="B201" s="12" t="str">
        <f>IF($A201&lt;&gt;"",IF(VLOOKUP($A201,VocabularyAdoption!$A:$K,8,)=0,"",VLOOKUP($A201,VocabularyAdoption!$A:$K,8,)),"")</f>
        <v/>
      </c>
      <c r="C201" s="12" t="str">
        <f>IF($A201&lt;&gt;"",VLOOKUP($A201,Vocabulary!$A:$J,6,),"")</f>
        <v>EU</v>
      </c>
      <c r="D201" s="12" t="str">
        <f>IF($A201&lt;&gt;"",VLOOKUP($A201,Vocabulary!$A:$J,8,),"")</f>
        <v>eu</v>
      </c>
      <c r="E201" s="12" t="str">
        <f>IFERROR(VLOOKUP(D201,Prefix!$A:$B,2,),"")</f>
        <v>eu:</v>
      </c>
      <c r="F201" s="12" t="str">
        <f>IF($A201&lt;&gt;"",IF(VLOOKUP($A201,Vocabulary!$A:$J,9,)=0,"",VLOOKUP($A201,Vocabulary!$A:$J,9,)),"")</f>
        <v/>
      </c>
      <c r="G201" s="12" t="str">
        <f>IF($A201&lt;&gt;"",VLOOKUP($A201,Vocabulary!$A:$J,4,),"")</f>
        <v>Organization</v>
      </c>
      <c r="H201" s="12" t="str">
        <f>IF($A201&lt;&gt;"",VLOOKUP($A201,Vocabulary!$A:$J,5,),"")</f>
        <v>Association</v>
      </c>
      <c r="I201" s="12" t="str">
        <f>IF(Table9[[#This Row],[URIName]]="",IF(AND(H201="ConceptScheme",LEFT(D201,7) &lt;&gt; "inspire", LEFT(D201,4) &lt;&gt; "oeaw"),CONCATENATE("&lt;",E201,LOWER(IF(F201="",J201,F201)),"&gt;"),CONCATENATE("&lt;",E201,IF(F201="",J201,F201),"&gt;")),CONCATENATE("&lt;",Table9[[#This Row],[URIName]],"&gt;"))</f>
        <v>&lt;eu:PublicServiceProcessingTime&gt;</v>
      </c>
      <c r="J201" s="12" t="str">
        <f>IF($A201&lt;&gt;"",VLOOKUP($A201,Vocabulary!$A:$J,2,),"")</f>
        <v>PublicServiceProcessingTime</v>
      </c>
      <c r="K201" s="12" t="str">
        <f>IFERROR(IF(VLOOKUP(A201,VocabularyNL!$A:$G,6)=0,"",VLOOKUP(A201,VocabularyNL!$A:$G,6)),"")</f>
        <v/>
      </c>
      <c r="L201" s="12" t="str">
        <f>IFERROR(IF(VLOOKUP(A201,VocabularyFR!$A:$G,6)=0,"",VLOOKUP(A201,VocabularyFR!$A:$G,6)),"")</f>
        <v/>
      </c>
      <c r="M201" s="12" t="str">
        <f>IFERROR(IF(VLOOKUP(A201,Vocabulary!$A:$F,3)=0,"",VLOOKUP(A201,Vocabulary!$A:$F,3)),"")</f>
        <v>This property links to a representation of the time needed for executing a Public Service. If more appropriate, the processing time property can be applied at the level of the Channel rather than the Public Service but should not be applied to both. Either way, the actual information is provided using the Processing Time class.</v>
      </c>
      <c r="N201" s="12" t="str">
        <f>IFERROR(IF(VLOOKUP(A201,VocabularyNL!$A:$H,7)=0,"",VLOOKUP(A201,VocabularyNL!$A:$H,7)),"")</f>
        <v/>
      </c>
      <c r="O201" s="12" t="str">
        <f>IFERROR(IF(VLOOKUP(A201,VocabularyFR!$A:$H,7)=0,"",VLOOKUP(A201,VocabularyFR!$A:$H,7)),"")</f>
        <v/>
      </c>
      <c r="P201" s="12" t="str">
        <f>IF($A201&lt;&gt;"",IF(VLOOKUP($A201,Vocabulary!$A:$J,7,)&lt;&gt;"",VLOOKUP($A201,Vocabulary!$A:$J,7,),""),"")</f>
        <v/>
      </c>
      <c r="Q201" s="12" t="str">
        <f>IFERROR(IF(VLOOKUP(A201,VocabularyNL!$A:$H,8)=0,"",VLOOKUP(A201,VocabularyNL!$A:$H,8)),"")</f>
        <v/>
      </c>
      <c r="R201" s="12" t="str">
        <f>IFERROR(IF(VLOOKUP(A201,VocabularyFR!$A:$H,8)=0,"",VLOOKUP(A201,VocabularyFR!$A:$H,8)),"")</f>
        <v/>
      </c>
      <c r="S201" s="12" t="str">
        <f>VLOOKUP(Table9[[#This Row],[Id]],Vocabulary!A:K,11)</f>
        <v>no</v>
      </c>
      <c r="T201" s="12" t="str">
        <f>VLOOKUP(Table9[[#This Row],[Id]],Vocabulary!A:L,12)</f>
        <v>no</v>
      </c>
    </row>
    <row r="202" spans="1:20" ht="115.2" hidden="1" x14ac:dyDescent="0.3">
      <c r="A202" s="4">
        <v>201</v>
      </c>
      <c r="B202" s="12" t="str">
        <f>IF($A202&lt;&gt;"",IF(VLOOKUP($A202,VocabularyAdoption!$A:$K,8,)=0,"",VLOOKUP($A202,VocabularyAdoption!$A:$K,8,)),"")</f>
        <v/>
      </c>
      <c r="C202" s="12" t="str">
        <f>IF($A202&lt;&gt;"",VLOOKUP($A202,Vocabulary!$A:$J,6,),"")</f>
        <v>EU</v>
      </c>
      <c r="D202" s="12" t="str">
        <f>IF($A202&lt;&gt;"",VLOOKUP($A202,Vocabulary!$A:$J,8,),"")</f>
        <v>eu</v>
      </c>
      <c r="E202" s="12" t="str">
        <f>IFERROR(VLOOKUP(D202,Prefix!$A:$B,2,),"")</f>
        <v>eu:</v>
      </c>
      <c r="F202" s="12" t="str">
        <f>IF($A202&lt;&gt;"",IF(VLOOKUP($A202,Vocabulary!$A:$J,9,)=0,"",VLOOKUP($A202,Vocabulary!$A:$J,9,)),"")</f>
        <v/>
      </c>
      <c r="G202" s="12" t="str">
        <f>IF($A202&lt;&gt;"",VLOOKUP($A202,Vocabulary!$A:$J,4,),"")</f>
        <v>Organization</v>
      </c>
      <c r="H202" s="12" t="str">
        <f>IF($A202&lt;&gt;"",VLOOKUP($A202,Vocabulary!$A:$J,5,),"")</f>
        <v>Association</v>
      </c>
      <c r="I202" s="12" t="str">
        <f>IF(Table9[[#This Row],[URIName]]="",IF(AND(H202="ConceptScheme",LEFT(D202,7) &lt;&gt; "inspire", LEFT(D202,4) &lt;&gt; "oeaw"),CONCATENATE("&lt;",E202,LOWER(IF(F202="",J202,F202)),"&gt;"),CONCATENATE("&lt;",E202,IF(F202="",J202,F202),"&gt;")),CONCATENATE("&lt;",Table9[[#This Row],[URIName]],"&gt;"))</f>
        <v>&lt;eu:PublicServiceHasCost&gt;</v>
      </c>
      <c r="J202" s="12" t="str">
        <f>IF($A202&lt;&gt;"",VLOOKUP($A202,Vocabulary!$A:$J,2,),"")</f>
        <v>PublicServiceHasCost</v>
      </c>
      <c r="K202" s="12" t="str">
        <f>IFERROR(IF(VLOOKUP(A202,VocabularyNL!$A:$G,6)=0,"",VLOOKUP(A202,VocabularyNL!$A:$G,6)),"")</f>
        <v/>
      </c>
      <c r="L202" s="12" t="str">
        <f>IFERROR(IF(VLOOKUP(A202,VocabularyFR!$A:$G,6)=0,"",VLOOKUP(A202,VocabularyFR!$A:$G,6)),"")</f>
        <v/>
      </c>
      <c r="M202" s="12" t="str">
        <f>IFERROR(IF(VLOOKUP(A202,Vocabulary!$A:$F,3)=0,"",VLOOKUP(A202,Vocabulary!$A:$F,3)),"")</f>
        <v>The Has Cost property links a Public Service to one or more instances of the Cost class . It indicates the cumulative (or estimated or average) costs for the citizen or business related to the execution of the particular Public Service. As with has processing time, if more appropriate, the processing time property can be applied at the level of the Channel  rather than the Public Service but should not be applied to both.</v>
      </c>
      <c r="N202" s="12" t="str">
        <f>IFERROR(IF(VLOOKUP(A202,VocabularyNL!$A:$H,7)=0,"",VLOOKUP(A202,VocabularyNL!$A:$H,7)),"")</f>
        <v/>
      </c>
      <c r="O202" s="12" t="str">
        <f>IFERROR(IF(VLOOKUP(A202,VocabularyFR!$A:$H,7)=0,"",VLOOKUP(A202,VocabularyFR!$A:$H,7)),"")</f>
        <v/>
      </c>
      <c r="P202" s="12" t="str">
        <f>IF($A202&lt;&gt;"",IF(VLOOKUP($A202,Vocabulary!$A:$J,7,)&lt;&gt;"",VLOOKUP($A202,Vocabulary!$A:$J,7,),""),"")</f>
        <v/>
      </c>
      <c r="Q202" s="12" t="str">
        <f>IFERROR(IF(VLOOKUP(A202,VocabularyNL!$A:$H,8)=0,"",VLOOKUP(A202,VocabularyNL!$A:$H,8)),"")</f>
        <v/>
      </c>
      <c r="R202" s="12" t="str">
        <f>IFERROR(IF(VLOOKUP(A202,VocabularyFR!$A:$H,8)=0,"",VLOOKUP(A202,VocabularyFR!$A:$H,8)),"")</f>
        <v/>
      </c>
      <c r="S202" s="12" t="str">
        <f>VLOOKUP(Table9[[#This Row],[Id]],Vocabulary!A:K,11)</f>
        <v>no</v>
      </c>
      <c r="T202" s="12" t="str">
        <f>VLOOKUP(Table9[[#This Row],[Id]],Vocabulary!A:L,12)</f>
        <v>no</v>
      </c>
    </row>
    <row r="203" spans="1:20" ht="201.6" hidden="1" x14ac:dyDescent="0.3">
      <c r="A203" s="4">
        <v>202</v>
      </c>
      <c r="B203" s="12" t="str">
        <f>IF($A203&lt;&gt;"",IF(VLOOKUP($A203,VocabularyAdoption!$A:$K,8,)=0,"",VLOOKUP($A203,VocabularyAdoption!$A:$K,8,)),"")</f>
        <v/>
      </c>
      <c r="C203" s="12" t="str">
        <f>IF($A203&lt;&gt;"",VLOOKUP($A203,Vocabulary!$A:$J,6,),"")</f>
        <v>EU</v>
      </c>
      <c r="D203" s="12" t="str">
        <f>IF($A203&lt;&gt;"",VLOOKUP($A203,Vocabulary!$A:$J,8,),"")</f>
        <v>eu</v>
      </c>
      <c r="E203" s="12" t="str">
        <f>IFERROR(VLOOKUP(D203,Prefix!$A:$B,2,),"")</f>
        <v>eu:</v>
      </c>
      <c r="F203" s="12" t="str">
        <f>IF($A203&lt;&gt;"",IF(VLOOKUP($A203,Vocabulary!$A:$J,9,)=0,"",VLOOKUP($A203,Vocabulary!$A:$J,9,)),"")</f>
        <v/>
      </c>
      <c r="G203" s="12" t="str">
        <f>IF($A203&lt;&gt;"",VLOOKUP($A203,Vocabulary!$A:$J,4,),"")</f>
        <v>Other</v>
      </c>
      <c r="H203" s="12" t="str">
        <f>IF($A203&lt;&gt;"",VLOOKUP($A203,Vocabulary!$A:$J,5,),"")</f>
        <v>Class</v>
      </c>
      <c r="I203" s="12" t="str">
        <f>IF(Table9[[#This Row],[URIName]]="",IF(AND(H203="ConceptScheme",LEFT(D203,7) &lt;&gt; "inspire", LEFT(D203,4) &lt;&gt; "oeaw"),CONCATENATE("&lt;",E203,LOWER(IF(F203="",J203,F203)),"&gt;"),CONCATENATE("&lt;",E203,IF(F203="",J203,F203),"&gt;")),CONCATENATE("&lt;",Table9[[#This Row],[URIName]],"&gt;"))</f>
        <v>&lt;eu:RequirementGroup&gt;</v>
      </c>
      <c r="J203" s="12" t="str">
        <f>IF($A203&lt;&gt;"",VLOOKUP($A203,Vocabulary!$A:$J,2,),"")</f>
        <v>RequirementGroup</v>
      </c>
      <c r="K203" s="12" t="str">
        <f>IFERROR(IF(VLOOKUP(A203,VocabularyNL!$A:$G,6)=0,"",VLOOKUP(A203,VocabularyNL!$A:$G,6)),"")</f>
        <v/>
      </c>
      <c r="L203" s="12" t="str">
        <f>IFERROR(IF(VLOOKUP(A203,VocabularyFR!$A:$G,6)=0,"",VLOOKUP(A203,VocabularyFR!$A:$G,6)),"")</f>
        <v/>
      </c>
      <c r="M203" s="12" t="str">
        <f>IFERROR(IF(VLOOKUP(A203,Vocabulary!$A:$F,3)=0,"",VLOOKUP(A203,Vocabulary!$A:$F,3)),"")</f>
        <v>Criterion requirement group is the set of requirements that must be fulfilled
together to validate a criterion.
A criterion can be satisfied using different options. The Requirement Group class is
used to wrap the set of criteria requirements that validate a Criterion.  All criteria requirements belonging to a Requirement Group shall be valid for the
Requirement Group to be considered valid.
When there is more than one Requirement Group for a Criterion, at least one of
them has to be positively validated for the criterion to be considered fulfilled.</v>
      </c>
      <c r="N203" s="12" t="str">
        <f>IFERROR(IF(VLOOKUP(A203,VocabularyNL!$A:$H,7)=0,"",VLOOKUP(A203,VocabularyNL!$A:$H,7)),"")</f>
        <v/>
      </c>
      <c r="O203" s="12" t="str">
        <f>IFERROR(IF(VLOOKUP(A203,VocabularyFR!$A:$H,7)=0,"",VLOOKUP(A203,VocabularyFR!$A:$H,7)),"")</f>
        <v/>
      </c>
      <c r="P203" s="12" t="str">
        <f>IF($A203&lt;&gt;"",IF(VLOOKUP($A203,Vocabulary!$A:$J,7,)&lt;&gt;"",VLOOKUP($A203,Vocabulary!$A:$J,7,),""),"")</f>
        <v/>
      </c>
      <c r="Q203" s="12" t="str">
        <f>IFERROR(IF(VLOOKUP(A203,VocabularyNL!$A:$H,8)=0,"",VLOOKUP(A203,VocabularyNL!$A:$H,8)),"")</f>
        <v/>
      </c>
      <c r="R203" s="12" t="str">
        <f>IFERROR(IF(VLOOKUP(A203,VocabularyFR!$A:$H,8)=0,"",VLOOKUP(A203,VocabularyFR!$A:$H,8)),"")</f>
        <v/>
      </c>
      <c r="S203" s="12" t="str">
        <f>VLOOKUP(Table9[[#This Row],[Id]],Vocabulary!A:K,11)</f>
        <v>no</v>
      </c>
      <c r="T203" s="12" t="str">
        <f>VLOOKUP(Table9[[#This Row],[Id]],Vocabulary!A:L,12)</f>
        <v>no</v>
      </c>
    </row>
    <row r="204" spans="1:20" hidden="1" x14ac:dyDescent="0.3">
      <c r="A204" s="4">
        <v>203</v>
      </c>
      <c r="B204" s="12" t="str">
        <f>IF($A204&lt;&gt;"",IF(VLOOKUP($A204,VocabularyAdoption!$A:$K,8,)=0,"",VLOOKUP($A204,VocabularyAdoption!$A:$K,8,)),"")</f>
        <v/>
      </c>
      <c r="C204" s="12" t="str">
        <f>IF($A204&lt;&gt;"",VLOOKUP($A204,Vocabulary!$A:$J,6,),"")</f>
        <v>EU</v>
      </c>
      <c r="D204" s="12" t="str">
        <f>IF($A204&lt;&gt;"",VLOOKUP($A204,Vocabulary!$A:$J,8,),"")</f>
        <v>eu</v>
      </c>
      <c r="E204" s="12" t="str">
        <f>IFERROR(VLOOKUP(D204,Prefix!$A:$B,2,),"")</f>
        <v>eu:</v>
      </c>
      <c r="F204" s="12" t="str">
        <f>IF($A204&lt;&gt;"",IF(VLOOKUP($A204,Vocabulary!$A:$J,9,)=0,"",VLOOKUP($A204,Vocabulary!$A:$J,9,)),"")</f>
        <v/>
      </c>
      <c r="G204" s="12" t="str">
        <f>IF($A204&lt;&gt;"",VLOOKUP($A204,Vocabulary!$A:$J,4,),"")</f>
        <v>Other</v>
      </c>
      <c r="H204" s="12" t="str">
        <f>IF($A204&lt;&gt;"",VLOOKUP($A204,Vocabulary!$A:$J,5,),"")</f>
        <v>Property</v>
      </c>
      <c r="I204" s="12" t="str">
        <f>IF(Table9[[#This Row],[URIName]]="",IF(AND(H204="ConceptScheme",LEFT(D204,7) &lt;&gt; "inspire", LEFT(D204,4) &lt;&gt; "oeaw"),CONCATENATE("&lt;",E204,LOWER(IF(F204="",J204,F204)),"&gt;"),CONCATENATE("&lt;",E204,IF(F204="",J204,F204),"&gt;")),CONCATENATE("&lt;",Table9[[#This Row],[URIName]],"&gt;"))</f>
        <v>&lt;eu:RequirementGroupIdentifier&gt;</v>
      </c>
      <c r="J204" s="12" t="str">
        <f>IF($A204&lt;&gt;"",VLOOKUP($A204,Vocabulary!$A:$J,2,),"")</f>
        <v>RequirementGroupIdentifier</v>
      </c>
      <c r="K204" s="12" t="str">
        <f>IFERROR(IF(VLOOKUP(A204,VocabularyNL!$A:$G,6)=0,"",VLOOKUP(A204,VocabularyNL!$A:$G,6)),"")</f>
        <v/>
      </c>
      <c r="L204" s="12" t="str">
        <f>IFERROR(IF(VLOOKUP(A204,VocabularyFR!$A:$G,6)=0,"",VLOOKUP(A204,VocabularyFR!$A:$G,6)),"")</f>
        <v/>
      </c>
      <c r="M204" s="12" t="str">
        <f>IFERROR(IF(VLOOKUP(A204,Vocabulary!$A:$F,3)=0,"",VLOOKUP(A204,Vocabulary!$A:$F,3)),"")</f>
        <v>A requirement group must be identified.</v>
      </c>
      <c r="N204" s="12" t="str">
        <f>IFERROR(IF(VLOOKUP(A204,VocabularyNL!$A:$H,7)=0,"",VLOOKUP(A204,VocabularyNL!$A:$H,7)),"")</f>
        <v/>
      </c>
      <c r="O204" s="12" t="str">
        <f>IFERROR(IF(VLOOKUP(A204,VocabularyFR!$A:$H,7)=0,"",VLOOKUP(A204,VocabularyFR!$A:$H,7)),"")</f>
        <v/>
      </c>
      <c r="P204" s="12" t="str">
        <f>IF($A204&lt;&gt;"",IF(VLOOKUP($A204,Vocabulary!$A:$J,7,)&lt;&gt;"",VLOOKUP($A204,Vocabulary!$A:$J,7,),""),"")</f>
        <v/>
      </c>
      <c r="Q204" s="12" t="str">
        <f>IFERROR(IF(VLOOKUP(A204,VocabularyNL!$A:$H,8)=0,"",VLOOKUP(A204,VocabularyNL!$A:$H,8)),"")</f>
        <v/>
      </c>
      <c r="R204" s="12" t="str">
        <f>IFERROR(IF(VLOOKUP(A204,VocabularyFR!$A:$H,8)=0,"",VLOOKUP(A204,VocabularyFR!$A:$H,8)),"")</f>
        <v/>
      </c>
      <c r="S204" s="12" t="str">
        <f>VLOOKUP(Table9[[#This Row],[Id]],Vocabulary!A:K,11)</f>
        <v>no</v>
      </c>
      <c r="T204" s="12" t="str">
        <f>VLOOKUP(Table9[[#This Row],[Id]],Vocabulary!A:L,12)</f>
        <v>no</v>
      </c>
    </row>
    <row r="205" spans="1:20" ht="72" hidden="1" x14ac:dyDescent="0.3">
      <c r="A205" s="4">
        <v>204</v>
      </c>
      <c r="B205" s="12" t="str">
        <f>IF($A205&lt;&gt;"",IF(VLOOKUP($A205,VocabularyAdoption!$A:$K,8,)=0,"",VLOOKUP($A205,VocabularyAdoption!$A:$K,8,)),"")</f>
        <v/>
      </c>
      <c r="C205" s="12" t="str">
        <f>IF($A205&lt;&gt;"",VLOOKUP($A205,Vocabulary!$A:$J,6,),"")</f>
        <v>EU</v>
      </c>
      <c r="D205" s="12" t="str">
        <f>IF($A205&lt;&gt;"",VLOOKUP($A205,Vocabulary!$A:$J,8,),"")</f>
        <v>eu</v>
      </c>
      <c r="E205" s="12" t="str">
        <f>IFERROR(VLOOKUP(D205,Prefix!$A:$B,2,),"")</f>
        <v>eu:</v>
      </c>
      <c r="F205" s="12" t="str">
        <f>IF($A205&lt;&gt;"",IF(VLOOKUP($A205,Vocabulary!$A:$J,9,)=0,"",VLOOKUP($A205,Vocabulary!$A:$J,9,)),"")</f>
        <v/>
      </c>
      <c r="G205" s="12" t="str">
        <f>IF($A205&lt;&gt;"",VLOOKUP($A205,Vocabulary!$A:$J,4,),"")</f>
        <v>Other</v>
      </c>
      <c r="H205" s="12" t="str">
        <f>IF($A205&lt;&gt;"",VLOOKUP($A205,Vocabulary!$A:$J,5,),"")</f>
        <v>Property</v>
      </c>
      <c r="I205" s="12" t="str">
        <f>IF(Table9[[#This Row],[URIName]]="",IF(AND(H205="ConceptScheme",LEFT(D205,7) &lt;&gt; "inspire", LEFT(D205,4) &lt;&gt; "oeaw"),CONCATENATE("&lt;",E205,LOWER(IF(F205="",J205,F205)),"&gt;"),CONCATENATE("&lt;",E205,IF(F205="",J205,F205),"&gt;")),CONCATENATE("&lt;",Table9[[#This Row],[URIName]],"&gt;"))</f>
        <v>&lt;eu:RequirementGroupDescription&gt;</v>
      </c>
      <c r="J205" s="12" t="str">
        <f>IF($A205&lt;&gt;"",VLOOKUP($A205,Vocabulary!$A:$J,2,),"")</f>
        <v>RequirementGroupDescription</v>
      </c>
      <c r="K205" s="12" t="str">
        <f>IFERROR(IF(VLOOKUP(A205,VocabularyNL!$A:$G,6)=0,"",VLOOKUP(A205,VocabularyNL!$A:$G,6)),"")</f>
        <v/>
      </c>
      <c r="L205" s="12" t="str">
        <f>IFERROR(IF(VLOOKUP(A205,VocabularyFR!$A:$G,6)=0,"",VLOOKUP(A205,VocabularyFR!$A:$G,6)),"")</f>
        <v/>
      </c>
      <c r="M205" s="12" t="str">
        <f>IFERROR(IF(VLOOKUP(A205,Vocabulary!$A:$F,3)=0,"",VLOOKUP(A205,Vocabulary!$A:$F,3)),"")</f>
        <v xml:space="preserve">A requirement group may be textually described using this property. The
description can be used to add details and explanation about the requirement
group. </v>
      </c>
      <c r="N205" s="12" t="str">
        <f>IFERROR(IF(VLOOKUP(A205,VocabularyNL!$A:$H,7)=0,"",VLOOKUP(A205,VocabularyNL!$A:$H,7)),"")</f>
        <v/>
      </c>
      <c r="O205" s="12" t="str">
        <f>IFERROR(IF(VLOOKUP(A205,VocabularyFR!$A:$H,7)=0,"",VLOOKUP(A205,VocabularyFR!$A:$H,7)),"")</f>
        <v/>
      </c>
      <c r="P205" s="12" t="str">
        <f>IF($A205&lt;&gt;"",IF(VLOOKUP($A205,Vocabulary!$A:$J,7,)&lt;&gt;"",VLOOKUP($A205,Vocabulary!$A:$J,7,),""),"")</f>
        <v/>
      </c>
      <c r="Q205" s="12" t="str">
        <f>IFERROR(IF(VLOOKUP(A205,VocabularyNL!$A:$H,8)=0,"",VLOOKUP(A205,VocabularyNL!$A:$H,8)),"")</f>
        <v/>
      </c>
      <c r="R205" s="12" t="str">
        <f>IFERROR(IF(VLOOKUP(A205,VocabularyFR!$A:$H,8)=0,"",VLOOKUP(A205,VocabularyFR!$A:$H,8)),"")</f>
        <v/>
      </c>
      <c r="S205" s="12" t="str">
        <f>VLOOKUP(Table9[[#This Row],[Id]],Vocabulary!A:K,11)</f>
        <v>no</v>
      </c>
      <c r="T205" s="12" t="str">
        <f>VLOOKUP(Table9[[#This Row],[Id]],Vocabulary!A:L,12)</f>
        <v>no</v>
      </c>
    </row>
    <row r="206" spans="1:20" ht="57.6" hidden="1" x14ac:dyDescent="0.3">
      <c r="A206" s="4">
        <v>205</v>
      </c>
      <c r="B206" s="12" t="str">
        <f>IF($A206&lt;&gt;"",IF(VLOOKUP($A206,VocabularyAdoption!$A:$K,8,)=0,"",VLOOKUP($A206,VocabularyAdoption!$A:$K,8,)),"")</f>
        <v/>
      </c>
      <c r="C206" s="12" t="str">
        <f>IF($A206&lt;&gt;"",VLOOKUP($A206,Vocabulary!$A:$J,6,),"")</f>
        <v>EU</v>
      </c>
      <c r="D206" s="12" t="str">
        <f>IF($A206&lt;&gt;"",VLOOKUP($A206,Vocabulary!$A:$J,8,),"")</f>
        <v>eu</v>
      </c>
      <c r="E206" s="12" t="str">
        <f>IFERROR(VLOOKUP(D206,Prefix!$A:$B,2,),"")</f>
        <v>eu:</v>
      </c>
      <c r="F206" s="12" t="str">
        <f>IF($A206&lt;&gt;"",IF(VLOOKUP($A206,Vocabulary!$A:$J,9,)=0,"",VLOOKUP($A206,Vocabulary!$A:$J,9,)),"")</f>
        <v/>
      </c>
      <c r="G206" s="12" t="str">
        <f>IF($A206&lt;&gt;"",VLOOKUP($A206,Vocabulary!$A:$J,4,),"")</f>
        <v>Other</v>
      </c>
      <c r="H206" s="12" t="str">
        <f>IF($A206&lt;&gt;"",VLOOKUP($A206,Vocabulary!$A:$J,5,),"")</f>
        <v>Association</v>
      </c>
      <c r="I206" s="12" t="str">
        <f>IF(Table9[[#This Row],[URIName]]="",IF(AND(H206="ConceptScheme",LEFT(D206,7) &lt;&gt; "inspire", LEFT(D206,4) &lt;&gt; "oeaw"),CONCATENATE("&lt;",E206,LOWER(IF(F206="",J206,F206)),"&gt;"),CONCATENATE("&lt;",E206,IF(F206="",J206,F206),"&gt;")),CONCATENATE("&lt;",Table9[[#This Row],[URIName]],"&gt;"))</f>
        <v>&lt;eu:RequirementGroupHasCriterionRequirement&gt;</v>
      </c>
      <c r="J206" s="12" t="str">
        <f>IF($A206&lt;&gt;"",VLOOKUP($A206,Vocabulary!$A:$J,2,),"")</f>
        <v>RequirementGroupHasCriterionRequirement</v>
      </c>
      <c r="K206" s="12" t="str">
        <f>IFERROR(IF(VLOOKUP(A206,VocabularyNL!$A:$G,6)=0,"",VLOOKUP(A206,VocabularyNL!$A:$G,6)),"")</f>
        <v/>
      </c>
      <c r="L206" s="12" t="str">
        <f>IFERROR(IF(VLOOKUP(A206,VocabularyFR!$A:$G,6)=0,"",VLOOKUP(A206,VocabularyFR!$A:$G,6)),"")</f>
        <v/>
      </c>
      <c r="M206" s="12" t="str">
        <f>IFERROR(IF(VLOOKUP(A206,Vocabulary!$A:$F,3)=0,"",VLOOKUP(A206,Vocabulary!$A:$F,3)),"")</f>
        <v>A requirement group is a collection of criterion requirements. At least, a
requirement group shall contain one criterion requirement.</v>
      </c>
      <c r="N206" s="12" t="str">
        <f>IFERROR(IF(VLOOKUP(A206,VocabularyNL!$A:$H,7)=0,"",VLOOKUP(A206,VocabularyNL!$A:$H,7)),"")</f>
        <v/>
      </c>
      <c r="O206" s="12" t="str">
        <f>IFERROR(IF(VLOOKUP(A206,VocabularyFR!$A:$H,7)=0,"",VLOOKUP(A206,VocabularyFR!$A:$H,7)),"")</f>
        <v/>
      </c>
      <c r="P206" s="12" t="str">
        <f>IF($A206&lt;&gt;"",IF(VLOOKUP($A206,Vocabulary!$A:$J,7,)&lt;&gt;"",VLOOKUP($A206,Vocabulary!$A:$J,7,),""),"")</f>
        <v/>
      </c>
      <c r="Q206" s="12" t="str">
        <f>IFERROR(IF(VLOOKUP(A206,VocabularyNL!$A:$H,8)=0,"",VLOOKUP(A206,VocabularyNL!$A:$H,8)),"")</f>
        <v/>
      </c>
      <c r="R206" s="12" t="str">
        <f>IFERROR(IF(VLOOKUP(A206,VocabularyFR!$A:$H,8)=0,"",VLOOKUP(A206,VocabularyFR!$A:$H,8)),"")</f>
        <v/>
      </c>
      <c r="S206" s="12" t="str">
        <f>VLOOKUP(Table9[[#This Row],[Id]],Vocabulary!A:K,11)</f>
        <v>no</v>
      </c>
      <c r="T206" s="12" t="str">
        <f>VLOOKUP(Table9[[#This Row],[Id]],Vocabulary!A:L,12)</f>
        <v>no</v>
      </c>
    </row>
    <row r="207" spans="1:20" ht="129.6" hidden="1" x14ac:dyDescent="0.3">
      <c r="A207" s="4">
        <v>206</v>
      </c>
      <c r="B207" s="12" t="str">
        <f>IF($A207&lt;&gt;"",IF(VLOOKUP($A207,VocabularyAdoption!$A:$K,8,)=0,"",VLOOKUP($A207,VocabularyAdoption!$A:$K,8,)),"")</f>
        <v/>
      </c>
      <c r="C207" s="12" t="str">
        <f>IF($A207&lt;&gt;"",VLOOKUP($A207,Vocabulary!$A:$J,6,),"")</f>
        <v>EU</v>
      </c>
      <c r="D207" s="12" t="str">
        <f>IF($A207&lt;&gt;"",VLOOKUP($A207,Vocabulary!$A:$J,8,),"")</f>
        <v>eu</v>
      </c>
      <c r="E207" s="12" t="str">
        <f>IFERROR(VLOOKUP(D207,Prefix!$A:$B,2,),"")</f>
        <v>eu:</v>
      </c>
      <c r="F207" s="12" t="str">
        <f>IF($A207&lt;&gt;"",IF(VLOOKUP($A207,Vocabulary!$A:$J,9,)=0,"",VLOOKUP($A207,Vocabulary!$A:$J,9,)),"")</f>
        <v/>
      </c>
      <c r="G207" s="12" t="str">
        <f>IF($A207&lt;&gt;"",VLOOKUP($A207,Vocabulary!$A:$J,4,),"")</f>
        <v>Other</v>
      </c>
      <c r="H207" s="12" t="str">
        <f>IF($A207&lt;&gt;"",VLOOKUP($A207,Vocabulary!$A:$J,5,),"")</f>
        <v>Class</v>
      </c>
      <c r="I207" s="12" t="str">
        <f>IF(Table9[[#This Row],[URIName]]="",IF(AND(H207="ConceptScheme",LEFT(D207,7) &lt;&gt; "inspire", LEFT(D207,4) &lt;&gt; "oeaw"),CONCATENATE("&lt;",E207,LOWER(IF(F207="",J207,F207)),"&gt;"),CONCATENATE("&lt;",E207,IF(F207="",J207,F207),"&gt;")),CONCATENATE("&lt;",Table9[[#This Row],[URIName]],"&gt;"))</f>
        <v>&lt;eu:RequirementResponse&gt;</v>
      </c>
      <c r="J207" s="12" t="str">
        <f>IF($A207&lt;&gt;"",VLOOKUP($A207,Vocabulary!$A:$J,2,),"")</f>
        <v>RequirementResponse</v>
      </c>
      <c r="K207" s="12" t="str">
        <f>IFERROR(IF(VLOOKUP(A207,VocabularyNL!$A:$G,6)=0,"",VLOOKUP(A207,VocabularyNL!$A:$G,6)),"")</f>
        <v/>
      </c>
      <c r="L207" s="12" t="str">
        <f>IFERROR(IF(VLOOKUP(A207,VocabularyFR!$A:$G,6)=0,"",VLOOKUP(A207,VocabularyFR!$A:$G,6)),"")</f>
        <v/>
      </c>
      <c r="M207" s="12" t="str">
        <f>IFERROR(IF(VLOOKUP(A207,Vocabulary!$A:$F,3)=0,"",VLOOKUP(A207,Vocabulary!$A:$F,3)),"")</f>
        <v>Criterion requirement response is an assertion that responds to a criterion
requirement.
Criterion Requirement Response is the class used to define the actual response to a
criterion requirement. It provides the value for the specific requirement and the
period to which it applies. It refers to the criterion requirement that validates.</v>
      </c>
      <c r="N207" s="12" t="str">
        <f>IFERROR(IF(VLOOKUP(A207,VocabularyNL!$A:$H,7)=0,"",VLOOKUP(A207,VocabularyNL!$A:$H,7)),"")</f>
        <v/>
      </c>
      <c r="O207" s="12" t="str">
        <f>IFERROR(IF(VLOOKUP(A207,VocabularyFR!$A:$H,7)=0,"",VLOOKUP(A207,VocabularyFR!$A:$H,7)),"")</f>
        <v/>
      </c>
      <c r="P207" s="12" t="str">
        <f>IF($A207&lt;&gt;"",IF(VLOOKUP($A207,Vocabulary!$A:$J,7,)&lt;&gt;"",VLOOKUP($A207,Vocabulary!$A:$J,7,),""),"")</f>
        <v/>
      </c>
      <c r="Q207" s="12" t="str">
        <f>IFERROR(IF(VLOOKUP(A207,VocabularyNL!$A:$H,8)=0,"",VLOOKUP(A207,VocabularyNL!$A:$H,8)),"")</f>
        <v/>
      </c>
      <c r="R207" s="12" t="str">
        <f>IFERROR(IF(VLOOKUP(A207,VocabularyFR!$A:$H,8)=0,"",VLOOKUP(A207,VocabularyFR!$A:$H,8)),"")</f>
        <v/>
      </c>
      <c r="S207" s="12" t="str">
        <f>VLOOKUP(Table9[[#This Row],[Id]],Vocabulary!A:K,11)</f>
        <v>no</v>
      </c>
      <c r="T207" s="12" t="str">
        <f>VLOOKUP(Table9[[#This Row],[Id]],Vocabulary!A:L,12)</f>
        <v>no</v>
      </c>
    </row>
    <row r="208" spans="1:20" hidden="1" x14ac:dyDescent="0.3">
      <c r="A208" s="4">
        <v>207</v>
      </c>
      <c r="B208" s="12" t="str">
        <f>IF($A208&lt;&gt;"",IF(VLOOKUP($A208,VocabularyAdoption!$A:$K,8,)=0,"",VLOOKUP($A208,VocabularyAdoption!$A:$K,8,)),"")</f>
        <v/>
      </c>
      <c r="C208" s="12" t="str">
        <f>IF($A208&lt;&gt;"",VLOOKUP($A208,Vocabulary!$A:$J,6,),"")</f>
        <v>EU</v>
      </c>
      <c r="D208" s="12" t="str">
        <f>IF($A208&lt;&gt;"",VLOOKUP($A208,Vocabulary!$A:$J,8,),"")</f>
        <v>eu</v>
      </c>
      <c r="E208" s="12" t="str">
        <f>IFERROR(VLOOKUP(D208,Prefix!$A:$B,2,),"")</f>
        <v>eu:</v>
      </c>
      <c r="F208" s="12" t="str">
        <f>IF($A208&lt;&gt;"",IF(VLOOKUP($A208,Vocabulary!$A:$J,9,)=0,"",VLOOKUP($A208,Vocabulary!$A:$J,9,)),"")</f>
        <v/>
      </c>
      <c r="G208" s="12" t="str">
        <f>IF($A208&lt;&gt;"",VLOOKUP($A208,Vocabulary!$A:$J,4,),"")</f>
        <v>Other</v>
      </c>
      <c r="H208" s="12" t="str">
        <f>IF($A208&lt;&gt;"",VLOOKUP($A208,Vocabulary!$A:$J,5,),"")</f>
        <v>Property</v>
      </c>
      <c r="I208" s="12" t="str">
        <f>IF(Table9[[#This Row],[URIName]]="",IF(AND(H208="ConceptScheme",LEFT(D208,7) &lt;&gt; "inspire", LEFT(D208,4) &lt;&gt; "oeaw"),CONCATENATE("&lt;",E208,LOWER(IF(F208="",J208,F208)),"&gt;"),CONCATENATE("&lt;",E208,IF(F208="",J208,F208),"&gt;")),CONCATENATE("&lt;",Table9[[#This Row],[URIName]],"&gt;"))</f>
        <v>&lt;eu:RequirementResponseIdentifier&gt;</v>
      </c>
      <c r="J208" s="12" t="str">
        <f>IF($A208&lt;&gt;"",VLOOKUP($A208,Vocabulary!$A:$J,2,),"")</f>
        <v>RequirementResponseIdentifier</v>
      </c>
      <c r="K208" s="12" t="str">
        <f>IFERROR(IF(VLOOKUP(A208,VocabularyNL!$A:$G,6)=0,"",VLOOKUP(A208,VocabularyNL!$A:$G,6)),"")</f>
        <v/>
      </c>
      <c r="L208" s="12" t="str">
        <f>IFERROR(IF(VLOOKUP(A208,VocabularyFR!$A:$G,6)=0,"",VLOOKUP(A208,VocabularyFR!$A:$G,6)),"")</f>
        <v/>
      </c>
      <c r="M208" s="12" t="str">
        <f>IFERROR(IF(VLOOKUP(A208,Vocabulary!$A:$F,3)=0,"",VLOOKUP(A208,Vocabulary!$A:$F,3)),"")</f>
        <v>A Requirement Response must have an identifier</v>
      </c>
      <c r="N208" s="12" t="str">
        <f>IFERROR(IF(VLOOKUP(A208,VocabularyNL!$A:$H,7)=0,"",VLOOKUP(A208,VocabularyNL!$A:$H,7)),"")</f>
        <v/>
      </c>
      <c r="O208" s="12" t="str">
        <f>IFERROR(IF(VLOOKUP(A208,VocabularyFR!$A:$H,7)=0,"",VLOOKUP(A208,VocabularyFR!$A:$H,7)),"")</f>
        <v/>
      </c>
      <c r="P208" s="12" t="str">
        <f>IF($A208&lt;&gt;"",IF(VLOOKUP($A208,Vocabulary!$A:$J,7,)&lt;&gt;"",VLOOKUP($A208,Vocabulary!$A:$J,7,),""),"")</f>
        <v/>
      </c>
      <c r="Q208" s="12" t="str">
        <f>IFERROR(IF(VLOOKUP(A208,VocabularyNL!$A:$H,8)=0,"",VLOOKUP(A208,VocabularyNL!$A:$H,8)),"")</f>
        <v/>
      </c>
      <c r="R208" s="12" t="str">
        <f>IFERROR(IF(VLOOKUP(A208,VocabularyFR!$A:$H,8)=0,"",VLOOKUP(A208,VocabularyFR!$A:$H,8)),"")</f>
        <v/>
      </c>
      <c r="S208" s="12" t="str">
        <f>VLOOKUP(Table9[[#This Row],[Id]],Vocabulary!A:K,11)</f>
        <v>no</v>
      </c>
      <c r="T208" s="12" t="str">
        <f>VLOOKUP(Table9[[#This Row],[Id]],Vocabulary!A:L,12)</f>
        <v>no</v>
      </c>
    </row>
    <row r="209" spans="1:20" ht="28.8" hidden="1" x14ac:dyDescent="0.3">
      <c r="A209" s="4">
        <v>208</v>
      </c>
      <c r="B209" s="12" t="str">
        <f>IF($A209&lt;&gt;"",IF(VLOOKUP($A209,VocabularyAdoption!$A:$K,8,)=0,"",VLOOKUP($A209,VocabularyAdoption!$A:$K,8,)),"")</f>
        <v/>
      </c>
      <c r="C209" s="12" t="str">
        <f>IF($A209&lt;&gt;"",VLOOKUP($A209,Vocabulary!$A:$J,6,),"")</f>
        <v>EU</v>
      </c>
      <c r="D209" s="12" t="str">
        <f>IF($A209&lt;&gt;"",VLOOKUP($A209,Vocabulary!$A:$J,8,),"")</f>
        <v>eu</v>
      </c>
      <c r="E209" s="12" t="str">
        <f>IFERROR(VLOOKUP(D209,Prefix!$A:$B,2,),"")</f>
        <v>eu:</v>
      </c>
      <c r="F209" s="12" t="str">
        <f>IF($A209&lt;&gt;"",IF(VLOOKUP($A209,Vocabulary!$A:$J,9,)=0,"",VLOOKUP($A209,Vocabulary!$A:$J,9,)),"")</f>
        <v/>
      </c>
      <c r="G209" s="12" t="str">
        <f>IF($A209&lt;&gt;"",VLOOKUP($A209,Vocabulary!$A:$J,4,),"")</f>
        <v>Other</v>
      </c>
      <c r="H209" s="12" t="str">
        <f>IF($A209&lt;&gt;"",VLOOKUP($A209,Vocabulary!$A:$J,5,),"")</f>
        <v>Property</v>
      </c>
      <c r="I209" s="12" t="str">
        <f>IF(Table9[[#This Row],[URIName]]="",IF(AND(H209="ConceptScheme",LEFT(D209,7) &lt;&gt; "inspire", LEFT(D209,4) &lt;&gt; "oeaw"),CONCATENATE("&lt;",E209,LOWER(IF(F209="",J209,F209)),"&gt;"),CONCATENATE("&lt;",E209,IF(F209="",J209,F209),"&gt;")),CONCATENATE("&lt;",Table9[[#This Row],[URIName]],"&gt;"))</f>
        <v>&lt;eu:RequirementResponseName&gt;</v>
      </c>
      <c r="J209" s="12" t="str">
        <f>IF($A209&lt;&gt;"",VLOOKUP($A209,Vocabulary!$A:$J,2,),"")</f>
        <v>RequirementResponseName</v>
      </c>
      <c r="K209" s="12" t="str">
        <f>IFERROR(IF(VLOOKUP(A209,VocabularyNL!$A:$G,6)=0,"",VLOOKUP(A209,VocabularyNL!$A:$G,6)),"")</f>
        <v/>
      </c>
      <c r="L209" s="12" t="str">
        <f>IFERROR(IF(VLOOKUP(A209,VocabularyFR!$A:$G,6)=0,"",VLOOKUP(A209,VocabularyFR!$A:$G,6)),"")</f>
        <v/>
      </c>
      <c r="M209" s="12" t="str">
        <f>IFERROR(IF(VLOOKUP(A209,Vocabulary!$A:$F,3)=0,"",VLOOKUP(A209,Vocabulary!$A:$F,3)),"")</f>
        <v xml:space="preserve">A Requirement Response may have a name by which it is referred to. </v>
      </c>
      <c r="N209" s="12" t="str">
        <f>IFERROR(IF(VLOOKUP(A209,VocabularyNL!$A:$H,7)=0,"",VLOOKUP(A209,VocabularyNL!$A:$H,7)),"")</f>
        <v/>
      </c>
      <c r="O209" s="12" t="str">
        <f>IFERROR(IF(VLOOKUP(A209,VocabularyFR!$A:$H,7)=0,"",VLOOKUP(A209,VocabularyFR!$A:$H,7)),"")</f>
        <v/>
      </c>
      <c r="P209" s="12" t="str">
        <f>IF($A209&lt;&gt;"",IF(VLOOKUP($A209,Vocabulary!$A:$J,7,)&lt;&gt;"",VLOOKUP($A209,Vocabulary!$A:$J,7,),""),"")</f>
        <v/>
      </c>
      <c r="Q209" s="12" t="str">
        <f>IFERROR(IF(VLOOKUP(A209,VocabularyNL!$A:$H,8)=0,"",VLOOKUP(A209,VocabularyNL!$A:$H,8)),"")</f>
        <v/>
      </c>
      <c r="R209" s="12" t="str">
        <f>IFERROR(IF(VLOOKUP(A209,VocabularyFR!$A:$H,8)=0,"",VLOOKUP(A209,VocabularyFR!$A:$H,8)),"")</f>
        <v/>
      </c>
      <c r="S209" s="12" t="str">
        <f>VLOOKUP(Table9[[#This Row],[Id]],Vocabulary!A:K,11)</f>
        <v>no</v>
      </c>
      <c r="T209" s="12" t="str">
        <f>VLOOKUP(Table9[[#This Row],[Id]],Vocabulary!A:L,12)</f>
        <v>no</v>
      </c>
    </row>
    <row r="210" spans="1:20" ht="28.8" hidden="1" x14ac:dyDescent="0.3">
      <c r="A210" s="4">
        <v>209</v>
      </c>
      <c r="B210" s="12" t="str">
        <f>IF($A210&lt;&gt;"",IF(VLOOKUP($A210,VocabularyAdoption!$A:$K,8,)=0,"",VLOOKUP($A210,VocabularyAdoption!$A:$K,8,)),"")</f>
        <v/>
      </c>
      <c r="C210" s="12" t="str">
        <f>IF($A210&lt;&gt;"",VLOOKUP($A210,Vocabulary!$A:$J,6,),"")</f>
        <v>EU</v>
      </c>
      <c r="D210" s="12" t="str">
        <f>IF($A210&lt;&gt;"",VLOOKUP($A210,Vocabulary!$A:$J,8,),"")</f>
        <v>eu</v>
      </c>
      <c r="E210" s="12" t="str">
        <f>IFERROR(VLOOKUP(D210,Prefix!$A:$B,2,),"")</f>
        <v>eu:</v>
      </c>
      <c r="F210" s="12" t="str">
        <f>IF($A210&lt;&gt;"",IF(VLOOKUP($A210,Vocabulary!$A:$J,9,)=0,"",VLOOKUP($A210,Vocabulary!$A:$J,9,)),"")</f>
        <v/>
      </c>
      <c r="G210" s="12" t="str">
        <f>IF($A210&lt;&gt;"",VLOOKUP($A210,Vocabulary!$A:$J,4,),"")</f>
        <v>Other</v>
      </c>
      <c r="H210" s="12" t="str">
        <f>IF($A210&lt;&gt;"",VLOOKUP($A210,Vocabulary!$A:$J,5,),"")</f>
        <v>Property</v>
      </c>
      <c r="I210" s="12" t="str">
        <f>IF(Table9[[#This Row],[URIName]]="",IF(AND(H210="ConceptScheme",LEFT(D210,7) &lt;&gt; "inspire", LEFT(D210,4) &lt;&gt; "oeaw"),CONCATENATE("&lt;",E210,LOWER(IF(F210="",J210,F210)),"&gt;"),CONCATENATE("&lt;",E210,IF(F210="",J210,F210),"&gt;")),CONCATENATE("&lt;",Table9[[#This Row],[URIName]],"&gt;"))</f>
        <v>&lt;eu:RequirementResponseDescription&gt;</v>
      </c>
      <c r="J210" s="12" t="str">
        <f>IF($A210&lt;&gt;"",VLOOKUP($A210,Vocabulary!$A:$J,2,),"")</f>
        <v>RequirementResponseDescription</v>
      </c>
      <c r="K210" s="12" t="str">
        <f>IFERROR(IF(VLOOKUP(A210,VocabularyNL!$A:$G,6)=0,"",VLOOKUP(A210,VocabularyNL!$A:$G,6)),"")</f>
        <v/>
      </c>
      <c r="L210" s="12" t="str">
        <f>IFERROR(IF(VLOOKUP(A210,VocabularyFR!$A:$G,6)=0,"",VLOOKUP(A210,VocabularyFR!$A:$G,6)),"")</f>
        <v/>
      </c>
      <c r="M210" s="12" t="str">
        <f>IFERROR(IF(VLOOKUP(A210,Vocabulary!$A:$F,3)=0,"",VLOOKUP(A210,Vocabulary!$A:$F,3)),"")</f>
        <v>A Requirement Response may have an explanatory description.</v>
      </c>
      <c r="N210" s="12" t="str">
        <f>IFERROR(IF(VLOOKUP(A210,VocabularyNL!$A:$H,7)=0,"",VLOOKUP(A210,VocabularyNL!$A:$H,7)),"")</f>
        <v/>
      </c>
      <c r="O210" s="12" t="str">
        <f>IFERROR(IF(VLOOKUP(A210,VocabularyFR!$A:$H,7)=0,"",VLOOKUP(A210,VocabularyFR!$A:$H,7)),"")</f>
        <v/>
      </c>
      <c r="P210" s="12" t="str">
        <f>IF($A210&lt;&gt;"",IF(VLOOKUP($A210,Vocabulary!$A:$J,7,)&lt;&gt;"",VLOOKUP($A210,Vocabulary!$A:$J,7,),""),"")</f>
        <v/>
      </c>
      <c r="Q210" s="12" t="str">
        <f>IFERROR(IF(VLOOKUP(A210,VocabularyNL!$A:$H,8)=0,"",VLOOKUP(A210,VocabularyNL!$A:$H,8)),"")</f>
        <v/>
      </c>
      <c r="R210" s="12" t="str">
        <f>IFERROR(IF(VLOOKUP(A210,VocabularyFR!$A:$H,8)=0,"",VLOOKUP(A210,VocabularyFR!$A:$H,8)),"")</f>
        <v/>
      </c>
      <c r="S210" s="12" t="str">
        <f>VLOOKUP(Table9[[#This Row],[Id]],Vocabulary!A:K,11)</f>
        <v>no</v>
      </c>
      <c r="T210" s="12" t="str">
        <f>VLOOKUP(Table9[[#This Row],[Id]],Vocabulary!A:L,12)</f>
        <v>no</v>
      </c>
    </row>
    <row r="211" spans="1:20" ht="100.8" hidden="1" x14ac:dyDescent="0.3">
      <c r="A211" s="4">
        <v>210</v>
      </c>
      <c r="B211" s="12" t="str">
        <f>IF($A211&lt;&gt;"",IF(VLOOKUP($A211,VocabularyAdoption!$A:$K,8,)=0,"",VLOOKUP($A211,VocabularyAdoption!$A:$K,8,)),"")</f>
        <v/>
      </c>
      <c r="C211" s="12" t="str">
        <f>IF($A211&lt;&gt;"",VLOOKUP($A211,Vocabulary!$A:$J,6,),"")</f>
        <v>EU</v>
      </c>
      <c r="D211" s="12" t="str">
        <f>IF($A211&lt;&gt;"",VLOOKUP($A211,Vocabulary!$A:$J,8,),"")</f>
        <v>eu</v>
      </c>
      <c r="E211" s="12" t="str">
        <f>IFERROR(VLOOKUP(D211,Prefix!$A:$B,2,),"")</f>
        <v>eu:</v>
      </c>
      <c r="F211" s="12" t="str">
        <f>IF($A211&lt;&gt;"",IF(VLOOKUP($A211,Vocabulary!$A:$J,9,)=0,"",VLOOKUP($A211,Vocabulary!$A:$J,9,)),"")</f>
        <v/>
      </c>
      <c r="G211" s="12" t="str">
        <f>IF($A211&lt;&gt;"",VLOOKUP($A211,Vocabulary!$A:$J,4,),"")</f>
        <v>Other</v>
      </c>
      <c r="H211" s="12" t="str">
        <f>IF($A211&lt;&gt;"",VLOOKUP($A211,Vocabulary!$A:$J,5,),"")</f>
        <v>Property</v>
      </c>
      <c r="I211" s="12" t="str">
        <f>IF(Table9[[#This Row],[URIName]]="",IF(AND(H211="ConceptScheme",LEFT(D211,7) &lt;&gt; "inspire", LEFT(D211,4) &lt;&gt; "oeaw"),CONCATENATE("&lt;",E211,LOWER(IF(F211="",J211,F211)),"&gt;"),CONCATENATE("&lt;",E211,IF(F211="",J211,F211),"&gt;")),CONCATENATE("&lt;",Table9[[#This Row],[URIName]],"&gt;"))</f>
        <v>&lt;eu:RequirementResponseValue&gt;</v>
      </c>
      <c r="J211" s="12" t="str">
        <f>IF($A211&lt;&gt;"",VLOOKUP($A211,Vocabulary!$A:$J,2,),"")</f>
        <v>RequirementResponseValue</v>
      </c>
      <c r="K211" s="12" t="str">
        <f>IFERROR(IF(VLOOKUP(A211,VocabularyNL!$A:$G,6)=0,"",VLOOKUP(A211,VocabularyNL!$A:$G,6)),"")</f>
        <v/>
      </c>
      <c r="L211" s="12" t="str">
        <f>IFERROR(IF(VLOOKUP(A211,VocabularyFR!$A:$G,6)=0,"",VLOOKUP(A211,VocabularyFR!$A:$G,6)),"")</f>
        <v/>
      </c>
      <c r="M211" s="12" t="str">
        <f>IFERROR(IF(VLOOKUP(A211,Vocabulary!$A:$F,3)=0,"",VLOOKUP(A211,Vocabulary!$A:$F,3)),"")</f>
        <v>The Requirement Response must contain the value that responds to the criterion requirement. In order to fulfil the criterion requirement, when there is an expected value or an expected threshold, the value should be equal to the expected value or within the range established by the thresholds range in order to fulfil the criterion requirement.</v>
      </c>
      <c r="N211" s="12" t="str">
        <f>IFERROR(IF(VLOOKUP(A211,VocabularyNL!$A:$H,7)=0,"",VLOOKUP(A211,VocabularyNL!$A:$H,7)),"")</f>
        <v/>
      </c>
      <c r="O211" s="12" t="str">
        <f>IFERROR(IF(VLOOKUP(A211,VocabularyFR!$A:$H,7)=0,"",VLOOKUP(A211,VocabularyFR!$A:$H,7)),"")</f>
        <v/>
      </c>
      <c r="P211" s="12" t="str">
        <f>IF($A211&lt;&gt;"",IF(VLOOKUP($A211,Vocabulary!$A:$J,7,)&lt;&gt;"",VLOOKUP($A211,Vocabulary!$A:$J,7,),""),"")</f>
        <v/>
      </c>
      <c r="Q211" s="12" t="str">
        <f>IFERROR(IF(VLOOKUP(A211,VocabularyNL!$A:$H,8)=0,"",VLOOKUP(A211,VocabularyNL!$A:$H,8)),"")</f>
        <v/>
      </c>
      <c r="R211" s="12" t="str">
        <f>IFERROR(IF(VLOOKUP(A211,VocabularyFR!$A:$H,8)=0,"",VLOOKUP(A211,VocabularyFR!$A:$H,8)),"")</f>
        <v/>
      </c>
      <c r="S211" s="12" t="str">
        <f>VLOOKUP(Table9[[#This Row],[Id]],Vocabulary!A:K,11)</f>
        <v>no</v>
      </c>
      <c r="T211" s="12" t="str">
        <f>VLOOKUP(Table9[[#This Row],[Id]],Vocabulary!A:L,12)</f>
        <v>no</v>
      </c>
    </row>
    <row r="212" spans="1:20" ht="43.2" hidden="1" x14ac:dyDescent="0.3">
      <c r="A212" s="4">
        <v>211</v>
      </c>
      <c r="B212" s="12" t="str">
        <f>IF($A212&lt;&gt;"",IF(VLOOKUP($A212,VocabularyAdoption!$A:$K,8,)=0,"",VLOOKUP($A212,VocabularyAdoption!$A:$K,8,)),"")</f>
        <v/>
      </c>
      <c r="C212" s="12" t="str">
        <f>IF($A212&lt;&gt;"",VLOOKUP($A212,Vocabulary!$A:$J,6,),"")</f>
        <v>EU</v>
      </c>
      <c r="D212" s="12" t="str">
        <f>IF($A212&lt;&gt;"",VLOOKUP($A212,Vocabulary!$A:$J,8,),"")</f>
        <v>eu</v>
      </c>
      <c r="E212" s="12" t="str">
        <f>IFERROR(VLOOKUP(D212,Prefix!$A:$B,2,),"")</f>
        <v>eu:</v>
      </c>
      <c r="F212" s="12" t="str">
        <f>IF($A212&lt;&gt;"",IF(VLOOKUP($A212,Vocabulary!$A:$J,9,)=0,"",VLOOKUP($A212,Vocabulary!$A:$J,9,)),"")</f>
        <v/>
      </c>
      <c r="G212" s="12" t="str">
        <f>IF($A212&lt;&gt;"",VLOOKUP($A212,Vocabulary!$A:$J,4,),"")</f>
        <v>Other</v>
      </c>
      <c r="H212" s="12" t="str">
        <f>IF($A212&lt;&gt;"",VLOOKUP($A212,Vocabulary!$A:$J,5,),"")</f>
        <v>Association</v>
      </c>
      <c r="I212" s="12" t="str">
        <f>IF(Table9[[#This Row],[URIName]]="",IF(AND(H212="ConceptScheme",LEFT(D212,7) &lt;&gt; "inspire", LEFT(D212,4) &lt;&gt; "oeaw"),CONCATENATE("&lt;",E212,LOWER(IF(F212="",J212,F212)),"&gt;"),CONCATENATE("&lt;",E212,IF(F212="",J212,F212),"&gt;")),CONCATENATE("&lt;",Table9[[#This Row],[URIName]],"&gt;"))</f>
        <v>&lt;eu:RequirementResponseProvenByEvidence&gt;</v>
      </c>
      <c r="J212" s="12" t="str">
        <f>IF($A212&lt;&gt;"",VLOOKUP($A212,Vocabulary!$A:$J,2,),"")</f>
        <v>RequirementResponseProvenByEvidence</v>
      </c>
      <c r="K212" s="12" t="str">
        <f>IFERROR(IF(VLOOKUP(A212,VocabularyNL!$A:$G,6)=0,"",VLOOKUP(A212,VocabularyNL!$A:$G,6)),"")</f>
        <v/>
      </c>
      <c r="L212" s="12" t="str">
        <f>IFERROR(IF(VLOOKUP(A212,VocabularyFR!$A:$G,6)=0,"",VLOOKUP(A212,VocabularyFR!$A:$G,6)),"")</f>
        <v/>
      </c>
      <c r="M212" s="12" t="str">
        <f>IFERROR(IF(VLOOKUP(A212,Vocabulary!$A:$F,3)=0,"",VLOOKUP(A212,Vocabulary!$A:$F,3)),"")</f>
        <v xml:space="preserve">The Requirement Response may provide the evidence that proves the response,
and thus the criterion requirement. </v>
      </c>
      <c r="N212" s="12" t="str">
        <f>IFERROR(IF(VLOOKUP(A212,VocabularyNL!$A:$H,7)=0,"",VLOOKUP(A212,VocabularyNL!$A:$H,7)),"")</f>
        <v/>
      </c>
      <c r="O212" s="12" t="str">
        <f>IFERROR(IF(VLOOKUP(A212,VocabularyFR!$A:$H,7)=0,"",VLOOKUP(A212,VocabularyFR!$A:$H,7)),"")</f>
        <v/>
      </c>
      <c r="P212" s="12" t="str">
        <f>IF($A212&lt;&gt;"",IF(VLOOKUP($A212,Vocabulary!$A:$J,7,)&lt;&gt;"",VLOOKUP($A212,Vocabulary!$A:$J,7,),""),"")</f>
        <v/>
      </c>
      <c r="Q212" s="12" t="str">
        <f>IFERROR(IF(VLOOKUP(A212,VocabularyNL!$A:$H,8)=0,"",VLOOKUP(A212,VocabularyNL!$A:$H,8)),"")</f>
        <v/>
      </c>
      <c r="R212" s="12" t="str">
        <f>IFERROR(IF(VLOOKUP(A212,VocabularyFR!$A:$H,8)=0,"",VLOOKUP(A212,VocabularyFR!$A:$H,8)),"")</f>
        <v/>
      </c>
      <c r="S212" s="12" t="str">
        <f>VLOOKUP(Table9[[#This Row],[Id]],Vocabulary!A:K,11)</f>
        <v>no</v>
      </c>
      <c r="T212" s="12" t="str">
        <f>VLOOKUP(Table9[[#This Row],[Id]],Vocabulary!A:L,12)</f>
        <v>no</v>
      </c>
    </row>
    <row r="213" spans="1:20" ht="28.8" hidden="1" x14ac:dyDescent="0.3">
      <c r="A213" s="4">
        <v>212</v>
      </c>
      <c r="B213" s="12" t="str">
        <f>IF($A213&lt;&gt;"",IF(VLOOKUP($A213,VocabularyAdoption!$A:$K,8,)=0,"",VLOOKUP($A213,VocabularyAdoption!$A:$K,8,)),"")</f>
        <v/>
      </c>
      <c r="C213" s="12" t="str">
        <f>IF($A213&lt;&gt;"",VLOOKUP($A213,Vocabulary!$A:$J,6,),"")</f>
        <v>EU</v>
      </c>
      <c r="D213" s="12" t="str">
        <f>IF($A213&lt;&gt;"",VLOOKUP($A213,Vocabulary!$A:$J,8,),"")</f>
        <v>eu</v>
      </c>
      <c r="E213" s="12" t="str">
        <f>IFERROR(VLOOKUP(D213,Prefix!$A:$B,2,),"")</f>
        <v>eu:</v>
      </c>
      <c r="F213" s="12" t="str">
        <f>IF($A213&lt;&gt;"",IF(VLOOKUP($A213,Vocabulary!$A:$J,9,)=0,"",VLOOKUP($A213,Vocabulary!$A:$J,9,)),"")</f>
        <v/>
      </c>
      <c r="G213" s="12" t="str">
        <f>IF($A213&lt;&gt;"",VLOOKUP($A213,Vocabulary!$A:$J,4,),"")</f>
        <v>Other</v>
      </c>
      <c r="H213" s="12" t="str">
        <f>IF($A213&lt;&gt;"",VLOOKUP($A213,Vocabulary!$A:$J,5,),"")</f>
        <v>Association</v>
      </c>
      <c r="I213" s="12" t="str">
        <f>IF(Table9[[#This Row],[URIName]]="",IF(AND(H213="ConceptScheme",LEFT(D213,7) &lt;&gt; "inspire", LEFT(D213,4) &lt;&gt; "oeaw"),CONCATENATE("&lt;",E213,LOWER(IF(F213="",J213,F213)),"&gt;"),CONCATENATE("&lt;",E213,IF(F213="",J213,F213),"&gt;")),CONCATENATE("&lt;",Table9[[#This Row],[URIName]],"&gt;"))</f>
        <v>&lt;eu:RequirementResponseAppliesToPeriodOfTime&gt;</v>
      </c>
      <c r="J213" s="12" t="str">
        <f>IF($A213&lt;&gt;"",VLOOKUP($A213,Vocabulary!$A:$J,2,),"")</f>
        <v>RequirementResponseAppliesToPeriodOfTime</v>
      </c>
      <c r="K213" s="12" t="str">
        <f>IFERROR(IF(VLOOKUP(A213,VocabularyNL!$A:$G,6)=0,"",VLOOKUP(A213,VocabularyNL!$A:$G,6)),"")</f>
        <v/>
      </c>
      <c r="L213" s="12" t="str">
        <f>IFERROR(IF(VLOOKUP(A213,VocabularyFR!$A:$G,6)=0,"",VLOOKUP(A213,VocabularyFR!$A:$G,6)),"")</f>
        <v/>
      </c>
      <c r="M213" s="12" t="str">
        <f>IFERROR(IF(VLOOKUP(A213,Vocabulary!$A:$F,3)=0,"",VLOOKUP(A213,Vocabulary!$A:$F,3)),"")</f>
        <v>A requirement response applies to a specific period of time</v>
      </c>
      <c r="N213" s="12" t="str">
        <f>IFERROR(IF(VLOOKUP(A213,VocabularyNL!$A:$H,7)=0,"",VLOOKUP(A213,VocabularyNL!$A:$H,7)),"")</f>
        <v/>
      </c>
      <c r="O213" s="12" t="str">
        <f>IFERROR(IF(VLOOKUP(A213,VocabularyFR!$A:$H,7)=0,"",VLOOKUP(A213,VocabularyFR!$A:$H,7)),"")</f>
        <v/>
      </c>
      <c r="P213" s="12" t="str">
        <f>IF($A213&lt;&gt;"",IF(VLOOKUP($A213,Vocabulary!$A:$J,7,)&lt;&gt;"",VLOOKUP($A213,Vocabulary!$A:$J,7,),""),"")</f>
        <v/>
      </c>
      <c r="Q213" s="12" t="str">
        <f>IFERROR(IF(VLOOKUP(A213,VocabularyNL!$A:$H,8)=0,"",VLOOKUP(A213,VocabularyNL!$A:$H,8)),"")</f>
        <v/>
      </c>
      <c r="R213" s="12" t="str">
        <f>IFERROR(IF(VLOOKUP(A213,VocabularyFR!$A:$H,8)=0,"",VLOOKUP(A213,VocabularyFR!$A:$H,8)),"")</f>
        <v/>
      </c>
      <c r="S213" s="12" t="str">
        <f>VLOOKUP(Table9[[#This Row],[Id]],Vocabulary!A:K,11)</f>
        <v>no</v>
      </c>
      <c r="T213" s="12" t="str">
        <f>VLOOKUP(Table9[[#This Row],[Id]],Vocabulary!A:L,12)</f>
        <v>no</v>
      </c>
    </row>
    <row r="214" spans="1:20" ht="43.2" hidden="1" x14ac:dyDescent="0.3">
      <c r="A214" s="4">
        <v>213</v>
      </c>
      <c r="B214" s="12" t="str">
        <f>IF($A214&lt;&gt;"",IF(VLOOKUP($A214,VocabularyAdoption!$A:$K,8,)=0,"",VLOOKUP($A214,VocabularyAdoption!$A:$K,8,)),"")</f>
        <v/>
      </c>
      <c r="C214" s="12" t="str">
        <f>IF($A214&lt;&gt;"",VLOOKUP($A214,Vocabulary!$A:$J,6,),"")</f>
        <v>EU</v>
      </c>
      <c r="D214" s="12" t="str">
        <f>IF($A214&lt;&gt;"",VLOOKUP($A214,Vocabulary!$A:$J,8,),"")</f>
        <v>eu</v>
      </c>
      <c r="E214" s="12" t="str">
        <f>IFERROR(VLOOKUP(D214,Prefix!$A:$B,2,),"")</f>
        <v>eu:</v>
      </c>
      <c r="F214" s="12" t="str">
        <f>IF($A214&lt;&gt;"",IF(VLOOKUP($A214,Vocabulary!$A:$J,9,)=0,"",VLOOKUP($A214,Vocabulary!$A:$J,9,)),"")</f>
        <v/>
      </c>
      <c r="G214" s="12" t="str">
        <f>IF($A214&lt;&gt;"",VLOOKUP($A214,Vocabulary!$A:$J,4,),"")</f>
        <v>Other</v>
      </c>
      <c r="H214" s="12" t="str">
        <f>IF($A214&lt;&gt;"",VLOOKUP($A214,Vocabulary!$A:$J,5,),"")</f>
        <v>Association</v>
      </c>
      <c r="I214" s="12" t="str">
        <f>IF(Table9[[#This Row],[URIName]]="",IF(AND(H214="ConceptScheme",LEFT(D214,7) &lt;&gt; "inspire", LEFT(D214,4) &lt;&gt; "oeaw"),CONCATENATE("&lt;",E214,LOWER(IF(F214="",J214,F214)),"&gt;"),CONCATENATE("&lt;",E214,IF(F214="",J214,F214),"&gt;")),CONCATENATE("&lt;",Table9[[#This Row],[URIName]],"&gt;"))</f>
        <v>&lt;eu:RequirementResponseValidatesCriterionRequirement&gt;</v>
      </c>
      <c r="J214" s="12" t="str">
        <f>IF($A214&lt;&gt;"",VLOOKUP($A214,Vocabulary!$A:$J,2,),"")</f>
        <v>RequirementResponseValidatesCriterionRequirement</v>
      </c>
      <c r="K214" s="12" t="str">
        <f>IFERROR(IF(VLOOKUP(A214,VocabularyNL!$A:$G,6)=0,"",VLOOKUP(A214,VocabularyNL!$A:$G,6)),"")</f>
        <v/>
      </c>
      <c r="L214" s="12" t="str">
        <f>IFERROR(IF(VLOOKUP(A214,VocabularyFR!$A:$G,6)=0,"",VLOOKUP(A214,VocabularyFR!$A:$G,6)),"")</f>
        <v/>
      </c>
      <c r="M214" s="12" t="str">
        <f>IFERROR(IF(VLOOKUP(A214,Vocabulary!$A:$F,3)=0,"",VLOOKUP(A214,Vocabulary!$A:$F,3)),"")</f>
        <v>The Requirement Response must refer to the Criterion Requirement it is actually
replying to.</v>
      </c>
      <c r="N214" s="12" t="str">
        <f>IFERROR(IF(VLOOKUP(A214,VocabularyNL!$A:$H,7)=0,"",VLOOKUP(A214,VocabularyNL!$A:$H,7)),"")</f>
        <v/>
      </c>
      <c r="O214" s="12" t="str">
        <f>IFERROR(IF(VLOOKUP(A214,VocabularyFR!$A:$H,7)=0,"",VLOOKUP(A214,VocabularyFR!$A:$H,7)),"")</f>
        <v/>
      </c>
      <c r="P214" s="12" t="str">
        <f>IF($A214&lt;&gt;"",IF(VLOOKUP($A214,Vocabulary!$A:$J,7,)&lt;&gt;"",VLOOKUP($A214,Vocabulary!$A:$J,7,),""),"")</f>
        <v/>
      </c>
      <c r="Q214" s="12" t="str">
        <f>IFERROR(IF(VLOOKUP(A214,VocabularyNL!$A:$H,8)=0,"",VLOOKUP(A214,VocabularyNL!$A:$H,8)),"")</f>
        <v/>
      </c>
      <c r="R214" s="12" t="str">
        <f>IFERROR(IF(VLOOKUP(A214,VocabularyFR!$A:$H,8)=0,"",VLOOKUP(A214,VocabularyFR!$A:$H,8)),"")</f>
        <v/>
      </c>
      <c r="S214" s="12" t="str">
        <f>VLOOKUP(Table9[[#This Row],[Id]],Vocabulary!A:K,11)</f>
        <v>no</v>
      </c>
      <c r="T214" s="12" t="str">
        <f>VLOOKUP(Table9[[#This Row],[Id]],Vocabulary!A:L,12)</f>
        <v>no</v>
      </c>
    </row>
    <row r="215" spans="1:20" ht="28.8" hidden="1" x14ac:dyDescent="0.3">
      <c r="A215" s="4">
        <v>214</v>
      </c>
      <c r="B215" s="12" t="str">
        <f>IF($A215&lt;&gt;"",IF(VLOOKUP($A215,VocabularyAdoption!$A:$K,8,)=0,"",VLOOKUP($A215,VocabularyAdoption!$A:$K,8,)),"")</f>
        <v/>
      </c>
      <c r="C215" s="12" t="str">
        <f>IF($A215&lt;&gt;"",VLOOKUP($A215,Vocabulary!$A:$J,6,),"")</f>
        <v>EU</v>
      </c>
      <c r="D215" s="12" t="str">
        <f>IF($A215&lt;&gt;"",VLOOKUP($A215,Vocabulary!$A:$J,8,),"")</f>
        <v>eu</v>
      </c>
      <c r="E215" s="12" t="str">
        <f>IFERROR(VLOOKUP(D215,Prefix!$A:$B,2,),"")</f>
        <v>eu:</v>
      </c>
      <c r="F215" s="12" t="str">
        <f>IF($A215&lt;&gt;"",IF(VLOOKUP($A215,Vocabulary!$A:$J,9,)=0,"",VLOOKUP($A215,Vocabulary!$A:$J,9,)),"")</f>
        <v/>
      </c>
      <c r="G215" s="12" t="str">
        <f>IF($A215&lt;&gt;"",VLOOKUP($A215,Vocabulary!$A:$J,4,),"")</f>
        <v>Organization</v>
      </c>
      <c r="H215" s="12" t="str">
        <f>IF($A215&lt;&gt;"",VLOOKUP($A215,Vocabulary!$A:$J,5,),"")</f>
        <v>Class</v>
      </c>
      <c r="I215" s="12" t="str">
        <f>IF(Table9[[#This Row],[URIName]]="",IF(AND(H215="ConceptScheme",LEFT(D215,7) &lt;&gt; "inspire", LEFT(D215,4) &lt;&gt; "oeaw"),CONCATENATE("&lt;",E215,LOWER(IF(F215="",J215,F215)),"&gt;"),CONCATENATE("&lt;",E215,IF(F215="",J215,F215),"&gt;")),CONCATENATE("&lt;",Table9[[#This Row],[URIName]],"&gt;"))</f>
        <v>&lt;eu:Rule&gt;</v>
      </c>
      <c r="J215" s="12" t="str">
        <f>IF($A215&lt;&gt;"",VLOOKUP($A215,Vocabulary!$A:$J,2,),"")</f>
        <v>Rule</v>
      </c>
      <c r="K215" s="12" t="str">
        <f>IFERROR(IF(VLOOKUP(A215,VocabularyNL!$A:$G,6)=0,"",VLOOKUP(A215,VocabularyNL!$A:$G,6)),"")</f>
        <v/>
      </c>
      <c r="L215" s="12" t="str">
        <f>IFERROR(IF(VLOOKUP(A215,VocabularyFR!$A:$G,6)=0,"",VLOOKUP(A215,VocabularyFR!$A:$G,6)),"")</f>
        <v/>
      </c>
      <c r="M215" s="12" t="str">
        <f>IFERROR(IF(VLOOKUP(A215,Vocabulary!$A:$F,3)=0,"",VLOOKUP(A215,Vocabulary!$A:$F,3)),"")</f>
        <v>A document that sets out the specific rules, guidelines, or procedures that a public service follows.</v>
      </c>
      <c r="N215" s="12" t="str">
        <f>IFERROR(IF(VLOOKUP(A215,VocabularyNL!$A:$H,7)=0,"",VLOOKUP(A215,VocabularyNL!$A:$H,7)),"")</f>
        <v/>
      </c>
      <c r="O215" s="12" t="str">
        <f>IFERROR(IF(VLOOKUP(A215,VocabularyFR!$A:$H,7)=0,"",VLOOKUP(A215,VocabularyFR!$A:$H,7)),"")</f>
        <v/>
      </c>
      <c r="P215" s="12" t="str">
        <f>IF($A215&lt;&gt;"",IF(VLOOKUP($A215,Vocabulary!$A:$J,7,)&lt;&gt;"",VLOOKUP($A215,Vocabulary!$A:$J,7,),""),"")</f>
        <v/>
      </c>
      <c r="Q215" s="12" t="str">
        <f>IFERROR(IF(VLOOKUP(A215,VocabularyNL!$A:$H,8)=0,"",VLOOKUP(A215,VocabularyNL!$A:$H,8)),"")</f>
        <v/>
      </c>
      <c r="R215" s="12" t="str">
        <f>IFERROR(IF(VLOOKUP(A215,VocabularyFR!$A:$H,8)=0,"",VLOOKUP(A215,VocabularyFR!$A:$H,8)),"")</f>
        <v/>
      </c>
      <c r="S215" s="12" t="str">
        <f>VLOOKUP(Table9[[#This Row],[Id]],Vocabulary!A:K,11)</f>
        <v>no</v>
      </c>
      <c r="T215" s="12" t="str">
        <f>VLOOKUP(Table9[[#This Row],[Id]],Vocabulary!A:L,12)</f>
        <v>no</v>
      </c>
    </row>
    <row r="216" spans="1:20" ht="28.8" hidden="1" x14ac:dyDescent="0.3">
      <c r="A216" s="4">
        <v>215</v>
      </c>
      <c r="B216" s="12" t="str">
        <f>IF($A216&lt;&gt;"",IF(VLOOKUP($A216,VocabularyAdoption!$A:$K,8,)=0,"",VLOOKUP($A216,VocabularyAdoption!$A:$K,8,)),"")</f>
        <v/>
      </c>
      <c r="C216" s="12" t="str">
        <f>IF($A216&lt;&gt;"",VLOOKUP($A216,Vocabulary!$A:$J,6,),"")</f>
        <v>EU</v>
      </c>
      <c r="D216" s="12" t="str">
        <f>IF($A216&lt;&gt;"",VLOOKUP($A216,Vocabulary!$A:$J,8,),"")</f>
        <v>eu</v>
      </c>
      <c r="E216" s="12" t="str">
        <f>IFERROR(VLOOKUP(D216,Prefix!$A:$B,2,),"")</f>
        <v>eu:</v>
      </c>
      <c r="F216" s="12" t="str">
        <f>IF($A216&lt;&gt;"",IF(VLOOKUP($A216,Vocabulary!$A:$J,9,)=0,"",VLOOKUP($A216,Vocabulary!$A:$J,9,)),"")</f>
        <v/>
      </c>
      <c r="G216" s="12" t="str">
        <f>IF($A216&lt;&gt;"",VLOOKUP($A216,Vocabulary!$A:$J,4,),"")</f>
        <v>Organization</v>
      </c>
      <c r="H216" s="12" t="str">
        <f>IF($A216&lt;&gt;"",VLOOKUP($A216,Vocabulary!$A:$J,5,),"")</f>
        <v>Property</v>
      </c>
      <c r="I216" s="12" t="str">
        <f>IF(Table9[[#This Row],[URIName]]="",IF(AND(H216="ConceptScheme",LEFT(D216,7) &lt;&gt; "inspire", LEFT(D216,4) &lt;&gt; "oeaw"),CONCATENATE("&lt;",E216,LOWER(IF(F216="",J216,F216)),"&gt;"),CONCATENATE("&lt;",E216,IF(F216="",J216,F216),"&gt;")),CONCATENATE("&lt;",Table9[[#This Row],[URIName]],"&gt;"))</f>
        <v>&lt;eu:RuleIdentifier&gt;</v>
      </c>
      <c r="J216" s="12" t="str">
        <f>IF($A216&lt;&gt;"",VLOOKUP($A216,Vocabulary!$A:$J,2,),"")</f>
        <v>RuleIdentifier</v>
      </c>
      <c r="K216" s="12" t="str">
        <f>IFERROR(IF(VLOOKUP(A216,VocabularyNL!$A:$G,6)=0,"",VLOOKUP(A216,VocabularyNL!$A:$G,6)),"")</f>
        <v/>
      </c>
      <c r="L216" s="12" t="str">
        <f>IFERROR(IF(VLOOKUP(A216,VocabularyFR!$A:$G,6)=0,"",VLOOKUP(A216,VocabularyFR!$A:$G,6)),"")</f>
        <v/>
      </c>
      <c r="M216" s="12" t="str">
        <f>IFERROR(IF(VLOOKUP(A216,Vocabulary!$A:$F,3)=0,"",VLOOKUP(A216,Vocabulary!$A:$F,3)),"")</f>
        <v>This property represents a formally-issued Identifier for the Rule.</v>
      </c>
      <c r="N216" s="12" t="str">
        <f>IFERROR(IF(VLOOKUP(A216,VocabularyNL!$A:$H,7)=0,"",VLOOKUP(A216,VocabularyNL!$A:$H,7)),"")</f>
        <v/>
      </c>
      <c r="O216" s="12" t="str">
        <f>IFERROR(IF(VLOOKUP(A216,VocabularyFR!$A:$H,7)=0,"",VLOOKUP(A216,VocabularyFR!$A:$H,7)),"")</f>
        <v/>
      </c>
      <c r="P216" s="12" t="str">
        <f>IF($A216&lt;&gt;"",IF(VLOOKUP($A216,Vocabulary!$A:$J,7,)&lt;&gt;"",VLOOKUP($A216,Vocabulary!$A:$J,7,),""),"")</f>
        <v/>
      </c>
      <c r="Q216" s="12" t="str">
        <f>IFERROR(IF(VLOOKUP(A216,VocabularyNL!$A:$H,8)=0,"",VLOOKUP(A216,VocabularyNL!$A:$H,8)),"")</f>
        <v/>
      </c>
      <c r="R216" s="12" t="str">
        <f>IFERROR(IF(VLOOKUP(A216,VocabularyFR!$A:$H,8)=0,"",VLOOKUP(A216,VocabularyFR!$A:$H,8)),"")</f>
        <v/>
      </c>
      <c r="S216" s="12" t="str">
        <f>VLOOKUP(Table9[[#This Row],[Id]],Vocabulary!A:K,11)</f>
        <v>no</v>
      </c>
      <c r="T216" s="12" t="str">
        <f>VLOOKUP(Table9[[#This Row],[Id]],Vocabulary!A:L,12)</f>
        <v>no</v>
      </c>
    </row>
    <row r="217" spans="1:20" ht="28.8" hidden="1" x14ac:dyDescent="0.3">
      <c r="A217" s="4">
        <v>216</v>
      </c>
      <c r="B217" s="12" t="str">
        <f>IF($A217&lt;&gt;"",IF(VLOOKUP($A217,VocabularyAdoption!$A:$K,8,)=0,"",VLOOKUP($A217,VocabularyAdoption!$A:$K,8,)),"")</f>
        <v/>
      </c>
      <c r="C217" s="12" t="str">
        <f>IF($A217&lt;&gt;"",VLOOKUP($A217,Vocabulary!$A:$J,6,),"")</f>
        <v>EU</v>
      </c>
      <c r="D217" s="12" t="str">
        <f>IF($A217&lt;&gt;"",VLOOKUP($A217,Vocabulary!$A:$J,8,),"")</f>
        <v>eu</v>
      </c>
      <c r="E217" s="12" t="str">
        <f>IFERROR(VLOOKUP(D217,Prefix!$A:$B,2,),"")</f>
        <v>eu:</v>
      </c>
      <c r="F217" s="12" t="str">
        <f>IF($A217&lt;&gt;"",IF(VLOOKUP($A217,Vocabulary!$A:$J,9,)=0,"",VLOOKUP($A217,Vocabulary!$A:$J,9,)),"")</f>
        <v/>
      </c>
      <c r="G217" s="12" t="str">
        <f>IF($A217&lt;&gt;"",VLOOKUP($A217,Vocabulary!$A:$J,4,),"")</f>
        <v>Organization</v>
      </c>
      <c r="H217" s="12" t="str">
        <f>IF($A217&lt;&gt;"",VLOOKUP($A217,Vocabulary!$A:$J,5,),"")</f>
        <v>Property</v>
      </c>
      <c r="I217" s="12" t="str">
        <f>IF(Table9[[#This Row],[URIName]]="",IF(AND(H217="ConceptScheme",LEFT(D217,7) &lt;&gt; "inspire", LEFT(D217,4) &lt;&gt; "oeaw"),CONCATENATE("&lt;",E217,LOWER(IF(F217="",J217,F217)),"&gt;"),CONCATENATE("&lt;",E217,IF(F217="",J217,F217),"&gt;")),CONCATENATE("&lt;",Table9[[#This Row],[URIName]],"&gt;"))</f>
        <v>&lt;eu:RuleDescription&gt;</v>
      </c>
      <c r="J217" s="12" t="str">
        <f>IF($A217&lt;&gt;"",VLOOKUP($A217,Vocabulary!$A:$J,2,),"")</f>
        <v>RuleDescription</v>
      </c>
      <c r="K217" s="12" t="str">
        <f>IFERROR(IF(VLOOKUP(A217,VocabularyNL!$A:$G,6)=0,"",VLOOKUP(A217,VocabularyNL!$A:$G,6)),"")</f>
        <v/>
      </c>
      <c r="L217" s="12" t="str">
        <f>IFERROR(IF(VLOOKUP(A217,VocabularyFR!$A:$G,6)=0,"",VLOOKUP(A217,VocabularyFR!$A:$G,6)),"")</f>
        <v/>
      </c>
      <c r="M217" s="12" t="str">
        <f>IFERROR(IF(VLOOKUP(A217,Vocabulary!$A:$F,3)=0,"",VLOOKUP(A217,Vocabulary!$A:$F,3)),"")</f>
        <v>This property represents a free text Description of the Rule.</v>
      </c>
      <c r="N217" s="12" t="str">
        <f>IFERROR(IF(VLOOKUP(A217,VocabularyNL!$A:$H,7)=0,"",VLOOKUP(A217,VocabularyNL!$A:$H,7)),"")</f>
        <v/>
      </c>
      <c r="O217" s="12" t="str">
        <f>IFERROR(IF(VLOOKUP(A217,VocabularyFR!$A:$H,7)=0,"",VLOOKUP(A217,VocabularyFR!$A:$H,7)),"")</f>
        <v/>
      </c>
      <c r="P217" s="12" t="str">
        <f>IF($A217&lt;&gt;"",IF(VLOOKUP($A217,Vocabulary!$A:$J,7,)&lt;&gt;"",VLOOKUP($A217,Vocabulary!$A:$J,7,),""),"")</f>
        <v/>
      </c>
      <c r="Q217" s="12" t="str">
        <f>IFERROR(IF(VLOOKUP(A217,VocabularyNL!$A:$H,8)=0,"",VLOOKUP(A217,VocabularyNL!$A:$H,8)),"")</f>
        <v/>
      </c>
      <c r="R217" s="12" t="str">
        <f>IFERROR(IF(VLOOKUP(A217,VocabularyFR!$A:$H,8)=0,"",VLOOKUP(A217,VocabularyFR!$A:$H,8)),"")</f>
        <v/>
      </c>
      <c r="S217" s="12" t="str">
        <f>VLOOKUP(Table9[[#This Row],[Id]],Vocabulary!A:K,11)</f>
        <v>no</v>
      </c>
      <c r="T217" s="12" t="str">
        <f>VLOOKUP(Table9[[#This Row],[Id]],Vocabulary!A:L,12)</f>
        <v>no</v>
      </c>
    </row>
    <row r="218" spans="1:20" ht="72" hidden="1" x14ac:dyDescent="0.3">
      <c r="A218" s="4">
        <v>217</v>
      </c>
      <c r="B218" s="12" t="str">
        <f>IF($A218&lt;&gt;"",IF(VLOOKUP($A218,VocabularyAdoption!$A:$K,8,)=0,"",VLOOKUP($A218,VocabularyAdoption!$A:$K,8,)),"")</f>
        <v/>
      </c>
      <c r="C218" s="12" t="str">
        <f>IF($A218&lt;&gt;"",VLOOKUP($A218,Vocabulary!$A:$J,6,),"")</f>
        <v>EU</v>
      </c>
      <c r="D218" s="12" t="str">
        <f>IF($A218&lt;&gt;"",VLOOKUP($A218,Vocabulary!$A:$J,8,),"")</f>
        <v>eu</v>
      </c>
      <c r="E218" s="12" t="str">
        <f>IFERROR(VLOOKUP(D218,Prefix!$A:$B,2,),"")</f>
        <v>eu:</v>
      </c>
      <c r="F218" s="12" t="str">
        <f>IF($A218&lt;&gt;"",IF(VLOOKUP($A218,Vocabulary!$A:$J,9,)=0,"",VLOOKUP($A218,Vocabulary!$A:$J,9,)),"")</f>
        <v/>
      </c>
      <c r="G218" s="12" t="str">
        <f>IF($A218&lt;&gt;"",VLOOKUP($A218,Vocabulary!$A:$J,4,),"")</f>
        <v>Organization</v>
      </c>
      <c r="H218" s="12" t="str">
        <f>IF($A218&lt;&gt;"",VLOOKUP($A218,Vocabulary!$A:$J,5,),"")</f>
        <v>Property</v>
      </c>
      <c r="I218" s="12" t="str">
        <f>IF(Table9[[#This Row],[URIName]]="",IF(AND(H218="ConceptScheme",LEFT(D218,7) &lt;&gt; "inspire", LEFT(D218,4) &lt;&gt; "oeaw"),CONCATENATE("&lt;",E218,LOWER(IF(F218="",J218,F218)),"&gt;"),CONCATENATE("&lt;",E218,IF(F218="",J218,F218),"&gt;")),CONCATENATE("&lt;",Table9[[#This Row],[URIName]],"&gt;"))</f>
        <v>&lt;eu:RuleLanguage&gt;</v>
      </c>
      <c r="J218" s="12" t="str">
        <f>IF($A218&lt;&gt;"",VLOOKUP($A218,Vocabulary!$A:$J,2,),"")</f>
        <v>RuleLanguage</v>
      </c>
      <c r="K218" s="12" t="str">
        <f>IFERROR(IF(VLOOKUP(A218,VocabularyNL!$A:$G,6)=0,"",VLOOKUP(A218,VocabularyNL!$A:$G,6)),"")</f>
        <v/>
      </c>
      <c r="L218" s="12" t="str">
        <f>IFERROR(IF(VLOOKUP(A218,VocabularyFR!$A:$G,6)=0,"",VLOOKUP(A218,VocabularyFR!$A:$G,6)),"")</f>
        <v/>
      </c>
      <c r="M218" s="12" t="str">
        <f>IFERROR(IF(VLOOKUP(A218,Vocabulary!$A:$F,3)=0,"",VLOOKUP(A218,Vocabulary!$A:$F,3)),"")</f>
        <v xml:space="preserve">This property represents the language(s) in which the Rule is available. This could be one or multiple languages, for instance in countries with more than one official language. The possible values for this property are described in a controlled vocabulary. </v>
      </c>
      <c r="N218" s="12" t="str">
        <f>IFERROR(IF(VLOOKUP(A218,VocabularyNL!$A:$H,7)=0,"",VLOOKUP(A218,VocabularyNL!$A:$H,7)),"")</f>
        <v/>
      </c>
      <c r="O218" s="12" t="str">
        <f>IFERROR(IF(VLOOKUP(A218,VocabularyFR!$A:$H,7)=0,"",VLOOKUP(A218,VocabularyFR!$A:$H,7)),"")</f>
        <v/>
      </c>
      <c r="P218" s="12" t="str">
        <f>IF($A218&lt;&gt;"",IF(VLOOKUP($A218,Vocabulary!$A:$J,7,)&lt;&gt;"",VLOOKUP($A218,Vocabulary!$A:$J,7,),""),"")</f>
        <v/>
      </c>
      <c r="Q218" s="12" t="str">
        <f>IFERROR(IF(VLOOKUP(A218,VocabularyNL!$A:$H,8)=0,"",VLOOKUP(A218,VocabularyNL!$A:$H,8)),"")</f>
        <v/>
      </c>
      <c r="R218" s="12" t="str">
        <f>IFERROR(IF(VLOOKUP(A218,VocabularyFR!$A:$H,8)=0,"",VLOOKUP(A218,VocabularyFR!$A:$H,8)),"")</f>
        <v/>
      </c>
      <c r="S218" s="12" t="str">
        <f>VLOOKUP(Table9[[#This Row],[Id]],Vocabulary!A:K,11)</f>
        <v>no</v>
      </c>
      <c r="T218" s="12" t="str">
        <f>VLOOKUP(Table9[[#This Row],[Id]],Vocabulary!A:L,12)</f>
        <v>no</v>
      </c>
    </row>
    <row r="219" spans="1:20" hidden="1" x14ac:dyDescent="0.3">
      <c r="A219" s="4">
        <v>218</v>
      </c>
      <c r="B219" s="12" t="str">
        <f>IF($A219&lt;&gt;"",IF(VLOOKUP($A219,VocabularyAdoption!$A:$K,8,)=0,"",VLOOKUP($A219,VocabularyAdoption!$A:$K,8,)),"")</f>
        <v/>
      </c>
      <c r="C219" s="12" t="str">
        <f>IF($A219&lt;&gt;"",VLOOKUP($A219,Vocabulary!$A:$J,6,),"")</f>
        <v>EU</v>
      </c>
      <c r="D219" s="12" t="str">
        <f>IF($A219&lt;&gt;"",VLOOKUP($A219,Vocabulary!$A:$J,8,),"")</f>
        <v>eu</v>
      </c>
      <c r="E219" s="12" t="str">
        <f>IFERROR(VLOOKUP(D219,Prefix!$A:$B,2,),"")</f>
        <v>eu:</v>
      </c>
      <c r="F219" s="12" t="str">
        <f>IF($A219&lt;&gt;"",IF(VLOOKUP($A219,Vocabulary!$A:$J,9,)=0,"",VLOOKUP($A219,Vocabulary!$A:$J,9,)),"")</f>
        <v/>
      </c>
      <c r="G219" s="12" t="str">
        <f>IF($A219&lt;&gt;"",VLOOKUP($A219,Vocabulary!$A:$J,4,),"")</f>
        <v>Organization</v>
      </c>
      <c r="H219" s="12" t="str">
        <f>IF($A219&lt;&gt;"",VLOOKUP($A219,Vocabulary!$A:$J,5,),"")</f>
        <v>Property</v>
      </c>
      <c r="I219" s="12" t="str">
        <f>IF(Table9[[#This Row],[URIName]]="",IF(AND(H219="ConceptScheme",LEFT(D219,7) &lt;&gt; "inspire", LEFT(D219,4) &lt;&gt; "oeaw"),CONCATENATE("&lt;",E219,LOWER(IF(F219="",J219,F219)),"&gt;"),CONCATENATE("&lt;",E219,IF(F219="",J219,F219),"&gt;")),CONCATENATE("&lt;",Table9[[#This Row],[URIName]],"&gt;"))</f>
        <v>&lt;eu:RuleName&gt;</v>
      </c>
      <c r="J219" s="12" t="str">
        <f>IF($A219&lt;&gt;"",VLOOKUP($A219,Vocabulary!$A:$J,2,),"")</f>
        <v>RuleName</v>
      </c>
      <c r="K219" s="12" t="str">
        <f>IFERROR(IF(VLOOKUP(A219,VocabularyNL!$A:$G,6)=0,"",VLOOKUP(A219,VocabularyNL!$A:$G,6)),"")</f>
        <v/>
      </c>
      <c r="L219" s="12" t="str">
        <f>IFERROR(IF(VLOOKUP(A219,VocabularyFR!$A:$G,6)=0,"",VLOOKUP(A219,VocabularyFR!$A:$G,6)),"")</f>
        <v/>
      </c>
      <c r="M219" s="12" t="str">
        <f>IFERROR(IF(VLOOKUP(A219,Vocabulary!$A:$F,3)=0,"",VLOOKUP(A219,Vocabulary!$A:$F,3)),"")</f>
        <v>This property represents the name of the Rule.</v>
      </c>
      <c r="N219" s="12" t="str">
        <f>IFERROR(IF(VLOOKUP(A219,VocabularyNL!$A:$H,7)=0,"",VLOOKUP(A219,VocabularyNL!$A:$H,7)),"")</f>
        <v/>
      </c>
      <c r="O219" s="12" t="str">
        <f>IFERROR(IF(VLOOKUP(A219,VocabularyFR!$A:$H,7)=0,"",VLOOKUP(A219,VocabularyFR!$A:$H,7)),"")</f>
        <v/>
      </c>
      <c r="P219" s="12" t="str">
        <f>IF($A219&lt;&gt;"",IF(VLOOKUP($A219,Vocabulary!$A:$J,7,)&lt;&gt;"",VLOOKUP($A219,Vocabulary!$A:$J,7,),""),"")</f>
        <v/>
      </c>
      <c r="Q219" s="12" t="str">
        <f>IFERROR(IF(VLOOKUP(A219,VocabularyNL!$A:$H,8)=0,"",VLOOKUP(A219,VocabularyNL!$A:$H,8)),"")</f>
        <v/>
      </c>
      <c r="R219" s="12" t="str">
        <f>IFERROR(IF(VLOOKUP(A219,VocabularyFR!$A:$H,8)=0,"",VLOOKUP(A219,VocabularyFR!$A:$H,8)),"")</f>
        <v/>
      </c>
      <c r="S219" s="12" t="str">
        <f>VLOOKUP(Table9[[#This Row],[Id]],Vocabulary!A:K,11)</f>
        <v>no</v>
      </c>
      <c r="T219" s="12" t="str">
        <f>VLOOKUP(Table9[[#This Row],[Id]],Vocabulary!A:L,12)</f>
        <v>no</v>
      </c>
    </row>
    <row r="220" spans="1:20" ht="28.8" hidden="1" x14ac:dyDescent="0.3">
      <c r="A220" s="4">
        <v>219</v>
      </c>
      <c r="B220" s="12" t="str">
        <f>IF($A220&lt;&gt;"",IF(VLOOKUP($A220,VocabularyAdoption!$A:$K,8,)=0,"",VLOOKUP($A220,VocabularyAdoption!$A:$K,8,)),"")</f>
        <v/>
      </c>
      <c r="C220" s="12" t="str">
        <f>IF($A220&lt;&gt;"",VLOOKUP($A220,Vocabulary!$A:$J,6,),"")</f>
        <v>EU</v>
      </c>
      <c r="D220" s="12" t="str">
        <f>IF($A220&lt;&gt;"",VLOOKUP($A220,Vocabulary!$A:$J,8,),"")</f>
        <v>eu</v>
      </c>
      <c r="E220" s="12" t="str">
        <f>IFERROR(VLOOKUP(D220,Prefix!$A:$B,2,),"")</f>
        <v>eu:</v>
      </c>
      <c r="F220" s="12" t="str">
        <f>IF($A220&lt;&gt;"",IF(VLOOKUP($A220,Vocabulary!$A:$J,9,)=0,"",VLOOKUP($A220,Vocabulary!$A:$J,9,)),"")</f>
        <v/>
      </c>
      <c r="G220" s="12" t="str">
        <f>IF($A220&lt;&gt;"",VLOOKUP($A220,Vocabulary!$A:$J,4,),"")</f>
        <v>Organization</v>
      </c>
      <c r="H220" s="12" t="str">
        <f>IF($A220&lt;&gt;"",VLOOKUP($A220,Vocabulary!$A:$J,5,),"")</f>
        <v>Association</v>
      </c>
      <c r="I220" s="12" t="str">
        <f>IF(Table9[[#This Row],[URIName]]="",IF(AND(H220="ConceptScheme",LEFT(D220,7) &lt;&gt; "inspire", LEFT(D220,4) &lt;&gt; "oeaw"),CONCATENATE("&lt;",E220,LOWER(IF(F220="",J220,F220)),"&gt;"),CONCATENATE("&lt;",E220,IF(F220="",J220,F220),"&gt;")),CONCATENATE("&lt;",Table9[[#This Row],[URIName]],"&gt;"))</f>
        <v>&lt;eu:RuleImplements&gt;</v>
      </c>
      <c r="J220" s="12" t="str">
        <f>IF($A220&lt;&gt;"",VLOOKUP($A220,Vocabulary!$A:$J,2,),"")</f>
        <v>RuleImplements</v>
      </c>
      <c r="K220" s="12" t="str">
        <f>IFERROR(IF(VLOOKUP(A220,VocabularyNL!$A:$G,6)=0,"",VLOOKUP(A220,VocabularyNL!$A:$G,6)),"")</f>
        <v/>
      </c>
      <c r="L220" s="12" t="str">
        <f>IFERROR(IF(VLOOKUP(A220,VocabularyFR!$A:$G,6)=0,"",VLOOKUP(A220,VocabularyFR!$A:$G,6)),"")</f>
        <v/>
      </c>
      <c r="M220" s="12" t="str">
        <f>IFERROR(IF(VLOOKUP(A220,Vocabulary!$A:$F,3)=0,"",VLOOKUP(A220,Vocabulary!$A:$F,3)),"")</f>
        <v>The formal framework under which the rule is defined.</v>
      </c>
      <c r="N220" s="12" t="str">
        <f>IFERROR(IF(VLOOKUP(A220,VocabularyNL!$A:$H,7)=0,"",VLOOKUP(A220,VocabularyNL!$A:$H,7)),"")</f>
        <v/>
      </c>
      <c r="O220" s="12" t="str">
        <f>IFERROR(IF(VLOOKUP(A220,VocabularyFR!$A:$H,7)=0,"",VLOOKUP(A220,VocabularyFR!$A:$H,7)),"")</f>
        <v/>
      </c>
      <c r="P220" s="12" t="str">
        <f>IF($A220&lt;&gt;"",IF(VLOOKUP($A220,Vocabulary!$A:$J,7,)&lt;&gt;"",VLOOKUP($A220,Vocabulary!$A:$J,7,),""),"")</f>
        <v/>
      </c>
      <c r="Q220" s="12" t="str">
        <f>IFERROR(IF(VLOOKUP(A220,VocabularyNL!$A:$H,8)=0,"",VLOOKUP(A220,VocabularyNL!$A:$H,8)),"")</f>
        <v/>
      </c>
      <c r="R220" s="12" t="str">
        <f>IFERROR(IF(VLOOKUP(A220,VocabularyFR!$A:$H,8)=0,"",VLOOKUP(A220,VocabularyFR!$A:$H,8)),"")</f>
        <v/>
      </c>
      <c r="S220" s="12" t="str">
        <f>VLOOKUP(Table9[[#This Row],[Id]],Vocabulary!A:K,11)</f>
        <v>no</v>
      </c>
      <c r="T220" s="12" t="str">
        <f>VLOOKUP(Table9[[#This Row],[Id]],Vocabulary!A:L,12)</f>
        <v>no</v>
      </c>
    </row>
    <row r="221" spans="1:20" ht="72" x14ac:dyDescent="0.3">
      <c r="A221" s="4">
        <v>220</v>
      </c>
      <c r="B221" s="12" t="str">
        <f>IF($A221&lt;&gt;"",IF(VLOOKUP($A221,VocabularyAdoption!$A:$K,8,)=0,"",VLOOKUP($A221,VocabularyAdoption!$A:$K,8,)),"")</f>
        <v>Proposed standard</v>
      </c>
      <c r="C221" s="12" t="str">
        <f>IF($A221&lt;&gt;"",VLOOKUP($A221,Vocabulary!$A:$J,6,),"")</f>
        <v>FED</v>
      </c>
      <c r="D221" s="12" t="str">
        <f>IF($A221&lt;&gt;"",VLOOKUP($A221,Vocabulary!$A:$J,8,),"")</f>
        <v>org</v>
      </c>
      <c r="E221" s="12" t="str">
        <f>IFERROR(VLOOKUP(D221,Prefix!$A:$B,2,),"")</f>
        <v>http://www.w3.org/ns/org#</v>
      </c>
      <c r="F221" s="12" t="str">
        <f>IF($A221&lt;&gt;"",IF(VLOOKUP($A221,Vocabulary!$A:$J,9,)=0,"",VLOOKUP($A221,Vocabulary!$A:$J,9,)),"")</f>
        <v/>
      </c>
      <c r="G221" s="12" t="str">
        <f>IF($A221&lt;&gt;"",VLOOKUP($A221,Vocabulary!$A:$J,4,),"")</f>
        <v>Organization</v>
      </c>
      <c r="H221" s="12" t="str">
        <f>IF($A221&lt;&gt;"",VLOOKUP($A221,Vocabulary!$A:$J,5,),"")</f>
        <v>Class</v>
      </c>
      <c r="I221" s="12" t="str">
        <f>IF(Table9[[#This Row],[URIName]]="",IF(AND(H221="ConceptScheme",LEFT(D221,7) &lt;&gt; "inspire", LEFT(D221,4) &lt;&gt; "oeaw"),CONCATENATE("&lt;",E221,LOWER(IF(F221="",J221,F221)),"&gt;"),CONCATENATE("&lt;",E221,IF(F221="",J221,F221),"&gt;")),CONCATENATE("&lt;",Table9[[#This Row],[URIName]],"&gt;"))</f>
        <v>&lt;http://www.w3.org/ns/org#OrganizationalUnit&gt;</v>
      </c>
      <c r="J221" s="12" t="str">
        <f>IF($A221&lt;&gt;"",VLOOKUP($A221,Vocabulary!$A:$J,2,),"")</f>
        <v>OrganizationalUnit</v>
      </c>
      <c r="K221" s="12" t="str">
        <f>IFERROR(IF(VLOOKUP(A221,VocabularyNL!$A:$G,6)=0,"",VLOOKUP(A221,VocabularyNL!$A:$G,6)),"")</f>
        <v>Organisatie-eenheid</v>
      </c>
      <c r="L221" s="12" t="str">
        <f>IFERROR(IF(VLOOKUP(A221,VocabularyFR!$A:$G,6)=0,"",VLOOKUP(A221,VocabularyFR!$A:$G,6)),"")</f>
        <v>Unité organisationnelle</v>
      </c>
      <c r="M221" s="12" t="str">
        <f>IFERROR(IF(VLOOKUP(A221,Vocabulary!$A:$F,3)=0,"",VLOOKUP(A221,Vocabulary!$A:$F,3)),"")</f>
        <v xml:space="preserve">An Organization such as a department or support unit which is part of some larger Organization and only has full recognition within the context of that Organization. In particular the unit would not be regarded as a legal entity in its own right. </v>
      </c>
      <c r="N221" s="12" t="str">
        <f>IFERROR(IF(VLOOKUP(A221,VocabularyNL!$A:$H,7)=0,"",VLOOKUP(A221,VocabularyNL!$A:$H,7)),"")</f>
        <v>Een organisatie zoals een afdeling of ondersteuningseenheid die deel uitmaakt van een grotere organisatie en alleen volledige erkenning heeft binnen de context van die organisatie. In het bijzonder zou de eenheid niet als een op zichzelf staande juridische entiteit worden beschouwd.</v>
      </c>
      <c r="O221" s="12" t="str">
        <f>IFERROR(IF(VLOOKUP(A221,VocabularyFR!$A:$H,7)=0,"",VLOOKUP(A221,VocabularyFR!$A:$H,7)),"")</f>
        <v>Une organisation telle qu'un département ou une unité de soutien qui fait partie d'une organisation plus grande et qui n'est pleinement reconnue que dans le contexte de cette organisation. En particulier, l'unité ne serait pas considérée comme une entité juridique à part entière.</v>
      </c>
      <c r="P221" s="12" t="str">
        <f>IF($A221&lt;&gt;"",IF(VLOOKUP($A221,Vocabulary!$A:$J,7,)&lt;&gt;"",VLOOKUP($A221,Vocabulary!$A:$J,7,),""),"")</f>
        <v/>
      </c>
      <c r="Q221" s="12" t="str">
        <f>IFERROR(IF(VLOOKUP(A221,VocabularyNL!$A:$H,8)=0,"",VLOOKUP(A221,VocabularyNL!$A:$H,8)),"")</f>
        <v/>
      </c>
      <c r="R221" s="12" t="str">
        <f>IFERROR(IF(VLOOKUP(A221,VocabularyFR!$A:$H,8)=0,"",VLOOKUP(A221,VocabularyFR!$A:$H,8)),"")</f>
        <v/>
      </c>
      <c r="S221" s="12" t="str">
        <f>VLOOKUP(Table9[[#This Row],[Id]],Vocabulary!A:K,11)</f>
        <v>no</v>
      </c>
      <c r="T221" s="12" t="str">
        <f>VLOOKUP(Table9[[#This Row],[Id]],Vocabulary!A:L,12)</f>
        <v>yes</v>
      </c>
    </row>
    <row r="222" spans="1:20" ht="100.8" x14ac:dyDescent="0.3">
      <c r="A222" s="4">
        <v>221</v>
      </c>
      <c r="B222" s="12" t="str">
        <f>IF($A222&lt;&gt;"",IF(VLOOKUP($A222,VocabularyAdoption!$A:$K,8,)=0,"",VLOOKUP($A222,VocabularyAdoption!$A:$K,8,)),"")</f>
        <v>Proposed standard</v>
      </c>
      <c r="C222" s="12" t="str">
        <f>IF($A222&lt;&gt;"",VLOOKUP($A222,Vocabulary!$A:$J,6,),"")</f>
        <v>FED</v>
      </c>
      <c r="D222" s="12" t="str">
        <f>IF($A222&lt;&gt;"",VLOOKUP($A222,Vocabulary!$A:$J,8,),"")</f>
        <v>org</v>
      </c>
      <c r="E222" s="12" t="str">
        <f>IFERROR(VLOOKUP(D222,Prefix!$A:$B,2,),"")</f>
        <v>http://www.w3.org/ns/org#</v>
      </c>
      <c r="F222" s="12" t="str">
        <f>IF($A222&lt;&gt;"",IF(VLOOKUP($A222,Vocabulary!$A:$J,9,)=0,"",VLOOKUP($A222,Vocabulary!$A:$J,9,)),"")</f>
        <v/>
      </c>
      <c r="G222" s="12" t="str">
        <f>IF($A222&lt;&gt;"",VLOOKUP($A222,Vocabulary!$A:$J,4,),"")</f>
        <v>Organization</v>
      </c>
      <c r="H222" s="12" t="str">
        <f>IF($A222&lt;&gt;"",VLOOKUP($A222,Vocabulary!$A:$J,5,),"")</f>
        <v>Class</v>
      </c>
      <c r="I222" s="12" t="str">
        <f>IF(Table9[[#This Row],[URIName]]="",IF(AND(H222="ConceptScheme",LEFT(D222,7) &lt;&gt; "inspire", LEFT(D222,4) &lt;&gt; "oeaw"),CONCATENATE("&lt;",E222,LOWER(IF(F222="",J222,F222)),"&gt;"),CONCATENATE("&lt;",E222,IF(F222="",J222,F222),"&gt;")),CONCATENATE("&lt;",Table9[[#This Row],[URIName]],"&gt;"))</f>
        <v>&lt;http://www.w3.org/ns/org#Organization&gt;</v>
      </c>
      <c r="J222" s="12" t="str">
        <f>IF($A222&lt;&gt;"",VLOOKUP($A222,Vocabulary!$A:$J,2,),"")</f>
        <v>Organization</v>
      </c>
      <c r="K222" s="12" t="str">
        <f>IFERROR(IF(VLOOKUP(A222,VocabularyNL!$A:$G,6)=0,"",VLOOKUP(A222,VocabularyNL!$A:$G,6)),"")</f>
        <v>Organisatie</v>
      </c>
      <c r="L222" s="12" t="str">
        <f>IFERROR(IF(VLOOKUP(A222,VocabularyFR!$A:$G,6)=0,"",VLOOKUP(A222,VocabularyFR!$A:$G,6)),"")</f>
        <v>Organisation</v>
      </c>
      <c r="M222" s="12" t="str">
        <f>IFERROR(IF(VLOOKUP(A222,Vocabulary!$A:$F,3)=0,"",VLOOKUP(A222,Vocabulary!$A:$F,3)),"")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N222" s="12" t="str">
        <f>IFERROR(IF(VLOOKUP(A222,VocabularyNL!$A:$H,7)=0,"",VLOOKUP(A222,VocabularyNL!$A:$H,7)),"")</f>
        <v>Vertegenwoordigt een verzameling mensen die samen zijn georganiseerd in een gemeenschap of een andere sociale, commerciële of politieke structuur. De groep heeft een gemeenschappelijk doel of reden van bestaan die verder gaat dan de groep mensen die erbij horen en kan optreden als een agent. Organisaties zijn vaak te ontleden in hiërarchische structuren.</v>
      </c>
      <c r="O222" s="12" t="str">
        <f>IFERROR(IF(VLOOKUP(A222,VocabularyFR!$A:$H,7)=0,"",VLOOKUP(A222,VocabularyFR!$A:$H,7)),"")</f>
        <v>Représente une collection de personnes organisées ensemble dans une communauté ou une autre structure sociale, commerciale ou politique. Le groupe a un objectif commun ou une raison d'existence qui dépasse le nombre de personnes qui lui appartiennent et peut agir en tant qu'agent. Les organisations sont souvent décomposables en structures hiérarchiques.</v>
      </c>
      <c r="P222" s="12" t="str">
        <f>IF($A222&lt;&gt;"",IF(VLOOKUP($A222,Vocabulary!$A:$J,7,)&lt;&gt;"",VLOOKUP($A222,Vocabulary!$A:$J,7,),""),"")</f>
        <v/>
      </c>
      <c r="Q222" s="12" t="str">
        <f>IFERROR(IF(VLOOKUP(A222,VocabularyNL!$A:$H,8)=0,"",VLOOKUP(A222,VocabularyNL!$A:$H,8)),"")</f>
        <v/>
      </c>
      <c r="R222" s="12" t="str">
        <f>IFERROR(IF(VLOOKUP(A222,VocabularyFR!$A:$H,8)=0,"",VLOOKUP(A222,VocabularyFR!$A:$H,8)),"")</f>
        <v/>
      </c>
      <c r="S222" s="12" t="str">
        <f>VLOOKUP(Table9[[#This Row],[Id]],Vocabulary!A:K,11)</f>
        <v>no</v>
      </c>
      <c r="T222" s="12" t="str">
        <f>VLOOKUP(Table9[[#This Row],[Id]],Vocabulary!A:L,12)</f>
        <v>yes</v>
      </c>
    </row>
    <row r="223" spans="1:20" ht="100.8" x14ac:dyDescent="0.3">
      <c r="A223" s="4">
        <v>222</v>
      </c>
      <c r="B223" s="12" t="str">
        <f>IF($A223&lt;&gt;"",IF(VLOOKUP($A223,VocabularyAdoption!$A:$K,8,)=0,"",VLOOKUP($A223,VocabularyAdoption!$A:$K,8,)),"")</f>
        <v>Proposed standard</v>
      </c>
      <c r="C223" s="12" t="str">
        <f>IF($A223&lt;&gt;"",VLOOKUP($A223,Vocabulary!$A:$J,6,),"")</f>
        <v>FED</v>
      </c>
      <c r="D223" s="12" t="str">
        <f>IF($A223&lt;&gt;"",VLOOKUP($A223,Vocabulary!$A:$J,8,),"")</f>
        <v>eu-org</v>
      </c>
      <c r="E223" s="12" t="str">
        <f>IFERROR(VLOOKUP(D223,Prefix!$A:$B,2,),"")</f>
        <v>http://data.europa.eu/m8g/</v>
      </c>
      <c r="F223" s="12" t="str">
        <f>IF($A223&lt;&gt;"",IF(VLOOKUP($A223,Vocabulary!$A:$J,9,)=0,"",VLOOKUP($A223,Vocabulary!$A:$J,9,)),"")</f>
        <v/>
      </c>
      <c r="G223" s="12" t="str">
        <f>IF($A223&lt;&gt;"",VLOOKUP($A223,Vocabulary!$A:$J,4,),"")</f>
        <v>Organization</v>
      </c>
      <c r="H223" s="12" t="str">
        <f>IF($A223&lt;&gt;"",VLOOKUP($A223,Vocabulary!$A:$J,5,),"")</f>
        <v>Class</v>
      </c>
      <c r="I223" s="12" t="str">
        <f>IF(Table9[[#This Row],[URIName]]="",IF(AND(H223="ConceptScheme",LEFT(D223,7) &lt;&gt; "inspire", LEFT(D223,4) &lt;&gt; "oeaw"),CONCATENATE("&lt;",E223,LOWER(IF(F223="",J223,F223)),"&gt;"),CONCATENATE("&lt;",E223,IF(F223="",J223,F223),"&gt;")),CONCATENATE("&lt;",Table9[[#This Row],[URIName]],"&gt;"))</f>
        <v>&lt;http://data.europa.eu/m8g/PublicOrganization&gt;</v>
      </c>
      <c r="J223" s="12" t="str">
        <f>IF($A223&lt;&gt;"",VLOOKUP($A223,Vocabulary!$A:$J,2,),"")</f>
        <v>PublicOrganization</v>
      </c>
      <c r="K223" s="12" t="str">
        <f>IFERROR(IF(VLOOKUP(A223,VocabularyNL!$A:$G,6)=0,"",VLOOKUP(A223,VocabularyNL!$A:$G,6)),"")</f>
        <v>Publieke Organisatie</v>
      </c>
      <c r="L223" s="12" t="str">
        <f>IFERROR(IF(VLOOKUP(A223,VocabularyFR!$A:$G,6)=0,"",VLOOKUP(A223,VocabularyFR!$A:$G,6)),"")</f>
        <v>Organisation publique</v>
      </c>
      <c r="M223" s="12" t="str">
        <f>IFERROR(IF(VLOOKUP(A223,Vocabulary!$A:$F,3)=0,"",VLOOKUP(A223,Vocabulary!$A:$F,3)),"")</f>
        <v>The Public Organization class represents the organization. 
One organization may comprise several sub-organizations and any organization may have one or more organizational units. 
In some cases, albeit rare ones, a Public Organization may not be a legal entity.</v>
      </c>
      <c r="N223" s="12" t="str">
        <f>IFERROR(IF(VLOOKUP(A223,VocabularyNL!$A:$H,7)=0,"",VLOOKUP(A223,VocabularyNL!$A:$H,7)),"")</f>
        <v>De klasse Public Organization vertegenwoordigt de organisatie.
Eén organisatie kan meerdere suborganisaties omvatten en elke organisatie kan een of meer organisatie-eenheden hebben.
In sommige gevallen, zij het zeldzame, is een openbare organisatie mogelijk geen rechtspersoon.</v>
      </c>
      <c r="O223" s="12" t="str">
        <f>IFERROR(IF(VLOOKUP(A223,VocabularyFR!$A:$H,7)=0,"",VLOOKUP(A223,VocabularyFR!$A:$H,7)),"")</f>
        <v>La classe Organisation publique représente l'organisation.
Une organisation peut comprendre plusieurs sous-organisations et toute organisation peut avoir une ou plusieurs unités organisationnelles.
Dans certains cas, même rares, une organisation publique peut ne pas être une entité juridique.</v>
      </c>
      <c r="P223" s="12" t="str">
        <f>IF($A223&lt;&gt;"",IF(VLOOKUP($A223,Vocabulary!$A:$J,7,)&lt;&gt;"",VLOOKUP($A223,Vocabulary!$A:$J,7,),""),"")</f>
        <v/>
      </c>
      <c r="Q223" s="12" t="str">
        <f>IFERROR(IF(VLOOKUP(A223,VocabularyNL!$A:$H,8)=0,"",VLOOKUP(A223,VocabularyNL!$A:$H,8)),"")</f>
        <v/>
      </c>
      <c r="R223" s="12" t="str">
        <f>IFERROR(IF(VLOOKUP(A223,VocabularyFR!$A:$H,8)=0,"",VLOOKUP(A223,VocabularyFR!$A:$H,8)),"")</f>
        <v/>
      </c>
      <c r="S223" s="12" t="str">
        <f>VLOOKUP(Table9[[#This Row],[Id]],Vocabulary!A:K,11)</f>
        <v>no</v>
      </c>
      <c r="T223" s="12" t="str">
        <f>VLOOKUP(Table9[[#This Row],[Id]],Vocabulary!A:L,12)</f>
        <v>yes</v>
      </c>
    </row>
    <row r="224" spans="1:20" ht="28.8" x14ac:dyDescent="0.3">
      <c r="A224" s="4">
        <v>223</v>
      </c>
      <c r="B224" s="12" t="str">
        <f>IF($A224&lt;&gt;"",IF(VLOOKUP($A224,VocabularyAdoption!$A:$K,8,)=0,"",VLOOKUP($A224,VocabularyAdoption!$A:$K,8,)),"")</f>
        <v>Proposed standard</v>
      </c>
      <c r="C224" s="12" t="str">
        <f>IF($A224&lt;&gt;"",VLOOKUP($A224,Vocabulary!$A:$J,6,),"")</f>
        <v>FED</v>
      </c>
      <c r="D224" s="12" t="str">
        <f>IF($A224&lt;&gt;"",VLOOKUP($A224,Vocabulary!$A:$J,8,),"")</f>
        <v>sto</v>
      </c>
      <c r="E224" s="12" t="str">
        <f>IFERROR(VLOOKUP(D224,Prefix!$A:$B,2,),"")</f>
        <v>https://w3id.org/i40/sto#</v>
      </c>
      <c r="F224" s="12" t="str">
        <f>IF($A224&lt;&gt;"",IF(VLOOKUP($A224,Vocabulary!$A:$J,9,)=0,"",VLOOKUP($A224,Vocabulary!$A:$J,9,)),"")</f>
        <v>https://w3id.org/i40/sto#abbreviation</v>
      </c>
      <c r="G224" s="12" t="str">
        <f>IF($A224&lt;&gt;"",VLOOKUP($A224,Vocabulary!$A:$J,4,),"")</f>
        <v>Organization</v>
      </c>
      <c r="H224" s="12" t="str">
        <f>IF($A224&lt;&gt;"",VLOOKUP($A224,Vocabulary!$A:$J,5,),"")</f>
        <v>Property</v>
      </c>
      <c r="I224" s="12" t="str">
        <f>IF(Table9[[#This Row],[URIName]]="",IF(AND(H224="ConceptScheme",LEFT(D224,7) &lt;&gt; "inspire", LEFT(D224,4) &lt;&gt; "oeaw"),CONCATENATE("&lt;",E224,LOWER(IF(F224="",J224,F224)),"&gt;"),CONCATENATE("&lt;",E224,IF(F224="",J224,F224),"&gt;")),CONCATENATE("&lt;",Table9[[#This Row],[URIName]],"&gt;"))</f>
        <v>&lt;https://w3id.org/i40/sto#abbreviation&gt;</v>
      </c>
      <c r="J224" s="12" t="str">
        <f>IF($A224&lt;&gt;"",VLOOKUP($A224,Vocabulary!$A:$J,2,),"")</f>
        <v>abbreviatedName</v>
      </c>
      <c r="K224" s="12" t="str">
        <f>IFERROR(IF(VLOOKUP(A224,VocabularyNL!$A:$G,6)=0,"",VLOOKUP(A224,VocabularyNL!$A:$G,6)),"")</f>
        <v>Afgekorte naam</v>
      </c>
      <c r="L224" s="12" t="str">
        <f>IFERROR(IF(VLOOKUP(A224,VocabularyFR!$A:$G,6)=0,"",VLOOKUP(A224,VocabularyFR!$A:$G,6)),"")</f>
        <v>Nom abrégé</v>
      </c>
      <c r="M224" s="12" t="str">
        <f>IFERROR(IF(VLOOKUP(A224,Vocabulary!$A:$F,3)=0,"",VLOOKUP(A224,Vocabulary!$A:$F,3)),"")</f>
        <v>Abbreviated name of the thing.</v>
      </c>
      <c r="N224" s="12" t="str">
        <f>IFERROR(IF(VLOOKUP(A224,VocabularyNL!$A:$H,7)=0,"",VLOOKUP(A224,VocabularyNL!$A:$H,7)),"")</f>
        <v>Afgekorte naam.</v>
      </c>
      <c r="O224" s="12" t="str">
        <f>IFERROR(IF(VLOOKUP(A224,VocabularyFR!$A:$H,7)=0,"",VLOOKUP(A224,VocabularyFR!$A:$H,7)),"")</f>
        <v>Nom abrégé.</v>
      </c>
      <c r="P224" s="12" t="str">
        <f>IF($A224&lt;&gt;"",IF(VLOOKUP($A224,Vocabulary!$A:$J,7,)&lt;&gt;"",VLOOKUP($A224,Vocabulary!$A:$J,7,),""),"")</f>
        <v>Abbreviated name of an organization or site.</v>
      </c>
      <c r="Q224" s="12" t="str">
        <f>IFERROR(IF(VLOOKUP(A224,VocabularyNL!$A:$H,8)=0,"",VLOOKUP(A224,VocabularyNL!$A:$H,8)),"")</f>
        <v>Afgekorte naam van een organisatie of een site.</v>
      </c>
      <c r="R224" s="12" t="str">
        <f>IFERROR(IF(VLOOKUP(A224,VocabularyFR!$A:$H,8)=0,"",VLOOKUP(A224,VocabularyFR!$A:$H,8)),"")</f>
        <v xml:space="preserve">Nom abrégé d'une organisation ou d'un site. </v>
      </c>
      <c r="S224" s="12" t="str">
        <f>VLOOKUP(Table9[[#This Row],[Id]],Vocabulary!A:K,11)</f>
        <v>no</v>
      </c>
      <c r="T224" s="12" t="str">
        <f>VLOOKUP(Table9[[#This Row],[Id]],Vocabulary!A:L,12)</f>
        <v>yes</v>
      </c>
    </row>
    <row r="225" spans="1:20" x14ac:dyDescent="0.3">
      <c r="A225" s="4">
        <v>224</v>
      </c>
      <c r="B225" s="12" t="str">
        <f>IF($A225&lt;&gt;"",IF(VLOOKUP($A225,VocabularyAdoption!$A:$K,8,)=0,"",VLOOKUP($A225,VocabularyAdoption!$A:$K,8,)),"")</f>
        <v>Proposed standard</v>
      </c>
      <c r="C225" s="12" t="str">
        <f>IF($A225&lt;&gt;"",VLOOKUP($A225,Vocabulary!$A:$J,6,),"")</f>
        <v>FED</v>
      </c>
      <c r="D225" s="12" t="str">
        <f>IF($A225&lt;&gt;"",VLOOKUP($A225,Vocabulary!$A:$J,8,),"")</f>
        <v>locn</v>
      </c>
      <c r="E225" s="12" t="str">
        <f>IFERROR(VLOOKUP(D225,Prefix!$A:$B,2,),"")</f>
        <v>http://www.w3.org/ns/locn#</v>
      </c>
      <c r="F225" s="12" t="str">
        <f>IF($A225&lt;&gt;"",IF(VLOOKUP($A225,Vocabulary!$A:$J,9,)=0,"",VLOOKUP($A225,Vocabulary!$A:$J,9,)),"")</f>
        <v/>
      </c>
      <c r="G225" s="12" t="str">
        <f>IF($A225&lt;&gt;"",VLOOKUP($A225,Vocabulary!$A:$J,4,),"")</f>
        <v>Location</v>
      </c>
      <c r="H225" s="12" t="str">
        <f>IF($A225&lt;&gt;"",VLOOKUP($A225,Vocabulary!$A:$J,5,),"")</f>
        <v>Property</v>
      </c>
      <c r="I225" s="12" t="str">
        <f>IF(Table9[[#This Row],[URIName]]="",IF(AND(H225="ConceptScheme",LEFT(D225,7) &lt;&gt; "inspire", LEFT(D225,4) &lt;&gt; "oeaw"),CONCATENATE("&lt;",E225,LOWER(IF(F225="",J225,F225)),"&gt;"),CONCATENATE("&lt;",E225,IF(F225="",J225,F225),"&gt;")),CONCATENATE("&lt;",Table9[[#This Row],[URIName]],"&gt;"))</f>
        <v>&lt;http://www.w3.org/ns/locn#address&gt;</v>
      </c>
      <c r="J225" s="12" t="str">
        <f>IF($A225&lt;&gt;"",VLOOKUP($A225,Vocabulary!$A:$J,2,),"")</f>
        <v>address</v>
      </c>
      <c r="K225" s="12" t="str">
        <f>IFERROR(IF(VLOOKUP(A225,VocabularyNL!$A:$G,6)=0,"",VLOOKUP(A225,VocabularyNL!$A:$G,6)),"")</f>
        <v>Adres</v>
      </c>
      <c r="L225" s="12" t="str">
        <f>IFERROR(IF(VLOOKUP(A225,VocabularyFR!$A:$G,6)=0,"",VLOOKUP(A225,VocabularyFR!$A:$G,6)),"")</f>
        <v>Adresse</v>
      </c>
      <c r="M225" s="12" t="str">
        <f>IFERROR(IF(VLOOKUP(A225,Vocabulary!$A:$F,3)=0,"",VLOOKUP(A225,Vocabulary!$A:$F,3)),"")</f>
        <v>Identification of a location.</v>
      </c>
      <c r="N225" s="12" t="str">
        <f>IFERROR(IF(VLOOKUP(A225,VocabularyNL!$A:$H,7)=0,"",VLOOKUP(A225,VocabularyNL!$A:$H,7)),"")</f>
        <v>Identificatie van een locatie.</v>
      </c>
      <c r="O225" s="12" t="str">
        <f>IFERROR(IF(VLOOKUP(A225,VocabularyFR!$A:$H,7)=0,"",VLOOKUP(A225,VocabularyFR!$A:$H,7)),"")</f>
        <v>Identification d'un lieu.</v>
      </c>
      <c r="P225" s="12" t="str">
        <f>IF($A225&lt;&gt;"",IF(VLOOKUP($A225,Vocabulary!$A:$J,7,)&lt;&gt;"",VLOOKUP($A225,Vocabulary!$A:$J,7,),""),"")</f>
        <v/>
      </c>
      <c r="Q225" s="12" t="str">
        <f>IFERROR(IF(VLOOKUP(A225,VocabularyNL!$A:$H,8)=0,"",VLOOKUP(A225,VocabularyNL!$A:$H,8)),"")</f>
        <v/>
      </c>
      <c r="R225" s="12" t="str">
        <f>IFERROR(IF(VLOOKUP(A225,VocabularyFR!$A:$H,8)=0,"",VLOOKUP(A225,VocabularyFR!$A:$H,8)),"")</f>
        <v/>
      </c>
      <c r="S225" s="12" t="str">
        <f>VLOOKUP(Table9[[#This Row],[Id]],Vocabulary!A:K,11)</f>
        <v>no</v>
      </c>
      <c r="T225" s="12" t="str">
        <f>VLOOKUP(Table9[[#This Row],[Id]],Vocabulary!A:L,12)</f>
        <v>yes</v>
      </c>
    </row>
    <row r="226" spans="1:20" ht="28.8" x14ac:dyDescent="0.3">
      <c r="A226" s="4">
        <v>226</v>
      </c>
      <c r="B226" s="12" t="str">
        <f>IF($A226&lt;&gt;"",IF(VLOOKUP($A226,VocabularyAdoption!$A:$K,8,)=0,"",VLOOKUP($A226,VocabularyAdoption!$A:$K,8,)),"")</f>
        <v>Proposed standard</v>
      </c>
      <c r="C226" s="12" t="str">
        <f>IF($A226&lt;&gt;"",VLOOKUP($A226,Vocabulary!$A:$J,6,),"")</f>
        <v>FED</v>
      </c>
      <c r="D226" s="12" t="str">
        <f>IF($A226&lt;&gt;"",VLOOKUP($A226,Vocabulary!$A:$J,8,),"")</f>
        <v>skos</v>
      </c>
      <c r="E226" s="12" t="str">
        <f>IFERROR(VLOOKUP(D226,Prefix!$A:$B,2,),"")</f>
        <v>http://www.w3.org/2004/02/skos/core#</v>
      </c>
      <c r="F226" s="12" t="str">
        <f>IF($A226&lt;&gt;"",IF(VLOOKUP($A226,Vocabulary!$A:$J,9,)=0,"",VLOOKUP($A226,Vocabulary!$A:$J,9,)),"")</f>
        <v>altLabel</v>
      </c>
      <c r="G226" s="12" t="str">
        <f>IF($A226&lt;&gt;"",VLOOKUP($A226,Vocabulary!$A:$J,4,),"")</f>
        <v>Organization</v>
      </c>
      <c r="H226" s="12" t="str">
        <f>IF($A226&lt;&gt;"",VLOOKUP($A226,Vocabulary!$A:$J,5,),"")</f>
        <v>Property</v>
      </c>
      <c r="I226" s="12" t="str">
        <f>IF(Table9[[#This Row],[URIName]]="",IF(AND(H226="ConceptScheme",LEFT(D226,7) &lt;&gt; "inspire", LEFT(D226,4) &lt;&gt; "oeaw"),CONCATENATE("&lt;",E226,LOWER(IF(F226="",J226,F226)),"&gt;"),CONCATENATE("&lt;",E226,IF(F226="",J226,F226),"&gt;")),CONCATENATE("&lt;",Table9[[#This Row],[URIName]],"&gt;"))</f>
        <v>&lt;altLabel&gt;</v>
      </c>
      <c r="J226" s="12" t="str">
        <f>IF($A226&lt;&gt;"",VLOOKUP($A226,Vocabulary!$A:$J,2,),"")</f>
        <v>commercialName</v>
      </c>
      <c r="K226" s="12" t="str">
        <f>IFERROR(IF(VLOOKUP(A226,VocabularyNL!$A:$G,6)=0,"",VLOOKUP(A226,VocabularyNL!$A:$G,6)),"")</f>
        <v>Handelsnaam</v>
      </c>
      <c r="L226" s="12" t="str">
        <f>IFERROR(IF(VLOOKUP(A226,VocabularyFR!$A:$G,6)=0,"",VLOOKUP(A226,VocabularyFR!$A:$G,6)),"")</f>
        <v>Dénomination commerciale</v>
      </c>
      <c r="M226" s="12" t="str">
        <f>IFERROR(IF(VLOOKUP(A226,Vocabulary!$A:$F,3)=0,"",VLOOKUP(A226,Vocabulary!$A:$F,3)),"")</f>
        <v>Alternative label</v>
      </c>
      <c r="N226" s="12" t="str">
        <f>IFERROR(IF(VLOOKUP(A226,VocabularyNL!$A:$H,7)=0,"",VLOOKUP(A226,VocabularyNL!$A:$H,7)),"")</f>
        <v>Alternatieve naam.</v>
      </c>
      <c r="O226" s="12" t="str">
        <f>IFERROR(IF(VLOOKUP(A226,VocabularyFR!$A:$H,7)=0,"",VLOOKUP(A226,VocabularyFR!$A:$H,7)),"")</f>
        <v>Nom alternatif.</v>
      </c>
      <c r="P226" s="12" t="str">
        <f>IF($A226&lt;&gt;"",IF(VLOOKUP($A226,Vocabulary!$A:$J,7,)&lt;&gt;"",VLOOKUP($A226,Vocabulary!$A:$J,7,),""),"")</f>
        <v>A recognized name other than the legal name.</v>
      </c>
      <c r="Q226" s="12" t="str">
        <f>IFERROR(IF(VLOOKUP(A226,VocabularyNL!$A:$H,8)=0,"",VLOOKUP(A226,VocabularyNL!$A:$H,8)),"")</f>
        <v>Een erkende naam anders dan de wettelijke naam.</v>
      </c>
      <c r="R226" s="12" t="str">
        <f>IFERROR(IF(VLOOKUP(A226,VocabularyFR!$A:$H,8)=0,"",VLOOKUP(A226,VocabularyFR!$A:$H,8)),"")</f>
        <v>Un nom reconnu autre que le nom légal.</v>
      </c>
      <c r="S226" s="12" t="str">
        <f>VLOOKUP(Table9[[#This Row],[Id]],Vocabulary!A:K,11)</f>
        <v>no</v>
      </c>
      <c r="T226" s="12" t="str">
        <f>VLOOKUP(Table9[[#This Row],[Id]],Vocabulary!A:L,12)</f>
        <v>yes</v>
      </c>
    </row>
    <row r="227" spans="1:20" ht="28.8" x14ac:dyDescent="0.3">
      <c r="A227" s="4">
        <v>227</v>
      </c>
      <c r="B227" s="12" t="str">
        <f>IF($A227&lt;&gt;"",IF(VLOOKUP($A227,VocabularyAdoption!$A:$K,8,)=0,"",VLOOKUP($A227,VocabularyAdoption!$A:$K,8,)),"")</f>
        <v>Standard</v>
      </c>
      <c r="C227" s="12" t="str">
        <f>IF($A227&lt;&gt;"",VLOOKUP($A227,Vocabulary!$A:$J,6,),"")</f>
        <v>FED</v>
      </c>
      <c r="D227" s="12" t="str">
        <f>IF($A227&lt;&gt;"",VLOOKUP($A227,Vocabulary!$A:$J,8,),"")</f>
        <v>fed-org</v>
      </c>
      <c r="E227" s="12" t="str">
        <f>IFERROR(VLOOKUP(D227,Prefix!$A:$B,2,),"")</f>
        <v>http://vocab.belgif.be/ns/organization#</v>
      </c>
      <c r="F227" s="12" t="str">
        <f>IF($A227&lt;&gt;"",IF(VLOOKUP($A227,Vocabulary!$A:$J,9,)=0,"",VLOOKUP($A227,Vocabulary!$A:$J,9,)),"")</f>
        <v/>
      </c>
      <c r="G227" s="12" t="str">
        <f>IF($A227&lt;&gt;"",VLOOKUP($A227,Vocabulary!$A:$J,4,),"")</f>
        <v>Organization</v>
      </c>
      <c r="H227" s="12" t="str">
        <f>IF($A227&lt;&gt;"",VLOOKUP($A227,Vocabulary!$A:$J,5,),"")</f>
        <v>Property</v>
      </c>
      <c r="I227" s="12" t="str">
        <f>IF(Table9[[#This Row],[URIName]]="",IF(AND(H227="ConceptScheme",LEFT(D227,7) &lt;&gt; "inspire", LEFT(D227,4) &lt;&gt; "oeaw"),CONCATENATE("&lt;",E227,LOWER(IF(F227="",J227,F227)),"&gt;"),CONCATENATE("&lt;",E227,IF(F227="",J227,F227),"&gt;")),CONCATENATE("&lt;",Table9[[#This Row],[URIName]],"&gt;"))</f>
        <v>&lt;http://vocab.belgif.be/ns/organization#economicActivity&gt;</v>
      </c>
      <c r="J227" s="12" t="str">
        <f>IF($A227&lt;&gt;"",VLOOKUP($A227,Vocabulary!$A:$J,2,),"")</f>
        <v>economicActivity</v>
      </c>
      <c r="K227" s="12" t="str">
        <f>IFERROR(IF(VLOOKUP(A227,VocabularyNL!$A:$G,6)=0,"",VLOOKUP(A227,VocabularyNL!$A:$G,6)),"")</f>
        <v>Economische activiteit</v>
      </c>
      <c r="L227" s="12" t="str">
        <f>IFERROR(IF(VLOOKUP(A227,VocabularyFR!$A:$G,6)=0,"",VLOOKUP(A227,VocabularyFR!$A:$G,6)),"")</f>
        <v>Activité économique</v>
      </c>
      <c r="M227" s="12" t="str">
        <f>IFERROR(IF(VLOOKUP(A227,Vocabulary!$A:$F,3)=0,"",VLOOKUP(A227,Vocabulary!$A:$F,3)),"")</f>
        <v>The activity of the business.</v>
      </c>
      <c r="N227" s="12" t="str">
        <f>IFERROR(IF(VLOOKUP(A227,VocabularyNL!$A:$H,7)=0,"",VLOOKUP(A227,VocabularyNL!$A:$H,7)),"")</f>
        <v>De economische activiteit van de business.</v>
      </c>
      <c r="O227" s="12" t="str">
        <f>IFERROR(IF(VLOOKUP(A227,VocabularyFR!$A:$H,7)=0,"",VLOOKUP(A227,VocabularyFR!$A:$H,7)),"")</f>
        <v>L'activité économique du business.</v>
      </c>
      <c r="P227" s="12" t="str">
        <f>IF($A227&lt;&gt;"",IF(VLOOKUP($A227,Vocabulary!$A:$J,7,)&lt;&gt;"",VLOOKUP($A227,Vocabulary!$A:$J,7,),""),"")</f>
        <v>See rov:orgActivity (673)</v>
      </c>
      <c r="Q227" s="12" t="str">
        <f>IFERROR(IF(VLOOKUP(A227,VocabularyNL!$A:$H,8)=0,"",VLOOKUP(A227,VocabularyNL!$A:$H,8)),"")</f>
        <v>Zie rov:orgActivity (673)</v>
      </c>
      <c r="R227" s="12" t="str">
        <f>IFERROR(IF(VLOOKUP(A227,VocabularyFR!$A:$H,8)=0,"",VLOOKUP(A227,VocabularyFR!$A:$H,8)),"")</f>
        <v>Voir rov:orgActivity (673)</v>
      </c>
      <c r="S227" s="12" t="str">
        <f>VLOOKUP(Table9[[#This Row],[Id]],Vocabulary!A:K,11)</f>
        <v>no</v>
      </c>
      <c r="T227" s="12" t="str">
        <f>VLOOKUP(Table9[[#This Row],[Id]],Vocabulary!A:L,12)</f>
        <v>yes</v>
      </c>
    </row>
    <row r="228" spans="1:20" x14ac:dyDescent="0.3">
      <c r="A228" s="4">
        <v>228</v>
      </c>
      <c r="B228" s="12" t="str">
        <f>IF($A228&lt;&gt;"",IF(VLOOKUP($A228,VocabularyAdoption!$A:$K,8,)=0,"",VLOOKUP($A228,VocabularyAdoption!$A:$K,8,)),"")</f>
        <v>Proposed standard</v>
      </c>
      <c r="C228" s="12" t="str">
        <f>IF($A228&lt;&gt;"",VLOOKUP($A228,Vocabulary!$A:$J,6,),"")</f>
        <v>FED</v>
      </c>
      <c r="D228" s="12" t="str">
        <f>IF($A228&lt;&gt;"",VLOOKUP($A228,Vocabulary!$A:$J,8,),"")</f>
        <v>schema</v>
      </c>
      <c r="E228" s="12" t="str">
        <f>IFERROR(VLOOKUP(D228,Prefix!$A:$B,2,),"")</f>
        <v>http://schema.org/</v>
      </c>
      <c r="F228" s="12" t="str">
        <f>IF($A228&lt;&gt;"",IF(VLOOKUP($A228,Vocabulary!$A:$J,9,)=0,"",VLOOKUP($A228,Vocabulary!$A:$J,9,)),"")</f>
        <v/>
      </c>
      <c r="G228" s="12" t="str">
        <f>IF($A228&lt;&gt;"",VLOOKUP($A228,Vocabulary!$A:$J,4,),"")</f>
        <v>Organization</v>
      </c>
      <c r="H228" s="12" t="str">
        <f>IF($A228&lt;&gt;"",VLOOKUP($A228,Vocabulary!$A:$J,5,),"")</f>
        <v>Property</v>
      </c>
      <c r="I228" s="12" t="str">
        <f>IF(Table9[[#This Row],[URIName]]="",IF(AND(H228="ConceptScheme",LEFT(D228,7) &lt;&gt; "inspire", LEFT(D228,4) &lt;&gt; "oeaw"),CONCATENATE("&lt;",E228,LOWER(IF(F228="",J228,F228)),"&gt;"),CONCATENATE("&lt;",E228,IF(F228="",J228,F228),"&gt;")),CONCATENATE("&lt;",Table9[[#This Row],[URIName]],"&gt;"))</f>
        <v>&lt;http://schema.org/email&gt;</v>
      </c>
      <c r="J228" s="12" t="str">
        <f>IF($A228&lt;&gt;"",VLOOKUP($A228,Vocabulary!$A:$J,2,),"")</f>
        <v>email</v>
      </c>
      <c r="K228" s="12" t="str">
        <f>IFERROR(IF(VLOOKUP(A228,VocabularyNL!$A:$G,6)=0,"",VLOOKUP(A228,VocabularyNL!$A:$G,6)),"")</f>
        <v>E-mail</v>
      </c>
      <c r="L228" s="12" t="str">
        <f>IFERROR(IF(VLOOKUP(A228,VocabularyFR!$A:$G,6)=0,"",VLOOKUP(A228,VocabularyFR!$A:$G,6)),"")</f>
        <v>E-mail</v>
      </c>
      <c r="M228" s="12" t="str">
        <f>IFERROR(IF(VLOOKUP(A228,Vocabulary!$A:$F,3)=0,"",VLOOKUP(A228,Vocabulary!$A:$F,3)),"")</f>
        <v>E-mail address.</v>
      </c>
      <c r="N228" s="12" t="str">
        <f>IFERROR(IF(VLOOKUP(A228,VocabularyNL!$A:$H,7)=0,"",VLOOKUP(A228,VocabularyNL!$A:$H,7)),"")</f>
        <v>E-mail adres.</v>
      </c>
      <c r="O228" s="12" t="str">
        <f>IFERROR(IF(VLOOKUP(A228,VocabularyFR!$A:$H,7)=0,"",VLOOKUP(A228,VocabularyFR!$A:$H,7)),"")</f>
        <v>Adresse e-mail.</v>
      </c>
      <c r="P228" s="12" t="str">
        <f>IF($A228&lt;&gt;"",IF(VLOOKUP($A228,Vocabulary!$A:$J,7,)&lt;&gt;"",VLOOKUP($A228,Vocabulary!$A:$J,7,),""),"")</f>
        <v/>
      </c>
      <c r="Q228" s="12" t="str">
        <f>IFERROR(IF(VLOOKUP(A228,VocabularyNL!$A:$H,8)=0,"",VLOOKUP(A228,VocabularyNL!$A:$H,8)),"")</f>
        <v/>
      </c>
      <c r="R228" s="12" t="str">
        <f>IFERROR(IF(VLOOKUP(A228,VocabularyFR!$A:$H,8)=0,"",VLOOKUP(A228,VocabularyFR!$A:$H,8)),"")</f>
        <v/>
      </c>
      <c r="S228" s="12" t="str">
        <f>VLOOKUP(Table9[[#This Row],[Id]],Vocabulary!A:K,11)</f>
        <v>no</v>
      </c>
      <c r="T228" s="12" t="str">
        <f>VLOOKUP(Table9[[#This Row],[Id]],Vocabulary!A:L,12)</f>
        <v>yes</v>
      </c>
    </row>
    <row r="229" spans="1:20" ht="28.8" x14ac:dyDescent="0.3">
      <c r="A229" s="4">
        <v>230</v>
      </c>
      <c r="B229" s="12" t="str">
        <f>IF($A229&lt;&gt;"",IF(VLOOKUP($A229,VocabularyAdoption!$A:$K,8,)=0,"",VLOOKUP($A229,VocabularyAdoption!$A:$K,8,)),"")</f>
        <v>Proposed standard</v>
      </c>
      <c r="C229" s="12" t="str">
        <f>IF($A229&lt;&gt;"",VLOOKUP($A229,Vocabulary!$A:$J,6,),"")</f>
        <v>FED</v>
      </c>
      <c r="D229" s="12" t="str">
        <f>IF($A229&lt;&gt;"",VLOOKUP($A229,Vocabulary!$A:$J,8,),"")</f>
        <v>fed-org</v>
      </c>
      <c r="E229" s="12" t="str">
        <f>IFERROR(VLOOKUP(D229,Prefix!$A:$B,2,),"")</f>
        <v>http://vocab.belgif.be/ns/organization#</v>
      </c>
      <c r="F229" s="12" t="str">
        <f>IF($A229&lt;&gt;"",IF(VLOOKUP($A229,Vocabulary!$A:$J,9,)=0,"",VLOOKUP($A229,Vocabulary!$A:$J,9,)),"")</f>
        <v/>
      </c>
      <c r="G229" s="12" t="str">
        <f>IF($A229&lt;&gt;"",VLOOKUP($A229,Vocabulary!$A:$J,4,),"")</f>
        <v>Organization</v>
      </c>
      <c r="H229" s="12" t="str">
        <f>IF($A229&lt;&gt;"",VLOOKUP($A229,Vocabulary!$A:$J,5,),"")</f>
        <v>Property</v>
      </c>
      <c r="I229" s="12" t="str">
        <f>IF(Table9[[#This Row],[URIName]]="",IF(AND(H229="ConceptScheme",LEFT(D229,7) &lt;&gt; "inspire", LEFT(D229,4) &lt;&gt; "oeaw"),CONCATENATE("&lt;",E229,LOWER(IF(F229="",J229,F229)),"&gt;"),CONCATENATE("&lt;",E229,IF(F229="",J229,F229),"&gt;")),CONCATENATE("&lt;",Table9[[#This Row],[URIName]],"&gt;"))</f>
        <v>&lt;http://vocab.belgif.be/ns/organization#endReason&gt;</v>
      </c>
      <c r="J229" s="12" t="str">
        <f>IF($A229&lt;&gt;"",VLOOKUP($A229,Vocabulary!$A:$J,2,),"")</f>
        <v>endReason</v>
      </c>
      <c r="K229" s="12" t="str">
        <f>IFERROR(IF(VLOOKUP(A229,VocabularyNL!$A:$G,6)=0,"",VLOOKUP(A229,VocabularyNL!$A:$G,6)),"")</f>
        <v>Reden stopzetting</v>
      </c>
      <c r="L229" s="12" t="str">
        <f>IFERROR(IF(VLOOKUP(A229,VocabularyFR!$A:$G,6)=0,"",VLOOKUP(A229,VocabularyFR!$A:$G,6)),"")</f>
        <v>Raison d'arrêt</v>
      </c>
      <c r="M229" s="12" t="str">
        <f>IFERROR(IF(VLOOKUP(A229,Vocabulary!$A:$F,3)=0,"",VLOOKUP(A229,Vocabulary!$A:$F,3)),"")</f>
        <v>Reason why an organization or one of its sites has been stopped.</v>
      </c>
      <c r="N229" s="12" t="str">
        <f>IFERROR(IF(VLOOKUP(A229,VocabularyNL!$A:$H,7)=0,"",VLOOKUP(A229,VocabularyNL!$A:$H,7)),"")</f>
        <v xml:space="preserve">Reden weer waarom een onderneming of één van zijn vestigingseenheden is gestopt. </v>
      </c>
      <c r="O229" s="12" t="str">
        <f>IFERROR(IF(VLOOKUP(A229,VocabularyFR!$A:$H,7)=0,"",VLOOKUP(A229,VocabularyFR!$A:$H,7)),"")</f>
        <v>Raison pour laquelle une entreprise ou une de ses unités d'établissement  a été arrêtée.</v>
      </c>
      <c r="P229" s="12" t="str">
        <f>IF($A229&lt;&gt;"",IF(VLOOKUP($A229,Vocabulary!$A:$J,7,)&lt;&gt;"",VLOOKUP($A229,Vocabulary!$A:$J,7,),""),"")</f>
        <v/>
      </c>
      <c r="Q229" s="12" t="str">
        <f>IFERROR(IF(VLOOKUP(A229,VocabularyNL!$A:$H,8)=0,"",VLOOKUP(A229,VocabularyNL!$A:$H,8)),"")</f>
        <v/>
      </c>
      <c r="R229" s="12" t="str">
        <f>IFERROR(IF(VLOOKUP(A229,VocabularyFR!$A:$H,8)=0,"",VLOOKUP(A229,VocabularyFR!$A:$H,8)),"")</f>
        <v/>
      </c>
      <c r="S229" s="12" t="str">
        <f>VLOOKUP(Table9[[#This Row],[Id]],Vocabulary!A:K,11)</f>
        <v>no</v>
      </c>
      <c r="T229" s="12" t="str">
        <f>VLOOKUP(Table9[[#This Row],[Id]],Vocabulary!A:L,12)</f>
        <v>yes</v>
      </c>
    </row>
    <row r="230" spans="1:20" ht="28.8" x14ac:dyDescent="0.3">
      <c r="A230" s="4">
        <v>231</v>
      </c>
      <c r="B230" s="12" t="str">
        <f>IF($A230&lt;&gt;"",IF(VLOOKUP($A230,VocabularyAdoption!$A:$K,8,)=0,"",VLOOKUP($A230,VocabularyAdoption!$A:$K,8,)),"")</f>
        <v>Proposed standard</v>
      </c>
      <c r="C230" s="12" t="str">
        <f>IF($A230&lt;&gt;"",VLOOKUP($A230,Vocabulary!$A:$J,6,),"")</f>
        <v>FED</v>
      </c>
      <c r="D230" s="12" t="str">
        <f>IF($A230&lt;&gt;"",VLOOKUP($A230,Vocabulary!$A:$J,8,),"")</f>
        <v>dcterms</v>
      </c>
      <c r="E230" s="12" t="str">
        <f>IFERROR(VLOOKUP(D230,Prefix!$A:$B,2,),"")</f>
        <v>http://purl.org/dc/terms/</v>
      </c>
      <c r="F230" s="12" t="str">
        <f>IF($A230&lt;&gt;"",IF(VLOOKUP($A230,Vocabulary!$A:$J,9,)=0,"",VLOOKUP($A230,Vocabulary!$A:$J,9,)),"")</f>
        <v>identifier</v>
      </c>
      <c r="G230" s="12" t="str">
        <f>IF($A230&lt;&gt;"",VLOOKUP($A230,Vocabulary!$A:$J,4,),"")</f>
        <v>Organization</v>
      </c>
      <c r="H230" s="12" t="str">
        <f>IF($A230&lt;&gt;"",VLOOKUP($A230,Vocabulary!$A:$J,5,),"")</f>
        <v>Property</v>
      </c>
      <c r="I230" s="12" t="str">
        <f>IF(Table9[[#This Row],[URIName]]="",IF(AND(H230="ConceptScheme",LEFT(D230,7) &lt;&gt; "inspire", LEFT(D230,4) &lt;&gt; "oeaw"),CONCATENATE("&lt;",E230,LOWER(IF(F230="",J230,F230)),"&gt;"),CONCATENATE("&lt;",E230,IF(F230="",J230,F230),"&gt;")),CONCATENATE("&lt;",Table9[[#This Row],[URIName]],"&gt;"))</f>
        <v>&lt;identifier&gt;</v>
      </c>
      <c r="J230" s="12" t="str">
        <f>IF($A230&lt;&gt;"",VLOOKUP($A230,Vocabulary!$A:$J,2,),"")</f>
        <v>enterpriseNumber</v>
      </c>
      <c r="K230" s="12" t="str">
        <f>IFERROR(IF(VLOOKUP(A230,VocabularyNL!$A:$G,6)=0,"",VLOOKUP(A230,VocabularyNL!$A:$G,6)),"")</f>
        <v>Ondernemingsnummer</v>
      </c>
      <c r="L230" s="12" t="str">
        <f>IFERROR(IF(VLOOKUP(A230,VocabularyFR!$A:$G,6)=0,"",VLOOKUP(A230,VocabularyFR!$A:$G,6)),"")</f>
        <v>Numéro d'entreprise</v>
      </c>
      <c r="M230" s="12" t="str">
        <f>IFERROR(IF(VLOOKUP(A230,Vocabulary!$A:$F,3)=0,"",VLOOKUP(A230,Vocabulary!$A:$F,3)),"")</f>
        <v>Identifier issued by CBE for a registered organization</v>
      </c>
      <c r="N230" s="12" t="str">
        <f>IFERROR(IF(VLOOKUP(A230,VocabularyNL!$A:$H,7)=0,"",VLOOKUP(A230,VocabularyNL!$A:$H,7)),"")</f>
        <v>Identifier toegekend door KBO aan een geregistreerde organisatie</v>
      </c>
      <c r="O230" s="12" t="str">
        <f>IFERROR(IF(VLOOKUP(A230,VocabularyFR!$A:$H,7)=0,"",VLOOKUP(A230,VocabularyFR!$A:$H,7)),"")</f>
        <v>Identifiant attribué par la BCE à une organisation enregistrée</v>
      </c>
      <c r="P230" s="12" t="str">
        <f>IF($A230&lt;&gt;"",IF(VLOOKUP($A230,Vocabulary!$A:$J,7,)&lt;&gt;"",VLOOKUP($A230,Vocabulary!$A:$J,7,),""),"")</f>
        <v>CBE = Crossroads Bank for Enterprises</v>
      </c>
      <c r="Q230" s="12" t="str">
        <f>IFERROR(IF(VLOOKUP(A230,VocabularyNL!$A:$H,8)=0,"",VLOOKUP(A230,VocabularyNL!$A:$H,8)),"")</f>
        <v>KBO = KruispuntBank Ondernemingen</v>
      </c>
      <c r="R230" s="12" t="str">
        <f>IFERROR(IF(VLOOKUP(A230,VocabularyFR!$A:$H,8)=0,"",VLOOKUP(A230,VocabularyFR!$A:$H,8)),"")</f>
        <v xml:space="preserve">
BCE = Banque Carrefour des Entreprises</v>
      </c>
      <c r="S230" s="12" t="str">
        <f>VLOOKUP(Table9[[#This Row],[Id]],Vocabulary!A:K,11)</f>
        <v>yes</v>
      </c>
      <c r="T230" s="12" t="str">
        <f>VLOOKUP(Table9[[#This Row],[Id]],Vocabulary!A:L,12)</f>
        <v>yes</v>
      </c>
    </row>
    <row r="231" spans="1:20" ht="28.8" x14ac:dyDescent="0.3">
      <c r="A231" s="4">
        <v>232</v>
      </c>
      <c r="B231" s="12" t="str">
        <f>IF($A231&lt;&gt;"",IF(VLOOKUP($A231,VocabularyAdoption!$A:$K,8,)=0,"",VLOOKUP($A231,VocabularyAdoption!$A:$K,8,)),"")</f>
        <v>Proposed standard</v>
      </c>
      <c r="C231" s="12" t="str">
        <f>IF($A231&lt;&gt;"",VLOOKUP($A231,Vocabulary!$A:$J,6,),"")</f>
        <v>FED</v>
      </c>
      <c r="D231" s="12" t="str">
        <f>IF($A231&lt;&gt;"",VLOOKUP($A231,Vocabulary!$A:$J,8,),"")</f>
        <v>dcterms</v>
      </c>
      <c r="E231" s="12" t="str">
        <f>IFERROR(VLOOKUP(D231,Prefix!$A:$B,2,),"")</f>
        <v>http://purl.org/dc/terms/</v>
      </c>
      <c r="F231" s="12" t="str">
        <f>IF($A231&lt;&gt;"",IF(VLOOKUP($A231,Vocabulary!$A:$J,9,)=0,"",VLOOKUP($A231,Vocabulary!$A:$J,9,)),"")</f>
        <v>identifier</v>
      </c>
      <c r="G231" s="12" t="str">
        <f>IF($A231&lt;&gt;"",VLOOKUP($A231,Vocabulary!$A:$J,4,),"")</f>
        <v>Organization</v>
      </c>
      <c r="H231" s="12" t="str">
        <f>IF($A231&lt;&gt;"",VLOOKUP($A231,Vocabulary!$A:$J,5,),"")</f>
        <v>Property</v>
      </c>
      <c r="I231" s="12" t="str">
        <f>IF(Table9[[#This Row],[URIName]]="",IF(AND(H231="ConceptScheme",LEFT(D231,7) &lt;&gt; "inspire", LEFT(D231,4) &lt;&gt; "oeaw"),CONCATENATE("&lt;",E231,LOWER(IF(F231="",J231,F231)),"&gt;"),CONCATENATE("&lt;",E231,IF(F231="",J231,F231),"&gt;")),CONCATENATE("&lt;",Table9[[#This Row],[URIName]],"&gt;"))</f>
        <v>&lt;identifier&gt;</v>
      </c>
      <c r="J231" s="12" t="str">
        <f>IF($A231&lt;&gt;"",VLOOKUP($A231,Vocabulary!$A:$J,2,),"")</f>
        <v>establishmentUnitNumber</v>
      </c>
      <c r="K231" s="12" t="str">
        <f>IFERROR(IF(VLOOKUP(A231,VocabularyNL!$A:$G,6)=0,"",VLOOKUP(A231,VocabularyNL!$A:$G,6)),"")</f>
        <v>Vestigingseenheidsnummer</v>
      </c>
      <c r="L231" s="12" t="str">
        <f>IFERROR(IF(VLOOKUP(A231,VocabularyFR!$A:$G,6)=0,"",VLOOKUP(A231,VocabularyFR!$A:$G,6)),"")</f>
        <v>Numéro d'unité d'établissement</v>
      </c>
      <c r="M231" s="12" t="str">
        <f>IFERROR(IF(VLOOKUP(A231,Vocabulary!$A:$F,3)=0,"",VLOOKUP(A231,Vocabulary!$A:$F,3)),"")</f>
        <v xml:space="preserve">Identifier issued by CBE for a site (establishment) of an organization </v>
      </c>
      <c r="N231" s="12" t="str">
        <f>IFERROR(IF(VLOOKUP(A231,VocabularyNL!$A:$H,7)=0,"",VLOOKUP(A231,VocabularyNL!$A:$H,7)),"")</f>
        <v>Identifier toegekend door KBO voor een vestigingseenheid van een organisatie.</v>
      </c>
      <c r="O231" s="12" t="str">
        <f>IFERROR(IF(VLOOKUP(A231,VocabularyFR!$A:$H,7)=0,"",VLOOKUP(A231,VocabularyFR!$A:$H,7)),"")</f>
        <v>Identifiant attribué par la BCE pour une unité d'établissement d'une organisation</v>
      </c>
      <c r="P231" s="12" t="str">
        <f>IF($A231&lt;&gt;"",IF(VLOOKUP($A231,Vocabulary!$A:$J,7,)&lt;&gt;"",VLOOKUP($A231,Vocabulary!$A:$J,7,),""),"")</f>
        <v>CBE = Crossroads Bank for Enterprises</v>
      </c>
      <c r="Q231" s="12" t="str">
        <f>IFERROR(IF(VLOOKUP(A231,VocabularyNL!$A:$H,8)=0,"",VLOOKUP(A231,VocabularyNL!$A:$H,8)),"")</f>
        <v>KBO = KruispuntBank Ondernemingen</v>
      </c>
      <c r="R231" s="12" t="str">
        <f>IFERROR(IF(VLOOKUP(A231,VocabularyFR!$A:$H,8)=0,"",VLOOKUP(A231,VocabularyFR!$A:$H,8)),"")</f>
        <v xml:space="preserve">
BCE = Banque Carrefour des Entreprises</v>
      </c>
      <c r="S231" s="12" t="str">
        <f>VLOOKUP(Table9[[#This Row],[Id]],Vocabulary!A:K,11)</f>
        <v>yes</v>
      </c>
      <c r="T231" s="12" t="str">
        <f>VLOOKUP(Table9[[#This Row],[Id]],Vocabulary!A:L,12)</f>
        <v>yes</v>
      </c>
    </row>
    <row r="232" spans="1:20" x14ac:dyDescent="0.3">
      <c r="A232" s="4">
        <v>233</v>
      </c>
      <c r="B232" s="12" t="str">
        <f>IF($A232&lt;&gt;"",IF(VLOOKUP($A232,VocabularyAdoption!$A:$K,8,)=0,"",VLOOKUP($A232,VocabularyAdoption!$A:$K,8,)),"")</f>
        <v>Proposed standard</v>
      </c>
      <c r="C232" s="12" t="str">
        <f>IF($A232&lt;&gt;"",VLOOKUP($A232,Vocabulary!$A:$J,6,),"")</f>
        <v>FED</v>
      </c>
      <c r="D232" s="12" t="str">
        <f>IF($A232&lt;&gt;"",VLOOKUP($A232,Vocabulary!$A:$J,8,),"")</f>
        <v>schema</v>
      </c>
      <c r="E232" s="12" t="str">
        <f>IFERROR(VLOOKUP(D232,Prefix!$A:$B,2,),"")</f>
        <v>http://schema.org/</v>
      </c>
      <c r="F232" s="12" t="str">
        <f>IF($A232&lt;&gt;"",IF(VLOOKUP($A232,Vocabulary!$A:$J,9,)=0,"",VLOOKUP($A232,Vocabulary!$A:$J,9,)),"")</f>
        <v/>
      </c>
      <c r="G232" s="12" t="str">
        <f>IF($A232&lt;&gt;"",VLOOKUP($A232,Vocabulary!$A:$J,4,),"")</f>
        <v>Organization</v>
      </c>
      <c r="H232" s="12" t="str">
        <f>IF($A232&lt;&gt;"",VLOOKUP($A232,Vocabulary!$A:$J,5,),"")</f>
        <v>Property</v>
      </c>
      <c r="I232" s="12" t="str">
        <f>IF(Table9[[#This Row],[URIName]]="",IF(AND(H232="ConceptScheme",LEFT(D232,7) &lt;&gt; "inspire", LEFT(D232,4) &lt;&gt; "oeaw"),CONCATENATE("&lt;",E232,LOWER(IF(F232="",J232,F232)),"&gt;"),CONCATENATE("&lt;",E232,IF(F232="",J232,F232),"&gt;")),CONCATENATE("&lt;",Table9[[#This Row],[URIName]],"&gt;"))</f>
        <v>&lt;http://schema.org/faxNumber&gt;</v>
      </c>
      <c r="J232" s="12" t="str">
        <f>IF($A232&lt;&gt;"",VLOOKUP($A232,Vocabulary!$A:$J,2,),"")</f>
        <v>faxNumber</v>
      </c>
      <c r="K232" s="12" t="str">
        <f>IFERROR(IF(VLOOKUP(A232,VocabularyNL!$A:$G,6)=0,"",VLOOKUP(A232,VocabularyNL!$A:$G,6)),"")</f>
        <v>Fax-nummer</v>
      </c>
      <c r="L232" s="12" t="str">
        <f>IFERROR(IF(VLOOKUP(A232,VocabularyFR!$A:$G,6)=0,"",VLOOKUP(A232,VocabularyFR!$A:$G,6)),"")</f>
        <v>Numéro de fax</v>
      </c>
      <c r="M232" s="12" t="str">
        <f>IFERROR(IF(VLOOKUP(A232,Vocabulary!$A:$F,3)=0,"",VLOOKUP(A232,Vocabulary!$A:$F,3)),"")</f>
        <v>Fax number.</v>
      </c>
      <c r="N232" s="12" t="str">
        <f>IFERROR(IF(VLOOKUP(A232,VocabularyNL!$A:$H,7)=0,"",VLOOKUP(A232,VocabularyNL!$A:$H,7)),"")</f>
        <v>Fax nummer.</v>
      </c>
      <c r="O232" s="12" t="str">
        <f>IFERROR(IF(VLOOKUP(A232,VocabularyFR!$A:$H,7)=0,"",VLOOKUP(A232,VocabularyFR!$A:$H,7)),"")</f>
        <v>Numéro de fax.</v>
      </c>
      <c r="P232" s="12" t="str">
        <f>IF($A232&lt;&gt;"",IF(VLOOKUP($A232,Vocabulary!$A:$J,7,)&lt;&gt;"",VLOOKUP($A232,Vocabulary!$A:$J,7,),""),"")</f>
        <v/>
      </c>
      <c r="Q232" s="12" t="str">
        <f>IFERROR(IF(VLOOKUP(A232,VocabularyNL!$A:$H,8)=0,"",VLOOKUP(A232,VocabularyNL!$A:$H,8)),"")</f>
        <v/>
      </c>
      <c r="R232" s="12" t="str">
        <f>IFERROR(IF(VLOOKUP(A232,VocabularyFR!$A:$H,8)=0,"",VLOOKUP(A232,VocabularyFR!$A:$H,8)),"")</f>
        <v/>
      </c>
      <c r="S232" s="12" t="str">
        <f>VLOOKUP(Table9[[#This Row],[Id]],Vocabulary!A:K,11)</f>
        <v>no</v>
      </c>
      <c r="T232" s="12" t="str">
        <f>VLOOKUP(Table9[[#This Row],[Id]],Vocabulary!A:L,12)</f>
        <v>yes</v>
      </c>
    </row>
    <row r="233" spans="1:20" ht="57.6" x14ac:dyDescent="0.3">
      <c r="A233" s="4">
        <v>235</v>
      </c>
      <c r="B233" s="12" t="str">
        <f>IF($A233&lt;&gt;"",IF(VLOOKUP($A233,VocabularyAdoption!$A:$K,8,)=0,"",VLOOKUP($A233,VocabularyAdoption!$A:$K,8,)),"")</f>
        <v>Proposed standard</v>
      </c>
      <c r="C233" s="12" t="str">
        <f>IF($A233&lt;&gt;"",VLOOKUP($A233,Vocabulary!$A:$J,6,),"")</f>
        <v>FED</v>
      </c>
      <c r="D233" s="12" t="str">
        <f>IF($A233&lt;&gt;"",VLOOKUP($A233,Vocabulary!$A:$J,8,),"")</f>
        <v>org</v>
      </c>
      <c r="E233" s="12" t="str">
        <f>IFERROR(VLOOKUP(D233,Prefix!$A:$B,2,),"")</f>
        <v>http://www.w3.org/ns/org#</v>
      </c>
      <c r="F233" s="12" t="str">
        <f>IF($A233&lt;&gt;"",IF(VLOOKUP($A233,Vocabulary!$A:$J,9,)=0,"",VLOOKUP($A233,Vocabulary!$A:$J,9,)),"")</f>
        <v>org:role</v>
      </c>
      <c r="G233" s="12" t="str">
        <f>IF($A233&lt;&gt;"",VLOOKUP($A233,Vocabulary!$A:$J,4,),"")</f>
        <v>Organization</v>
      </c>
      <c r="H233" s="12" t="str">
        <f>IF($A233&lt;&gt;"",VLOOKUP($A233,Vocabulary!$A:$J,5,),"")</f>
        <v>Property</v>
      </c>
      <c r="I233" s="12" t="str">
        <f>IF(Table9[[#This Row],[URIName]]="",IF(AND(H233="ConceptScheme",LEFT(D233,7) &lt;&gt; "inspire", LEFT(D233,4) &lt;&gt; "oeaw"),CONCATENATE("&lt;",E233,LOWER(IF(F233="",J233,F233)),"&gt;"),CONCATENATE("&lt;",E233,IF(F233="",J233,F233),"&gt;")),CONCATENATE("&lt;",Table9[[#This Row],[URIName]],"&gt;"))</f>
        <v>&lt;org:role&gt;</v>
      </c>
      <c r="J233" s="12" t="str">
        <f>IF($A233&lt;&gt;"",VLOOKUP($A233,Vocabulary!$A:$J,2,),"")</f>
        <v>function</v>
      </c>
      <c r="K233" s="12" t="str">
        <f>IFERROR(IF(VLOOKUP(A233,VocabularyNL!$A:$G,6)=0,"",VLOOKUP(A233,VocabularyNL!$A:$G,6)),"")</f>
        <v>Functie</v>
      </c>
      <c r="L233" s="12" t="str">
        <f>IFERROR(IF(VLOOKUP(A233,VocabularyFR!$A:$G,6)=0,"",VLOOKUP(A233,VocabularyFR!$A:$G,6)),"")</f>
        <v>Fonction</v>
      </c>
      <c r="M233" s="12" t="str">
        <f>IFERROR(IF(VLOOKUP(A233,Vocabulary!$A:$F,3)=0,"",VLOOKUP(A233,Vocabulary!$A:$F,3)),"")</f>
        <v>Role played by a person or an organization in a given organization.
E.g. founder, manager, member of the management committee, ...</v>
      </c>
      <c r="N233" s="12" t="str">
        <f>IFERROR(IF(VLOOKUP(A233,VocabularyNL!$A:$H,7)=0,"",VLOOKUP(A233,VocabularyNL!$A:$H,7)),"")</f>
        <v>Rol gespeeld door een persoon of organisatie in een bepaalde organisatie.
Bijv. oprichter, manager, lid van het managementcomité, ...</v>
      </c>
      <c r="O233" s="12" t="str">
        <f>IFERROR(IF(VLOOKUP(A233,VocabularyFR!$A:$H,7)=0,"",VLOOKUP(A233,VocabularyFR!$A:$H,7)),"")</f>
        <v>Rôle joué par une personne ou une organisation dans une organisation donnée.
Par exemple: fondateur, dirigeant, membre du comité de direction, ...</v>
      </c>
      <c r="P233" s="12" t="str">
        <f>IF($A233&lt;&gt;"",IF(VLOOKUP($A233,Vocabulary!$A:$J,7,)&lt;&gt;"",VLOOKUP($A233,Vocabulary!$A:$J,7,),""),"")</f>
        <v/>
      </c>
      <c r="Q233" s="12" t="str">
        <f>IFERROR(IF(VLOOKUP(A233,VocabularyNL!$A:$H,8)=0,"",VLOOKUP(A233,VocabularyNL!$A:$H,8)),"")</f>
        <v/>
      </c>
      <c r="R233" s="12" t="str">
        <f>IFERROR(IF(VLOOKUP(A233,VocabularyFR!$A:$H,8)=0,"",VLOOKUP(A233,VocabularyFR!$A:$H,8)),"")</f>
        <v/>
      </c>
      <c r="S233" s="12" t="str">
        <f>VLOOKUP(Table9[[#This Row],[Id]],Vocabulary!A:K,11)</f>
        <v>no</v>
      </c>
      <c r="T233" s="12" t="str">
        <f>VLOOKUP(Table9[[#This Row],[Id]],Vocabulary!A:L,12)</f>
        <v>yes</v>
      </c>
    </row>
    <row r="234" spans="1:20" ht="57.6" x14ac:dyDescent="0.3">
      <c r="A234" s="4">
        <v>236</v>
      </c>
      <c r="B234" s="12" t="str">
        <f>IF($A234&lt;&gt;"",IF(VLOOKUP($A234,VocabularyAdoption!$A:$K,8,)=0,"",VLOOKUP($A234,VocabularyAdoption!$A:$K,8,)),"")</f>
        <v>Proposed standard</v>
      </c>
      <c r="C234" s="12" t="str">
        <f>IF($A234&lt;&gt;"",VLOOKUP($A234,Vocabulary!$A:$J,6,),"")</f>
        <v>FED</v>
      </c>
      <c r="D234" s="12" t="str">
        <f>IF($A234&lt;&gt;"",VLOOKUP($A234,Vocabulary!$A:$J,8,),"")</f>
        <v>org</v>
      </c>
      <c r="E234" s="12" t="str">
        <f>IFERROR(VLOOKUP(D234,Prefix!$A:$B,2,),"")</f>
        <v>http://www.w3.org/ns/org#</v>
      </c>
      <c r="F234" s="12" t="str">
        <f>IF($A234&lt;&gt;"",IF(VLOOKUP($A234,Vocabulary!$A:$J,9,)=0,"",VLOOKUP($A234,Vocabulary!$A:$J,9,)),"")</f>
        <v/>
      </c>
      <c r="G234" s="12" t="str">
        <f>IF($A234&lt;&gt;"",VLOOKUP($A234,Vocabulary!$A:$J,4,),"")</f>
        <v>Organization</v>
      </c>
      <c r="H234" s="12" t="str">
        <f>IF($A234&lt;&gt;"",VLOOKUP($A234,Vocabulary!$A:$J,5,),"")</f>
        <v>Property</v>
      </c>
      <c r="I234" s="12" t="str">
        <f>IF(Table9[[#This Row],[URIName]]="",IF(AND(H234="ConceptScheme",LEFT(D234,7) &lt;&gt; "inspire", LEFT(D234,4) &lt;&gt; "oeaw"),CONCATENATE("&lt;",E234,LOWER(IF(F234="",J234,F234)),"&gt;"),CONCATENATE("&lt;",E234,IF(F234="",J234,F234),"&gt;")),CONCATENATE("&lt;",Table9[[#This Row],[URIName]],"&gt;"))</f>
        <v>&lt;http://www.w3.org/ns/org#hasEstablishmentUnit&gt;</v>
      </c>
      <c r="J234" s="12" t="str">
        <f>IF($A234&lt;&gt;"",VLOOKUP($A234,Vocabulary!$A:$J,2,),"")</f>
        <v>hasEstablishmentUnit</v>
      </c>
      <c r="K234" s="12" t="str">
        <f>IFERROR(IF(VLOOKUP(A234,VocabularyNL!$A:$G,6)=0,"",VLOOKUP(A234,VocabularyNL!$A:$G,6)),"")</f>
        <v>Heeft vestigingseenheid</v>
      </c>
      <c r="L234" s="12" t="str">
        <f>IFERROR(IF(VLOOKUP(A234,VocabularyFR!$A:$G,6)=0,"",VLOOKUP(A234,VocabularyFR!$A:$G,6)),"")</f>
        <v>A une unité d'établissement</v>
      </c>
      <c r="M234" s="12" t="str">
        <f>IFERROR(IF(VLOOKUP(A234,Vocabulary!$A:$F,3)=0,"",VLOOKUP(A234,Vocabulary!$A:$F,3)),"")</f>
        <v>Organizations typically comprise many departments, units, teams ... 
'hasEstablishmentUnit' links the parent organization with the underlying unit.</v>
      </c>
      <c r="N234" s="12" t="str">
        <f>IFERROR(IF(VLOOKUP(A234,VocabularyNL!$A:$H,7)=0,"",VLOOKUP(A234,VocabularyNL!$A:$H,7)),"")</f>
        <v>Organisaties bestaan doorgaans uit vele afdelingen, eenheden, teams ...
'hasEstablishmentUnit' verbindt de moederorganisatie met de onderliggende eenheid.</v>
      </c>
      <c r="O234" s="12" t="str">
        <f>IFERROR(IF(VLOOKUP(A234,VocabularyFR!$A:$H,7)=0,"",VLOOKUP(A234,VocabularyFR!$A:$H,7)),"")</f>
        <v>Les organisations comprennent généralement de nombreux départements, unités, équipes ...
'hasEstablishmentUnit' relie l'organisation parente à l'unité sous-jacente.</v>
      </c>
      <c r="P234" s="12" t="str">
        <f>IF($A234&lt;&gt;"",IF(VLOOKUP($A234,Vocabulary!$A:$J,7,)&lt;&gt;"",VLOOKUP($A234,Vocabulary!$A:$J,7,),""),"")</f>
        <v/>
      </c>
      <c r="Q234" s="12" t="str">
        <f>IFERROR(IF(VLOOKUP(A234,VocabularyNL!$A:$H,8)=0,"",VLOOKUP(A234,VocabularyNL!$A:$H,8)),"")</f>
        <v/>
      </c>
      <c r="R234" s="12" t="str">
        <f>IFERROR(IF(VLOOKUP(A234,VocabularyFR!$A:$H,8)=0,"",VLOOKUP(A234,VocabularyFR!$A:$H,8)),"")</f>
        <v/>
      </c>
      <c r="S234" s="12" t="str">
        <f>VLOOKUP(Table9[[#This Row],[Id]],Vocabulary!A:K,11)</f>
        <v>no</v>
      </c>
      <c r="T234" s="12" t="str">
        <f>VLOOKUP(Table9[[#This Row],[Id]],Vocabulary!A:L,12)</f>
        <v>yes</v>
      </c>
    </row>
    <row r="235" spans="1:20" ht="158.4" x14ac:dyDescent="0.3">
      <c r="A235" s="4">
        <v>237</v>
      </c>
      <c r="B235" s="12" t="str">
        <f>IF($A235&lt;&gt;"",IF(VLOOKUP($A235,VocabularyAdoption!$A:$K,8,)=0,"",VLOOKUP($A235,VocabularyAdoption!$A:$K,8,)),"")</f>
        <v>Proposed standard</v>
      </c>
      <c r="C235" s="12" t="str">
        <f>IF($A235&lt;&gt;"",VLOOKUP($A235,Vocabulary!$A:$J,6,),"")</f>
        <v>FED</v>
      </c>
      <c r="D235" s="12" t="str">
        <f>IF($A235&lt;&gt;"",VLOOKUP($A235,Vocabulary!$A:$J,8,),"")</f>
        <v>rov</v>
      </c>
      <c r="E235" s="12" t="str">
        <f>IFERROR(VLOOKUP(D235,Prefix!$A:$B,2,),"")</f>
        <v>http://www.w3.org/ns/regorg#</v>
      </c>
      <c r="F235" s="12" t="str">
        <f>IF($A235&lt;&gt;"",IF(VLOOKUP($A235,Vocabulary!$A:$J,9,)=0,"",VLOOKUP($A235,Vocabulary!$A:$J,9,)),"")</f>
        <v/>
      </c>
      <c r="G235" s="12" t="str">
        <f>IF($A235&lt;&gt;"",VLOOKUP($A235,Vocabulary!$A:$J,4,),"")</f>
        <v>Organization</v>
      </c>
      <c r="H235" s="12" t="str">
        <f>IF($A235&lt;&gt;"",VLOOKUP($A235,Vocabulary!$A:$J,5,),"")</f>
        <v>Property</v>
      </c>
      <c r="I235" s="12" t="str">
        <f>IF(Table9[[#This Row],[URIName]]="",IF(AND(H235="ConceptScheme",LEFT(D235,7) &lt;&gt; "inspire", LEFT(D235,4) &lt;&gt; "oeaw"),CONCATENATE("&lt;",E235,LOWER(IF(F235="",J235,F235)),"&gt;"),CONCATENATE("&lt;",E235,IF(F235="",J235,F235),"&gt;")),CONCATENATE("&lt;",Table9[[#This Row],[URIName]],"&gt;"))</f>
        <v>&lt;http://www.w3.org/ns/regorg#legalForm&gt;</v>
      </c>
      <c r="J235" s="12" t="str">
        <f>IF($A235&lt;&gt;"",VLOOKUP($A235,Vocabulary!$A:$J,2,),"")</f>
        <v>legalForm</v>
      </c>
      <c r="K235" s="12" t="str">
        <f>IFERROR(IF(VLOOKUP(A235,VocabularyNL!$A:$G,6)=0,"",VLOOKUP(A235,VocabularyNL!$A:$G,6)),"")</f>
        <v>Rechtsvorm</v>
      </c>
      <c r="L235" s="12" t="str">
        <f>IFERROR(IF(VLOOKUP(A235,VocabularyFR!$A:$G,6)=0,"",VLOOKUP(A235,VocabularyFR!$A:$G,6)),"")</f>
        <v>Forme juridique</v>
      </c>
      <c r="M235" s="12" t="str">
        <f>IFERROR(IF(VLOOKUP(A235,Vocabulary!$A:$F,3)=0,"",VLOOKUP(A235,Vocabulary!$A:$F,3)),"")</f>
        <v>"legalForm"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N235" s="12" t="str">
        <f>IFERROR(IF(VLOOKUP(A235,VocabularyNL!$A:$H,7)=0,"",VLOOKUP(A235,VocabularyNL!$A:$H,7)),"")</f>
        <v>"Rechtsvorm"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v>
      </c>
      <c r="O235" s="12" t="str">
        <f>IFERROR(IF(VLOOKUP(A235,VocabularyFR!$A:$H,7)=0,"",VLOOKUP(A235,VocabularyFR!$A:$H,7)),"")</f>
        <v>"Forme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v>
      </c>
      <c r="P235" s="12" t="str">
        <f>IF($A235&lt;&gt;"",IF(VLOOKUP($A235,Vocabulary!$A:$J,7,)&lt;&gt;"",VLOOKUP($A235,Vocabulary!$A:$J,7,),""),"")</f>
        <v>Specialization of &lt;http://www.w3.org/ns/regorg#orgType&gt;.</v>
      </c>
      <c r="Q235" s="12" t="str">
        <f>IFERROR(IF(VLOOKUP(A235,VocabularyNL!$A:$H,8)=0,"",VLOOKUP(A235,VocabularyNL!$A:$H,8)),"")</f>
        <v>Specialisatie van &lt;http://www.w3.org/ns/regorg#orgType&gt;.</v>
      </c>
      <c r="R235" s="12" t="str">
        <f>IFERROR(IF(VLOOKUP(A235,VocabularyFR!$A:$H,8)=0,"",VLOOKUP(A235,VocabularyFR!$A:$H,8)),"")</f>
        <v>Spécialisation de &lt;http://www.w3.org/ns/regorg#orgType&gt;.</v>
      </c>
      <c r="S235" s="12" t="str">
        <f>VLOOKUP(Table9[[#This Row],[Id]],Vocabulary!A:K,11)</f>
        <v>no</v>
      </c>
      <c r="T235" s="12" t="str">
        <f>VLOOKUP(Table9[[#This Row],[Id]],Vocabulary!A:L,12)</f>
        <v>yes</v>
      </c>
    </row>
    <row r="236" spans="1:20" ht="57.6" x14ac:dyDescent="0.3">
      <c r="A236" s="4">
        <v>238</v>
      </c>
      <c r="B236" s="12" t="str">
        <f>IF($A236&lt;&gt;"",IF(VLOOKUP($A236,VocabularyAdoption!$A:$K,8,)=0,"",VLOOKUP($A236,VocabularyAdoption!$A:$K,8,)),"")</f>
        <v>Proposed standard</v>
      </c>
      <c r="C236" s="12" t="str">
        <f>IF($A236&lt;&gt;"",VLOOKUP($A236,Vocabulary!$A:$J,6,),"")</f>
        <v>FED</v>
      </c>
      <c r="D236" s="12" t="str">
        <f>IF($A236&lt;&gt;"",VLOOKUP($A236,Vocabulary!$A:$J,8,),"")</f>
        <v>rov</v>
      </c>
      <c r="E236" s="12" t="str">
        <f>IFERROR(VLOOKUP(D236,Prefix!$A:$B,2,),"")</f>
        <v>http://www.w3.org/ns/regorg#</v>
      </c>
      <c r="F236" s="12" t="str">
        <f>IF($A236&lt;&gt;"",IF(VLOOKUP($A236,Vocabulary!$A:$J,9,)=0,"",VLOOKUP($A236,Vocabulary!$A:$J,9,)),"")</f>
        <v/>
      </c>
      <c r="G236" s="12" t="str">
        <f>IF($A236&lt;&gt;"",VLOOKUP($A236,Vocabulary!$A:$J,4,),"")</f>
        <v>Organization</v>
      </c>
      <c r="H236" s="12" t="str">
        <f>IF($A236&lt;&gt;"",VLOOKUP($A236,Vocabulary!$A:$J,5,),"")</f>
        <v>Property</v>
      </c>
      <c r="I236" s="12" t="str">
        <f>IF(Table9[[#This Row],[URIName]]="",IF(AND(H236="ConceptScheme",LEFT(D236,7) &lt;&gt; "inspire", LEFT(D236,4) &lt;&gt; "oeaw"),CONCATENATE("&lt;",E236,LOWER(IF(F236="",J236,F236)),"&gt;"),CONCATENATE("&lt;",E236,IF(F236="",J236,F236),"&gt;")),CONCATENATE("&lt;",Table9[[#This Row],[URIName]],"&gt;"))</f>
        <v>&lt;http://www.w3.org/ns/regorg#legalName&gt;</v>
      </c>
      <c r="J236" s="12" t="str">
        <f>IF($A236&lt;&gt;"",VLOOKUP($A236,Vocabulary!$A:$J,2,),"")</f>
        <v>legalName</v>
      </c>
      <c r="K236" s="12" t="str">
        <f>IFERROR(IF(VLOOKUP(A236,VocabularyNL!$A:$G,6)=0,"",VLOOKUP(A236,VocabularyNL!$A:$G,6)),"")</f>
        <v>Maatschappelijke naam</v>
      </c>
      <c r="L236" s="12" t="str">
        <f>IFERROR(IF(VLOOKUP(A236,VocabularyFR!$A:$G,6)=0,"",VLOOKUP(A236,VocabularyFR!$A:$G,6)),"")</f>
        <v>Dénomination sociale</v>
      </c>
      <c r="M236" s="12" t="str">
        <f>IFERROR(IF(VLOOKUP(A236,Vocabulary!$A:$F,3)=0,"",VLOOKUP(A236,Vocabulary!$A:$F,3)),"")</f>
        <v>The legal name of the business.</v>
      </c>
      <c r="N236" s="12" t="str">
        <f>IFERROR(IF(VLOOKUP(A236,VocabularyNL!$A:$H,7)=0,"",VLOOKUP(A236,VocabularyNL!$A:$H,7)),"")</f>
        <v>De wettelijke naam van het bedrijf.</v>
      </c>
      <c r="O236" s="12" t="str">
        <f>IFERROR(IF(VLOOKUP(A236,VocabularyFR!$A:$H,7)=0,"",VLOOKUP(A236,VocabularyFR!$A:$H,7)),"")</f>
        <v>Le nom légal de l'entreprise.</v>
      </c>
      <c r="P236" s="12" t="str">
        <f>IF($A236&lt;&gt;"",IF(VLOOKUP($A236,Vocabulary!$A:$J,7,)&lt;&gt;"",VLOOKUP($A236,Vocabulary!$A:$J,7,),""),"")</f>
        <v>(CBE Oct 2018): there will no longer be spoken of social address, social name and social capital but of address, name and capital.</v>
      </c>
      <c r="Q236" s="12" t="str">
        <f>IFERROR(IF(VLOOKUP(A236,VocabularyNL!$A:$H,8)=0,"",VLOOKUP(A236,VocabularyNL!$A:$H,8)),"")</f>
        <v>(KBO okt. 2018): er wordt niet langer gesproken over sociaal adres, sociale naam en sociaal kapitaal, maar over adres, naam en kapitaal.</v>
      </c>
      <c r="R236" s="12" t="str">
        <f>IFERROR(IF(VLOOKUP(A236,VocabularyFR!$A:$H,8)=0,"",VLOOKUP(A236,VocabularyFR!$A:$H,8)),"")</f>
        <v>(BCE oct 2018): on ne parlera plus d'adresse sociale, de nom social et de capital social mais d'adresse, de nom et de capital.</v>
      </c>
      <c r="S236" s="12" t="str">
        <f>VLOOKUP(Table9[[#This Row],[Id]],Vocabulary!A:K,11)</f>
        <v>no</v>
      </c>
      <c r="T236" s="12" t="str">
        <f>VLOOKUP(Table9[[#This Row],[Id]],Vocabulary!A:L,12)</f>
        <v>yes</v>
      </c>
    </row>
    <row r="237" spans="1:20" ht="43.2" x14ac:dyDescent="0.3">
      <c r="A237" s="4">
        <v>239</v>
      </c>
      <c r="B237" s="12" t="str">
        <f>IF($A237&lt;&gt;"",IF(VLOOKUP($A237,VocabularyAdoption!$A:$K,8,)=0,"",VLOOKUP($A237,VocabularyAdoption!$A:$K,8,)),"")</f>
        <v>Proposed standard</v>
      </c>
      <c r="C237" s="12" t="str">
        <f>IF($A237&lt;&gt;"",VLOOKUP($A237,Vocabulary!$A:$J,6,),"")</f>
        <v>FED</v>
      </c>
      <c r="D237" s="12" t="str">
        <f>IF($A237&lt;&gt;"",VLOOKUP($A237,Vocabulary!$A:$J,8,),"")</f>
        <v>fed-org</v>
      </c>
      <c r="E237" s="12" t="str">
        <f>IFERROR(VLOOKUP(D237,Prefix!$A:$B,2,),"")</f>
        <v>http://vocab.belgif.be/ns/organization#</v>
      </c>
      <c r="F237" s="12" t="str">
        <f>IF($A237&lt;&gt;"",IF(VLOOKUP($A237,Vocabulary!$A:$J,9,)=0,"",VLOOKUP($A237,Vocabulary!$A:$J,9,)),"")</f>
        <v/>
      </c>
      <c r="G237" s="12" t="str">
        <f>IF($A237&lt;&gt;"",VLOOKUP($A237,Vocabulary!$A:$J,4,),"")</f>
        <v>Organization</v>
      </c>
      <c r="H237" s="12" t="str">
        <f>IF($A237&lt;&gt;"",VLOOKUP($A237,Vocabulary!$A:$J,5,),"")</f>
        <v>Property</v>
      </c>
      <c r="I237" s="12" t="str">
        <f>IF(Table9[[#This Row],[URIName]]="",IF(AND(H237="ConceptScheme",LEFT(D237,7) &lt;&gt; "inspire", LEFT(D237,4) &lt;&gt; "oeaw"),CONCATENATE("&lt;",E237,LOWER(IF(F237="",J237,F237)),"&gt;"),CONCATENATE("&lt;",E237,IF(F237="",J237,F237),"&gt;")),CONCATENATE("&lt;",Table9[[#This Row],[URIName]],"&gt;"))</f>
        <v>&lt;http://vocab.belgif.be/ns/organization#legalStatus&gt;</v>
      </c>
      <c r="J237" s="12" t="str">
        <f>IF($A237&lt;&gt;"",VLOOKUP($A237,Vocabulary!$A:$J,2,),"")</f>
        <v>legalStatus</v>
      </c>
      <c r="K237" s="12" t="str">
        <f>IFERROR(IF(VLOOKUP(A237,VocabularyNL!$A:$G,6)=0,"",VLOOKUP(A237,VocabularyNL!$A:$G,6)),"")</f>
        <v>Rechtsstatus</v>
      </c>
      <c r="L237" s="12" t="str">
        <f>IFERROR(IF(VLOOKUP(A237,VocabularyFR!$A:$G,6)=0,"",VLOOKUP(A237,VocabularyFR!$A:$G,6)),"")</f>
        <v>Statut légal</v>
      </c>
      <c r="M237" s="12" t="str">
        <f>IFERROR(IF(VLOOKUP(A237,Vocabulary!$A:$F,3)=0,"",VLOOKUP(A237,Vocabulary!$A:$F,3)),"")</f>
        <v>The legal status of the registered organization.
E.g. normal situation, judicial agreement, opening bankruptcy etc.</v>
      </c>
      <c r="N237" s="12" t="str">
        <f>IFERROR(IF(VLOOKUP(A237,VocabularyNL!$A:$H,7)=0,"",VLOOKUP(A237,VocabularyNL!$A:$H,7)),"")</f>
        <v>De wettelijke status van de geregistreerde organisatie.
Bijv. normale situatie, gerechtelijke overeenkomst, opening faillissement etc.</v>
      </c>
      <c r="O237" s="12" t="str">
        <f>IFERROR(IF(VLOOKUP(A237,VocabularyFR!$A:$H,7)=0,"",VLOOKUP(A237,VocabularyFR!$A:$H,7)),"")</f>
        <v>Le statut légal de l'organisation enregistrée.
Par exemple: situation normale, accord judiciaire, mise en faillite, etc.</v>
      </c>
      <c r="P237" s="12" t="str">
        <f>IF($A237&lt;&gt;"",IF(VLOOKUP($A237,Vocabulary!$A:$J,7,)&lt;&gt;"",VLOOKUP($A237,Vocabulary!$A:$J,7,),""),"")</f>
        <v/>
      </c>
      <c r="Q237" s="12" t="str">
        <f>IFERROR(IF(VLOOKUP(A237,VocabularyNL!$A:$H,8)=0,"",VLOOKUP(A237,VocabularyNL!$A:$H,8)),"")</f>
        <v/>
      </c>
      <c r="R237" s="12" t="str">
        <f>IFERROR(IF(VLOOKUP(A237,VocabularyFR!$A:$H,8)=0,"",VLOOKUP(A237,VocabularyFR!$A:$H,8)),"")</f>
        <v/>
      </c>
      <c r="S237" s="12" t="str">
        <f>VLOOKUP(Table9[[#This Row],[Id]],Vocabulary!A:K,11)</f>
        <v>no</v>
      </c>
      <c r="T237" s="12" t="str">
        <f>VLOOKUP(Table9[[#This Row],[Id]],Vocabulary!A:L,12)</f>
        <v>yes</v>
      </c>
    </row>
    <row r="238" spans="1:20" ht="43.2" x14ac:dyDescent="0.3">
      <c r="A238" s="4">
        <v>242</v>
      </c>
      <c r="B238" s="12" t="str">
        <f>IF($A238&lt;&gt;"",IF(VLOOKUP($A238,VocabularyAdoption!$A:$K,8,)=0,"",VLOOKUP($A238,VocabularyAdoption!$A:$K,8,)),"")</f>
        <v>Proposed standard</v>
      </c>
      <c r="C238" s="12" t="str">
        <f>IF($A238&lt;&gt;"",VLOOKUP($A238,Vocabulary!$A:$J,6,),"")</f>
        <v>FED</v>
      </c>
      <c r="D238" s="12" t="str">
        <f>IF($A238&lt;&gt;"",VLOOKUP($A238,Vocabulary!$A:$J,8,),"")</f>
        <v>fed-org</v>
      </c>
      <c r="E238" s="12" t="str">
        <f>IFERROR(VLOOKUP(D238,Prefix!$A:$B,2,),"")</f>
        <v>http://vocab.belgif.be/ns/organization#</v>
      </c>
      <c r="F238" s="12" t="str">
        <f>IF($A238&lt;&gt;"",IF(VLOOKUP($A238,Vocabulary!$A:$J,9,)=0,"",VLOOKUP($A238,Vocabulary!$A:$J,9,)),"")</f>
        <v/>
      </c>
      <c r="G238" s="12" t="str">
        <f>IF($A238&lt;&gt;"",VLOOKUP($A238,Vocabulary!$A:$J,4,),"")</f>
        <v>Organization</v>
      </c>
      <c r="H238" s="12" t="str">
        <f>IF($A238&lt;&gt;"",VLOOKUP($A238,Vocabulary!$A:$J,5,),"")</f>
        <v>Property</v>
      </c>
      <c r="I238" s="12" t="str">
        <f>IF(Table9[[#This Row],[URIName]]="",IF(AND(H238="ConceptScheme",LEFT(D238,7) &lt;&gt; "inspire", LEFT(D238,4) &lt;&gt; "oeaw"),CONCATENATE("&lt;",E238,LOWER(IF(F238="",J238,F238)),"&gt;"),CONCATENATE("&lt;",E238,IF(F238="",J238,F238),"&gt;")),CONCATENATE("&lt;",Table9[[#This Row],[URIName]],"&gt;"))</f>
        <v>&lt;http://vocab.belgif.be/ns/organization#organizationType&gt;</v>
      </c>
      <c r="J238" s="12" t="str">
        <f>IF($A238&lt;&gt;"",VLOOKUP($A238,Vocabulary!$A:$J,2,),"")</f>
        <v>organizationType</v>
      </c>
      <c r="K238" s="12" t="str">
        <f>IFERROR(IF(VLOOKUP(A238,VocabularyNL!$A:$G,6)=0,"",VLOOKUP(A238,VocabularyNL!$A:$G,6)),"")</f>
        <v>Organisatietype</v>
      </c>
      <c r="L238" s="12" t="str">
        <f>IFERROR(IF(VLOOKUP(A238,VocabularyFR!$A:$G,6)=0,"",VLOOKUP(A238,VocabularyFR!$A:$G,6)),"")</f>
        <v>Type d'organisation</v>
      </c>
      <c r="M238" s="12" t="str">
        <f>IFERROR(IF(VLOOKUP(A238,Vocabulary!$A:$F,3)=0,"",VLOOKUP(A238,Vocabulary!$A:$F,3)),"")</f>
        <v>Type of organization: 
-natural person or 
-legal entity/undertaking without legal personality.</v>
      </c>
      <c r="N238" s="12" t="str">
        <f>IFERROR(IF(VLOOKUP(A238,VocabularyNL!$A:$H,7)=0,"",VLOOKUP(A238,VocabularyNL!$A:$H,7)),"")</f>
        <v>Type organisatie: 
-natuurlijk persoon of 
-rechtspersoon/onderneming zonder rechtspersoonlijkheid.</v>
      </c>
      <c r="O238" s="12" t="str">
        <f>IFERROR(IF(VLOOKUP(A238,VocabularyFR!$A:$H,7)=0,"",VLOOKUP(A238,VocabularyFR!$A:$H,7)),"")</f>
        <v>Type d'organisation: 
- une entreprise personne physique ou
 -une personne morale/entreprise sans personnalité juridique.</v>
      </c>
      <c r="P238" s="12" t="str">
        <f>IF($A238&lt;&gt;"",IF(VLOOKUP($A238,Vocabulary!$A:$J,7,)&lt;&gt;"",VLOOKUP($A238,Vocabulary!$A:$J,7,),""),"")</f>
        <v/>
      </c>
      <c r="Q238" s="12" t="str">
        <f>IFERROR(IF(VLOOKUP(A238,VocabularyNL!$A:$H,8)=0,"",VLOOKUP(A238,VocabularyNL!$A:$H,8)),"")</f>
        <v/>
      </c>
      <c r="R238" s="12" t="str">
        <f>IFERROR(IF(VLOOKUP(A238,VocabularyFR!$A:$H,8)=0,"",VLOOKUP(A238,VocabularyFR!$A:$H,8)),"")</f>
        <v/>
      </c>
      <c r="S238" s="12" t="str">
        <f>VLOOKUP(Table9[[#This Row],[Id]],Vocabulary!A:K,11)</f>
        <v>no</v>
      </c>
      <c r="T238" s="12" t="str">
        <f>VLOOKUP(Table9[[#This Row],[Id]],Vocabulary!A:L,12)</f>
        <v>yes</v>
      </c>
    </row>
    <row r="239" spans="1:20" ht="72" x14ac:dyDescent="0.3">
      <c r="A239" s="4">
        <v>243</v>
      </c>
      <c r="B239" s="12" t="str">
        <f>IF($A239&lt;&gt;"",IF(VLOOKUP($A239,VocabularyAdoption!$A:$K,8,)=0,"",VLOOKUP($A239,VocabularyAdoption!$A:$K,8,)),"")</f>
        <v>Draft</v>
      </c>
      <c r="C239" s="12" t="str">
        <f>IF($A239&lt;&gt;"",VLOOKUP($A239,Vocabulary!$A:$J,6,),"")</f>
        <v>FED</v>
      </c>
      <c r="D239" s="12" t="str">
        <f>IF($A239&lt;&gt;"",VLOOKUP($A239,Vocabulary!$A:$J,8,),"")</f>
        <v>fed-org</v>
      </c>
      <c r="E239" s="12" t="str">
        <f>IFERROR(VLOOKUP(D239,Prefix!$A:$B,2,),"")</f>
        <v>http://vocab.belgif.be/ns/organization#</v>
      </c>
      <c r="F239" s="12" t="str">
        <f>IF($A239&lt;&gt;"",IF(VLOOKUP($A239,Vocabulary!$A:$J,9,)=0,"",VLOOKUP($A239,Vocabulary!$A:$J,9,)),"")</f>
        <v/>
      </c>
      <c r="G239" s="12" t="str">
        <f>IF($A239&lt;&gt;"",VLOOKUP($A239,Vocabulary!$A:$J,4,),"")</f>
        <v>Organization</v>
      </c>
      <c r="H239" s="12" t="str">
        <f>IF($A239&lt;&gt;"",VLOOKUP($A239,Vocabulary!$A:$J,5,),"")</f>
        <v>Property</v>
      </c>
      <c r="I239" s="12" t="str">
        <f>IF(Table9[[#This Row],[URIName]]="",IF(AND(H239="ConceptScheme",LEFT(D239,7) &lt;&gt; "inspire", LEFT(D239,4) &lt;&gt; "oeaw"),CONCATENATE("&lt;",E239,LOWER(IF(F239="",J239,F239)),"&gt;"),CONCATENATE("&lt;",E239,IF(F239="",J239,F239),"&gt;")),CONCATENATE("&lt;",Table9[[#This Row],[URIName]],"&gt;"))</f>
        <v>&lt;http://vocab.belgif.be/ns/organization#authorization&gt;</v>
      </c>
      <c r="J239" s="12" t="str">
        <f>IF($A239&lt;&gt;"",VLOOKUP($A239,Vocabulary!$A:$J,2,),"")</f>
        <v>authorization</v>
      </c>
      <c r="K239" s="12" t="str">
        <f>IFERROR(IF(VLOOKUP(A239,VocabularyNL!$A:$G,6)=0,"",VLOOKUP(A239,VocabularyNL!$A:$G,6)),"")</f>
        <v>Toelating</v>
      </c>
      <c r="L239" s="12" t="str">
        <f>IFERROR(IF(VLOOKUP(A239,VocabularyFR!$A:$G,6)=0,"",VLOOKUP(A239,VocabularyFR!$A:$G,6)),"")</f>
        <v>Autorisation</v>
      </c>
      <c r="M239" s="12" t="str">
        <f>IFERROR(IF(VLOOKUP(A239,Vocabulary!$A:$F,3)=0,"",VLOOKUP(A239,Vocabulary!$A:$F,3)),"")</f>
        <v>Authorization allowed by an administration to the company.
By authorizations we mean approvals, permits, licenses, ... that can be issued with the intention of carrying out certain activities.</v>
      </c>
      <c r="N239" s="12" t="str">
        <f>IFERROR(IF(VLOOKUP(A239,VocabularyNL!$A:$H,7)=0,"",VLOOKUP(A239,VocabularyNL!$A:$H,7)),"")</f>
        <v xml:space="preserve">Toelating toegestaan zijn door een administratie aan de onderneming.
Onder toelatingen verstaan we erkenningen, vergunningen, licenties,  ... die uitgereikt kunnen worden met de bedoeling bepaalde activiteiten te mogen uitvoeren. </v>
      </c>
      <c r="O239" s="12" t="str">
        <f>IFERROR(IF(VLOOKUP(A239,VocabularyFR!$A:$H,7)=0,"",VLOOKUP(A239,VocabularyFR!$A:$H,7)),"")</f>
        <v>Autorisation autorisée par une administration à la société.
Par autorisations, nous entendons les approbations, permis, licences, ... pouvant être délivrés dans l’intention de réaliser certaines activités.</v>
      </c>
      <c r="P239" s="12" t="str">
        <f>IF($A239&lt;&gt;"",IF(VLOOKUP($A239,Vocabulary!$A:$J,7,)&lt;&gt;"",VLOOKUP($A239,Vocabulary!$A:$J,7,),""),"")</f>
        <v/>
      </c>
      <c r="Q239" s="12" t="str">
        <f>IFERROR(IF(VLOOKUP(A239,VocabularyNL!$A:$H,8)=0,"",VLOOKUP(A239,VocabularyNL!$A:$H,8)),"")</f>
        <v/>
      </c>
      <c r="R239" s="12" t="str">
        <f>IFERROR(IF(VLOOKUP(A239,VocabularyFR!$A:$H,8)=0,"",VLOOKUP(A239,VocabularyFR!$A:$H,8)),"")</f>
        <v/>
      </c>
      <c r="S239" s="12" t="str">
        <f>VLOOKUP(Table9[[#This Row],[Id]],Vocabulary!A:K,11)</f>
        <v>no</v>
      </c>
      <c r="T239" s="12" t="str">
        <f>VLOOKUP(Table9[[#This Row],[Id]],Vocabulary!A:L,12)</f>
        <v>yes</v>
      </c>
    </row>
    <row r="240" spans="1:20" ht="28.8" x14ac:dyDescent="0.3">
      <c r="A240" s="4">
        <v>244</v>
      </c>
      <c r="B240" s="12" t="str">
        <f>IF($A240&lt;&gt;"",IF(VLOOKUP($A240,VocabularyAdoption!$A:$K,8,)=0,"",VLOOKUP($A240,VocabularyAdoption!$A:$K,8,)),"")</f>
        <v>Proposed standard</v>
      </c>
      <c r="C240" s="12" t="str">
        <f>IF($A240&lt;&gt;"",VLOOKUP($A240,Vocabulary!$A:$J,6,),"")</f>
        <v>FED</v>
      </c>
      <c r="D240" s="12" t="str">
        <f>IF($A240&lt;&gt;"",VLOOKUP($A240,Vocabulary!$A:$J,8,),"")</f>
        <v>fed-org</v>
      </c>
      <c r="E240" s="12" t="str">
        <f>IFERROR(VLOOKUP(D240,Prefix!$A:$B,2,),"")</f>
        <v>http://vocab.belgif.be/ns/organization#</v>
      </c>
      <c r="F240" s="12" t="str">
        <f>IF($A240&lt;&gt;"",IF(VLOOKUP($A240,Vocabulary!$A:$J,9,)=0,"",VLOOKUP($A240,Vocabulary!$A:$J,9,)),"")</f>
        <v/>
      </c>
      <c r="G240" s="12" t="str">
        <f>IF($A240&lt;&gt;"",VLOOKUP($A240,Vocabulary!$A:$J,4,),"")</f>
        <v>Organization</v>
      </c>
      <c r="H240" s="12" t="str">
        <f>IF($A240&lt;&gt;"",VLOOKUP($A240,Vocabulary!$A:$J,5,),"")</f>
        <v>Property</v>
      </c>
      <c r="I240" s="12" t="str">
        <f>IF(Table9[[#This Row],[URIName]]="",IF(AND(H240="ConceptScheme",LEFT(D240,7) &lt;&gt; "inspire", LEFT(D240,4) &lt;&gt; "oeaw"),CONCATENATE("&lt;",E240,LOWER(IF(F240="",J240,F240)),"&gt;"),CONCATENATE("&lt;",E240,IF(F240="",J240,F240),"&gt;")),CONCATENATE("&lt;",Table9[[#This Row],[URIName]],"&gt;"))</f>
        <v>&lt;http://vocab.belgif.be/ns/organization#naturalPerson&gt;</v>
      </c>
      <c r="J240" s="12" t="str">
        <f>IF($A240&lt;&gt;"",VLOOKUP($A240,Vocabulary!$A:$J,2,),"")</f>
        <v>naturalPerson</v>
      </c>
      <c r="K240" s="12" t="str">
        <f>IFERROR(IF(VLOOKUP(A240,VocabularyNL!$A:$G,6)=0,"",VLOOKUP(A240,VocabularyNL!$A:$G,6)),"")</f>
        <v>Natuurlijke persoon</v>
      </c>
      <c r="L240" s="12" t="str">
        <f>IFERROR(IF(VLOOKUP(A240,VocabularyFR!$A:$G,6)=0,"",VLOOKUP(A240,VocabularyFR!$A:$G,6)),"")</f>
        <v>Personne physique</v>
      </c>
      <c r="M240" s="12" t="str">
        <f>IFERROR(IF(VLOOKUP(A240,Vocabulary!$A:$F,3)=0,"",VLOOKUP(A240,Vocabulary!$A:$F,3)),"")</f>
        <v>Natural person.</v>
      </c>
      <c r="N240" s="12" t="str">
        <f>IFERROR(IF(VLOOKUP(A240,VocabularyNL!$A:$H,7)=0,"",VLOOKUP(A240,VocabularyNL!$A:$H,7)),"")</f>
        <v>Natuurlijke persoon</v>
      </c>
      <c r="O240" s="12" t="str">
        <f>IFERROR(IF(VLOOKUP(A240,VocabularyFR!$A:$H,7)=0,"",VLOOKUP(A240,VocabularyFR!$A:$H,7)),"")</f>
        <v>Personne physique</v>
      </c>
      <c r="P240" s="12" t="str">
        <f>IF($A240&lt;&gt;"",IF(VLOOKUP($A240,Vocabulary!$A:$J,7,)&lt;&gt;"",VLOOKUP($A240,Vocabulary!$A:$J,7,),""),"")</f>
        <v/>
      </c>
      <c r="Q240" s="12" t="str">
        <f>IFERROR(IF(VLOOKUP(A240,VocabularyNL!$A:$H,8)=0,"",VLOOKUP(A240,VocabularyNL!$A:$H,8)),"")</f>
        <v/>
      </c>
      <c r="R240" s="12" t="str">
        <f>IFERROR(IF(VLOOKUP(A240,VocabularyFR!$A:$H,8)=0,"",VLOOKUP(A240,VocabularyFR!$A:$H,8)),"")</f>
        <v/>
      </c>
      <c r="S240" s="12" t="str">
        <f>VLOOKUP(Table9[[#This Row],[Id]],Vocabulary!A:K,11)</f>
        <v>no</v>
      </c>
      <c r="T240" s="12" t="str">
        <f>VLOOKUP(Table9[[#This Row],[Id]],Vocabulary!A:L,12)</f>
        <v>yes</v>
      </c>
    </row>
    <row r="241" spans="1:20" x14ac:dyDescent="0.3">
      <c r="A241" s="4">
        <v>245</v>
      </c>
      <c r="B241" s="12" t="str">
        <f>IF($A241&lt;&gt;"",IF(VLOOKUP($A241,VocabularyAdoption!$A:$K,8,)=0,"",VLOOKUP($A241,VocabularyAdoption!$A:$K,8,)),"")</f>
        <v>Proposed standard</v>
      </c>
      <c r="C241" s="12" t="str">
        <f>IF($A241&lt;&gt;"",VLOOKUP($A241,Vocabulary!$A:$J,6,),"")</f>
        <v>FED</v>
      </c>
      <c r="D241" s="12" t="str">
        <f>IF($A241&lt;&gt;"",VLOOKUP($A241,Vocabulary!$A:$J,8,),"")</f>
        <v>schema</v>
      </c>
      <c r="E241" s="12" t="str">
        <f>IFERROR(VLOOKUP(D241,Prefix!$A:$B,2,),"")</f>
        <v>http://schema.org/</v>
      </c>
      <c r="F241" s="12" t="str">
        <f>IF($A241&lt;&gt;"",IF(VLOOKUP($A241,Vocabulary!$A:$J,9,)=0,"",VLOOKUP($A241,Vocabulary!$A:$J,9,)),"")</f>
        <v/>
      </c>
      <c r="G241" s="12" t="str">
        <f>IF($A241&lt;&gt;"",VLOOKUP($A241,Vocabulary!$A:$J,4,),"")</f>
        <v>Organization</v>
      </c>
      <c r="H241" s="12" t="str">
        <f>IF($A241&lt;&gt;"",VLOOKUP($A241,Vocabulary!$A:$J,5,),"")</f>
        <v>Property</v>
      </c>
      <c r="I241" s="12" t="str">
        <f>IF(Table9[[#This Row],[URIName]]="",IF(AND(H241="ConceptScheme",LEFT(D241,7) &lt;&gt; "inspire", LEFT(D241,4) &lt;&gt; "oeaw"),CONCATENATE("&lt;",E241,LOWER(IF(F241="",J241,F241)),"&gt;"),CONCATENATE("&lt;",E241,IF(F241="",J241,F241),"&gt;")),CONCATENATE("&lt;",Table9[[#This Row],[URIName]],"&gt;"))</f>
        <v>&lt;http://schema.org/telephone&gt;</v>
      </c>
      <c r="J241" s="12" t="str">
        <f>IF($A241&lt;&gt;"",VLOOKUP($A241,Vocabulary!$A:$J,2,),"")</f>
        <v>telephone</v>
      </c>
      <c r="K241" s="12" t="str">
        <f>IFERROR(IF(VLOOKUP(A241,VocabularyNL!$A:$G,6)=0,"",VLOOKUP(A241,VocabularyNL!$A:$G,6)),"")</f>
        <v>Telefoonnummer</v>
      </c>
      <c r="L241" s="12" t="str">
        <f>IFERROR(IF(VLOOKUP(A241,VocabularyFR!$A:$G,6)=0,"",VLOOKUP(A241,VocabularyFR!$A:$G,6)),"")</f>
        <v>Numéro de téléphone</v>
      </c>
      <c r="M241" s="12" t="str">
        <f>IFERROR(IF(VLOOKUP(A241,Vocabulary!$A:$F,3)=0,"",VLOOKUP(A241,Vocabulary!$A:$F,3)),"")</f>
        <v>Telephone number.</v>
      </c>
      <c r="N241" s="12" t="str">
        <f>IFERROR(IF(VLOOKUP(A241,VocabularyNL!$A:$H,7)=0,"",VLOOKUP(A241,VocabularyNL!$A:$H,7)),"")</f>
        <v>Telefoonnummer</v>
      </c>
      <c r="O241" s="12" t="str">
        <f>IFERROR(IF(VLOOKUP(A241,VocabularyFR!$A:$H,7)=0,"",VLOOKUP(A241,VocabularyFR!$A:$H,7)),"")</f>
        <v>Numéro de téléphone</v>
      </c>
      <c r="P241" s="12" t="str">
        <f>IF($A241&lt;&gt;"",IF(VLOOKUP($A241,Vocabulary!$A:$J,7,)&lt;&gt;"",VLOOKUP($A241,Vocabulary!$A:$J,7,),""),"")</f>
        <v>Pattern: ^\+[1-9]\d{1,14}$</v>
      </c>
      <c r="Q241" s="12" t="str">
        <f>IFERROR(IF(VLOOKUP(A241,VocabularyNL!$A:$H,8)=0,"",VLOOKUP(A241,VocabularyNL!$A:$H,8)),"")</f>
        <v>Pattern: ^\+[1-9]\d{1,14}$</v>
      </c>
      <c r="R241" s="12" t="str">
        <f>IFERROR(IF(VLOOKUP(A241,VocabularyFR!$A:$H,8)=0,"",VLOOKUP(A241,VocabularyFR!$A:$H,8)),"")</f>
        <v>Pattern: ^\+[1-9]\d{1,14}$</v>
      </c>
      <c r="S241" s="12" t="str">
        <f>VLOOKUP(Table9[[#This Row],[Id]],Vocabulary!A:K,11)</f>
        <v>no</v>
      </c>
      <c r="T241" s="12" t="str">
        <f>VLOOKUP(Table9[[#This Row],[Id]],Vocabulary!A:L,12)</f>
        <v>yes</v>
      </c>
    </row>
    <row r="242" spans="1:20" x14ac:dyDescent="0.3">
      <c r="A242" s="4">
        <v>248</v>
      </c>
      <c r="B242" s="12" t="str">
        <f>IF($A242&lt;&gt;"",IF(VLOOKUP($A242,VocabularyAdoption!$A:$K,8,)=0,"",VLOOKUP($A242,VocabularyAdoption!$A:$K,8,)),"")</f>
        <v>Proposed standard</v>
      </c>
      <c r="C242" s="12" t="str">
        <f>IF($A242&lt;&gt;"",VLOOKUP($A242,Vocabulary!$A:$J,6,),"")</f>
        <v>FED</v>
      </c>
      <c r="D242" s="12" t="str">
        <f>IF($A242&lt;&gt;"",VLOOKUP($A242,Vocabulary!$A:$J,8,),"")</f>
        <v>foaf</v>
      </c>
      <c r="E242" s="12" t="str">
        <f>IFERROR(VLOOKUP(D242,Prefix!$A:$B,2,),"")</f>
        <v>http://xmlns.com/foaf/0.1/</v>
      </c>
      <c r="F242" s="12" t="str">
        <f>IF($A242&lt;&gt;"",IF(VLOOKUP($A242,Vocabulary!$A:$J,9,)=0,"",VLOOKUP($A242,Vocabulary!$A:$J,9,)),"")</f>
        <v>foaf:homepage</v>
      </c>
      <c r="G242" s="12" t="str">
        <f>IF($A242&lt;&gt;"",VLOOKUP($A242,Vocabulary!$A:$J,4,),"")</f>
        <v>Organization</v>
      </c>
      <c r="H242" s="12" t="str">
        <f>IF($A242&lt;&gt;"",VLOOKUP($A242,Vocabulary!$A:$J,5,),"")</f>
        <v>Property</v>
      </c>
      <c r="I242" s="12" t="str">
        <f>IF(Table9[[#This Row],[URIName]]="",IF(AND(H242="ConceptScheme",LEFT(D242,7) &lt;&gt; "inspire", LEFT(D242,4) &lt;&gt; "oeaw"),CONCATENATE("&lt;",E242,LOWER(IF(F242="",J242,F242)),"&gt;"),CONCATENATE("&lt;",E242,IF(F242="",J242,F242),"&gt;")),CONCATENATE("&lt;",Table9[[#This Row],[URIName]],"&gt;"))</f>
        <v>&lt;foaf:homepage&gt;</v>
      </c>
      <c r="J242" s="12" t="str">
        <f>IF($A242&lt;&gt;"",VLOOKUP($A242,Vocabulary!$A:$J,2,),"")</f>
        <v>website</v>
      </c>
      <c r="K242" s="12" t="str">
        <f>IFERROR(IF(VLOOKUP(A242,VocabularyNL!$A:$G,6)=0,"",VLOOKUP(A242,VocabularyNL!$A:$G,6)),"")</f>
        <v>Website</v>
      </c>
      <c r="L242" s="12" t="str">
        <f>IFERROR(IF(VLOOKUP(A242,VocabularyFR!$A:$G,6)=0,"",VLOOKUP(A242,VocabularyFR!$A:$G,6)),"")</f>
        <v>Site web</v>
      </c>
      <c r="M242" s="12" t="str">
        <f>IFERROR(IF(VLOOKUP(A242,Vocabulary!$A:$F,3)=0,"",VLOOKUP(A242,Vocabulary!$A:$F,3)),"")</f>
        <v>Website.</v>
      </c>
      <c r="N242" s="12" t="str">
        <f>IFERROR(IF(VLOOKUP(A242,VocabularyNL!$A:$H,7)=0,"",VLOOKUP(A242,VocabularyNL!$A:$H,7)),"")</f>
        <v>Website.</v>
      </c>
      <c r="O242" s="12" t="str">
        <f>IFERROR(IF(VLOOKUP(A242,VocabularyFR!$A:$H,7)=0,"",VLOOKUP(A242,VocabularyFR!$A:$H,7)),"")</f>
        <v>Site web.</v>
      </c>
      <c r="P242" s="12" t="str">
        <f>IF($A242&lt;&gt;"",IF(VLOOKUP($A242,Vocabulary!$A:$J,7,)&lt;&gt;"",VLOOKUP($A242,Vocabulary!$A:$J,7,),""),"")</f>
        <v/>
      </c>
      <c r="Q242" s="12" t="str">
        <f>IFERROR(IF(VLOOKUP(A242,VocabularyNL!$A:$H,8)=0,"",VLOOKUP(A242,VocabularyNL!$A:$H,8)),"")</f>
        <v/>
      </c>
      <c r="R242" s="12" t="str">
        <f>IFERROR(IF(VLOOKUP(A242,VocabularyFR!$A:$H,8)=0,"",VLOOKUP(A242,VocabularyFR!$A:$H,8)),"")</f>
        <v/>
      </c>
      <c r="S242" s="12" t="str">
        <f>VLOOKUP(Table9[[#This Row],[Id]],Vocabulary!A:K,11)</f>
        <v>no</v>
      </c>
      <c r="T242" s="12" t="str">
        <f>VLOOKUP(Table9[[#This Row],[Id]],Vocabulary!A:L,12)</f>
        <v>yes</v>
      </c>
    </row>
    <row r="243" spans="1:20" ht="259.2" x14ac:dyDescent="0.3">
      <c r="A243" s="4">
        <v>249</v>
      </c>
      <c r="B243" s="12" t="str">
        <f>IF($A243&lt;&gt;"",IF(VLOOKUP($A243,VocabularyAdoption!$A:$K,8,)=0,"",VLOOKUP($A243,VocabularyAdoption!$A:$K,8,)),"")</f>
        <v>Proposed standard</v>
      </c>
      <c r="C243" s="12" t="str">
        <f>IF($A243&lt;&gt;"",VLOOKUP($A243,Vocabulary!$A:$J,6,),"")</f>
        <v>FED</v>
      </c>
      <c r="D243" s="12" t="str">
        <f>IF($A243&lt;&gt;"",VLOOKUP($A243,Vocabulary!$A:$J,8,),"")</f>
        <v>locn</v>
      </c>
      <c r="E243" s="12" t="str">
        <f>IFERROR(VLOOKUP(D243,Prefix!$A:$B,2,),"")</f>
        <v>http://www.w3.org/ns/locn#</v>
      </c>
      <c r="F243" s="12" t="str">
        <f>IF($A243&lt;&gt;"",IF(VLOOKUP($A243,Vocabulary!$A:$J,9,)=0,"",VLOOKUP($A243,Vocabulary!$A:$J,9,)),"")</f>
        <v>Address</v>
      </c>
      <c r="G243" s="12" t="str">
        <f>IF($A243&lt;&gt;"",VLOOKUP($A243,Vocabulary!$A:$J,4,),"")</f>
        <v>Location</v>
      </c>
      <c r="H243" s="12" t="str">
        <f>IF($A243&lt;&gt;"",VLOOKUP($A243,Vocabulary!$A:$J,5,),"")</f>
        <v>Class</v>
      </c>
      <c r="I243" s="12" t="str">
        <f>IF(Table9[[#This Row],[URIName]]="",IF(AND(H243="ConceptScheme",LEFT(D243,7) &lt;&gt; "inspire", LEFT(D243,4) &lt;&gt; "oeaw"),CONCATENATE("&lt;",E243,LOWER(IF(F243="",J243,F243)),"&gt;"),CONCATENATE("&lt;",E243,IF(F243="",J243,F243),"&gt;")),CONCATENATE("&lt;",Table9[[#This Row],[URIName]],"&gt;"))</f>
        <v>&lt;Address&gt;</v>
      </c>
      <c r="J243" s="12" t="str">
        <f>IF($A243&lt;&gt;"",VLOOKUP($A243,Vocabulary!$A:$J,2,),"")</f>
        <v>BelgianAddress</v>
      </c>
      <c r="K243" s="12" t="str">
        <f>IFERROR(IF(VLOOKUP(A243,VocabularyNL!$A:$G,6)=0,"",VLOOKUP(A243,VocabularyNL!$A:$G,6)),"")</f>
        <v>Belgisch adres</v>
      </c>
      <c r="L243" s="12" t="str">
        <f>IFERROR(IF(VLOOKUP(A243,VocabularyFR!$A:$G,6)=0,"",VLOOKUP(A243,VocabularyFR!$A:$G,6)),"")</f>
        <v>Adresse belge</v>
      </c>
      <c r="M243" s="12" t="str">
        <f>IFERROR(IF(VLOOKUP(A243,Vocabulary!$A:$F,3)=0,"",VLOOKUP(A243,Vocabulary!$A:$F,3)),"")</f>
        <v xml:space="preserve">An "address representation" as conceptually defined by the INSPIRE Address Representation data type. </v>
      </c>
      <c r="N243" s="12" t="str">
        <f>IFERROR(IF(VLOOKUP(A243,VocabularyNL!$A:$H,7)=0,"",VLOOKUP(A243,VocabularyNL!$A:$H,7)),"")</f>
        <v>Een "adresrepresentatie" zoals conceptueel gedefinieerd door het gegevenstype INSPIRE Address Representation.</v>
      </c>
      <c r="O243" s="12" t="str">
        <f>IFERROR(IF(VLOOKUP(A243,VocabularyFR!$A:$H,7)=0,"",VLOOKUP(A243,VocabularyFR!$A:$H,7)),"")</f>
        <v>Une "représentation d'adresse" définie conceptuellement par le type de données INSPIRE Address Representation.</v>
      </c>
      <c r="P243" s="12" t="str">
        <f>IF($A243&lt;&gt;"",IF(VLOOKUP($A243,Vocabulary!$A:$J,7,)&lt;&gt;"",VLOOKUP($A243,Vocabulary!$A:$J,7,),""),"")</f>
        <v>A Belgian address representing a location.
Information that makes it possible to refer in a structured and unique way to a building unit, a mooring place,  a stand or a parcel based on a town name, a street name, a house number and possibly a bus number and a postcode.
Alternative address designations other than house number or bus number (eg entrance indication, staircase display, floor display ...) or a building name or room name, etc. are possible through an association with address extension. Exchange of foreign addresses must be done using the address presentation object.</v>
      </c>
      <c r="Q243" s="12" t="str">
        <f>IFERROR(IF(VLOOKUP(A243,VocabularyNL!$A:$H,8)=0,"",VLOOKUP(A243,VocabularyNL!$A:$H,8)),"")</f>
        <v>Een Belgisch adres dat een locatie vertegenwoordigt.
Informatie die het mogelijk maakt om op een gestructureerde en unieke manier naar een gebouweenheid, een ligplaats, een stand of een perceel te verwijzen op basis van de naam van een stad, een straatnaam, een huisnummer en eventueel een busnummer en een postcode.
Alternatieve adresaanduidingen anders dan huisnummer of busnummer (bijv. Ingangsindicatie, trappenhuisweergave, vloerdisplay ...) of een naam van een gebouw of een kamer, enz. Zijn mogelijk via een koppeling met adresuitbreiding. Het uitwisselen van buitenlandse adressen moet gebeuren met behulp van het adrespresentatieobject.</v>
      </c>
      <c r="R243" s="12" t="str">
        <f>IFERROR(IF(VLOOKUP(A243,VocabularyFR!$A:$H,8)=0,"",VLOOKUP(A243,VocabularyFR!$A:$H,8)),"")</f>
        <v>Une adresse belge représentant un emplacement.
Informations permettant de faire référence de manière structurée et unique à un bâtiment, un lieu d'amarrage, un stand ou une parcelle en fonction d'un nom de ville, d'un nom de rue, d'un numéro de maison et éventuellement d'un numéro de bus et d'un code postal.
Des noms d'adresse autres que le numéro de maison ou le numéro de bus (par exemple, indication d'entrée, affichage d'escalier, affichage au sol ...) ou un nom de bâtiment ou de chambre, etc. sont possibles via une association avec extension d'adresse. L'échange d'adresses étrangères doit être effectué à l'aide de l'objet de présentation d'adresse.</v>
      </c>
      <c r="S243" s="12" t="str">
        <f>VLOOKUP(Table9[[#This Row],[Id]],Vocabulary!A:K,11)</f>
        <v>no</v>
      </c>
      <c r="T243" s="12" t="str">
        <f>VLOOKUP(Table9[[#This Row],[Id]],Vocabulary!A:L,12)</f>
        <v>yes</v>
      </c>
    </row>
    <row r="244" spans="1:20" ht="57.6" x14ac:dyDescent="0.3">
      <c r="A244" s="4">
        <v>250</v>
      </c>
      <c r="B244" s="12" t="str">
        <f>IF($A244&lt;&gt;"",IF(VLOOKUP($A244,VocabularyAdoption!$A:$K,8,)=0,"",VLOOKUP($A244,VocabularyAdoption!$A:$K,8,)),"")</f>
        <v>Proposed standard</v>
      </c>
      <c r="C244" s="12" t="str">
        <f>IF($A244&lt;&gt;"",VLOOKUP($A244,Vocabulary!$A:$J,6,),"")</f>
        <v>FED</v>
      </c>
      <c r="D244" s="12" t="str">
        <f>IF($A244&lt;&gt;"",VLOOKUP($A244,Vocabulary!$A:$J,8,),"")</f>
        <v>fed-loc</v>
      </c>
      <c r="E244" s="12" t="str">
        <f>IFERROR(VLOOKUP(D244,Prefix!$A:$B,2,),"")</f>
        <v>http://vocab.belgif.be/ns/location#</v>
      </c>
      <c r="F244" s="12" t="str">
        <f>IF($A244&lt;&gt;"",IF(VLOOKUP($A244,Vocabulary!$A:$J,9,)=0,"",VLOOKUP($A244,Vocabulary!$A:$J,9,)),"")</f>
        <v/>
      </c>
      <c r="G244" s="12" t="str">
        <f>IF($A244&lt;&gt;"",VLOOKUP($A244,Vocabulary!$A:$J,4,),"")</f>
        <v>Location</v>
      </c>
      <c r="H244" s="12" t="str">
        <f>IF($A244&lt;&gt;"",VLOOKUP($A244,Vocabulary!$A:$J,5,),"")</f>
        <v>Class</v>
      </c>
      <c r="I244" s="12" t="str">
        <f>IF(Table9[[#This Row],[URIName]]="",IF(AND(H244="ConceptScheme",LEFT(D244,7) &lt;&gt; "inspire", LEFT(D244,4) &lt;&gt; "oeaw"),CONCATENATE("&lt;",E244,LOWER(IF(F244="",J244,F244)),"&gt;"),CONCATENATE("&lt;",E244,IF(F244="",J244,F244),"&gt;")),CONCATENATE("&lt;",Table9[[#This Row],[URIName]],"&gt;"))</f>
        <v>&lt;http://vocab.belgif.be/ns/location#AddressableObject&gt;</v>
      </c>
      <c r="J244" s="12" t="str">
        <f>IF($A244&lt;&gt;"",VLOOKUP($A244,Vocabulary!$A:$J,2,),"")</f>
        <v>AddressableObject</v>
      </c>
      <c r="K244" s="12" t="str">
        <f>IFERROR(IF(VLOOKUP(A244,VocabularyNL!$A:$G,6)=0,"",VLOOKUP(A244,VocabularyNL!$A:$G,6)),"")</f>
        <v>Adresseerbaar object</v>
      </c>
      <c r="L244" s="12" t="str">
        <f>IFERROR(IF(VLOOKUP(A244,VocabularyFR!$A:$G,6)=0,"",VLOOKUP(A244,VocabularyFR!$A:$G,6)),"")</f>
        <v>Objet addressable</v>
      </c>
      <c r="M244" s="12" t="str">
        <f>IFERROR(IF(VLOOKUP(A244,Vocabulary!$A:$F,3)=0,"",VLOOKUP(A244,Vocabulary!$A:$F,3)),"")</f>
        <v>Geographical object that can be identified with an address.
Is abstract, ie the type of addressable object must always be specified (e.g. building unit, parcel, ..).</v>
      </c>
      <c r="N244" s="12" t="str">
        <f>IFERROR(IF(VLOOKUP(A244,VocabularyNL!$A:$H,7)=0,"",VLOOKUP(A244,VocabularyNL!$A:$H,7)),"")</f>
        <v>Geografisch object dat kan worden geïdentificeerd met een adres.
Is abstract, dwz het type adresseerbaar object moet altijd worden gespecificeerd (bijv. Gebouweenheid, perceel, ..).</v>
      </c>
      <c r="O244" s="12" t="str">
        <f>IFERROR(IF(VLOOKUP(A244,VocabularyFR!$A:$H,7)=0,"",VLOOKUP(A244,VocabularyFR!$A:$H,7)),"")</f>
        <v>Objet géographique pouvant être identifié avec une adresse.
Est abstrait, c'est-à-dire que le type d'objet adressable doit toujours être spécifié (par exemple: unité de construction, parcelle, ..).</v>
      </c>
      <c r="P244" s="12" t="str">
        <f>IF($A244&lt;&gt;"",IF(VLOOKUP($A244,Vocabulary!$A:$J,7,)&lt;&gt;"",VLOOKUP($A244,Vocabulary!$A:$J,7,),""),"")</f>
        <v/>
      </c>
      <c r="Q244" s="12" t="str">
        <f>IFERROR(IF(VLOOKUP(A244,VocabularyNL!$A:$H,8)=0,"",VLOOKUP(A244,VocabularyNL!$A:$H,8)),"")</f>
        <v/>
      </c>
      <c r="R244" s="12" t="str">
        <f>IFERROR(IF(VLOOKUP(A244,VocabularyFR!$A:$H,8)=0,"",VLOOKUP(A244,VocabularyFR!$A:$H,8)),"")</f>
        <v/>
      </c>
      <c r="S244" s="12" t="str">
        <f>VLOOKUP(Table9[[#This Row],[Id]],Vocabulary!A:K,11)</f>
        <v>no</v>
      </c>
      <c r="T244" s="12" t="str">
        <f>VLOOKUP(Table9[[#This Row],[Id]],Vocabulary!A:L,12)</f>
        <v>yes</v>
      </c>
    </row>
    <row r="245" spans="1:20" ht="115.2" x14ac:dyDescent="0.3">
      <c r="A245" s="4">
        <v>251</v>
      </c>
      <c r="B245" s="12" t="str">
        <f>IF($A245&lt;&gt;"",IF(VLOOKUP($A245,VocabularyAdoption!$A:$K,8,)=0,"",VLOOKUP($A245,VocabularyAdoption!$A:$K,8,)),"")</f>
        <v>Proposed standard</v>
      </c>
      <c r="C245" s="12" t="str">
        <f>IF($A245&lt;&gt;"",VLOOKUP($A245,Vocabulary!$A:$J,6,),"")</f>
        <v>FED</v>
      </c>
      <c r="D245" s="12" t="str">
        <f>IF($A245&lt;&gt;"",VLOOKUP($A245,Vocabulary!$A:$J,8,),"")</f>
        <v>inspire-ad</v>
      </c>
      <c r="E245" s="12" t="str">
        <f>IFERROR(VLOOKUP(D245,Prefix!$A:$B,2,),"")</f>
        <v>http://inspire.ec.europa.eu/ont/ad#</v>
      </c>
      <c r="F245" s="12" t="str">
        <f>IF($A245&lt;&gt;"",IF(VLOOKUP($A245,Vocabulary!$A:$J,9,)=0,"",VLOOKUP($A245,Vocabulary!$A:$J,9,)),"")</f>
        <v>Address</v>
      </c>
      <c r="G245" s="12" t="str">
        <f>IF($A245&lt;&gt;"",VLOOKUP($A245,Vocabulary!$A:$J,4,),"")</f>
        <v>Location</v>
      </c>
      <c r="H245" s="12" t="str">
        <f>IF($A245&lt;&gt;"",VLOOKUP($A245,Vocabulary!$A:$J,5,),"")</f>
        <v>Class</v>
      </c>
      <c r="I245" s="12" t="str">
        <f>IF(Table9[[#This Row],[URIName]]="",IF(AND(H245="ConceptScheme",LEFT(D245,7) &lt;&gt; "inspire", LEFT(D245,4) &lt;&gt; "oeaw"),CONCATENATE("&lt;",E245,LOWER(IF(F245="",J245,F245)),"&gt;"),CONCATENATE("&lt;",E245,IF(F245="",J245,F245),"&gt;")),CONCATENATE("&lt;",Table9[[#This Row],[URIName]],"&gt;"))</f>
        <v>&lt;Address&gt;</v>
      </c>
      <c r="J245" s="12" t="str">
        <f>IF($A245&lt;&gt;"",VLOOKUP($A245,Vocabulary!$A:$J,2,),"")</f>
        <v>Address</v>
      </c>
      <c r="K245" s="12" t="str">
        <f>IFERROR(IF(VLOOKUP(A245,VocabularyNL!$A:$G,6)=0,"",VLOOKUP(A245,VocabularyNL!$A:$G,6)),"")</f>
        <v>Adres</v>
      </c>
      <c r="L245" s="12" t="str">
        <f>IFERROR(IF(VLOOKUP(A245,VocabularyFR!$A:$G,6)=0,"",VLOOKUP(A245,VocabularyFR!$A:$G,6)),"")</f>
        <v>Adresse</v>
      </c>
      <c r="M245" s="12" t="str">
        <f>IFERROR(IF(VLOOKUP(A245,Vocabulary!$A:$F,3)=0,"",VLOOKUP(A245,Vocabulary!$A:$F,3)),"")</f>
        <v>An address is an identification of the fixed location of a property. The full address is a hierarchy consisting of components such as geographic names, with an increasing level of detail, e.g. town, then street name, then house number or name. It may also include a post code or other postal descriptors. The address may include a path of access but this depends on the function of the address.</v>
      </c>
      <c r="N245" s="12" t="str">
        <f>IFERROR(IF(VLOOKUP(A245,VocabularyNL!$A:$H,7)=0,"",VLOOKUP(A245,VocabularyNL!$A:$H,7)),"")</f>
        <v xml:space="preserve">Een adres is een identificatie van de vaste locatie van een  goed. Het volledige adres is een hiërarchie die bestaat uit componenten zoals geografische namen, met een toenemend detailniveau, b.v. plaats, dan straatnaam, dan huisnummer of naam. Het kan ook een postcode of andere postbeschrijvingen bevatten. Het adres kan een toegangspad bevatten, maar dit is afhankelijk van de functie van het adres.
</v>
      </c>
      <c r="O245" s="12" t="str">
        <f>IFERROR(IF(VLOOKUP(A245,VocabularyFR!$A:$H,7)=0,"",VLOOKUP(A245,VocabularyFR!$A:$H,7)),"")</f>
        <v>Une adresse est une identification de l’emplacement fixe d’une propriété. L'adresse complète est une hiérarchie composée de composants tels que des noms géographiques, avec un niveau de détail croissant, par ex. ville, puis nom de la rue, puis numéro ou nom de la maison. Il peut également inclure un code postal ou d'autres descripteurs postaux. L'adresse peut inclure un chemin d'accès mais cela dépend de la fonction de l'adresse.</v>
      </c>
      <c r="P245" s="12" t="str">
        <f>IF($A245&lt;&gt;"",IF(VLOOKUP($A245,Vocabulary!$A:$J,7,)&lt;&gt;"",VLOOKUP($A245,Vocabulary!$A:$J,7,),""),"")</f>
        <v>An "address representation" as conceptually defined by the INSPIRE Address Representation data type. 
https://github.com/INSPIRE-MIF/technical-guidelines/blob/main/data/ad/dataspecification_ad.pdf (§2.2) (§2.2)</v>
      </c>
      <c r="Q245" s="12" t="str">
        <f>IFERROR(IF(VLOOKUP(A245,VocabularyNL!$A:$H,8)=0,"",VLOOKUP(A245,VocabularyNL!$A:$H,8)),"")</f>
        <v>Een "adresrepresentatie" zoals conceptueel gedefinieerd door het gegevenstype INSPIRE Address Representation.
https://github.com/INSPIRE-MIF/technical-guidelines/blob/main/data/ad/dataspecification_ad.pdf (§2.2)</v>
      </c>
      <c r="R245" s="12" t="str">
        <f>IFERROR(IF(VLOOKUP(A245,VocabularyFR!$A:$H,8)=0,"",VLOOKUP(A245,VocabularyFR!$A:$H,8)),"")</f>
        <v>Une "représentation d'adresse" définie conceptuellement par le type de données INSPIRE Address Representation.
https://github.com/INSPIRE-MIF/technical-guidelines/blob/main/data/ad/dataspecification_ad.pdf (§2.2) (§2.2)</v>
      </c>
      <c r="S245" s="12" t="str">
        <f>VLOOKUP(Table9[[#This Row],[Id]],Vocabulary!A:K,11)</f>
        <v>no</v>
      </c>
      <c r="T245" s="12" t="str">
        <f>VLOOKUP(Table9[[#This Row],[Id]],Vocabulary!A:L,12)</f>
        <v>yes</v>
      </c>
    </row>
    <row r="246" spans="1:20" ht="57.6" x14ac:dyDescent="0.3">
      <c r="A246" s="4">
        <v>252</v>
      </c>
      <c r="B246" s="12" t="str">
        <f>IF($A246&lt;&gt;"",IF(VLOOKUP($A246,VocabularyAdoption!$A:$K,8,)=0,"",VLOOKUP($A246,VocabularyAdoption!$A:$K,8,)),"")</f>
        <v>Proposed standard</v>
      </c>
      <c r="C246" s="12" t="str">
        <f>IF($A246&lt;&gt;"",VLOOKUP($A246,Vocabulary!$A:$J,6,),"")</f>
        <v>FED</v>
      </c>
      <c r="D246" s="12" t="str">
        <f>IF($A246&lt;&gt;"",VLOOKUP($A246,Vocabulary!$A:$J,8,),"")</f>
        <v>fed-loc</v>
      </c>
      <c r="E246" s="12" t="str">
        <f>IFERROR(VLOOKUP(D246,Prefix!$A:$B,2,),"")</f>
        <v>http://vocab.belgif.be/ns/location#</v>
      </c>
      <c r="F246" s="12" t="str">
        <f>IF($A246&lt;&gt;"",IF(VLOOKUP($A246,Vocabulary!$A:$J,9,)=0,"",VLOOKUP($A246,Vocabulary!$A:$J,9,)),"")</f>
        <v/>
      </c>
      <c r="G246" s="12" t="str">
        <f>IF($A246&lt;&gt;"",VLOOKUP($A246,Vocabulary!$A:$J,4,),"")</f>
        <v>Location</v>
      </c>
      <c r="H246" s="12" t="str">
        <f>IF($A246&lt;&gt;"",VLOOKUP($A246,Vocabulary!$A:$J,5,),"")</f>
        <v>Class</v>
      </c>
      <c r="I246" s="12" t="str">
        <f>IF(Table9[[#This Row],[URIName]]="",IF(AND(H246="ConceptScheme",LEFT(D246,7) &lt;&gt; "inspire", LEFT(D246,4) &lt;&gt; "oeaw"),CONCATENATE("&lt;",E246,LOWER(IF(F246="",J246,F246)),"&gt;"),CONCATENATE("&lt;",E246,IF(F246="",J246,F246),"&gt;")),CONCATENATE("&lt;",Table9[[#This Row],[URIName]],"&gt;"))</f>
        <v>&lt;http://vocab.belgif.be/ns/location#BuildingUnit&gt;</v>
      </c>
      <c r="J246" s="12" t="str">
        <f>IF($A246&lt;&gt;"",VLOOKUP($A246,Vocabulary!$A:$J,2,),"")</f>
        <v>BuildingUnit</v>
      </c>
      <c r="K246" s="12" t="str">
        <f>IFERROR(IF(VLOOKUP(A246,VocabularyNL!$A:$G,6)=0,"",VLOOKUP(A246,VocabularyNL!$A:$G,6)),"")</f>
        <v>Gebouw</v>
      </c>
      <c r="L246" s="12" t="str">
        <f>IFERROR(IF(VLOOKUP(A246,VocabularyFR!$A:$G,6)=0,"",VLOOKUP(A246,VocabularyFR!$A:$G,6)),"")</f>
        <v>Batiment</v>
      </c>
      <c r="M246" s="12" t="str">
        <f>IFERROR(IF(VLOOKUP(A246,Vocabulary!$A:$F,3)=0,"",VLOOKUP(A246,Vocabulary!$A:$F,3)),"")</f>
        <v>The smallest unit within a building that is suitable for residential, commercial or recreational purposes and that can be accessed via its own lockable access from the public road, a yard or a common room.</v>
      </c>
      <c r="N246" s="12" t="str">
        <f>IFERROR(IF(VLOOKUP(A246,VocabularyNL!$A:$H,7)=0,"",VLOOKUP(A246,VocabularyNL!$A:$H,7)),"")</f>
        <v>De kleinste eenheid binnen een gebouw die geschikt is voor woon-,bedrijfsmatige,of recreatieve doeleinden en die ontsloten wordt via een eigen afsluitbare toegang vanaf de openbare weg,een erf of een gemeenschappelijke ruimte.</v>
      </c>
      <c r="O246" s="12" t="str">
        <f>IFERROR(IF(VLOOKUP(A246,VocabularyFR!$A:$H,7)=0,"",VLOOKUP(A246,VocabularyFR!$A:$H,7)),"")</f>
        <v>La plus petite unité à l’intérieur d’un bâtiment convenant à des fins d’habitation,d’entreprise ou de récréation et qui est rendue accessible par le biais de son propre accès délimitable  à partir de la voie publique,d’un terrain ou d’un espace commun.</v>
      </c>
      <c r="P246" s="12" t="str">
        <f>IF($A246&lt;&gt;"",IF(VLOOKUP($A246,Vocabulary!$A:$J,7,)&lt;&gt;"",VLOOKUP($A246,Vocabulary!$A:$J,7,),""),"")</f>
        <v/>
      </c>
      <c r="Q246" s="12" t="str">
        <f>IFERROR(IF(VLOOKUP(A246,VocabularyNL!$A:$H,8)=0,"",VLOOKUP(A246,VocabularyNL!$A:$H,8)),"")</f>
        <v/>
      </c>
      <c r="R246" s="12" t="str">
        <f>IFERROR(IF(VLOOKUP(A246,VocabularyFR!$A:$H,8)=0,"",VLOOKUP(A246,VocabularyFR!$A:$H,8)),"")</f>
        <v/>
      </c>
      <c r="S246" s="12" t="str">
        <f>VLOOKUP(Table9[[#This Row],[Id]],Vocabulary!A:K,11)</f>
        <v>no</v>
      </c>
      <c r="T246" s="12" t="str">
        <f>VLOOKUP(Table9[[#This Row],[Id]],Vocabulary!A:L,12)</f>
        <v>yes</v>
      </c>
    </row>
    <row r="247" spans="1:20" ht="28.8" x14ac:dyDescent="0.3">
      <c r="A247" s="4">
        <v>255</v>
      </c>
      <c r="B247" s="12" t="str">
        <f>IF($A247&lt;&gt;"",IF(VLOOKUP($A247,VocabularyAdoption!$A:$K,8,)=0,"",VLOOKUP($A247,VocabularyAdoption!$A:$K,8,)),"")</f>
        <v>Proposed standard</v>
      </c>
      <c r="C247" s="12" t="str">
        <f>IF($A247&lt;&gt;"",VLOOKUP($A247,Vocabulary!$A:$J,6,),"")</f>
        <v>FED</v>
      </c>
      <c r="D247" s="12" t="str">
        <f>IF($A247&lt;&gt;"",VLOOKUP($A247,Vocabulary!$A:$J,8,),"")</f>
        <v>inspire-ad</v>
      </c>
      <c r="E247" s="12" t="str">
        <f>IFERROR(VLOOKUP(D247,Prefix!$A:$B,2,),"")</f>
        <v>http://inspire.ec.europa.eu/ont/ad#</v>
      </c>
      <c r="F247" s="12" t="str">
        <f>IF($A247&lt;&gt;"",IF(VLOOKUP($A247,Vocabulary!$A:$J,9,)=0,"",VLOOKUP($A247,Vocabulary!$A:$J,9,)),"")</f>
        <v>GeographicPosition</v>
      </c>
      <c r="G247" s="12" t="str">
        <f>IF($A247&lt;&gt;"",VLOOKUP($A247,Vocabulary!$A:$J,4,),"")</f>
        <v>Location</v>
      </c>
      <c r="H247" s="12" t="str">
        <f>IF($A247&lt;&gt;"",VLOOKUP($A247,Vocabulary!$A:$J,5,),"")</f>
        <v>Class</v>
      </c>
      <c r="I247" s="12" t="str">
        <f>IF(Table9[[#This Row],[URIName]]="",IF(AND(H247="ConceptScheme",LEFT(D247,7) &lt;&gt; "inspire", LEFT(D247,4) &lt;&gt; "oeaw"),CONCATENATE("&lt;",E247,LOWER(IF(F247="",J247,F247)),"&gt;"),CONCATENATE("&lt;",E247,IF(F247="",J247,F247),"&gt;")),CONCATENATE("&lt;",Table9[[#This Row],[URIName]],"&gt;"))</f>
        <v>&lt;GeographicPosition&gt;</v>
      </c>
      <c r="J247" s="12" t="str">
        <f>IF($A247&lt;&gt;"",VLOOKUP($A247,Vocabulary!$A:$J,2,),"")</f>
        <v>GeographicPosition</v>
      </c>
      <c r="K247" s="12" t="str">
        <f>IFERROR(IF(VLOOKUP(A247,VocabularyNL!$A:$G,6)=0,"",VLOOKUP(A247,VocabularyNL!$A:$G,6)),"")</f>
        <v>Geografische positie</v>
      </c>
      <c r="L247" s="12" t="str">
        <f>IFERROR(IF(VLOOKUP(A247,VocabularyFR!$A:$G,6)=0,"",VLOOKUP(A247,VocabularyFR!$A:$G,6)),"")</f>
        <v>Position géographique</v>
      </c>
      <c r="M247" s="12" t="str">
        <f>IFERROR(IF(VLOOKUP(A247,Vocabulary!$A:$F,3)=0,"",VLOOKUP(A247,Vocabulary!$A:$F,3)),"")</f>
        <v>Geographic position indicated by a point.</v>
      </c>
      <c r="N247" s="12" t="str">
        <f>IFERROR(IF(VLOOKUP(A247,VocabularyNL!$A:$H,7)=0,"",VLOOKUP(A247,VocabularyNL!$A:$H,7)),"")</f>
        <v>Geografische positie aangegeven dmv een punt.</v>
      </c>
      <c r="O247" s="12" t="str">
        <f>IFERROR(IF(VLOOKUP(A247,VocabularyFR!$A:$H,7)=0,"",VLOOKUP(A247,VocabularyFR!$A:$H,7)),"")</f>
        <v>Position géographique indiquée par un point.</v>
      </c>
      <c r="P247" s="12" t="str">
        <f>IF($A247&lt;&gt;"",IF(VLOOKUP($A247,Vocabulary!$A:$J,7,)&lt;&gt;"",VLOOKUP($A247,Vocabulary!$A:$J,7,),""),"")</f>
        <v/>
      </c>
      <c r="Q247" s="12" t="str">
        <f>IFERROR(IF(VLOOKUP(A247,VocabularyNL!$A:$H,8)=0,"",VLOOKUP(A247,VocabularyNL!$A:$H,8)),"")</f>
        <v/>
      </c>
      <c r="R247" s="12" t="str">
        <f>IFERROR(IF(VLOOKUP(A247,VocabularyFR!$A:$H,8)=0,"",VLOOKUP(A247,VocabularyFR!$A:$H,8)),"")</f>
        <v/>
      </c>
      <c r="S247" s="12" t="str">
        <f>VLOOKUP(Table9[[#This Row],[Id]],Vocabulary!A:K,11)</f>
        <v>no</v>
      </c>
      <c r="T247" s="12" t="str">
        <f>VLOOKUP(Table9[[#This Row],[Id]],Vocabulary!A:L,12)</f>
        <v>yes</v>
      </c>
    </row>
    <row r="248" spans="1:20" ht="244.8" x14ac:dyDescent="0.3">
      <c r="A248" s="4">
        <v>256</v>
      </c>
      <c r="B248" s="12" t="str">
        <f>IF($A248&lt;&gt;"",IF(VLOOKUP($A248,VocabularyAdoption!$A:$K,8,)=0,"",VLOOKUP($A248,VocabularyAdoption!$A:$K,8,)),"")</f>
        <v>Proposed standard</v>
      </c>
      <c r="C248" s="12" t="str">
        <f>IF($A248&lt;&gt;"",VLOOKUP($A248,Vocabulary!$A:$J,6,),"")</f>
        <v>FED</v>
      </c>
      <c r="D248" s="12" t="str">
        <f>IF($A248&lt;&gt;"",VLOOKUP($A248,Vocabulary!$A:$J,8,),"")</f>
        <v>adms</v>
      </c>
      <c r="E248" s="12" t="str">
        <f>IFERROR(VLOOKUP(D248,Prefix!$A:$B,2,),"")</f>
        <v>http://www.w3.org/ns/adms#</v>
      </c>
      <c r="F248" s="12" t="str">
        <f>IF($A248&lt;&gt;"",IF(VLOOKUP($A248,Vocabulary!$A:$J,9,)=0,"",VLOOKUP($A248,Vocabulary!$A:$J,9,)),"")</f>
        <v/>
      </c>
      <c r="G248" s="12" t="str">
        <f>IF($A248&lt;&gt;"",VLOOKUP($A248,Vocabulary!$A:$J,4,),"")</f>
        <v>Generic</v>
      </c>
      <c r="H248" s="12" t="str">
        <f>IF($A248&lt;&gt;"",VLOOKUP($A248,Vocabulary!$A:$J,5,),"")</f>
        <v>Class</v>
      </c>
      <c r="I248" s="12" t="str">
        <f>IF(Table9[[#This Row],[URIName]]="",IF(AND(H248="ConceptScheme",LEFT(D248,7) &lt;&gt; "inspire", LEFT(D248,4) &lt;&gt; "oeaw"),CONCATENATE("&lt;",E248,LOWER(IF(F248="",J248,F248)),"&gt;"),CONCATENATE("&lt;",E248,IF(F248="",J248,F248),"&gt;")),CONCATENATE("&lt;",Table9[[#This Row],[URIName]],"&gt;"))</f>
        <v>&lt;http://www.w3.org/ns/adms#Identifier&gt;</v>
      </c>
      <c r="J248" s="12" t="str">
        <f>IF($A248&lt;&gt;"",VLOOKUP($A248,Vocabulary!$A:$J,2,),"")</f>
        <v>Identifier</v>
      </c>
      <c r="K248" s="12" t="str">
        <f>IFERROR(IF(VLOOKUP(A248,VocabularyNL!$A:$G,6)=0,"",VLOOKUP(A248,VocabularyNL!$A:$G,6)),"")</f>
        <v>Identifier (complex)</v>
      </c>
      <c r="L248" s="12" t="str">
        <f>IFERROR(IF(VLOOKUP(A248,VocabularyFR!$A:$G,6)=0,"",VLOOKUP(A248,VocabularyFR!$A:$G,6)),"")</f>
        <v>Identifiant (complexe)</v>
      </c>
      <c r="M248" s="12" t="str">
        <f>IFERROR(IF(VLOOKUP(A248,Vocabulary!$A:$F,3)=0,"",VLOOKUP(A248,Vocabulary!$A:$F,3)),"")</f>
        <v>This class is based on the UN/CEFACT Identifier complex type defined in See Section 5.8 of Core Components Data Type Catalogue Version 3.1 (http://www.unece.org/fileadmin/DAM/cefact/codesfortrade/CCTS/CCTS-DTCatalogueVersion3p1.pdf) 
In RDF this is expressed using the following properties: 
- the content string should be provided using skos:notation, datatyped with the identifier scheme (including the version number if appropriate); 
- use dcterms:creator to link to a class describing the agency that manages the identifier scheme or adms:schemaAgency to provide the name as a literal. 
Although not part of the ADMS conceptual model, it may be useful to provide further properties to the Identifier class such as dcterms:created to provide the date on which the identifier was issued.</v>
      </c>
      <c r="N248" s="12" t="str">
        <f>IFERROR(IF(VLOOKUP(A248,VocabularyNL!$A:$H,7)=0,"",VLOOKUP(A248,VocabularyNL!$A:$H,7)),"")</f>
        <v>Deze klasse is gebaseerd op het type UN / CEFACT Identifier-complex dat is gedefinieerd in Zie sectie 5.8 van Core-componenten gegevenstype catalogusversie 3.1 (http://www.unece.org/fileadmin/DAM/cefact/codesfortrade/CCTS/CCTS-DTCatalogueVersion3p1. pdf)
In RDF wordt dit uitgedrukt met behulp van de volgende eigenschappen:
- de inhoudstring moet worden verstrekt met gebruik van skos:notatie, datatype met het identificatieschema (inclusief het versienummer, indien van toepassing);
- gebruik dcterms:creator om te linken naar een klasse die het bureau beschrijft dat het identificatieschema beheert of adms:schemaAgency om de naam als een letterlijke naam te geven.
Hoewel het geen deel uitmaakt van het ADMS-conceptuele model, kan het nuttig zijn om verdere eigenschappen aan te brengen in de klasse Identifier, zoals dcterms:created om de datum op te geven waarop de identifier is uitgegeven.</v>
      </c>
      <c r="O248" s="12" t="str">
        <f>IFERROR(IF(VLOOKUP(A248,VocabularyFR!$A:$H,7)=0,"",VLOOKUP(A248,VocabularyFR!$A:$H,7)),"")</f>
        <v>Cette classe est basée sur le type complexe d'identifiant CEFACT-ONU défini dans Voir la section Section 5.8 du Catalogue de types de données des composants centraux, version 3.1 (http://www.unece.org/fileadmin/DAM/cefact/codesfortrade/CCTS/CCTS-DTCatalogueVersion3p1. pdf)
En RDF, cela est exprimé à l'aide des propriétés suivantes:
- la chaîne de contenu doit être fournie en utilisant skos:notation, dactylographiée avec le schéma d'identificateur (y compris le numéro de version, le cas échéant);
- use dcterms:creator pour se connecter à une classe décrivant l'agence qui gère le schéma d'identificateur ou adms:schemaAgency pour fournir le nom sous forme littérale.
Bien que cela ne fasse pas partie du modèle conceptuel ADMS, il peut être utile de fournir des propriétés supplémentaires à la classe Identifier, telles que dcterms:created  pour fournir la date à laquelle l'identifiant a été émis.</v>
      </c>
      <c r="P248" s="12" t="str">
        <f>IF($A248&lt;&gt;"",IF(VLOOKUP($A248,Vocabulary!$A:$J,7,)&lt;&gt;"",VLOOKUP($A248,Vocabulary!$A:$J,7,),""),"")</f>
        <v/>
      </c>
      <c r="Q248" s="12" t="str">
        <f>IFERROR(IF(VLOOKUP(A248,VocabularyNL!$A:$H,8)=0,"",VLOOKUP(A248,VocabularyNL!$A:$H,8)),"")</f>
        <v/>
      </c>
      <c r="R248" s="12" t="str">
        <f>IFERROR(IF(VLOOKUP(A248,VocabularyFR!$A:$H,8)=0,"",VLOOKUP(A248,VocabularyFR!$A:$H,8)),"")</f>
        <v/>
      </c>
      <c r="S248" s="12" t="str">
        <f>VLOOKUP(Table9[[#This Row],[Id]],Vocabulary!A:K,11)</f>
        <v>no</v>
      </c>
      <c r="T248" s="12" t="str">
        <f>VLOOKUP(Table9[[#This Row],[Id]],Vocabulary!A:L,12)</f>
        <v>yes</v>
      </c>
    </row>
    <row r="249" spans="1:20" ht="86.4" x14ac:dyDescent="0.3">
      <c r="A249" s="4">
        <v>257</v>
      </c>
      <c r="B249" s="12" t="str">
        <f>IF($A249&lt;&gt;"",IF(VLOOKUP($A249,VocabularyAdoption!$A:$K,8,)=0,"",VLOOKUP($A249,VocabularyAdoption!$A:$K,8,)),"")</f>
        <v>Proposed standard</v>
      </c>
      <c r="C249" s="12" t="str">
        <f>IF($A249&lt;&gt;"",VLOOKUP($A249,Vocabulary!$A:$J,6,),"")</f>
        <v>FED</v>
      </c>
      <c r="D249" s="12" t="str">
        <f>IF($A249&lt;&gt;"",VLOOKUP($A249,Vocabulary!$A:$J,8,),"")</f>
        <v>fed-loc</v>
      </c>
      <c r="E249" s="12" t="str">
        <f>IFERROR(VLOOKUP(D249,Prefix!$A:$B,2,),"")</f>
        <v>http://vocab.belgif.be/ns/location#</v>
      </c>
      <c r="F249" s="12" t="str">
        <f>IF($A249&lt;&gt;"",IF(VLOOKUP($A249,Vocabulary!$A:$J,9,)=0,"",VLOOKUP($A249,Vocabulary!$A:$J,9,)),"")</f>
        <v/>
      </c>
      <c r="G249" s="12" t="str">
        <f>IF($A249&lt;&gt;"",VLOOKUP($A249,Vocabulary!$A:$J,4,),"")</f>
        <v>Location</v>
      </c>
      <c r="H249" s="12" t="str">
        <f>IF($A249&lt;&gt;"",VLOOKUP($A249,Vocabulary!$A:$J,5,),"")</f>
        <v>Class</v>
      </c>
      <c r="I249" s="12" t="str">
        <f>IF(Table9[[#This Row],[URIName]]="",IF(AND(H249="ConceptScheme",LEFT(D249,7) &lt;&gt; "inspire", LEFT(D249,4) &lt;&gt; "oeaw"),CONCATENATE("&lt;",E249,LOWER(IF(F249="",J249,F249)),"&gt;"),CONCATENATE("&lt;",E249,IF(F249="",J249,F249),"&gt;")),CONCATENATE("&lt;",Table9[[#This Row],[URIName]],"&gt;"))</f>
        <v>&lt;http://vocab.belgif.be/ns/location#MooringPlace&gt;</v>
      </c>
      <c r="J249" s="12" t="str">
        <f>IF($A249&lt;&gt;"",VLOOKUP($A249,Vocabulary!$A:$J,2,),"")</f>
        <v>MooringPlace</v>
      </c>
      <c r="K249" s="12" t="str">
        <f>IFERROR(IF(VLOOKUP(A249,VocabularyNL!$A:$G,6)=0,"",VLOOKUP(A249,VocabularyNL!$A:$G,6)),"")</f>
        <v>Aanlegplaats</v>
      </c>
      <c r="L249" s="12" t="str">
        <f>IFERROR(IF(VLOOKUP(A249,VocabularyFR!$A:$G,6)=0,"",VLOOKUP(A249,VocabularyFR!$A:$G,6)),"")</f>
        <v>Amarrage</v>
      </c>
      <c r="M249" s="12" t="str">
        <f>IFERROR(IF(VLOOKUP(A249,Vocabulary!$A:$F,3)=0,"",VLOOKUP(A249,Vocabulary!$A:$F,3)),"")</f>
        <v>A specifically designated place in the water, whether or not supplemented by a piece of land or a piece of land on the bank, allocated by the competent communal body and intended for the permanent anchorage of a vessel suitable for residential, commercial and recreational purposes</v>
      </c>
      <c r="N249" s="12" t="str">
        <f>IFERROR(IF(VLOOKUP(A249,VocabularyNL!$A:$H,7)=0,"",VLOOKUP(A249,VocabularyNL!$A:$H,7)),"")</f>
        <v>Een door het bevoegde gemeentelijke orgaan als zodanig aangewezen plaats in het water al dan niet aangevuld met een op de oever aanwezig terrein of een gedeelte daarvan, die bestemd is voor het permanent afmeren van een vaartuig voor woon-, bedrijfsmatige of recreatieve doeleinden.</v>
      </c>
      <c r="O249" s="12" t="str">
        <f>IFERROR(IF(VLOOKUP(A249,VocabularyFR!$A:$H,7)=0,"",VLOOKUP(A249,VocabularyFR!$A:$H,7)),"")</f>
        <v>Un endroit spécifiquement désigné dans l’eau, complété ou non par un terrain ou une partie de terrain sur la berge, attribué par l’organisme communal compétent et qui est destiné au mouillage permanent d’un navire adapté à des fins résidentielles, commerciales ou recréationnelles.</v>
      </c>
      <c r="P249" s="12" t="str">
        <f>IF($A249&lt;&gt;"",IF(VLOOKUP($A249,Vocabulary!$A:$J,7,)&lt;&gt;"",VLOOKUP($A249,Vocabulary!$A:$J,7,),""),"")</f>
        <v/>
      </c>
      <c r="Q249" s="12" t="str">
        <f>IFERROR(IF(VLOOKUP(A249,VocabularyNL!$A:$H,8)=0,"",VLOOKUP(A249,VocabularyNL!$A:$H,8)),"")</f>
        <v/>
      </c>
      <c r="R249" s="12" t="str">
        <f>IFERROR(IF(VLOOKUP(A249,VocabularyFR!$A:$H,8)=0,"",VLOOKUP(A249,VocabularyFR!$A:$H,8)),"")</f>
        <v/>
      </c>
      <c r="S249" s="12" t="str">
        <f>VLOOKUP(Table9[[#This Row],[Id]],Vocabulary!A:K,11)</f>
        <v>no</v>
      </c>
      <c r="T249" s="12" t="str">
        <f>VLOOKUP(Table9[[#This Row],[Id]],Vocabulary!A:L,12)</f>
        <v>yes</v>
      </c>
    </row>
    <row r="250" spans="1:20" ht="57.6" x14ac:dyDescent="0.3">
      <c r="A250" s="4">
        <v>258</v>
      </c>
      <c r="B250" s="12" t="str">
        <f>IF($A250&lt;&gt;"",IF(VLOOKUP($A250,VocabularyAdoption!$A:$K,8,)=0,"",VLOOKUP($A250,VocabularyAdoption!$A:$K,8,)),"")</f>
        <v>Proposed standard</v>
      </c>
      <c r="C250" s="12" t="str">
        <f>IF($A250&lt;&gt;"",VLOOKUP($A250,Vocabulary!$A:$J,6,),"")</f>
        <v>FED</v>
      </c>
      <c r="D250" s="12" t="str">
        <f>IF($A250&lt;&gt;"",VLOOKUP($A250,Vocabulary!$A:$J,8,),"")</f>
        <v>fed-loc</v>
      </c>
      <c r="E250" s="12" t="str">
        <f>IFERROR(VLOOKUP(D250,Prefix!$A:$B,2,),"")</f>
        <v>http://vocab.belgif.be/ns/location#</v>
      </c>
      <c r="F250" s="12" t="str">
        <f>IF($A250&lt;&gt;"",IF(VLOOKUP($A250,Vocabulary!$A:$J,9,)=0,"",VLOOKUP($A250,Vocabulary!$A:$J,9,)),"")</f>
        <v/>
      </c>
      <c r="G250" s="12" t="str">
        <f>IF($A250&lt;&gt;"",VLOOKUP($A250,Vocabulary!$A:$J,4,),"")</f>
        <v>Location</v>
      </c>
      <c r="H250" s="12" t="str">
        <f>IF($A250&lt;&gt;"",VLOOKUP($A250,Vocabulary!$A:$J,5,),"")</f>
        <v>Class</v>
      </c>
      <c r="I250" s="12" t="str">
        <f>IF(Table9[[#This Row],[URIName]]="",IF(AND(H250="ConceptScheme",LEFT(D250,7) &lt;&gt; "inspire", LEFT(D250,4) &lt;&gt; "oeaw"),CONCATENATE("&lt;",E250,LOWER(IF(F250="",J250,F250)),"&gt;"),CONCATENATE("&lt;",E250,IF(F250="",J250,F250),"&gt;")),CONCATENATE("&lt;",Table9[[#This Row],[URIName]],"&gt;"))</f>
        <v>&lt;http://vocab.belgif.be/ns/location#Municipality&gt;</v>
      </c>
      <c r="J250" s="12" t="str">
        <f>IF($A250&lt;&gt;"",VLOOKUP($A250,Vocabulary!$A:$J,2,),"")</f>
        <v>Municipality</v>
      </c>
      <c r="K250" s="12" t="str">
        <f>IFERROR(IF(VLOOKUP(A250,VocabularyNL!$A:$G,6)=0,"",VLOOKUP(A250,VocabularyNL!$A:$G,6)),"")</f>
        <v>Gemeente</v>
      </c>
      <c r="L250" s="12" t="str">
        <f>IFERROR(IF(VLOOKUP(A250,VocabularyFR!$A:$G,6)=0,"",VLOOKUP(A250,VocabularyFR!$A:$G,6)),"")</f>
        <v>Commune</v>
      </c>
      <c r="M250" s="12" t="str">
        <f>IFERROR(IF(VLOOKUP(A250,Vocabulary!$A:$F,3)=0,"",VLOOKUP(A250,Vocabulary!$A:$F,3)),"")</f>
        <v>Official administrative zone of the Belgian territory. The municipality is the smallest administrative part of the Belgian territory whose boundaries can only be changed by the legislator.</v>
      </c>
      <c r="N250" s="12" t="str">
        <f>IFERROR(IF(VLOOKUP(A250,VocabularyNL!$A:$H,7)=0,"",VLOOKUP(A250,VocabularyNL!$A:$H,7)),"")</f>
        <v>Officiële administratieve zone van het Belgisch grondgebied. De gemeente is het kleinste administratieve deel van het Belgisch grondgebied waarvan de grenzen enkel door de wetgever kunnen worden gewijzigd.</v>
      </c>
      <c r="O250" s="12" t="str">
        <f>IFERROR(IF(VLOOKUP(A250,VocabularyFR!$A:$H,7)=0,"",VLOOKUP(A250,VocabularyFR!$A:$H,7)),"")</f>
        <v>Zone administrative officielle du territoire belge. La commune est la plus petite partie administrative du territoire belge dont les limites ne peuvent être modifiées que par le législateur.</v>
      </c>
      <c r="P250" s="12" t="str">
        <f>IF($A250&lt;&gt;"",IF(VLOOKUP($A250,Vocabulary!$A:$J,7,)&lt;&gt;"",VLOOKUP($A250,Vocabulary!$A:$J,7,),""),"")</f>
        <v/>
      </c>
      <c r="Q250" s="12" t="str">
        <f>IFERROR(IF(VLOOKUP(A250,VocabularyNL!$A:$H,8)=0,"",VLOOKUP(A250,VocabularyNL!$A:$H,8)),"")</f>
        <v/>
      </c>
      <c r="R250" s="12" t="str">
        <f>IFERROR(IF(VLOOKUP(A250,VocabularyFR!$A:$H,8)=0,"",VLOOKUP(A250,VocabularyFR!$A:$H,8)),"")</f>
        <v/>
      </c>
      <c r="S250" s="12" t="str">
        <f>VLOOKUP(Table9[[#This Row],[Id]],Vocabulary!A:K,11)</f>
        <v>no</v>
      </c>
      <c r="T250" s="12" t="str">
        <f>VLOOKUP(Table9[[#This Row],[Id]],Vocabulary!A:L,12)</f>
        <v>yes</v>
      </c>
    </row>
    <row r="251" spans="1:20" ht="43.2" x14ac:dyDescent="0.3">
      <c r="A251" s="4">
        <v>260</v>
      </c>
      <c r="B251" s="12" t="str">
        <f>IF($A251&lt;&gt;"",IF(VLOOKUP($A251,VocabularyAdoption!$A:$K,8,)=0,"",VLOOKUP($A251,VocabularyAdoption!$A:$K,8,)),"")</f>
        <v>Proposed standard</v>
      </c>
      <c r="C251" s="12" t="str">
        <f>IF($A251&lt;&gt;"",VLOOKUP($A251,Vocabulary!$A:$J,6,),"")</f>
        <v>FED</v>
      </c>
      <c r="D251" s="12" t="str">
        <f>IF($A251&lt;&gt;"",VLOOKUP($A251,Vocabulary!$A:$J,8,),"")</f>
        <v>fed-loc</v>
      </c>
      <c r="E251" s="12" t="str">
        <f>IFERROR(VLOOKUP(D251,Prefix!$A:$B,2,),"")</f>
        <v>http://vocab.belgif.be/ns/location#</v>
      </c>
      <c r="F251" s="12" t="str">
        <f>IF($A251&lt;&gt;"",IF(VLOOKUP($A251,Vocabulary!$A:$J,9,)=0,"",VLOOKUP($A251,Vocabulary!$A:$J,9,)),"")</f>
        <v/>
      </c>
      <c r="G251" s="12" t="str">
        <f>IF($A251&lt;&gt;"",VLOOKUP($A251,Vocabulary!$A:$J,4,),"")</f>
        <v>Location</v>
      </c>
      <c r="H251" s="12" t="str">
        <f>IF($A251&lt;&gt;"",VLOOKUP($A251,Vocabulary!$A:$J,5,),"")</f>
        <v>Class</v>
      </c>
      <c r="I251" s="12" t="str">
        <f>IF(Table9[[#This Row],[URIName]]="",IF(AND(H251="ConceptScheme",LEFT(D251,7) &lt;&gt; "inspire", LEFT(D251,4) &lt;&gt; "oeaw"),CONCATENATE("&lt;",E251,LOWER(IF(F251="",J251,F251)),"&gt;"),CONCATENATE("&lt;",E251,IF(F251="",J251,F251),"&gt;")),CONCATENATE("&lt;",Table9[[#This Row],[URIName]],"&gt;"))</f>
        <v>&lt;http://vocab.belgif.be/ns/location#Parcel&gt;</v>
      </c>
      <c r="J251" s="12" t="str">
        <f>IF($A251&lt;&gt;"",VLOOKUP($A251,Vocabulary!$A:$J,2,),"")</f>
        <v>Parcel</v>
      </c>
      <c r="K251" s="12" t="str">
        <f>IFERROR(IF(VLOOKUP(A251,VocabularyNL!$A:$G,6)=0,"",VLOOKUP(A251,VocabularyNL!$A:$G,6)),"")</f>
        <v>Perceel</v>
      </c>
      <c r="L251" s="12" t="str">
        <f>IFERROR(IF(VLOOKUP(A251,VocabularyFR!$A:$G,6)=0,"",VLOOKUP(A251,VocabularyFR!$A:$G,6)),"")</f>
        <v>Parcelle</v>
      </c>
      <c r="M251" s="12" t="str">
        <f>IFERROR(IF(VLOOKUP(A251,Vocabulary!$A:$F,3)=0,"",VLOOKUP(A251,Vocabulary!$A:$F,3)),"")</f>
        <v>A "parcel" is a part of the territory officially established with a cadastral or administrative purpose.</v>
      </c>
      <c r="N251" s="12" t="str">
        <f>IFERROR(IF(VLOOKUP(A251,VocabularyNL!$A:$H,7)=0,"",VLOOKUP(A251,VocabularyNL!$A:$H,7)),"")</f>
        <v>Een “perceel” is een deel van het grondgebied officieel vastgesteld met een kadastraal of administratief doel.</v>
      </c>
      <c r="O251" s="12" t="str">
        <f>IFERROR(IF(VLOOKUP(A251,VocabularyFR!$A:$H,7)=0,"",VLOOKUP(A251,VocabularyFR!$A:$H,7)),"")</f>
        <v>Une « parcelle » est une portion du territoire officiellement délimitée dans un but cadastral ou administratif.</v>
      </c>
      <c r="P251" s="12" t="str">
        <f>IF($A251&lt;&gt;"",IF(VLOOKUP($A251,Vocabulary!$A:$J,7,)&lt;&gt;"",VLOOKUP($A251,Vocabulary!$A:$J,7,),""),"")</f>
        <v/>
      </c>
      <c r="Q251" s="12" t="str">
        <f>IFERROR(IF(VLOOKUP(A251,VocabularyNL!$A:$H,8)=0,"",VLOOKUP(A251,VocabularyNL!$A:$H,8)),"")</f>
        <v/>
      </c>
      <c r="R251" s="12" t="str">
        <f>IFERROR(IF(VLOOKUP(A251,VocabularyFR!$A:$H,8)=0,"",VLOOKUP(A251,VocabularyFR!$A:$H,8)),"")</f>
        <v/>
      </c>
      <c r="S251" s="12" t="str">
        <f>VLOOKUP(Table9[[#This Row],[Id]],Vocabulary!A:K,11)</f>
        <v>no</v>
      </c>
      <c r="T251" s="12" t="str">
        <f>VLOOKUP(Table9[[#This Row],[Id]],Vocabulary!A:L,12)</f>
        <v>yes</v>
      </c>
    </row>
    <row r="252" spans="1:20" ht="57.6" x14ac:dyDescent="0.3">
      <c r="A252" s="4">
        <v>261</v>
      </c>
      <c r="B252" s="12" t="str">
        <f>IF($A252&lt;&gt;"",IF(VLOOKUP($A252,VocabularyAdoption!$A:$K,8,)=0,"",VLOOKUP($A252,VocabularyAdoption!$A:$K,8,)),"")</f>
        <v>Draft</v>
      </c>
      <c r="C252" s="12" t="str">
        <f>IF($A252&lt;&gt;"",VLOOKUP($A252,Vocabulary!$A:$J,6,),"")</f>
        <v>FED</v>
      </c>
      <c r="D252" s="12" t="str">
        <f>IF($A252&lt;&gt;"",VLOOKUP($A252,Vocabulary!$A:$J,8,),"")</f>
        <v>fed-loc</v>
      </c>
      <c r="E252" s="12" t="str">
        <f>IFERROR(VLOOKUP(D252,Prefix!$A:$B,2,),"")</f>
        <v>http://vocab.belgif.be/ns/location#</v>
      </c>
      <c r="F252" s="12" t="str">
        <f>IF($A252&lt;&gt;"",IF(VLOOKUP($A252,Vocabulary!$A:$J,9,)=0,"",VLOOKUP($A252,Vocabulary!$A:$J,9,)),"")</f>
        <v/>
      </c>
      <c r="G252" s="12" t="str">
        <f>IF($A252&lt;&gt;"",VLOOKUP($A252,Vocabulary!$A:$J,4,),"")</f>
        <v>Location</v>
      </c>
      <c r="H252" s="12" t="str">
        <f>IF($A252&lt;&gt;"",VLOOKUP($A252,Vocabulary!$A:$J,5,),"")</f>
        <v>Class</v>
      </c>
      <c r="I252" s="12" t="str">
        <f>IF(Table9[[#This Row],[URIName]]="",IF(AND(H252="ConceptScheme",LEFT(D252,7) &lt;&gt; "inspire", LEFT(D252,4) &lt;&gt; "oeaw"),CONCATENATE("&lt;",E252,LOWER(IF(F252="",J252,F252)),"&gt;"),CONCATENATE("&lt;",E252,IF(F252="",J252,F252),"&gt;")),CONCATENATE("&lt;",Table9[[#This Row],[URIName]],"&gt;"))</f>
        <v>&lt;http://vocab.belgif.be/ns/location#PartOfMunicipality&gt;</v>
      </c>
      <c r="J252" s="12" t="str">
        <f>IF($A252&lt;&gt;"",VLOOKUP($A252,Vocabulary!$A:$J,2,),"")</f>
        <v>PartOfMunicipality</v>
      </c>
      <c r="K252" s="12" t="str">
        <f>IFERROR(IF(VLOOKUP(A252,VocabularyNL!$A:$G,6)=0,"",VLOOKUP(A252,VocabularyNL!$A:$G,6)),"")</f>
        <v>Deelgemeente</v>
      </c>
      <c r="L252" s="12" t="str">
        <f>IFERROR(IF(VLOOKUP(A252,VocabularyFR!$A:$G,6)=0,"",VLOOKUP(A252,VocabularyFR!$A:$G,6)),"")</f>
        <v>Sous-municipalité</v>
      </c>
      <c r="M252" s="12" t="str">
        <f>IFERROR(IF(VLOOKUP(A252,Vocabulary!$A:$F,3)=0,"",VLOOKUP(A252,Vocabulary!$A:$F,3)),"")</f>
        <v>A part of a municipality, such as a former municipality (prior to the merger of the municipalities), or a neighborhood.</v>
      </c>
      <c r="N252" s="12" t="str">
        <f>IFERROR(IF(VLOOKUP(A252,VocabularyNL!$A:$H,7)=0,"",VLOOKUP(A252,VocabularyNL!$A:$H,7)),"")</f>
        <v>Een deel van een gemeente, zoals een voormalige gemeente (voorafgaand aan de fusie van de gemeenten), of een wijk.</v>
      </c>
      <c r="O252" s="12" t="str">
        <f>IFERROR(IF(VLOOKUP(A252,VocabularyFR!$A:$H,7)=0,"",VLOOKUP(A252,VocabularyFR!$A:$H,7)),"")</f>
        <v>Une partie du territoire d’une commune, telle qu’une ancienne commune (préalable à la fusion des communes) ou un quartier.</v>
      </c>
      <c r="P252" s="12" t="str">
        <f>IF($A252&lt;&gt;"",IF(VLOOKUP($A252,Vocabulary!$A:$J,7,)&lt;&gt;"",VLOOKUP($A252,Vocabulary!$A:$J,7,),""),"")</f>
        <v>Context BEST: Part of Municipality is a class defined by the Walloon region. It does not exist in Flanders nor in the Brussels region.</v>
      </c>
      <c r="Q252" s="12" t="str">
        <f>IFERROR(IF(VLOOKUP(A252,VocabularyNL!$A:$H,8)=0,"",VLOOKUP(A252,VocabularyNL!$A:$H,8)),"")</f>
        <v>Context BEST: Een deelgemeente is een klasse gedefinieerd door het Waalse Gewest. Het bestaat niet in Vlaanderen, noch in het Brussels Gewest.</v>
      </c>
      <c r="R252" s="12" t="str">
        <f>IFERROR(IF(VLOOKUP(A252,VocabularyFR!$A:$H,8)=0,"",VLOOKUP(A252,VocabularyFR!$A:$H,8)),"")</f>
        <v>Contexte BEST: Une sous-municipalité est une classe définie par la région wallonne. Elle n'existe pas en Flandre ni en région bruxelloise.</v>
      </c>
      <c r="S252" s="12" t="str">
        <f>VLOOKUP(Table9[[#This Row],[Id]],Vocabulary!A:K,11)</f>
        <v>no</v>
      </c>
      <c r="T252" s="12" t="str">
        <f>VLOOKUP(Table9[[#This Row],[Id]],Vocabulary!A:L,12)</f>
        <v>yes</v>
      </c>
    </row>
    <row r="253" spans="1:20" ht="43.2" x14ac:dyDescent="0.3">
      <c r="A253" s="4">
        <v>262</v>
      </c>
      <c r="B253" s="12" t="str">
        <f>IF($A253&lt;&gt;"",IF(VLOOKUP($A253,VocabularyAdoption!$A:$K,8,)=0,"",VLOOKUP($A253,VocabularyAdoption!$A:$K,8,)),"")</f>
        <v>Proposed standard</v>
      </c>
      <c r="C253" s="12" t="str">
        <f>IF($A253&lt;&gt;"",VLOOKUP($A253,Vocabulary!$A:$J,6,),"")</f>
        <v>FED</v>
      </c>
      <c r="D253" s="12" t="str">
        <f>IF($A253&lt;&gt;"",VLOOKUP($A253,Vocabulary!$A:$J,8,),"")</f>
        <v>inspire-ad</v>
      </c>
      <c r="E253" s="12" t="str">
        <f>IFERROR(VLOOKUP(D253,Prefix!$A:$B,2,),"")</f>
        <v>http://inspire.ec.europa.eu/ont/ad#</v>
      </c>
      <c r="F253" s="12" t="str">
        <f>IF($A253&lt;&gt;"",IF(VLOOKUP($A253,Vocabulary!$A:$J,9,)=0,"",VLOOKUP($A253,Vocabulary!$A:$J,9,)),"")</f>
        <v>PostalDescriptor</v>
      </c>
      <c r="G253" s="12" t="str">
        <f>IF($A253&lt;&gt;"",VLOOKUP($A253,Vocabulary!$A:$J,4,),"")</f>
        <v>Location</v>
      </c>
      <c r="H253" s="12" t="str">
        <f>IF($A253&lt;&gt;"",VLOOKUP($A253,Vocabulary!$A:$J,5,),"")</f>
        <v>Class</v>
      </c>
      <c r="I253" s="12" t="str">
        <f>IF(Table9[[#This Row],[URIName]]="",IF(AND(H253="ConceptScheme",LEFT(D253,7) &lt;&gt; "inspire", LEFT(D253,4) &lt;&gt; "oeaw"),CONCATENATE("&lt;",E253,LOWER(IF(F253="",J253,F253)),"&gt;"),CONCATENATE("&lt;",E253,IF(F253="",J253,F253),"&gt;")),CONCATENATE("&lt;",Table9[[#This Row],[URIName]],"&gt;"))</f>
        <v>&lt;PostalDescriptor&gt;</v>
      </c>
      <c r="J253" s="12" t="str">
        <f>IF($A253&lt;&gt;"",VLOOKUP($A253,Vocabulary!$A:$J,2,),"")</f>
        <v>PostalInfo</v>
      </c>
      <c r="K253" s="12" t="str">
        <f>IFERROR(IF(VLOOKUP(A253,VocabularyNL!$A:$G,6)=0,"",VLOOKUP(A253,VocabularyNL!$A:$G,6)),"")</f>
        <v>Postale info</v>
      </c>
      <c r="L253" s="12" t="str">
        <f>IFERROR(IF(VLOOKUP(A253,VocabularyFR!$A:$G,6)=0,"",VLOOKUP(A253,VocabularyFR!$A:$G,6)),"")</f>
        <v>Info de la poste</v>
      </c>
      <c r="M253" s="12" t="str">
        <f>IFERROR(IF(VLOOKUP(A253,Vocabulary!$A:$F,3)=0,"",VLOOKUP(A253,Vocabulary!$A:$F,3)),"")</f>
        <v>Information given by the provider of the universal postal service for the identification of a grouping of addresses in a geographical area for postal purposes.</v>
      </c>
      <c r="N253" s="12" t="str">
        <f>IFERROR(IF(VLOOKUP(A253,VocabularyNL!$A:$H,7)=0,"",VLOOKUP(A253,VocabularyNL!$A:$H,7)),"")</f>
        <v>Informatie toegekend door de aanbieder van de universele postdienst voor de identificatie van een groepering van adressen in een geografisch gebied voor postale doeleinden.</v>
      </c>
      <c r="O253" s="12" t="str">
        <f>IFERROR(IF(VLOOKUP(A253,VocabularyFR!$A:$H,7)=0,"",VLOOKUP(A253,VocabularyFR!$A:$H,7)),"")</f>
        <v>Informations fournies par le fournisseur du service postal universel pour l'identification d'un regroupement d'adresses dans une zone géographique à des fins postales.</v>
      </c>
      <c r="P253" s="12" t="str">
        <f>IF($A253&lt;&gt;"",IF(VLOOKUP($A253,Vocabulary!$A:$J,7,)&lt;&gt;"",VLOOKUP($A253,Vocabulary!$A:$J,7,),""),"")</f>
        <v/>
      </c>
      <c r="Q253" s="12" t="str">
        <f>IFERROR(IF(VLOOKUP(A253,VocabularyNL!$A:$H,8)=0,"",VLOOKUP(A253,VocabularyNL!$A:$H,8)),"")</f>
        <v/>
      </c>
      <c r="R253" s="12" t="str">
        <f>IFERROR(IF(VLOOKUP(A253,VocabularyFR!$A:$H,8)=0,"",VLOOKUP(A253,VocabularyFR!$A:$H,8)),"")</f>
        <v/>
      </c>
      <c r="S253" s="12" t="str">
        <f>VLOOKUP(Table9[[#This Row],[Id]],Vocabulary!A:K,11)</f>
        <v>no</v>
      </c>
      <c r="T253" s="12" t="str">
        <f>VLOOKUP(Table9[[#This Row],[Id]],Vocabulary!A:L,12)</f>
        <v>yes</v>
      </c>
    </row>
    <row r="254" spans="1:20" ht="100.8" x14ac:dyDescent="0.3">
      <c r="A254" s="4">
        <v>263</v>
      </c>
      <c r="B254" s="12" t="str">
        <f>IF($A254&lt;&gt;"",IF(VLOOKUP($A254,VocabularyAdoption!$A:$K,8,)=0,"",VLOOKUP($A254,VocabularyAdoption!$A:$K,8,)),"")</f>
        <v>Proposed standard</v>
      </c>
      <c r="C254" s="12" t="str">
        <f>IF($A254&lt;&gt;"",VLOOKUP($A254,Vocabulary!$A:$J,6,),"")</f>
        <v>FED</v>
      </c>
      <c r="D254" s="12" t="str">
        <f>IF($A254&lt;&gt;"",VLOOKUP($A254,Vocabulary!$A:$J,8,),"")</f>
        <v>fed-loc</v>
      </c>
      <c r="E254" s="12" t="str">
        <f>IFERROR(VLOOKUP(D254,Prefix!$A:$B,2,),"")</f>
        <v>http://vocab.belgif.be/ns/location#</v>
      </c>
      <c r="F254" s="12" t="str">
        <f>IF($A254&lt;&gt;"",IF(VLOOKUP($A254,Vocabulary!$A:$J,9,)=0,"",VLOOKUP($A254,Vocabulary!$A:$J,9,)),"")</f>
        <v/>
      </c>
      <c r="G254" s="12" t="str">
        <f>IF($A254&lt;&gt;"",VLOOKUP($A254,Vocabulary!$A:$J,4,),"")</f>
        <v>Location</v>
      </c>
      <c r="H254" s="12" t="str">
        <f>IF($A254&lt;&gt;"",VLOOKUP($A254,Vocabulary!$A:$J,5,),"")</f>
        <v>Class</v>
      </c>
      <c r="I254" s="12" t="str">
        <f>IF(Table9[[#This Row],[URIName]]="",IF(AND(H254="ConceptScheme",LEFT(D254,7) &lt;&gt; "inspire", LEFT(D254,4) &lt;&gt; "oeaw"),CONCATENATE("&lt;",E254,LOWER(IF(F254="",J254,F254)),"&gt;"),CONCATENATE("&lt;",E254,IF(F254="",J254,F254),"&gt;")),CONCATENATE("&lt;",Table9[[#This Row],[URIName]],"&gt;"))</f>
        <v>&lt;http://vocab.belgif.be/ns/location#Stand&gt;</v>
      </c>
      <c r="J254" s="12" t="str">
        <f>IF($A254&lt;&gt;"",VLOOKUP($A254,Vocabulary!$A:$J,2,),"")</f>
        <v>Stand</v>
      </c>
      <c r="K254" s="12" t="str">
        <f>IFERROR(IF(VLOOKUP(A254,VocabularyNL!$A:$G,6)=0,"",VLOOKUP(A254,VocabularyNL!$A:$G,6)),"")</f>
        <v>Standplaats</v>
      </c>
      <c r="L254" s="12" t="str">
        <f>IFERROR(IF(VLOOKUP(A254,VocabularyFR!$A:$G,6)=0,"",VLOOKUP(A254,VocabularyFR!$A:$G,6)),"")</f>
        <v>Emplacement</v>
      </c>
      <c r="M254" s="12" t="str">
        <f>IFERROR(IF(VLOOKUP(A254,Vocabulary!$A:$F,3)=0,"",VLOOKUP(A254,Vocabulary!$A:$F,3)),"")</f>
        <v xml:space="preserve">
"Stand": a site or part thereof designated as such by the competent municipal authority and intended for the permanent installation of an area that is not directly and not permanently connected to the earth and suitable for residential, commercial or recreational purposes.</v>
      </c>
      <c r="N254" s="12" t="str">
        <f>IFERROR(IF(VLOOKUP(A254,VocabularyNL!$A:$H,7)=0,"",VLOOKUP(A254,VocabularyNL!$A:$H,7)),"")</f>
        <v>“Standplaats” : een door het bevoegde gemeentelijke orgaan als zodanig aangewezen terrein of gedeelte daarvan dat bestemd is voor het permanent plaatsen van een niet direct en niet duurzaam met de aarde verbonden en voor woon -, bedrijfsmatige, of recreatieve doeleinden geschikte ruimte.</v>
      </c>
      <c r="O254" s="12" t="str">
        <f>IFERROR(IF(VLOOKUP(A254,VocabularyFR!$A:$H,7)=0,"",VLOOKUP(A254,VocabularyFR!$A:$H,7)),"")</f>
        <v>« Emplacement » : un terrain ou une partie de terrain, attribué par l’organisme communal compétent et qui est destiné au stationnement permanent d’un espace, adapté à des fins résidentielles, commerciale ou récréative et qui n’est pas ancré de façon directe et permanente au sol.</v>
      </c>
      <c r="P254" s="12" t="str">
        <f>IF($A254&lt;&gt;"",IF(VLOOKUP($A254,Vocabulary!$A:$J,7,)&lt;&gt;"",VLOOKUP($A254,Vocabulary!$A:$J,7,),""),"")</f>
        <v/>
      </c>
      <c r="Q254" s="12" t="str">
        <f>IFERROR(IF(VLOOKUP(A254,VocabularyNL!$A:$H,8)=0,"",VLOOKUP(A254,VocabularyNL!$A:$H,8)),"")</f>
        <v/>
      </c>
      <c r="R254" s="12" t="str">
        <f>IFERROR(IF(VLOOKUP(A254,VocabularyFR!$A:$H,8)=0,"",VLOOKUP(A254,VocabularyFR!$A:$H,8)),"")</f>
        <v/>
      </c>
      <c r="S254" s="12" t="str">
        <f>VLOOKUP(Table9[[#This Row],[Id]],Vocabulary!A:K,11)</f>
        <v>no</v>
      </c>
      <c r="T254" s="12" t="str">
        <f>VLOOKUP(Table9[[#This Row],[Id]],Vocabulary!A:L,12)</f>
        <v>yes</v>
      </c>
    </row>
    <row r="255" spans="1:20" ht="57.6" x14ac:dyDescent="0.3">
      <c r="A255" s="4">
        <v>267</v>
      </c>
      <c r="B255" s="12" t="str">
        <f>IF($A255&lt;&gt;"",IF(VLOOKUP($A255,VocabularyAdoption!$A:$K,8,)=0,"",VLOOKUP($A255,VocabularyAdoption!$A:$K,8,)),"")</f>
        <v>Proposed standard</v>
      </c>
      <c r="C255" s="12" t="str">
        <f>IF($A255&lt;&gt;"",VLOOKUP($A255,Vocabulary!$A:$J,6,),"")</f>
        <v>FED</v>
      </c>
      <c r="D255" s="12" t="str">
        <f>IF($A255&lt;&gt;"",VLOOKUP($A255,Vocabulary!$A:$J,8,),"")</f>
        <v>inspire-ad</v>
      </c>
      <c r="E255" s="12" t="str">
        <f>IFERROR(VLOOKUP(D255,Prefix!$A:$B,2,),"")</f>
        <v>http://inspire.ec.europa.eu/ont/ad#</v>
      </c>
      <c r="F255" s="12" t="str">
        <f>IF($A255&lt;&gt;"",IF(VLOOKUP($A255,Vocabulary!$A:$J,9,)=0,"",VLOOKUP($A255,Vocabulary!$A:$J,9,)),"")</f>
        <v>Address.position</v>
      </c>
      <c r="G255" s="12" t="str">
        <f>IF($A255&lt;&gt;"",VLOOKUP($A255,Vocabulary!$A:$J,4,),"")</f>
        <v>Location</v>
      </c>
      <c r="H255" s="12" t="str">
        <f>IF($A255&lt;&gt;"",VLOOKUP($A255,Vocabulary!$A:$J,5,),"")</f>
        <v>Property</v>
      </c>
      <c r="I255" s="12" t="str">
        <f>IF(Table9[[#This Row],[URIName]]="",IF(AND(H255="ConceptScheme",LEFT(D255,7) &lt;&gt; "inspire", LEFT(D255,4) &lt;&gt; "oeaw"),CONCATENATE("&lt;",E255,LOWER(IF(F255="",J255,F255)),"&gt;"),CONCATENATE("&lt;",E255,IF(F255="",J255,F255),"&gt;")),CONCATENATE("&lt;",Table9[[#This Row],[URIName]],"&gt;"))</f>
        <v>&lt;Address.position&gt;</v>
      </c>
      <c r="J255" s="12" t="str">
        <f>IF($A255&lt;&gt;"",VLOOKUP($A255,Vocabulary!$A:$J,2,),"")</f>
        <v>addressPosition</v>
      </c>
      <c r="K255" s="12" t="str">
        <f>IFERROR(IF(VLOOKUP(A255,VocabularyNL!$A:$G,6)=0,"",VLOOKUP(A255,VocabularyNL!$A:$G,6)),"")</f>
        <v>Positie</v>
      </c>
      <c r="L255" s="12" t="str">
        <f>IFERROR(IF(VLOOKUP(A255,VocabularyFR!$A:$G,6)=0,"",VLOOKUP(A255,VocabularyFR!$A:$G,6)),"")</f>
        <v>Position</v>
      </c>
      <c r="M255" s="12" t="str">
        <f>IFERROR(IF(VLOOKUP(A255,Vocabulary!$A:$F,3)=0,"",VLOOKUP(A255,Vocabulary!$A:$F,3)),"")</f>
        <v>Position of a characteristic point that represents the position of the address according to a specific specification and includes information about the origin of the position.</v>
      </c>
      <c r="N255" s="12" t="str">
        <f>IFERROR(IF(VLOOKUP(A255,VocabularyNL!$A:$H,7)=0,"",VLOOKUP(A255,VocabularyNL!$A:$H,7)),"")</f>
        <v>Positie van een karakeristiek punt dat de positie van het adres vertegenwoordigt volgens een bepaalde specificatie en inclusief informatie over de herkomst van de positie.</v>
      </c>
      <c r="O255" s="12" t="str">
        <f>IFERROR(IF(VLOOKUP(A255,VocabularyFR!$A:$H,7)=0,"",VLOOKUP(A255,VocabularyFR!$A:$H,7)),"")</f>
        <v>Position d'un point caractéristique qui représente la position de l'adresse en fonction d'une spécification spécifique et inclut des informations sur l'origine de la position.</v>
      </c>
      <c r="P255" s="12" t="str">
        <f>IF($A255&lt;&gt;"",IF(VLOOKUP($A255,Vocabulary!$A:$J,7,)&lt;&gt;"",VLOOKUP($A255,Vocabulary!$A:$J,7,),""),"")</f>
        <v/>
      </c>
      <c r="Q255" s="12" t="str">
        <f>IFERROR(IF(VLOOKUP(A255,VocabularyNL!$A:$H,8)=0,"",VLOOKUP(A255,VocabularyNL!$A:$H,8)),"")</f>
        <v/>
      </c>
      <c r="R255" s="12" t="str">
        <f>IFERROR(IF(VLOOKUP(A255,VocabularyFR!$A:$H,8)=0,"",VLOOKUP(A255,VocabularyFR!$A:$H,8)),"")</f>
        <v/>
      </c>
      <c r="S255" s="12" t="str">
        <f>VLOOKUP(Table9[[#This Row],[Id]],Vocabulary!A:K,11)</f>
        <v>no</v>
      </c>
      <c r="T255" s="12" t="str">
        <f>VLOOKUP(Table9[[#This Row],[Id]],Vocabulary!A:L,12)</f>
        <v>yes</v>
      </c>
    </row>
    <row r="256" spans="1:20" ht="43.2" x14ac:dyDescent="0.3">
      <c r="A256" s="4">
        <v>268</v>
      </c>
      <c r="B256" s="12" t="str">
        <f>IF($A256&lt;&gt;"",IF(VLOOKUP($A256,VocabularyAdoption!$A:$K,8,)=0,"",VLOOKUP($A256,VocabularyAdoption!$A:$K,8,)),"")</f>
        <v>Proposed standard</v>
      </c>
      <c r="C256" s="12" t="str">
        <f>IF($A256&lt;&gt;"",VLOOKUP($A256,Vocabulary!$A:$J,6,),"")</f>
        <v>FED</v>
      </c>
      <c r="D256" s="12" t="str">
        <f>IF($A256&lt;&gt;"",VLOOKUP($A256,Vocabulary!$A:$J,8,),"")</f>
        <v>fed-loc</v>
      </c>
      <c r="E256" s="12" t="str">
        <f>IFERROR(VLOOKUP(D256,Prefix!$A:$B,2,),"")</f>
        <v>http://vocab.belgif.be/ns/location#</v>
      </c>
      <c r="F256" s="12" t="str">
        <f>IF($A256&lt;&gt;"",IF(VLOOKUP($A256,Vocabulary!$A:$J,9,)=0,"",VLOOKUP($A256,Vocabulary!$A:$J,9,)),"")</f>
        <v/>
      </c>
      <c r="G256" s="12" t="str">
        <f>IF($A256&lt;&gt;"",VLOOKUP($A256,Vocabulary!$A:$J,4,),"")</f>
        <v>Location</v>
      </c>
      <c r="H256" s="12" t="str">
        <f>IF($A256&lt;&gt;"",VLOOKUP($A256,Vocabulary!$A:$J,5,),"")</f>
        <v>Property</v>
      </c>
      <c r="I256" s="12" t="str">
        <f>IF(Table9[[#This Row],[URIName]]="",IF(AND(H256="ConceptScheme",LEFT(D256,7) &lt;&gt; "inspire", LEFT(D256,4) &lt;&gt; "oeaw"),CONCATENATE("&lt;",E256,LOWER(IF(F256="",J256,F256)),"&gt;"),CONCATENATE("&lt;",E256,IF(F256="",J256,F256),"&gt;")),CONCATENATE("&lt;",Table9[[#This Row],[URIName]],"&gt;"))</f>
        <v>&lt;http://vocab.belgif.be/ns/location#addressSortField&gt;</v>
      </c>
      <c r="J256" s="12" t="str">
        <f>IF($A256&lt;&gt;"",VLOOKUP($A256,Vocabulary!$A:$J,2,),"")</f>
        <v>addressSortField</v>
      </c>
      <c r="K256" s="12" t="str">
        <f>IFERROR(IF(VLOOKUP(A256,VocabularyNL!$A:$G,6)=0,"",VLOOKUP(A256,VocabularyNL!$A:$G,6)),"")</f>
        <v>Adres sorteerveld</v>
      </c>
      <c r="L256" s="12" t="str">
        <f>IFERROR(IF(VLOOKUP(A256,VocabularyFR!$A:$G,6)=0,"",VLOOKUP(A256,VocabularyFR!$A:$G,6)),"")</f>
        <v>Adresse champs de triage</v>
      </c>
      <c r="M256" s="12" t="str">
        <f>IFERROR(IF(VLOOKUP(A256,Vocabulary!$A:$F,3)=0,"",VLOOKUP(A256,Vocabulary!$A:$F,3)),"")</f>
        <v>Transformation of the original house number &amp; bus number (eg addition of leading zeros) so that this can be sorted.</v>
      </c>
      <c r="N256" s="12" t="str">
        <f>IFERROR(IF(VLOOKUP(A256,VocabularyNL!$A:$H,7)=0,"",VLOOKUP(A256,VocabularyNL!$A:$H,7)),"")</f>
        <v>Transformatie van het oorspronkelijk huisnummer&amp;busnummer (bv toevoeging van voorloopnullen) zodat dit kan worden gesorteerd.</v>
      </c>
      <c r="O256" s="12" t="str">
        <f>IFERROR(IF(VLOOKUP(A256,VocabularyFR!$A:$H,7)=0,"",VLOOKUP(A256,VocabularyFR!$A:$H,7)),"")</f>
        <v>Transformation du numéro de maison d'origine et du numéro de bus (par exemple, ajout de zéros à gauche) afin que cela puisse être trié.</v>
      </c>
      <c r="P256" s="12" t="str">
        <f>IF($A256&lt;&gt;"",IF(VLOOKUP($A256,Vocabulary!$A:$J,7,)&lt;&gt;"",VLOOKUP($A256,Vocabulary!$A:$J,7,),""),"")</f>
        <v/>
      </c>
      <c r="Q256" s="12" t="str">
        <f>IFERROR(IF(VLOOKUP(A256,VocabularyNL!$A:$H,8)=0,"",VLOOKUP(A256,VocabularyNL!$A:$H,8)),"")</f>
        <v/>
      </c>
      <c r="R256" s="12" t="str">
        <f>IFERROR(IF(VLOOKUP(A256,VocabularyFR!$A:$H,8)=0,"",VLOOKUP(A256,VocabularyFR!$A:$H,8)),"")</f>
        <v/>
      </c>
      <c r="S256" s="12" t="str">
        <f>VLOOKUP(Table9[[#This Row],[Id]],Vocabulary!A:K,11)</f>
        <v>no</v>
      </c>
      <c r="T256" s="12" t="str">
        <f>VLOOKUP(Table9[[#This Row],[Id]],Vocabulary!A:L,12)</f>
        <v>yes</v>
      </c>
    </row>
    <row r="257" spans="1:20" ht="28.8" x14ac:dyDescent="0.3">
      <c r="A257" s="4">
        <v>269</v>
      </c>
      <c r="B257" s="12" t="str">
        <f>IF($A257&lt;&gt;"",IF(VLOOKUP($A257,VocabularyAdoption!$A:$K,8,)=0,"",VLOOKUP($A257,VocabularyAdoption!$A:$K,8,)),"")</f>
        <v>Proposed standard</v>
      </c>
      <c r="C257" s="12" t="str">
        <f>IF($A257&lt;&gt;"",VLOOKUP($A257,Vocabulary!$A:$J,6,),"")</f>
        <v>FED</v>
      </c>
      <c r="D257" s="12" t="str">
        <f>IF($A257&lt;&gt;"",VLOOKUP($A257,Vocabulary!$A:$J,8,),"")</f>
        <v>inspire-ad</v>
      </c>
      <c r="E257" s="12" t="str">
        <f>IFERROR(VLOOKUP(D257,Prefix!$A:$B,2,),"")</f>
        <v>http://inspire.ec.europa.eu/ont/ad#</v>
      </c>
      <c r="F257" s="12" t="str">
        <f>IF($A257&lt;&gt;"",IF(VLOOKUP($A257,Vocabulary!$A:$J,9,)=0,"",VLOOKUP($A257,Vocabulary!$A:$J,9,)),"")</f>
        <v>Address.status</v>
      </c>
      <c r="G257" s="12" t="str">
        <f>IF($A257&lt;&gt;"",VLOOKUP($A257,Vocabulary!$A:$J,4,),"")</f>
        <v>Location</v>
      </c>
      <c r="H257" s="12" t="str">
        <f>IF($A257&lt;&gt;"",VLOOKUP($A257,Vocabulary!$A:$J,5,),"")</f>
        <v>Property</v>
      </c>
      <c r="I257" s="12" t="str">
        <f>IF(Table9[[#This Row],[URIName]]="",IF(AND(H257="ConceptScheme",LEFT(D257,7) &lt;&gt; "inspire", LEFT(D257,4) &lt;&gt; "oeaw"),CONCATENATE("&lt;",E257,LOWER(IF(F257="",J257,F257)),"&gt;"),CONCATENATE("&lt;",E257,IF(F257="",J257,F257),"&gt;")),CONCATENATE("&lt;",Table9[[#This Row],[URIName]],"&gt;"))</f>
        <v>&lt;Address.status&gt;</v>
      </c>
      <c r="J257" s="12" t="str">
        <f>IF($A257&lt;&gt;"",VLOOKUP($A257,Vocabulary!$A:$J,2,),"")</f>
        <v>addressStatus</v>
      </c>
      <c r="K257" s="12" t="str">
        <f>IFERROR(IF(VLOOKUP(A257,VocabularyNL!$A:$G,6)=0,"",VLOOKUP(A257,VocabularyNL!$A:$G,6)),"")</f>
        <v>Adres status</v>
      </c>
      <c r="L257" s="12" t="str">
        <f>IFERROR(IF(VLOOKUP(A257,VocabularyFR!$A:$G,6)=0,"",VLOOKUP(A257,VocabularyFR!$A:$G,6)),"")</f>
        <v>Statut d'adresse</v>
      </c>
      <c r="M257" s="12" t="str">
        <f>IFERROR(IF(VLOOKUP(A257,Vocabulary!$A:$F,3)=0,"",VLOOKUP(A257,Vocabulary!$A:$F,3)),"")</f>
        <v>Current status of the address.</v>
      </c>
      <c r="N257" s="12" t="str">
        <f>IFERROR(IF(VLOOKUP(A257,VocabularyNL!$A:$H,7)=0,"",VLOOKUP(A257,VocabularyNL!$A:$H,7)),"")</f>
        <v>Actuele toestand van het adres.</v>
      </c>
      <c r="O257" s="12" t="str">
        <f>IFERROR(IF(VLOOKUP(A257,VocabularyFR!$A:$H,7)=0,"",VLOOKUP(A257,VocabularyFR!$A:$H,7)),"")</f>
        <v>État actuel de l'adresse.</v>
      </c>
      <c r="P257" s="12" t="str">
        <f>IF($A257&lt;&gt;"",IF(VLOOKUP($A257,Vocabulary!$A:$J,7,)&lt;&gt;"",VLOOKUP($A257,Vocabulary!$A:$J,7,),""),"")</f>
        <v/>
      </c>
      <c r="Q257" s="12" t="str">
        <f>IFERROR(IF(VLOOKUP(A257,VocabularyNL!$A:$H,8)=0,"",VLOOKUP(A257,VocabularyNL!$A:$H,8)),"")</f>
        <v/>
      </c>
      <c r="R257" s="12" t="str">
        <f>IFERROR(IF(VLOOKUP(A257,VocabularyFR!$A:$H,8)=0,"",VLOOKUP(A257,VocabularyFR!$A:$H,8)),"")</f>
        <v/>
      </c>
      <c r="S257" s="12" t="str">
        <f>VLOOKUP(Table9[[#This Row],[Id]],Vocabulary!A:K,11)</f>
        <v>no</v>
      </c>
      <c r="T257" s="12" t="str">
        <f>VLOOKUP(Table9[[#This Row],[Id]],Vocabulary!A:L,12)</f>
        <v>yes</v>
      </c>
    </row>
    <row r="258" spans="1:20" ht="72" x14ac:dyDescent="0.3">
      <c r="A258" s="4">
        <v>272</v>
      </c>
      <c r="B258" s="12" t="str">
        <f>IF($A258&lt;&gt;"",IF(VLOOKUP($A258,VocabularyAdoption!$A:$K,8,)=0,"",VLOOKUP($A258,VocabularyAdoption!$A:$K,8,)),"")</f>
        <v>Proposed standard</v>
      </c>
      <c r="C258" s="12" t="str">
        <f>IF($A258&lt;&gt;"",VLOOKUP($A258,Vocabulary!$A:$J,6,),"")</f>
        <v>FED</v>
      </c>
      <c r="D258" s="12" t="str">
        <f>IF($A258&lt;&gt;"",VLOOKUP($A258,Vocabulary!$A:$J,8,),"")</f>
        <v>locn</v>
      </c>
      <c r="E258" s="12" t="str">
        <f>IFERROR(VLOOKUP(D258,Prefix!$A:$B,2,),"")</f>
        <v>http://www.w3.org/ns/locn#</v>
      </c>
      <c r="F258" s="12" t="str">
        <f>IF($A258&lt;&gt;"",IF(VLOOKUP($A258,Vocabulary!$A:$J,9,)=0,"",VLOOKUP($A258,Vocabulary!$A:$J,9,)),"")</f>
        <v/>
      </c>
      <c r="G258" s="12" t="str">
        <f>IF($A258&lt;&gt;"",VLOOKUP($A258,Vocabulary!$A:$J,4,),"")</f>
        <v>Location</v>
      </c>
      <c r="H258" s="12" t="str">
        <f>IF($A258&lt;&gt;"",VLOOKUP($A258,Vocabulary!$A:$J,5,),"")</f>
        <v>Property</v>
      </c>
      <c r="I258" s="12" t="str">
        <f>IF(Table9[[#This Row],[URIName]]="",IF(AND(H258="ConceptScheme",LEFT(D258,7) &lt;&gt; "inspire", LEFT(D258,4) &lt;&gt; "oeaw"),CONCATENATE("&lt;",E258,LOWER(IF(F258="",J258,F258)),"&gt;"),CONCATENATE("&lt;",E258,IF(F258="",J258,F258),"&gt;")),CONCATENATE("&lt;",Table9[[#This Row],[URIName]],"&gt;"))</f>
        <v>&lt;http://www.w3.org/ns/locn#fullAddress&gt;</v>
      </c>
      <c r="J258" s="12" t="str">
        <f>IF($A258&lt;&gt;"",VLOOKUP($A258,Vocabulary!$A:$J,2,),"")</f>
        <v>fullAddress</v>
      </c>
      <c r="K258" s="12" t="str">
        <f>IFERROR(IF(VLOOKUP(A258,VocabularyNL!$A:$G,6)=0,"",VLOOKUP(A258,VocabularyNL!$A:$G,6)),"")</f>
        <v>Volledig adres</v>
      </c>
      <c r="L258" s="12" t="str">
        <f>IFERROR(IF(VLOOKUP(A258,VocabularyFR!$A:$G,6)=0,"",VLOOKUP(A258,VocabularyFR!$A:$G,6)),"")</f>
        <v>Adresse complète</v>
      </c>
      <c r="M258" s="12" t="str">
        <f>IFERROR(IF(VLOOKUP(A258,Vocabulary!$A:$F,3)=0,"",VLOOKUP(A258,Vocabulary!$A:$F,3)),"")</f>
        <v>The complete address in one string, whether or not formatted.
Avoids errors due to the splitting of the address in its parts. Displays the prescribed sequence of different parts</v>
      </c>
      <c r="N258" s="12" t="str">
        <f>IFERROR(IF(VLOOKUP(A258,VocabularyNL!$A:$H,7)=0,"",VLOOKUP(A258,VocabularyNL!$A:$H,7)),"")</f>
        <v xml:space="preserve">Het complete adres in één string, al dan niet geformatteerd. 
Vermijdt fouten tgv het opsplitsen ve adres in zijn onderdelen. Geeft de voorgeschreven volgorde vd verschillende onderdelen weer </v>
      </c>
      <c r="O258" s="12" t="str">
        <f>IFERROR(IF(VLOOKUP(A258,VocabularyFR!$A:$H,7)=0,"",VLOOKUP(A258,VocabularyFR!$A:$H,7)),"")</f>
        <v>L'adresse complète dans une chaîne, formatée ou non.
Évite les erreurs dues à la division de l'adresse dans ses parties. Affiche la séquence prescrite de différentes parties</v>
      </c>
      <c r="P258" s="12" t="str">
        <f>IF($A258&lt;&gt;"",IF(VLOOKUP($A258,Vocabulary!$A:$J,7,)&lt;&gt;"",VLOOKUP($A258,Vocabulary!$A:$J,7,),""),"")</f>
        <v/>
      </c>
      <c r="Q258" s="12" t="str">
        <f>IFERROR(IF(VLOOKUP(A258,VocabularyNL!$A:$H,8)=0,"",VLOOKUP(A258,VocabularyNL!$A:$H,8)),"")</f>
        <v/>
      </c>
      <c r="R258" s="12" t="str">
        <f>IFERROR(IF(VLOOKUP(A258,VocabularyFR!$A:$H,8)=0,"",VLOOKUP(A258,VocabularyFR!$A:$H,8)),"")</f>
        <v/>
      </c>
      <c r="S258" s="12" t="str">
        <f>VLOOKUP(Table9[[#This Row],[Id]],Vocabulary!A:K,11)</f>
        <v>no</v>
      </c>
      <c r="T258" s="12" t="str">
        <f>VLOOKUP(Table9[[#This Row],[Id]],Vocabulary!A:L,12)</f>
        <v>yes</v>
      </c>
    </row>
    <row r="259" spans="1:20" ht="72" x14ac:dyDescent="0.3">
      <c r="A259" s="4">
        <v>276</v>
      </c>
      <c r="B259" s="12" t="str">
        <f>IF($A259&lt;&gt;"",IF(VLOOKUP($A259,VocabularyAdoption!$A:$K,8,)=0,"",VLOOKUP($A259,VocabularyAdoption!$A:$K,8,)),"")</f>
        <v>Proposed standard</v>
      </c>
      <c r="C259" s="12" t="str">
        <f>IF($A259&lt;&gt;"",VLOOKUP($A259,Vocabulary!$A:$J,6,),"")</f>
        <v>FED</v>
      </c>
      <c r="D259" s="12" t="str">
        <f>IF($A259&lt;&gt;"",VLOOKUP($A259,Vocabulary!$A:$J,8,),"")</f>
        <v>inspire-ad</v>
      </c>
      <c r="E259" s="12" t="str">
        <f>IFERROR(VLOOKUP(D259,Prefix!$A:$B,2,),"")</f>
        <v>http://inspire.ec.europa.eu/ont/ad#</v>
      </c>
      <c r="F259" s="12" t="str">
        <f>IF($A259&lt;&gt;"",IF(VLOOKUP($A259,Vocabulary!$A:$J,9,)=0,"",VLOOKUP($A259,Vocabulary!$A:$J,9,)),"")</f>
        <v>Address.component</v>
      </c>
      <c r="G259" s="12" t="str">
        <f>IF($A259&lt;&gt;"",VLOOKUP($A259,Vocabulary!$A:$J,4,),"")</f>
        <v>Location</v>
      </c>
      <c r="H259" s="12" t="str">
        <f>IF($A259&lt;&gt;"",VLOOKUP($A259,Vocabulary!$A:$J,5,),"")</f>
        <v>Property</v>
      </c>
      <c r="I259" s="12" t="str">
        <f>IF(Table9[[#This Row],[URIName]]="",IF(AND(H259="ConceptScheme",LEFT(D259,7) &lt;&gt; "inspire", LEFT(D259,4) &lt;&gt; "oeaw"),CONCATENATE("&lt;",E259,LOWER(IF(F259="",J259,F259)),"&gt;"),CONCATENATE("&lt;",E259,IF(F259="",J259,F259),"&gt;")),CONCATENATE("&lt;",Table9[[#This Row],[URIName]],"&gt;"))</f>
        <v>&lt;Address.component&gt;</v>
      </c>
      <c r="J259" s="12" t="str">
        <f>IF($A259&lt;&gt;"",VLOOKUP($A259,Vocabulary!$A:$J,2,),"")</f>
        <v>hasComponent</v>
      </c>
      <c r="K259" s="12" t="str">
        <f>IFERROR(IF(VLOOKUP(A259,VocabularyNL!$A:$G,6)=0,"",VLOOKUP(A259,VocabularyNL!$A:$G,6)),"")</f>
        <v>Heeft onderdeel</v>
      </c>
      <c r="L259" s="12" t="str">
        <f>IFERROR(IF(VLOOKUP(A259,VocabularyFR!$A:$G,6)=0,"",VLOOKUP(A259,VocabularyFR!$A:$G,6)),"")</f>
        <v>Est composé de</v>
      </c>
      <c r="M259" s="12" t="str">
        <f>IFERROR(IF(VLOOKUP(A259,Vocabulary!$A:$F,3)=0,"",VLOOKUP(A259,Vocabulary!$A:$F,3)),"")</f>
        <v>Refers to the various components of a Class.
E.g. Address (PostalInfo, Street, Municipality)</v>
      </c>
      <c r="N259" s="12" t="str">
        <f>IFERROR(IF(VLOOKUP(A259,VocabularyNL!$A:$H,7)=0,"",VLOOKUP(A259,VocabularyNL!$A:$H,7)),"")</f>
        <v>Verwijst naar de verschillende componenten van een klasse.
Bijv. Adres (PostalInfo, Straat, Gemeente)</v>
      </c>
      <c r="O259" s="12" t="str">
        <f>IFERROR(IF(VLOOKUP(A259,VocabularyFR!$A:$H,7)=0,"",VLOOKUP(A259,VocabularyFR!$A:$H,7)),"")</f>
        <v xml:space="preserve">
Fait référence aux divers composants d’une classe.
Par exemple. Adresse (PostalInfo, Rue, Municipalité) </v>
      </c>
      <c r="P259" s="12" t="str">
        <f>IF($A259&lt;&gt;"",IF(VLOOKUP($A259,Vocabulary!$A:$J,7,)&lt;&gt;"",VLOOKUP($A259,Vocabulary!$A:$J,7,),""),"")</f>
        <v>BEST datamodel: hasComponent
alternative property names to be checked with BEST:
hasStreet, hasMunicipality, hasPartOfMunicipality, hasPostalInfo</v>
      </c>
      <c r="Q259" s="12" t="str">
        <f>IFERROR(IF(VLOOKUP(A259,VocabularyNL!$A:$H,8)=0,"",VLOOKUP(A259,VocabularyNL!$A:$H,8)),"")</f>
        <v>BEST datamodel: hasComponent</v>
      </c>
      <c r="R259" s="12" t="str">
        <f>IFERROR(IF(VLOOKUP(A259,VocabularyFR!$A:$H,8)=0,"",VLOOKUP(A259,VocabularyFR!$A:$H,8)),"")</f>
        <v>BEST modèle de données: hasComponent</v>
      </c>
      <c r="S259" s="12" t="str">
        <f>VLOOKUP(Table9[[#This Row],[Id]],Vocabulary!A:K,11)</f>
        <v>no</v>
      </c>
      <c r="T259" s="12" t="str">
        <f>VLOOKUP(Table9[[#This Row],[Id]],Vocabulary!A:L,12)</f>
        <v>yes</v>
      </c>
    </row>
    <row r="260" spans="1:20" ht="28.8" x14ac:dyDescent="0.3">
      <c r="A260" s="4">
        <v>277</v>
      </c>
      <c r="B260" s="12" t="str">
        <f>IF($A260&lt;&gt;"",IF(VLOOKUP($A260,VocabularyAdoption!$A:$K,8,)=0,"",VLOOKUP($A260,VocabularyAdoption!$A:$K,8,)),"")</f>
        <v>Proposed standard</v>
      </c>
      <c r="C260" s="12" t="str">
        <f>IF($A260&lt;&gt;"",VLOOKUP($A260,Vocabulary!$A:$J,6,),"")</f>
        <v>FED</v>
      </c>
      <c r="D260" s="12" t="str">
        <f>IF($A260&lt;&gt;"",VLOOKUP($A260,Vocabulary!$A:$J,8,),"")</f>
        <v>fed-loc</v>
      </c>
      <c r="E260" s="12" t="str">
        <f>IFERROR(VLOOKUP(D260,Prefix!$A:$B,2,),"")</f>
        <v>http://vocab.belgif.be/ns/location#</v>
      </c>
      <c r="F260" s="12" t="str">
        <f>IF($A260&lt;&gt;"",IF(VLOOKUP($A260,Vocabulary!$A:$J,9,)=0,"",VLOOKUP($A260,Vocabulary!$A:$J,9,)),"")</f>
        <v/>
      </c>
      <c r="G260" s="12" t="str">
        <f>IF($A260&lt;&gt;"",VLOOKUP($A260,Vocabulary!$A:$J,4,),"")</f>
        <v>Location</v>
      </c>
      <c r="H260" s="12" t="str">
        <f>IF($A260&lt;&gt;"",VLOOKUP($A260,Vocabulary!$A:$J,5,),"")</f>
        <v>Property</v>
      </c>
      <c r="I260" s="12" t="str">
        <f>IF(Table9[[#This Row],[URIName]]="",IF(AND(H260="ConceptScheme",LEFT(D260,7) &lt;&gt; "inspire", LEFT(D260,4) &lt;&gt; "oeaw"),CONCATENATE("&lt;",E260,LOWER(IF(F260="",J260,F260)),"&gt;"),CONCATENATE("&lt;",E260,IF(F260="",J260,F260),"&gt;")),CONCATENATE("&lt;",Table9[[#This Row],[URIName]],"&gt;"))</f>
        <v>&lt;http://vocab.belgif.be/ns/location#hasRepresentation&gt;</v>
      </c>
      <c r="J260" s="12" t="str">
        <f>IF($A260&lt;&gt;"",VLOOKUP($A260,Vocabulary!$A:$J,2,),"")</f>
        <v>hasRepresentation</v>
      </c>
      <c r="K260" s="12" t="str">
        <f>IFERROR(IF(VLOOKUP(A260,VocabularyNL!$A:$G,6)=0,"",VLOOKUP(A260,VocabularyNL!$A:$G,6)),"")</f>
        <v>Heeft voorstelling</v>
      </c>
      <c r="L260" s="12" t="str">
        <f>IFERROR(IF(VLOOKUP(A260,VocabularyFR!$A:$G,6)=0,"",VLOOKUP(A260,VocabularyFR!$A:$G,6)),"")</f>
        <v>Est representé par</v>
      </c>
      <c r="M260" s="12" t="str">
        <f>IFERROR(IF(VLOOKUP(A260,Vocabulary!$A:$F,3)=0,"",VLOOKUP(A260,Vocabulary!$A:$F,3)),"")</f>
        <v>An object is represented by another.
E.g. Address has an AddressRepresentation.</v>
      </c>
      <c r="N260" s="12" t="str">
        <f>IFERROR(IF(VLOOKUP(A260,VocabularyNL!$A:$H,7)=0,"",VLOOKUP(A260,VocabularyNL!$A:$H,7)),"")</f>
        <v>Een object wordt vertegenwoordigd door een ander.
Bijv. Adres heeft een adresrepresentatie.</v>
      </c>
      <c r="O260" s="12" t="str">
        <f>IFERROR(IF(VLOOKUP(A260,VocabularyFR!$A:$H,7)=0,"",VLOOKUP(A260,VocabularyFR!$A:$H,7)),"")</f>
        <v>Un objet est représenté par un autre.
Par exemple: L'adresse a une représentation d'adresse.</v>
      </c>
      <c r="P260" s="12" t="str">
        <f>IF($A260&lt;&gt;"",IF(VLOOKUP($A260,Vocabulary!$A:$J,7,)&lt;&gt;"",VLOOKUP($A260,Vocabulary!$A:$J,7,),""),"")</f>
        <v/>
      </c>
      <c r="Q260" s="12" t="str">
        <f>IFERROR(IF(VLOOKUP(A260,VocabularyNL!$A:$H,8)=0,"",VLOOKUP(A260,VocabularyNL!$A:$H,8)),"")</f>
        <v/>
      </c>
      <c r="R260" s="12" t="str">
        <f>IFERROR(IF(VLOOKUP(A260,VocabularyFR!$A:$H,8)=0,"",VLOOKUP(A260,VocabularyFR!$A:$H,8)),"")</f>
        <v/>
      </c>
      <c r="S260" s="12" t="str">
        <f>VLOOKUP(Table9[[#This Row],[Id]],Vocabulary!A:K,11)</f>
        <v>no</v>
      </c>
      <c r="T260" s="12" t="str">
        <f>VLOOKUP(Table9[[#This Row],[Id]],Vocabulary!A:L,12)</f>
        <v>yes</v>
      </c>
    </row>
    <row r="261" spans="1:20" ht="57.6" x14ac:dyDescent="0.3">
      <c r="A261" s="4">
        <v>278</v>
      </c>
      <c r="B261" s="12" t="str">
        <f>IF($A261&lt;&gt;"",IF(VLOOKUP($A261,VocabularyAdoption!$A:$K,8,)=0,"",VLOOKUP($A261,VocabularyAdoption!$A:$K,8,)),"")</f>
        <v>Draft</v>
      </c>
      <c r="C261" s="12" t="str">
        <f>IF($A261&lt;&gt;"",VLOOKUP($A261,Vocabulary!$A:$J,6,),"")</f>
        <v>FED</v>
      </c>
      <c r="D261" s="12" t="str">
        <f>IF($A261&lt;&gt;"",VLOOKUP($A261,Vocabulary!$A:$J,8,),"")</f>
        <v>fed-loc</v>
      </c>
      <c r="E261" s="12" t="str">
        <f>IFERROR(VLOOKUP(D261,Prefix!$A:$B,2,),"")</f>
        <v>http://vocab.belgif.be/ns/location#</v>
      </c>
      <c r="F261" s="12" t="str">
        <f>IF($A261&lt;&gt;"",IF(VLOOKUP($A261,Vocabulary!$A:$J,9,)=0,"",VLOOKUP($A261,Vocabulary!$A:$J,9,)),"")</f>
        <v/>
      </c>
      <c r="G261" s="12" t="str">
        <f>IF($A261&lt;&gt;"",VLOOKUP($A261,Vocabulary!$A:$J,4,),"")</f>
        <v>Location</v>
      </c>
      <c r="H261" s="12" t="str">
        <f>IF($A261&lt;&gt;"",VLOOKUP($A261,Vocabulary!$A:$J,5,),"")</f>
        <v>Property</v>
      </c>
      <c r="I261" s="12" t="str">
        <f>IF(Table9[[#This Row],[URIName]]="",IF(AND(H261="ConceptScheme",LEFT(D261,7) &lt;&gt; "inspire", LEFT(D261,4) &lt;&gt; "oeaw"),CONCATENATE("&lt;",E261,LOWER(IF(F261="",J261,F261)),"&gt;"),CONCATENATE("&lt;",E261,IF(F261="",J261,F261),"&gt;")),CONCATENATE("&lt;",Table9[[#This Row],[URIName]],"&gt;"))</f>
        <v>&lt;http://vocab.belgif.be/ns/location#homonymAddition&gt;</v>
      </c>
      <c r="J261" s="12" t="str">
        <f>IF($A261&lt;&gt;"",VLOOKUP($A261,Vocabulary!$A:$J,2,),"")</f>
        <v>homonymAddition</v>
      </c>
      <c r="K261" s="12" t="str">
        <f>IFERROR(IF(VLOOKUP(A261,VocabularyNL!$A:$G,6)=0,"",VLOOKUP(A261,VocabularyNL!$A:$G,6)),"")</f>
        <v>Homoniemtoevoeging</v>
      </c>
      <c r="L261" s="12" t="str">
        <f>IFERROR(IF(VLOOKUP(A261,VocabularyFR!$A:$G,6)=0,"",VLOOKUP(A261,VocabularyFR!$A:$G,6)),"")</f>
        <v>Addition homonyme</v>
      </c>
      <c r="M261" s="12" t="str">
        <f>IFERROR(IF(VLOOKUP(A261,Vocabulary!$A:$F,3)=0,"",VLOOKUP(A261,Vocabulary!$A:$F,3)),"")</f>
        <v>Addition to distinguish double street names (street names with the same name but different location in the municipality and their own addresses).</v>
      </c>
      <c r="N261" s="12" t="str">
        <f>IFERROR(IF(VLOOKUP(A261,VocabularyNL!$A:$H,7)=0,"",VLOOKUP(A261,VocabularyNL!$A:$H,7)),"")</f>
        <v>Toevoeging om dubbele straatnamen (straatnamen met dezelfde naam maar andere ligging in de gemeente en eigen adressen) van elkaar te onderscheiden.</v>
      </c>
      <c r="O261" s="12" t="str">
        <f>IFERROR(IF(VLOOKUP(A261,VocabularyFR!$A:$H,7)=0,"",VLOOKUP(A261,VocabularyFR!$A:$H,7)),"")</f>
        <v>Ajout pour distinguer les noms de rues doubles (noms de rues avec le même nom mais emplacement différent dans la municipalité et leurs propres adresses).</v>
      </c>
      <c r="P261" s="12" t="str">
        <f>IF($A261&lt;&gt;"",IF(VLOOKUP($A261,Vocabulary!$A:$J,7,)&lt;&gt;"",VLOOKUP($A261,Vocabulary!$A:$J,7,),""),"")</f>
        <v>See https://github.com/belgif/fedvoc/wiki/Mapping-of-a-Belgian-(BEST)-address-on-an-international-address</v>
      </c>
      <c r="Q261" s="12" t="str">
        <f>IFERROR(IF(VLOOKUP(A261,VocabularyNL!$A:$H,8)=0,"",VLOOKUP(A261,VocabularyNL!$A:$H,8)),"")</f>
        <v>Zie https://github.com/belgif/fedvoc/wiki/Mapping-of-a-Belgian-(BEST)-address-on-an-international-address</v>
      </c>
      <c r="R261" s="12" t="str">
        <f>IFERROR(IF(VLOOKUP(A261,VocabularyFR!$A:$H,8)=0,"",VLOOKUP(A261,VocabularyFR!$A:$H,8)),"")</f>
        <v>Voir https://github.com/belgif/fedvoc/wiki/Mapping-of-a-Belgian-(BEST)-address-on-an-international-address</v>
      </c>
      <c r="S261" s="12" t="str">
        <f>VLOOKUP(Table9[[#This Row],[Id]],Vocabulary!A:K,11)</f>
        <v>no</v>
      </c>
      <c r="T261" s="12" t="str">
        <f>VLOOKUP(Table9[[#This Row],[Id]],Vocabulary!A:L,12)</f>
        <v>yes</v>
      </c>
    </row>
    <row r="262" spans="1:20" ht="28.8" x14ac:dyDescent="0.3">
      <c r="A262" s="4">
        <v>280</v>
      </c>
      <c r="B262" s="12" t="str">
        <f>IF($A262&lt;&gt;"",IF(VLOOKUP($A262,VocabularyAdoption!$A:$K,8,)=0,"",VLOOKUP($A262,VocabularyAdoption!$A:$K,8,)),"")</f>
        <v>Proposed standard</v>
      </c>
      <c r="C262" s="12" t="str">
        <f>IF($A262&lt;&gt;"",VLOOKUP($A262,Vocabulary!$A:$J,6,),"")</f>
        <v>FED</v>
      </c>
      <c r="D262" s="12" t="str">
        <f>IF($A262&lt;&gt;"",VLOOKUP($A262,Vocabulary!$A:$J,8,),"")</f>
        <v>fed-loc</v>
      </c>
      <c r="E262" s="12" t="str">
        <f>IFERROR(VLOOKUP(D262,Prefix!$A:$B,2,),"")</f>
        <v>http://vocab.belgif.be/ns/location#</v>
      </c>
      <c r="F262" s="12" t="str">
        <f>IF($A262&lt;&gt;"",IF(VLOOKUP($A262,Vocabulary!$A:$J,9,)=0,"",VLOOKUP($A262,Vocabulary!$A:$J,9,)),"")</f>
        <v/>
      </c>
      <c r="G262" s="12" t="str">
        <f>IF($A262&lt;&gt;"",VLOOKUP($A262,Vocabulary!$A:$J,4,),"")</f>
        <v>Location</v>
      </c>
      <c r="H262" s="12" t="str">
        <f>IF($A262&lt;&gt;"",VLOOKUP($A262,Vocabulary!$A:$J,5,),"")</f>
        <v>Property</v>
      </c>
      <c r="I262" s="12" t="str">
        <f>IF(Table9[[#This Row],[URIName]]="",IF(AND(H262="ConceptScheme",LEFT(D262,7) &lt;&gt; "inspire", LEFT(D262,4) &lt;&gt; "oeaw"),CONCATENATE("&lt;",E262,LOWER(IF(F262="",J262,F262)),"&gt;"),CONCATENATE("&lt;",E262,IF(F262="",J262,F262),"&gt;")),CONCATENATE("&lt;",Table9[[#This Row],[URIName]],"&gt;"))</f>
        <v>&lt;http://vocab.belgif.be/ns/location#assignedTo&gt;</v>
      </c>
      <c r="J262" s="12" t="str">
        <f>IF($A262&lt;&gt;"",VLOOKUP($A262,Vocabulary!$A:$J,2,),"")</f>
        <v>assignedTo</v>
      </c>
      <c r="K262" s="12" t="str">
        <f>IFERROR(IF(VLOOKUP(A262,VocabularyNL!$A:$G,6)=0,"",VLOOKUP(A262,VocabularyNL!$A:$G,6)),"")</f>
        <v>Is gehecht aan</v>
      </c>
      <c r="L262" s="12" t="str">
        <f>IFERROR(IF(VLOOKUP(A262,VocabularyFR!$A:$G,6)=0,"",VLOOKUP(A262,VocabularyFR!$A:$G,6)),"")</f>
        <v>Est assigné à</v>
      </c>
      <c r="M262" s="12" t="str">
        <f>IFERROR(IF(VLOOKUP(A262,Vocabulary!$A:$F,3)=0,"",VLOOKUP(A262,Vocabulary!$A:$F,3)),"")</f>
        <v>Addressable object to which the address has been assigned.</v>
      </c>
      <c r="N262" s="12" t="str">
        <f>IFERROR(IF(VLOOKUP(A262,VocabularyNL!$A:$H,7)=0,"",VLOOKUP(A262,VocabularyNL!$A:$H,7)),"")</f>
        <v>Adresseerbaar object waaraan het adres is toegekend.</v>
      </c>
      <c r="O262" s="12" t="str">
        <f>IFERROR(IF(VLOOKUP(A262,VocabularyFR!$A:$H,7)=0,"",VLOOKUP(A262,VocabularyFR!$A:$H,7)),"")</f>
        <v>Objet adressable auquel l'adresse a été attribuée.</v>
      </c>
      <c r="P262" s="12" t="str">
        <f>IF($A262&lt;&gt;"",IF(VLOOKUP($A262,Vocabulary!$A:$J,7,)&lt;&gt;"",VLOOKUP($A262,Vocabulary!$A:$J,7,),""),"")</f>
        <v/>
      </c>
      <c r="Q262" s="12" t="str">
        <f>IFERROR(IF(VLOOKUP(A262,VocabularyNL!$A:$H,8)=0,"",VLOOKUP(A262,VocabularyNL!$A:$H,8)),"")</f>
        <v/>
      </c>
      <c r="R262" s="12" t="str">
        <f>IFERROR(IF(VLOOKUP(A262,VocabularyFR!$A:$H,8)=0,"",VLOOKUP(A262,VocabularyFR!$A:$H,8)),"")</f>
        <v/>
      </c>
      <c r="S262" s="12" t="str">
        <f>VLOOKUP(Table9[[#This Row],[Id]],Vocabulary!A:K,11)</f>
        <v>no</v>
      </c>
      <c r="T262" s="12" t="str">
        <f>VLOOKUP(Table9[[#This Row],[Id]],Vocabulary!A:L,12)</f>
        <v>yes</v>
      </c>
    </row>
    <row r="263" spans="1:20" ht="72" x14ac:dyDescent="0.3">
      <c r="A263" s="4">
        <v>283</v>
      </c>
      <c r="B263" s="12" t="str">
        <f>IF($A263&lt;&gt;"",IF(VLOOKUP($A263,VocabularyAdoption!$A:$K,8,)=0,"",VLOOKUP($A263,VocabularyAdoption!$A:$K,8,)),"")</f>
        <v>Proposed standard</v>
      </c>
      <c r="C263" s="12" t="str">
        <f>IF($A263&lt;&gt;"",VLOOKUP($A263,Vocabulary!$A:$J,6,),"")</f>
        <v>FED</v>
      </c>
      <c r="D263" s="12" t="str">
        <f>IF($A263&lt;&gt;"",VLOOKUP($A263,Vocabulary!$A:$J,8,),"")</f>
        <v>fed-loc</v>
      </c>
      <c r="E263" s="12" t="str">
        <f>IFERROR(VLOOKUP(D263,Prefix!$A:$B,2,),"")</f>
        <v>http://vocab.belgif.be/ns/location#</v>
      </c>
      <c r="F263" s="12" t="str">
        <f>IF($A263&lt;&gt;"",IF(VLOOKUP($A263,Vocabulary!$A:$J,9,)=0,"",VLOOKUP($A263,Vocabulary!$A:$J,9,)),"")</f>
        <v/>
      </c>
      <c r="G263" s="12" t="str">
        <f>IF($A263&lt;&gt;"",VLOOKUP($A263,Vocabulary!$A:$J,4,),"")</f>
        <v>Location</v>
      </c>
      <c r="H263" s="12" t="str">
        <f>IF($A263&lt;&gt;"",VLOOKUP($A263,Vocabulary!$A:$J,5,),"")</f>
        <v>Property</v>
      </c>
      <c r="I263" s="12" t="str">
        <f>IF(Table9[[#This Row],[URIName]]="",IF(AND(H263="ConceptScheme",LEFT(D263,7) &lt;&gt; "inspire", LEFT(D263,4) &lt;&gt; "oeaw"),CONCATENATE("&lt;",E263,LOWER(IF(F263="",J263,F263)),"&gt;"),CONCATENATE("&lt;",E263,IF(F263="",J263,F263),"&gt;")),CONCATENATE("&lt;",Table9[[#This Row],[URIName]],"&gt;"))</f>
        <v>&lt;http://vocab.belgif.be/ns/location#isOfficiallyAssigned&gt;</v>
      </c>
      <c r="J263" s="12" t="str">
        <f>IF($A263&lt;&gt;"",VLOOKUP($A263,Vocabulary!$A:$J,2,),"")</f>
        <v>isOfficiallyAssigned</v>
      </c>
      <c r="K263" s="12" t="str">
        <f>IFERROR(IF(VLOOKUP(A263,VocabularyNL!$A:$G,6)=0,"",VLOOKUP(A263,VocabularyNL!$A:$G,6)),"")</f>
        <v>Is officieel toegekend</v>
      </c>
      <c r="L263" s="12" t="str">
        <f>IFERROR(IF(VLOOKUP(A263,VocabularyFR!$A:$G,6)=0,"",VLOOKUP(A263,VocabularyFR!$A:$G,6)),"")</f>
        <v>Est attribué officiellement</v>
      </c>
      <c r="M263" s="12" t="str">
        <f>IFERROR(IF(VLOOKUP(A263,Vocabulary!$A:$F,3)=0,"",VLOOKUP(A263,Vocabulary!$A:$F,3)),"")</f>
        <v>Indicates whether the address has been officially assigned by the address manager.
An address is unofficial if its existence was not known from the administrative procedures, but only after it was actually established on the site.</v>
      </c>
      <c r="N263" s="12" t="str">
        <f>IFERROR(IF(VLOOKUP(A263,VocabularyNL!$A:$H,7)=0,"",VLOOKUP(A263,VocabularyNL!$A:$H,7)),"")</f>
        <v>Geeft aan of het adres officieel door de adresbeheerder is toegekend.
Een adres is niet-officieel wanneer het bestaan ervan niet gekend was vanuit de administratieve procedures, maar pas nadat nadat het feitelijk is vastgesteld op het terrein.</v>
      </c>
      <c r="O263" s="12" t="str">
        <f>IFERROR(IF(VLOOKUP(A263,VocabularyFR!$A:$H,7)=0,"",VLOOKUP(A263,VocabularyFR!$A:$H,7)),"")</f>
        <v>Indique si l'adresse a été officiellement attribuée par le gestionnaire d'adresses.
Une adresse est officieuse si son existence n’était pas connue par les procédures administratives, mais seulement après qu’elle ait été effectivement établie sur le site.</v>
      </c>
      <c r="P263" s="12" t="str">
        <f>IF($A263&lt;&gt;"",IF(VLOOKUP($A263,Vocabulary!$A:$J,7,)&lt;&gt;"",VLOOKUP($A263,Vocabulary!$A:$J,7,),""),"")</f>
        <v/>
      </c>
      <c r="Q263" s="12" t="str">
        <f>IFERROR(IF(VLOOKUP(A263,VocabularyNL!$A:$H,8)=0,"",VLOOKUP(A263,VocabularyNL!$A:$H,8)),"")</f>
        <v/>
      </c>
      <c r="R263" s="12" t="str">
        <f>IFERROR(IF(VLOOKUP(A263,VocabularyFR!$A:$H,8)=0,"",VLOOKUP(A263,VocabularyFR!$A:$H,8)),"")</f>
        <v/>
      </c>
      <c r="S263" s="12" t="str">
        <f>VLOOKUP(Table9[[#This Row],[Id]],Vocabulary!A:K,11)</f>
        <v>no</v>
      </c>
      <c r="T263" s="12" t="str">
        <f>VLOOKUP(Table9[[#This Row],[Id]],Vocabulary!A:L,12)</f>
        <v>yes</v>
      </c>
    </row>
    <row r="264" spans="1:20" ht="72" x14ac:dyDescent="0.3">
      <c r="A264" s="4">
        <v>285</v>
      </c>
      <c r="B264" s="12" t="str">
        <f>IF($A264&lt;&gt;"",IF(VLOOKUP($A264,VocabularyAdoption!$A:$K,8,)=0,"",VLOOKUP($A264,VocabularyAdoption!$A:$K,8,)),"")</f>
        <v>Proposed standard</v>
      </c>
      <c r="C264" s="12" t="str">
        <f>IF($A264&lt;&gt;"",VLOOKUP($A264,Vocabulary!$A:$J,6,),"")</f>
        <v>FED</v>
      </c>
      <c r="D264" s="12" t="str">
        <f>IF($A264&lt;&gt;"",VLOOKUP($A264,Vocabulary!$A:$J,8,),"")</f>
        <v>inspire-ad</v>
      </c>
      <c r="E264" s="12" t="str">
        <f>IFERROR(VLOOKUP(D264,Prefix!$A:$B,2,),"")</f>
        <v>http://inspire.ec.europa.eu/ont/ad#</v>
      </c>
      <c r="F264" s="12" t="str">
        <f>IF($A264&lt;&gt;"",IF(VLOOKUP($A264,Vocabulary!$A:$J,9,)=0,"",VLOOKUP($A264,Vocabulary!$A:$J,9,)),"")</f>
        <v>AddressComponent.situatedWithin</v>
      </c>
      <c r="G264" s="12" t="str">
        <f>IF($A264&lt;&gt;"",VLOOKUP($A264,Vocabulary!$A:$J,4,),"")</f>
        <v>Location</v>
      </c>
      <c r="H264" s="12" t="str">
        <f>IF($A264&lt;&gt;"",VLOOKUP($A264,Vocabulary!$A:$J,5,),"")</f>
        <v>Property</v>
      </c>
      <c r="I264" s="12" t="str">
        <f>IF(Table9[[#This Row],[URIName]]="",IF(AND(H264="ConceptScheme",LEFT(D264,7) &lt;&gt; "inspire", LEFT(D264,4) &lt;&gt; "oeaw"),CONCATENATE("&lt;",E264,LOWER(IF(F264="",J264,F264)),"&gt;"),CONCATENATE("&lt;",E264,IF(F264="",J264,F264),"&gt;")),CONCATENATE("&lt;",Table9[[#This Row],[URIName]],"&gt;"))</f>
        <v>&lt;AddressComponent.situatedWithin&gt;</v>
      </c>
      <c r="J264" s="12" t="str">
        <f>IF($A264&lt;&gt;"",VLOOKUP($A264,Vocabulary!$A:$J,2,),"")</f>
        <v>situatedIn</v>
      </c>
      <c r="K264" s="12" t="str">
        <f>IFERROR(IF(VLOOKUP(A264,VocabularyNL!$A:$G,6)=0,"",VLOOKUP(A264,VocabularyNL!$A:$G,6)),"")</f>
        <v>Is gesitueerd in</v>
      </c>
      <c r="L264" s="12" t="str">
        <f>IFERROR(IF(VLOOKUP(A264,VocabularyFR!$A:$G,6)=0,"",VLOOKUP(A264,VocabularyFR!$A:$G,6)),"")</f>
        <v>Est situé à</v>
      </c>
      <c r="M264" s="12" t="str">
        <f>IFERROR(IF(VLOOKUP(A264,Vocabulary!$A:$F,3)=0,"",VLOOKUP(A264,Vocabulary!$A:$F,3)),"")</f>
        <v>Indicator that that says that a location is situated in another location.
E.g. 
an address can be situated in a part of a municipality, 
a part of a municipality is situated in a municipality</v>
      </c>
      <c r="N264" s="12" t="str">
        <f>IFERROR(IF(VLOOKUP(A264,VocabularyNL!$A:$H,7)=0,"",VLOOKUP(A264,VocabularyNL!$A:$H,7)),"")</f>
        <v>Indicator die aangeeft dat een locatie zich in een andere locatie bevindt.
Bijv.
een adres ligt in een deel van een gemeente,
een deel van een gemeente ligt in een gemeente</v>
      </c>
      <c r="O264" s="12" t="str">
        <f>IFERROR(IF(VLOOKUP(A264,VocabularyFR!$A:$H,7)=0,"",VLOOKUP(A264,VocabularyFR!$A:$H,7)),"")</f>
        <v>Indicateur qui indique qu'un emplacement est situé à un autre endroit.
Par exemple.
une adresse peut être située dans une partie de la commune,
une partie d'une commune est située dans une commune</v>
      </c>
      <c r="P264" s="12" t="str">
        <f>IF($A264&lt;&gt;"",IF(VLOOKUP($A264,Vocabulary!$A:$J,7,)&lt;&gt;"",VLOOKUP($A264,Vocabulary!$A:$J,7,),""),"")</f>
        <v/>
      </c>
      <c r="Q264" s="12" t="str">
        <f>IFERROR(IF(VLOOKUP(A264,VocabularyNL!$A:$H,8)=0,"",VLOOKUP(A264,VocabularyNL!$A:$H,8)),"")</f>
        <v/>
      </c>
      <c r="R264" s="12" t="str">
        <f>IFERROR(IF(VLOOKUP(A264,VocabularyFR!$A:$H,8)=0,"",VLOOKUP(A264,VocabularyFR!$A:$H,8)),"")</f>
        <v/>
      </c>
      <c r="S264" s="12" t="str">
        <f>VLOOKUP(Table9[[#This Row],[Id]],Vocabulary!A:K,11)</f>
        <v>no</v>
      </c>
      <c r="T264" s="12" t="str">
        <f>VLOOKUP(Table9[[#This Row],[Id]],Vocabulary!A:L,12)</f>
        <v>yes</v>
      </c>
    </row>
    <row r="265" spans="1:20" ht="57.6" x14ac:dyDescent="0.3">
      <c r="A265" s="4">
        <v>289</v>
      </c>
      <c r="B265" s="12" t="str">
        <f>IF($A265&lt;&gt;"",IF(VLOOKUP($A265,VocabularyAdoption!$A:$K,8,)=0,"",VLOOKUP($A265,VocabularyAdoption!$A:$K,8,)),"")</f>
        <v>Proposed standard</v>
      </c>
      <c r="C265" s="12" t="str">
        <f>IF($A265&lt;&gt;"",VLOOKUP($A265,Vocabulary!$A:$J,6,),"")</f>
        <v>FED</v>
      </c>
      <c r="D265" s="12" t="str">
        <f>IF($A265&lt;&gt;"",VLOOKUP($A265,Vocabulary!$A:$J,8,),"")</f>
        <v>fed-loc</v>
      </c>
      <c r="E265" s="12" t="str">
        <f>IFERROR(VLOOKUP(D265,Prefix!$A:$B,2,),"")</f>
        <v>http://vocab.belgif.be/ns/location#</v>
      </c>
      <c r="F265" s="12" t="str">
        <f>IF($A265&lt;&gt;"",IF(VLOOKUP($A265,Vocabulary!$A:$J,9,)=0,"",VLOOKUP($A265,Vocabulary!$A:$J,9,)),"")</f>
        <v/>
      </c>
      <c r="G265" s="12" t="str">
        <f>IF($A265&lt;&gt;"",VLOOKUP($A265,Vocabulary!$A:$J,4,),"")</f>
        <v>Location</v>
      </c>
      <c r="H265" s="12" t="str">
        <f>IF($A265&lt;&gt;"",VLOOKUP($A265,Vocabulary!$A:$J,5,),"")</f>
        <v>Property</v>
      </c>
      <c r="I265" s="12" t="str">
        <f>IF(Table9[[#This Row],[URIName]]="",IF(AND(H265="ConceptScheme",LEFT(D265,7) &lt;&gt; "inspire", LEFT(D265,4) &lt;&gt; "oeaw"),CONCATENATE("&lt;",E265,LOWER(IF(F265="",J265,F265)),"&gt;"),CONCATENATE("&lt;",E265,IF(F265="",J265,F265),"&gt;")),CONCATENATE("&lt;",Table9[[#This Row],[URIName]],"&gt;"))</f>
        <v>&lt;http://vocab.belgif.be/ns/location#municipalityName&gt;</v>
      </c>
      <c r="J265" s="12" t="str">
        <f>IF($A265&lt;&gt;"",VLOOKUP($A265,Vocabulary!$A:$J,2,),"")</f>
        <v>municipalityName</v>
      </c>
      <c r="K265" s="12" t="str">
        <f>IFERROR(IF(VLOOKUP(A265,VocabularyNL!$A:$G,6)=0,"",VLOOKUP(A265,VocabularyNL!$A:$G,6)),"")</f>
        <v>Naam gemeente</v>
      </c>
      <c r="L265" s="12" t="str">
        <f>IFERROR(IF(VLOOKUP(A265,VocabularyFR!$A:$G,6)=0,"",VLOOKUP(A265,VocabularyFR!$A:$G,6)),"")</f>
        <v>Nom de la commune</v>
      </c>
      <c r="M265" s="12" t="str">
        <f>IFERROR(IF(VLOOKUP(A265,Vocabulary!$A:$F,3)=0,"",VLOOKUP(A265,Vocabulary!$A:$F,3)),"")</f>
        <v>Name of the municipality</v>
      </c>
      <c r="N265" s="12" t="str">
        <f>IFERROR(IF(VLOOKUP(A265,VocabularyNL!$A:$H,7)=0,"",VLOOKUP(A265,VocabularyNL!$A:$H,7)),"")</f>
        <v>Naam van de gemeente.</v>
      </c>
      <c r="O265" s="12" t="str">
        <f>IFERROR(IF(VLOOKUP(A265,VocabularyFR!$A:$H,7)=0,"",VLOOKUP(A265,VocabularyFR!$A:$H,7)),"")</f>
        <v>Nom de la commune.</v>
      </c>
      <c r="P265" s="12" t="str">
        <f>IF($A265&lt;&gt;"",IF(VLOOKUP($A265,Vocabulary!$A:$J,7,)&lt;&gt;"",VLOOKUP($A265,Vocabulary!$A:$J,7,),""),"")</f>
        <v/>
      </c>
      <c r="Q265" s="12" t="str">
        <f>IFERROR(IF(VLOOKUP(A265,VocabularyNL!$A:$H,8)=0,"",VLOOKUP(A265,VocabularyNL!$A:$H,8)),"")</f>
        <v>Zie https://github.com/belgif/fedvoc/wiki/Mapping-of-a-Belgian-(BEST)-address-on-an-international-address</v>
      </c>
      <c r="R265" s="12" t="str">
        <f>IFERROR(IF(VLOOKUP(A265,VocabularyFR!$A:$H,8)=0,"",VLOOKUP(A265,VocabularyFR!$A:$H,8)),"")</f>
        <v>Voir https://github.com/belgif/fedvoc/wiki/Mapping-of-a-Belgian-(BEST)-address-on-an-international-address</v>
      </c>
      <c r="S265" s="12" t="str">
        <f>VLOOKUP(Table9[[#This Row],[Id]],Vocabulary!A:K,11)</f>
        <v>no</v>
      </c>
      <c r="T265" s="12" t="str">
        <f>VLOOKUP(Table9[[#This Row],[Id]],Vocabulary!A:L,12)</f>
        <v>yes</v>
      </c>
    </row>
    <row r="266" spans="1:20" ht="115.2" x14ac:dyDescent="0.3">
      <c r="A266" s="4">
        <v>297</v>
      </c>
      <c r="B266" s="12" t="str">
        <f>IF($A266&lt;&gt;"",IF(VLOOKUP($A266,VocabularyAdoption!$A:$K,8,)=0,"",VLOOKUP($A266,VocabularyAdoption!$A:$K,8,)),"")</f>
        <v>Draft</v>
      </c>
      <c r="C266" s="12" t="str">
        <f>IF($A266&lt;&gt;"",VLOOKUP($A266,Vocabulary!$A:$J,6,),"")</f>
        <v>FED</v>
      </c>
      <c r="D266" s="12" t="str">
        <f>IF($A266&lt;&gt;"",VLOOKUP($A266,Vocabulary!$A:$J,8,),"")</f>
        <v>fed-loc</v>
      </c>
      <c r="E266" s="12" t="str">
        <f>IFERROR(VLOOKUP(D266,Prefix!$A:$B,2,),"")</f>
        <v>http://vocab.belgif.be/ns/location#</v>
      </c>
      <c r="F266" s="12" t="str">
        <f>IF($A266&lt;&gt;"",IF(VLOOKUP($A266,Vocabulary!$A:$J,9,)=0,"",VLOOKUP($A266,Vocabulary!$A:$J,9,)),"")</f>
        <v/>
      </c>
      <c r="G266" s="12" t="str">
        <f>IF($A266&lt;&gt;"",VLOOKUP($A266,Vocabulary!$A:$J,4,),"")</f>
        <v>Location</v>
      </c>
      <c r="H266" s="12" t="str">
        <f>IF($A266&lt;&gt;"",VLOOKUP($A266,Vocabulary!$A:$J,5,),"")</f>
        <v>Property</v>
      </c>
      <c r="I266" s="12" t="str">
        <f>IF(Table9[[#This Row],[URIName]]="",IF(AND(H266="ConceptScheme",LEFT(D266,7) &lt;&gt; "inspire", LEFT(D266,4) &lt;&gt; "oeaw"),CONCATENATE("&lt;",E266,LOWER(IF(F266="",J266,F266)),"&gt;"),CONCATENATE("&lt;",E266,IF(F266="",J266,F266),"&gt;")),CONCATENATE("&lt;",Table9[[#This Row],[URIName]],"&gt;"))</f>
        <v>&lt;http://vocab.belgif.be/ns/location#partOfMunicipalityName&gt;</v>
      </c>
      <c r="J266" s="12" t="str">
        <f>IF($A266&lt;&gt;"",VLOOKUP($A266,Vocabulary!$A:$J,2,),"")</f>
        <v>partOfMunicipalityName</v>
      </c>
      <c r="K266" s="12" t="str">
        <f>IFERROR(IF(VLOOKUP(A266,VocabularyNL!$A:$G,6)=0,"",VLOOKUP(A266,VocabularyNL!$A:$G,6)),"")</f>
        <v>Naam deelgemeente</v>
      </c>
      <c r="L266" s="12" t="str">
        <f>IFERROR(IF(VLOOKUP(A266,VocabularyFR!$A:$G,6)=0,"",VLOOKUP(A266,VocabularyFR!$A:$G,6)),"")</f>
        <v>Nom de la sous-municipalité</v>
      </c>
      <c r="M266" s="12" t="str">
        <f>IFERROR(IF(VLOOKUP(A266,Vocabulary!$A:$F,3)=0,"",VLOOKUP(A266,Vocabulary!$A:$F,3)),"")</f>
        <v>Name of the part of the municipality</v>
      </c>
      <c r="N266" s="12" t="str">
        <f>IFERROR(IF(VLOOKUP(A266,VocabularyNL!$A:$H,7)=0,"",VLOOKUP(A266,VocabularyNL!$A:$H,7)),"")</f>
        <v>Naam van de deelgemeente</v>
      </c>
      <c r="O266" s="12" t="str">
        <f>IFERROR(IF(VLOOKUP(A266,VocabularyFR!$A:$H,7)=0,"",VLOOKUP(A266,VocabularyFR!$A:$H,7)),"")</f>
        <v>Nom de la partie de la commune</v>
      </c>
      <c r="P266" s="12" t="str">
        <f>IF($A266&lt;&gt;"",IF(VLOOKUP($A266,Vocabulary!$A:$J,7,)&lt;&gt;"",VLOOKUP($A266,Vocabulary!$A:$J,7,),""),"")</f>
        <v>Context BEST: Part of Municipality is a class defined by the Walloon region. It does not exist in Flanders nor in the Brussels region.
See https://github.com/belgif/fedvoc/wiki/Mapping-of-a-Belgian-(BEST)-address-on-an-international-address</v>
      </c>
      <c r="Q266" s="12" t="str">
        <f>IFERROR(IF(VLOOKUP(A266,VocabularyNL!$A:$H,8)=0,"",VLOOKUP(A266,VocabularyNL!$A:$H,8)),"")</f>
        <v>Context BEST: Een deelgemeente is een klasse gedefinieerd door het Waalse Gewest. Het bestaat niet in Vlaanderen, noch in het Brussels Gewest.
Zie https://github.com/belgif/fedvoc/wiki/Mapping-of-a-Belgian-(BEST)-address-on-an-international-address</v>
      </c>
      <c r="R266" s="12" t="str">
        <f>IFERROR(IF(VLOOKUP(A266,VocabularyFR!$A:$H,8)=0,"",VLOOKUP(A266,VocabularyFR!$A:$H,8)),"")</f>
        <v>Contexte BEST: Une sous-municipalité est une classe définie par la région wallonne. Elle n'existe pas en Flandre ni en région bruxelloise.
Voir https://github.com/belgif/fedvoc/wiki/Mapping-of-a-Belgian-(BEST)-address-on-an-international-address</v>
      </c>
      <c r="S266" s="12" t="str">
        <f>VLOOKUP(Table9[[#This Row],[Id]],Vocabulary!A:K,11)</f>
        <v>no</v>
      </c>
      <c r="T266" s="12" t="str">
        <f>VLOOKUP(Table9[[#This Row],[Id]],Vocabulary!A:L,12)</f>
        <v>yes</v>
      </c>
    </row>
    <row r="267" spans="1:20" ht="57.6" x14ac:dyDescent="0.3">
      <c r="A267" s="4">
        <v>298</v>
      </c>
      <c r="B267" s="12" t="str">
        <f>IF($A267&lt;&gt;"",IF(VLOOKUP($A267,VocabularyAdoption!$A:$K,8,)=0,"",VLOOKUP($A267,VocabularyAdoption!$A:$K,8,)),"")</f>
        <v>Proposed standard</v>
      </c>
      <c r="C267" s="12" t="str">
        <f>IF($A267&lt;&gt;"",VLOOKUP($A267,Vocabulary!$A:$J,6,),"")</f>
        <v>FED</v>
      </c>
      <c r="D267" s="12" t="str">
        <f>IF($A267&lt;&gt;"",VLOOKUP($A267,Vocabulary!$A:$J,8,),"")</f>
        <v>locn</v>
      </c>
      <c r="E267" s="12" t="str">
        <f>IFERROR(VLOOKUP(D267,Prefix!$A:$B,2,),"")</f>
        <v>http://www.w3.org/ns/locn#</v>
      </c>
      <c r="F267" s="12" t="str">
        <f>IF($A267&lt;&gt;"",IF(VLOOKUP($A267,Vocabulary!$A:$J,9,)=0,"",VLOOKUP($A267,Vocabulary!$A:$J,9,)),"")</f>
        <v>locatorDesignator</v>
      </c>
      <c r="G267" s="12" t="str">
        <f>IF($A267&lt;&gt;"",VLOOKUP($A267,Vocabulary!$A:$J,4,),"")</f>
        <v>Location</v>
      </c>
      <c r="H267" s="12" t="str">
        <f>IF($A267&lt;&gt;"",VLOOKUP($A267,Vocabulary!$A:$J,5,),"")</f>
        <v>Property</v>
      </c>
      <c r="I267" s="12" t="str">
        <f>IF(Table9[[#This Row],[URIName]]="",IF(AND(H267="ConceptScheme",LEFT(D267,7) &lt;&gt; "inspire", LEFT(D267,4) &lt;&gt; "oeaw"),CONCATENATE("&lt;",E267,LOWER(IF(F267="",J267,F267)),"&gt;"),CONCATENATE("&lt;",E267,IF(F267="",J267,F267),"&gt;")),CONCATENATE("&lt;",Table9[[#This Row],[URIName]],"&gt;"))</f>
        <v>&lt;locatorDesignator&gt;</v>
      </c>
      <c r="J267" s="12" t="str">
        <f>IF($A267&lt;&gt;"",VLOOKUP($A267,Vocabulary!$A:$J,2,),"")</f>
        <v>boxNumber</v>
      </c>
      <c r="K267" s="12" t="str">
        <f>IFERROR(IF(VLOOKUP(A267,VocabularyNL!$A:$G,6)=0,"",VLOOKUP(A267,VocabularyNL!$A:$G,6)),"")</f>
        <v>Busnummer</v>
      </c>
      <c r="L267" s="12" t="str">
        <f>IFERROR(IF(VLOOKUP(A267,VocabularyFR!$A:$G,6)=0,"",VLOOKUP(A267,VocabularyFR!$A:$G,6)),"")</f>
        <v>Numéro de boite</v>
      </c>
      <c r="M267" s="12" t="str">
        <f>IFERROR(IF(VLOOKUP(A267,Vocabulary!$A:$F,3)=0,"",VLOOKUP(A267,Vocabulary!$A:$F,3)),"")</f>
        <v>An officially assigned alphanumeric code that is added to the house number to distinguish multiple building units, mooring places, stands or parcels that have the same house number.</v>
      </c>
      <c r="N267" s="12" t="str">
        <f>IFERROR(IF(VLOOKUP(A267,VocabularyNL!$A:$H,7)=0,"",VLOOKUP(A267,VocabularyNL!$A:$H,7)),"")</f>
        <v>Officieel toegekende alfanumerieke code die wordt toegevoegd aan het huisnummer om meerdere gebouweenheden, standplaatsen, ligplaatsen of percelen te onderscheiden die hetzelfde huisnummer hebben.</v>
      </c>
      <c r="O267" s="12" t="str">
        <f>IFERROR(IF(VLOOKUP(A267,VocabularyFR!$A:$H,7)=0,"",VLOOKUP(A267,VocabularyFR!$A:$H,7)),"")</f>
        <v>Code alphanumérique, attribué officiellement, qui s’ajoute au numéro de la maison pour distinguer plusieurs unités de bâtiment, postes d’amarrage, emplacements ou parcelles  qui portent le même numéro de la maison.</v>
      </c>
      <c r="P267" s="12" t="str">
        <f>IF($A267&lt;&gt;"",IF(VLOOKUP($A267,Vocabulary!$A:$J,7,)&lt;&gt;"",VLOOKUP($A267,Vocabulary!$A:$J,7,),""),"")</f>
        <v>See https://github.com/belgif/fedvoc/wiki/Mapping-of-a-Belgian-(BEST)-address-on-an-international-address</v>
      </c>
      <c r="Q267" s="12" t="str">
        <f>IFERROR(IF(VLOOKUP(A267,VocabularyNL!$A:$H,8)=0,"",VLOOKUP(A267,VocabularyNL!$A:$H,8)),"")</f>
        <v>Zie https://github.com/belgif/fedvoc/wiki/Mapping-of-a-Belgian-(BEST)-address-on-an-international-address</v>
      </c>
      <c r="R267" s="12" t="str">
        <f>IFERROR(IF(VLOOKUP(A267,VocabularyFR!$A:$H,8)=0,"",VLOOKUP(A267,VocabularyFR!$A:$H,8)),"")</f>
        <v>Voir https://github.com/belgif/fedvoc/wiki/Mapping-of-a-Belgian-(BEST)-address-on-an-international-address</v>
      </c>
      <c r="S267" s="12" t="str">
        <f>VLOOKUP(Table9[[#This Row],[Id]],Vocabulary!A:K,11)</f>
        <v>no</v>
      </c>
      <c r="T267" s="12" t="str">
        <f>VLOOKUP(Table9[[#This Row],[Id]],Vocabulary!A:L,12)</f>
        <v>yes</v>
      </c>
    </row>
    <row r="268" spans="1:20" ht="28.8" x14ac:dyDescent="0.3">
      <c r="A268" s="4">
        <v>299</v>
      </c>
      <c r="B268" s="12" t="str">
        <f>IF($A268&lt;&gt;"",IF(VLOOKUP($A268,VocabularyAdoption!$A:$K,8,)=0,"",VLOOKUP($A268,VocabularyAdoption!$A:$K,8,)),"")</f>
        <v>Draft</v>
      </c>
      <c r="C268" s="12" t="str">
        <f>IF($A268&lt;&gt;"",VLOOKUP($A268,Vocabulary!$A:$J,6,),"")</f>
        <v>FED</v>
      </c>
      <c r="D268" s="12" t="str">
        <f>IF($A268&lt;&gt;"",VLOOKUP($A268,Vocabulary!$A:$J,8,),"")</f>
        <v>fed-loc</v>
      </c>
      <c r="E268" s="12" t="str">
        <f>IFERROR(VLOOKUP(D268,Prefix!$A:$B,2,),"")</f>
        <v>http://vocab.belgif.be/ns/location#</v>
      </c>
      <c r="F268" s="12" t="str">
        <f>IF($A268&lt;&gt;"",IF(VLOOKUP($A268,Vocabulary!$A:$J,9,)=0,"",VLOOKUP($A268,Vocabulary!$A:$J,9,)),"")</f>
        <v/>
      </c>
      <c r="G268" s="12" t="str">
        <f>IF($A268&lt;&gt;"",VLOOKUP($A268,Vocabulary!$A:$J,4,),"")</f>
        <v>Location</v>
      </c>
      <c r="H268" s="12" t="str">
        <f>IF($A268&lt;&gt;"",VLOOKUP($A268,Vocabulary!$A:$J,5,),"")</f>
        <v>Property</v>
      </c>
      <c r="I268" s="12" t="str">
        <f>IF(Table9[[#This Row],[URIName]]="",IF(AND(H268="ConceptScheme",LEFT(D268,7) &lt;&gt; "inspire", LEFT(D268,4) &lt;&gt; "oeaw"),CONCATENATE("&lt;",E268,LOWER(IF(F268="",J268,F268)),"&gt;"),CONCATENATE("&lt;",E268,IF(F268="",J268,F268),"&gt;")),CONCATENATE("&lt;",Table9[[#This Row],[URIName]],"&gt;"))</f>
        <v>&lt;http://vocab.belgif.be/ns/location#pointGeometry&gt;</v>
      </c>
      <c r="J268" s="12" t="str">
        <f>IF($A268&lt;&gt;"",VLOOKUP($A268,Vocabulary!$A:$J,2,),"")</f>
        <v>pointGeometry</v>
      </c>
      <c r="K268" s="12" t="str">
        <f>IFERROR(IF(VLOOKUP(A268,VocabularyNL!$A:$G,6)=0,"",VLOOKUP(A268,VocabularyNL!$A:$G,6)),"")</f>
        <v>Geometrisch punt</v>
      </c>
      <c r="L268" s="12" t="str">
        <f>IFERROR(IF(VLOOKUP(A268,VocabularyFR!$A:$G,6)=0,"",VLOOKUP(A268,VocabularyFR!$A:$G,6)),"")</f>
        <v>Point géométrique</v>
      </c>
      <c r="M268" s="12" t="str">
        <f>IFERROR(IF(VLOOKUP(A268,Vocabulary!$A:$F,3)=0,"",VLOOKUP(A268,Vocabulary!$A:$F,3)),"")</f>
        <v>The cartographic coordinates of the point.</v>
      </c>
      <c r="N268" s="12" t="str">
        <f>IFERROR(IF(VLOOKUP(A268,VocabularyNL!$A:$H,7)=0,"",VLOOKUP(A268,VocabularyNL!$A:$H,7)),"")</f>
        <v>De cartografische coordinaten van het punt.</v>
      </c>
      <c r="O268" s="12" t="str">
        <f>IFERROR(IF(VLOOKUP(A268,VocabularyFR!$A:$H,7)=0,"",VLOOKUP(A268,VocabularyFR!$A:$H,7)),"")</f>
        <v>Les coordonnées cartographiques du point.</v>
      </c>
      <c r="P268" s="12" t="str">
        <f>IF($A268&lt;&gt;"",IF(VLOOKUP($A268,Vocabulary!$A:$J,7,)&lt;&gt;"",VLOOKUP($A268,Vocabulary!$A:$J,7,),""),"")</f>
        <v/>
      </c>
      <c r="Q268" s="12" t="str">
        <f>IFERROR(IF(VLOOKUP(A268,VocabularyNL!$A:$H,8)=0,"",VLOOKUP(A268,VocabularyNL!$A:$H,8)),"")</f>
        <v/>
      </c>
      <c r="R268" s="12" t="str">
        <f>IFERROR(IF(VLOOKUP(A268,VocabularyFR!$A:$H,8)=0,"",VLOOKUP(A268,VocabularyFR!$A:$H,8)),"")</f>
        <v/>
      </c>
      <c r="S268" s="12" t="str">
        <f>VLOOKUP(Table9[[#This Row],[Id]],Vocabulary!A:K,11)</f>
        <v>no</v>
      </c>
      <c r="T268" s="12" t="str">
        <f>VLOOKUP(Table9[[#This Row],[Id]],Vocabulary!A:L,12)</f>
        <v>yes</v>
      </c>
    </row>
    <row r="269" spans="1:20" ht="28.8" x14ac:dyDescent="0.3">
      <c r="A269" s="4">
        <v>300</v>
      </c>
      <c r="B269" s="12" t="str">
        <f>IF($A269&lt;&gt;"",IF(VLOOKUP($A269,VocabularyAdoption!$A:$K,8,)=0,"",VLOOKUP($A269,VocabularyAdoption!$A:$K,8,)),"")</f>
        <v>Proposed standard</v>
      </c>
      <c r="C269" s="12" t="str">
        <f>IF($A269&lt;&gt;"",VLOOKUP($A269,Vocabulary!$A:$J,6,),"")</f>
        <v>FED</v>
      </c>
      <c r="D269" s="12" t="str">
        <f>IF($A269&lt;&gt;"",VLOOKUP($A269,Vocabulary!$A:$J,8,),"")</f>
        <v>inspire-ad</v>
      </c>
      <c r="E269" s="12" t="str">
        <f>IFERROR(VLOOKUP(D269,Prefix!$A:$B,2,),"")</f>
        <v>http://inspire.ec.europa.eu/ont/ad#</v>
      </c>
      <c r="F269" s="12" t="str">
        <f>IF($A269&lt;&gt;"",IF(VLOOKUP($A269,Vocabulary!$A:$J,9,)=0,"",VLOOKUP($A269,Vocabulary!$A:$J,9,)),"")</f>
        <v>GeographicPosition.method</v>
      </c>
      <c r="G269" s="12" t="str">
        <f>IF($A269&lt;&gt;"",VLOOKUP($A269,Vocabulary!$A:$J,4,),"")</f>
        <v>Location</v>
      </c>
      <c r="H269" s="12" t="str">
        <f>IF($A269&lt;&gt;"",VLOOKUP($A269,Vocabulary!$A:$J,5,),"")</f>
        <v>Property</v>
      </c>
      <c r="I269" s="12" t="str">
        <f>IF(Table9[[#This Row],[URIName]]="",IF(AND(H269="ConceptScheme",LEFT(D269,7) &lt;&gt; "inspire", LEFT(D269,4) &lt;&gt; "oeaw"),CONCATENATE("&lt;",E269,LOWER(IF(F269="",J269,F269)),"&gt;"),CONCATENATE("&lt;",E269,IF(F269="",J269,F269),"&gt;")),CONCATENATE("&lt;",Table9[[#This Row],[URIName]],"&gt;"))</f>
        <v>&lt;GeographicPosition.method&gt;</v>
      </c>
      <c r="J269" s="12" t="str">
        <f>IF($A269&lt;&gt;"",VLOOKUP($A269,Vocabulary!$A:$J,2,),"")</f>
        <v>positionGeometryMethod</v>
      </c>
      <c r="K269" s="12" t="str">
        <f>IFERROR(IF(VLOOKUP(A269,VocabularyNL!$A:$G,6)=0,"",VLOOKUP(A269,VocabularyNL!$A:$G,6)),"")</f>
        <v>Methode positiegeometrie</v>
      </c>
      <c r="L269" s="12" t="str">
        <f>IFERROR(IF(VLOOKUP(A269,VocabularyFR!$A:$G,6)=0,"",VLOOKUP(A269,VocabularyFR!$A:$G,6)),"")</f>
        <v>Méthode  position géométrique</v>
      </c>
      <c r="M269" s="12" t="str">
        <f>IFERROR(IF(VLOOKUP(A269,Vocabulary!$A:$F,3)=0,"",VLOOKUP(A269,Vocabulary!$A:$F,3)),"")</f>
        <v>The way the point was determined.</v>
      </c>
      <c r="N269" s="12" t="str">
        <f>IFERROR(IF(VLOOKUP(A269,VocabularyNL!$A:$H,7)=0,"",VLOOKUP(A269,VocabularyNL!$A:$H,7)),"")</f>
        <v>De manier waarop het punt werd bepaald.</v>
      </c>
      <c r="O269" s="12" t="str">
        <f>IFERROR(IF(VLOOKUP(A269,VocabularyFR!$A:$H,7)=0,"",VLOOKUP(A269,VocabularyFR!$A:$H,7)),"")</f>
        <v>La façon dont le point a été déterminé.</v>
      </c>
      <c r="P269" s="12" t="str">
        <f>IF($A269&lt;&gt;"",IF(VLOOKUP($A269,Vocabulary!$A:$J,7,)&lt;&gt;"",VLOOKUP($A269,Vocabulary!$A:$J,7,),""),"")</f>
        <v/>
      </c>
      <c r="Q269" s="12" t="str">
        <f>IFERROR(IF(VLOOKUP(A269,VocabularyNL!$A:$H,8)=0,"",VLOOKUP(A269,VocabularyNL!$A:$H,8)),"")</f>
        <v/>
      </c>
      <c r="R269" s="12" t="str">
        <f>IFERROR(IF(VLOOKUP(A269,VocabularyFR!$A:$H,8)=0,"",VLOOKUP(A269,VocabularyFR!$A:$H,8)),"")</f>
        <v/>
      </c>
      <c r="S269" s="12" t="str">
        <f>VLOOKUP(Table9[[#This Row],[Id]],Vocabulary!A:K,11)</f>
        <v>no</v>
      </c>
      <c r="T269" s="12" t="str">
        <f>VLOOKUP(Table9[[#This Row],[Id]],Vocabulary!A:L,12)</f>
        <v>yes</v>
      </c>
    </row>
    <row r="270" spans="1:20" ht="28.8" x14ac:dyDescent="0.3">
      <c r="A270" s="4">
        <v>301</v>
      </c>
      <c r="B270" s="12" t="str">
        <f>IF($A270&lt;&gt;"",IF(VLOOKUP($A270,VocabularyAdoption!$A:$K,8,)=0,"",VLOOKUP($A270,VocabularyAdoption!$A:$K,8,)),"")</f>
        <v>Proposed standard</v>
      </c>
      <c r="C270" s="12" t="str">
        <f>IF($A270&lt;&gt;"",VLOOKUP($A270,Vocabulary!$A:$J,6,),"")</f>
        <v>FED</v>
      </c>
      <c r="D270" s="12" t="str">
        <f>IF($A270&lt;&gt;"",VLOOKUP($A270,Vocabulary!$A:$J,8,),"")</f>
        <v>inspire-ad</v>
      </c>
      <c r="E270" s="12" t="str">
        <f>IFERROR(VLOOKUP(D270,Prefix!$A:$B,2,),"")</f>
        <v>http://inspire.ec.europa.eu/ont/ad#</v>
      </c>
      <c r="F270" s="12" t="str">
        <f>IF($A270&lt;&gt;"",IF(VLOOKUP($A270,Vocabulary!$A:$J,9,)=0,"",VLOOKUP($A270,Vocabulary!$A:$J,9,)),"")</f>
        <v>GeographicPosition.specification</v>
      </c>
      <c r="G270" s="12" t="str">
        <f>IF($A270&lt;&gt;"",VLOOKUP($A270,Vocabulary!$A:$J,4,),"")</f>
        <v>Location</v>
      </c>
      <c r="H270" s="12" t="str">
        <f>IF($A270&lt;&gt;"",VLOOKUP($A270,Vocabulary!$A:$J,5,),"")</f>
        <v>Property</v>
      </c>
      <c r="I270" s="12" t="str">
        <f>IF(Table9[[#This Row],[URIName]]="",IF(AND(H270="ConceptScheme",LEFT(D270,7) &lt;&gt; "inspire", LEFT(D270,4) &lt;&gt; "oeaw"),CONCATENATE("&lt;",E270,LOWER(IF(F270="",J270,F270)),"&gt;"),CONCATENATE("&lt;",E270,IF(F270="",J270,F270),"&gt;")),CONCATENATE("&lt;",Table9[[#This Row],[URIName]],"&gt;"))</f>
        <v>&lt;GeographicPosition.specification&gt;</v>
      </c>
      <c r="J270" s="12" t="str">
        <f>IF($A270&lt;&gt;"",VLOOKUP($A270,Vocabulary!$A:$J,2,),"")</f>
        <v>positionSpecification</v>
      </c>
      <c r="K270" s="12" t="str">
        <f>IFERROR(IF(VLOOKUP(A270,VocabularyNL!$A:$G,6)=0,"",VLOOKUP(A270,VocabularyNL!$A:$G,6)),"")</f>
        <v>Positie specificatie</v>
      </c>
      <c r="L270" s="12" t="str">
        <f>IFERROR(IF(VLOOKUP(A270,VocabularyFR!$A:$G,6)=0,"",VLOOKUP(A270,VocabularyFR!$A:$G,6)),"")</f>
        <v>Spécification de position</v>
      </c>
      <c r="M270" s="12" t="str">
        <f>IFERROR(IF(VLOOKUP(A270,Vocabulary!$A:$F,3)=0,"",VLOOKUP(A270,Vocabulary!$A:$F,3)),"")</f>
        <v>The object on which the point was determined.</v>
      </c>
      <c r="N270" s="12" t="str">
        <f>IFERROR(IF(VLOOKUP(A270,VocabularyNL!$A:$H,7)=0,"",VLOOKUP(A270,VocabularyNL!$A:$H,7)),"")</f>
        <v>Het object op basis waarvan het punt werd bepaald.</v>
      </c>
      <c r="O270" s="12" t="str">
        <f>IFERROR(IF(VLOOKUP(A270,VocabularyFR!$A:$H,7)=0,"",VLOOKUP(A270,VocabularyFR!$A:$H,7)),"")</f>
        <v>L'objet sur lequel le point a été déterminé.</v>
      </c>
      <c r="P270" s="12" t="str">
        <f>IF($A270&lt;&gt;"",IF(VLOOKUP($A270,Vocabulary!$A:$J,7,)&lt;&gt;"",VLOOKUP($A270,Vocabulary!$A:$J,7,),""),"")</f>
        <v/>
      </c>
      <c r="Q270" s="12" t="str">
        <f>IFERROR(IF(VLOOKUP(A270,VocabularyNL!$A:$H,8)=0,"",VLOOKUP(A270,VocabularyNL!$A:$H,8)),"")</f>
        <v/>
      </c>
      <c r="R270" s="12" t="str">
        <f>IFERROR(IF(VLOOKUP(A270,VocabularyFR!$A:$H,8)=0,"",VLOOKUP(A270,VocabularyFR!$A:$H,8)),"")</f>
        <v/>
      </c>
      <c r="S270" s="12" t="str">
        <f>VLOOKUP(Table9[[#This Row],[Id]],Vocabulary!A:K,11)</f>
        <v>no</v>
      </c>
      <c r="T270" s="12" t="str">
        <f>VLOOKUP(Table9[[#This Row],[Id]],Vocabulary!A:L,12)</f>
        <v>yes</v>
      </c>
    </row>
    <row r="271" spans="1:20" ht="86.4" x14ac:dyDescent="0.3">
      <c r="A271" s="4">
        <v>303</v>
      </c>
      <c r="B271" s="12" t="str">
        <f>IF($A271&lt;&gt;"",IF(VLOOKUP($A271,VocabularyAdoption!$A:$K,8,)=0,"",VLOOKUP($A271,VocabularyAdoption!$A:$K,8,)),"")</f>
        <v>Proposed standard</v>
      </c>
      <c r="C271" s="12" t="str">
        <f>IF($A271&lt;&gt;"",VLOOKUP($A271,Vocabulary!$A:$J,6,),"")</f>
        <v>FED</v>
      </c>
      <c r="D271" s="12" t="str">
        <f>IF($A271&lt;&gt;"",VLOOKUP($A271,Vocabulary!$A:$J,8,),"")</f>
        <v>inspire-ad</v>
      </c>
      <c r="E271" s="12" t="str">
        <f>IFERROR(VLOOKUP(D271,Prefix!$A:$B,2,),"")</f>
        <v>http://inspire.ec.europa.eu/ont/ad#</v>
      </c>
      <c r="F271" s="12" t="str">
        <f>IF($A271&lt;&gt;"",IF(VLOOKUP($A271,Vocabulary!$A:$J,9,)=0,"",VLOOKUP($A271,Vocabulary!$A:$J,9,)),"")</f>
        <v>PostalDescriptor.postCode</v>
      </c>
      <c r="G271" s="12" t="str">
        <f>IF($A271&lt;&gt;"",VLOOKUP($A271,Vocabulary!$A:$J,4,),"")</f>
        <v>Location</v>
      </c>
      <c r="H271" s="12" t="str">
        <f>IF($A271&lt;&gt;"",VLOOKUP($A271,Vocabulary!$A:$J,5,),"")</f>
        <v>Property</v>
      </c>
      <c r="I271" s="12" t="str">
        <f>IF(Table9[[#This Row],[URIName]]="",IF(AND(H271="ConceptScheme",LEFT(D271,7) &lt;&gt; "inspire", LEFT(D271,4) &lt;&gt; "oeaw"),CONCATENATE("&lt;",E271,LOWER(IF(F271="",J271,F271)),"&gt;"),CONCATENATE("&lt;",E271,IF(F271="",J271,F271),"&gt;")),CONCATENATE("&lt;",Table9[[#This Row],[URIName]],"&gt;"))</f>
        <v>&lt;PostalDescriptor.postCode&gt;</v>
      </c>
      <c r="J271" s="12" t="str">
        <f>IF($A271&lt;&gt;"",VLOOKUP($A271,Vocabulary!$A:$J,2,),"")</f>
        <v>postCode</v>
      </c>
      <c r="K271" s="12" t="str">
        <f>IFERROR(IF(VLOOKUP(A271,VocabularyNL!$A:$G,6)=0,"",VLOOKUP(A271,VocabularyNL!$A:$G,6)),"")</f>
        <v>Postcode</v>
      </c>
      <c r="L271" s="12" t="str">
        <f>IFERROR(IF(VLOOKUP(A271,VocabularyFR!$A:$G,6)=0,"",VLOOKUP(A271,VocabularyFR!$A:$G,6)),"")</f>
        <v>Code postal</v>
      </c>
      <c r="M271" s="12" t="str">
        <f>IFERROR(IF(VLOOKUP(A271,Vocabulary!$A:$F,3)=0,"",VLOOKUP(A271,Vocabulary!$A:$F,3)),"")</f>
        <v>The postcode (a.k.a. postal code, zip code etc.)
Post codes are common elements in many countries' postal address systems.
Code granted by the provider of the universal postal service for the identification of a grouping of addresses in a geographical area for postal purposes.</v>
      </c>
      <c r="N271" s="12" t="str">
        <f>IFERROR(IF(VLOOKUP(A271,VocabularyNL!$A:$H,7)=0,"",VLOOKUP(A271,VocabularyNL!$A:$H,7)),"")</f>
        <v>Postcodes zijn algemene elementen in de postadressystemen van veel landen.
Door de aanbieder van de universele postdienst verleende code voor de identificatie van een groep adressen in een geografisch gebied voor postdoeleinden.</v>
      </c>
      <c r="O271" s="12" t="str">
        <f>IFERROR(IF(VLOOKUP(A271,VocabularyFR!$A:$H,7)=0,"",VLOOKUP(A271,VocabularyFR!$A:$H,7)),"")</f>
        <v>Les codes postaux sont des éléments communs dans les systèmes d'adresses postales de nombreux pays.
Code accordé par le fournisseur du service postal universel pour l'identification d'un regroupement d'adresses dans une zone géographique à des fins postales.</v>
      </c>
      <c r="P271" s="12" t="str">
        <f>IF($A271&lt;&gt;"",IF(VLOOKUP($A271,Vocabulary!$A:$J,7,)&lt;&gt;"",VLOOKUP($A271,Vocabulary!$A:$J,7,),""),"")</f>
        <v>Belgian postcodes are represented by the BelgianPostCode data type</v>
      </c>
      <c r="Q271" s="12" t="str">
        <f>IFERROR(IF(VLOOKUP(A271,VocabularyNL!$A:$H,8)=0,"",VLOOKUP(A271,VocabularyNL!$A:$H,8)),"")</f>
        <v>Belgische postcodes worden weergegeven door het datatype BelgianPostCode</v>
      </c>
      <c r="R271" s="12" t="str">
        <f>IFERROR(IF(VLOOKUP(A271,VocabularyFR!$A:$H,8)=0,"",VLOOKUP(A271,VocabularyFR!$A:$H,8)),"")</f>
        <v>Les codes postaux belges sont représentés par le datatype BelgianPostCode</v>
      </c>
      <c r="S271" s="12" t="str">
        <f>VLOOKUP(Table9[[#This Row],[Id]],Vocabulary!A:K,11)</f>
        <v>no</v>
      </c>
      <c r="T271" s="12" t="str">
        <f>VLOOKUP(Table9[[#This Row],[Id]],Vocabulary!A:L,12)</f>
        <v>yes</v>
      </c>
    </row>
    <row r="272" spans="1:20" ht="57.6" x14ac:dyDescent="0.3">
      <c r="A272" s="4">
        <v>314</v>
      </c>
      <c r="B272" s="12" t="str">
        <f>IF($A272&lt;&gt;"",IF(VLOOKUP($A272,VocabularyAdoption!$A:$K,8,)=0,"",VLOOKUP($A272,VocabularyAdoption!$A:$K,8,)),"")</f>
        <v>Proposed standard</v>
      </c>
      <c r="C272" s="12" t="str">
        <f>IF($A272&lt;&gt;"",VLOOKUP($A272,Vocabulary!$A:$J,6,),"")</f>
        <v>FED</v>
      </c>
      <c r="D272" s="12" t="str">
        <f>IF($A272&lt;&gt;"",VLOOKUP($A272,Vocabulary!$A:$J,8,),"")</f>
        <v>fed-per</v>
      </c>
      <c r="E272" s="12" t="str">
        <f>IFERROR(VLOOKUP(D272,Prefix!$A:$B,2,),"")</f>
        <v>http://vocab.belgif.be/ns/person#</v>
      </c>
      <c r="F272" s="12" t="str">
        <f>IF($A272&lt;&gt;"",IF(VLOOKUP($A272,Vocabulary!$A:$J,9,)=0,"",VLOOKUP($A272,Vocabulary!$A:$J,9,)),"")</f>
        <v/>
      </c>
      <c r="G272" s="12" t="str">
        <f>IF($A272&lt;&gt;"",VLOOKUP($A272,Vocabulary!$A:$J,4,),"")</f>
        <v>Person</v>
      </c>
      <c r="H272" s="12" t="str">
        <f>IF($A272&lt;&gt;"",VLOOKUP($A272,Vocabulary!$A:$J,5,),"")</f>
        <v>Class</v>
      </c>
      <c r="I272" s="12" t="str">
        <f>IF(Table9[[#This Row],[URIName]]="",IF(AND(H272="ConceptScheme",LEFT(D272,7) &lt;&gt; "inspire", LEFT(D272,4) &lt;&gt; "oeaw"),CONCATENATE("&lt;",E272,LOWER(IF(F272="",J272,F272)),"&gt;"),CONCATENATE("&lt;",E272,IF(F272="",J272,F272),"&gt;")),CONCATENATE("&lt;",Table9[[#This Row],[URIName]],"&gt;"))</f>
        <v>&lt;http://vocab.belgif.be/ns/person#Cohabitation&gt;</v>
      </c>
      <c r="J272" s="12" t="str">
        <f>IF($A272&lt;&gt;"",VLOOKUP($A272,Vocabulary!$A:$J,2,),"")</f>
        <v>Cohabitation</v>
      </c>
      <c r="K272" s="12" t="str">
        <f>IFERROR(IF(VLOOKUP(A272,VocabularyNL!$A:$G,6)=0,"",VLOOKUP(A272,VocabularyNL!$A:$G,6)),"")</f>
        <v>Samenwoning</v>
      </c>
      <c r="L272" s="12" t="str">
        <f>IFERROR(IF(VLOOKUP(A272,VocabularyFR!$A:$G,6)=0,"",VLOOKUP(A272,VocabularyFR!$A:$G,6)),"")</f>
        <v>Cohabitation</v>
      </c>
      <c r="M272" s="12" t="str">
        <f>IFERROR(IF(VLOOKUP(A272,Vocabulary!$A:$F,3)=0,"",VLOOKUP(A272,Vocabulary!$A:$F,3)),"")</f>
        <v>Arrangement whereby two people who are not married live together.
Can, just like a marriage, form the basis of a family.
Legally registered.</v>
      </c>
      <c r="N272" s="12" t="str">
        <f>IFERROR(IF(VLOOKUP(A272,VocabularyNL!$A:$H,7)=0,"",VLOOKUP(A272,VocabularyNL!$A:$H,7)),"")</f>
        <v xml:space="preserve">Regeling waarbij twee personen die niet getrouwd zijn samenleven. 
Kan, net als bv een huwelijk, de basis vormen van een gezin. </v>
      </c>
      <c r="O272" s="12" t="str">
        <f>IFERROR(IF(VLOOKUP(A272,VocabularyFR!$A:$H,7)=0,"",VLOOKUP(A272,VocabularyFR!$A:$H,7)),"")</f>
        <v>Arrangement par lequel deux personnes non mariées vivent ensemble.
Peut, tout comme un mariage, former la base d'une famille.</v>
      </c>
      <c r="P272" s="12" t="str">
        <f>IF($A272&lt;&gt;"",IF(VLOOKUP($A272,Vocabulary!$A:$J,7,)&lt;&gt;"",VLOOKUP($A272,Vocabulary!$A:$J,7,),""),"")</f>
        <v/>
      </c>
      <c r="Q272" s="12" t="str">
        <f>IFERROR(IF(VLOOKUP(A272,VocabularyNL!$A:$H,8)=0,"",VLOOKUP(A272,VocabularyNL!$A:$H,8)),"")</f>
        <v/>
      </c>
      <c r="R272" s="12" t="str">
        <f>IFERROR(IF(VLOOKUP(A272,VocabularyFR!$A:$H,8)=0,"",VLOOKUP(A272,VocabularyFR!$A:$H,8)),"")</f>
        <v/>
      </c>
      <c r="S272" s="12" t="str">
        <f>VLOOKUP(Table9[[#This Row],[Id]],Vocabulary!A:K,11)</f>
        <v>no</v>
      </c>
      <c r="T272" s="12" t="str">
        <f>VLOOKUP(Table9[[#This Row],[Id]],Vocabulary!A:L,12)</f>
        <v>yes</v>
      </c>
    </row>
    <row r="273" spans="1:20" ht="129.6" x14ac:dyDescent="0.3">
      <c r="A273" s="4">
        <v>315</v>
      </c>
      <c r="B273" s="12" t="str">
        <f>IF($A273&lt;&gt;"",IF(VLOOKUP($A273,VocabularyAdoption!$A:$K,8,)=0,"",VLOOKUP($A273,VocabularyAdoption!$A:$K,8,)),"")</f>
        <v>Proposed standard</v>
      </c>
      <c r="C273" s="12" t="str">
        <f>IF($A273&lt;&gt;"",VLOOKUP($A273,Vocabulary!$A:$J,6,),"")</f>
        <v>FED</v>
      </c>
      <c r="D273" s="12" t="str">
        <f>IF($A273&lt;&gt;"",VLOOKUP($A273,Vocabulary!$A:$J,8,),"")</f>
        <v>fed-per</v>
      </c>
      <c r="E273" s="12" t="str">
        <f>IFERROR(VLOOKUP(D273,Prefix!$A:$B,2,),"")</f>
        <v>http://vocab.belgif.be/ns/person#</v>
      </c>
      <c r="F273" s="12" t="str">
        <f>IF($A273&lt;&gt;"",IF(VLOOKUP($A273,Vocabulary!$A:$J,9,)=0,"",VLOOKUP($A273,Vocabulary!$A:$J,9,)),"")</f>
        <v/>
      </c>
      <c r="G273" s="12" t="str">
        <f>IF($A273&lt;&gt;"",VLOOKUP($A273,Vocabulary!$A:$J,4,),"")</f>
        <v>Person</v>
      </c>
      <c r="H273" s="12" t="str">
        <f>IF($A273&lt;&gt;"",VLOOKUP($A273,Vocabulary!$A:$J,5,),"")</f>
        <v>Class</v>
      </c>
      <c r="I273" s="12" t="str">
        <f>IF(Table9[[#This Row],[URIName]]="",IF(AND(H273="ConceptScheme",LEFT(D273,7) &lt;&gt; "inspire", LEFT(D273,4) &lt;&gt; "oeaw"),CONCATENATE("&lt;",E273,LOWER(IF(F273="",J273,F273)),"&gt;"),CONCATENATE("&lt;",E273,IF(F273="",J273,F273),"&gt;")),CONCATENATE("&lt;",Table9[[#This Row],[URIName]],"&gt;"))</f>
        <v>&lt;http://vocab.belgif.be/ns/person#Descent&gt;</v>
      </c>
      <c r="J273" s="12" t="str">
        <f>IF($A273&lt;&gt;"",VLOOKUP($A273,Vocabulary!$A:$J,2,),"")</f>
        <v>Descent</v>
      </c>
      <c r="K273" s="12" t="str">
        <f>IFERROR(IF(VLOOKUP(A273,VocabularyNL!$A:$G,6)=0,"",VLOOKUP(A273,VocabularyNL!$A:$G,6)),"")</f>
        <v>Afstamming</v>
      </c>
      <c r="L273" s="12" t="str">
        <f>IFERROR(IF(VLOOKUP(A273,VocabularyFR!$A:$G,6)=0,"",VLOOKUP(A273,VocabularyFR!$A:$G,6)),"")</f>
        <v>Descendance</v>
      </c>
      <c r="M273" s="12" t="str">
        <f>IFERROR(IF(VLOOKUP(A273,Vocabulary!$A:$F,3)=0,"",VLOOKUP(A273,Vocabulary!$A:$F,3)),"")</f>
        <v>Descent is the descending line between different generations.
The descent can be biological as well as non-biological, eg adoption. 
Descent can also be viewed in the ascending line. 
The concept is narrower than kinship that also includes marriage. 
There must be a direct link between the persons (no link between child and grandparent).</v>
      </c>
      <c r="N273" s="12" t="str">
        <f>IFERROR(IF(VLOOKUP(A273,VocabularyNL!$A:$H,7)=0,"",VLOOKUP(A273,VocabularyNL!$A:$H,7)),"")</f>
        <v>Afstamming is de dalende lijn van bloedverwantschap tussen verschillende generaties. 
De afstamming kan ook niet-biologisch zijn, bv adoptie. Afstamming kan ook in opgaande lijn worden bekeken. Het begrip is enger dan verwantschap dat oa ook huwelijk inhoudt.</v>
      </c>
      <c r="O273" s="12" t="str">
        <f>IFERROR(IF(VLOOKUP(A273,VocabularyFR!$A:$H,7)=0,"",VLOOKUP(A273,VocabularyFR!$A:$H,7)),"")</f>
        <v>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v>
      </c>
      <c r="P273" s="12" t="str">
        <f>IF($A273&lt;&gt;"",IF(VLOOKUP($A273,Vocabulary!$A:$J,7,)&lt;&gt;"",VLOOKUP($A273,Vocabulary!$A:$J,7,),""),"")</f>
        <v/>
      </c>
      <c r="Q273" s="12" t="str">
        <f>IFERROR(IF(VLOOKUP(A273,VocabularyNL!$A:$H,8)=0,"",VLOOKUP(A273,VocabularyNL!$A:$H,8)),"")</f>
        <v/>
      </c>
      <c r="R273" s="12" t="str">
        <f>IFERROR(IF(VLOOKUP(A273,VocabularyFR!$A:$H,8)=0,"",VLOOKUP(A273,VocabularyFR!$A:$H,8)),"")</f>
        <v/>
      </c>
      <c r="S273" s="12" t="str">
        <f>VLOOKUP(Table9[[#This Row],[Id]],Vocabulary!A:K,11)</f>
        <v>no</v>
      </c>
      <c r="T273" s="12" t="str">
        <f>VLOOKUP(Table9[[#This Row],[Id]],Vocabulary!A:L,12)</f>
        <v>yes</v>
      </c>
    </row>
    <row r="274" spans="1:20" ht="86.4" x14ac:dyDescent="0.3">
      <c r="A274" s="4">
        <v>318</v>
      </c>
      <c r="B274" s="12" t="str">
        <f>IF($A274&lt;&gt;"",IF(VLOOKUP($A274,VocabularyAdoption!$A:$K,8,)=0,"",VLOOKUP($A274,VocabularyAdoption!$A:$K,8,)),"")</f>
        <v>Proposed standard</v>
      </c>
      <c r="C274" s="12" t="str">
        <f>IF($A274&lt;&gt;"",VLOOKUP($A274,Vocabulary!$A:$J,6,),"")</f>
        <v>FED</v>
      </c>
      <c r="D274" s="12" t="str">
        <f>IF($A274&lt;&gt;"",VLOOKUP($A274,Vocabulary!$A:$J,8,),"")</f>
        <v>fed-per</v>
      </c>
      <c r="E274" s="12" t="str">
        <f>IFERROR(VLOOKUP(D274,Prefix!$A:$B,2,),"")</f>
        <v>http://vocab.belgif.be/ns/person#</v>
      </c>
      <c r="F274" s="12" t="str">
        <f>IF($A274&lt;&gt;"",IF(VLOOKUP($A274,Vocabulary!$A:$J,9,)=0,"",VLOOKUP($A274,Vocabulary!$A:$J,9,)),"")</f>
        <v/>
      </c>
      <c r="G274" s="12" t="str">
        <f>IF($A274&lt;&gt;"",VLOOKUP($A274,Vocabulary!$A:$J,4,),"")</f>
        <v>Person</v>
      </c>
      <c r="H274" s="12" t="str">
        <f>IF($A274&lt;&gt;"",VLOOKUP($A274,Vocabulary!$A:$J,5,),"")</f>
        <v>Class</v>
      </c>
      <c r="I274" s="12" t="str">
        <f>IF(Table9[[#This Row],[URIName]]="",IF(AND(H274="ConceptScheme",LEFT(D274,7) &lt;&gt; "inspire", LEFT(D274,4) &lt;&gt; "oeaw"),CONCATENATE("&lt;",E274,LOWER(IF(F274="",J274,F274)),"&gt;"),CONCATENATE("&lt;",E274,IF(F274="",J274,F274),"&gt;")),CONCATENATE("&lt;",Table9[[#This Row],[URIName]],"&gt;"))</f>
        <v>&lt;http://vocab.belgif.be/ns/person#Guardianship&gt;</v>
      </c>
      <c r="J274" s="12" t="str">
        <f>IF($A274&lt;&gt;"",VLOOKUP($A274,Vocabulary!$A:$J,2,),"")</f>
        <v>Guardianship</v>
      </c>
      <c r="K274" s="12" t="str">
        <f>IFERROR(IF(VLOOKUP(A274,VocabularyNL!$A:$G,6)=0,"",VLOOKUP(A274,VocabularyNL!$A:$G,6)),"")</f>
        <v>Voogdij</v>
      </c>
      <c r="L274" s="12" t="str">
        <f>IFERROR(IF(VLOOKUP(A274,VocabularyFR!$A:$G,6)=0,"",VLOOKUP(A274,VocabularyFR!$A:$G,6)),"")</f>
        <v>Tutelle</v>
      </c>
      <c r="M274" s="12" t="str">
        <f>IFERROR(IF(VLOOKUP(A274,Vocabulary!$A:$F,3)=0,"",VLOOKUP(A274,Vocabulary!$A:$F,3)),"")</f>
        <v>Situation where a person acting as guardian serves another person and in that capacity is responsible for this person and his goods.
This is the case, for example, for minors who have lost their parents or for adults who have lost their intellectual faculties.</v>
      </c>
      <c r="N274" s="12" t="str">
        <f>IFERROR(IF(VLOOKUP(A274,VocabularyNL!$A:$H,7)=0,"",VLOOKUP(A274,VocabularyNL!$A:$H,7)),"")</f>
        <v xml:space="preserve">Situatie waarbij een persoon die optreedt als voogd ve ander persoon en in die hoedanigheid instaat voor deze persoon en zijn goederen. 
Dit is bv het geval voor minderjarigen die hun ouders zijn verloren of voor meerderjarigen die hun verstandelijke vermogens zijn verloren. </v>
      </c>
      <c r="O274" s="12" t="str">
        <f>IFERROR(IF(VLOOKUP(A274,VocabularyFR!$A:$H,7)=0,"",VLOOKUP(A274,VocabularyFR!$A:$H,7)),"")</f>
        <v>Situation où une personne agissant en tant que tuteur sert une autre personne et à ce titre est responsable de cette personne et de ses biens.
C'est le cas, par exemple, des mineurs ayant perdu leurs parents ou des adultes ayant perdu leurs facultés intellectuelles.</v>
      </c>
      <c r="P274" s="12" t="str">
        <f>IF($A274&lt;&gt;"",IF(VLOOKUP($A274,Vocabulary!$A:$J,7,)&lt;&gt;"",VLOOKUP($A274,Vocabulary!$A:$J,7,),""),"")</f>
        <v/>
      </c>
      <c r="Q274" s="12" t="str">
        <f>IFERROR(IF(VLOOKUP(A274,VocabularyNL!$A:$H,8)=0,"",VLOOKUP(A274,VocabularyNL!$A:$H,8)),"")</f>
        <v/>
      </c>
      <c r="R274" s="12" t="str">
        <f>IFERROR(IF(VLOOKUP(A274,VocabularyFR!$A:$H,8)=0,"",VLOOKUP(A274,VocabularyFR!$A:$H,8)),"")</f>
        <v/>
      </c>
      <c r="S274" s="12" t="str">
        <f>VLOOKUP(Table9[[#This Row],[Id]],Vocabulary!A:K,11)</f>
        <v>no</v>
      </c>
      <c r="T274" s="12" t="str">
        <f>VLOOKUP(Table9[[#This Row],[Id]],Vocabulary!A:L,12)</f>
        <v>yes</v>
      </c>
    </row>
    <row r="275" spans="1:20" ht="115.2" x14ac:dyDescent="0.3">
      <c r="A275" s="4">
        <v>319</v>
      </c>
      <c r="B275" s="12" t="str">
        <f>IF($A275&lt;&gt;"",IF(VLOOKUP($A275,VocabularyAdoption!$A:$K,8,)=0,"",VLOOKUP($A275,VocabularyAdoption!$A:$K,8,)),"")</f>
        <v>Proposed standard</v>
      </c>
      <c r="C275" s="12" t="str">
        <f>IF($A275&lt;&gt;"",VLOOKUP($A275,Vocabulary!$A:$J,6,),"")</f>
        <v>FED</v>
      </c>
      <c r="D275" s="12" t="str">
        <f>IF($A275&lt;&gt;"",VLOOKUP($A275,Vocabulary!$A:$J,8,),"")</f>
        <v>fed-per</v>
      </c>
      <c r="E275" s="12" t="str">
        <f>IFERROR(VLOOKUP(D275,Prefix!$A:$B,2,),"")</f>
        <v>http://vocab.belgif.be/ns/person#</v>
      </c>
      <c r="F275" s="12" t="str">
        <f>IF($A275&lt;&gt;"",IF(VLOOKUP($A275,Vocabulary!$A:$J,9,)=0,"",VLOOKUP($A275,Vocabulary!$A:$J,9,)),"")</f>
        <v/>
      </c>
      <c r="G275" s="12" t="str">
        <f>IF($A275&lt;&gt;"",VLOOKUP($A275,Vocabulary!$A:$J,4,),"")</f>
        <v>Person</v>
      </c>
      <c r="H275" s="12" t="str">
        <f>IF($A275&lt;&gt;"",VLOOKUP($A275,Vocabulary!$A:$J,5,),"")</f>
        <v>Class</v>
      </c>
      <c r="I275" s="12" t="str">
        <f>IF(Table9[[#This Row],[URIName]]="",IF(AND(H275="ConceptScheme",LEFT(D275,7) &lt;&gt; "inspire", LEFT(D275,4) &lt;&gt; "oeaw"),CONCATENATE("&lt;",E275,LOWER(IF(F275="",J275,F275)),"&gt;"),CONCATENATE("&lt;",E275,IF(F275="",J275,F275),"&gt;")),CONCATENATE("&lt;",Table9[[#This Row],[URIName]],"&gt;"))</f>
        <v>&lt;http://vocab.belgif.be/ns/person#Household&gt;</v>
      </c>
      <c r="J275" s="12" t="str">
        <f>IF($A275&lt;&gt;"",VLOOKUP($A275,Vocabulary!$A:$J,2,),"")</f>
        <v>Household</v>
      </c>
      <c r="K275" s="12" t="str">
        <f>IFERROR(IF(VLOOKUP(A275,VocabularyNL!$A:$G,6)=0,"",VLOOKUP(A275,VocabularyNL!$A:$G,6)),"")</f>
        <v>Gezin</v>
      </c>
      <c r="L275" s="12" t="str">
        <f>IFERROR(IF(VLOOKUP(A275,VocabularyFR!$A:$G,6)=0,"",VLOOKUP(A275,VocabularyFR!$A:$G,6)),"")</f>
        <v>Ménage</v>
      </c>
      <c r="M275" s="12" t="str">
        <f>IFERROR(IF(VLOOKUP(A275,Vocabulary!$A:$F,3)=0,"",VLOOKUP(A275,Vocabulary!$A:$F,3)),"")</f>
        <v>Form of cooperation that forms a recognizable social unit (eg through marriage), with persons who are related or not, who have lasting ties and provide mutual support and care.
A broader concept than family where the family consists solely of close relatives, eg a single-person family or living separately together. Family members usually have the same whereabouts.</v>
      </c>
      <c r="N275" s="12" t="str">
        <f>IFERROR(IF(VLOOKUP(A275,VocabularyNL!$A:$H,7)=0,"",VLOOKUP(A275,VocabularyNL!$A:$H,7)),"")</f>
        <v xml:space="preserve">Samenwerkingsvorm die een herkenbare sociale eenheid vormt (bv tgv huwelijk), met al dan niet verwante personen die duurzame banden hebben en elkaar onderling steun en verzorging verlenen. 
Ruimer begrip dan familie waar het gezin louter bestaat uit nabije bloedverwanten, bv een enpersoonsgezin of living apart together. Gezinsleden hebben doorgaans dezelfde Verblijfplaats. </v>
      </c>
      <c r="O275" s="12" t="str">
        <f>IFERROR(IF(VLOOKUP(A275,VocabularyFR!$A:$H,7)=0,"",VLOOKUP(A275,VocabularyFR!$A:$H,7)),"")</f>
        <v>Forme de coopération qui forme une unité sociale reconnaissable (par exemple par le mariage), avec des personnes apparentées ou non, qui ont des liens durables et se soutiennent mutuellement.
Un concept plus large que la famille où la famille est constituée uniquement de parents proches, par exemple une famille monoparentale ou vivant séparément ensemble. Les membres de la famille ont généralement le même endroit.</v>
      </c>
      <c r="P275" s="12" t="str">
        <f>IF($A275&lt;&gt;"",IF(VLOOKUP($A275,Vocabulary!$A:$J,7,)&lt;&gt;"",VLOOKUP($A275,Vocabulary!$A:$J,7,),""),"")</f>
        <v/>
      </c>
      <c r="Q275" s="12" t="str">
        <f>IFERROR(IF(VLOOKUP(A275,VocabularyNL!$A:$H,8)=0,"",VLOOKUP(A275,VocabularyNL!$A:$H,8)),"")</f>
        <v/>
      </c>
      <c r="R275" s="12" t="str">
        <f>IFERROR(IF(VLOOKUP(A275,VocabularyFR!$A:$H,8)=0,"",VLOOKUP(A275,VocabularyFR!$A:$H,8)),"")</f>
        <v/>
      </c>
      <c r="S275" s="12" t="str">
        <f>VLOOKUP(Table9[[#This Row],[Id]],Vocabulary!A:K,11)</f>
        <v>no</v>
      </c>
      <c r="T275" s="12" t="str">
        <f>VLOOKUP(Table9[[#This Row],[Id]],Vocabulary!A:L,12)</f>
        <v>yes</v>
      </c>
    </row>
    <row r="276" spans="1:20" ht="28.8" x14ac:dyDescent="0.3">
      <c r="A276" s="4">
        <v>320</v>
      </c>
      <c r="B276" s="12" t="str">
        <f>IF($A276&lt;&gt;"",IF(VLOOKUP($A276,VocabularyAdoption!$A:$K,8,)=0,"",VLOOKUP($A276,VocabularyAdoption!$A:$K,8,)),"")</f>
        <v>Proposed standard</v>
      </c>
      <c r="C276" s="12" t="str">
        <f>IF($A276&lt;&gt;"",VLOOKUP($A276,Vocabulary!$A:$J,6,),"")</f>
        <v>FED</v>
      </c>
      <c r="D276" s="12" t="str">
        <f>IF($A276&lt;&gt;"",VLOOKUP($A276,Vocabulary!$A:$J,8,),"")</f>
        <v>fed-per</v>
      </c>
      <c r="E276" s="12" t="str">
        <f>IFERROR(VLOOKUP(D276,Prefix!$A:$B,2,),"")</f>
        <v>http://vocab.belgif.be/ns/person#</v>
      </c>
      <c r="F276" s="12" t="str">
        <f>IF($A276&lt;&gt;"",IF(VLOOKUP($A276,Vocabulary!$A:$J,9,)=0,"",VLOOKUP($A276,Vocabulary!$A:$J,9,)),"")</f>
        <v/>
      </c>
      <c r="G276" s="12" t="str">
        <f>IF($A276&lt;&gt;"",VLOOKUP($A276,Vocabulary!$A:$J,4,),"")</f>
        <v>Person</v>
      </c>
      <c r="H276" s="12" t="str">
        <f>IF($A276&lt;&gt;"",VLOOKUP($A276,Vocabulary!$A:$J,5,),"")</f>
        <v>Class</v>
      </c>
      <c r="I276" s="12" t="str">
        <f>IF(Table9[[#This Row],[URIName]]="",IF(AND(H276="ConceptScheme",LEFT(D276,7) &lt;&gt; "inspire", LEFT(D276,4) &lt;&gt; "oeaw"),CONCATENATE("&lt;",E276,LOWER(IF(F276="",J276,F276)),"&gt;"),CONCATENATE("&lt;",E276,IF(F276="",J276,F276),"&gt;")),CONCATENATE("&lt;",Table9[[#This Row],[URIName]],"&gt;"))</f>
        <v>&lt;http://vocab.belgif.be/ns/person#HouseholdRelation&gt;</v>
      </c>
      <c r="J276" s="12" t="str">
        <f>IF($A276&lt;&gt;"",VLOOKUP($A276,Vocabulary!$A:$J,2,),"")</f>
        <v>HouseholdRelation</v>
      </c>
      <c r="K276" s="12" t="str">
        <f>IFERROR(IF(VLOOKUP(A276,VocabularyNL!$A:$G,6)=0,"",VLOOKUP(A276,VocabularyNL!$A:$G,6)),"")</f>
        <v>Gezinsrelatie</v>
      </c>
      <c r="L276" s="12" t="str">
        <f>IFERROR(IF(VLOOKUP(A276,VocabularyFR!$A:$G,6)=0,"",VLOOKUP(A276,VocabularyFR!$A:$G,6)),"")</f>
        <v>Relation de ménage</v>
      </c>
      <c r="M276" s="12" t="str">
        <f>IFERROR(IF(VLOOKUP(A276,Vocabulary!$A:$F,3)=0,"",VLOOKUP(A276,Vocabulary!$A:$F,3)),"")</f>
        <v>Relationship between members of the same family.
Eg husband, son, mother-in-law.</v>
      </c>
      <c r="N276" s="12" t="str">
        <f>IFERROR(IF(VLOOKUP(A276,VocabularyNL!$A:$H,7)=0,"",VLOOKUP(A276,VocabularyNL!$A:$H,7)),"")</f>
        <v xml:space="preserve">Relatie tussen leden van eenzelfde gezin. 
Bv echtgenoot, zoon, schoonmoeder. </v>
      </c>
      <c r="O276" s="12" t="str">
        <f>IFERROR(IF(VLOOKUP(A276,VocabularyFR!$A:$H,7)=0,"",VLOOKUP(A276,VocabularyFR!$A:$H,7)),"")</f>
        <v>Relation entre membres d'une même famille.
Par exemple, mari, fils, belle-mère.</v>
      </c>
      <c r="P276" s="12" t="str">
        <f>IF($A276&lt;&gt;"",IF(VLOOKUP($A276,Vocabulary!$A:$J,7,)&lt;&gt;"",VLOOKUP($A276,Vocabulary!$A:$J,7,),""),"")</f>
        <v/>
      </c>
      <c r="Q276" s="12" t="str">
        <f>IFERROR(IF(VLOOKUP(A276,VocabularyNL!$A:$H,8)=0,"",VLOOKUP(A276,VocabularyNL!$A:$H,8)),"")</f>
        <v/>
      </c>
      <c r="R276" s="12" t="str">
        <f>IFERROR(IF(VLOOKUP(A276,VocabularyFR!$A:$H,8)=0,"",VLOOKUP(A276,VocabularyFR!$A:$H,8)),"")</f>
        <v/>
      </c>
      <c r="S276" s="12" t="str">
        <f>VLOOKUP(Table9[[#This Row],[Id]],Vocabulary!A:K,11)</f>
        <v>no</v>
      </c>
      <c r="T276" s="12" t="str">
        <f>VLOOKUP(Table9[[#This Row],[Id]],Vocabulary!A:L,12)</f>
        <v>yes</v>
      </c>
    </row>
    <row r="277" spans="1:20" ht="57.6" x14ac:dyDescent="0.3">
      <c r="A277" s="4">
        <v>321</v>
      </c>
      <c r="B277" s="12" t="str">
        <f>IF($A277&lt;&gt;"",IF(VLOOKUP($A277,VocabularyAdoption!$A:$K,8,)=0,"",VLOOKUP($A277,VocabularyAdoption!$A:$K,8,)),"")</f>
        <v>Proposed standard</v>
      </c>
      <c r="C277" s="12" t="str">
        <f>IF($A277&lt;&gt;"",VLOOKUP($A277,Vocabulary!$A:$J,6,),"")</f>
        <v>FED</v>
      </c>
      <c r="D277" s="12" t="str">
        <f>IF($A277&lt;&gt;"",VLOOKUP($A277,Vocabulary!$A:$J,8,),"")</f>
        <v>fed-per</v>
      </c>
      <c r="E277" s="12" t="str">
        <f>IFERROR(VLOOKUP(D277,Prefix!$A:$B,2,),"")</f>
        <v>http://vocab.belgif.be/ns/person#</v>
      </c>
      <c r="F277" s="12" t="str">
        <f>IF($A277&lt;&gt;"",IF(VLOOKUP($A277,Vocabulary!$A:$J,9,)=0,"",VLOOKUP($A277,Vocabulary!$A:$J,9,)),"")</f>
        <v/>
      </c>
      <c r="G277" s="12" t="str">
        <f>IF($A277&lt;&gt;"",VLOOKUP($A277,Vocabulary!$A:$J,4,),"")</f>
        <v>Person</v>
      </c>
      <c r="H277" s="12" t="str">
        <f>IF($A277&lt;&gt;"",VLOOKUP($A277,Vocabulary!$A:$J,5,),"")</f>
        <v>Class</v>
      </c>
      <c r="I277" s="12" t="str">
        <f>IF(Table9[[#This Row],[URIName]]="",IF(AND(H277="ConceptScheme",LEFT(D277,7) &lt;&gt; "inspire", LEFT(D277,4) &lt;&gt; "oeaw"),CONCATENATE("&lt;",E277,LOWER(IF(F277="",J277,F277)),"&gt;"),CONCATENATE("&lt;",E277,IF(F277="",J277,F277),"&gt;")),CONCATENATE("&lt;",Table9[[#This Row],[URIName]],"&gt;"))</f>
        <v>&lt;http://vocab.belgif.be/ns/person#Marriage&gt;</v>
      </c>
      <c r="J277" s="12" t="str">
        <f>IF($A277&lt;&gt;"",VLOOKUP($A277,Vocabulary!$A:$J,2,),"")</f>
        <v>Marriage</v>
      </c>
      <c r="K277" s="12" t="str">
        <f>IFERROR(IF(VLOOKUP(A277,VocabularyNL!$A:$G,6)=0,"",VLOOKUP(A277,VocabularyNL!$A:$G,6)),"")</f>
        <v>Huwelijk</v>
      </c>
      <c r="L277" s="12" t="str">
        <f>IFERROR(IF(VLOOKUP(A277,VocabularyFR!$A:$G,6)=0,"",VLOOKUP(A277,VocabularyFR!$A:$G,6)),"")</f>
        <v>Mariage</v>
      </c>
      <c r="M277" s="12" t="str">
        <f>IFERROR(IF(VLOOKUP(A277,Vocabulary!$A:$F,3)=0,"",VLOOKUP(A277,Vocabulary!$A:$F,3)),"")</f>
        <v>A form of cohabitation organized by civil or religious law of two persons.
Can, just like living together, form the basis of a family.</v>
      </c>
      <c r="N277" s="12" t="str">
        <f>IFERROR(IF(VLOOKUP(A277,VocabularyNL!$A:$H,7)=0,"",VLOOKUP(A277,VocabularyNL!$A:$H,7)),"")</f>
        <v xml:space="preserve">Een door burgerlijk of religieus recht geregelde samenlevingsvorm van twee personen. 
Kan, net als bv samenwonen, de basis vormen van een gezin. </v>
      </c>
      <c r="O277" s="12" t="str">
        <f>IFERROR(IF(VLOOKUP(A277,VocabularyFR!$A:$H,7)=0,"",VLOOKUP(A277,VocabularyFR!$A:$H,7)),"")</f>
        <v>Une forme de cohabitation organisée par la loi civile ou religieuse de deux personnes.
Peut, comme vivre ensemble, former la base d'une famille.</v>
      </c>
      <c r="P277" s="12" t="str">
        <f>IF($A277&lt;&gt;"",IF(VLOOKUP($A277,Vocabulary!$A:$J,7,)&lt;&gt;"",VLOOKUP($A277,Vocabulary!$A:$J,7,),""),"")</f>
        <v/>
      </c>
      <c r="Q277" s="12" t="str">
        <f>IFERROR(IF(VLOOKUP(A277,VocabularyNL!$A:$H,8)=0,"",VLOOKUP(A277,VocabularyNL!$A:$H,8)),"")</f>
        <v/>
      </c>
      <c r="R277" s="12" t="str">
        <f>IFERROR(IF(VLOOKUP(A277,VocabularyFR!$A:$H,8)=0,"",VLOOKUP(A277,VocabularyFR!$A:$H,8)),"")</f>
        <v/>
      </c>
      <c r="S277" s="12" t="str">
        <f>VLOOKUP(Table9[[#This Row],[Id]],Vocabulary!A:K,11)</f>
        <v>no</v>
      </c>
      <c r="T277" s="12" t="str">
        <f>VLOOKUP(Table9[[#This Row],[Id]],Vocabulary!A:L,12)</f>
        <v>yes</v>
      </c>
    </row>
    <row r="278" spans="1:20" ht="72" x14ac:dyDescent="0.3">
      <c r="A278" s="4">
        <v>323</v>
      </c>
      <c r="B278" s="12" t="str">
        <f>IF($A278&lt;&gt;"",IF(VLOOKUP($A278,VocabularyAdoption!$A:$K,8,)=0,"",VLOOKUP($A278,VocabularyAdoption!$A:$K,8,)),"")</f>
        <v>Proposed standard</v>
      </c>
      <c r="C278" s="12" t="str">
        <f>IF($A278&lt;&gt;"",VLOOKUP($A278,Vocabulary!$A:$J,6,),"")</f>
        <v>FED</v>
      </c>
      <c r="D278" s="12" t="str">
        <f>IF($A278&lt;&gt;"",VLOOKUP($A278,Vocabulary!$A:$J,8,),"")</f>
        <v>person</v>
      </c>
      <c r="E278" s="12" t="str">
        <f>IFERROR(VLOOKUP(D278,Prefix!$A:$B,2,),"")</f>
        <v>http://www.w3.org/ns/person#</v>
      </c>
      <c r="F278" s="12" t="str">
        <f>IF($A278&lt;&gt;"",IF(VLOOKUP($A278,Vocabulary!$A:$J,9,)=0,"",VLOOKUP($A278,Vocabulary!$A:$J,9,)),"")</f>
        <v/>
      </c>
      <c r="G278" s="12" t="str">
        <f>IF($A278&lt;&gt;"",VLOOKUP($A278,Vocabulary!$A:$J,4,),"")</f>
        <v>Person</v>
      </c>
      <c r="H278" s="12" t="str">
        <f>IF($A278&lt;&gt;"",VLOOKUP($A278,Vocabulary!$A:$J,5,),"")</f>
        <v>Class</v>
      </c>
      <c r="I278" s="12" t="str">
        <f>IF(Table9[[#This Row],[URIName]]="",IF(AND(H278="ConceptScheme",LEFT(D278,7) &lt;&gt; "inspire", LEFT(D278,4) &lt;&gt; "oeaw"),CONCATENATE("&lt;",E278,LOWER(IF(F278="",J278,F278)),"&gt;"),CONCATENATE("&lt;",E278,IF(F278="",J278,F278),"&gt;")),CONCATENATE("&lt;",Table9[[#This Row],[URIName]],"&gt;"))</f>
        <v>&lt;http://www.w3.org/ns/person#Person&gt;</v>
      </c>
      <c r="J278" s="12" t="str">
        <f>IF($A278&lt;&gt;"",VLOOKUP($A278,Vocabulary!$A:$J,2,),"")</f>
        <v>Person</v>
      </c>
      <c r="K278" s="12" t="str">
        <f>IFERROR(IF(VLOOKUP(A278,VocabularyNL!$A:$G,6)=0,"",VLOOKUP(A278,VocabularyNL!$A:$G,6)),"")</f>
        <v>Persoon</v>
      </c>
      <c r="L278" s="12" t="str">
        <f>IFERROR(IF(VLOOKUP(A278,VocabularyFR!$A:$G,6)=0,"",VLOOKUP(A278,VocabularyFR!$A:$G,6)),"")</f>
        <v>Personne</v>
      </c>
      <c r="M278" s="12" t="str">
        <f>IFERROR(IF(VLOOKUP(A278,Vocabulary!$A:$F,3)=0,"",VLOOKUP(A278,Vocabulary!$A:$F,3)),"")</f>
        <v>An individual person who may be dead or alive, but not imaginary. It is that restriction that makes &lt;person:Person&gt; a sub class of both &lt;foaf:Person&gt; and &lt;schema:Person&gt; which both cover imaginary characters as well as real people.</v>
      </c>
      <c r="N278" s="12" t="str">
        <f>IFERROR(IF(VLOOKUP(A278,VocabularyNL!$A:$H,7)=0,"",VLOOKUP(A278,VocabularyNL!$A:$H,7)),"")</f>
        <v>Een persoon die dood of levend is, maar niet denkbeeldig. 
Het is die beperking die &lt;person:Person&gt; maakt tot subklasse van &lt;foaf:Person&gt; en &lt;schema:Person&gt; die allebei zowel denkbeeldige personages als echte mensen bedekken.</v>
      </c>
      <c r="O278" s="12" t="str">
        <f>IFERROR(IF(VLOOKUP(A278,VocabularyFR!$A:$H,7)=0,"",VLOOKUP(A278,VocabularyFR!$A:$H,7)),"")</f>
        <v>Une personne qui est morte ou vivante, mais pas imaginaire.
C’est cette limitation qui crée &lt;person:Person&gt; comme sous-classe de &lt;foaf:Person&gt; et &lt;schema:Person&gt; qui couvrent à la fois des personnages imaginaires et des personnes réelles.</v>
      </c>
      <c r="P278" s="12" t="str">
        <f>IF($A278&lt;&gt;"",IF(VLOOKUP($A278,Vocabulary!$A:$J,7,)&lt;&gt;"",VLOOKUP($A278,Vocabulary!$A:$J,7,),""),"")</f>
        <v/>
      </c>
      <c r="Q278" s="12" t="str">
        <f>IFERROR(IF(VLOOKUP(A278,VocabularyNL!$A:$H,8)=0,"",VLOOKUP(A278,VocabularyNL!$A:$H,8)),"")</f>
        <v/>
      </c>
      <c r="R278" s="12" t="str">
        <f>IFERROR(IF(VLOOKUP(A278,VocabularyFR!$A:$H,8)=0,"",VLOOKUP(A278,VocabularyFR!$A:$H,8)),"")</f>
        <v/>
      </c>
      <c r="S278" s="12" t="str">
        <f>VLOOKUP(Table9[[#This Row],[Id]],Vocabulary!A:K,11)</f>
        <v>no</v>
      </c>
      <c r="T278" s="12" t="str">
        <f>VLOOKUP(Table9[[#This Row],[Id]],Vocabulary!A:L,12)</f>
        <v>yes</v>
      </c>
    </row>
    <row r="279" spans="1:20" ht="43.2" x14ac:dyDescent="0.3">
      <c r="A279" s="4">
        <v>324</v>
      </c>
      <c r="B279" s="12" t="str">
        <f>IF($A279&lt;&gt;"",IF(VLOOKUP($A279,VocabularyAdoption!$A:$K,8,)=0,"",VLOOKUP($A279,VocabularyAdoption!$A:$K,8,)),"")</f>
        <v>Proposed standard</v>
      </c>
      <c r="C279" s="12" t="str">
        <f>IF($A279&lt;&gt;"",VLOOKUP($A279,Vocabulary!$A:$J,6,),"")</f>
        <v>FED</v>
      </c>
      <c r="D279" s="12" t="str">
        <f>IF($A279&lt;&gt;"",VLOOKUP($A279,Vocabulary!$A:$J,8,),"")</f>
        <v>fed-per</v>
      </c>
      <c r="E279" s="12" t="str">
        <f>IFERROR(VLOOKUP(D279,Prefix!$A:$B,2,),"")</f>
        <v>http://vocab.belgif.be/ns/person#</v>
      </c>
      <c r="F279" s="12" t="str">
        <f>IF($A279&lt;&gt;"",IF(VLOOKUP($A279,Vocabulary!$A:$J,9,)=0,"",VLOOKUP($A279,Vocabulary!$A:$J,9,)),"")</f>
        <v/>
      </c>
      <c r="G279" s="12" t="str">
        <f>IF($A279&lt;&gt;"",VLOOKUP($A279,Vocabulary!$A:$J,4,),"")</f>
        <v>Person</v>
      </c>
      <c r="H279" s="12" t="str">
        <f>IF($A279&lt;&gt;"",VLOOKUP($A279,Vocabulary!$A:$J,5,),"")</f>
        <v>Class</v>
      </c>
      <c r="I279" s="12" t="str">
        <f>IF(Table9[[#This Row],[URIName]]="",IF(AND(H279="ConceptScheme",LEFT(D279,7) &lt;&gt; "inspire", LEFT(D279,4) &lt;&gt; "oeaw"),CONCATENATE("&lt;",E279,LOWER(IF(F279="",J279,F279)),"&gt;"),CONCATENATE("&lt;",E279,IF(F279="",J279,F279),"&gt;")),CONCATENATE("&lt;",Table9[[#This Row],[URIName]],"&gt;"))</f>
        <v>&lt;http://vocab.belgif.be/ns/person#PersonRelation&gt;</v>
      </c>
      <c r="J279" s="12" t="str">
        <f>IF($A279&lt;&gt;"",VLOOKUP($A279,Vocabulary!$A:$J,2,),"")</f>
        <v>PersonRelation</v>
      </c>
      <c r="K279" s="12" t="str">
        <f>IFERROR(IF(VLOOKUP(A279,VocabularyNL!$A:$G,6)=0,"",VLOOKUP(A279,VocabularyNL!$A:$G,6)),"")</f>
        <v>Persoonsrelatie</v>
      </c>
      <c r="L279" s="12" t="str">
        <f>IFERROR(IF(VLOOKUP(A279,VocabularyFR!$A:$G,6)=0,"",VLOOKUP(A279,VocabularyFR!$A:$G,6)),"")</f>
        <v>Relation de personne</v>
      </c>
      <c r="M279" s="12" t="str">
        <f>IFERROR(IF(VLOOKUP(A279,Vocabulary!$A:$F,3)=0,"",VLOOKUP(A279,Vocabulary!$A:$F,3)),"")</f>
        <v>Relationship between two or more people.
Typically these are civil relations (see marital status) but not necessarily limited to this.</v>
      </c>
      <c r="N279" s="12" t="str">
        <f>IFERROR(IF(VLOOKUP(A279,VocabularyNL!$A:$H,7)=0,"",VLOOKUP(A279,VocabularyNL!$A:$H,7)),"")</f>
        <v xml:space="preserve">Relatie tussen twee of meer personen. 
Typisch zijn dit burgerrechtelijke relaties (zie burgerlijke staat) maar niet noodzakelijk daartoe beperkt. </v>
      </c>
      <c r="O279" s="12" t="str">
        <f>IFERROR(IF(VLOOKUP(A279,VocabularyFR!$A:$H,7)=0,"",VLOOKUP(A279,VocabularyFR!$A:$H,7)),"")</f>
        <v>Relation entre deux personnes ou plus.
Il s’agit généralement de relations civiles (voir statut matrimonial) mais pas nécessairement limitées à cela.</v>
      </c>
      <c r="P279" s="12" t="str">
        <f>IF($A279&lt;&gt;"",IF(VLOOKUP($A279,Vocabulary!$A:$J,7,)&lt;&gt;"",VLOOKUP($A279,Vocabulary!$A:$J,7,),""),"")</f>
        <v/>
      </c>
      <c r="Q279" s="12" t="str">
        <f>IFERROR(IF(VLOOKUP(A279,VocabularyNL!$A:$H,8)=0,"",VLOOKUP(A279,VocabularyNL!$A:$H,8)),"")</f>
        <v/>
      </c>
      <c r="R279" s="12" t="str">
        <f>IFERROR(IF(VLOOKUP(A279,VocabularyFR!$A:$H,8)=0,"",VLOOKUP(A279,VocabularyFR!$A:$H,8)),"")</f>
        <v/>
      </c>
      <c r="S279" s="12" t="str">
        <f>VLOOKUP(Table9[[#This Row],[Id]],Vocabulary!A:K,11)</f>
        <v>no</v>
      </c>
      <c r="T279" s="12" t="str">
        <f>VLOOKUP(Table9[[#This Row],[Id]],Vocabulary!A:L,12)</f>
        <v>yes</v>
      </c>
    </row>
    <row r="280" spans="1:20" ht="43.2" x14ac:dyDescent="0.3">
      <c r="A280" s="4">
        <v>326</v>
      </c>
      <c r="B280" s="12" t="str">
        <f>IF($A280&lt;&gt;"",IF(VLOOKUP($A280,VocabularyAdoption!$A:$K,8,)=0,"",VLOOKUP($A280,VocabularyAdoption!$A:$K,8,)),"")</f>
        <v>Proposed standard</v>
      </c>
      <c r="C280" s="12" t="str">
        <f>IF($A280&lt;&gt;"",VLOOKUP($A280,Vocabulary!$A:$J,6,),"")</f>
        <v>FED</v>
      </c>
      <c r="D280" s="12" t="str">
        <f>IF($A280&lt;&gt;"",VLOOKUP($A280,Vocabulary!$A:$J,8,),"")</f>
        <v>fed-per</v>
      </c>
      <c r="E280" s="12" t="str">
        <f>IFERROR(VLOOKUP(D280,Prefix!$A:$B,2,),"")</f>
        <v>http://vocab.belgif.be/ns/person#</v>
      </c>
      <c r="F280" s="12" t="str">
        <f>IF($A280&lt;&gt;"",IF(VLOOKUP($A280,Vocabulary!$A:$J,9,)=0,"",VLOOKUP($A280,Vocabulary!$A:$J,9,)),"")</f>
        <v/>
      </c>
      <c r="G280" s="12" t="str">
        <f>IF($A280&lt;&gt;"",VLOOKUP($A280,Vocabulary!$A:$J,4,),"")</f>
        <v>Person</v>
      </c>
      <c r="H280" s="12" t="str">
        <f>IF($A280&lt;&gt;"",VLOOKUP($A280,Vocabulary!$A:$J,5,),"")</f>
        <v>Class</v>
      </c>
      <c r="I280" s="12" t="str">
        <f>IF(Table9[[#This Row],[URIName]]="",IF(AND(H280="ConceptScheme",LEFT(D280,7) &lt;&gt; "inspire", LEFT(D280,4) &lt;&gt; "oeaw"),CONCATENATE("&lt;",E280,LOWER(IF(F280="",J280,F280)),"&gt;"),CONCATENATE("&lt;",E280,IF(F280="",J280,F280),"&gt;")),CONCATENATE("&lt;",Table9[[#This Row],[URIName]],"&gt;"))</f>
        <v>&lt;http://vocab.belgif.be/ns/person#Resident&gt;</v>
      </c>
      <c r="J280" s="12" t="str">
        <f>IF($A280&lt;&gt;"",VLOOKUP($A280,Vocabulary!$A:$J,2,),"")</f>
        <v>Resident</v>
      </c>
      <c r="K280" s="12" t="str">
        <f>IFERROR(IF(VLOOKUP(A280,VocabularyNL!$A:$G,6)=0,"",VLOOKUP(A280,VocabularyNL!$A:$G,6)),"")</f>
        <v>Resident</v>
      </c>
      <c r="L280" s="12" t="str">
        <f>IFERROR(IF(VLOOKUP(A280,VocabularyFR!$A:$G,6)=0,"",VLOOKUP(A280,VocabularyFR!$A:$G,6)),"")</f>
        <v>Résident</v>
      </c>
      <c r="M280" s="12" t="str">
        <f>IFERROR(IF(VLOOKUP(A280,Vocabulary!$A:$F,3)=0,"",VLOOKUP(A280,Vocabulary!$A:$F,3)),"")</f>
        <v>Person who lives in a certain place or country.
Place or country is represented here by the jurisdiction entity.</v>
      </c>
      <c r="N280" s="12" t="str">
        <f>IFERROR(IF(VLOOKUP(A280,VocabularyNL!$A:$H,7)=0,"",VLOOKUP(A280,VocabularyNL!$A:$H,7)),"")</f>
        <v xml:space="preserve">Persoon die in een bepaalde plaats of land woont. 
Plaats of land wordt hier vertegenwoordigd door de entiteit jurisdictie. </v>
      </c>
      <c r="O280" s="12" t="str">
        <f>IFERROR(IF(VLOOKUP(A280,VocabularyFR!$A:$H,7)=0,"",VLOOKUP(A280,VocabularyFR!$A:$H,7)),"")</f>
        <v>Personne qui vit dans un certain endroit ou pays.
Le lieu ou le pays est représenté ici par la jurisdiction compétente.</v>
      </c>
      <c r="P280" s="12" t="str">
        <f>IF($A280&lt;&gt;"",IF(VLOOKUP($A280,Vocabulary!$A:$J,7,)&lt;&gt;"",VLOOKUP($A280,Vocabulary!$A:$J,7,),""),"")</f>
        <v/>
      </c>
      <c r="Q280" s="12" t="str">
        <f>IFERROR(IF(VLOOKUP(A280,VocabularyNL!$A:$H,8)=0,"",VLOOKUP(A280,VocabularyNL!$A:$H,8)),"")</f>
        <v/>
      </c>
      <c r="R280" s="12" t="str">
        <f>IFERROR(IF(VLOOKUP(A280,VocabularyFR!$A:$H,8)=0,"",VLOOKUP(A280,VocabularyFR!$A:$H,8)),"")</f>
        <v/>
      </c>
      <c r="S280" s="12" t="str">
        <f>VLOOKUP(Table9[[#This Row],[Id]],Vocabulary!A:K,11)</f>
        <v>no</v>
      </c>
      <c r="T280" s="12" t="str">
        <f>VLOOKUP(Table9[[#This Row],[Id]],Vocabulary!A:L,12)</f>
        <v>yes</v>
      </c>
    </row>
    <row r="281" spans="1:20" ht="28.8" x14ac:dyDescent="0.3">
      <c r="A281" s="4">
        <v>329</v>
      </c>
      <c r="B281" s="12" t="str">
        <f>IF($A281&lt;&gt;"",IF(VLOOKUP($A281,VocabularyAdoption!$A:$K,8,)=0,"",VLOOKUP($A281,VocabularyAdoption!$A:$K,8,)),"")</f>
        <v>Proposed standard</v>
      </c>
      <c r="C281" s="12" t="str">
        <f>IF($A281&lt;&gt;"",VLOOKUP($A281,Vocabulary!$A:$J,6,),"")</f>
        <v>FED</v>
      </c>
      <c r="D281" s="12" t="str">
        <f>IF($A281&lt;&gt;"",VLOOKUP($A281,Vocabulary!$A:$J,8,),"")</f>
        <v>fed-per</v>
      </c>
      <c r="E281" s="12" t="str">
        <f>IFERROR(VLOOKUP(D281,Prefix!$A:$B,2,),"")</f>
        <v>http://vocab.belgif.be/ns/person#</v>
      </c>
      <c r="F281" s="12" t="str">
        <f>IF($A281&lt;&gt;"",IF(VLOOKUP($A281,Vocabulary!$A:$J,9,)=0,"",VLOOKUP($A281,Vocabulary!$A:$J,9,)),"")</f>
        <v/>
      </c>
      <c r="G281" s="12" t="str">
        <f>IF($A281&lt;&gt;"",VLOOKUP($A281,Vocabulary!$A:$J,4,),"")</f>
        <v>Person</v>
      </c>
      <c r="H281" s="12" t="str">
        <f>IF($A281&lt;&gt;"",VLOOKUP($A281,Vocabulary!$A:$J,5,),"")</f>
        <v>Property</v>
      </c>
      <c r="I281" s="12" t="str">
        <f>IF(Table9[[#This Row],[URIName]]="",IF(AND(H281="ConceptScheme",LEFT(D281,7) &lt;&gt; "inspire", LEFT(D281,4) &lt;&gt; "oeaw"),CONCATENATE("&lt;",E281,LOWER(IF(F281="",J281,F281)),"&gt;"),CONCATENATE("&lt;",E281,IF(F281="",J281,F281),"&gt;")),CONCATENATE("&lt;",Table9[[#This Row],[URIName]],"&gt;"))</f>
        <v>&lt;http://vocab.belgif.be/ns/person#civilStatus&gt;</v>
      </c>
      <c r="J281" s="12" t="str">
        <f>IF($A281&lt;&gt;"",VLOOKUP($A281,Vocabulary!$A:$J,2,),"")</f>
        <v>civilStatus</v>
      </c>
      <c r="K281" s="12" t="str">
        <f>IFERROR(IF(VLOOKUP(A281,VocabularyNL!$A:$G,6)=0,"",VLOOKUP(A281,VocabularyNL!$A:$G,6)),"")</f>
        <v>Burgerlijke staat</v>
      </c>
      <c r="L281" s="12" t="str">
        <f>IFERROR(IF(VLOOKUP(A281,VocabularyFR!$A:$G,6)=0,"",VLOOKUP(A281,VocabularyFR!$A:$G,6)),"")</f>
        <v>Etat civil</v>
      </c>
      <c r="M281" s="12" t="str">
        <f>IFERROR(IF(VLOOKUP(A281,Vocabulary!$A:$F,3)=0,"",VLOOKUP(A281,Vocabulary!$A:$F,3)),"")</f>
        <v>Civil status of a person.</v>
      </c>
      <c r="N281" s="12" t="str">
        <f>IFERROR(IF(VLOOKUP(A281,VocabularyNL!$A:$H,7)=0,"",VLOOKUP(A281,VocabularyNL!$A:$H,7)),"")</f>
        <v>Burgerlijke staat van een persoon.</v>
      </c>
      <c r="O281" s="12" t="str">
        <f>IFERROR(IF(VLOOKUP(A281,VocabularyFR!$A:$H,7)=0,"",VLOOKUP(A281,VocabularyFR!$A:$H,7)),"")</f>
        <v>Etat civil d'une personne.</v>
      </c>
      <c r="P281" s="12" t="str">
        <f>IF($A281&lt;&gt;"",IF(VLOOKUP($A281,Vocabulary!$A:$J,7,)&lt;&gt;"",VLOOKUP($A281,Vocabulary!$A:$J,7,),""),"")</f>
        <v/>
      </c>
      <c r="Q281" s="12" t="str">
        <f>IFERROR(IF(VLOOKUP(A281,VocabularyNL!$A:$H,8)=0,"",VLOOKUP(A281,VocabularyNL!$A:$H,8)),"")</f>
        <v/>
      </c>
      <c r="R281" s="12" t="str">
        <f>IFERROR(IF(VLOOKUP(A281,VocabularyFR!$A:$H,8)=0,"",VLOOKUP(A281,VocabularyFR!$A:$H,8)),"")</f>
        <v/>
      </c>
      <c r="S281" s="12" t="str">
        <f>VLOOKUP(Table9[[#This Row],[Id]],Vocabulary!A:K,11)</f>
        <v>no</v>
      </c>
      <c r="T281" s="12" t="str">
        <f>VLOOKUP(Table9[[#This Row],[Id]],Vocabulary!A:L,12)</f>
        <v>yes</v>
      </c>
    </row>
    <row r="282" spans="1:20" x14ac:dyDescent="0.3">
      <c r="A282" s="4">
        <v>330</v>
      </c>
      <c r="B282" s="12" t="str">
        <f>IF($A282&lt;&gt;"",IF(VLOOKUP($A282,VocabularyAdoption!$A:$K,8,)=0,"",VLOOKUP($A282,VocabularyAdoption!$A:$K,8,)),"")</f>
        <v>Proposed standard</v>
      </c>
      <c r="C282" s="12" t="str">
        <f>IF($A282&lt;&gt;"",VLOOKUP($A282,Vocabulary!$A:$J,6,),"")</f>
        <v>FED</v>
      </c>
      <c r="D282" s="12" t="str">
        <f>IF($A282&lt;&gt;"",VLOOKUP($A282,Vocabulary!$A:$J,8,),"")</f>
        <v>schema</v>
      </c>
      <c r="E282" s="12" t="str">
        <f>IFERROR(VLOOKUP(D282,Prefix!$A:$B,2,),"")</f>
        <v>http://schema.org/</v>
      </c>
      <c r="F282" s="12" t="str">
        <f>IF($A282&lt;&gt;"",IF(VLOOKUP($A282,Vocabulary!$A:$J,9,)=0,"",VLOOKUP($A282,Vocabulary!$A:$J,9,)),"")</f>
        <v/>
      </c>
      <c r="G282" s="12" t="str">
        <f>IF($A282&lt;&gt;"",VLOOKUP($A282,Vocabulary!$A:$J,4,),"")</f>
        <v>Person</v>
      </c>
      <c r="H282" s="12" t="str">
        <f>IF($A282&lt;&gt;"",VLOOKUP($A282,Vocabulary!$A:$J,5,),"")</f>
        <v>Property</v>
      </c>
      <c r="I282" s="12" t="str">
        <f>IF(Table9[[#This Row],[URIName]]="",IF(AND(H282="ConceptScheme",LEFT(D282,7) &lt;&gt; "inspire", LEFT(D282,4) &lt;&gt; "oeaw"),CONCATENATE("&lt;",E282,LOWER(IF(F282="",J282,F282)),"&gt;"),CONCATENATE("&lt;",E282,IF(F282="",J282,F282),"&gt;")),CONCATENATE("&lt;",Table9[[#This Row],[URIName]],"&gt;"))</f>
        <v>&lt;http://schema.org/birthDate&gt;</v>
      </c>
      <c r="J282" s="12" t="str">
        <f>IF($A282&lt;&gt;"",VLOOKUP($A282,Vocabulary!$A:$J,2,),"")</f>
        <v>birthDate</v>
      </c>
      <c r="K282" s="12" t="str">
        <f>IFERROR(IF(VLOOKUP(A282,VocabularyNL!$A:$G,6)=0,"",VLOOKUP(A282,VocabularyNL!$A:$G,6)),"")</f>
        <v>Geboortedatum</v>
      </c>
      <c r="L282" s="12" t="str">
        <f>IFERROR(IF(VLOOKUP(A282,VocabularyFR!$A:$G,6)=0,"",VLOOKUP(A282,VocabularyFR!$A:$G,6)),"")</f>
        <v>Date de naissance</v>
      </c>
      <c r="M282" s="12" t="str">
        <f>IFERROR(IF(VLOOKUP(A282,Vocabulary!$A:$F,3)=0,"",VLOOKUP(A282,Vocabulary!$A:$F,3)),"")</f>
        <v>The date on which the person was born.</v>
      </c>
      <c r="N282" s="12" t="str">
        <f>IFERROR(IF(VLOOKUP(A282,VocabularyNL!$A:$H,7)=0,"",VLOOKUP(A282,VocabularyNL!$A:$H,7)),"")</f>
        <v>De datum waarop de persoon is geboren.</v>
      </c>
      <c r="O282" s="12" t="str">
        <f>IFERROR(IF(VLOOKUP(A282,VocabularyFR!$A:$H,7)=0,"",VLOOKUP(A282,VocabularyFR!$A:$H,7)),"")</f>
        <v>La date à laquelle la personne est née.</v>
      </c>
      <c r="P282" s="12" t="str">
        <f>IF($A282&lt;&gt;"",IF(VLOOKUP($A282,Vocabulary!$A:$J,7,)&lt;&gt;"",VLOOKUP($A282,Vocabulary!$A:$J,7,),""),"")</f>
        <v/>
      </c>
      <c r="Q282" s="12" t="str">
        <f>IFERROR(IF(VLOOKUP(A282,VocabularyNL!$A:$H,8)=0,"",VLOOKUP(A282,VocabularyNL!$A:$H,8)),"")</f>
        <v/>
      </c>
      <c r="R282" s="12" t="str">
        <f>IFERROR(IF(VLOOKUP(A282,VocabularyFR!$A:$H,8)=0,"",VLOOKUP(A282,VocabularyFR!$A:$H,8)),"")</f>
        <v/>
      </c>
      <c r="S282" s="12" t="str">
        <f>VLOOKUP(Table9[[#This Row],[Id]],Vocabulary!A:K,11)</f>
        <v>no</v>
      </c>
      <c r="T282" s="12" t="str">
        <f>VLOOKUP(Table9[[#This Row],[Id]],Vocabulary!A:L,12)</f>
        <v>yes</v>
      </c>
    </row>
    <row r="283" spans="1:20" x14ac:dyDescent="0.3">
      <c r="A283" s="4">
        <v>331</v>
      </c>
      <c r="B283" s="12" t="str">
        <f>IF($A283&lt;&gt;"",IF(VLOOKUP($A283,VocabularyAdoption!$A:$K,8,)=0,"",VLOOKUP($A283,VocabularyAdoption!$A:$K,8,)),"")</f>
        <v>Proposed standard</v>
      </c>
      <c r="C283" s="12" t="str">
        <f>IF($A283&lt;&gt;"",VLOOKUP($A283,Vocabulary!$A:$J,6,),"")</f>
        <v>FED</v>
      </c>
      <c r="D283" s="12" t="str">
        <f>IF($A283&lt;&gt;"",VLOOKUP($A283,Vocabulary!$A:$J,8,),"")</f>
        <v>schema</v>
      </c>
      <c r="E283" s="12" t="str">
        <f>IFERROR(VLOOKUP(D283,Prefix!$A:$B,2,),"")</f>
        <v>http://schema.org/</v>
      </c>
      <c r="F283" s="12" t="str">
        <f>IF($A283&lt;&gt;"",IF(VLOOKUP($A283,Vocabulary!$A:$J,9,)=0,"",VLOOKUP($A283,Vocabulary!$A:$J,9,)),"")</f>
        <v/>
      </c>
      <c r="G283" s="12" t="str">
        <f>IF($A283&lt;&gt;"",VLOOKUP($A283,Vocabulary!$A:$J,4,),"")</f>
        <v>Person</v>
      </c>
      <c r="H283" s="12" t="str">
        <f>IF($A283&lt;&gt;"",VLOOKUP($A283,Vocabulary!$A:$J,5,),"")</f>
        <v>Property</v>
      </c>
      <c r="I283" s="12" t="str">
        <f>IF(Table9[[#This Row],[URIName]]="",IF(AND(H283="ConceptScheme",LEFT(D283,7) &lt;&gt; "inspire", LEFT(D283,4) &lt;&gt; "oeaw"),CONCATENATE("&lt;",E283,LOWER(IF(F283="",J283,F283)),"&gt;"),CONCATENATE("&lt;",E283,IF(F283="",J283,F283),"&gt;")),CONCATENATE("&lt;",Table9[[#This Row],[URIName]],"&gt;"))</f>
        <v>&lt;http://schema.org/deathDate&gt;</v>
      </c>
      <c r="J283" s="12" t="str">
        <f>IF($A283&lt;&gt;"",VLOOKUP($A283,Vocabulary!$A:$J,2,),"")</f>
        <v>deathDate</v>
      </c>
      <c r="K283" s="12" t="str">
        <f>IFERROR(IF(VLOOKUP(A283,VocabularyNL!$A:$G,6)=0,"",VLOOKUP(A283,VocabularyNL!$A:$G,6)),"")</f>
        <v>Datum overlijden</v>
      </c>
      <c r="L283" s="12" t="str">
        <f>IFERROR(IF(VLOOKUP(A283,VocabularyFR!$A:$G,6)=0,"",VLOOKUP(A283,VocabularyFR!$A:$G,6)),"")</f>
        <v>Date de décès</v>
      </c>
      <c r="M283" s="12" t="str">
        <f>IFERROR(IF(VLOOKUP(A283,Vocabulary!$A:$F,3)=0,"",VLOOKUP(A283,Vocabulary!$A:$F,3)),"")</f>
        <v>The date on which the person deceased.</v>
      </c>
      <c r="N283" s="12" t="str">
        <f>IFERROR(IF(VLOOKUP(A283,VocabularyNL!$A:$H,7)=0,"",VLOOKUP(A283,VocabularyNL!$A:$H,7)),"")</f>
        <v>De datum waarop de persoon is overleden.</v>
      </c>
      <c r="O283" s="12" t="str">
        <f>IFERROR(IF(VLOOKUP(A283,VocabularyFR!$A:$H,7)=0,"",VLOOKUP(A283,VocabularyFR!$A:$H,7)),"")</f>
        <v>La date à laquelle la personne est décédée.</v>
      </c>
      <c r="P283" s="12" t="str">
        <f>IF($A283&lt;&gt;"",IF(VLOOKUP($A283,Vocabulary!$A:$J,7,)&lt;&gt;"",VLOOKUP($A283,Vocabulary!$A:$J,7,),""),"")</f>
        <v/>
      </c>
      <c r="Q283" s="12" t="str">
        <f>IFERROR(IF(VLOOKUP(A283,VocabularyNL!$A:$H,8)=0,"",VLOOKUP(A283,VocabularyNL!$A:$H,8)),"")</f>
        <v/>
      </c>
      <c r="R283" s="12" t="str">
        <f>IFERROR(IF(VLOOKUP(A283,VocabularyFR!$A:$H,8)=0,"",VLOOKUP(A283,VocabularyFR!$A:$H,8)),"")</f>
        <v/>
      </c>
      <c r="S283" s="12" t="str">
        <f>VLOOKUP(Table9[[#This Row],[Id]],Vocabulary!A:K,11)</f>
        <v>no</v>
      </c>
      <c r="T283" s="12" t="str">
        <f>VLOOKUP(Table9[[#This Row],[Id]],Vocabulary!A:L,12)</f>
        <v>yes</v>
      </c>
    </row>
    <row r="284" spans="1:20" ht="28.8" x14ac:dyDescent="0.3">
      <c r="A284" s="4">
        <v>332</v>
      </c>
      <c r="B284" s="12" t="str">
        <f>IF($A284&lt;&gt;"",IF(VLOOKUP($A284,VocabularyAdoption!$A:$K,8,)=0,"",VLOOKUP($A284,VocabularyAdoption!$A:$K,8,)),"")</f>
        <v>Proposed standard</v>
      </c>
      <c r="C284" s="12" t="str">
        <f>IF($A284&lt;&gt;"",VLOOKUP($A284,Vocabulary!$A:$J,6,),"")</f>
        <v>FED</v>
      </c>
      <c r="D284" s="12" t="str">
        <f>IF($A284&lt;&gt;"",VLOOKUP($A284,Vocabulary!$A:$J,8,),"")</f>
        <v>foaf</v>
      </c>
      <c r="E284" s="12" t="str">
        <f>IFERROR(VLOOKUP(D284,Prefix!$A:$B,2,),"")</f>
        <v>http://xmlns.com/foaf/0.1/</v>
      </c>
      <c r="F284" s="12" t="str">
        <f>IF($A284&lt;&gt;"",IF(VLOOKUP($A284,Vocabulary!$A:$J,9,)=0,"",VLOOKUP($A284,Vocabulary!$A:$J,9,)),"")</f>
        <v>#term_family_name</v>
      </c>
      <c r="G284" s="12" t="str">
        <f>IF($A284&lt;&gt;"",VLOOKUP($A284,Vocabulary!$A:$J,4,),"")</f>
        <v>Person</v>
      </c>
      <c r="H284" s="12" t="str">
        <f>IF($A284&lt;&gt;"",VLOOKUP($A284,Vocabulary!$A:$J,5,),"")</f>
        <v>Property</v>
      </c>
      <c r="I284" s="12" t="str">
        <f>IF(Table9[[#This Row],[URIName]]="",IF(AND(H284="ConceptScheme",LEFT(D284,7) &lt;&gt; "inspire", LEFT(D284,4) &lt;&gt; "oeaw"),CONCATENATE("&lt;",E284,LOWER(IF(F284="",J284,F284)),"&gt;"),CONCATENATE("&lt;",E284,IF(F284="",J284,F284),"&gt;")),CONCATENATE("&lt;",Table9[[#This Row],[URIName]],"&gt;"))</f>
        <v>&lt;#term_family_name&gt;</v>
      </c>
      <c r="J284" s="12" t="str">
        <f>IF($A284&lt;&gt;"",VLOOKUP($A284,Vocabulary!$A:$J,2,),"")</f>
        <v>familyName</v>
      </c>
      <c r="K284" s="12" t="str">
        <f>IFERROR(IF(VLOOKUP(A284,VocabularyNL!$A:$G,6)=0,"",VLOOKUP(A284,VocabularyNL!$A:$G,6)),"")</f>
        <v>Familienaam</v>
      </c>
      <c r="L284" s="12" t="str">
        <f>IFERROR(IF(VLOOKUP(A284,VocabularyFR!$A:$G,6)=0,"",VLOOKUP(A284,VocabularyFR!$A:$G,6)),"")</f>
        <v>Nom de famille</v>
      </c>
      <c r="M284" s="12" t="str">
        <f>IFERROR(IF(VLOOKUP(A284,Vocabulary!$A:$F,3)=0,"",VLOOKUP(A284,Vocabulary!$A:$F,3)),"")</f>
        <v>A family name is usually shared by members of a family.</v>
      </c>
      <c r="N284" s="12" t="str">
        <f>IFERROR(IF(VLOOKUP(A284,VocabularyNL!$A:$H,7)=0,"",VLOOKUP(A284,VocabularyNL!$A:$H,7)),"")</f>
        <v>Een familienaam wordt meestal gedeeld door leden van een gezin.</v>
      </c>
      <c r="O284" s="12" t="str">
        <f>IFERROR(IF(VLOOKUP(A284,VocabularyFR!$A:$H,7)=0,"",VLOOKUP(A284,VocabularyFR!$A:$H,7)),"")</f>
        <v>Un nom de famille est généralement partagé par les membres d'une famille.</v>
      </c>
      <c r="P284" s="12" t="str">
        <f>IF($A284&lt;&gt;"",IF(VLOOKUP($A284,Vocabulary!$A:$J,7,)&lt;&gt;"",VLOOKUP($A284,Vocabulary!$A:$J,7,),""),"")</f>
        <v>Norm ISA2</v>
      </c>
      <c r="Q284" s="12" t="str">
        <f>IFERROR(IF(VLOOKUP(A284,VocabularyNL!$A:$H,8)=0,"",VLOOKUP(A284,VocabularyNL!$A:$H,8)),"")</f>
        <v>Norm ISA2</v>
      </c>
      <c r="R284" s="12" t="str">
        <f>IFERROR(IF(VLOOKUP(A284,VocabularyFR!$A:$H,8)=0,"",VLOOKUP(A284,VocabularyFR!$A:$H,8)),"")</f>
        <v>Norme ISA2</v>
      </c>
      <c r="S284" s="12" t="str">
        <f>VLOOKUP(Table9[[#This Row],[Id]],Vocabulary!A:K,11)</f>
        <v>no</v>
      </c>
      <c r="T284" s="12" t="str">
        <f>VLOOKUP(Table9[[#This Row],[Id]],Vocabulary!A:L,12)</f>
        <v>yes</v>
      </c>
    </row>
    <row r="285" spans="1:20" ht="28.8" x14ac:dyDescent="0.3">
      <c r="A285" s="4">
        <v>333</v>
      </c>
      <c r="B285" s="12" t="str">
        <f>IF($A285&lt;&gt;"",IF(VLOOKUP($A285,VocabularyAdoption!$A:$K,8,)=0,"",VLOOKUP($A285,VocabularyAdoption!$A:$K,8,)),"")</f>
        <v>Proposed standard</v>
      </c>
      <c r="C285" s="12" t="str">
        <f>IF($A285&lt;&gt;"",VLOOKUP($A285,Vocabulary!$A:$J,6,),"")</f>
        <v>FED</v>
      </c>
      <c r="D285" s="12" t="str">
        <f>IF($A285&lt;&gt;"",VLOOKUP($A285,Vocabulary!$A:$J,8,),"")</f>
        <v>foaf</v>
      </c>
      <c r="E285" s="12" t="str">
        <f>IFERROR(VLOOKUP(D285,Prefix!$A:$B,2,),"")</f>
        <v>http://xmlns.com/foaf/0.1/</v>
      </c>
      <c r="F285" s="12" t="str">
        <f>IF($A285&lt;&gt;"",IF(VLOOKUP($A285,Vocabulary!$A:$J,9,)=0,"",VLOOKUP($A285,Vocabulary!$A:$J,9,)),"")</f>
        <v>#term_givenname</v>
      </c>
      <c r="G285" s="12" t="str">
        <f>IF($A285&lt;&gt;"",VLOOKUP($A285,Vocabulary!$A:$J,4,),"")</f>
        <v>Person</v>
      </c>
      <c r="H285" s="12" t="str">
        <f>IF($A285&lt;&gt;"",VLOOKUP($A285,Vocabulary!$A:$J,5,),"")</f>
        <v>Property</v>
      </c>
      <c r="I285" s="12" t="str">
        <f>IF(Table9[[#This Row],[URIName]]="",IF(AND(H285="ConceptScheme",LEFT(D285,7) &lt;&gt; "inspire", LEFT(D285,4) &lt;&gt; "oeaw"),CONCATENATE("&lt;",E285,LOWER(IF(F285="",J285,F285)),"&gt;"),CONCATENATE("&lt;",E285,IF(F285="",J285,F285),"&gt;")),CONCATENATE("&lt;",Table9[[#This Row],[URIName]],"&gt;"))</f>
        <v>&lt;#term_givenname&gt;</v>
      </c>
      <c r="J285" s="12" t="str">
        <f>IF($A285&lt;&gt;"",VLOOKUP($A285,Vocabulary!$A:$J,2,),"")</f>
        <v>givenName</v>
      </c>
      <c r="K285" s="12" t="str">
        <f>IFERROR(IF(VLOOKUP(A285,VocabularyNL!$A:$G,6)=0,"",VLOOKUP(A285,VocabularyNL!$A:$G,6)),"")</f>
        <v>Eerste voornaam</v>
      </c>
      <c r="L285" s="12" t="str">
        <f>IFERROR(IF(VLOOKUP(A285,VocabularyFR!$A:$G,6)=0,"",VLOOKUP(A285,VocabularyFR!$A:$G,6)),"")</f>
        <v>Premier prénom</v>
      </c>
      <c r="M285" s="12" t="str">
        <f>IFERROR(IF(VLOOKUP(A285,Vocabulary!$A:$F,3)=0,"",VLOOKUP(A285,Vocabulary!$A:$F,3)),"")</f>
        <v>Most important of the given names of the person (given name aka first name).</v>
      </c>
      <c r="N285" s="12" t="str">
        <f>IFERROR(IF(VLOOKUP(A285,VocabularyNL!$A:$H,7)=0,"",VLOOKUP(A285,VocabularyNL!$A:$H,7)),"")</f>
        <v>Belangrijkste vd voornamen ve persoon.</v>
      </c>
      <c r="O285" s="12" t="str">
        <f>IFERROR(IF(VLOOKUP(A285,VocabularyFR!$A:$H,7)=0,"",VLOOKUP(A285,VocabularyFR!$A:$H,7)),"")</f>
        <v>Le plus important des prénoms de la personne.</v>
      </c>
      <c r="P285" s="12" t="str">
        <f>IF($A285&lt;&gt;"",IF(VLOOKUP($A285,Vocabulary!$A:$J,7,)&lt;&gt;"",VLOOKUP($A285,Vocabulary!$A:$J,7,),""),"")</f>
        <v/>
      </c>
      <c r="Q285" s="12" t="str">
        <f>IFERROR(IF(VLOOKUP(A285,VocabularyNL!$A:$H,8)=0,"",VLOOKUP(A285,VocabularyNL!$A:$H,8)),"")</f>
        <v/>
      </c>
      <c r="R285" s="12" t="str">
        <f>IFERROR(IF(VLOOKUP(A285,VocabularyFR!$A:$H,8)=0,"",VLOOKUP(A285,VocabularyFR!$A:$H,8)),"")</f>
        <v/>
      </c>
      <c r="S285" s="12" t="str">
        <f>VLOOKUP(Table9[[#This Row],[Id]],Vocabulary!A:K,11)</f>
        <v>no</v>
      </c>
      <c r="T285" s="12" t="str">
        <f>VLOOKUP(Table9[[#This Row],[Id]],Vocabulary!A:L,12)</f>
        <v>yes</v>
      </c>
    </row>
    <row r="286" spans="1:20" ht="28.8" x14ac:dyDescent="0.3">
      <c r="A286" s="4">
        <v>334</v>
      </c>
      <c r="B286" s="12" t="str">
        <f>IF($A286&lt;&gt;"",IF(VLOOKUP($A286,VocabularyAdoption!$A:$K,8,)=0,"",VLOOKUP($A286,VocabularyAdoption!$A:$K,8,)),"")</f>
        <v>Proposed standard</v>
      </c>
      <c r="C286" s="12" t="str">
        <f>IF($A286&lt;&gt;"",VLOOKUP($A286,Vocabulary!$A:$J,6,),"")</f>
        <v>FED</v>
      </c>
      <c r="D286" s="12" t="str">
        <f>IF($A286&lt;&gt;"",VLOOKUP($A286,Vocabulary!$A:$J,8,),"")</f>
        <v>fed-per</v>
      </c>
      <c r="E286" s="12" t="str">
        <f>IFERROR(VLOOKUP(D286,Prefix!$A:$B,2,),"")</f>
        <v>http://vocab.belgif.be/ns/person#</v>
      </c>
      <c r="F286" s="12" t="str">
        <f>IF($A286&lt;&gt;"",IF(VLOOKUP($A286,Vocabulary!$A:$J,9,)=0,"",VLOOKUP($A286,Vocabulary!$A:$J,9,)),"")</f>
        <v/>
      </c>
      <c r="G286" s="12" t="str">
        <f>IF($A286&lt;&gt;"",VLOOKUP($A286,Vocabulary!$A:$J,4,),"")</f>
        <v>Person</v>
      </c>
      <c r="H286" s="12" t="str">
        <f>IF($A286&lt;&gt;"",VLOOKUP($A286,Vocabulary!$A:$J,5,),"")</f>
        <v>Property</v>
      </c>
      <c r="I286" s="12" t="str">
        <f>IF(Table9[[#This Row],[URIName]]="",IF(AND(H286="ConceptScheme",LEFT(D286,7) &lt;&gt; "inspire", LEFT(D286,4) &lt;&gt; "oeaw"),CONCATENATE("&lt;",E286,LOWER(IF(F286="",J286,F286)),"&gt;"),CONCATENATE("&lt;",E286,IF(F286="",J286,F286),"&gt;")),CONCATENATE("&lt;",Table9[[#This Row],[URIName]],"&gt;"))</f>
        <v>&lt;http://vocab.belgif.be/ns/person#fullName&gt;</v>
      </c>
      <c r="J286" s="12" t="str">
        <f>IF($A286&lt;&gt;"",VLOOKUP($A286,Vocabulary!$A:$J,2,),"")</f>
        <v>fullName</v>
      </c>
      <c r="K286" s="12" t="str">
        <f>IFERROR(IF(VLOOKUP(A286,VocabularyNL!$A:$G,6)=0,"",VLOOKUP(A286,VocabularyNL!$A:$G,6)),"")</f>
        <v>Volledige naam</v>
      </c>
      <c r="L286" s="12" t="str">
        <f>IFERROR(IF(VLOOKUP(A286,VocabularyFR!$A:$G,6)=0,"",VLOOKUP(A286,VocabularyFR!$A:$G,6)),"")</f>
        <v>Nom complet</v>
      </c>
      <c r="M286" s="12" t="str">
        <f>IFERROR(IF(VLOOKUP(A286,Vocabulary!$A:$F,3)=0,"",VLOOKUP(A286,Vocabulary!$A:$F,3)),"")</f>
        <v>The full name of the person, usually the combination of given names and family name.</v>
      </c>
      <c r="N286" s="12" t="str">
        <f>IFERROR(IF(VLOOKUP(A286,VocabularyNL!$A:$H,7)=0,"",VLOOKUP(A286,VocabularyNL!$A:$H,7)),"")</f>
        <v>De volledige naam vd persoon, doorgaans de combinatie van voornamen en familienaam.</v>
      </c>
      <c r="O286" s="12" t="str">
        <f>IFERROR(IF(VLOOKUP(A286,VocabularyFR!$A:$H,7)=0,"",VLOOKUP(A286,VocabularyFR!$A:$H,7)),"")</f>
        <v>Le nom complet de la personne, généralement la combinaison des prénoms et du nom de famille.</v>
      </c>
      <c r="P286" s="12" t="str">
        <f>IF($A286&lt;&gt;"",IF(VLOOKUP($A286,Vocabulary!$A:$J,7,)&lt;&gt;"",VLOOKUP($A286,Vocabulary!$A:$J,7,),""),"")</f>
        <v>Norm ISA2</v>
      </c>
      <c r="Q286" s="12" t="str">
        <f>IFERROR(IF(VLOOKUP(A286,VocabularyNL!$A:$H,8)=0,"",VLOOKUP(A286,VocabularyNL!$A:$H,8)),"")</f>
        <v>Norm ISA2</v>
      </c>
      <c r="R286" s="12" t="str">
        <f>IFERROR(IF(VLOOKUP(A286,VocabularyFR!$A:$H,8)=0,"",VLOOKUP(A286,VocabularyFR!$A:$H,8)),"")</f>
        <v>Norme ISA2</v>
      </c>
      <c r="S286" s="12" t="str">
        <f>VLOOKUP(Table9[[#This Row],[Id]],Vocabulary!A:K,11)</f>
        <v>no</v>
      </c>
      <c r="T286" s="12" t="str">
        <f>VLOOKUP(Table9[[#This Row],[Id]],Vocabulary!A:L,12)</f>
        <v>yes</v>
      </c>
    </row>
    <row r="287" spans="1:20" x14ac:dyDescent="0.3">
      <c r="A287" s="4">
        <v>335</v>
      </c>
      <c r="B287" s="12" t="str">
        <f>IF($A287&lt;&gt;"",IF(VLOOKUP($A287,VocabularyAdoption!$A:$K,8,)=0,"",VLOOKUP($A287,VocabularyAdoption!$A:$K,8,)),"")</f>
        <v>Proposed standard</v>
      </c>
      <c r="C287" s="12" t="str">
        <f>IF($A287&lt;&gt;"",VLOOKUP($A287,Vocabulary!$A:$J,6,),"")</f>
        <v>FED</v>
      </c>
      <c r="D287" s="12" t="str">
        <f>IF($A287&lt;&gt;"",VLOOKUP($A287,Vocabulary!$A:$J,8,),"")</f>
        <v>eu-org</v>
      </c>
      <c r="E287" s="12" t="str">
        <f>IFERROR(VLOOKUP(D287,Prefix!$A:$B,2,),"")</f>
        <v>http://data.europa.eu/m8g/</v>
      </c>
      <c r="F287" s="12" t="str">
        <f>IF($A287&lt;&gt;"",IF(VLOOKUP($A287,Vocabulary!$A:$J,9,)=0,"",VLOOKUP($A287,Vocabulary!$A:$J,9,)),"")</f>
        <v/>
      </c>
      <c r="G287" s="12" t="str">
        <f>IF($A287&lt;&gt;"",VLOOKUP($A287,Vocabulary!$A:$J,4,),"")</f>
        <v>Person</v>
      </c>
      <c r="H287" s="12" t="str">
        <f>IF($A287&lt;&gt;"",VLOOKUP($A287,Vocabulary!$A:$J,5,),"")</f>
        <v>Property</v>
      </c>
      <c r="I287" s="12" t="str">
        <f>IF(Table9[[#This Row],[URIName]]="",IF(AND(H287="ConceptScheme",LEFT(D287,7) &lt;&gt; "inspire", LEFT(D287,4) &lt;&gt; "oeaw"),CONCATENATE("&lt;",E287,LOWER(IF(F287="",J287,F287)),"&gt;"),CONCATENATE("&lt;",E287,IF(F287="",J287,F287),"&gt;")),CONCATENATE("&lt;",Table9[[#This Row],[URIName]],"&gt;"))</f>
        <v>&lt;http://data.europa.eu/m8g/gender&gt;</v>
      </c>
      <c r="J287" s="12" t="str">
        <f>IF($A287&lt;&gt;"",VLOOKUP($A287,Vocabulary!$A:$J,2,),"")</f>
        <v>gender</v>
      </c>
      <c r="K287" s="12" t="str">
        <f>IFERROR(IF(VLOOKUP(A287,VocabularyNL!$A:$G,6)=0,"",VLOOKUP(A287,VocabularyNL!$A:$G,6)),"")</f>
        <v>Geslacht</v>
      </c>
      <c r="L287" s="12" t="str">
        <f>IFERROR(IF(VLOOKUP(A287,VocabularyFR!$A:$G,6)=0,"",VLOOKUP(A287,VocabularyFR!$A:$G,6)),"")</f>
        <v>Sexe</v>
      </c>
      <c r="M287" s="12" t="str">
        <f>IFERROR(IF(VLOOKUP(A287,Vocabulary!$A:$F,3)=0,"",VLOOKUP(A287,Vocabulary!$A:$F,3)),"")</f>
        <v>The administrative gender of the person.</v>
      </c>
      <c r="N287" s="12" t="str">
        <f>IFERROR(IF(VLOOKUP(A287,VocabularyNL!$A:$H,7)=0,"",VLOOKUP(A287,VocabularyNL!$A:$H,7)),"")</f>
        <v>Het administratief geslacht van de persoon.</v>
      </c>
      <c r="O287" s="12" t="str">
        <f>IFERROR(IF(VLOOKUP(A287,VocabularyFR!$A:$H,7)=0,"",VLOOKUP(A287,VocabularyFR!$A:$H,7)),"")</f>
        <v>Le genre administratif de la personne.</v>
      </c>
      <c r="P287" s="12" t="str">
        <f>IF($A287&lt;&gt;"",IF(VLOOKUP($A287,Vocabulary!$A:$J,7,)&lt;&gt;"",VLOOKUP($A287,Vocabulary!$A:$J,7,),""),"")</f>
        <v/>
      </c>
      <c r="Q287" s="12" t="str">
        <f>IFERROR(IF(VLOOKUP(A287,VocabularyNL!$A:$H,8)=0,"",VLOOKUP(A287,VocabularyNL!$A:$H,8)),"")</f>
        <v/>
      </c>
      <c r="R287" s="12" t="str">
        <f>IFERROR(IF(VLOOKUP(A287,VocabularyFR!$A:$H,8)=0,"",VLOOKUP(A287,VocabularyFR!$A:$H,8)),"")</f>
        <v/>
      </c>
      <c r="S287" s="12" t="str">
        <f>VLOOKUP(Table9[[#This Row],[Id]],Vocabulary!A:K,11)</f>
        <v>no</v>
      </c>
      <c r="T287" s="12" t="str">
        <f>VLOOKUP(Table9[[#This Row],[Id]],Vocabulary!A:L,12)</f>
        <v>yes</v>
      </c>
    </row>
    <row r="288" spans="1:20" ht="28.8" x14ac:dyDescent="0.3">
      <c r="A288" s="4">
        <v>336</v>
      </c>
      <c r="B288" s="12" t="str">
        <f>IF($A288&lt;&gt;"",IF(VLOOKUP($A288,VocabularyAdoption!$A:$K,8,)=0,"",VLOOKUP($A288,VocabularyAdoption!$A:$K,8,)),"")</f>
        <v>Proposed standard</v>
      </c>
      <c r="C288" s="12" t="str">
        <f>IF($A288&lt;&gt;"",VLOOKUP($A288,Vocabulary!$A:$J,6,),"")</f>
        <v>FED</v>
      </c>
      <c r="D288" s="12" t="str">
        <f>IF($A288&lt;&gt;"",VLOOKUP($A288,Vocabulary!$A:$J,8,),"")</f>
        <v>fed-per</v>
      </c>
      <c r="E288" s="12" t="str">
        <f>IFERROR(VLOOKUP(D288,Prefix!$A:$B,2,),"")</f>
        <v>http://vocab.belgif.be/ns/person#</v>
      </c>
      <c r="F288" s="12" t="str">
        <f>IF($A288&lt;&gt;"",IF(VLOOKUP($A288,Vocabulary!$A:$J,9,)=0,"",VLOOKUP($A288,Vocabulary!$A:$J,9,)),"")</f>
        <v/>
      </c>
      <c r="G288" s="12" t="str">
        <f>IF($A288&lt;&gt;"",VLOOKUP($A288,Vocabulary!$A:$J,4,),"")</f>
        <v>Person</v>
      </c>
      <c r="H288" s="12" t="str">
        <f>IF($A288&lt;&gt;"",VLOOKUP($A288,Vocabulary!$A:$J,5,),"")</f>
        <v>Property</v>
      </c>
      <c r="I288" s="12" t="str">
        <f>IF(Table9[[#This Row],[URIName]]="",IF(AND(H288="ConceptScheme",LEFT(D288,7) &lt;&gt; "inspire", LEFT(D288,4) &lt;&gt; "oeaw"),CONCATENATE("&lt;",E288,LOWER(IF(F288="",J288,F288)),"&gt;"),CONCATENATE("&lt;",E288,IF(F288="",J288,F288),"&gt;")),CONCATENATE("&lt;",Table9[[#This Row],[URIName]],"&gt;"))</f>
        <v>&lt;http://vocab.belgif.be/ns/person#givenNames&gt;</v>
      </c>
      <c r="J288" s="12" t="str">
        <f>IF($A288&lt;&gt;"",VLOOKUP($A288,Vocabulary!$A:$J,2,),"")</f>
        <v>givenNames</v>
      </c>
      <c r="K288" s="12" t="str">
        <f>IFERROR(IF(VLOOKUP(A288,VocabularyNL!$A:$G,6)=0,"",VLOOKUP(A288,VocabularyNL!$A:$G,6)),"")</f>
        <v>Voornamen</v>
      </c>
      <c r="L288" s="12" t="str">
        <f>IFERROR(IF(VLOOKUP(A288,VocabularyFR!$A:$G,6)=0,"",VLOOKUP(A288,VocabularyFR!$A:$G,6)),"")</f>
        <v>Prénoms</v>
      </c>
      <c r="M288" s="12" t="str">
        <f>IFERROR(IF(VLOOKUP(A288,Vocabulary!$A:$F,3)=0,"",VLOOKUP(A288,Vocabulary!$A:$F,3)),"")</f>
        <v>Given names of the person (given names aka firstnames) concatenated into 1 string.</v>
      </c>
      <c r="N288" s="12" t="str">
        <f>IFERROR(IF(VLOOKUP(A288,VocabularyNL!$A:$H,7)=0,"",VLOOKUP(A288,VocabularyNL!$A:$H,7)),"")</f>
        <v xml:space="preserve">Eerste voornaam en andere voornamen samengevoegd in 1 string. </v>
      </c>
      <c r="O288" s="12" t="str">
        <f>IFERROR(IF(VLOOKUP(A288,VocabularyFR!$A:$H,7)=0,"",VLOOKUP(A288,VocabularyFR!$A:$H,7)),"")</f>
        <v xml:space="preserve">Premier prénom et autres prénoms concaténés en 1 string. </v>
      </c>
      <c r="P288" s="12" t="str">
        <f>IF($A288&lt;&gt;"",IF(VLOOKUP($A288,Vocabulary!$A:$J,7,)&lt;&gt;"",VLOOKUP($A288,Vocabulary!$A:$J,7,),""),"")</f>
        <v/>
      </c>
      <c r="Q288" s="12" t="str">
        <f>IFERROR(IF(VLOOKUP(A288,VocabularyNL!$A:$H,8)=0,"",VLOOKUP(A288,VocabularyNL!$A:$H,8)),"")</f>
        <v/>
      </c>
      <c r="R288" s="12" t="str">
        <f>IFERROR(IF(VLOOKUP(A288,VocabularyFR!$A:$H,8)=0,"",VLOOKUP(A288,VocabularyFR!$A:$H,8)),"")</f>
        <v/>
      </c>
      <c r="S288" s="12" t="str">
        <f>VLOOKUP(Table9[[#This Row],[Id]],Vocabulary!A:K,11)</f>
        <v>no</v>
      </c>
      <c r="T288" s="12" t="str">
        <f>VLOOKUP(Table9[[#This Row],[Id]],Vocabulary!A:L,12)</f>
        <v>yes</v>
      </c>
    </row>
    <row r="289" spans="1:20" ht="28.8" x14ac:dyDescent="0.3">
      <c r="A289" s="4">
        <v>337</v>
      </c>
      <c r="B289" s="12" t="str">
        <f>IF($A289&lt;&gt;"",IF(VLOOKUP($A289,VocabularyAdoption!$A:$K,8,)=0,"",VLOOKUP($A289,VocabularyAdoption!$A:$K,8,)),"")</f>
        <v>Draft</v>
      </c>
      <c r="C289" s="12" t="str">
        <f>IF($A289&lt;&gt;"",VLOOKUP($A289,Vocabulary!$A:$J,6,),"")</f>
        <v>FED</v>
      </c>
      <c r="D289" s="12" t="str">
        <f>IF($A289&lt;&gt;"",VLOOKUP($A289,Vocabulary!$A:$J,8,),"")</f>
        <v>fed-per</v>
      </c>
      <c r="E289" s="12" t="str">
        <f>IFERROR(VLOOKUP(D289,Prefix!$A:$B,2,),"")</f>
        <v>http://vocab.belgif.be/ns/person#</v>
      </c>
      <c r="F289" s="12" t="str">
        <f>IF($A289&lt;&gt;"",IF(VLOOKUP($A289,Vocabulary!$A:$J,9,)=0,"",VLOOKUP($A289,Vocabulary!$A:$J,9,)),"")</f>
        <v/>
      </c>
      <c r="G289" s="12" t="str">
        <f>IF($A289&lt;&gt;"",VLOOKUP($A289,Vocabulary!$A:$J,4,),"")</f>
        <v>Person</v>
      </c>
      <c r="H289" s="12" t="str">
        <f>IF($A289&lt;&gt;"",VLOOKUP($A289,Vocabulary!$A:$J,5,),"")</f>
        <v>Property</v>
      </c>
      <c r="I289" s="12" t="str">
        <f>IF(Table9[[#This Row],[URIName]]="",IF(AND(H289="ConceptScheme",LEFT(D289,7) &lt;&gt; "inspire", LEFT(D289,4) &lt;&gt; "oeaw"),CONCATENATE("&lt;",E289,LOWER(IF(F289="",J289,F289)),"&gt;"),CONCATENATE("&lt;",E289,IF(F289="",J289,F289),"&gt;")),CONCATENATE("&lt;",Table9[[#This Row],[URIName]],"&gt;"))</f>
        <v>&lt;http://vocab.belgif.be/ns/person#headOf&gt;</v>
      </c>
      <c r="J289" s="12" t="str">
        <f>IF($A289&lt;&gt;"",VLOOKUP($A289,Vocabulary!$A:$J,2,),"")</f>
        <v>headOf</v>
      </c>
      <c r="K289" s="12" t="str">
        <f>IFERROR(IF(VLOOKUP(A289,VocabularyNL!$A:$G,6)=0,"",VLOOKUP(A289,VocabularyNL!$A:$G,6)),"")</f>
        <v>Hoofd van</v>
      </c>
      <c r="L289" s="12" t="str">
        <f>IFERROR(IF(VLOOKUP(A289,VocabularyFR!$A:$G,6)=0,"",VLOOKUP(A289,VocabularyFR!$A:$G,6)),"")</f>
        <v>Chef de</v>
      </c>
      <c r="M289" s="12" t="str">
        <f>IFERROR(IF(VLOOKUP(A289,Vocabulary!$A:$F,3)=0,"",VLOOKUP(A289,Vocabulary!$A:$F,3)),"")</f>
        <v>Person who represents the household by default.</v>
      </c>
      <c r="N289" s="12" t="str">
        <f>IFERROR(IF(VLOOKUP(A289,VocabularyNL!$A:$H,7)=0,"",VLOOKUP(A289,VocabularyNL!$A:$H,7)),"")</f>
        <v>Persoon die standaard het gezin vertegenwoordigt.</v>
      </c>
      <c r="O289" s="12" t="str">
        <f>IFERROR(IF(VLOOKUP(A289,VocabularyFR!$A:$H,7)=0,"",VLOOKUP(A289,VocabularyFR!$A:$H,7)),"")</f>
        <v>Personne qui représente le ménage par défaut.</v>
      </c>
      <c r="P289" s="12" t="str">
        <f>IF($A289&lt;&gt;"",IF(VLOOKUP($A289,Vocabulary!$A:$J,7,)&lt;&gt;"",VLOOKUP($A289,Vocabulary!$A:$J,7,),""),"")</f>
        <v/>
      </c>
      <c r="Q289" s="12" t="str">
        <f>IFERROR(IF(VLOOKUP(A289,VocabularyNL!$A:$H,8)=0,"",VLOOKUP(A289,VocabularyNL!$A:$H,8)),"")</f>
        <v/>
      </c>
      <c r="R289" s="12" t="str">
        <f>IFERROR(IF(VLOOKUP(A289,VocabularyFR!$A:$H,8)=0,"",VLOOKUP(A289,VocabularyFR!$A:$H,8)),"")</f>
        <v/>
      </c>
      <c r="S289" s="12" t="str">
        <f>VLOOKUP(Table9[[#This Row],[Id]],Vocabulary!A:K,11)</f>
        <v>no</v>
      </c>
      <c r="T289" s="12" t="str">
        <f>VLOOKUP(Table9[[#This Row],[Id]],Vocabulary!A:L,12)</f>
        <v>yes</v>
      </c>
    </row>
    <row r="290" spans="1:20" ht="86.4" x14ac:dyDescent="0.3">
      <c r="A290" s="4">
        <v>338</v>
      </c>
      <c r="B290" s="12" t="str">
        <f>IF($A290&lt;&gt;"",IF(VLOOKUP($A290,VocabularyAdoption!$A:$K,8,)=0,"",VLOOKUP($A290,VocabularyAdoption!$A:$K,8,)),"")</f>
        <v>Proposed standard</v>
      </c>
      <c r="C290" s="12" t="str">
        <f>IF($A290&lt;&gt;"",VLOOKUP($A290,Vocabulary!$A:$J,6,),"")</f>
        <v>FED</v>
      </c>
      <c r="D290" s="12" t="str">
        <f>IF($A290&lt;&gt;"",VLOOKUP($A290,Vocabulary!$A:$J,8,),"")</f>
        <v>fed-per</v>
      </c>
      <c r="E290" s="12" t="str">
        <f>IFERROR(VLOOKUP(D290,Prefix!$A:$B,2,),"")</f>
        <v>http://vocab.belgif.be/ns/person#</v>
      </c>
      <c r="F290" s="12" t="str">
        <f>IF($A290&lt;&gt;"",IF(VLOOKUP($A290,Vocabulary!$A:$J,9,)=0,"",VLOOKUP($A290,Vocabulary!$A:$J,9,)),"")</f>
        <v/>
      </c>
      <c r="G290" s="12" t="str">
        <f>IF($A290&lt;&gt;"",VLOOKUP($A290,Vocabulary!$A:$J,4,),"")</f>
        <v>Person</v>
      </c>
      <c r="H290" s="12" t="str">
        <f>IF($A290&lt;&gt;"",VLOOKUP($A290,Vocabulary!$A:$J,5,),"")</f>
        <v>Property</v>
      </c>
      <c r="I290" s="12" t="str">
        <f>IF(Table9[[#This Row],[URIName]]="",IF(AND(H290="ConceptScheme",LEFT(D290,7) &lt;&gt; "inspire", LEFT(D290,4) &lt;&gt; "oeaw"),CONCATENATE("&lt;",E290,LOWER(IF(F290="",J290,F290)),"&gt;"),CONCATENATE("&lt;",E290,IF(F290="",J290,F290),"&gt;")),CONCATENATE("&lt;",Table9[[#This Row],[URIName]],"&gt;"))</f>
        <v>&lt;http://vocab.belgif.be/ns/person#householdRelation&gt;</v>
      </c>
      <c r="J290" s="12" t="str">
        <f>IF($A290&lt;&gt;"",VLOOKUP($A290,Vocabulary!$A:$J,2,),"")</f>
        <v>householdRelation</v>
      </c>
      <c r="K290" s="12" t="str">
        <f>IFERROR(IF(VLOOKUP(A290,VocabularyNL!$A:$G,6)=0,"",VLOOKUP(A290,VocabularyNL!$A:$G,6)),"")</f>
        <v>Gezinsrelatie</v>
      </c>
      <c r="L290" s="12" t="str">
        <f>IFERROR(IF(VLOOKUP(A290,VocabularyFR!$A:$G,6)=0,"",VLOOKUP(A290,VocabularyFR!$A:$G,6)),"")</f>
        <v>Relation de ménage</v>
      </c>
      <c r="M290" s="12" t="str">
        <f>IFERROR(IF(VLOOKUP(A290,Vocabulary!$A:$F,3)=0,"",VLOOKUP(A290,Vocabulary!$A:$F,3)),"")</f>
        <v>Nature of the relationship.
Is typically determined relative to the head of the family. For example, if the father is a head of the family and a family member is a son, then if the grandfather were the head of the household the same family member would be a grandson.</v>
      </c>
      <c r="N290" s="12" t="str">
        <f>IFERROR(IF(VLOOKUP(A290,VocabularyNL!$A:$H,7)=0,"",VLOOKUP(A290,VocabularyNL!$A:$H,7)),"")</f>
        <v xml:space="preserve">Aard vd relatie. 
Wordt typisch bepaald tov het gezinshoofd. Bv als de vader gezinshoofd is en een gezinslid is zoon, dan zou als de grootvader gezinshoofd was datzelfde gezinslid kleinzoon zijn. </v>
      </c>
      <c r="O290" s="12" t="str">
        <f>IFERROR(IF(VLOOKUP(A290,VocabularyFR!$A:$H,7)=0,"",VLOOKUP(A290,VocabularyFR!$A:$H,7)),"")</f>
        <v>Nature de la relation
Est généralement déterminé par rapport au chef de famille. Par exemple, si le père est un chef de famille et un membre de la famille est un fils, alors, si le grand-père était le chef de famille, le même membre de la famille serait un petit-fils.</v>
      </c>
      <c r="P290" s="12" t="str">
        <f>IF($A290&lt;&gt;"",IF(VLOOKUP($A290,Vocabulary!$A:$J,7,)&lt;&gt;"",VLOOKUP($A290,Vocabulary!$A:$J,7,),""),"")</f>
        <v/>
      </c>
      <c r="Q290" s="12" t="str">
        <f>IFERROR(IF(VLOOKUP(A290,VocabularyNL!$A:$H,8)=0,"",VLOOKUP(A290,VocabularyNL!$A:$H,8)),"")</f>
        <v/>
      </c>
      <c r="R290" s="12" t="str">
        <f>IFERROR(IF(VLOOKUP(A290,VocabularyFR!$A:$H,8)=0,"",VLOOKUP(A290,VocabularyFR!$A:$H,8)),"")</f>
        <v/>
      </c>
      <c r="S290" s="12" t="str">
        <f>VLOOKUP(Table9[[#This Row],[Id]],Vocabulary!A:K,11)</f>
        <v>no</v>
      </c>
      <c r="T290" s="12" t="str">
        <f>VLOOKUP(Table9[[#This Row],[Id]],Vocabulary!A:L,12)</f>
        <v>yes</v>
      </c>
    </row>
    <row r="291" spans="1:20" ht="28.8" x14ac:dyDescent="0.3">
      <c r="A291" s="4">
        <v>339</v>
      </c>
      <c r="B291" s="12" t="str">
        <f>IF($A291&lt;&gt;"",IF(VLOOKUP($A291,VocabularyAdoption!$A:$K,8,)=0,"",VLOOKUP($A291,VocabularyAdoption!$A:$K,8,)),"")</f>
        <v>Proposed standard</v>
      </c>
      <c r="C291" s="12" t="str">
        <f>IF($A291&lt;&gt;"",VLOOKUP($A291,Vocabulary!$A:$J,6,),"")</f>
        <v>FED</v>
      </c>
      <c r="D291" s="12" t="str">
        <f>IF($A291&lt;&gt;"",VLOOKUP($A291,Vocabulary!$A:$J,8,),"")</f>
        <v>fed-per</v>
      </c>
      <c r="E291" s="12" t="str">
        <f>IFERROR(VLOOKUP(D291,Prefix!$A:$B,2,),"")</f>
        <v>http://vocab.belgif.be/ns/person#</v>
      </c>
      <c r="F291" s="12" t="str">
        <f>IF($A291&lt;&gt;"",IF(VLOOKUP($A291,Vocabulary!$A:$J,9,)=0,"",VLOOKUP($A291,Vocabulary!$A:$J,9,)),"")</f>
        <v/>
      </c>
      <c r="G291" s="12" t="str">
        <f>IF($A291&lt;&gt;"",VLOOKUP($A291,Vocabulary!$A:$J,4,),"")</f>
        <v>Person</v>
      </c>
      <c r="H291" s="12" t="str">
        <f>IF($A291&lt;&gt;"",VLOOKUP($A291,Vocabulary!$A:$J,5,),"")</f>
        <v>Property</v>
      </c>
      <c r="I291" s="12" t="str">
        <f>IF(Table9[[#This Row],[URIName]]="",IF(AND(H291="ConceptScheme",LEFT(D291,7) &lt;&gt; "inspire", LEFT(D291,4) &lt;&gt; "oeaw"),CONCATENATE("&lt;",E291,LOWER(IF(F291="",J291,F291)),"&gt;"),CONCATENATE("&lt;",E291,IF(F291="",J291,F291),"&gt;")),CONCATENATE("&lt;",Table9[[#This Row],[URIName]],"&gt;"))</f>
        <v>&lt;http://vocab.belgif.be/ns/person#person1&gt;</v>
      </c>
      <c r="J291" s="12" t="str">
        <f>IF($A291&lt;&gt;"",VLOOKUP($A291,Vocabulary!$A:$J,2,),"")</f>
        <v>person1</v>
      </c>
      <c r="K291" s="12" t="str">
        <f>IFERROR(IF(VLOOKUP(A291,VocabularyNL!$A:$G,6)=0,"",VLOOKUP(A291,VocabularyNL!$A:$G,6)),"")</f>
        <v>Persoon 1</v>
      </c>
      <c r="L291" s="12" t="str">
        <f>IFERROR(IF(VLOOKUP(A291,VocabularyFR!$A:$G,6)=0,"",VLOOKUP(A291,VocabularyFR!$A:$G,6)),"")</f>
        <v>Personne 1</v>
      </c>
      <c r="M291" s="12" t="str">
        <f>IFERROR(IF(VLOOKUP(A291,Vocabulary!$A:$F,3)=0,"",VLOOKUP(A291,Vocabulary!$A:$F,3)),"")</f>
        <v>First person in a relation of 2 persons.</v>
      </c>
      <c r="N291" s="12" t="str">
        <f>IFERROR(IF(VLOOKUP(A291,VocabularyNL!$A:$H,7)=0,"",VLOOKUP(A291,VocabularyNL!$A:$H,7)),"")</f>
        <v>Eerste persoon in een relatie van 2 personen.</v>
      </c>
      <c r="O291" s="12" t="str">
        <f>IFERROR(IF(VLOOKUP(A291,VocabularyFR!$A:$H,7)=0,"",VLOOKUP(A291,VocabularyFR!$A:$H,7)),"")</f>
        <v>Première personne dans une relation de 2 personnes.</v>
      </c>
      <c r="P291" s="12" t="str">
        <f>IF($A291&lt;&gt;"",IF(VLOOKUP($A291,Vocabulary!$A:$J,7,)&lt;&gt;"",VLOOKUP($A291,Vocabulary!$A:$J,7,),""),"")</f>
        <v/>
      </c>
      <c r="Q291" s="12" t="str">
        <f>IFERROR(IF(VLOOKUP(A291,VocabularyNL!$A:$H,8)=0,"",VLOOKUP(A291,VocabularyNL!$A:$H,8)),"")</f>
        <v/>
      </c>
      <c r="R291" s="12" t="str">
        <f>IFERROR(IF(VLOOKUP(A291,VocabularyFR!$A:$H,8)=0,"",VLOOKUP(A291,VocabularyFR!$A:$H,8)),"")</f>
        <v/>
      </c>
      <c r="S291" s="12" t="str">
        <f>VLOOKUP(Table9[[#This Row],[Id]],Vocabulary!A:K,11)</f>
        <v>no</v>
      </c>
      <c r="T291" s="12" t="str">
        <f>VLOOKUP(Table9[[#This Row],[Id]],Vocabulary!A:L,12)</f>
        <v>yes</v>
      </c>
    </row>
    <row r="292" spans="1:20" ht="28.8" x14ac:dyDescent="0.3">
      <c r="A292" s="4">
        <v>341</v>
      </c>
      <c r="B292" s="12" t="str">
        <f>IF($A292&lt;&gt;"",IF(VLOOKUP($A292,VocabularyAdoption!$A:$K,8,)=0,"",VLOOKUP($A292,VocabularyAdoption!$A:$K,8,)),"")</f>
        <v>Draft</v>
      </c>
      <c r="C292" s="12" t="str">
        <f>IF($A292&lt;&gt;"",VLOOKUP($A292,Vocabulary!$A:$J,6,),"")</f>
        <v>FED</v>
      </c>
      <c r="D292" s="12" t="str">
        <f>IF($A292&lt;&gt;"",VLOOKUP($A292,Vocabulary!$A:$J,8,),"")</f>
        <v>fed-per</v>
      </c>
      <c r="E292" s="12" t="str">
        <f>IFERROR(VLOOKUP(D292,Prefix!$A:$B,2,),"")</f>
        <v>http://vocab.belgif.be/ns/person#</v>
      </c>
      <c r="F292" s="12" t="str">
        <f>IF($A292&lt;&gt;"",IF(VLOOKUP($A292,Vocabulary!$A:$J,9,)=0,"",VLOOKUP($A292,Vocabulary!$A:$J,9,)),"")</f>
        <v/>
      </c>
      <c r="G292" s="12" t="str">
        <f>IF($A292&lt;&gt;"",VLOOKUP($A292,Vocabulary!$A:$J,4,),"")</f>
        <v>Person</v>
      </c>
      <c r="H292" s="12" t="str">
        <f>IF($A292&lt;&gt;"",VLOOKUP($A292,Vocabulary!$A:$J,5,),"")</f>
        <v>Property</v>
      </c>
      <c r="I292" s="12" t="str">
        <f>IF(Table9[[#This Row],[URIName]]="",IF(AND(H292="ConceptScheme",LEFT(D292,7) &lt;&gt; "inspire", LEFT(D292,4) &lt;&gt; "oeaw"),CONCATENATE("&lt;",E292,LOWER(IF(F292="",J292,F292)),"&gt;"),CONCATENATE("&lt;",E292,IF(F292="",J292,F292),"&gt;")),CONCATENATE("&lt;",Table9[[#This Row],[URIName]],"&gt;"))</f>
        <v>&lt;http://vocab.belgif.be/ns/person#memberOf&gt;</v>
      </c>
      <c r="J292" s="12" t="str">
        <f>IF($A292&lt;&gt;"",VLOOKUP($A292,Vocabulary!$A:$J,2,),"")</f>
        <v>memberOf</v>
      </c>
      <c r="K292" s="12" t="str">
        <f>IFERROR(IF(VLOOKUP(A292,VocabularyNL!$A:$G,6)=0,"",VLOOKUP(A292,VocabularyNL!$A:$G,6)),"")</f>
        <v>Lid van</v>
      </c>
      <c r="L292" s="12" t="str">
        <f>IFERROR(IF(VLOOKUP(A292,VocabularyFR!$A:$G,6)=0,"",VLOOKUP(A292,VocabularyFR!$A:$G,6)),"")</f>
        <v>Membre de</v>
      </c>
      <c r="M292" s="12" t="str">
        <f>IFERROR(IF(VLOOKUP(A292,Vocabulary!$A:$F,3)=0,"",VLOOKUP(A292,Vocabulary!$A:$F,3)),"")</f>
        <v>Person who belongs to a household.</v>
      </c>
      <c r="N292" s="12" t="str">
        <f>IFERROR(IF(VLOOKUP(A292,VocabularyNL!$A:$H,7)=0,"",VLOOKUP(A292,VocabularyNL!$A:$H,7)),"")</f>
        <v>Persoon die tot een gezin behoort.</v>
      </c>
      <c r="O292" s="12" t="str">
        <f>IFERROR(IF(VLOOKUP(A292,VocabularyFR!$A:$H,7)=0,"",VLOOKUP(A292,VocabularyFR!$A:$H,7)),"")</f>
        <v>Personne qui appartient à un ménage.</v>
      </c>
      <c r="P292" s="12" t="str">
        <f>IF($A292&lt;&gt;"",IF(VLOOKUP($A292,Vocabulary!$A:$J,7,)&lt;&gt;"",VLOOKUP($A292,Vocabulary!$A:$J,7,),""),"")</f>
        <v/>
      </c>
      <c r="Q292" s="12" t="str">
        <f>IFERROR(IF(VLOOKUP(A292,VocabularyNL!$A:$H,8)=0,"",VLOOKUP(A292,VocabularyNL!$A:$H,8)),"")</f>
        <v/>
      </c>
      <c r="R292" s="12" t="str">
        <f>IFERROR(IF(VLOOKUP(A292,VocabularyFR!$A:$H,8)=0,"",VLOOKUP(A292,VocabularyFR!$A:$H,8)),"")</f>
        <v/>
      </c>
      <c r="S292" s="12" t="str">
        <f>VLOOKUP(Table9[[#This Row],[Id]],Vocabulary!A:K,11)</f>
        <v>no</v>
      </c>
      <c r="T292" s="12" t="str">
        <f>VLOOKUP(Table9[[#This Row],[Id]],Vocabulary!A:L,12)</f>
        <v>yes</v>
      </c>
    </row>
    <row r="293" spans="1:20" ht="187.2" x14ac:dyDescent="0.3">
      <c r="A293" s="4">
        <v>343</v>
      </c>
      <c r="B293" s="12" t="str">
        <f>IF($A293&lt;&gt;"",IF(VLOOKUP($A293,VocabularyAdoption!$A:$K,8,)=0,"",VLOOKUP($A293,VocabularyAdoption!$A:$K,8,)),"")</f>
        <v>Draft</v>
      </c>
      <c r="C293" s="12" t="str">
        <f>IF($A293&lt;&gt;"",VLOOKUP($A293,Vocabulary!$A:$J,6,),"")</f>
        <v>FED</v>
      </c>
      <c r="D293" s="12" t="str">
        <f>IF($A293&lt;&gt;"",VLOOKUP($A293,Vocabulary!$A:$J,8,),"")</f>
        <v>fed-per</v>
      </c>
      <c r="E293" s="12" t="str">
        <f>IFERROR(VLOOKUP(D293,Prefix!$A:$B,2,),"")</f>
        <v>http://vocab.belgif.be/ns/person#</v>
      </c>
      <c r="F293" s="12" t="str">
        <f>IF($A293&lt;&gt;"",IF(VLOOKUP($A293,Vocabulary!$A:$J,9,)=0,"",VLOOKUP($A293,Vocabulary!$A:$J,9,)),"")</f>
        <v/>
      </c>
      <c r="G293" s="12" t="str">
        <f>IF($A293&lt;&gt;"",VLOOKUP($A293,Vocabulary!$A:$J,4,),"")</f>
        <v>Person</v>
      </c>
      <c r="H293" s="12" t="str">
        <f>IF($A293&lt;&gt;"",VLOOKUP($A293,Vocabulary!$A:$J,5,),"")</f>
        <v>Property</v>
      </c>
      <c r="I293" s="12" t="str">
        <f>IF(Table9[[#This Row],[URIName]]="",IF(AND(H293="ConceptScheme",LEFT(D293,7) &lt;&gt; "inspire", LEFT(D293,4) &lt;&gt; "oeaw"),CONCATENATE("&lt;",E293,LOWER(IF(F293="",J293,F293)),"&gt;"),CONCATENATE("&lt;",E293,IF(F293="",J293,F293),"&gt;")),CONCATENATE("&lt;",Table9[[#This Row],[URIName]],"&gt;"))</f>
        <v>&lt;http://vocab.belgif.be/ns/person#nationality&gt;</v>
      </c>
      <c r="J293" s="12" t="str">
        <f>IF($A293&lt;&gt;"",VLOOKUP($A293,Vocabulary!$A:$J,2,),"")</f>
        <v>nationality</v>
      </c>
      <c r="K293" s="12" t="str">
        <f>IFERROR(IF(VLOOKUP(A293,VocabularyNL!$A:$G,6)=0,"",VLOOKUP(A293,VocabularyNL!$A:$G,6)),"")</f>
        <v>Nationaliteit</v>
      </c>
      <c r="L293" s="12" t="str">
        <f>IFERROR(IF(VLOOKUP(A293,VocabularyFR!$A:$G,6)=0,"",VLOOKUP(A293,VocabularyFR!$A:$G,6)),"")</f>
        <v>Nationalité</v>
      </c>
      <c r="M293" s="12" t="str">
        <f>IFERROR(IF(VLOOKUP(A293,Vocabulary!$A:$F,3)=0,"",VLOOKUP(A293,Vocabulary!$A:$F,3)),"")</f>
        <v>The relationship between a person and a state, culture or loyalty.
Note that this concept is broader than citizenship (which is limited to the relationship with a state). Anyone who has the nationality of a particular country is usually automatically a citizen. Nationality is usually obtained automatically by birth: one gets either the nationality of his parents or one gets the vv country where one is a Resident. One can also obtain a certain nationality through naturalization. In principle, people lose their original nationality, but that is not always the case (multiple nationality).</v>
      </c>
      <c r="N293" s="12" t="str">
        <f>IFERROR(IF(VLOOKUP(A293,VocabularyNL!$A:$H,7)=0,"",VLOOKUP(A293,VocabularyNL!$A:$H,7)),"")</f>
        <v xml:space="preserve">De relatie tussen een persoon en een staat, cultuur of loyaliteit.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O293" s="12" t="str">
        <f>IFERROR(IF(VLOOKUP(A293,VocabularyFR!$A:$H,7)=0,"",VLOOKUP(A293,VocabularyFR!$A:$H,7)),"")</f>
        <v>La relation entre une personne et un État, la culture ou la loyauté.
Notez que ce concept est plus large que la citoyenneté (qui se limite à la relation avec un État). Quiconque a la nationalité d'un pays particulier est généralement automatiquement citoyen. La nationalité est généralement obtenue automatiquement à la naissance: on obtient soit la nationalité de ses parents, soit on obtient le pays où on est résident. On peut aussi obtenir une certaine nationalité par naturalisation. En principe, les personnes perdent leur nationalité d'origine, mais ce n'est pas toujours le cas (pluralité de nationalités).</v>
      </c>
      <c r="P293" s="12" t="str">
        <f>IF($A293&lt;&gt;"",IF(VLOOKUP($A293,Vocabulary!$A:$J,7,)&lt;&gt;"",VLOOKUP($A293,Vocabulary!$A:$J,7,),""),"")</f>
        <v/>
      </c>
      <c r="Q293" s="12" t="str">
        <f>IFERROR(IF(VLOOKUP(A293,VocabularyNL!$A:$H,8)=0,"",VLOOKUP(A293,VocabularyNL!$A:$H,8)),"")</f>
        <v/>
      </c>
      <c r="R293" s="12" t="str">
        <f>IFERROR(IF(VLOOKUP(A293,VocabularyFR!$A:$H,8)=0,"",VLOOKUP(A293,VocabularyFR!$A:$H,8)),"")</f>
        <v/>
      </c>
      <c r="S293" s="12" t="str">
        <f>VLOOKUP(Table9[[#This Row],[Id]],Vocabulary!A:K,11)</f>
        <v>no</v>
      </c>
      <c r="T293" s="12" t="str">
        <f>VLOOKUP(Table9[[#This Row],[Id]],Vocabulary!A:L,12)</f>
        <v>yes</v>
      </c>
    </row>
    <row r="294" spans="1:20" ht="86.4" x14ac:dyDescent="0.3">
      <c r="A294" s="4">
        <v>344</v>
      </c>
      <c r="B294" s="12" t="str">
        <f>IF($A294&lt;&gt;"",IF(VLOOKUP($A294,VocabularyAdoption!$A:$K,8,)=0,"",VLOOKUP($A294,VocabularyAdoption!$A:$K,8,)),"")</f>
        <v>Proposed standard</v>
      </c>
      <c r="C294" s="12" t="str">
        <f>IF($A294&lt;&gt;"",VLOOKUP($A294,Vocabulary!$A:$J,6,),"")</f>
        <v>FED</v>
      </c>
      <c r="D294" s="12" t="str">
        <f>IF($A294&lt;&gt;"",VLOOKUP($A294,Vocabulary!$A:$J,8,),"")</f>
        <v>dcterms</v>
      </c>
      <c r="E294" s="12" t="str">
        <f>IFERROR(VLOOKUP(D294,Prefix!$A:$B,2,),"")</f>
        <v>http://purl.org/dc/terms/</v>
      </c>
      <c r="F294" s="12" t="str">
        <f>IF($A294&lt;&gt;"",IF(VLOOKUP($A294,Vocabulary!$A:$J,9,)=0,"",VLOOKUP($A294,Vocabulary!$A:$J,9,)),"")</f>
        <v>identifier</v>
      </c>
      <c r="G294" s="12" t="str">
        <f>IF($A294&lt;&gt;"",VLOOKUP($A294,Vocabulary!$A:$J,4,),"")</f>
        <v>Person</v>
      </c>
      <c r="H294" s="12" t="str">
        <f>IF($A294&lt;&gt;"",VLOOKUP($A294,Vocabulary!$A:$J,5,),"")</f>
        <v>Property</v>
      </c>
      <c r="I294" s="12" t="str">
        <f>IF(Table9[[#This Row],[URIName]]="",IF(AND(H294="ConceptScheme",LEFT(D294,7) &lt;&gt; "inspire", LEFT(D294,4) &lt;&gt; "oeaw"),CONCATENATE("&lt;",E294,LOWER(IF(F294="",J294,F294)),"&gt;"),CONCATENATE("&lt;",E294,IF(F294="",J294,F294),"&gt;")),CONCATENATE("&lt;",Table9[[#This Row],[URIName]],"&gt;"))</f>
        <v>&lt;identifier&gt;</v>
      </c>
      <c r="J294" s="12" t="str">
        <f>IF($A294&lt;&gt;"",VLOOKUP($A294,Vocabulary!$A:$J,2,),"")</f>
        <v>nrn</v>
      </c>
      <c r="K294" s="12" t="str">
        <f>IFERROR(IF(VLOOKUP(A294,VocabularyNL!$A:$G,6)=0,"",VLOOKUP(A294,VocabularyNL!$A:$G,6)),"")</f>
        <v>Rijksregisternummer</v>
      </c>
      <c r="L294" s="12" t="str">
        <f>IFERROR(IF(VLOOKUP(A294,VocabularyFR!$A:$G,6)=0,"",VLOOKUP(A294,VocabularyFR!$A:$G,6)),"")</f>
        <v>Numéro de registre national</v>
      </c>
      <c r="M294" s="12" t="str">
        <f>IFERROR(IF(VLOOKUP(A294,Vocabulary!$A:$F,3)=0,"",VLOOKUP(A294,Vocabulary!$A:$F,3)),"")</f>
        <v>Recommended best practice is to identify the resource by means of a string conforming to a formal identification system. 
An unambiguous reference to the resource within a given context.</v>
      </c>
      <c r="N294" s="12" t="str">
        <f>IFERROR(IF(VLOOKUP(A294,VocabularyNL!$A:$H,7)=0,"",VLOOKUP(A294,VocabularyNL!$A:$H,7)),"")</f>
        <v>Aanbevolen beste praktijk is om de bron te identificeren door middel van een string die overeenkomt met een formeel identificatiesysteem.
Een eenduidige verwijzing naar de bron binnen een bepaalde context.</v>
      </c>
      <c r="O294" s="12" t="str">
        <f>IFERROR(IF(VLOOKUP(A294,VocabularyFR!$A:$H,7)=0,"",VLOOKUP(A294,VocabularyFR!$A:$H,7)),"")</f>
        <v>La meilleure pratique recommandée consiste à identifier la ressource à l'aide d'une chaîne conforme à un système d'identification formel.
Une référence non ambiguë à la ressource dans un contexte donné.</v>
      </c>
      <c r="P294" s="12" t="str">
        <f>IF($A294&lt;&gt;"",IF(VLOOKUP($A294,Vocabulary!$A:$J,7,)&lt;&gt;"",VLOOKUP($A294,Vocabulary!$A:$J,7,),""),"")</f>
        <v>Identification code of the person in the National Register (local identifier). The person can be radiated.
Special case of ssin number.
(ssin = social security identification number)</v>
      </c>
      <c r="Q294" s="12" t="str">
        <f>IFERROR(IF(VLOOKUP(A294,VocabularyNL!$A:$H,8)=0,"",VLOOKUP(A294,VocabularyNL!$A:$H,8)),"")</f>
        <v>Identificatiecode van de persoon in het Rijksregister (lokale identificator). De persoon kan geradieerd zijn.
Speciaal geval van een insz-nummer.
(insz = identificatienummer sociale zekerheid)</v>
      </c>
      <c r="R294" s="12" t="str">
        <f>IFERROR(IF(VLOOKUP(A294,VocabularyFR!$A:$H,8)=0,"",VLOOKUP(A294,VocabularyFR!$A:$H,8)),"")</f>
        <v>Code d'identification de la personne dans le registre national (identifiant local). La personne peut être radiée.
Cas spécial d'un numéro niss.
(niss = numéro d'identification de la sécurité sociale)</v>
      </c>
      <c r="S294" s="12" t="str">
        <f>VLOOKUP(Table9[[#This Row],[Id]],Vocabulary!A:K,11)</f>
        <v>no</v>
      </c>
      <c r="T294" s="12" t="str">
        <f>VLOOKUP(Table9[[#This Row],[Id]],Vocabulary!A:L,12)</f>
        <v>yes</v>
      </c>
    </row>
    <row r="295" spans="1:20" ht="43.2" x14ac:dyDescent="0.3">
      <c r="A295" s="4">
        <v>345</v>
      </c>
      <c r="B295" s="12" t="str">
        <f>IF($A295&lt;&gt;"",IF(VLOOKUP($A295,VocabularyAdoption!$A:$K,8,)=0,"",VLOOKUP($A295,VocabularyAdoption!$A:$K,8,)),"")</f>
        <v>Proposed standard</v>
      </c>
      <c r="C295" s="12" t="str">
        <f>IF($A295&lt;&gt;"",VLOOKUP($A295,Vocabulary!$A:$J,6,),"")</f>
        <v>FED</v>
      </c>
      <c r="D295" s="12" t="str">
        <f>IF($A295&lt;&gt;"",VLOOKUP($A295,Vocabulary!$A:$J,8,),"")</f>
        <v>person</v>
      </c>
      <c r="E295" s="12" t="str">
        <f>IFERROR(VLOOKUP(D295,Prefix!$A:$B,2,),"")</f>
        <v>http://www.w3.org/ns/person#</v>
      </c>
      <c r="F295" s="12" t="str">
        <f>IF($A295&lt;&gt;"",IF(VLOOKUP($A295,Vocabulary!$A:$J,9,)=0,"",VLOOKUP($A295,Vocabulary!$A:$J,9,)),"")</f>
        <v/>
      </c>
      <c r="G295" s="12" t="str">
        <f>IF($A295&lt;&gt;"",VLOOKUP($A295,Vocabulary!$A:$J,4,),"")</f>
        <v>Person</v>
      </c>
      <c r="H295" s="12" t="str">
        <f>IF($A295&lt;&gt;"",VLOOKUP($A295,Vocabulary!$A:$J,5,),"")</f>
        <v>Property</v>
      </c>
      <c r="I295" s="12" t="str">
        <f>IF(Table9[[#This Row],[URIName]]="",IF(AND(H295="ConceptScheme",LEFT(D295,7) &lt;&gt; "inspire", LEFT(D295,4) &lt;&gt; "oeaw"),CONCATENATE("&lt;",E295,LOWER(IF(F295="",J295,F295)),"&gt;"),CONCATENATE("&lt;",E295,IF(F295="",J295,F295),"&gt;")),CONCATENATE("&lt;",Table9[[#This Row],[URIName]],"&gt;"))</f>
        <v>&lt;http://www.w3.org/ns/person#placeOfBirth&gt;</v>
      </c>
      <c r="J295" s="12" t="str">
        <f>IF($A295&lt;&gt;"",VLOOKUP($A295,Vocabulary!$A:$J,2,),"")</f>
        <v>placeOfBirth</v>
      </c>
      <c r="K295" s="12" t="str">
        <f>IFERROR(IF(VLOOKUP(A295,VocabularyNL!$A:$G,6)=0,"",VLOOKUP(A295,VocabularyNL!$A:$G,6)),"")</f>
        <v>Plaats geboorte</v>
      </c>
      <c r="L295" s="12" t="str">
        <f>IFERROR(IF(VLOOKUP(A295,VocabularyFR!$A:$G,6)=0,"",VLOOKUP(A295,VocabularyFR!$A:$G,6)),"")</f>
        <v>Lieu de naissance</v>
      </c>
      <c r="M295" s="12" t="str">
        <f>IFERROR(IF(VLOOKUP(A295,Vocabulary!$A:$F,3)=0,"",VLOOKUP(A295,Vocabulary!$A:$F,3)),"")</f>
        <v>A person's place of birth (city).</v>
      </c>
      <c r="N295" s="12" t="str">
        <f>IFERROR(IF(VLOOKUP(A295,VocabularyNL!$A:$H,7)=0,"",VLOOKUP(A295,VocabularyNL!$A:$H,7)),"")</f>
        <v>De plaats (stad) waar de persoon is geboren.</v>
      </c>
      <c r="O295" s="12" t="str">
        <f>IFERROR(IF(VLOOKUP(A295,VocabularyFR!$A:$H,7)=0,"",VLOOKUP(A295,VocabularyFR!$A:$H,7)),"")</f>
        <v>L'endroit  (ville) où la personne est née.</v>
      </c>
      <c r="P295" s="12" t="str">
        <f>IF($A295&lt;&gt;"",IF(VLOOKUP($A295,Vocabulary!$A:$J,7,)&lt;&gt;"",VLOOKUP($A295,Vocabulary!$A:$J,7,),""),"")</f>
        <v>CBSS: country (NIS code) + municipality (string)
NR: NIS code municipality/country</v>
      </c>
      <c r="Q295" s="12" t="str">
        <f>IFERROR(IF(VLOOKUP(A295,VocabularyNL!$A:$H,8)=0,"",VLOOKUP(A295,VocabularyNL!$A:$H,8)),"")</f>
        <v>KSZ: land (NIS-code) + gemeente (string)
RR: NIS-code gemeente / land</v>
      </c>
      <c r="R295" s="12" t="str">
        <f>IFERROR(IF(VLOOKUP(A295,VocabularyFR!$A:$H,8)=0,"",VLOOKUP(A295,VocabularyFR!$A:$H,8)),"")</f>
        <v>BCSS: pays (code INS) + municipalité (string)
Registre National: code de la commune INS / pays</v>
      </c>
      <c r="S295" s="12" t="str">
        <f>VLOOKUP(Table9[[#This Row],[Id]],Vocabulary!A:K,11)</f>
        <v>no</v>
      </c>
      <c r="T295" s="12" t="str">
        <f>VLOOKUP(Table9[[#This Row],[Id]],Vocabulary!A:L,12)</f>
        <v>yes</v>
      </c>
    </row>
    <row r="296" spans="1:20" ht="43.2" x14ac:dyDescent="0.3">
      <c r="A296" s="4">
        <v>346</v>
      </c>
      <c r="B296" s="12" t="str">
        <f>IF($A296&lt;&gt;"",IF(VLOOKUP($A296,VocabularyAdoption!$A:$K,8,)=0,"",VLOOKUP($A296,VocabularyAdoption!$A:$K,8,)),"")</f>
        <v>Proposed standard</v>
      </c>
      <c r="C296" s="12" t="str">
        <f>IF($A296&lt;&gt;"",VLOOKUP($A296,Vocabulary!$A:$J,6,),"")</f>
        <v>FED</v>
      </c>
      <c r="D296" s="12" t="str">
        <f>IF($A296&lt;&gt;"",VLOOKUP($A296,Vocabulary!$A:$J,8,),"")</f>
        <v>person</v>
      </c>
      <c r="E296" s="12" t="str">
        <f>IFERROR(VLOOKUP(D296,Prefix!$A:$B,2,),"")</f>
        <v>http://www.w3.org/ns/person#</v>
      </c>
      <c r="F296" s="12" t="str">
        <f>IF($A296&lt;&gt;"",IF(VLOOKUP($A296,Vocabulary!$A:$J,9,)=0,"",VLOOKUP($A296,Vocabulary!$A:$J,9,)),"")</f>
        <v/>
      </c>
      <c r="G296" s="12" t="str">
        <f>IF($A296&lt;&gt;"",VLOOKUP($A296,Vocabulary!$A:$J,4,),"")</f>
        <v>Person</v>
      </c>
      <c r="H296" s="12" t="str">
        <f>IF($A296&lt;&gt;"",VLOOKUP($A296,Vocabulary!$A:$J,5,),"")</f>
        <v>Property</v>
      </c>
      <c r="I296" s="12" t="str">
        <f>IF(Table9[[#This Row],[URIName]]="",IF(AND(H296="ConceptScheme",LEFT(D296,7) &lt;&gt; "inspire", LEFT(D296,4) &lt;&gt; "oeaw"),CONCATENATE("&lt;",E296,LOWER(IF(F296="",J296,F296)),"&gt;"),CONCATENATE("&lt;",E296,IF(F296="",J296,F296),"&gt;")),CONCATENATE("&lt;",Table9[[#This Row],[URIName]],"&gt;"))</f>
        <v>&lt;http://www.w3.org/ns/person#placeOfDeath&gt;</v>
      </c>
      <c r="J296" s="12" t="str">
        <f>IF($A296&lt;&gt;"",VLOOKUP($A296,Vocabulary!$A:$J,2,),"")</f>
        <v>placeOfDeath</v>
      </c>
      <c r="K296" s="12" t="str">
        <f>IFERROR(IF(VLOOKUP(A296,VocabularyNL!$A:$G,6)=0,"",VLOOKUP(A296,VocabularyNL!$A:$G,6)),"")</f>
        <v>Plaats overlijden</v>
      </c>
      <c r="L296" s="12" t="str">
        <f>IFERROR(IF(VLOOKUP(A296,VocabularyFR!$A:$G,6)=0,"",VLOOKUP(A296,VocabularyFR!$A:$G,6)),"")</f>
        <v>Lieu de décès</v>
      </c>
      <c r="M296" s="12" t="str">
        <f>IFERROR(IF(VLOOKUP(A296,Vocabulary!$A:$F,3)=0,"",VLOOKUP(A296,Vocabulary!$A:$F,3)),"")</f>
        <v>A person's place of death (city).</v>
      </c>
      <c r="N296" s="12" t="str">
        <f>IFERROR(IF(VLOOKUP(A296,VocabularyNL!$A:$H,7)=0,"",VLOOKUP(A296,VocabularyNL!$A:$H,7)),"")</f>
        <v>De plaats (stad) waar de persoon is overleden.</v>
      </c>
      <c r="O296" s="12" t="str">
        <f>IFERROR(IF(VLOOKUP(A296,VocabularyFR!$A:$H,7)=0,"",VLOOKUP(A296,VocabularyFR!$A:$H,7)),"")</f>
        <v>L'endroit (ville) où la personne est décédée.</v>
      </c>
      <c r="P296" s="12" t="str">
        <f>IF($A296&lt;&gt;"",IF(VLOOKUP($A296,Vocabulary!$A:$J,7,)&lt;&gt;"",VLOOKUP($A296,Vocabulary!$A:$J,7,),""),"")</f>
        <v>CBSS: country (NIS code) + municipality (string)
NR: NIS code municipality/country</v>
      </c>
      <c r="Q296" s="12" t="str">
        <f>IFERROR(IF(VLOOKUP(A296,VocabularyNL!$A:$H,8)=0,"",VLOOKUP(A296,VocabularyNL!$A:$H,8)),"")</f>
        <v>KSZ: land (NIS-code) + gemeente (string)
RR: NIS-code gemeente / land</v>
      </c>
      <c r="R296" s="12" t="str">
        <f>IFERROR(IF(VLOOKUP(A296,VocabularyFR!$A:$H,8)=0,"",VLOOKUP(A296,VocabularyFR!$A:$H,8)),"")</f>
        <v>BCSS: pays (code INS) + municipalité (string)
Registre National: code de la commune INS / pays</v>
      </c>
      <c r="S296" s="12" t="str">
        <f>VLOOKUP(Table9[[#This Row],[Id]],Vocabulary!A:K,11)</f>
        <v>no</v>
      </c>
      <c r="T296" s="12" t="str">
        <f>VLOOKUP(Table9[[#This Row],[Id]],Vocabulary!A:L,12)</f>
        <v>yes</v>
      </c>
    </row>
    <row r="297" spans="1:20" ht="28.8" x14ac:dyDescent="0.3">
      <c r="A297" s="4">
        <v>348</v>
      </c>
      <c r="B297" s="12" t="str">
        <f>IF($A297&lt;&gt;"",IF(VLOOKUP($A297,VocabularyAdoption!$A:$K,8,)=0,"",VLOOKUP($A297,VocabularyAdoption!$A:$K,8,)),"")</f>
        <v>Draft</v>
      </c>
      <c r="C297" s="12" t="str">
        <f>IF($A297&lt;&gt;"",VLOOKUP($A297,Vocabulary!$A:$J,6,),"")</f>
        <v>FED</v>
      </c>
      <c r="D297" s="12" t="str">
        <f>IF($A297&lt;&gt;"",VLOOKUP($A297,Vocabulary!$A:$J,8,),"")</f>
        <v>fed-per</v>
      </c>
      <c r="E297" s="12" t="str">
        <f>IFERROR(VLOOKUP(D297,Prefix!$A:$B,2,),"")</f>
        <v>http://vocab.belgif.be/ns/person#</v>
      </c>
      <c r="F297" s="12" t="str">
        <f>IF($A297&lt;&gt;"",IF(VLOOKUP($A297,Vocabulary!$A:$J,9,)=0,"",VLOOKUP($A297,Vocabulary!$A:$J,9,)),"")</f>
        <v/>
      </c>
      <c r="G297" s="12" t="str">
        <f>IF($A297&lt;&gt;"",VLOOKUP($A297,Vocabulary!$A:$J,4,),"")</f>
        <v>Person</v>
      </c>
      <c r="H297" s="12" t="str">
        <f>IF($A297&lt;&gt;"",VLOOKUP($A297,Vocabulary!$A:$J,5,),"")</f>
        <v>Property</v>
      </c>
      <c r="I297" s="12" t="str">
        <f>IF(Table9[[#This Row],[URIName]]="",IF(AND(H297="ConceptScheme",LEFT(D297,7) &lt;&gt; "inspire", LEFT(D297,4) &lt;&gt; "oeaw"),CONCATENATE("&lt;",E297,LOWER(IF(F297="",J297,F297)),"&gt;"),CONCATENATE("&lt;",E297,IF(F297="",J297,F297),"&gt;")),CONCATENATE("&lt;",Table9[[#This Row],[URIName]],"&gt;"))</f>
        <v>&lt;http://vocab.belgif.be/ns/person#residenceAddress&gt;</v>
      </c>
      <c r="J297" s="12" t="str">
        <f>IF($A297&lt;&gt;"",VLOOKUP($A297,Vocabulary!$A:$J,2,),"")</f>
        <v>residenceAddress</v>
      </c>
      <c r="K297" s="12" t="str">
        <f>IFERROR(IF(VLOOKUP(A297,VocabularyNL!$A:$G,6)=0,"",VLOOKUP(A297,VocabularyNL!$A:$G,6)),"")</f>
        <v>Adres hoofdverblijf</v>
      </c>
      <c r="L297" s="12" t="str">
        <f>IFERROR(IF(VLOOKUP(A297,VocabularyFR!$A:$G,6)=0,"",VLOOKUP(A297,VocabularyFR!$A:$G,6)),"")</f>
        <v>Adresse de résidence</v>
      </c>
      <c r="M297" s="12" t="str">
        <f>IFERROR(IF(VLOOKUP(A297,Vocabulary!$A:$F,3)=0,"",VLOOKUP(A297,Vocabulary!$A:$F,3)),"")</f>
        <v>Place where a person lives or stays temporarily.</v>
      </c>
      <c r="N297" s="12" t="str">
        <f>IFERROR(IF(VLOOKUP(A297,VocabularyNL!$A:$H,7)=0,"",VLOOKUP(A297,VocabularyNL!$A:$H,7)),"")</f>
        <v>Plaats waar een persoon woont of logeert.</v>
      </c>
      <c r="O297" s="12" t="str">
        <f>IFERROR(IF(VLOOKUP(A297,VocabularyFR!$A:$H,7)=0,"",VLOOKUP(A297,VocabularyFR!$A:$H,7)),"")</f>
        <v>Lieu où une personne vit ou reste temporairement.</v>
      </c>
      <c r="P297" s="12" t="str">
        <f>IF($A297&lt;&gt;"",IF(VLOOKUP($A297,Vocabulary!$A:$J,7,)&lt;&gt;"",VLOOKUP($A297,Vocabulary!$A:$J,7,),""),"")</f>
        <v/>
      </c>
      <c r="Q297" s="12" t="str">
        <f>IFERROR(IF(VLOOKUP(A297,VocabularyNL!$A:$H,8)=0,"",VLOOKUP(A297,VocabularyNL!$A:$H,8)),"")</f>
        <v/>
      </c>
      <c r="R297" s="12" t="str">
        <f>IFERROR(IF(VLOOKUP(A297,VocabularyFR!$A:$H,8)=0,"",VLOOKUP(A297,VocabularyFR!$A:$H,8)),"")</f>
        <v/>
      </c>
      <c r="S297" s="12" t="str">
        <f>VLOOKUP(Table9[[#This Row],[Id]],Vocabulary!A:K,11)</f>
        <v>no</v>
      </c>
      <c r="T297" s="12" t="str">
        <f>VLOOKUP(Table9[[#This Row],[Id]],Vocabulary!A:L,12)</f>
        <v>yes</v>
      </c>
    </row>
    <row r="298" spans="1:20" ht="57.6" x14ac:dyDescent="0.3">
      <c r="A298" s="4">
        <v>349</v>
      </c>
      <c r="B298" s="12" t="str">
        <f>IF($A298&lt;&gt;"",IF(VLOOKUP($A298,VocabularyAdoption!$A:$K,8,)=0,"",VLOOKUP($A298,VocabularyAdoption!$A:$K,8,)),"")</f>
        <v>Proposed standard</v>
      </c>
      <c r="C298" s="12" t="str">
        <f>IF($A298&lt;&gt;"",VLOOKUP($A298,Vocabulary!$A:$J,6,),"")</f>
        <v>FED</v>
      </c>
      <c r="D298" s="12" t="str">
        <f>IF($A298&lt;&gt;"",VLOOKUP($A298,Vocabulary!$A:$J,8,),"")</f>
        <v>dcterms</v>
      </c>
      <c r="E298" s="12" t="str">
        <f>IFERROR(VLOOKUP(D298,Prefix!$A:$B,2,),"")</f>
        <v>http://purl.org/dc/terms/</v>
      </c>
      <c r="F298" s="12" t="str">
        <f>IF($A298&lt;&gt;"",IF(VLOOKUP($A298,Vocabulary!$A:$J,9,)=0,"",VLOOKUP($A298,Vocabulary!$A:$J,9,)),"")</f>
        <v>identifier</v>
      </c>
      <c r="G298" s="12" t="str">
        <f>IF($A298&lt;&gt;"",VLOOKUP($A298,Vocabulary!$A:$J,4,),"")</f>
        <v>Person</v>
      </c>
      <c r="H298" s="12" t="str">
        <f>IF($A298&lt;&gt;"",VLOOKUP($A298,Vocabulary!$A:$J,5,),"")</f>
        <v>Property</v>
      </c>
      <c r="I298" s="12" t="str">
        <f>IF(Table9[[#This Row],[URIName]]="",IF(AND(H298="ConceptScheme",LEFT(D298,7) &lt;&gt; "inspire", LEFT(D298,4) &lt;&gt; "oeaw"),CONCATENATE("&lt;",E298,LOWER(IF(F298="",J298,F298)),"&gt;"),CONCATENATE("&lt;",E298,IF(F298="",J298,F298),"&gt;")),CONCATENATE("&lt;",Table9[[#This Row],[URIName]],"&gt;"))</f>
        <v>&lt;identifier&gt;</v>
      </c>
      <c r="J298" s="12" t="str">
        <f>IF($A298&lt;&gt;"",VLOOKUP($A298,Vocabulary!$A:$J,2,),"")</f>
        <v>ssin</v>
      </c>
      <c r="K298" s="12" t="str">
        <f>IFERROR(IF(VLOOKUP(A298,VocabularyNL!$A:$G,6)=0,"",VLOOKUP(A298,VocabularyNL!$A:$G,6)),"")</f>
        <v>INSZ</v>
      </c>
      <c r="L298" s="12" t="str">
        <f>IFERROR(IF(VLOOKUP(A298,VocabularyFR!$A:$G,6)=0,"",VLOOKUP(A298,VocabularyFR!$A:$G,6)),"")</f>
        <v>NISS</v>
      </c>
      <c r="M298" s="12" t="str">
        <f>IFERROR(IF(VLOOKUP(A298,Vocabulary!$A:$F,3)=0,"",VLOOKUP(A298,Vocabulary!$A:$F,3)),"")</f>
        <v>Social Security Identification Number issued by the National Register or CBSS</v>
      </c>
      <c r="N298" s="12" t="str">
        <f>IFERROR(IF(VLOOKUP(A298,VocabularyNL!$A:$H,7)=0,"",VLOOKUP(A298,VocabularyNL!$A:$H,7)),"")</f>
        <v>Identificatienummer Sociale Zekerheid uitgegeven door het Rijksregister of door KSZ</v>
      </c>
      <c r="O298" s="12" t="str">
        <f>IFERROR(IF(VLOOKUP(A298,VocabularyFR!$A:$H,7)=0,"",VLOOKUP(A298,VocabularyFR!$A:$H,7)),"")</f>
        <v>Numéro d'identification de la sécurité sociale attribué par le Registre National ou par la BCSS</v>
      </c>
      <c r="P298" s="12" t="str">
        <f>IF($A298&lt;&gt;"",IF(VLOOKUP($A298,Vocabulary!$A:$J,7,)&lt;&gt;"",VLOOKUP($A298,Vocabulary!$A:$J,7,),""),"")</f>
        <v>Either a national register number  or a BIS number (issued by CBSS)
(ssin = social security identification number)</v>
      </c>
      <c r="Q298" s="12" t="str">
        <f>IFERROR(IF(VLOOKUP(A298,VocabularyNL!$A:$H,8)=0,"",VLOOKUP(A298,VocabularyNL!$A:$H,8)),"")</f>
        <v>Kan ofwel een rijksregisternummer zijn of een BIS-nummer (uitgegeven door KSZ)
(INSZ = Identificatienummer van de sociale zekerheid )</v>
      </c>
      <c r="R298" s="12" t="str">
        <f>IFERROR(IF(VLOOKUP(A298,VocabularyFR!$A:$H,8)=0,"",VLOOKUP(A298,VocabularyFR!$A:$H,8)),"")</f>
        <v>Numéro de registre national ou bien un numéro BIS (créé par la BCSS)
(NISS = Numéro d'Identification de la Sécurité Sociale)</v>
      </c>
      <c r="S298" s="12" t="str">
        <f>VLOOKUP(Table9[[#This Row],[Id]],Vocabulary!A:K,11)</f>
        <v>yes</v>
      </c>
      <c r="T298" s="12" t="str">
        <f>VLOOKUP(Table9[[#This Row],[Id]],Vocabulary!A:L,12)</f>
        <v>yes</v>
      </c>
    </row>
    <row r="299" spans="1:20" ht="28.8" x14ac:dyDescent="0.3">
      <c r="A299" s="4">
        <v>350</v>
      </c>
      <c r="B299" s="12" t="str">
        <f>IF($A299&lt;&gt;"",IF(VLOOKUP($A299,VocabularyAdoption!$A:$K,8,)=0,"",VLOOKUP($A299,VocabularyAdoption!$A:$K,8,)),"")</f>
        <v>Proposed standard</v>
      </c>
      <c r="C299" s="12" t="str">
        <f>IF($A299&lt;&gt;"",VLOOKUP($A299,Vocabulary!$A:$J,6,),"")</f>
        <v>FED</v>
      </c>
      <c r="D299" s="12" t="str">
        <f>IF($A299&lt;&gt;"",VLOOKUP($A299,Vocabulary!$A:$J,8,),"")</f>
        <v>fed-temp</v>
      </c>
      <c r="E299" s="12" t="str">
        <f>IFERROR(VLOOKUP(D299,Prefix!$A:$B,2,),"")</f>
        <v>http://vocab.belgif.be/ns/temporal#</v>
      </c>
      <c r="F299" s="12" t="str">
        <f>IF($A299&lt;&gt;"",IF(VLOOKUP($A299,Vocabulary!$A:$J,9,)=0,"",VLOOKUP($A299,Vocabulary!$A:$J,9,)),"")</f>
        <v/>
      </c>
      <c r="G299" s="12" t="str">
        <f>IF($A299&lt;&gt;"",VLOOKUP($A299,Vocabulary!$A:$J,4,),"")</f>
        <v>Temporal</v>
      </c>
      <c r="H299" s="12" t="str">
        <f>IF($A299&lt;&gt;"",VLOOKUP($A299,Vocabulary!$A:$J,5,),"")</f>
        <v>Class</v>
      </c>
      <c r="I299" s="12" t="str">
        <f>IF(Table9[[#This Row],[URIName]]="",IF(AND(H299="ConceptScheme",LEFT(D299,7) &lt;&gt; "inspire", LEFT(D299,4) &lt;&gt; "oeaw"),CONCATENATE("&lt;",E299,LOWER(IF(F299="",J299,F299)),"&gt;"),CONCATENATE("&lt;",E299,IF(F299="",J299,F299),"&gt;")),CONCATENATE("&lt;",Table9[[#This Row],[URIName]],"&gt;"))</f>
        <v>&lt;http://vocab.belgif.be/ns/temporal#Period&gt;</v>
      </c>
      <c r="J299" s="12" t="str">
        <f>IF($A299&lt;&gt;"",VLOOKUP($A299,Vocabulary!$A:$J,2,),"")</f>
        <v>Period</v>
      </c>
      <c r="K299" s="12" t="str">
        <f>IFERROR(IF(VLOOKUP(A299,VocabularyNL!$A:$G,6)=0,"",VLOOKUP(A299,VocabularyNL!$A:$G,6)),"")</f>
        <v>Periode</v>
      </c>
      <c r="L299" s="12" t="str">
        <f>IFERROR(IF(VLOOKUP(A299,VocabularyFR!$A:$G,6)=0,"",VLOOKUP(A299,VocabularyFR!$A:$G,6)),"")</f>
        <v>Période</v>
      </c>
      <c r="M299" s="12" t="str">
        <f>IFERROR(IF(VLOOKUP(A299,Vocabulary!$A:$F,3)=0,"",VLOOKUP(A299,Vocabulary!$A:$F,3)),"")</f>
        <v>A period of time composed by a start date and an optional end date</v>
      </c>
      <c r="N299" s="12" t="str">
        <f>IFERROR(IF(VLOOKUP(A299,VocabularyNL!$A:$H,7)=0,"",VLOOKUP(A299,VocabularyNL!$A:$H,7)),"")</f>
        <v>Een tijdsperiode samengesteld uit een startdatum en een optionele einddatum</v>
      </c>
      <c r="O299" s="12" t="str">
        <f>IFERROR(IF(VLOOKUP(A299,VocabularyFR!$A:$H,7)=0,"",VLOOKUP(A299,VocabularyFR!$A:$H,7)),"")</f>
        <v>Une période composée d'une date de début et d'une date de fin facultative</v>
      </c>
      <c r="P299" s="12" t="str">
        <f>IF($A299&lt;&gt;"",IF(VLOOKUP($A299,Vocabulary!$A:$J,7,)&lt;&gt;"",VLOOKUP($A299,Vocabulary!$A:$J,7,),""),"")</f>
        <v/>
      </c>
      <c r="Q299" s="12" t="str">
        <f>IFERROR(IF(VLOOKUP(A299,VocabularyNL!$A:$H,8)=0,"",VLOOKUP(A299,VocabularyNL!$A:$H,8)),"")</f>
        <v/>
      </c>
      <c r="R299" s="12" t="str">
        <f>IFERROR(IF(VLOOKUP(A299,VocabularyFR!$A:$H,8)=0,"",VLOOKUP(A299,VocabularyFR!$A:$H,8)),"")</f>
        <v/>
      </c>
      <c r="S299" s="12" t="str">
        <f>VLOOKUP(Table9[[#This Row],[Id]],Vocabulary!A:K,11)</f>
        <v>no</v>
      </c>
      <c r="T299" s="12" t="str">
        <f>VLOOKUP(Table9[[#This Row],[Id]],Vocabulary!A:L,12)</f>
        <v>yes</v>
      </c>
    </row>
    <row r="300" spans="1:20" ht="28.8" x14ac:dyDescent="0.3">
      <c r="A300" s="4">
        <v>352</v>
      </c>
      <c r="B300" s="12" t="str">
        <f>IF($A300&lt;&gt;"",IF(VLOOKUP($A300,VocabularyAdoption!$A:$K,8,)=0,"",VLOOKUP($A300,VocabularyAdoption!$A:$K,8,)),"")</f>
        <v>Proposed standard</v>
      </c>
      <c r="C300" s="12" t="str">
        <f>IF($A300&lt;&gt;"",VLOOKUP($A300,Vocabulary!$A:$J,6,),"")</f>
        <v>FED</v>
      </c>
      <c r="D300" s="12" t="str">
        <f>IF($A300&lt;&gt;"",VLOOKUP($A300,Vocabulary!$A:$J,8,),"")</f>
        <v>schema</v>
      </c>
      <c r="E300" s="12" t="str">
        <f>IFERROR(VLOOKUP(D300,Prefix!$A:$B,2,),"")</f>
        <v>http://schema.org/</v>
      </c>
      <c r="F300" s="12" t="str">
        <f>IF($A300&lt;&gt;"",IF(VLOOKUP($A300,Vocabulary!$A:$J,9,)=0,"",VLOOKUP($A300,Vocabulary!$A:$J,9,)),"")</f>
        <v/>
      </c>
      <c r="G300" s="12" t="str">
        <f>IF($A300&lt;&gt;"",VLOOKUP($A300,Vocabulary!$A:$J,4,),"")</f>
        <v>Temporal</v>
      </c>
      <c r="H300" s="12" t="str">
        <f>IF($A300&lt;&gt;"",VLOOKUP($A300,Vocabulary!$A:$J,5,),"")</f>
        <v>Property</v>
      </c>
      <c r="I300" s="12" t="str">
        <f>IF(Table9[[#This Row],[URIName]]="",IF(AND(H300="ConceptScheme",LEFT(D300,7) &lt;&gt; "inspire", LEFT(D300,4) &lt;&gt; "oeaw"),CONCATENATE("&lt;",E300,LOWER(IF(F300="",J300,F300)),"&gt;"),CONCATENATE("&lt;",E300,IF(F300="",J300,F300),"&gt;")),CONCATENATE("&lt;",Table9[[#This Row],[URIName]],"&gt;"))</f>
        <v>&lt;http://schema.org/endDate&gt;</v>
      </c>
      <c r="J300" s="12" t="str">
        <f>IF($A300&lt;&gt;"",VLOOKUP($A300,Vocabulary!$A:$J,2,),"")</f>
        <v>endDate</v>
      </c>
      <c r="K300" s="12" t="str">
        <f>IFERROR(IF(VLOOKUP(A300,VocabularyNL!$A:$G,6)=0,"",VLOOKUP(A300,VocabularyNL!$A:$G,6)),"")</f>
        <v>Einddatum</v>
      </c>
      <c r="L300" s="12" t="str">
        <f>IFERROR(IF(VLOOKUP(A300,VocabularyFR!$A:$G,6)=0,"",VLOOKUP(A300,VocabularyFR!$A:$G,6)),"")</f>
        <v>Date de fin</v>
      </c>
      <c r="M300" s="12" t="str">
        <f>IFERROR(IF(VLOOKUP(A300,Vocabulary!$A:$F,3)=0,"",VLOOKUP(A300,Vocabulary!$A:$F,3)),"")</f>
        <v>The end date and time of the item (in ISO 8601 date format).</v>
      </c>
      <c r="N300" s="12" t="str">
        <f>IFERROR(IF(VLOOKUP(A300,VocabularyNL!$A:$H,7)=0,"",VLOOKUP(A300,VocabularyNL!$A:$H,7)),"")</f>
        <v>De einddatum en -tijd van het item (in ISO 8601-datumformaat).</v>
      </c>
      <c r="O300" s="12" t="str">
        <f>IFERROR(IF(VLOOKUP(A300,VocabularyFR!$A:$H,7)=0,"",VLOOKUP(A300,VocabularyFR!$A:$H,7)),"")</f>
        <v>Date et heure de fin de l'élément (au format de date ISO 8601).</v>
      </c>
      <c r="P300" s="12" t="str">
        <f>IF($A300&lt;&gt;"",IF(VLOOKUP($A300,Vocabulary!$A:$J,7,)&lt;&gt;"",VLOOKUP($A300,Vocabulary!$A:$J,7,),""),"")</f>
        <v/>
      </c>
      <c r="Q300" s="12" t="str">
        <f>IFERROR(IF(VLOOKUP(A300,VocabularyNL!$A:$H,8)=0,"",VLOOKUP(A300,VocabularyNL!$A:$H,8)),"")</f>
        <v/>
      </c>
      <c r="R300" s="12" t="str">
        <f>IFERROR(IF(VLOOKUP(A300,VocabularyFR!$A:$H,8)=0,"",VLOOKUP(A300,VocabularyFR!$A:$H,8)),"")</f>
        <v/>
      </c>
      <c r="S300" s="12" t="str">
        <f>VLOOKUP(Table9[[#This Row],[Id]],Vocabulary!A:K,11)</f>
        <v>no</v>
      </c>
      <c r="T300" s="12" t="str">
        <f>VLOOKUP(Table9[[#This Row],[Id]],Vocabulary!A:L,12)</f>
        <v>yes</v>
      </c>
    </row>
    <row r="301" spans="1:20" ht="28.8" x14ac:dyDescent="0.3">
      <c r="A301" s="4">
        <v>355</v>
      </c>
      <c r="B301" s="12" t="str">
        <f>IF($A301&lt;&gt;"",IF(VLOOKUP($A301,VocabularyAdoption!$A:$K,8,)=0,"",VLOOKUP($A301,VocabularyAdoption!$A:$K,8,)),"")</f>
        <v>Proposed standard</v>
      </c>
      <c r="C301" s="12" t="str">
        <f>IF($A301&lt;&gt;"",VLOOKUP($A301,Vocabulary!$A:$J,6,),"")</f>
        <v>FED</v>
      </c>
      <c r="D301" s="12" t="str">
        <f>IF($A301&lt;&gt;"",VLOOKUP($A301,Vocabulary!$A:$J,8,),"")</f>
        <v>schema</v>
      </c>
      <c r="E301" s="12" t="str">
        <f>IFERROR(VLOOKUP(D301,Prefix!$A:$B,2,),"")</f>
        <v>http://schema.org/</v>
      </c>
      <c r="F301" s="12" t="str">
        <f>IF($A301&lt;&gt;"",IF(VLOOKUP($A301,Vocabulary!$A:$J,9,)=0,"",VLOOKUP($A301,Vocabulary!$A:$J,9,)),"")</f>
        <v/>
      </c>
      <c r="G301" s="12" t="str">
        <f>IF($A301&lt;&gt;"",VLOOKUP($A301,Vocabulary!$A:$J,4,),"")</f>
        <v>Temporal</v>
      </c>
      <c r="H301" s="12" t="str">
        <f>IF($A301&lt;&gt;"",VLOOKUP($A301,Vocabulary!$A:$J,5,),"")</f>
        <v>Property</v>
      </c>
      <c r="I301" s="12" t="str">
        <f>IF(Table9[[#This Row],[URIName]]="",IF(AND(H301="ConceptScheme",LEFT(D301,7) &lt;&gt; "inspire", LEFT(D301,4) &lt;&gt; "oeaw"),CONCATENATE("&lt;",E301,LOWER(IF(F301="",J301,F301)),"&gt;"),CONCATENATE("&lt;",E301,IF(F301="",J301,F301),"&gt;")),CONCATENATE("&lt;",Table9[[#This Row],[URIName]],"&gt;"))</f>
        <v>&lt;http://schema.org/startDate&gt;</v>
      </c>
      <c r="J301" s="12" t="str">
        <f>IF($A301&lt;&gt;"",VLOOKUP($A301,Vocabulary!$A:$J,2,),"")</f>
        <v>startDate</v>
      </c>
      <c r="K301" s="12" t="str">
        <f>IFERROR(IF(VLOOKUP(A301,VocabularyNL!$A:$G,6)=0,"",VLOOKUP(A301,VocabularyNL!$A:$G,6)),"")</f>
        <v>Startdatum</v>
      </c>
      <c r="L301" s="12" t="str">
        <f>IFERROR(IF(VLOOKUP(A301,VocabularyFR!$A:$G,6)=0,"",VLOOKUP(A301,VocabularyFR!$A:$G,6)),"")</f>
        <v>Date de début</v>
      </c>
      <c r="M301" s="12" t="str">
        <f>IFERROR(IF(VLOOKUP(A301,Vocabulary!$A:$F,3)=0,"",VLOOKUP(A301,Vocabulary!$A:$F,3)),"")</f>
        <v>The start date and time of the item (in ISO 8601 date format).</v>
      </c>
      <c r="N301" s="12" t="str">
        <f>IFERROR(IF(VLOOKUP(A301,VocabularyNL!$A:$H,7)=0,"",VLOOKUP(A301,VocabularyNL!$A:$H,7)),"")</f>
        <v>De startdatum en -tijd van het artikel (in ISO 8601-datumformaat).</v>
      </c>
      <c r="O301" s="12" t="str">
        <f>IFERROR(IF(VLOOKUP(A301,VocabularyFR!$A:$H,7)=0,"",VLOOKUP(A301,VocabularyFR!$A:$H,7)),"")</f>
        <v>Date et heure de début de l'élément (au format de date ISO 8601).</v>
      </c>
      <c r="P301" s="12" t="str">
        <f>IF($A301&lt;&gt;"",IF(VLOOKUP($A301,Vocabulary!$A:$J,7,)&lt;&gt;"",VLOOKUP($A301,Vocabulary!$A:$J,7,),""),"")</f>
        <v/>
      </c>
      <c r="Q301" s="12" t="str">
        <f>IFERROR(IF(VLOOKUP(A301,VocabularyNL!$A:$H,8)=0,"",VLOOKUP(A301,VocabularyNL!$A:$H,8)),"")</f>
        <v/>
      </c>
      <c r="R301" s="12" t="str">
        <f>IFERROR(IF(VLOOKUP(A301,VocabularyFR!$A:$H,8)=0,"",VLOOKUP(A301,VocabularyFR!$A:$H,8)),"")</f>
        <v/>
      </c>
      <c r="S301" s="12" t="str">
        <f>VLOOKUP(Table9[[#This Row],[Id]],Vocabulary!A:K,11)</f>
        <v>no</v>
      </c>
      <c r="T301" s="12" t="str">
        <f>VLOOKUP(Table9[[#This Row],[Id]],Vocabulary!A:L,12)</f>
        <v>yes</v>
      </c>
    </row>
    <row r="302" spans="1:20" ht="57.6" x14ac:dyDescent="0.3">
      <c r="A302" s="4">
        <v>359</v>
      </c>
      <c r="B302" s="12" t="str">
        <f>IF($A302&lt;&gt;"",IF(VLOOKUP($A302,VocabularyAdoption!$A:$K,8,)=0,"",VLOOKUP($A302,VocabularyAdoption!$A:$K,8,)),"")</f>
        <v>Draft</v>
      </c>
      <c r="C302" s="12" t="str">
        <f>IF($A302&lt;&gt;"",VLOOKUP($A302,Vocabulary!$A:$J,6,),"")</f>
        <v>FED</v>
      </c>
      <c r="D302" s="12" t="str">
        <f>IF($A302&lt;&gt;"",VLOOKUP($A302,Vocabulary!$A:$J,8,),"")</f>
        <v>fed-loc</v>
      </c>
      <c r="E302" s="12" t="str">
        <f>IFERROR(VLOOKUP(D302,Prefix!$A:$B,2,),"")</f>
        <v>http://vocab.belgif.be/ns/location#</v>
      </c>
      <c r="F302" s="12" t="str">
        <f>IF($A302&lt;&gt;"",IF(VLOOKUP($A302,Vocabulary!$A:$J,9,)=0,"",VLOOKUP($A302,Vocabulary!$A:$J,9,)),"")</f>
        <v/>
      </c>
      <c r="G302" s="12" t="str">
        <f>IF($A302&lt;&gt;"",VLOOKUP($A302,Vocabulary!$A:$J,4,),"")</f>
        <v>Location</v>
      </c>
      <c r="H302" s="12" t="str">
        <f>IF($A302&lt;&gt;"",VLOOKUP($A302,Vocabulary!$A:$J,5,),"")</f>
        <v>Class</v>
      </c>
      <c r="I302" s="12" t="str">
        <f>IF(Table9[[#This Row],[URIName]]="",IF(AND(H302="ConceptScheme",LEFT(D302,7) &lt;&gt; "inspire", LEFT(D302,4) &lt;&gt; "oeaw"),CONCATENATE("&lt;",E302,LOWER(IF(F302="",J302,F302)),"&gt;"),CONCATENATE("&lt;",E302,IF(F302="",J302,F302),"&gt;")),CONCATENATE("&lt;",Table9[[#This Row],[URIName]],"&gt;"))</f>
        <v>&lt;http://vocab.belgif.be/ns/location#GM_Point&gt;</v>
      </c>
      <c r="J302" s="12" t="str">
        <f>IF($A302&lt;&gt;"",VLOOKUP($A302,Vocabulary!$A:$J,2,),"")</f>
        <v>GM_Point</v>
      </c>
      <c r="K302" s="12" t="str">
        <f>IFERROR(IF(VLOOKUP(A302,VocabularyNL!$A:$G,6)=0,"",VLOOKUP(A302,VocabularyNL!$A:$G,6)),"")</f>
        <v>GM_Point</v>
      </c>
      <c r="L302" s="12" t="str">
        <f>IFERROR(IF(VLOOKUP(A302,VocabularyFR!$A:$G,6)=0,"",VLOOKUP(A302,VocabularyFR!$A:$G,6)),"")</f>
        <v>GM_Point</v>
      </c>
      <c r="M302" s="12" t="str">
        <f>IFERROR(IF(VLOOKUP(A302,Vocabulary!$A:$F,3)=0,"",VLOOKUP(A302,Vocabulary!$A:$F,3)),"")</f>
        <v>GM_Point is the basic data type for a geometric object consisting of one and only one point.</v>
      </c>
      <c r="N302" s="12" t="str">
        <f>IFERROR(IF(VLOOKUP(A302,VocabularyNL!$A:$H,7)=0,"",VLOOKUP(A302,VocabularyNL!$A:$H,7)),"")</f>
        <v>GM_Point is het elementaire gegevenstype voor een meetkundig object bestaande uit één en slechts één punt.</v>
      </c>
      <c r="O302" s="12" t="str">
        <f>IFERROR(IF(VLOOKUP(A302,VocabularyFR!$A:$H,7)=0,"",VLOOKUP(A302,VocabularyFR!$A:$H,7)),"")</f>
        <v>GM_Point est le type de données de base pour un objet géométrique consistant en un et un seul point.</v>
      </c>
      <c r="P302" s="12" t="str">
        <f>IF($A302&lt;&gt;"",IF(VLOOKUP($A302,Vocabulary!$A:$J,7,)&lt;&gt;"",VLOOKUP($A302,Vocabulary!$A:$J,7,),""),"")</f>
        <v>http://inspire-regadmin.jrc.ec.europa.eu/dataspecification/ScopeObjectDetail.action?objectDetailId=11377</v>
      </c>
      <c r="Q302" s="12" t="str">
        <f>IFERROR(IF(VLOOKUP(A302,VocabularyNL!$A:$H,8)=0,"",VLOOKUP(A302,VocabularyNL!$A:$H,8)),"")</f>
        <v>http://inspire-regadmin.jrc.ec.europa.eu/dataspecification/ScopeObjectDetail.action?objectDetailId=11377</v>
      </c>
      <c r="R302" s="12" t="str">
        <f>IFERROR(IF(VLOOKUP(A302,VocabularyFR!$A:$H,8)=0,"",VLOOKUP(A302,VocabularyFR!$A:$H,8)),"")</f>
        <v>http://inspire-regadmin.jrc.ec.europa.eu/dataspecification/ScopeObjectDetail.action?objectDetailId=11377</v>
      </c>
      <c r="S302" s="12" t="str">
        <f>VLOOKUP(Table9[[#This Row],[Id]],Vocabulary!A:K,11)</f>
        <v>no</v>
      </c>
      <c r="T302" s="12" t="str">
        <f>VLOOKUP(Table9[[#This Row],[Id]],Vocabulary!A:L,12)</f>
        <v>yes</v>
      </c>
    </row>
    <row r="303" spans="1:20" ht="43.2" x14ac:dyDescent="0.3">
      <c r="A303" s="4">
        <v>360</v>
      </c>
      <c r="B303" s="12" t="str">
        <f>IF($A303&lt;&gt;"",IF(VLOOKUP($A303,VocabularyAdoption!$A:$K,8,)=0,"",VLOOKUP($A303,VocabularyAdoption!$A:$K,8,)),"")</f>
        <v>Draft</v>
      </c>
      <c r="C303" s="12" t="str">
        <f>IF($A303&lt;&gt;"",VLOOKUP($A303,Vocabulary!$A:$J,6,),"")</f>
        <v>FED</v>
      </c>
      <c r="D303" s="12" t="str">
        <f>IF($A303&lt;&gt;"",VLOOKUP($A303,Vocabulary!$A:$J,8,),"")</f>
        <v>fed-thesaurus</v>
      </c>
      <c r="E303" s="12" t="str">
        <f>IFERROR(VLOOKUP(D303,Prefix!$A:$B,2,),"")</f>
        <v>http://vocab.belgif.be/auth/</v>
      </c>
      <c r="F303" s="12" t="str">
        <f>IF($A303&lt;&gt;"",IF(VLOOKUP($A303,Vocabulary!$A:$J,9,)=0,"",VLOOKUP($A303,Vocabulary!$A:$J,9,)),"")</f>
        <v/>
      </c>
      <c r="G303" s="12" t="str">
        <f>IF($A303&lt;&gt;"",VLOOKUP($A303,Vocabulary!$A:$J,4,),"")</f>
        <v>Location</v>
      </c>
      <c r="H303" s="12" t="str">
        <f>IF($A303&lt;&gt;"",VLOOKUP($A303,Vocabulary!$A:$J,5,),"")</f>
        <v>ConceptScheme</v>
      </c>
      <c r="I303" s="12" t="str">
        <f>IF(Table9[[#This Row],[URIName]]="",IF(AND(H303="ConceptScheme",LEFT(D303,7) &lt;&gt; "inspire", LEFT(D303,4) &lt;&gt; "oeaw"),CONCATENATE("&lt;",E303,LOWER(IF(F303="",J303,F303)),"&gt;"),CONCATENATE("&lt;",E303,IF(F303="",J303,F303),"&gt;")),CONCATENATE("&lt;",Table9[[#This Row],[URIName]],"&gt;"))</f>
        <v>&lt;http://vocab.belgif.be/auth/addressstatus&gt;</v>
      </c>
      <c r="J303" s="12" t="str">
        <f>IF($A303&lt;&gt;"",VLOOKUP($A303,Vocabulary!$A:$J,2,),"")</f>
        <v>AddressStatus</v>
      </c>
      <c r="K303" s="12" t="str">
        <f>IFERROR(IF(VLOOKUP(A303,VocabularyNL!$A:$G,6)=0,"",VLOOKUP(A303,VocabularyNL!$A:$G,6)),"")</f>
        <v>Status adres</v>
      </c>
      <c r="L303" s="12" t="str">
        <f>IFERROR(IF(VLOOKUP(A303,VocabularyFR!$A:$G,6)=0,"",VLOOKUP(A303,VocabularyFR!$A:$G,6)),"")</f>
        <v>Statut d'adresse</v>
      </c>
      <c r="M303" s="12" t="str">
        <f>IFERROR(IF(VLOOKUP(A303,Vocabulary!$A:$F,3)=0,"",VLOOKUP(A303,Vocabulary!$A:$F,3)),"")</f>
        <v>Conceptscheme with possible status values for a BEST address.</v>
      </c>
      <c r="N303" s="12" t="str">
        <f>IFERROR(IF(VLOOKUP(A303,VocabularyNL!$A:$H,7)=0,"",VLOOKUP(A303,VocabularyNL!$A:$H,7)),"")</f>
        <v>Conceptscheme met mogelijke statuswaarden voor een BEST-adres.</v>
      </c>
      <c r="O303" s="12" t="str">
        <f>IFERROR(IF(VLOOKUP(A303,VocabularyFR!$A:$H,7)=0,"",VLOOKUP(A303,VocabularyFR!$A:$H,7)),"")</f>
        <v>Conceptscheme avec les valeurs d'état possibles pour une adresse BEST.</v>
      </c>
      <c r="P303" s="12" t="str">
        <f>IF($A303&lt;&gt;"",IF(VLOOKUP($A303,Vocabulary!$A:$J,7,)&lt;&gt;"",VLOOKUP($A303,Vocabulary!$A:$J,7,),""),"")</f>
        <v/>
      </c>
      <c r="Q303" s="12" t="str">
        <f>IFERROR(IF(VLOOKUP(A303,VocabularyNL!$A:$H,8)=0,"",VLOOKUP(A303,VocabularyNL!$A:$H,8)),"")</f>
        <v/>
      </c>
      <c r="R303" s="12" t="str">
        <f>IFERROR(IF(VLOOKUP(A303,VocabularyFR!$A:$H,8)=0,"",VLOOKUP(A303,VocabularyFR!$A:$H,8)),"")</f>
        <v/>
      </c>
      <c r="S303" s="12" t="str">
        <f>VLOOKUP(Table9[[#This Row],[Id]],Vocabulary!A:K,11)</f>
        <v>no</v>
      </c>
      <c r="T303" s="12" t="str">
        <f>VLOOKUP(Table9[[#This Row],[Id]],Vocabulary!A:L,12)</f>
        <v>yes</v>
      </c>
    </row>
    <row r="304" spans="1:20" ht="43.2" x14ac:dyDescent="0.3">
      <c r="A304" s="4">
        <v>361</v>
      </c>
      <c r="B304" s="12" t="str">
        <f>IF($A304&lt;&gt;"",IF(VLOOKUP($A304,VocabularyAdoption!$A:$K,8,)=0,"",VLOOKUP($A304,VocabularyAdoption!$A:$K,8,)),"")</f>
        <v>Draft</v>
      </c>
      <c r="C304" s="12" t="str">
        <f>IF($A304&lt;&gt;"",VLOOKUP($A304,Vocabulary!$A:$J,6,),"")</f>
        <v>FED</v>
      </c>
      <c r="D304" s="12" t="str">
        <f>IF($A304&lt;&gt;"",VLOOKUP($A304,Vocabulary!$A:$J,8,),"")</f>
        <v>fed-thesaurus</v>
      </c>
      <c r="E304" s="12" t="str">
        <f>IFERROR(VLOOKUP(D304,Prefix!$A:$B,2,),"")</f>
        <v>http://vocab.belgif.be/auth/</v>
      </c>
      <c r="F304" s="12" t="str">
        <f>IF($A304&lt;&gt;"",IF(VLOOKUP($A304,Vocabulary!$A:$J,9,)=0,"",VLOOKUP($A304,Vocabulary!$A:$J,9,)),"")</f>
        <v/>
      </c>
      <c r="G304" s="12" t="str">
        <f>IF($A304&lt;&gt;"",VLOOKUP($A304,Vocabulary!$A:$J,4,),"")</f>
        <v>Person</v>
      </c>
      <c r="H304" s="12" t="str">
        <f>IF($A304&lt;&gt;"",VLOOKUP($A304,Vocabulary!$A:$J,5,),"")</f>
        <v>ConceptScheme</v>
      </c>
      <c r="I304" s="12" t="str">
        <f>IF(Table9[[#This Row],[URIName]]="",IF(AND(H304="ConceptScheme",LEFT(D304,7) &lt;&gt; "inspire", LEFT(D304,4) &lt;&gt; "oeaw"),CONCATENATE("&lt;",E304,LOWER(IF(F304="",J304,F304)),"&gt;"),CONCATENATE("&lt;",E304,IF(F304="",J304,F304),"&gt;")),CONCATENATE("&lt;",Table9[[#This Row],[URIName]],"&gt;"))</f>
        <v>&lt;http://vocab.belgif.be/auth/administrativestatus&gt;</v>
      </c>
      <c r="J304" s="12" t="str">
        <f>IF($A304&lt;&gt;"",VLOOKUP($A304,Vocabulary!$A:$J,2,),"")</f>
        <v>AdministrativeStatus</v>
      </c>
      <c r="K304" s="12" t="str">
        <f>IFERROR(IF(VLOOKUP(A304,VocabularyNL!$A:$G,6)=0,"",VLOOKUP(A304,VocabularyNL!$A:$G,6)),"")</f>
        <v>Administratieve status</v>
      </c>
      <c r="L304" s="12" t="str">
        <f>IFERROR(IF(VLOOKUP(A304,VocabularyFR!$A:$G,6)=0,"",VLOOKUP(A304,VocabularyFR!$A:$G,6)),"")</f>
        <v>Statut administratif</v>
      </c>
      <c r="M304" s="12" t="str">
        <f>IFERROR(IF(VLOOKUP(A304,Vocabulary!$A:$F,3)=0,"",VLOOKUP(A304,Vocabulary!$A:$F,3)),"")</f>
        <v>Conceptscheme with the values of an administrative status.</v>
      </c>
      <c r="N304" s="12" t="str">
        <f>IFERROR(IF(VLOOKUP(A304,VocabularyNL!$A:$H,7)=0,"",VLOOKUP(A304,VocabularyNL!$A:$H,7)),"")</f>
        <v>Conceptscheme met de waarden van een administratieve status.</v>
      </c>
      <c r="O304" s="12" t="str">
        <f>IFERROR(IF(VLOOKUP(A304,VocabularyFR!$A:$H,7)=0,"",VLOOKUP(A304,VocabularyFR!$A:$H,7)),"")</f>
        <v>Statut administratif.</v>
      </c>
      <c r="P304" s="12" t="str">
        <f>IF($A304&lt;&gt;"",IF(VLOOKUP($A304,Vocabulary!$A:$J,7,)&lt;&gt;"",VLOOKUP($A304,Vocabulary!$A:$J,7,),""),"")</f>
        <v/>
      </c>
      <c r="Q304" s="12" t="str">
        <f>IFERROR(IF(VLOOKUP(A304,VocabularyNL!$A:$H,8)=0,"",VLOOKUP(A304,VocabularyNL!$A:$H,8)),"")</f>
        <v/>
      </c>
      <c r="R304" s="12" t="str">
        <f>IFERROR(IF(VLOOKUP(A304,VocabularyFR!$A:$H,8)=0,"",VLOOKUP(A304,VocabularyFR!$A:$H,8)),"")</f>
        <v/>
      </c>
      <c r="S304" s="12" t="str">
        <f>VLOOKUP(Table9[[#This Row],[Id]],Vocabulary!A:K,11)</f>
        <v>no</v>
      </c>
      <c r="T304" s="12" t="str">
        <f>VLOOKUP(Table9[[#This Row],[Id]],Vocabulary!A:L,12)</f>
        <v>yes</v>
      </c>
    </row>
    <row r="305" spans="1:20" ht="57.6" x14ac:dyDescent="0.3">
      <c r="A305" s="4">
        <v>362</v>
      </c>
      <c r="B305" s="12" t="str">
        <f>IF($A305&lt;&gt;"",IF(VLOOKUP($A305,VocabularyAdoption!$A:$K,8,)=0,"",VLOOKUP($A305,VocabularyAdoption!$A:$K,8,)),"")</f>
        <v>Proposed standard</v>
      </c>
      <c r="C305" s="12" t="str">
        <f>IF($A305&lt;&gt;"",VLOOKUP($A305,Vocabulary!$A:$J,6,),"")</f>
        <v>FED</v>
      </c>
      <c r="D305" s="12" t="str">
        <f>IF($A305&lt;&gt;"",VLOOKUP($A305,Vocabulary!$A:$J,8,),"")</f>
        <v>fed-thesaurus</v>
      </c>
      <c r="E305" s="12" t="str">
        <f>IFERROR(VLOOKUP(D305,Prefix!$A:$B,2,),"")</f>
        <v>http://vocab.belgif.be/auth/</v>
      </c>
      <c r="F305" s="12" t="str">
        <f>IF($A305&lt;&gt;"",IF(VLOOKUP($A305,Vocabulary!$A:$J,9,)=0,"",VLOOKUP($A305,Vocabulary!$A:$J,9,)),"")</f>
        <v/>
      </c>
      <c r="G305" s="12" t="str">
        <f>IF($A305&lt;&gt;"",VLOOKUP($A305,Vocabulary!$A:$J,4,),"")</f>
        <v>Person</v>
      </c>
      <c r="H305" s="12" t="str">
        <f>IF($A305&lt;&gt;"",VLOOKUP($A305,Vocabulary!$A:$J,5,),"")</f>
        <v>ConceptScheme</v>
      </c>
      <c r="I305" s="12" t="str">
        <f>IF(Table9[[#This Row],[URIName]]="",IF(AND(H305="ConceptScheme",LEFT(D305,7) &lt;&gt; "inspire", LEFT(D305,4) &lt;&gt; "oeaw"),CONCATENATE("&lt;",E305,LOWER(IF(F305="",J305,F305)),"&gt;"),CONCATENATE("&lt;",E305,IF(F305="",J305,F305),"&gt;")),CONCATENATE("&lt;",Table9[[#This Row],[URIName]],"&gt;"))</f>
        <v>&lt;http://vocab.belgif.be/auth/civilstatustype&gt;</v>
      </c>
      <c r="J305" s="12" t="str">
        <f>IF($A305&lt;&gt;"",VLOOKUP($A305,Vocabulary!$A:$J,2,),"")</f>
        <v>CivilStatusType</v>
      </c>
      <c r="K305" s="12" t="str">
        <f>IFERROR(IF(VLOOKUP(A305,VocabularyNL!$A:$G,6)=0,"",VLOOKUP(A305,VocabularyNL!$A:$G,6)),"")</f>
        <v>Burgerlijke staat</v>
      </c>
      <c r="L305" s="12" t="str">
        <f>IFERROR(IF(VLOOKUP(A305,VocabularyFR!$A:$G,6)=0,"",VLOOKUP(A305,VocabularyFR!$A:$G,6)),"")</f>
        <v>Etat civil</v>
      </c>
      <c r="M305" s="12" t="str">
        <f>IFERROR(IF(VLOOKUP(A305,Vocabulary!$A:$F,3)=0,"",VLOOKUP(A305,Vocabulary!$A:$F,3)),"")</f>
        <v>The type of civil status of a person represented by a code assigned by the National Register.</v>
      </c>
      <c r="N305" s="12" t="str">
        <f>IFERROR(IF(VLOOKUP(A305,VocabularyNL!$A:$H,7)=0,"",VLOOKUP(A305,VocabularyNL!$A:$H,7)),"")</f>
        <v>Het type burgerlijke staat van een persoon vertegenwoordigd door een code toegekend door het Rijksregister.</v>
      </c>
      <c r="O305" s="12" t="str">
        <f>IFERROR(IF(VLOOKUP(A305,VocabularyFR!$A:$H,7)=0,"",VLOOKUP(A305,VocabularyFR!$A:$H,7)),"")</f>
        <v>Le type d'état civil d'une personne représenté par un code attribué par le Registre national.</v>
      </c>
      <c r="P305" s="12" t="str">
        <f>IF($A305&lt;&gt;"",IF(VLOOKUP($A305,Vocabulary!$A:$J,7,)&lt;&gt;"",VLOOKUP($A305,Vocabulary!$A:$J,7,),""),"")</f>
        <v>Definition see https://www.ibz.rrn.fgov.be/fileadmin/user_upload/nl/rr/instructies/IT-lijst/IT120_Burgerlijke_Staat_20210106.pdf</v>
      </c>
      <c r="Q305" s="12" t="str">
        <f>IFERROR(IF(VLOOKUP(A305,VocabularyNL!$A:$H,8)=0,"",VLOOKUP(A305,VocabularyNL!$A:$H,8)),"")</f>
        <v>Definitie: zie Rijksregister  https://www.ibz.rrn.fgov.be/fileadmin/user_upload/nl/rr/instructies/IT-lijst/IT120_Burgerlijke_Staat_20210106.pdf</v>
      </c>
      <c r="R305" s="12" t="str">
        <f>IFERROR(IF(VLOOKUP(A305,VocabularyFR!$A:$H,8)=0,"",VLOOKUP(A305,VocabularyFR!$A:$H,8)),"")</f>
        <v>Définition: voir Registre National
https://www.ibz.rrn.fgov.be/fileadmin/user_upload/fr/rn/instructions/liste-TI/TI120_Etatcivil_20210106.pdf</v>
      </c>
      <c r="S305" s="12" t="str">
        <f>VLOOKUP(Table9[[#This Row],[Id]],Vocabulary!A:K,11)</f>
        <v>yes</v>
      </c>
      <c r="T305" s="12" t="str">
        <f>VLOOKUP(Table9[[#This Row],[Id]],Vocabulary!A:L,12)</f>
        <v>yes</v>
      </c>
    </row>
    <row r="306" spans="1:20" ht="115.2" x14ac:dyDescent="0.3">
      <c r="A306" s="4">
        <v>363</v>
      </c>
      <c r="B306" s="12" t="str">
        <f>IF($A306&lt;&gt;"",IF(VLOOKUP($A306,VocabularyAdoption!$A:$K,8,)=0,"",VLOOKUP($A306,VocabularyAdoption!$A:$K,8,)),"")</f>
        <v>Draft</v>
      </c>
      <c r="C306" s="12" t="str">
        <f>IF($A306&lt;&gt;"",VLOOKUP($A306,Vocabulary!$A:$J,6,),"")</f>
        <v>FED</v>
      </c>
      <c r="D306" s="12" t="str">
        <f>IF($A306&lt;&gt;"",VLOOKUP($A306,Vocabulary!$A:$J,8,),"")</f>
        <v>fed-thesaurus</v>
      </c>
      <c r="E306" s="12" t="str">
        <f>IFERROR(VLOOKUP(D306,Prefix!$A:$B,2,),"")</f>
        <v>http://vocab.belgif.be/auth/</v>
      </c>
      <c r="F306" s="12" t="str">
        <f>IF($A306&lt;&gt;"",IF(VLOOKUP($A306,Vocabulary!$A:$J,9,)=0,"",VLOOKUP($A306,Vocabulary!$A:$J,9,)),"")</f>
        <v/>
      </c>
      <c r="G306" s="12" t="str">
        <f>IF($A306&lt;&gt;"",VLOOKUP($A306,Vocabulary!$A:$J,4,),"")</f>
        <v>Person</v>
      </c>
      <c r="H306" s="12" t="str">
        <f>IF($A306&lt;&gt;"",VLOOKUP($A306,Vocabulary!$A:$J,5,),"")</f>
        <v>ConceptScheme</v>
      </c>
      <c r="I306" s="12" t="str">
        <f>IF(Table9[[#This Row],[URIName]]="",IF(AND(H306="ConceptScheme",LEFT(D306,7) &lt;&gt; "inspire", LEFT(D306,4) &lt;&gt; "oeaw"),CONCATENATE("&lt;",E306,LOWER(IF(F306="",J306,F306)),"&gt;"),CONCATENATE("&lt;",E306,IF(F306="",J306,F306),"&gt;")),CONCATENATE("&lt;",Table9[[#This Row],[URIName]],"&gt;"))</f>
        <v>&lt;http://vocab.belgif.be/auth/descent&gt;</v>
      </c>
      <c r="J306" s="12" t="str">
        <f>IF($A306&lt;&gt;"",VLOOKUP($A306,Vocabulary!$A:$J,2,),"")</f>
        <v>Descent</v>
      </c>
      <c r="K306" s="12" t="str">
        <f>IFERROR(IF(VLOOKUP(A306,VocabularyNL!$A:$G,6)=0,"",VLOOKUP(A306,VocabularyNL!$A:$G,6)),"")</f>
        <v>Afstamming</v>
      </c>
      <c r="L306" s="12" t="str">
        <f>IFERROR(IF(VLOOKUP(A306,VocabularyFR!$A:$G,6)=0,"",VLOOKUP(A306,VocabularyFR!$A:$G,6)),"")</f>
        <v>Descendance</v>
      </c>
      <c r="M306" s="12" t="str">
        <f>IFERROR(IF(VLOOKUP(A306,Vocabulary!$A:$F,3)=0,"",VLOOKUP(A306,Vocabulary!$A:$F,3)),"")</f>
        <v>Conceptscheme with the values for the descent of a person.
Descent is the descending line of blood relationship between different generations.
The descent can also be non-biological, eg adoption. Descent can also be viewed in the ascending line. The concept is scarier than kinship that also includes marriage.</v>
      </c>
      <c r="N306" s="12" t="str">
        <f>IFERROR(IF(VLOOKUP(A306,VocabularyNL!$A:$H,7)=0,"",VLOOKUP(A306,VocabularyNL!$A:$H,7)),"")</f>
        <v>Conceptscheme met de waarden voor de afstamming van een persoon.
Afstamming is de dalende lijn van bloedverwantschap tussen verschillende generaties. 
De afstamming kan ook niet-biologisch zijn, bv adoptie. Afstamming kan ook in opgaande lijn worden bekeken. Het begrip is enger dan verwantschap dat oa ook huwelijk inhoudt.</v>
      </c>
      <c r="O306" s="12" t="str">
        <f>IFERROR(IF(VLOOKUP(A306,VocabularyFR!$A:$H,7)=0,"",VLOOKUP(A306,VocabularyFR!$A:$H,7)),"")</f>
        <v>Conceptscheme avec les valeurs pour la descendance d'une personne.
La descendance est la relation descendante entre les différentes générations.
La descendance peut également être non biologique, par exemple l'adoption. La descendance peut également être vue dans la ligne ascendante. Le concept est plus effrayant que la parenté qui inclut également le mariage.</v>
      </c>
      <c r="P306" s="12" t="str">
        <f>IF($A306&lt;&gt;"",IF(VLOOKUP($A306,Vocabulary!$A:$J,7,)&lt;&gt;"",VLOOKUP($A306,Vocabulary!$A:$J,7,),""),"")</f>
        <v>CONCEPTSCHEME  DEFINITION to be done</v>
      </c>
      <c r="Q306" s="12" t="str">
        <f>IFERROR(IF(VLOOKUP(A306,VocabularyNL!$A:$H,8)=0,"",VLOOKUP(A306,VocabularyNL!$A:$H,8)),"")</f>
        <v>CONCEPTSCHEME DEFINITION to do</v>
      </c>
      <c r="R306" s="12" t="str">
        <f>IFERROR(IF(VLOOKUP(A306,VocabularyFR!$A:$H,8)=0,"",VLOOKUP(A306,VocabularyFR!$A:$H,8)),"")</f>
        <v>CONCEPTSCHEME DEFINITION to do</v>
      </c>
      <c r="S306" s="12" t="str">
        <f>VLOOKUP(Table9[[#This Row],[Id]],Vocabulary!A:K,11)</f>
        <v>no</v>
      </c>
      <c r="T306" s="12" t="str">
        <f>VLOOKUP(Table9[[#This Row],[Id]],Vocabulary!A:L,12)</f>
        <v>yes</v>
      </c>
    </row>
    <row r="307" spans="1:20" ht="172.8" x14ac:dyDescent="0.3">
      <c r="A307" s="4">
        <v>366</v>
      </c>
      <c r="B307" s="12" t="str">
        <f>IF($A307&lt;&gt;"",IF(VLOOKUP($A307,VocabularyAdoption!$A:$K,8,)=0,"",VLOOKUP($A307,VocabularyAdoption!$A:$K,8,)),"")</f>
        <v>Proposed standard</v>
      </c>
      <c r="C307" s="12" t="str">
        <f>IF($A307&lt;&gt;"",VLOOKUP($A307,Vocabulary!$A:$J,6,),"")</f>
        <v>FED</v>
      </c>
      <c r="D307" s="12" t="str">
        <f>IF($A307&lt;&gt;"",VLOOKUP($A307,Vocabulary!$A:$J,8,),"")</f>
        <v>fed-thesaurus</v>
      </c>
      <c r="E307" s="12" t="str">
        <f>IFERROR(VLOOKUP(D307,Prefix!$A:$B,2,),"")</f>
        <v>http://vocab.belgif.be/auth/</v>
      </c>
      <c r="F307" s="12" t="str">
        <f>IF($A307&lt;&gt;"",IF(VLOOKUP($A307,Vocabulary!$A:$J,9,)=0,"",VLOOKUP($A307,Vocabulary!$A:$J,9,)),"")</f>
        <v/>
      </c>
      <c r="G307" s="12" t="str">
        <f>IF($A307&lt;&gt;"",VLOOKUP($A307,Vocabulary!$A:$J,4,),"")</f>
        <v>Person</v>
      </c>
      <c r="H307" s="12" t="str">
        <f>IF($A307&lt;&gt;"",VLOOKUP($A307,Vocabulary!$A:$J,5,),"")</f>
        <v>ConceptScheme</v>
      </c>
      <c r="I307" s="12" t="str">
        <f>IF(Table9[[#This Row],[URIName]]="",IF(AND(H307="ConceptScheme",LEFT(D307,7) &lt;&gt; "inspire", LEFT(D307,4) &lt;&gt; "oeaw"),CONCATENATE("&lt;",E307,LOWER(IF(F307="",J307,F307)),"&gt;"),CONCATENATE("&lt;",E307,IF(F307="",J307,F307),"&gt;")),CONCATENATE("&lt;",Table9[[#This Row],[URIName]],"&gt;"))</f>
        <v>&lt;http://vocab.belgif.be/auth/householdrelationtype&gt;</v>
      </c>
      <c r="J307" s="12" t="str">
        <f>IF($A307&lt;&gt;"",VLOOKUP($A307,Vocabulary!$A:$J,2,),"")</f>
        <v>HouseholdRelationType</v>
      </c>
      <c r="K307" s="12" t="str">
        <f>IFERROR(IF(VLOOKUP(A307,VocabularyNL!$A:$G,6)=0,"",VLOOKUP(A307,VocabularyNL!$A:$G,6)),"")</f>
        <v>Gezinsrelatie type</v>
      </c>
      <c r="L307" s="12" t="str">
        <f>IFERROR(IF(VLOOKUP(A307,VocabularyFR!$A:$G,6)=0,"",VLOOKUP(A307,VocabularyFR!$A:$G,6)),"")</f>
        <v>Type de relation de ménage</v>
      </c>
      <c r="M307" s="12" t="str">
        <f>IFERROR(IF(VLOOKUP(A307,Vocabulary!$A:$F,3)=0,"",VLOOKUP(A307,Vocabulary!$A:$F,3)),"")</f>
        <v>The type of relation of a household member to the household reference person, represented by a code assigned by the National Register.</v>
      </c>
      <c r="N307" s="12" t="str">
        <f>IFERROR(IF(VLOOKUP(A307,VocabularyNL!$A:$H,7)=0,"",VLOOKUP(A307,VocabularyNL!$A:$H,7)),"")</f>
        <v>Het type relatie van een lid van het huishouden tot de referentiepersoon van het huishouden, vertegenwoordigd door een code toegekend door het Rijksregister.</v>
      </c>
      <c r="O307" s="12" t="str">
        <f>IFERROR(IF(VLOOKUP(A307,VocabularyFR!$A:$H,7)=0,"",VLOOKUP(A307,VocabularyFR!$A:$H,7)),"")</f>
        <v>Le type de relation d'un membre du ménage à la personne de référence du ménage, représenté par un code attribué par le Registre national.</v>
      </c>
      <c r="P307" s="12" t="str">
        <f>IF($A307&lt;&gt;"",IF(VLOOKUP($A307,Vocabulary!$A:$J,7,)&lt;&gt;"",VLOOKUP($A307,Vocabulary!$A:$J,7,),""),"")</f>
        <v>The household relation type is always relative to the reference person of the household. For example, if the father is the reference person and a household member is a son, then if the grandfather were the reference person of the household the same household member would be a grandson. For possible values, see: https://www.ibz.rrn.fgov.be/fileadmin/user_upload/nl/rr/instructies/IT-lijst/IT141_Gezinslid_20171030.pdf</v>
      </c>
      <c r="Q307" s="12" t="str">
        <f>IFERROR(IF(VLOOKUP(A307,VocabularyNL!$A:$H,8)=0,"",VLOOKUP(A307,VocabularyNL!$A:$H,8)),"")</f>
        <v>Het type huishoudrelatie is altijd relatief ten opzichte van de referentiepersoon van het huishouden. Als de vader bijvoorbeeld de referentiepersoon is en een lid van het huishouden een zoon is, dan zou als de grootvader de referentiepersoon van het huishouden was, hetzelfde lid van het huishouden een kleinzoon zijn. Voor mogelijke waarden, zie: https://www.ibz.rrn.fgov.be/fileadmin/user_upload/nl/rr/instructies/IT-lijst/IT141_Gezinslid_20171030.pdf</v>
      </c>
      <c r="R307" s="12" t="str">
        <f>IFERROR(IF(VLOOKUP(A307,VocabularyFR!$A:$H,8)=0,"",VLOOKUP(A307,VocabularyFR!$A:$H,8)),"")</f>
        <v>Le type de relation du ménage est toujours relatif à la personne de référence du ménage. Par exemple, si le père est la personne de référence et qu'un membre du ménage est un fils, alors si le grand-père était la personne de référence du ménage, ce même membre du ménage serait un petit-fils. Pour les valeurs possibles, voir : https://www.ibz.rrn.fgov.be/fileadmin/user_upload/nl/rr/instructies/IT-lijst/IT141_Gezinslid_20171030.pdf</v>
      </c>
      <c r="S307" s="12" t="str">
        <f>VLOOKUP(Table9[[#This Row],[Id]],Vocabulary!A:K,11)</f>
        <v>yes</v>
      </c>
      <c r="T307" s="12" t="str">
        <f>VLOOKUP(Table9[[#This Row],[Id]],Vocabulary!A:L,12)</f>
        <v>yes</v>
      </c>
    </row>
    <row r="308" spans="1:20" ht="115.2" x14ac:dyDescent="0.3">
      <c r="A308" s="4">
        <v>367</v>
      </c>
      <c r="B308" s="12" t="str">
        <f>IF($A308&lt;&gt;"",IF(VLOOKUP($A308,VocabularyAdoption!$A:$K,8,)=0,"",VLOOKUP($A308,VocabularyAdoption!$A:$K,8,)),"")</f>
        <v>Proposed standard</v>
      </c>
      <c r="C308" s="12" t="str">
        <f>IF($A308&lt;&gt;"",VLOOKUP($A308,Vocabulary!$A:$J,6,),"")</f>
        <v>FED</v>
      </c>
      <c r="D308" s="12" t="str">
        <f>IF($A308&lt;&gt;"",VLOOKUP($A308,Vocabulary!$A:$J,8,),"")</f>
        <v>fed-thesaurus</v>
      </c>
      <c r="E308" s="12" t="str">
        <f>IFERROR(VLOOKUP(D308,Prefix!$A:$B,2,),"")</f>
        <v>http://vocab.belgif.be/auth/</v>
      </c>
      <c r="F308" s="12" t="str">
        <f>IF($A308&lt;&gt;"",IF(VLOOKUP($A308,Vocabulary!$A:$J,9,)=0,"",VLOOKUP($A308,Vocabulary!$A:$J,9,)),"")</f>
        <v/>
      </c>
      <c r="G308" s="12" t="str">
        <f>IF($A308&lt;&gt;"",VLOOKUP($A308,Vocabulary!$A:$J,4,),"")</f>
        <v>Organization</v>
      </c>
      <c r="H308" s="12" t="str">
        <f>IF($A308&lt;&gt;"",VLOOKUP($A308,Vocabulary!$A:$J,5,),"")</f>
        <v>ConceptScheme</v>
      </c>
      <c r="I308" s="12" t="str">
        <f>IF(Table9[[#This Row],[URIName]]="",IF(AND(H308="ConceptScheme",LEFT(D308,7) &lt;&gt; "inspire", LEFT(D308,4) &lt;&gt; "oeaw"),CONCATENATE("&lt;",E308,LOWER(IF(F308="",J308,F308)),"&gt;"),CONCATENATE("&lt;",E308,IF(F308="",J308,F308),"&gt;")),CONCATENATE("&lt;",Table9[[#This Row],[URIName]],"&gt;"))</f>
        <v>&lt;http://vocab.belgif.be/auth/function&gt;</v>
      </c>
      <c r="J308" s="12" t="str">
        <f>IF($A308&lt;&gt;"",VLOOKUP($A308,Vocabulary!$A:$J,2,),"")</f>
        <v>Function</v>
      </c>
      <c r="K308" s="12" t="str">
        <f>IFERROR(IF(VLOOKUP(A308,VocabularyNL!$A:$G,6)=0,"",VLOOKUP(A308,VocabularyNL!$A:$G,6)),"")</f>
        <v>Functie</v>
      </c>
      <c r="L308" s="12" t="str">
        <f>IFERROR(IF(VLOOKUP(A308,VocabularyFR!$A:$G,6)=0,"",VLOOKUP(A308,VocabularyFR!$A:$G,6)),"")</f>
        <v>Fonction</v>
      </c>
      <c r="M308" s="12" t="str">
        <f>IFERROR(IF(VLOOKUP(A308,Vocabulary!$A:$F,3)=0,"",VLOOKUP(A308,Vocabulary!$A:$F,3)),"")</f>
        <v>The conceptscheme "Function" contains the possible functions that natural persons and/or companies perform in the company.
Natural persons in their own name OR natural persons who represent an enterprise OR another company as such, can perform functions in a company.
It concerns persons who are authorized to represent the company (eg: administrator, curator ...).</v>
      </c>
      <c r="N308" s="12" t="str">
        <f>IFERROR(IF(VLOOKUP(A308,VocabularyNL!$A:$H,7)=0,"",VLOOKUP(A308,VocabularyNL!$A:$H,7)),"")</f>
        <v>Het conceptscheme "Functie" bevat de mogelijke functies die natuurlijke personen en/of ondernemingen uitoefenen in de onderneming.
Natuurlijke personen in eigen naam OF natuurlijke personen die een onderneming vertegenwoordigen OF een andere onderneming op zich, kunnen functies vervullen in een onderneming.
Het gaat om personen die bevoegd zijn om de onderneming te vertegenwoordigen (bv.: beheerder, curator…).</v>
      </c>
      <c r="O308" s="12" t="str">
        <f>IFERROR(IF(VLOOKUP(A308,VocabularyFR!$A:$H,7)=0,"",VLOOKUP(A308,VocabularyFR!$A:$H,7)),"")</f>
        <v>Le conceptscheme "Fonction" contient les fonctions possibles que des personnes physiques et/ou des entreprises exercent dans l'entreprise.
Des personnes physiques en leur propre nom OU des personnes physiques qui représentent une entreprise OU une autre entreprise en tant que telle peuvent exercer des fonctions dans une entreprise.
Il concerne les personnes autorisées à représenter la société (ex: administrateur, curateur ...).</v>
      </c>
      <c r="P308" s="12" t="str">
        <f>IF($A308&lt;&gt;"",IF(VLOOKUP($A308,Vocabulary!$A:$J,7,)&lt;&gt;"",VLOOKUP($A308,Vocabulary!$A:$J,7,),""),"")</f>
        <v>see https://economie.fgov.be/en/themes/enterprises/crossroads-bank-enterprises/services-administrations/tables-codes (KBO-codes-legal.xls tab Function)</v>
      </c>
      <c r="Q308" s="12" t="str">
        <f>IFERROR(IF(VLOOKUP(A308,VocabularyNL!$A:$H,8)=0,"",VLOOKUP(A308,VocabularyNL!$A:$H,8)),"")</f>
        <v>zie https://economie.fgov.be/nl/themas/ondernemingen/kruispuntbank-van/diensten-voor-administraties/codetabellen (KBO-codes-legal.xls tab Functie)</v>
      </c>
      <c r="R308" s="12" t="str">
        <f>IFERROR(IF(VLOOKUP(A308,VocabularyFR!$A:$H,8)=0,"",VLOOKUP(A308,VocabularyFR!$A:$H,8)),"")</f>
        <v>voir https://economie.fgov.be/fr/themes/entreprises/banque-carrefour-des/services-pour-les/tables-de-codes (KBO-codes-legal.xls, onglet Function)</v>
      </c>
      <c r="S308" s="12" t="str">
        <f>VLOOKUP(Table9[[#This Row],[Id]],Vocabulary!A:K,11)</f>
        <v>no</v>
      </c>
      <c r="T308" s="12" t="str">
        <f>VLOOKUP(Table9[[#This Row],[Id]],Vocabulary!A:L,12)</f>
        <v>yes</v>
      </c>
    </row>
    <row r="309" spans="1:20" ht="43.2" x14ac:dyDescent="0.3">
      <c r="A309" s="4">
        <v>368</v>
      </c>
      <c r="B309" s="12" t="str">
        <f>IF($A309&lt;&gt;"",IF(VLOOKUP($A309,VocabularyAdoption!$A:$K,8,)=0,"",VLOOKUP($A309,VocabularyAdoption!$A:$K,8,)),"")</f>
        <v>Proposed standard</v>
      </c>
      <c r="C309" s="12" t="str">
        <f>IF($A309&lt;&gt;"",VLOOKUP($A309,Vocabulary!$A:$J,6,),"")</f>
        <v>FED</v>
      </c>
      <c r="D309" s="12" t="str">
        <f>IF($A309&lt;&gt;"",VLOOKUP($A309,Vocabulary!$A:$J,8,),"")</f>
        <v>fed-thesaurus</v>
      </c>
      <c r="E309" s="12" t="str">
        <f>IFERROR(VLOOKUP(D309,Prefix!$A:$B,2,),"")</f>
        <v>http://vocab.belgif.be/auth/</v>
      </c>
      <c r="F309" s="12" t="str">
        <f>IF($A309&lt;&gt;"",IF(VLOOKUP($A309,Vocabulary!$A:$J,9,)=0,"",VLOOKUP($A309,Vocabulary!$A:$J,9,)),"")</f>
        <v/>
      </c>
      <c r="G309" s="12" t="str">
        <f>IF($A309&lt;&gt;"",VLOOKUP($A309,Vocabulary!$A:$J,4,),"")</f>
        <v>Person</v>
      </c>
      <c r="H309" s="12" t="str">
        <f>IF($A309&lt;&gt;"",VLOOKUP($A309,Vocabulary!$A:$J,5,),"")</f>
        <v>ConceptScheme</v>
      </c>
      <c r="I309" s="12" t="str">
        <f>IF(Table9[[#This Row],[URIName]]="",IF(AND(H309="ConceptScheme",LEFT(D309,7) &lt;&gt; "inspire", LEFT(D309,4) &lt;&gt; "oeaw"),CONCATENATE("&lt;",E309,LOWER(IF(F309="",J309,F309)),"&gt;"),CONCATENATE("&lt;",E309,IF(F309="",J309,F309),"&gt;")),CONCATENATE("&lt;",Table9[[#This Row],[URIName]],"&gt;"))</f>
        <v>&lt;http://vocab.belgif.be/auth/gendercode&gt;</v>
      </c>
      <c r="J309" s="12" t="str">
        <f>IF($A309&lt;&gt;"",VLOOKUP($A309,Vocabulary!$A:$J,2,),"")</f>
        <v>GenderCode</v>
      </c>
      <c r="K309" s="12" t="str">
        <f>IFERROR(IF(VLOOKUP(A309,VocabularyNL!$A:$G,6)=0,"",VLOOKUP(A309,VocabularyNL!$A:$G,6)),"")</f>
        <v>Geslacht</v>
      </c>
      <c r="L309" s="12" t="str">
        <f>IFERROR(IF(VLOOKUP(A309,VocabularyFR!$A:$G,6)=0,"",VLOOKUP(A309,VocabularyFR!$A:$G,6)),"")</f>
        <v>Sexe</v>
      </c>
      <c r="M309" s="12" t="str">
        <f>IFERROR(IF(VLOOKUP(A309,Vocabulary!$A:$F,3)=0,"",VLOOKUP(A309,Vocabulary!$A:$F,3)),"")</f>
        <v>Gender of a person: 0 = unknown, 1 = male, 2 = female</v>
      </c>
      <c r="N309" s="12" t="str">
        <f>IFERROR(IF(VLOOKUP(A309,VocabularyNL!$A:$H,7)=0,"",VLOOKUP(A309,VocabularyNL!$A:$H,7)),"")</f>
        <v>Geslacht van een persoon: 0 = onbekend, 1 = mannelijk, 2 = vrouwelijk</v>
      </c>
      <c r="O309" s="12" t="str">
        <f>IFERROR(IF(VLOOKUP(A309,VocabularyFR!$A:$H,7)=0,"",VLOOKUP(A309,VocabularyFR!$A:$H,7)),"")</f>
        <v>Le sexe d'une personne: 0 = inconnu, 1 = masculin, 2 = féminin</v>
      </c>
      <c r="P309" s="12" t="str">
        <f>IF($A309&lt;&gt;"",IF(VLOOKUP($A309,Vocabulary!$A:$J,7,)&lt;&gt;"",VLOOKUP($A309,Vocabulary!$A:$J,7,),""),"")</f>
        <v>The definition is aligned with the National Register and with CBSS.
It focuses on the administrative gender, not on the biological sex.</v>
      </c>
      <c r="Q309" s="12" t="str">
        <f>IFERROR(IF(VLOOKUP(A309,VocabularyNL!$A:$H,8)=0,"",VLOOKUP(A309,VocabularyNL!$A:$H,8)),"")</f>
        <v>De definitie is afgestemd op het Nationaal Register en op KSZ.
De focus ligt op het administratieve geslacht, niet op het biologische geslacht.</v>
      </c>
      <c r="R309" s="12" t="str">
        <f>IFERROR(IF(VLOOKUP(A309,VocabularyFR!$A:$H,8)=0,"",VLOOKUP(A309,VocabularyFR!$A:$H,8)),"")</f>
        <v>Cette définition est conforme au Registre national et aux données de la BCSS.
Elle porte sur le genre administratif, et non sur le sexe biologique.</v>
      </c>
      <c r="S309" s="12" t="str">
        <f>VLOOKUP(Table9[[#This Row],[Id]],Vocabulary!A:K,11)</f>
        <v>yes</v>
      </c>
      <c r="T309" s="12" t="str">
        <f>VLOOKUP(Table9[[#This Row],[Id]],Vocabulary!A:L,12)</f>
        <v>yes</v>
      </c>
    </row>
    <row r="310" spans="1:20" ht="158.4" x14ac:dyDescent="0.3">
      <c r="A310" s="4">
        <v>372</v>
      </c>
      <c r="B310" s="12" t="str">
        <f>IF($A310&lt;&gt;"",IF(VLOOKUP($A310,VocabularyAdoption!$A:$K,8,)=0,"",VLOOKUP($A310,VocabularyAdoption!$A:$K,8,)),"")</f>
        <v>Proposed standard</v>
      </c>
      <c r="C310" s="12" t="str">
        <f>IF($A310&lt;&gt;"",VLOOKUP($A310,Vocabulary!$A:$J,6,),"")</f>
        <v>FED</v>
      </c>
      <c r="D310" s="12" t="str">
        <f>IF($A310&lt;&gt;"",VLOOKUP($A310,Vocabulary!$A:$J,8,),"")</f>
        <v>fed-thesaurus</v>
      </c>
      <c r="E310" s="12" t="str">
        <f>IFERROR(VLOOKUP(D310,Prefix!$A:$B,2,),"")</f>
        <v>http://vocab.belgif.be/auth/</v>
      </c>
      <c r="F310" s="12" t="str">
        <f>IF($A310&lt;&gt;"",IF(VLOOKUP($A310,Vocabulary!$A:$J,9,)=0,"",VLOOKUP($A310,Vocabulary!$A:$J,9,)),"")</f>
        <v/>
      </c>
      <c r="G310" s="12" t="str">
        <f>IF($A310&lt;&gt;"",VLOOKUP($A310,Vocabulary!$A:$J,4,),"")</f>
        <v>Organization</v>
      </c>
      <c r="H310" s="12" t="str">
        <f>IF($A310&lt;&gt;"",VLOOKUP($A310,Vocabulary!$A:$J,5,),"")</f>
        <v>ConceptScheme</v>
      </c>
      <c r="I310" s="12" t="str">
        <f>IF(Table9[[#This Row],[URIName]]="",IF(AND(H310="ConceptScheme",LEFT(D310,7) &lt;&gt; "inspire", LEFT(D310,4) &lt;&gt; "oeaw"),CONCATENATE("&lt;",E310,LOWER(IF(F310="",J310,F310)),"&gt;"),CONCATENATE("&lt;",E310,IF(F310="",J310,F310),"&gt;")),CONCATENATE("&lt;",Table9[[#This Row],[URIName]],"&gt;"))</f>
        <v>&lt;http://vocab.belgif.be/auth/legalform&gt;</v>
      </c>
      <c r="J310" s="12" t="str">
        <f>IF($A310&lt;&gt;"",VLOOKUP($A310,Vocabulary!$A:$J,2,),"")</f>
        <v>LegalForm</v>
      </c>
      <c r="K310" s="12" t="str">
        <f>IFERROR(IF(VLOOKUP(A310,VocabularyNL!$A:$G,6)=0,"",VLOOKUP(A310,VocabularyNL!$A:$G,6)),"")</f>
        <v>Rechtsvorm</v>
      </c>
      <c r="L310" s="12" t="str">
        <f>IFERROR(IF(VLOOKUP(A310,VocabularyFR!$A:$G,6)=0,"",VLOOKUP(A310,VocabularyFR!$A:$G,6)),"")</f>
        <v>Forme juridique</v>
      </c>
      <c r="M310" s="12" t="str">
        <f>IFERROR(IF(VLOOKUP(A310,Vocabulary!$A:$F,3)=0,"",VLOOKUP(A310,Vocabulary!$A:$F,3)),"")</f>
        <v>The conceptscheme "LegalForm" indicates the type of company that can be established by legal entities and companies without legal personality.
The different legal forms for companies set up by legal entities are usually determined by law.
Legal forms are maintained for companies without legal personality.
An enterprise natural person has no legal form.
A legal entity or company without legal personality may change over time from a legal form.</v>
      </c>
      <c r="N310" s="12" t="str">
        <f>IFERROR(IF(VLOOKUP(A310,VocabularyNL!$A:$H,7)=0,"",VLOOKUP(A310,VocabularyNL!$A:$H,7)),"")</f>
        <v>Het conceptscheme "Rechtsvorm" duidt het soort onderneming aan dat kan opgericht worden door rechtspersonen en ondernemingen zonder rechtspersoonlijkheid. 
De verschillende rechtsvormen voor ondernemingen opgericht door rechtspersonen zijn meestal bij wet bepaald. 
Voor ondernemingen zonder rechtspersoonlijkheid worden rechtsvormen bijgehouden.
Een onderneming natuurlijke persoon heeft geen rechtsvorm. 
Een onderneming rechtspersoon of een onderneming zonder rechtpersoonlijkheid kunnen in de loop der tijd veranderen van rechtsvorm.</v>
      </c>
      <c r="O310" s="12" t="str">
        <f>IFERROR(IF(VLOOKUP(A310,VocabularyFR!$A:$H,7)=0,"",VLOOKUP(A310,VocabularyFR!$A:$H,7)),"")</f>
        <v>Le conceptscheme "Forme juridique" indique le type de société pouvant être créée par des personnes morales et des sociétés sans personnalité juridique.
Les différentes formes juridiques des sociétés créées par des personnes morales sont généralement déterminées par la loi.
Pour les entreprises sans personnalité juridique, les formes juridiques sont maintenues.
Une entreprise personne physique n'a pas de forme juridique.
Une personne morale ou une entreprise sans personnalité juridique peut changer au fil du temps d’une forme juridique.</v>
      </c>
      <c r="P310" s="12" t="str">
        <f>IF($A310&lt;&gt;"",IF(VLOOKUP($A310,Vocabulary!$A:$J,7,)&lt;&gt;"",VLOOKUP($A310,Vocabulary!$A:$J,7,),""),"")</f>
        <v>see https://economie.fgov.be/en/themes/enterprises/crossroads-bank-enterprises/services-administrations/tables-codes (KBO-codes-legal.xls tab JuridicalForm)</v>
      </c>
      <c r="Q310" s="12" t="str">
        <f>IFERROR(IF(VLOOKUP(A310,VocabularyNL!$A:$H,8)=0,"",VLOOKUP(A310,VocabularyNL!$A:$H,8)),"")</f>
        <v>zie https://economie.fgov.be/nl/themas/ondernemingen/kruispuntbank-van/diensten-voor-administraties/codetabellen (KBO-codes-legal.xls tab JuridicalForm)</v>
      </c>
      <c r="R310" s="12" t="str">
        <f>IFERROR(IF(VLOOKUP(A310,VocabularyFR!$A:$H,8)=0,"",VLOOKUP(A310,VocabularyFR!$A:$H,8)),"")</f>
        <v>voir https://economie.fgov.be/fr/themes/entreprises/banque-carrefour-des/services-pour-les/tables-de-codes (KBO-codes-legal.xls, onglet JuridicalForm)</v>
      </c>
      <c r="S310" s="12" t="str">
        <f>VLOOKUP(Table9[[#This Row],[Id]],Vocabulary!A:K,11)</f>
        <v>no</v>
      </c>
      <c r="T310" s="12" t="str">
        <f>VLOOKUP(Table9[[#This Row],[Id]],Vocabulary!A:L,12)</f>
        <v>yes</v>
      </c>
    </row>
    <row r="311" spans="1:20" ht="72" x14ac:dyDescent="0.3">
      <c r="A311" s="4">
        <v>373</v>
      </c>
      <c r="B311" s="12" t="str">
        <f>IF($A311&lt;&gt;"",IF(VLOOKUP($A311,VocabularyAdoption!$A:$K,8,)=0,"",VLOOKUP($A311,VocabularyAdoption!$A:$K,8,)),"")</f>
        <v>Proposed standard</v>
      </c>
      <c r="C311" s="12" t="str">
        <f>IF($A311&lt;&gt;"",VLOOKUP($A311,Vocabulary!$A:$J,6,),"")</f>
        <v>FED</v>
      </c>
      <c r="D311" s="12" t="str">
        <f>IF($A311&lt;&gt;"",VLOOKUP($A311,Vocabulary!$A:$J,8,),"")</f>
        <v>fed-thesaurus</v>
      </c>
      <c r="E311" s="12" t="str">
        <f>IFERROR(VLOOKUP(D311,Prefix!$A:$B,2,),"")</f>
        <v>http://vocab.belgif.be/auth/</v>
      </c>
      <c r="F311" s="12" t="str">
        <f>IF($A311&lt;&gt;"",IF(VLOOKUP($A311,Vocabulary!$A:$J,9,)=0,"",VLOOKUP($A311,Vocabulary!$A:$J,9,)),"")</f>
        <v/>
      </c>
      <c r="G311" s="12" t="str">
        <f>IF($A311&lt;&gt;"",VLOOKUP($A311,Vocabulary!$A:$J,4,),"")</f>
        <v>Organization</v>
      </c>
      <c r="H311" s="12" t="str">
        <f>IF($A311&lt;&gt;"",VLOOKUP($A311,Vocabulary!$A:$J,5,),"")</f>
        <v>ConceptScheme</v>
      </c>
      <c r="I311" s="12" t="str">
        <f>IF(Table9[[#This Row],[URIName]]="",IF(AND(H311="ConceptScheme",LEFT(D311,7) &lt;&gt; "inspire", LEFT(D311,4) &lt;&gt; "oeaw"),CONCATENATE("&lt;",E311,LOWER(IF(F311="",J311,F311)),"&gt;"),CONCATENATE("&lt;",E311,IF(F311="",J311,F311),"&gt;")),CONCATENATE("&lt;",Table9[[#This Row],[URIName]],"&gt;"))</f>
        <v>&lt;http://vocab.belgif.be/auth/legalstatus&gt;</v>
      </c>
      <c r="J311" s="12" t="str">
        <f>IF($A311&lt;&gt;"",VLOOKUP($A311,Vocabulary!$A:$J,2,),"")</f>
        <v>LegalStatus</v>
      </c>
      <c r="K311" s="12" t="str">
        <f>IFERROR(IF(VLOOKUP(A311,VocabularyNL!$A:$G,6)=0,"",VLOOKUP(A311,VocabularyNL!$A:$G,6)),"")</f>
        <v>Rechtstoestand</v>
      </c>
      <c r="L311" s="12" t="str">
        <f>IFERROR(IF(VLOOKUP(A311,VocabularyFR!$A:$G,6)=0,"",VLOOKUP(A311,VocabularyFR!$A:$G,6)),"")</f>
        <v>Statut juridique</v>
      </c>
      <c r="M311" s="12" t="str">
        <f>IFERROR(IF(VLOOKUP(A311,Vocabulary!$A:$F,3)=0,"",VLOOKUP(A311,Vocabulary!$A:$F,3)),"")</f>
        <v>The conceptscheme "LegalStatus" indicates in which legal situation the company is at any moment in its life cycle.
Legal status of a company may change over time.</v>
      </c>
      <c r="N311" s="12" t="str">
        <f>IFERROR(IF(VLOOKUP(A311,VocabularyNL!$A:$H,7)=0,"",VLOOKUP(A311,VocabularyNL!$A:$H,7)),"")</f>
        <v>Het conceptscheme "Rechtstoestand" geeft aan in welke rechtstoestand de onderneming is op elk ogenblik in zijn levenscyclus. 
Rechtstoestanden van een onderneming kunnen in de loop van de tijd wijzigen.</v>
      </c>
      <c r="O311" s="12" t="str">
        <f>IFERROR(IF(VLOOKUP(A311,VocabularyFR!$A:$H,7)=0,"",VLOOKUP(A311,VocabularyFR!$A:$H,7)),"")</f>
        <v>Le conceptscheme "Statut juridique" indique dans quelle situation juridique se trouve la société à tout moment de son cycle de vie.
Le statut juridique d'une entreprise peut changer avec le temps.</v>
      </c>
      <c r="P311" s="12" t="str">
        <f>IF($A311&lt;&gt;"",IF(VLOOKUP($A311,Vocabulary!$A:$J,7,)&lt;&gt;"",VLOOKUP($A311,Vocabulary!$A:$J,7,),""),"")</f>
        <v>see https://economie.fgov.be/en/themes/enterprises/crossroads-bank-enterprises/services-administrations/tables-codes (KBO-codes-legal.xls tab JuridicalSituation)</v>
      </c>
      <c r="Q311" s="12" t="str">
        <f>IFERROR(IF(VLOOKUP(A311,VocabularyNL!$A:$H,8)=0,"",VLOOKUP(A311,VocabularyNL!$A:$H,8)),"")</f>
        <v>zie https://economie.fgov.be/nl/themas/ondernemingen/kruispuntbank-van/diensten-voor-administraties/codetabellen (KBO-codes-legal.xls tab JuridicalSituation)</v>
      </c>
      <c r="R311" s="12" t="str">
        <f>IFERROR(IF(VLOOKUP(A311,VocabularyFR!$A:$H,8)=0,"",VLOOKUP(A311,VocabularyFR!$A:$H,8)),"")</f>
        <v>voir https://economie.fgov.be/fr/themes/entreprises/banque-carrefour-des/services-pour-les/tables-de-codes ( KBO-codes-legal.xls, onglet JuridicalSituation)</v>
      </c>
      <c r="S311" s="12" t="str">
        <f>VLOOKUP(Table9[[#This Row],[Id]],Vocabulary!A:K,11)</f>
        <v>no</v>
      </c>
      <c r="T311" s="12" t="str">
        <f>VLOOKUP(Table9[[#This Row],[Id]],Vocabulary!A:L,12)</f>
        <v>yes</v>
      </c>
    </row>
    <row r="312" spans="1:20" ht="72" x14ac:dyDescent="0.3">
      <c r="A312" s="4">
        <v>376</v>
      </c>
      <c r="B312" s="12" t="str">
        <f>IF($A312&lt;&gt;"",IF(VLOOKUP($A312,VocabularyAdoption!$A:$K,8,)=0,"",VLOOKUP($A312,VocabularyAdoption!$A:$K,8,)),"")</f>
        <v>Proposed standard</v>
      </c>
      <c r="C312" s="12" t="str">
        <f>IF($A312&lt;&gt;"",VLOOKUP($A312,Vocabulary!$A:$J,6,),"")</f>
        <v>FED</v>
      </c>
      <c r="D312" s="12" t="str">
        <f>IF($A312&lt;&gt;"",VLOOKUP($A312,Vocabulary!$A:$J,8,),"")</f>
        <v>fed-thesaurus</v>
      </c>
      <c r="E312" s="12" t="str">
        <f>IFERROR(VLOOKUP(D312,Prefix!$A:$B,2,),"")</f>
        <v>http://vocab.belgif.be/auth/</v>
      </c>
      <c r="F312" s="12" t="str">
        <f>IF($A312&lt;&gt;"",IF(VLOOKUP($A312,Vocabulary!$A:$J,9,)=0,"",VLOOKUP($A312,Vocabulary!$A:$J,9,)),"")</f>
        <v/>
      </c>
      <c r="G312" s="12" t="str">
        <f>IF($A312&lt;&gt;"",VLOOKUP($A312,Vocabulary!$A:$J,4,),"")</f>
        <v>Organization</v>
      </c>
      <c r="H312" s="12" t="str">
        <f>IF($A312&lt;&gt;"",VLOOKUP($A312,Vocabulary!$A:$J,5,),"")</f>
        <v>ConceptScheme</v>
      </c>
      <c r="I312" s="12" t="str">
        <f>IF(Table9[[#This Row],[URIName]]="",IF(AND(H312="ConceptScheme",LEFT(D312,7) &lt;&gt; "inspire", LEFT(D312,4) &lt;&gt; "oeaw"),CONCATENATE("&lt;",E312,LOWER(IF(F312="",J312,F312)),"&gt;"),CONCATENATE("&lt;",E312,IF(F312="",J312,F312),"&gt;")),CONCATENATE("&lt;",Table9[[#This Row],[URIName]],"&gt;"))</f>
        <v>&lt;http://vocab.belgif.be/auth/organizationtype&gt;</v>
      </c>
      <c r="J312" s="12" t="str">
        <f>IF($A312&lt;&gt;"",VLOOKUP($A312,Vocabulary!$A:$J,2,),"")</f>
        <v>OrganizationType</v>
      </c>
      <c r="K312" s="12" t="str">
        <f>IFERROR(IF(VLOOKUP(A312,VocabularyNL!$A:$G,6)=0,"",VLOOKUP(A312,VocabularyNL!$A:$G,6)),"")</f>
        <v>OrganisatieType</v>
      </c>
      <c r="L312" s="12" t="str">
        <f>IFERROR(IF(VLOOKUP(A312,VocabularyFR!$A:$G,6)=0,"",VLOOKUP(A312,VocabularyFR!$A:$G,6)),"")</f>
        <v>Type d'organisation</v>
      </c>
      <c r="M312" s="12" t="str">
        <f>IFERROR(IF(VLOOKUP(A312,Vocabulary!$A:$F,3)=0,"",VLOOKUP(A312,Vocabulary!$A:$F,3)),"")</f>
        <v>The conceptscheme "OrganizationType" specifies whether the company is
- an enterprise natural person or
- a legal entity/undertaking without legal personality.</v>
      </c>
      <c r="N312" s="12" t="str">
        <f>IFERROR(IF(VLOOKUP(A312,VocabularyNL!$A:$H,7)=0,"",VLOOKUP(A312,VocabularyNL!$A:$H,7)),"")</f>
        <v>Het conceptscheme "OrganisatieType" geeft aan of de onderneming 
-een onderneming natuurlijke persoon is of 
-een rechtspersoon/onderneming zonder rechtspersoonlijkheid.</v>
      </c>
      <c r="O312" s="12" t="str">
        <f>IFERROR(IF(VLOOKUP(A312,VocabularyFR!$A:$H,7)=0,"",VLOOKUP(A312,VocabularyFR!$A:$H,7)),"")</f>
        <v>Le conceptscheme "OrganizationType" spécifie si la société est
- une entreprise personne physique ou
 -une personne morale/entreprise sans personnalité juridique.</v>
      </c>
      <c r="P312" s="12" t="str">
        <f>IF($A312&lt;&gt;"",IF(VLOOKUP($A312,Vocabulary!$A:$J,7,)&lt;&gt;"",VLOOKUP($A312,Vocabulary!$A:$J,7,),""),"")</f>
        <v>see https://economie.fgov.be/en/themes/enterprises/crossroads-bank-enterprises/services-administrations/tables-codes (KBO-codes-legal.xls tab TypeOfEnterprise)</v>
      </c>
      <c r="Q312" s="12" t="str">
        <f>IFERROR(IF(VLOOKUP(A312,VocabularyNL!$A:$H,8)=0,"",VLOOKUP(A312,VocabularyNL!$A:$H,8)),"")</f>
        <v>zie https://economie.fgov.be/nl/themas/ondernemingen/kruispuntbank-van/diensten-voor-administraties/codetabellen (KBO-codes-legal.xls-tabblad TypeOfEnterprise)</v>
      </c>
      <c r="R312" s="12" t="str">
        <f>IFERROR(IF(VLOOKUP(A312,VocabularyFR!$A:$H,8)=0,"",VLOOKUP(A312,VocabularyFR!$A:$H,8)),"")</f>
        <v>voir https://economie.fgov.be/fr/themes/entreprises/banque-carrefour-des/services-pour-les/tables-de-codes (onglet TypeOfEnterprise des codes KBO-codes-legal.xls)</v>
      </c>
      <c r="S312" s="12" t="str">
        <f>VLOOKUP(Table9[[#This Row],[Id]],Vocabulary!A:K,11)</f>
        <v>no</v>
      </c>
      <c r="T312" s="12" t="str">
        <f>VLOOKUP(Table9[[#This Row],[Id]],Vocabulary!A:L,12)</f>
        <v>yes</v>
      </c>
    </row>
    <row r="313" spans="1:20" ht="86.4" x14ac:dyDescent="0.3">
      <c r="A313" s="4">
        <v>377</v>
      </c>
      <c r="B313" s="12" t="str">
        <f>IF($A313&lt;&gt;"",IF(VLOOKUP($A313,VocabularyAdoption!$A:$K,8,)=0,"",VLOOKUP($A313,VocabularyAdoption!$A:$K,8,)),"")</f>
        <v>Proposed standard</v>
      </c>
      <c r="C313" s="12" t="str">
        <f>IF($A313&lt;&gt;"",VLOOKUP($A313,Vocabulary!$A:$J,6,),"")</f>
        <v>FED</v>
      </c>
      <c r="D313" s="12" t="str">
        <f>IF($A313&lt;&gt;"",VLOOKUP($A313,Vocabulary!$A:$J,8,),"")</f>
        <v>fed-thesaurus</v>
      </c>
      <c r="E313" s="12" t="str">
        <f>IFERROR(VLOOKUP(D313,Prefix!$A:$B,2,),"")</f>
        <v>http://vocab.belgif.be/auth/</v>
      </c>
      <c r="F313" s="12" t="str">
        <f>IF($A313&lt;&gt;"",IF(VLOOKUP($A313,Vocabulary!$A:$J,9,)=0,"",VLOOKUP($A313,Vocabulary!$A:$J,9,)),"")</f>
        <v/>
      </c>
      <c r="G313" s="12" t="str">
        <f>IF($A313&lt;&gt;"",VLOOKUP($A313,Vocabulary!$A:$J,4,),"")</f>
        <v>Organization</v>
      </c>
      <c r="H313" s="12" t="str">
        <f>IF($A313&lt;&gt;"",VLOOKUP($A313,Vocabulary!$A:$J,5,),"")</f>
        <v>ConceptScheme</v>
      </c>
      <c r="I313" s="12" t="str">
        <f>IF(Table9[[#This Row],[URIName]]="",IF(AND(H313="ConceptScheme",LEFT(D313,7) &lt;&gt; "inspire", LEFT(D313,4) &lt;&gt; "oeaw"),CONCATENATE("&lt;",E313,LOWER(IF(F313="",J313,F313)),"&gt;"),CONCATENATE("&lt;",E313,IF(F313="",J313,F313),"&gt;")),CONCATENATE("&lt;",Table9[[#This Row],[URIName]],"&gt;"))</f>
        <v>&lt;http://vocab.belgif.be/auth/authorization&gt;</v>
      </c>
      <c r="J313" s="12" t="str">
        <f>IF($A313&lt;&gt;"",VLOOKUP($A313,Vocabulary!$A:$J,2,),"")</f>
        <v>Authorization</v>
      </c>
      <c r="K313" s="12" t="str">
        <f>IFERROR(IF(VLOOKUP(A313,VocabularyNL!$A:$G,6)=0,"",VLOOKUP(A313,VocabularyNL!$A:$G,6)),"")</f>
        <v>Toelating</v>
      </c>
      <c r="L313" s="12" t="str">
        <f>IFERROR(IF(VLOOKUP(A313,VocabularyFR!$A:$G,6)=0,"",VLOOKUP(A313,VocabularyFR!$A:$G,6)),"")</f>
        <v>Autorisation</v>
      </c>
      <c r="M313" s="12" t="str">
        <f>IFERROR(IF(VLOOKUP(A313,Vocabulary!$A:$F,3)=0,"",VLOOKUP(A313,Vocabulary!$A:$F,3)),"")</f>
        <v>The conceptscheme "Authorization" contains the various authorizations allowed by an administration to the company.
By authorizations we mean approvals, permits, licenses, ... that can be issued with the intention of carrying out certain activities.</v>
      </c>
      <c r="N313" s="12" t="str">
        <f>IFERROR(IF(VLOOKUP(A313,VocabularyNL!$A:$H,7)=0,"",VLOOKUP(A313,VocabularyNL!$A:$H,7)),"")</f>
        <v xml:space="preserve">Het conceptscheme "Toelating" bevat de verschillende toelatingen die toegestaan zijn door een administratie aan de onderneming.
Onder toelatingen verstaan we erkenningen, vergunningen, licenties,  ... die uitgereikt kunnen worden met de bedoeling bepaalde activiteiten te mogen uitvoeren. </v>
      </c>
      <c r="O313" s="12" t="str">
        <f>IFERROR(IF(VLOOKUP(A313,VocabularyFR!$A:$H,7)=0,"",VLOOKUP(A313,VocabularyFR!$A:$H,7)),"")</f>
        <v>Le conceptscheme "Autorisation" contient les différentes autorisations autorisées par une administration à la société.
Par autorisations, nous entendons les approbations, permis, licences, ... pouvant être délivrés dans l’intention de réaliser certaines activités.</v>
      </c>
      <c r="P313" s="12" t="str">
        <f>IF($A313&lt;&gt;"",IF(VLOOKUP($A313,Vocabulary!$A:$J,7,)&lt;&gt;"",VLOOKUP($A313,Vocabulary!$A:$J,7,),""),"")</f>
        <v>see https://economie.fgov.be/en/themes/enterprises/crossroads-bank-enterprises/services-administrations/tables-codes (KBO-codes-quality-aut-activities.xls tab 'Permission' )</v>
      </c>
      <c r="Q313" s="12" t="str">
        <f>IFERROR(IF(VLOOKUP(A313,VocabularyNL!$A:$H,8)=0,"",VLOOKUP(A313,VocabularyNL!$A:$H,8)),"")</f>
        <v>zie https://economie.fgov.be/nl/themas/ondernemingen/kruispuntbank-van/diensten-voor-administraties/codetabellen (KBO-codes-kwaliteit-aut-activities.xls tab 'Permission')</v>
      </c>
      <c r="R313" s="12" t="str">
        <f>IFERROR(IF(VLOOKUP(A313,VocabularyFR!$A:$H,8)=0,"",VLOOKUP(A313,VocabularyFR!$A:$H,8)),"")</f>
        <v>voir https://economie.fgov.be/fr/themes/entreprises/banque-carrefour-des/services-pour-les/tables-de-codes (codes KBO-qualité-aut-activités.xls, onglet 'Permission')</v>
      </c>
      <c r="S313" s="12" t="str">
        <f>VLOOKUP(Table9[[#This Row],[Id]],Vocabulary!A:K,11)</f>
        <v>no</v>
      </c>
      <c r="T313" s="12" t="str">
        <f>VLOOKUP(Table9[[#This Row],[Id]],Vocabulary!A:L,12)</f>
        <v>yes</v>
      </c>
    </row>
    <row r="314" spans="1:20" ht="28.8" x14ac:dyDescent="0.3">
      <c r="A314" s="4">
        <v>378</v>
      </c>
      <c r="B314" s="12" t="str">
        <f>IF($A314&lt;&gt;"",IF(VLOOKUP($A314,VocabularyAdoption!$A:$K,8,)=0,"",VLOOKUP($A314,VocabularyAdoption!$A:$K,8,)),"")</f>
        <v>Proposed standard</v>
      </c>
      <c r="C314" s="12" t="str">
        <f>IF($A314&lt;&gt;"",VLOOKUP($A314,Vocabulary!$A:$J,6,),"")</f>
        <v>FED</v>
      </c>
      <c r="D314" s="12" t="str">
        <f>IF($A314&lt;&gt;"",VLOOKUP($A314,Vocabulary!$A:$J,8,),"")</f>
        <v>inspire-code</v>
      </c>
      <c r="E314" s="12" t="str">
        <f>IFERROR(VLOOKUP(D314,Prefix!$A:$B,2,),"")</f>
        <v>http://inspire.ec.europa.eu/codelist/</v>
      </c>
      <c r="F314" s="12" t="str">
        <f>IF($A314&lt;&gt;"",IF(VLOOKUP($A314,Vocabulary!$A:$J,9,)=0,"",VLOOKUP($A314,Vocabulary!$A:$J,9,)),"")</f>
        <v>https://inspire.ec.europa.eu/codelist/GeometryMethodValue</v>
      </c>
      <c r="G314" s="12" t="str">
        <f>IF($A314&lt;&gt;"",VLOOKUP($A314,Vocabulary!$A:$J,4,),"")</f>
        <v>Location</v>
      </c>
      <c r="H314" s="12" t="str">
        <f>IF($A314&lt;&gt;"",VLOOKUP($A314,Vocabulary!$A:$J,5,),"")</f>
        <v>ConceptScheme</v>
      </c>
      <c r="I314" s="12" t="str">
        <f>IF(Table9[[#This Row],[URIName]]="",IF(AND(H314="ConceptScheme",LEFT(D314,7) &lt;&gt; "inspire", LEFT(D314,4) &lt;&gt; "oeaw"),CONCATENATE("&lt;",E314,LOWER(IF(F314="",J314,F314)),"&gt;"),CONCATENATE("&lt;",E314,IF(F314="",J314,F314),"&gt;")),CONCATENATE("&lt;",Table9[[#This Row],[URIName]],"&gt;"))</f>
        <v>&lt;https://inspire.ec.europa.eu/codelist/GeometryMethodValue&gt;</v>
      </c>
      <c r="J314" s="12" t="str">
        <f>IF($A314&lt;&gt;"",VLOOKUP($A314,Vocabulary!$A:$J,2,),"")</f>
        <v>PositionGeometryMethod</v>
      </c>
      <c r="K314" s="12" t="str">
        <f>IFERROR(IF(VLOOKUP(A314,VocabularyNL!$A:$G,6)=0,"",VLOOKUP(A314,VocabularyNL!$A:$G,6)),"")</f>
        <v>Methode geometrische positie</v>
      </c>
      <c r="L314" s="12" t="str">
        <f>IFERROR(IF(VLOOKUP(A314,VocabularyFR!$A:$G,6)=0,"",VLOOKUP(A314,VocabularyFR!$A:$G,6)),"")</f>
        <v>Méthode  position géométrique</v>
      </c>
      <c r="M314" s="12" t="str">
        <f>IFERROR(IF(VLOOKUP(A314,Vocabulary!$A:$F,3)=0,"",VLOOKUP(A314,Vocabulary!$A:$F,3)),"")</f>
        <v>Conceptscheme with Position geometry method values.</v>
      </c>
      <c r="N314" s="12" t="str">
        <f>IFERROR(IF(VLOOKUP(A314,VocabularyNL!$A:$H,7)=0,"",VLOOKUP(A314,VocabularyNL!$A:$H,7)),"")</f>
        <v>Conceptscheme met waarden voor de positiegeometriewerkwijze.</v>
      </c>
      <c r="O314" s="12" t="str">
        <f>IFERROR(IF(VLOOKUP(A314,VocabularyFR!$A:$H,7)=0,"",VLOOKUP(A314,VocabularyFR!$A:$H,7)),"")</f>
        <v>Conceptscheme avec les valeurs de la méthodeposition géométrique.</v>
      </c>
      <c r="P314" s="12" t="str">
        <f>IF($A314&lt;&gt;"",IF(VLOOKUP($A314,Vocabulary!$A:$J,7,)&lt;&gt;"",VLOOKUP($A314,Vocabulary!$A:$J,7,),""),"")</f>
        <v/>
      </c>
      <c r="Q314" s="12" t="str">
        <f>IFERROR(IF(VLOOKUP(A314,VocabularyNL!$A:$H,8)=0,"",VLOOKUP(A314,VocabularyNL!$A:$H,8)),"")</f>
        <v/>
      </c>
      <c r="R314" s="12" t="str">
        <f>IFERROR(IF(VLOOKUP(A314,VocabularyFR!$A:$H,8)=0,"",VLOOKUP(A314,VocabularyFR!$A:$H,8)),"")</f>
        <v/>
      </c>
      <c r="S314" s="12" t="str">
        <f>VLOOKUP(Table9[[#This Row],[Id]],Vocabulary!A:K,11)</f>
        <v>no</v>
      </c>
      <c r="T314" s="12" t="str">
        <f>VLOOKUP(Table9[[#This Row],[Id]],Vocabulary!A:L,12)</f>
        <v>yes</v>
      </c>
    </row>
    <row r="315" spans="1:20" ht="43.2" x14ac:dyDescent="0.3">
      <c r="A315" s="4">
        <v>379</v>
      </c>
      <c r="B315" s="12" t="str">
        <f>IF($A315&lt;&gt;"",IF(VLOOKUP($A315,VocabularyAdoption!$A:$K,8,)=0,"",VLOOKUP($A315,VocabularyAdoption!$A:$K,8,)),"")</f>
        <v>Proposed standard</v>
      </c>
      <c r="C315" s="12" t="str">
        <f>IF($A315&lt;&gt;"",VLOOKUP($A315,Vocabulary!$A:$J,6,),"")</f>
        <v>FED</v>
      </c>
      <c r="D315" s="12" t="str">
        <f>IF($A315&lt;&gt;"",VLOOKUP($A315,Vocabulary!$A:$J,8,),"")</f>
        <v>inspire-code</v>
      </c>
      <c r="E315" s="12" t="str">
        <f>IFERROR(VLOOKUP(D315,Prefix!$A:$B,2,),"")</f>
        <v>http://inspire.ec.europa.eu/codelist/</v>
      </c>
      <c r="F315" s="12" t="str">
        <f>IF($A315&lt;&gt;"",IF(VLOOKUP($A315,Vocabulary!$A:$J,9,)=0,"",VLOOKUP($A315,Vocabulary!$A:$J,9,)),"")</f>
        <v>https://inspire.ec.europa.eu/codelist/GeometrySpecificationValue</v>
      </c>
      <c r="G315" s="12" t="str">
        <f>IF($A315&lt;&gt;"",VLOOKUP($A315,Vocabulary!$A:$J,4,),"")</f>
        <v>Location</v>
      </c>
      <c r="H315" s="12" t="str">
        <f>IF($A315&lt;&gt;"",VLOOKUP($A315,Vocabulary!$A:$J,5,),"")</f>
        <v>ConceptScheme</v>
      </c>
      <c r="I315" s="12" t="str">
        <f>IF(Table9[[#This Row],[URIName]]="",IF(AND(H315="ConceptScheme",LEFT(D315,7) &lt;&gt; "inspire", LEFT(D315,4) &lt;&gt; "oeaw"),CONCATENATE("&lt;",E315,LOWER(IF(F315="",J315,F315)),"&gt;"),CONCATENATE("&lt;",E315,IF(F315="",J315,F315),"&gt;")),CONCATENATE("&lt;",Table9[[#This Row],[URIName]],"&gt;"))</f>
        <v>&lt;https://inspire.ec.europa.eu/codelist/GeometrySpecificationValue&gt;</v>
      </c>
      <c r="J315" s="12" t="str">
        <f>IF($A315&lt;&gt;"",VLOOKUP($A315,Vocabulary!$A:$J,2,),"")</f>
        <v>PositionSpecification</v>
      </c>
      <c r="K315" s="12" t="str">
        <f>IFERROR(IF(VLOOKUP(A315,VocabularyNL!$A:$G,6)=0,"",VLOOKUP(A315,VocabularyNL!$A:$G,6)),"")</f>
        <v>Specificatie positie</v>
      </c>
      <c r="L315" s="12" t="str">
        <f>IFERROR(IF(VLOOKUP(A315,VocabularyFR!$A:$G,6)=0,"",VLOOKUP(A315,VocabularyFR!$A:$G,6)),"")</f>
        <v>Spécification de position</v>
      </c>
      <c r="M315" s="12" t="str">
        <f>IFERROR(IF(VLOOKUP(A315,Vocabulary!$A:$F,3)=0,"",VLOOKUP(A315,Vocabulary!$A:$F,3)),"")</f>
        <v>Conceptscheme with position specification values.</v>
      </c>
      <c r="N315" s="12" t="str">
        <f>IFERROR(IF(VLOOKUP(A315,VocabularyNL!$A:$H,7)=0,"",VLOOKUP(A315,VocabularyNL!$A:$H,7)),"")</f>
        <v>Conceptscheme met waarden voor positiebepaling.</v>
      </c>
      <c r="O315" s="12" t="str">
        <f>IFERROR(IF(VLOOKUP(A315,VocabularyFR!$A:$H,7)=0,"",VLOOKUP(A315,VocabularyFR!$A:$H,7)),"")</f>
        <v>Conceptscheme avec les valeurs de spécification de position.</v>
      </c>
      <c r="P315" s="12" t="str">
        <f>IF($A315&lt;&gt;"",IF(VLOOKUP($A315,Vocabulary!$A:$J,7,)&lt;&gt;"",VLOOKUP($A315,Vocabulary!$A:$J,7,),""),"")</f>
        <v/>
      </c>
      <c r="Q315" s="12" t="str">
        <f>IFERROR(IF(VLOOKUP(A315,VocabularyNL!$A:$H,8)=0,"",VLOOKUP(A315,VocabularyNL!$A:$H,8)),"")</f>
        <v/>
      </c>
      <c r="R315" s="12" t="str">
        <f>IFERROR(IF(VLOOKUP(A315,VocabularyFR!$A:$H,8)=0,"",VLOOKUP(A315,VocabularyFR!$A:$H,8)),"")</f>
        <v/>
      </c>
      <c r="S315" s="12" t="str">
        <f>VLOOKUP(Table9[[#This Row],[Id]],Vocabulary!A:K,11)</f>
        <v>no</v>
      </c>
      <c r="T315" s="12" t="str">
        <f>VLOOKUP(Table9[[#This Row],[Id]],Vocabulary!A:L,12)</f>
        <v>yes</v>
      </c>
    </row>
    <row r="316" spans="1:20" ht="72" x14ac:dyDescent="0.3">
      <c r="A316" s="4">
        <v>380</v>
      </c>
      <c r="B316" s="12" t="str">
        <f>IF($A316&lt;&gt;"",IF(VLOOKUP($A316,VocabularyAdoption!$A:$K,8,)=0,"",VLOOKUP($A316,VocabularyAdoption!$A:$K,8,)),"")</f>
        <v>Proposed standard</v>
      </c>
      <c r="C316" s="12" t="str">
        <f>IF($A316&lt;&gt;"",VLOOKUP($A316,Vocabulary!$A:$J,6,),"")</f>
        <v>FED</v>
      </c>
      <c r="D316" s="12" t="str">
        <f>IF($A316&lt;&gt;"",VLOOKUP($A316,Vocabulary!$A:$J,8,),"")</f>
        <v>fed-thesaurus</v>
      </c>
      <c r="E316" s="12" t="str">
        <f>IFERROR(VLOOKUP(D316,Prefix!$A:$B,2,),"")</f>
        <v>http://vocab.belgif.be/auth/</v>
      </c>
      <c r="F316" s="12" t="str">
        <f>IF($A316&lt;&gt;"",IF(VLOOKUP($A316,Vocabulary!$A:$J,9,)=0,"",VLOOKUP($A316,Vocabulary!$A:$J,9,)),"")</f>
        <v/>
      </c>
      <c r="G316" s="12" t="str">
        <f>IF($A316&lt;&gt;"",VLOOKUP($A316,Vocabulary!$A:$J,4,),"")</f>
        <v>Organization</v>
      </c>
      <c r="H316" s="12" t="str">
        <f>IF($A316&lt;&gt;"",VLOOKUP($A316,Vocabulary!$A:$J,5,),"")</f>
        <v>ConceptScheme</v>
      </c>
      <c r="I316" s="12" t="str">
        <f>IF(Table9[[#This Row],[URIName]]="",IF(AND(H316="ConceptScheme",LEFT(D316,7) &lt;&gt; "inspire", LEFT(D316,4) &lt;&gt; "oeaw"),CONCATENATE("&lt;",E316,LOWER(IF(F316="",J316,F316)),"&gt;"),CONCATENATE("&lt;",E316,IF(F316="",J316,F316),"&gt;")),CONCATENATE("&lt;",Table9[[#This Row],[URIName]],"&gt;"))</f>
        <v>&lt;http://vocab.belgif.be/auth/endreason&gt;</v>
      </c>
      <c r="J316" s="12" t="str">
        <f>IF($A316&lt;&gt;"",VLOOKUP($A316,Vocabulary!$A:$J,2,),"")</f>
        <v>EndReason</v>
      </c>
      <c r="K316" s="12" t="str">
        <f>IFERROR(IF(VLOOKUP(A316,VocabularyNL!$A:$G,6)=0,"",VLOOKUP(A316,VocabularyNL!$A:$G,6)),"")</f>
        <v>Reden stopzetting</v>
      </c>
      <c r="L316" s="12" t="str">
        <f>IFERROR(IF(VLOOKUP(A316,VocabularyFR!$A:$G,6)=0,"",VLOOKUP(A316,VocabularyFR!$A:$G,6)),"")</f>
        <v>Raison d'arrêt</v>
      </c>
      <c r="M316" s="12" t="str">
        <f>IFERROR(IF(VLOOKUP(A316,Vocabulary!$A:$F,3)=0,"",VLOOKUP(A316,Vocabulary!$A:$F,3)),"")</f>
        <v>The conceptscheme "EndReason" gives the reason why an organization or one of its sites has been stopped.</v>
      </c>
      <c r="N316" s="12" t="str">
        <f>IFERROR(IF(VLOOKUP(A316,VocabularyNL!$A:$H,7)=0,"",VLOOKUP(A316,VocabularyNL!$A:$H,7)),"")</f>
        <v xml:space="preserve">Het conceptscheme "Reden stopzetting" geeft de reden weer waarom een onderneming of één van zijn vestigingseenheden  is gestopt. </v>
      </c>
      <c r="O316" s="12" t="str">
        <f>IFERROR(IF(VLOOKUP(A316,VocabularyFR!$A:$H,7)=0,"",VLOOKUP(A316,VocabularyFR!$A:$H,7)),"")</f>
        <v>Le conceptscheme "Raison d'arrêt" donne la raison pour laquelle une entreprise ou une de ses unités d'établissement  a été arrêtée.</v>
      </c>
      <c r="P316" s="12" t="str">
        <f>IF($A316&lt;&gt;"",IF(VLOOKUP($A316,Vocabulary!$A:$J,7,)&lt;&gt;"",VLOOKUP($A316,Vocabulary!$A:$J,7,),""),"")</f>
        <v>see https://economie.fgov.be/en/themes/enterprises/crossroads-bank-enterprises/services-administrations/tables-codes (KBO-codes-legal.xls tab StopReasonEnterprise)</v>
      </c>
      <c r="Q316" s="12" t="str">
        <f>IFERROR(IF(VLOOKUP(A316,VocabularyNL!$A:$H,8)=0,"",VLOOKUP(A316,VocabularyNL!$A:$H,8)),"")</f>
        <v>zie https://economie.fgov.be/nl/themas/ondernemingen/kruispuntbank-van/diensten-voor-administraties/codetabellen (KBO-codes-legal.xls tab StopReasonEnterprise)</v>
      </c>
      <c r="R316" s="12" t="str">
        <f>IFERROR(IF(VLOOKUP(A316,VocabularyFR!$A:$H,8)=0,"",VLOOKUP(A316,VocabularyFR!$A:$H,8)),"")</f>
        <v>voir https://economie.fgov.be/fr/themes/entreprises/banque-carrefour-des/services-pour-les/tables-de-codes (KBO-codes-legal.xls, onglet StopReasonEnterprise )</v>
      </c>
      <c r="S316" s="12" t="str">
        <f>VLOOKUP(Table9[[#This Row],[Id]],Vocabulary!A:K,11)</f>
        <v>no</v>
      </c>
      <c r="T316" s="12" t="str">
        <f>VLOOKUP(Table9[[#This Row],[Id]],Vocabulary!A:L,12)</f>
        <v>yes</v>
      </c>
    </row>
    <row r="317" spans="1:20" ht="28.8" hidden="1" x14ac:dyDescent="0.3">
      <c r="A317" s="4">
        <v>384</v>
      </c>
      <c r="B317" s="12" t="str">
        <f>IF($A317&lt;&gt;"",IF(VLOOKUP($A317,VocabularyAdoption!$A:$K,8,)=0,"",VLOOKUP($A317,VocabularyAdoption!$A:$K,8,)),"")</f>
        <v/>
      </c>
      <c r="C317" s="12" t="str">
        <f>IF($A317&lt;&gt;"",VLOOKUP($A317,Vocabulary!$A:$J,6,),"")</f>
        <v>VL</v>
      </c>
      <c r="D317" s="12" t="str">
        <f>IF($A317&lt;&gt;"",VLOOKUP($A317,Vocabulary!$A:$J,8,),"")</f>
        <v>vl-generiek</v>
      </c>
      <c r="E317" s="12" t="str">
        <f>IFERROR(VLOOKUP(D317,Prefix!$A:$B,2,),"")</f>
        <v>http://data.vlaanderen.be/ns/generiek#</v>
      </c>
      <c r="F317" s="12" t="str">
        <f>IF($A317&lt;&gt;"",IF(VLOOKUP($A317,Vocabulary!$A:$J,9,)=0,"",VLOOKUP($A317,Vocabulary!$A:$J,9,)),"")</f>
        <v/>
      </c>
      <c r="G317" s="12" t="str">
        <f>IF($A317&lt;&gt;"",VLOOKUP($A317,Vocabulary!$A:$J,4,),"")</f>
        <v>Generic</v>
      </c>
      <c r="H317" s="12" t="str">
        <f>IF($A317&lt;&gt;"",VLOOKUP($A317,Vocabulary!$A:$J,5,),"")</f>
        <v>Class</v>
      </c>
      <c r="I317" s="12" t="str">
        <f>IF(Table9[[#This Row],[URIName]]="",IF(AND(H317="ConceptScheme",LEFT(D317,7) &lt;&gt; "inspire", LEFT(D317,4) &lt;&gt; "oeaw"),CONCATENATE("&lt;",E317,LOWER(IF(F317="",J317,F317)),"&gt;"),CONCATENATE("&lt;",E317,IF(F317="",J317,F317),"&gt;")),CONCATENATE("&lt;",Table9[[#This Row],[URIName]],"&gt;"))</f>
        <v>&lt;http://data.vlaanderen.be/ns/generiek#Gebeurtenisdatum&gt;</v>
      </c>
      <c r="J317" s="12" t="str">
        <f>IF($A317&lt;&gt;"",VLOOKUP($A317,Vocabulary!$A:$J,2,),"")</f>
        <v>Gebeurtenisdatum</v>
      </c>
      <c r="K317" s="12" t="str">
        <f>IFERROR(IF(VLOOKUP(A317,VocabularyNL!$A:$G,6)=0,"",VLOOKUP(A317,VocabularyNL!$A:$G,6)),"")</f>
        <v>Gebeurtenisdatum</v>
      </c>
      <c r="L317" s="12" t="str">
        <f>IFERROR(IF(VLOOKUP(A317,VocabularyFR!$A:$G,6)=0,"",VLOOKUP(A317,VocabularyFR!$A:$G,6)),"")</f>
        <v/>
      </c>
      <c r="M317" s="12" t="str">
        <f>IFERROR(IF(VLOOKUP(A317,Vocabulary!$A:$F,3)=0,"",VLOOKUP(A317,Vocabulary!$A:$F,3)),"")</f>
        <v>Datum waarop een gebeurtenis plaatsvond evt op een alternatieve manier beschreven.</v>
      </c>
      <c r="N317" s="12" t="str">
        <f>IFERROR(IF(VLOOKUP(A317,VocabularyNL!$A:$H,7)=0,"",VLOOKUP(A317,VocabularyNL!$A:$H,7)),"")</f>
        <v>Datum waarop een gebeurtenis plaatsvond evt op een alternatieve manier beschreven.</v>
      </c>
      <c r="O317" s="12" t="str">
        <f>IFERROR(IF(VLOOKUP(A317,VocabularyFR!$A:$H,7)=0,"",VLOOKUP(A317,VocabularyFR!$A:$H,7)),"")</f>
        <v/>
      </c>
      <c r="P317" s="12" t="str">
        <f>IF($A317&lt;&gt;"",IF(VLOOKUP($A317,Vocabulary!$A:$J,7,)&lt;&gt;"",VLOOKUP($A317,Vocabulary!$A:$J,7,),""),"")</f>
        <v/>
      </c>
      <c r="Q317" s="12" t="str">
        <f>IFERROR(IF(VLOOKUP(A317,VocabularyNL!$A:$H,8)=0,"",VLOOKUP(A317,VocabularyNL!$A:$H,8)),"")</f>
        <v/>
      </c>
      <c r="R317" s="12" t="str">
        <f>IFERROR(IF(VLOOKUP(A317,VocabularyFR!$A:$H,8)=0,"",VLOOKUP(A317,VocabularyFR!$A:$H,8)),"")</f>
        <v/>
      </c>
      <c r="S317" s="12" t="str">
        <f>VLOOKUP(Table9[[#This Row],[Id]],Vocabulary!A:K,11)</f>
        <v>no</v>
      </c>
      <c r="T317" s="12" t="str">
        <f>VLOOKUP(Table9[[#This Row],[Id]],Vocabulary!A:L,12)</f>
        <v>no</v>
      </c>
    </row>
    <row r="318" spans="1:20" ht="28.8" hidden="1" x14ac:dyDescent="0.3">
      <c r="A318" s="4">
        <v>385</v>
      </c>
      <c r="B318" s="12" t="str">
        <f>IF($A318&lt;&gt;"",IF(VLOOKUP($A318,VocabularyAdoption!$A:$K,8,)=0,"",VLOOKUP($A318,VocabularyAdoption!$A:$K,8,)),"")</f>
        <v/>
      </c>
      <c r="C318" s="12" t="str">
        <f>IF($A318&lt;&gt;"",VLOOKUP($A318,Vocabulary!$A:$J,6,),"")</f>
        <v>VL</v>
      </c>
      <c r="D318" s="12" t="str">
        <f>IF($A318&lt;&gt;"",VLOOKUP($A318,Vocabulary!$A:$J,8,),"")</f>
        <v>vl-generiek</v>
      </c>
      <c r="E318" s="12" t="str">
        <f>IFERROR(VLOOKUP(D318,Prefix!$A:$B,2,),"")</f>
        <v>http://data.vlaanderen.be/ns/generiek#</v>
      </c>
      <c r="F318" s="12" t="str">
        <f>IF($A318&lt;&gt;"",IF(VLOOKUP($A318,Vocabulary!$A:$J,9,)=0,"",VLOOKUP($A318,Vocabulary!$A:$J,9,)),"")</f>
        <v/>
      </c>
      <c r="G318" s="12" t="str">
        <f>IF($A318&lt;&gt;"",VLOOKUP($A318,Vocabulary!$A:$J,4,),"")</f>
        <v>Generic</v>
      </c>
      <c r="H318" s="12" t="str">
        <f>IF($A318&lt;&gt;"",VLOOKUP($A318,Vocabulary!$A:$J,5,),"")</f>
        <v>Class</v>
      </c>
      <c r="I318" s="12" t="str">
        <f>IF(Table9[[#This Row],[URIName]]="",IF(AND(H318="ConceptScheme",LEFT(D318,7) &lt;&gt; "inspire", LEFT(D318,4) &lt;&gt; "oeaw"),CONCATENATE("&lt;",E318,LOWER(IF(F318="",J318,F318)),"&gt;"),CONCATENATE("&lt;",E318,IF(F318="",J318,F318),"&gt;")),CONCATENATE("&lt;",Table9[[#This Row],[URIName]],"&gt;"))</f>
        <v>&lt;http://data.vlaanderen.be/ns/generiek#GeografischePositie&gt;</v>
      </c>
      <c r="J318" s="12" t="str">
        <f>IF($A318&lt;&gt;"",VLOOKUP($A318,Vocabulary!$A:$J,2,),"")</f>
        <v>GeografischePositie</v>
      </c>
      <c r="K318" s="12" t="str">
        <f>IFERROR(IF(VLOOKUP(A318,VocabularyNL!$A:$G,6)=0,"",VLOOKUP(A318,VocabularyNL!$A:$G,6)),"")</f>
        <v>GeografischePositie</v>
      </c>
      <c r="L318" s="12" t="str">
        <f>IFERROR(IF(VLOOKUP(A318,VocabularyFR!$A:$G,6)=0,"",VLOOKUP(A318,VocabularyFR!$A:$G,6)),"")</f>
        <v/>
      </c>
      <c r="M318" s="12" t="str">
        <f>IFERROR(IF(VLOOKUP(A318,Vocabulary!$A:$F,3)=0,"",VLOOKUP(A318,Vocabulary!$A:$F,3)),"")</f>
        <v>Geografische positie aangegeven dmv een punt.</v>
      </c>
      <c r="N318" s="12" t="str">
        <f>IFERROR(IF(VLOOKUP(A318,VocabularyNL!$A:$H,7)=0,"",VLOOKUP(A318,VocabularyNL!$A:$H,7)),"")</f>
        <v>Geografische positie aangegeven dmv een punt.</v>
      </c>
      <c r="O318" s="12" t="str">
        <f>IFERROR(IF(VLOOKUP(A318,VocabularyFR!$A:$H,7)=0,"",VLOOKUP(A318,VocabularyFR!$A:$H,7)),"")</f>
        <v/>
      </c>
      <c r="P318" s="12" t="str">
        <f>IF($A318&lt;&gt;"",IF(VLOOKUP($A318,Vocabulary!$A:$J,7,)&lt;&gt;"",VLOOKUP($A318,Vocabulary!$A:$J,7,),""),"")</f>
        <v/>
      </c>
      <c r="Q318" s="12" t="str">
        <f>IFERROR(IF(VLOOKUP(A318,VocabularyNL!$A:$H,8)=0,"",VLOOKUP(A318,VocabularyNL!$A:$H,8)),"")</f>
        <v/>
      </c>
      <c r="R318" s="12" t="str">
        <f>IFERROR(IF(VLOOKUP(A318,VocabularyFR!$A:$H,8)=0,"",VLOOKUP(A318,VocabularyFR!$A:$H,8)),"")</f>
        <v/>
      </c>
      <c r="S318" s="12" t="str">
        <f>VLOOKUP(Table9[[#This Row],[Id]],Vocabulary!A:K,11)</f>
        <v>no</v>
      </c>
      <c r="T318" s="12" t="str">
        <f>VLOOKUP(Table9[[#This Row],[Id]],Vocabulary!A:L,12)</f>
        <v>no</v>
      </c>
    </row>
    <row r="319" spans="1:20" ht="28.8" hidden="1" x14ac:dyDescent="0.3">
      <c r="A319" s="4">
        <v>386</v>
      </c>
      <c r="B319" s="12" t="str">
        <f>IF($A319&lt;&gt;"",IF(VLOOKUP($A319,VocabularyAdoption!$A:$K,8,)=0,"",VLOOKUP($A319,VocabularyAdoption!$A:$K,8,)),"")</f>
        <v/>
      </c>
      <c r="C319" s="12" t="str">
        <f>IF($A319&lt;&gt;"",VLOOKUP($A319,Vocabulary!$A:$J,6,),"")</f>
        <v>VL</v>
      </c>
      <c r="D319" s="12" t="str">
        <f>IF($A319&lt;&gt;"",VLOOKUP($A319,Vocabulary!$A:$J,8,),"")</f>
        <v>vl-generiek</v>
      </c>
      <c r="E319" s="12" t="str">
        <f>IFERROR(VLOOKUP(D319,Prefix!$A:$B,2,),"")</f>
        <v>http://data.vlaanderen.be/ns/generiek#</v>
      </c>
      <c r="F319" s="12" t="str">
        <f>IF($A319&lt;&gt;"",IF(VLOOKUP($A319,Vocabulary!$A:$J,9,)=0,"",VLOOKUP($A319,Vocabulary!$A:$J,9,)),"")</f>
        <v/>
      </c>
      <c r="G319" s="12" t="str">
        <f>IF($A319&lt;&gt;"",VLOOKUP($A319,Vocabulary!$A:$J,4,),"")</f>
        <v>Generic</v>
      </c>
      <c r="H319" s="12" t="str">
        <f>IF($A319&lt;&gt;"",VLOOKUP($A319,Vocabulary!$A:$J,5,),"")</f>
        <v>Class</v>
      </c>
      <c r="I319" s="12" t="str">
        <f>IF(Table9[[#This Row],[URIName]]="",IF(AND(H319="ConceptScheme",LEFT(D319,7) &lt;&gt; "inspire", LEFT(D319,4) &lt;&gt; "oeaw"),CONCATENATE("&lt;",E319,LOWER(IF(F319="",J319,F319)),"&gt;"),CONCATENATE("&lt;",E319,IF(F319="",J319,F319),"&gt;")),CONCATENATE("&lt;",Table9[[#This Row],[URIName]],"&gt;"))</f>
        <v>&lt;http://data.vlaanderen.be/ns/generiek#GestructureerdeIdentificator&gt;</v>
      </c>
      <c r="J319" s="12" t="str">
        <f>IF($A319&lt;&gt;"",VLOOKUP($A319,Vocabulary!$A:$J,2,),"")</f>
        <v>GestructureerdeIdentificator</v>
      </c>
      <c r="K319" s="12" t="str">
        <f>IFERROR(IF(VLOOKUP(A319,VocabularyNL!$A:$G,6)=0,"",VLOOKUP(A319,VocabularyNL!$A:$G,6)),"")</f>
        <v>GestructureerdeIdentificator</v>
      </c>
      <c r="L319" s="12" t="str">
        <f>IFERROR(IF(VLOOKUP(A319,VocabularyFR!$A:$G,6)=0,"",VLOOKUP(A319,VocabularyFR!$A:$G,6)),"")</f>
        <v/>
      </c>
      <c r="M319" s="12" t="str">
        <f>IFERROR(IF(VLOOKUP(A319,Vocabulary!$A:$F,3)=0,"",VLOOKUP(A319,Vocabulary!$A:$F,3)),"")</f>
        <v>Identificator van een object opgesplitst in zijn onderdelen.</v>
      </c>
      <c r="N319" s="12" t="str">
        <f>IFERROR(IF(VLOOKUP(A319,VocabularyNL!$A:$H,7)=0,"",VLOOKUP(A319,VocabularyNL!$A:$H,7)),"")</f>
        <v>Identificator van een object opgesplitst in zijn onderdelen.</v>
      </c>
      <c r="O319" s="12" t="str">
        <f>IFERROR(IF(VLOOKUP(A319,VocabularyFR!$A:$H,7)=0,"",VLOOKUP(A319,VocabularyFR!$A:$H,7)),"")</f>
        <v/>
      </c>
      <c r="P319" s="12" t="str">
        <f>IF($A319&lt;&gt;"",IF(VLOOKUP($A319,Vocabulary!$A:$J,7,)&lt;&gt;"",VLOOKUP($A319,Vocabulary!$A:$J,7,),""),"")</f>
        <v/>
      </c>
      <c r="Q319" s="12" t="str">
        <f>IFERROR(IF(VLOOKUP(A319,VocabularyNL!$A:$H,8)=0,"",VLOOKUP(A319,VocabularyNL!$A:$H,8)),"")</f>
        <v/>
      </c>
      <c r="R319" s="12" t="str">
        <f>IFERROR(IF(VLOOKUP(A319,VocabularyFR!$A:$H,8)=0,"",VLOOKUP(A319,VocabularyFR!$A:$H,8)),"")</f>
        <v/>
      </c>
      <c r="S319" s="12" t="str">
        <f>VLOOKUP(Table9[[#This Row],[Id]],Vocabulary!A:K,11)</f>
        <v>no</v>
      </c>
      <c r="T319" s="12" t="str">
        <f>VLOOKUP(Table9[[#This Row],[Id]],Vocabulary!A:L,12)</f>
        <v>no</v>
      </c>
    </row>
    <row r="320" spans="1:20" ht="28.8" hidden="1" x14ac:dyDescent="0.3">
      <c r="A320" s="4">
        <v>387</v>
      </c>
      <c r="B320" s="12" t="str">
        <f>IF($A320&lt;&gt;"",IF(VLOOKUP($A320,VocabularyAdoption!$A:$K,8,)=0,"",VLOOKUP($A320,VocabularyAdoption!$A:$K,8,)),"")</f>
        <v/>
      </c>
      <c r="C320" s="12" t="str">
        <f>IF($A320&lt;&gt;"",VLOOKUP($A320,Vocabulary!$A:$J,6,),"")</f>
        <v>VL</v>
      </c>
      <c r="D320" s="12" t="str">
        <f>IF($A320&lt;&gt;"",VLOOKUP($A320,Vocabulary!$A:$J,8,),"")</f>
        <v>vl-generiek</v>
      </c>
      <c r="E320" s="12" t="str">
        <f>IFERROR(VLOOKUP(D320,Prefix!$A:$B,2,),"")</f>
        <v>http://data.vlaanderen.be/ns/generiek#</v>
      </c>
      <c r="F320" s="12" t="str">
        <f>IF($A320&lt;&gt;"",IF(VLOOKUP($A320,Vocabulary!$A:$J,9,)=0,"",VLOOKUP($A320,Vocabulary!$A:$J,9,)),"")</f>
        <v/>
      </c>
      <c r="G320" s="12" t="str">
        <f>IF($A320&lt;&gt;"",VLOOKUP($A320,Vocabulary!$A:$J,4,),"")</f>
        <v>Generic</v>
      </c>
      <c r="H320" s="12" t="str">
        <f>IF($A320&lt;&gt;"",VLOOKUP($A320,Vocabulary!$A:$J,5,),"")</f>
        <v>Property</v>
      </c>
      <c r="I320" s="12" t="str">
        <f>IF(Table9[[#This Row],[URIName]]="",IF(AND(H320="ConceptScheme",LEFT(D320,7) &lt;&gt; "inspire", LEFT(D320,4) &lt;&gt; "oeaw"),CONCATENATE("&lt;",E320,LOWER(IF(F320="",J320,F320)),"&gt;"),CONCATENATE("&lt;",E320,IF(F320="",J320,F320),"&gt;")),CONCATENATE("&lt;",Table9[[#This Row],[URIName]],"&gt;"))</f>
        <v>&lt;http://data.vlaanderen.be/ns/generiek#Gebeurtenisdatum.begin&gt;</v>
      </c>
      <c r="J320" s="12" t="str">
        <f>IF($A320&lt;&gt;"",VLOOKUP($A320,Vocabulary!$A:$J,2,),"")</f>
        <v>Gebeurtenisdatum.begin</v>
      </c>
      <c r="K320" s="12" t="str">
        <f>IFERROR(IF(VLOOKUP(A320,VocabularyNL!$A:$G,6)=0,"",VLOOKUP(A320,VocabularyNL!$A:$G,6)),"")</f>
        <v>Gebeurtenisdatum.begin</v>
      </c>
      <c r="L320" s="12" t="str">
        <f>IFERROR(IF(VLOOKUP(A320,VocabularyFR!$A:$G,6)=0,"",VLOOKUP(A320,VocabularyFR!$A:$G,6)),"")</f>
        <v/>
      </c>
      <c r="M320" s="12" t="str">
        <f>IFERROR(IF(VLOOKUP(A320,Vocabulary!$A:$F,3)=0,"",VLOOKUP(A320,Vocabulary!$A:$F,3)),"")</f>
        <v>Datum en tijd waarop de gebeurtenis startte.</v>
      </c>
      <c r="N320" s="12" t="str">
        <f>IFERROR(IF(VLOOKUP(A320,VocabularyNL!$A:$H,7)=0,"",VLOOKUP(A320,VocabularyNL!$A:$H,7)),"")</f>
        <v>Datum en tijd waarop de gebeurtenis startte.</v>
      </c>
      <c r="O320" s="12" t="str">
        <f>IFERROR(IF(VLOOKUP(A320,VocabularyFR!$A:$H,7)=0,"",VLOOKUP(A320,VocabularyFR!$A:$H,7)),"")</f>
        <v/>
      </c>
      <c r="P320" s="12" t="str">
        <f>IF($A320&lt;&gt;"",IF(VLOOKUP($A320,Vocabulary!$A:$J,7,)&lt;&gt;"",VLOOKUP($A320,Vocabulary!$A:$J,7,),""),"")</f>
        <v/>
      </c>
      <c r="Q320" s="12" t="str">
        <f>IFERROR(IF(VLOOKUP(A320,VocabularyNL!$A:$H,8)=0,"",VLOOKUP(A320,VocabularyNL!$A:$H,8)),"")</f>
        <v/>
      </c>
      <c r="R320" s="12" t="str">
        <f>IFERROR(IF(VLOOKUP(A320,VocabularyFR!$A:$H,8)=0,"",VLOOKUP(A320,VocabularyFR!$A:$H,8)),"")</f>
        <v/>
      </c>
      <c r="S320" s="12" t="str">
        <f>VLOOKUP(Table9[[#This Row],[Id]],Vocabulary!A:K,11)</f>
        <v>no</v>
      </c>
      <c r="T320" s="12" t="str">
        <f>VLOOKUP(Table9[[#This Row],[Id]],Vocabulary!A:L,12)</f>
        <v>no</v>
      </c>
    </row>
    <row r="321" spans="1:20" ht="28.8" hidden="1" x14ac:dyDescent="0.3">
      <c r="A321" s="4">
        <v>388</v>
      </c>
      <c r="B321" s="12" t="str">
        <f>IF($A321&lt;&gt;"",IF(VLOOKUP($A321,VocabularyAdoption!$A:$K,8,)=0,"",VLOOKUP($A321,VocabularyAdoption!$A:$K,8,)),"")</f>
        <v/>
      </c>
      <c r="C321" s="12" t="str">
        <f>IF($A321&lt;&gt;"",VLOOKUP($A321,Vocabulary!$A:$J,6,),"")</f>
        <v>VL</v>
      </c>
      <c r="D321" s="12" t="str">
        <f>IF($A321&lt;&gt;"",VLOOKUP($A321,Vocabulary!$A:$J,8,),"")</f>
        <v>vl-generiek</v>
      </c>
      <c r="E321" s="12" t="str">
        <f>IFERROR(VLOOKUP(D321,Prefix!$A:$B,2,),"")</f>
        <v>http://data.vlaanderen.be/ns/generiek#</v>
      </c>
      <c r="F321" s="12" t="str">
        <f>IF($A321&lt;&gt;"",IF(VLOOKUP($A321,Vocabulary!$A:$J,9,)=0,"",VLOOKUP($A321,Vocabulary!$A:$J,9,)),"")</f>
        <v/>
      </c>
      <c r="G321" s="12" t="str">
        <f>IF($A321&lt;&gt;"",VLOOKUP($A321,Vocabulary!$A:$J,4,),"")</f>
        <v>Generic</v>
      </c>
      <c r="H321" s="12" t="str">
        <f>IF($A321&lt;&gt;"",VLOOKUP($A321,Vocabulary!$A:$J,5,),"")</f>
        <v>Property</v>
      </c>
      <c r="I321" s="12" t="str">
        <f>IF(Table9[[#This Row],[URIName]]="",IF(AND(H321="ConceptScheme",LEFT(D321,7) &lt;&gt; "inspire", LEFT(D321,4) &lt;&gt; "oeaw"),CONCATENATE("&lt;",E321,LOWER(IF(F321="",J321,F321)),"&gt;"),CONCATENATE("&lt;",E321,IF(F321="",J321,F321),"&gt;")),CONCATENATE("&lt;",Table9[[#This Row],[URIName]],"&gt;"))</f>
        <v>&lt;http://data.vlaanderen.be/ns/generiek#TijdsInterval.begin&gt;</v>
      </c>
      <c r="J321" s="12" t="str">
        <f>IF($A321&lt;&gt;"",VLOOKUP($A321,Vocabulary!$A:$J,2,),"")</f>
        <v>TijdsInterval.begin</v>
      </c>
      <c r="K321" s="12" t="str">
        <f>IFERROR(IF(VLOOKUP(A321,VocabularyNL!$A:$G,6)=0,"",VLOOKUP(A321,VocabularyNL!$A:$G,6)),"")</f>
        <v>TijdsInterval.begin</v>
      </c>
      <c r="L321" s="12" t="str">
        <f>IFERROR(IF(VLOOKUP(A321,VocabularyFR!$A:$G,6)=0,"",VLOOKUP(A321,VocabularyFR!$A:$G,6)),"")</f>
        <v/>
      </c>
      <c r="M321" s="12" t="str">
        <f>IFERROR(IF(VLOOKUP(A321,Vocabulary!$A:$F,3)=0,"",VLOOKUP(A321,Vocabulary!$A:$F,3)),"")</f>
        <v>Moment waarop het tijdsinterval begint.</v>
      </c>
      <c r="N321" s="12" t="str">
        <f>IFERROR(IF(VLOOKUP(A321,VocabularyNL!$A:$H,7)=0,"",VLOOKUP(A321,VocabularyNL!$A:$H,7)),"")</f>
        <v>Moment waarop het tijdsinterval begint.</v>
      </c>
      <c r="O321" s="12" t="str">
        <f>IFERROR(IF(VLOOKUP(A321,VocabularyFR!$A:$H,7)=0,"",VLOOKUP(A321,VocabularyFR!$A:$H,7)),"")</f>
        <v/>
      </c>
      <c r="P321" s="12" t="str">
        <f>IF($A321&lt;&gt;"",IF(VLOOKUP($A321,Vocabulary!$A:$J,7,)&lt;&gt;"",VLOOKUP($A321,Vocabulary!$A:$J,7,),""),"")</f>
        <v/>
      </c>
      <c r="Q321" s="12" t="str">
        <f>IFERROR(IF(VLOOKUP(A321,VocabularyNL!$A:$H,8)=0,"",VLOOKUP(A321,VocabularyNL!$A:$H,8)),"")</f>
        <v/>
      </c>
      <c r="R321" s="12" t="str">
        <f>IFERROR(IF(VLOOKUP(A321,VocabularyFR!$A:$H,8)=0,"",VLOOKUP(A321,VocabularyFR!$A:$H,8)),"")</f>
        <v/>
      </c>
      <c r="S321" s="12" t="str">
        <f>VLOOKUP(Table9[[#This Row],[Id]],Vocabulary!A:K,11)</f>
        <v>no</v>
      </c>
      <c r="T321" s="12" t="str">
        <f>VLOOKUP(Table9[[#This Row],[Id]],Vocabulary!A:L,12)</f>
        <v>no</v>
      </c>
    </row>
    <row r="322" spans="1:20" ht="100.8" hidden="1" x14ac:dyDescent="0.3">
      <c r="A322" s="4">
        <v>389</v>
      </c>
      <c r="B322" s="12" t="str">
        <f>IF($A322&lt;&gt;"",IF(VLOOKUP($A322,VocabularyAdoption!$A:$K,8,)=0,"",VLOOKUP($A322,VocabularyAdoption!$A:$K,8,)),"")</f>
        <v/>
      </c>
      <c r="C322" s="12" t="str">
        <f>IF($A322&lt;&gt;"",VLOOKUP($A322,Vocabulary!$A:$J,6,),"")</f>
        <v>VL</v>
      </c>
      <c r="D322" s="12" t="str">
        <f>IF($A322&lt;&gt;"",VLOOKUP($A322,Vocabulary!$A:$J,8,),"")</f>
        <v>vl-generiek</v>
      </c>
      <c r="E322" s="12" t="str">
        <f>IFERROR(VLOOKUP(D322,Prefix!$A:$B,2,),"")</f>
        <v>http://data.vlaanderen.be/ns/generiek#</v>
      </c>
      <c r="F322" s="12" t="str">
        <f>IF($A322&lt;&gt;"",IF(VLOOKUP($A322,Vocabulary!$A:$J,9,)=0,"",VLOOKUP($A322,Vocabulary!$A:$J,9,)),"")</f>
        <v/>
      </c>
      <c r="G322" s="12" t="str">
        <f>IF($A322&lt;&gt;"",VLOOKUP($A322,Vocabulary!$A:$J,4,),"")</f>
        <v>Generic</v>
      </c>
      <c r="H322" s="12" t="str">
        <f>IF($A322&lt;&gt;"",VLOOKUP($A322,Vocabulary!$A:$J,5,),"")</f>
        <v>Property</v>
      </c>
      <c r="I322" s="12" t="str">
        <f>IF(Table9[[#This Row],[URIName]]="",IF(AND(H322="ConceptScheme",LEFT(D322,7) &lt;&gt; "inspire", LEFT(D322,4) &lt;&gt; "oeaw"),CONCATENATE("&lt;",E322,LOWER(IF(F322="",J322,F322)),"&gt;"),CONCATENATE("&lt;",E322,IF(F322="",J322,F322),"&gt;")),CONCATENATE("&lt;",Table9[[#This Row],[URIName]],"&gt;"))</f>
        <v>&lt;http://data.vlaanderen.be/ns/generiek#bewerking&gt;</v>
      </c>
      <c r="J322" s="12" t="str">
        <f>IF($A322&lt;&gt;"",VLOOKUP($A322,Vocabulary!$A:$J,2,),"")</f>
        <v>bewerking</v>
      </c>
      <c r="K322" s="12" t="str">
        <f>IFERROR(IF(VLOOKUP(A322,VocabularyNL!$A:$G,6)=0,"",VLOOKUP(A322,VocabularyNL!$A:$G,6)),"")</f>
        <v>bewerking</v>
      </c>
      <c r="L322" s="12" t="str">
        <f>IFERROR(IF(VLOOKUP(A322,VocabularyFR!$A:$G,6)=0,"",VLOOKUP(A322,VocabularyFR!$A:$G,6)),"")</f>
        <v/>
      </c>
      <c r="M322" s="12" t="str">
        <f>IFERROR(IF(VLOOKUP(A322,Vocabulary!$A:$F,3)=0,"",VLOOKUP(A322,Vocabulary!$A:$F,3)),"")</f>
        <v>Aard vd bewerking die ihkv de activiteit op de entiteit is uitgevoerd.
Gebruik
Bvb "correctie" als de entiteit een record is en bvb gegenereerd werd om het voorgaand record ve object te verbeteren.</v>
      </c>
      <c r="N322" s="12" t="str">
        <f>IFERROR(IF(VLOOKUP(A322,VocabularyNL!$A:$H,7)=0,"",VLOOKUP(A322,VocabularyNL!$A:$H,7)),"")</f>
        <v>Aard vd bewerking die ihkv de activiteit op de entiteit is uitgevoerd.
Gebruik
Bvb "correctie" als de entiteit een record is en bvb gegenereerd werd om het voorgaand record ve object te verbeteren.</v>
      </c>
      <c r="O322" s="12" t="str">
        <f>IFERROR(IF(VLOOKUP(A322,VocabularyFR!$A:$H,7)=0,"",VLOOKUP(A322,VocabularyFR!$A:$H,7)),"")</f>
        <v/>
      </c>
      <c r="P322" s="12" t="str">
        <f>IF($A322&lt;&gt;"",IF(VLOOKUP($A322,Vocabulary!$A:$J,7,)&lt;&gt;"",VLOOKUP($A322,Vocabulary!$A:$J,7,),""),"")</f>
        <v/>
      </c>
      <c r="Q322" s="12" t="str">
        <f>IFERROR(IF(VLOOKUP(A322,VocabularyNL!$A:$H,8)=0,"",VLOOKUP(A322,VocabularyNL!$A:$H,8)),"")</f>
        <v/>
      </c>
      <c r="R322" s="12" t="str">
        <f>IFERROR(IF(VLOOKUP(A322,VocabularyFR!$A:$H,8)=0,"",VLOOKUP(A322,VocabularyFR!$A:$H,8)),"")</f>
        <v/>
      </c>
      <c r="S322" s="12" t="str">
        <f>VLOOKUP(Table9[[#This Row],[Id]],Vocabulary!A:K,11)</f>
        <v>no</v>
      </c>
      <c r="T322" s="12" t="str">
        <f>VLOOKUP(Table9[[#This Row],[Id]],Vocabulary!A:L,12)</f>
        <v>no</v>
      </c>
    </row>
    <row r="323" spans="1:20" ht="86.4" hidden="1" x14ac:dyDescent="0.3">
      <c r="A323" s="4">
        <v>390</v>
      </c>
      <c r="B323" s="12" t="str">
        <f>IF($A323&lt;&gt;"",IF(VLOOKUP($A323,VocabularyAdoption!$A:$K,8,)=0,"",VLOOKUP($A323,VocabularyAdoption!$A:$K,8,)),"")</f>
        <v/>
      </c>
      <c r="C323" s="12" t="str">
        <f>IF($A323&lt;&gt;"",VLOOKUP($A323,Vocabulary!$A:$J,6,),"")</f>
        <v>VL</v>
      </c>
      <c r="D323" s="12" t="str">
        <f>IF($A323&lt;&gt;"",VLOOKUP($A323,Vocabulary!$A:$J,8,),"")</f>
        <v>vl-generiek</v>
      </c>
      <c r="E323" s="12" t="str">
        <f>IFERROR(VLOOKUP(D323,Prefix!$A:$B,2,),"")</f>
        <v>http://data.vlaanderen.be/ns/generiek#</v>
      </c>
      <c r="F323" s="12" t="str">
        <f>IF($A323&lt;&gt;"",IF(VLOOKUP($A323,Vocabulary!$A:$J,9,)=0,"",VLOOKUP($A323,Vocabulary!$A:$J,9,)),"")</f>
        <v/>
      </c>
      <c r="G323" s="12" t="str">
        <f>IF($A323&lt;&gt;"",VLOOKUP($A323,Vocabulary!$A:$J,4,),"")</f>
        <v>Generic</v>
      </c>
      <c r="H323" s="12" t="str">
        <f>IF($A323&lt;&gt;"",VLOOKUP($A323,Vocabulary!$A:$J,5,),"")</f>
        <v>Property</v>
      </c>
      <c r="I323" s="12" t="str">
        <f>IF(Table9[[#This Row],[URIName]]="",IF(AND(H323="ConceptScheme",LEFT(D323,7) &lt;&gt; "inspire", LEFT(D323,4) &lt;&gt; "oeaw"),CONCATENATE("&lt;",E323,LOWER(IF(F323="",J323,F323)),"&gt;"),CONCATENATE("&lt;",E323,IF(F323="",J323,F323),"&gt;")),CONCATENATE("&lt;",Table9[[#This Row],[URIName]],"&gt;"))</f>
        <v>&lt;http://data.vlaanderen.be/ns/generiek#default&gt;</v>
      </c>
      <c r="J323" s="12" t="str">
        <f>IF($A323&lt;&gt;"",VLOOKUP($A323,Vocabulary!$A:$J,2,),"")</f>
        <v>default</v>
      </c>
      <c r="K323" s="12" t="str">
        <f>IFERROR(IF(VLOOKUP(A323,VocabularyNL!$A:$G,6)=0,"",VLOOKUP(A323,VocabularyNL!$A:$G,6)),"")</f>
        <v>default</v>
      </c>
      <c r="L323" s="12" t="str">
        <f>IFERROR(IF(VLOOKUP(A323,VocabularyFR!$A:$G,6)=0,"",VLOOKUP(A323,VocabularyFR!$A:$G,6)),"")</f>
        <v/>
      </c>
      <c r="M323" s="12" t="str">
        <f>IFERROR(IF(VLOOKUP(A323,Vocabulary!$A:$F,3)=0,"",VLOOKUP(A323,Vocabulary!$A:$F,3)),"")</f>
        <v>Geeft aan of de positie een default positie is.
Gebruik
Hieronder wordt de positie verstaan die per default moet worden gebruikt als het object meerdere posities heeft.</v>
      </c>
      <c r="N323" s="12" t="str">
        <f>IFERROR(IF(VLOOKUP(A323,VocabularyNL!$A:$H,7)=0,"",VLOOKUP(A323,VocabularyNL!$A:$H,7)),"")</f>
        <v>Geeft aan of de positie een default positie is.
Gebruik
Hieronder wordt de positie verstaan die per default moet worden gebruikt als het object meerdere posities heeft.</v>
      </c>
      <c r="O323" s="12" t="str">
        <f>IFERROR(IF(VLOOKUP(A323,VocabularyFR!$A:$H,7)=0,"",VLOOKUP(A323,VocabularyFR!$A:$H,7)),"")</f>
        <v/>
      </c>
      <c r="P323" s="12" t="str">
        <f>IF($A323&lt;&gt;"",IF(VLOOKUP($A323,Vocabulary!$A:$J,7,)&lt;&gt;"",VLOOKUP($A323,Vocabulary!$A:$J,7,),""),"")</f>
        <v/>
      </c>
      <c r="Q323" s="12" t="str">
        <f>IFERROR(IF(VLOOKUP(A323,VocabularyNL!$A:$H,8)=0,"",VLOOKUP(A323,VocabularyNL!$A:$H,8)),"")</f>
        <v/>
      </c>
      <c r="R323" s="12" t="str">
        <f>IFERROR(IF(VLOOKUP(A323,VocabularyFR!$A:$H,8)=0,"",VLOOKUP(A323,VocabularyFR!$A:$H,8)),"")</f>
        <v/>
      </c>
      <c r="S323" s="12" t="str">
        <f>VLOOKUP(Table9[[#This Row],[Id]],Vocabulary!A:K,11)</f>
        <v>no</v>
      </c>
      <c r="T323" s="12" t="str">
        <f>VLOOKUP(Table9[[#This Row],[Id]],Vocabulary!A:L,12)</f>
        <v>no</v>
      </c>
    </row>
    <row r="324" spans="1:20" ht="28.8" hidden="1" x14ac:dyDescent="0.3">
      <c r="A324" s="4">
        <v>391</v>
      </c>
      <c r="B324" s="12" t="str">
        <f>IF($A324&lt;&gt;"",IF(VLOOKUP($A324,VocabularyAdoption!$A:$K,8,)=0,"",VLOOKUP($A324,VocabularyAdoption!$A:$K,8,)),"")</f>
        <v/>
      </c>
      <c r="C324" s="12" t="str">
        <f>IF($A324&lt;&gt;"",VLOOKUP($A324,Vocabulary!$A:$J,6,),"")</f>
        <v>VL</v>
      </c>
      <c r="D324" s="12" t="str">
        <f>IF($A324&lt;&gt;"",VLOOKUP($A324,Vocabulary!$A:$J,8,),"")</f>
        <v>vl-generiek</v>
      </c>
      <c r="E324" s="12" t="str">
        <f>IFERROR(VLOOKUP(D324,Prefix!$A:$B,2,),"")</f>
        <v>http://data.vlaanderen.be/ns/generiek#</v>
      </c>
      <c r="F324" s="12" t="str">
        <f>IF($A324&lt;&gt;"",IF(VLOOKUP($A324,Vocabulary!$A:$J,9,)=0,"",VLOOKUP($A324,Vocabulary!$A:$J,9,)),"")</f>
        <v/>
      </c>
      <c r="G324" s="12" t="str">
        <f>IF($A324&lt;&gt;"",VLOOKUP($A324,Vocabulary!$A:$J,4,),"")</f>
        <v>Generic</v>
      </c>
      <c r="H324" s="12" t="str">
        <f>IF($A324&lt;&gt;"",VLOOKUP($A324,Vocabulary!$A:$J,5,),"")</f>
        <v>Property</v>
      </c>
      <c r="I324" s="12" t="str">
        <f>IF(Table9[[#This Row],[URIName]]="",IF(AND(H324="ConceptScheme",LEFT(D324,7) &lt;&gt; "inspire", LEFT(D324,4) &lt;&gt; "oeaw"),CONCATENATE("&lt;",E324,LOWER(IF(F324="",J324,F324)),"&gt;"),CONCATENATE("&lt;",E324,IF(F324="",J324,F324),"&gt;")),CONCATENATE("&lt;",Table9[[#This Row],[URIName]],"&gt;"))</f>
        <v>&lt;http://data.vlaanderen.be/ns/generiek#Gebeurtenisdatum.einde&gt;</v>
      </c>
      <c r="J324" s="12" t="str">
        <f>IF($A324&lt;&gt;"",VLOOKUP($A324,Vocabulary!$A:$J,2,),"")</f>
        <v>Gebeurtenisdatum.einde</v>
      </c>
      <c r="K324" s="12" t="str">
        <f>IFERROR(IF(VLOOKUP(A324,VocabularyNL!$A:$G,6)=0,"",VLOOKUP(A324,VocabularyNL!$A:$G,6)),"")</f>
        <v>Gebeurtenisdatum.einde</v>
      </c>
      <c r="L324" s="12" t="str">
        <f>IFERROR(IF(VLOOKUP(A324,VocabularyFR!$A:$G,6)=0,"",VLOOKUP(A324,VocabularyFR!$A:$G,6)),"")</f>
        <v/>
      </c>
      <c r="M324" s="12" t="str">
        <f>IFERROR(IF(VLOOKUP(A324,Vocabulary!$A:$F,3)=0,"",VLOOKUP(A324,Vocabulary!$A:$F,3)),"")</f>
        <v>Datum en tijd waarop de gebeurtenis eindigde.</v>
      </c>
      <c r="N324" s="12" t="str">
        <f>IFERROR(IF(VLOOKUP(A324,VocabularyNL!$A:$H,7)=0,"",VLOOKUP(A324,VocabularyNL!$A:$H,7)),"")</f>
        <v>Datum en tijd waarop de gebeurtenis eindigde.</v>
      </c>
      <c r="O324" s="12" t="str">
        <f>IFERROR(IF(VLOOKUP(A324,VocabularyFR!$A:$H,7)=0,"",VLOOKUP(A324,VocabularyFR!$A:$H,7)),"")</f>
        <v/>
      </c>
      <c r="P324" s="12" t="str">
        <f>IF($A324&lt;&gt;"",IF(VLOOKUP($A324,Vocabulary!$A:$J,7,)&lt;&gt;"",VLOOKUP($A324,Vocabulary!$A:$J,7,),""),"")</f>
        <v/>
      </c>
      <c r="Q324" s="12" t="str">
        <f>IFERROR(IF(VLOOKUP(A324,VocabularyNL!$A:$H,8)=0,"",VLOOKUP(A324,VocabularyNL!$A:$H,8)),"")</f>
        <v/>
      </c>
      <c r="R324" s="12" t="str">
        <f>IFERROR(IF(VLOOKUP(A324,VocabularyFR!$A:$H,8)=0,"",VLOOKUP(A324,VocabularyFR!$A:$H,8)),"")</f>
        <v/>
      </c>
      <c r="S324" s="12" t="str">
        <f>VLOOKUP(Table9[[#This Row],[Id]],Vocabulary!A:K,11)</f>
        <v>no</v>
      </c>
      <c r="T324" s="12" t="str">
        <f>VLOOKUP(Table9[[#This Row],[Id]],Vocabulary!A:L,12)</f>
        <v>no</v>
      </c>
    </row>
    <row r="325" spans="1:20" ht="28.8" hidden="1" x14ac:dyDescent="0.3">
      <c r="A325" s="4">
        <v>392</v>
      </c>
      <c r="B325" s="12" t="str">
        <f>IF($A325&lt;&gt;"",IF(VLOOKUP($A325,VocabularyAdoption!$A:$K,8,)=0,"",VLOOKUP($A325,VocabularyAdoption!$A:$K,8,)),"")</f>
        <v/>
      </c>
      <c r="C325" s="12" t="str">
        <f>IF($A325&lt;&gt;"",VLOOKUP($A325,Vocabulary!$A:$J,6,),"")</f>
        <v>VL</v>
      </c>
      <c r="D325" s="12" t="str">
        <f>IF($A325&lt;&gt;"",VLOOKUP($A325,Vocabulary!$A:$J,8,),"")</f>
        <v>vl-generiek</v>
      </c>
      <c r="E325" s="12" t="str">
        <f>IFERROR(VLOOKUP(D325,Prefix!$A:$B,2,),"")</f>
        <v>http://data.vlaanderen.be/ns/generiek#</v>
      </c>
      <c r="F325" s="12" t="str">
        <f>IF($A325&lt;&gt;"",IF(VLOOKUP($A325,Vocabulary!$A:$J,9,)=0,"",VLOOKUP($A325,Vocabulary!$A:$J,9,)),"")</f>
        <v/>
      </c>
      <c r="G325" s="12" t="str">
        <f>IF($A325&lt;&gt;"",VLOOKUP($A325,Vocabulary!$A:$J,4,),"")</f>
        <v>Generic</v>
      </c>
      <c r="H325" s="12" t="str">
        <f>IF($A325&lt;&gt;"",VLOOKUP($A325,Vocabulary!$A:$J,5,),"")</f>
        <v>Property</v>
      </c>
      <c r="I325" s="12" t="str">
        <f>IF(Table9[[#This Row],[URIName]]="",IF(AND(H325="ConceptScheme",LEFT(D325,7) &lt;&gt; "inspire", LEFT(D325,4) &lt;&gt; "oeaw"),CONCATENATE("&lt;",E325,LOWER(IF(F325="",J325,F325)),"&gt;"),CONCATENATE("&lt;",E325,IF(F325="",J325,F325),"&gt;")),CONCATENATE("&lt;",Table9[[#This Row],[URIName]],"&gt;"))</f>
        <v>&lt;http://data.vlaanderen.be/ns/generiek#TijdsInterval.einde&gt;</v>
      </c>
      <c r="J325" s="12" t="str">
        <f>IF($A325&lt;&gt;"",VLOOKUP($A325,Vocabulary!$A:$J,2,),"")</f>
        <v>TijdsInterval.einde</v>
      </c>
      <c r="K325" s="12" t="str">
        <f>IFERROR(IF(VLOOKUP(A325,VocabularyNL!$A:$G,6)=0,"",VLOOKUP(A325,VocabularyNL!$A:$G,6)),"")</f>
        <v>TijdsInterval.einde</v>
      </c>
      <c r="L325" s="12" t="str">
        <f>IFERROR(IF(VLOOKUP(A325,VocabularyFR!$A:$G,6)=0,"",VLOOKUP(A325,VocabularyFR!$A:$G,6)),"")</f>
        <v/>
      </c>
      <c r="M325" s="12" t="str">
        <f>IFERROR(IF(VLOOKUP(A325,Vocabulary!$A:$F,3)=0,"",VLOOKUP(A325,Vocabulary!$A:$F,3)),"")</f>
        <v>Moment waarop het tijdsinterval eindigt</v>
      </c>
      <c r="N325" s="12" t="str">
        <f>IFERROR(IF(VLOOKUP(A325,VocabularyNL!$A:$H,7)=0,"",VLOOKUP(A325,VocabularyNL!$A:$H,7)),"")</f>
        <v>Moment waarop het tijdsinterval eindigt</v>
      </c>
      <c r="O325" s="12" t="str">
        <f>IFERROR(IF(VLOOKUP(A325,VocabularyFR!$A:$H,7)=0,"",VLOOKUP(A325,VocabularyFR!$A:$H,7)),"")</f>
        <v/>
      </c>
      <c r="P325" s="12" t="str">
        <f>IF($A325&lt;&gt;"",IF(VLOOKUP($A325,Vocabulary!$A:$J,7,)&lt;&gt;"",VLOOKUP($A325,Vocabulary!$A:$J,7,),""),"")</f>
        <v/>
      </c>
      <c r="Q325" s="12" t="str">
        <f>IFERROR(IF(VLOOKUP(A325,VocabularyNL!$A:$H,8)=0,"",VLOOKUP(A325,VocabularyNL!$A:$H,8)),"")</f>
        <v/>
      </c>
      <c r="R325" s="12" t="str">
        <f>IFERROR(IF(VLOOKUP(A325,VocabularyFR!$A:$H,8)=0,"",VLOOKUP(A325,VocabularyFR!$A:$H,8)),"")</f>
        <v/>
      </c>
      <c r="S325" s="12" t="str">
        <f>VLOOKUP(Table9[[#This Row],[Id]],Vocabulary!A:K,11)</f>
        <v>no</v>
      </c>
      <c r="T325" s="12" t="str">
        <f>VLOOKUP(Table9[[#This Row],[Id]],Vocabulary!A:L,12)</f>
        <v>no</v>
      </c>
    </row>
    <row r="326" spans="1:20" ht="28.8" hidden="1" x14ac:dyDescent="0.3">
      <c r="A326" s="4">
        <v>393</v>
      </c>
      <c r="B326" s="12" t="str">
        <f>IF($A326&lt;&gt;"",IF(VLOOKUP($A326,VocabularyAdoption!$A:$K,8,)=0,"",VLOOKUP($A326,VocabularyAdoption!$A:$K,8,)),"")</f>
        <v/>
      </c>
      <c r="C326" s="12" t="str">
        <f>IF($A326&lt;&gt;"",VLOOKUP($A326,Vocabulary!$A:$J,6,),"")</f>
        <v>VL</v>
      </c>
      <c r="D326" s="12" t="str">
        <f>IF($A326&lt;&gt;"",VLOOKUP($A326,Vocabulary!$A:$J,8,),"")</f>
        <v>vl-generiek</v>
      </c>
      <c r="E326" s="12" t="str">
        <f>IFERROR(VLOOKUP(D326,Prefix!$A:$B,2,),"")</f>
        <v>http://data.vlaanderen.be/ns/generiek#</v>
      </c>
      <c r="F326" s="12" t="str">
        <f>IF($A326&lt;&gt;"",IF(VLOOKUP($A326,Vocabulary!$A:$J,9,)=0,"",VLOOKUP($A326,Vocabulary!$A:$J,9,)),"")</f>
        <v/>
      </c>
      <c r="G326" s="12" t="str">
        <f>IF($A326&lt;&gt;"",VLOOKUP($A326,Vocabulary!$A:$J,4,),"")</f>
        <v>Generic</v>
      </c>
      <c r="H326" s="12" t="str">
        <f>IF($A326&lt;&gt;"",VLOOKUP($A326,Vocabulary!$A:$J,5,),"")</f>
        <v>Property</v>
      </c>
      <c r="I326" s="12" t="str">
        <f>IF(Table9[[#This Row],[URIName]]="",IF(AND(H326="ConceptScheme",LEFT(D326,7) &lt;&gt; "inspire", LEFT(D326,4) &lt;&gt; "oeaw"),CONCATENATE("&lt;",E326,LOWER(IF(F326="",J326,F326)),"&gt;"),CONCATENATE("&lt;",E326,IF(F326="",J326,F326),"&gt;")),CONCATENATE("&lt;",Table9[[#This Row],[URIName]],"&gt;"))</f>
        <v>&lt;http://data.vlaanderen.be/ns/generiek#gestructureerdeIdentificator&gt;</v>
      </c>
      <c r="J326" s="12" t="str">
        <f>IF($A326&lt;&gt;"",VLOOKUP($A326,Vocabulary!$A:$J,2,),"")</f>
        <v>gestructureerdeIdentificator</v>
      </c>
      <c r="K326" s="12" t="str">
        <f>IFERROR(IF(VLOOKUP(A326,VocabularyNL!$A:$G,6)=0,"",VLOOKUP(A326,VocabularyNL!$A:$G,6)),"")</f>
        <v>gestructureerdeIdentificator</v>
      </c>
      <c r="L326" s="12" t="str">
        <f>IFERROR(IF(VLOOKUP(A326,VocabularyFR!$A:$G,6)=0,"",VLOOKUP(A326,VocabularyFR!$A:$G,6)),"")</f>
        <v/>
      </c>
      <c r="M326" s="12" t="str">
        <f>IFERROR(IF(VLOOKUP(A326,Vocabulary!$A:$F,3)=0,"",VLOOKUP(A326,Vocabulary!$A:$F,3)),"")</f>
        <v>Identificator vh object opgesplitst in zijn onderdelen.</v>
      </c>
      <c r="N326" s="12" t="str">
        <f>IFERROR(IF(VLOOKUP(A326,VocabularyNL!$A:$H,7)=0,"",VLOOKUP(A326,VocabularyNL!$A:$H,7)),"")</f>
        <v>Identificator vh object opgesplitst in zijn onderdelen.</v>
      </c>
      <c r="O326" s="12" t="str">
        <f>IFERROR(IF(VLOOKUP(A326,VocabularyFR!$A:$H,7)=0,"",VLOOKUP(A326,VocabularyFR!$A:$H,7)),"")</f>
        <v/>
      </c>
      <c r="P326" s="12" t="str">
        <f>IF($A326&lt;&gt;"",IF(VLOOKUP($A326,Vocabulary!$A:$J,7,)&lt;&gt;"",VLOOKUP($A326,Vocabulary!$A:$J,7,),""),"")</f>
        <v/>
      </c>
      <c r="Q326" s="12" t="str">
        <f>IFERROR(IF(VLOOKUP(A326,VocabularyNL!$A:$H,8)=0,"",VLOOKUP(A326,VocabularyNL!$A:$H,8)),"")</f>
        <v/>
      </c>
      <c r="R326" s="12" t="str">
        <f>IFERROR(IF(VLOOKUP(A326,VocabularyFR!$A:$H,8)=0,"",VLOOKUP(A326,VocabularyFR!$A:$H,8)),"")</f>
        <v/>
      </c>
      <c r="S326" s="12" t="str">
        <f>VLOOKUP(Table9[[#This Row],[Id]],Vocabulary!A:K,11)</f>
        <v>no</v>
      </c>
      <c r="T326" s="12" t="str">
        <f>VLOOKUP(Table9[[#This Row],[Id]],Vocabulary!A:L,12)</f>
        <v>no</v>
      </c>
    </row>
    <row r="327" spans="1:20" ht="115.2" hidden="1" x14ac:dyDescent="0.3">
      <c r="A327" s="4">
        <v>394</v>
      </c>
      <c r="B327" s="12" t="str">
        <f>IF($A327&lt;&gt;"",IF(VLOOKUP($A327,VocabularyAdoption!$A:$K,8,)=0,"",VLOOKUP($A327,VocabularyAdoption!$A:$K,8,)),"")</f>
        <v/>
      </c>
      <c r="C327" s="12" t="str">
        <f>IF($A327&lt;&gt;"",VLOOKUP($A327,Vocabulary!$A:$J,6,),"")</f>
        <v>VL</v>
      </c>
      <c r="D327" s="12" t="str">
        <f>IF($A327&lt;&gt;"",VLOOKUP($A327,Vocabulary!$A:$J,8,),"")</f>
        <v>vl-generiek</v>
      </c>
      <c r="E327" s="12" t="str">
        <f>IFERROR(VLOOKUP(D327,Prefix!$A:$B,2,),"")</f>
        <v>http://data.vlaanderen.be/ns/generiek#</v>
      </c>
      <c r="F327" s="12" t="str">
        <f>IF($A327&lt;&gt;"",IF(VLOOKUP($A327,Vocabulary!$A:$J,9,)=0,"",VLOOKUP($A327,Vocabulary!$A:$J,9,)),"")</f>
        <v/>
      </c>
      <c r="G327" s="12" t="str">
        <f>IF($A327&lt;&gt;"",VLOOKUP($A327,Vocabulary!$A:$J,4,),"")</f>
        <v>Generic</v>
      </c>
      <c r="H327" s="12" t="str">
        <f>IF($A327&lt;&gt;"",VLOOKUP($A327,Vocabulary!$A:$J,5,),"")</f>
        <v>Property</v>
      </c>
      <c r="I327" s="12" t="str">
        <f>IF(Table9[[#This Row],[URIName]]="",IF(AND(H327="ConceptScheme",LEFT(D327,7) &lt;&gt; "inspire", LEFT(D327,4) &lt;&gt; "oeaw"),CONCATENATE("&lt;",E327,LOWER(IF(F327="",J327,F327)),"&gt;"),CONCATENATE("&lt;",E327,IF(F327="",J327,F327),"&gt;")),CONCATENATE("&lt;",Table9[[#This Row],[URIName]],"&gt;"))</f>
        <v>&lt;http://data.vlaanderen.be/ns/generiek#handeldeInOpdrachtVan&gt;</v>
      </c>
      <c r="J327" s="12" t="str">
        <f>IF($A327&lt;&gt;"",VLOOKUP($A327,Vocabulary!$A:$J,2,),"")</f>
        <v>handeldeInOpdrachtVan</v>
      </c>
      <c r="K327" s="12" t="str">
        <f>IFERROR(IF(VLOOKUP(A327,VocabularyNL!$A:$G,6)=0,"",VLOOKUP(A327,VocabularyNL!$A:$G,6)),"")</f>
        <v>handeldeInOpdrachtVan</v>
      </c>
      <c r="L327" s="12" t="str">
        <f>IFERROR(IF(VLOOKUP(A327,VocabularyFR!$A:$G,6)=0,"",VLOOKUP(A327,VocabularyFR!$A:$G,6)),"")</f>
        <v/>
      </c>
      <c r="M327" s="12" t="str">
        <f>IFERROR(IF(VLOOKUP(A327,Vocabulary!$A:$F,3)=0,"",VLOOKUP(A327,Vocabulary!$A:$F,3)),"")</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N327" s="12" t="str">
        <f>IFERROR(IF(VLOOKUP(A327,VocabularyNL!$A:$H,7)=0,"",VLOOKUP(A327,VocabularyNL!$A:$H,7)),"")</f>
        <v>Organisatie die de agent vertegenwoordigt bij het uitvoeren ve specifieke activiteit en waarvan hij/zij de vereiste autoriteit/verantwoordelijkheid heeft gekregen om dit te doen.
Gebruik
De betrokken organisatie behoudt hierbij een zekere verantwoordelijkheid mbt het resultaat vd activiteit.</v>
      </c>
      <c r="O327" s="12" t="str">
        <f>IFERROR(IF(VLOOKUP(A327,VocabularyFR!$A:$H,7)=0,"",VLOOKUP(A327,VocabularyFR!$A:$H,7)),"")</f>
        <v/>
      </c>
      <c r="P327" s="12" t="str">
        <f>IF($A327&lt;&gt;"",IF(VLOOKUP($A327,Vocabulary!$A:$J,7,)&lt;&gt;"",VLOOKUP($A327,Vocabulary!$A:$J,7,),""),"")</f>
        <v/>
      </c>
      <c r="Q327" s="12" t="str">
        <f>IFERROR(IF(VLOOKUP(A327,VocabularyNL!$A:$H,8)=0,"",VLOOKUP(A327,VocabularyNL!$A:$H,8)),"")</f>
        <v/>
      </c>
      <c r="R327" s="12" t="str">
        <f>IFERROR(IF(VLOOKUP(A327,VocabularyFR!$A:$H,8)=0,"",VLOOKUP(A327,VocabularyFR!$A:$H,8)),"")</f>
        <v/>
      </c>
      <c r="S327" s="12" t="str">
        <f>VLOOKUP(Table9[[#This Row],[Id]],Vocabulary!A:K,11)</f>
        <v>no</v>
      </c>
      <c r="T327" s="12" t="str">
        <f>VLOOKUP(Table9[[#This Row],[Id]],Vocabulary!A:L,12)</f>
        <v>no</v>
      </c>
    </row>
    <row r="328" spans="1:20" ht="28.8" hidden="1" x14ac:dyDescent="0.3">
      <c r="A328" s="4">
        <v>395</v>
      </c>
      <c r="B328" s="12" t="str">
        <f>IF($A328&lt;&gt;"",IF(VLOOKUP($A328,VocabularyAdoption!$A:$K,8,)=0,"",VLOOKUP($A328,VocabularyAdoption!$A:$K,8,)),"")</f>
        <v/>
      </c>
      <c r="C328" s="12" t="str">
        <f>IF($A328&lt;&gt;"",VLOOKUP($A328,Vocabulary!$A:$J,6,),"")</f>
        <v>VL</v>
      </c>
      <c r="D328" s="12" t="str">
        <f>IF($A328&lt;&gt;"",VLOOKUP($A328,Vocabulary!$A:$J,8,),"")</f>
        <v>vl-generiek</v>
      </c>
      <c r="E328" s="12" t="str">
        <f>IFERROR(VLOOKUP(D328,Prefix!$A:$B,2,),"")</f>
        <v>http://data.vlaanderen.be/ns/generiek#</v>
      </c>
      <c r="F328" s="12" t="str">
        <f>IF($A328&lt;&gt;"",IF(VLOOKUP($A328,Vocabulary!$A:$J,9,)=0,"",VLOOKUP($A328,Vocabulary!$A:$J,9,)),"")</f>
        <v/>
      </c>
      <c r="G328" s="12" t="str">
        <f>IF($A328&lt;&gt;"",VLOOKUP($A328,Vocabulary!$A:$J,4,),"")</f>
        <v>Generic</v>
      </c>
      <c r="H328" s="12" t="str">
        <f>IF($A328&lt;&gt;"",VLOOKUP($A328,Vocabulary!$A:$J,5,),"")</f>
        <v>Property</v>
      </c>
      <c r="I328" s="12" t="str">
        <f>IF(Table9[[#This Row],[URIName]]="",IF(AND(H328="ConceptScheme",LEFT(D328,7) &lt;&gt; "inspire", LEFT(D328,4) &lt;&gt; "oeaw"),CONCATENATE("&lt;",E328,LOWER(IF(F328="",J328,F328)),"&gt;"),CONCATENATE("&lt;",E328,IF(F328="",J328,F328),"&gt;")),CONCATENATE("&lt;",Table9[[#This Row],[URIName]],"&gt;"))</f>
        <v>&lt;http://data.vlaanderen.be/ns/generiek#lokaleIdentificator&gt;</v>
      </c>
      <c r="J328" s="12" t="str">
        <f>IF($A328&lt;&gt;"",VLOOKUP($A328,Vocabulary!$A:$J,2,),"")</f>
        <v>lokaleIdentificator</v>
      </c>
      <c r="K328" s="12" t="str">
        <f>IFERROR(IF(VLOOKUP(A328,VocabularyNL!$A:$G,6)=0,"",VLOOKUP(A328,VocabularyNL!$A:$G,6)),"")</f>
        <v>lokaleIdentificator</v>
      </c>
      <c r="L328" s="12" t="str">
        <f>IFERROR(IF(VLOOKUP(A328,VocabularyFR!$A:$G,6)=0,"",VLOOKUP(A328,VocabularyFR!$A:$G,6)),"")</f>
        <v/>
      </c>
      <c r="M328" s="12" t="str">
        <f>IFERROR(IF(VLOOKUP(A328,Vocabulary!$A:$F,3)=0,"",VLOOKUP(A328,Vocabulary!$A:$F,3)),"")</f>
        <v>String gebruikt om het object uniek te identificeren binnen de naamruimte.</v>
      </c>
      <c r="N328" s="12" t="str">
        <f>IFERROR(IF(VLOOKUP(A328,VocabularyNL!$A:$H,7)=0,"",VLOOKUP(A328,VocabularyNL!$A:$H,7)),"")</f>
        <v>String gebruikt om het object uniek te identificeren binnen de naamruimte.</v>
      </c>
      <c r="O328" s="12" t="str">
        <f>IFERROR(IF(VLOOKUP(A328,VocabularyFR!$A:$H,7)=0,"",VLOOKUP(A328,VocabularyFR!$A:$H,7)),"")</f>
        <v/>
      </c>
      <c r="P328" s="12" t="str">
        <f>IF($A328&lt;&gt;"",IF(VLOOKUP($A328,Vocabulary!$A:$J,7,)&lt;&gt;"",VLOOKUP($A328,Vocabulary!$A:$J,7,),""),"")</f>
        <v/>
      </c>
      <c r="Q328" s="12" t="str">
        <f>IFERROR(IF(VLOOKUP(A328,VocabularyNL!$A:$H,8)=0,"",VLOOKUP(A328,VocabularyNL!$A:$H,8)),"")</f>
        <v/>
      </c>
      <c r="R328" s="12" t="str">
        <f>IFERROR(IF(VLOOKUP(A328,VocabularyFR!$A:$H,8)=0,"",VLOOKUP(A328,VocabularyFR!$A:$H,8)),"")</f>
        <v/>
      </c>
      <c r="S328" s="12" t="str">
        <f>VLOOKUP(Table9[[#This Row],[Id]],Vocabulary!A:K,11)</f>
        <v>no</v>
      </c>
      <c r="T328" s="12" t="str">
        <f>VLOOKUP(Table9[[#This Row],[Id]],Vocabulary!A:L,12)</f>
        <v>no</v>
      </c>
    </row>
    <row r="329" spans="1:20" ht="72" hidden="1" x14ac:dyDescent="0.3">
      <c r="A329" s="4">
        <v>396</v>
      </c>
      <c r="B329" s="12" t="str">
        <f>IF($A329&lt;&gt;"",IF(VLOOKUP($A329,VocabularyAdoption!$A:$K,8,)=0,"",VLOOKUP($A329,VocabularyAdoption!$A:$K,8,)),"")</f>
        <v/>
      </c>
      <c r="C329" s="12" t="str">
        <f>IF($A329&lt;&gt;"",VLOOKUP($A329,Vocabulary!$A:$J,6,),"")</f>
        <v>VL</v>
      </c>
      <c r="D329" s="12" t="str">
        <f>IF($A329&lt;&gt;"",VLOOKUP($A329,Vocabulary!$A:$J,8,),"")</f>
        <v>vl-generiek</v>
      </c>
      <c r="E329" s="12" t="str">
        <f>IFERROR(VLOOKUP(D329,Prefix!$A:$B,2,),"")</f>
        <v>http://data.vlaanderen.be/ns/generiek#</v>
      </c>
      <c r="F329" s="12" t="str">
        <f>IF($A329&lt;&gt;"",IF(VLOOKUP($A329,Vocabulary!$A:$J,9,)=0,"",VLOOKUP($A329,Vocabulary!$A:$J,9,)),"")</f>
        <v/>
      </c>
      <c r="G329" s="12" t="str">
        <f>IF($A329&lt;&gt;"",VLOOKUP($A329,Vocabulary!$A:$J,4,),"")</f>
        <v>Generic</v>
      </c>
      <c r="H329" s="12" t="str">
        <f>IF($A329&lt;&gt;"",VLOOKUP($A329,Vocabulary!$A:$J,5,),"")</f>
        <v>Property</v>
      </c>
      <c r="I329" s="12" t="str">
        <f>IF(Table9[[#This Row],[URIName]]="",IF(AND(H329="ConceptScheme",LEFT(D329,7) &lt;&gt; "inspire", LEFT(D329,4) &lt;&gt; "oeaw"),CONCATENATE("&lt;",E329,LOWER(IF(F329="",J329,F329)),"&gt;"),CONCATENATE("&lt;",E329,IF(F329="",J329,F329),"&gt;")),CONCATENATE("&lt;",Table9[[#This Row],[URIName]],"&gt;"))</f>
        <v>&lt;http://data.vlaanderen.be/ns/generiek#methode&gt;</v>
      </c>
      <c r="J329" s="12" t="str">
        <f>IF($A329&lt;&gt;"",VLOOKUP($A329,Vocabulary!$A:$J,2,),"")</f>
        <v>methode</v>
      </c>
      <c r="K329" s="12" t="str">
        <f>IFERROR(IF(VLOOKUP(A329,VocabularyNL!$A:$G,6)=0,"",VLOOKUP(A329,VocabularyNL!$A:$G,6)),"")</f>
        <v>methode</v>
      </c>
      <c r="L329" s="12" t="str">
        <f>IFERROR(IF(VLOOKUP(A329,VocabularyFR!$A:$G,6)=0,"",VLOOKUP(A329,VocabularyFR!$A:$G,6)),"")</f>
        <v/>
      </c>
      <c r="M329" s="12" t="str">
        <f>IFERROR(IF(VLOOKUP(A329,Vocabulary!$A:$F,3)=0,"",VLOOKUP(A329,Vocabulary!$A:$F,3)),"")</f>
        <v>De manier waarop het punt werd bepaald.
Gebruik
Bvb positie afgeleid ve bestaand object (bvb door berekening vd centroïde).</v>
      </c>
      <c r="N329" s="12" t="str">
        <f>IFERROR(IF(VLOOKUP(A329,VocabularyNL!$A:$H,7)=0,"",VLOOKUP(A329,VocabularyNL!$A:$H,7)),"")</f>
        <v>De manier waarop het punt werd bepaald.
Gebruik
Bvb positie afgeleid ve bestaand object (bvb door berekening vd centroïde).</v>
      </c>
      <c r="O329" s="12" t="str">
        <f>IFERROR(IF(VLOOKUP(A329,VocabularyFR!$A:$H,7)=0,"",VLOOKUP(A329,VocabularyFR!$A:$H,7)),"")</f>
        <v/>
      </c>
      <c r="P329" s="12" t="str">
        <f>IF($A329&lt;&gt;"",IF(VLOOKUP($A329,Vocabulary!$A:$J,7,)&lt;&gt;"",VLOOKUP($A329,Vocabulary!$A:$J,7,),""),"")</f>
        <v/>
      </c>
      <c r="Q329" s="12" t="str">
        <f>IFERROR(IF(VLOOKUP(A329,VocabularyNL!$A:$H,8)=0,"",VLOOKUP(A329,VocabularyNL!$A:$H,8)),"")</f>
        <v/>
      </c>
      <c r="R329" s="12" t="str">
        <f>IFERROR(IF(VLOOKUP(A329,VocabularyFR!$A:$H,8)=0,"",VLOOKUP(A329,VocabularyFR!$A:$H,8)),"")</f>
        <v/>
      </c>
      <c r="S329" s="12" t="str">
        <f>VLOOKUP(Table9[[#This Row],[Id]],Vocabulary!A:K,11)</f>
        <v>no</v>
      </c>
      <c r="T329" s="12" t="str">
        <f>VLOOKUP(Table9[[#This Row],[Id]],Vocabulary!A:L,12)</f>
        <v>no</v>
      </c>
    </row>
    <row r="330" spans="1:20" ht="144" hidden="1" x14ac:dyDescent="0.3">
      <c r="A330" s="4">
        <v>397</v>
      </c>
      <c r="B330" s="12" t="str">
        <f>IF($A330&lt;&gt;"",IF(VLOOKUP($A330,VocabularyAdoption!$A:$K,8,)=0,"",VLOOKUP($A330,VocabularyAdoption!$A:$K,8,)),"")</f>
        <v/>
      </c>
      <c r="C330" s="12" t="str">
        <f>IF($A330&lt;&gt;"",VLOOKUP($A330,Vocabulary!$A:$J,6,),"")</f>
        <v>VL</v>
      </c>
      <c r="D330" s="12" t="str">
        <f>IF($A330&lt;&gt;"",VLOOKUP($A330,Vocabulary!$A:$J,8,),"")</f>
        <v>vl-generiek</v>
      </c>
      <c r="E330" s="12" t="str">
        <f>IFERROR(VLOOKUP(D330,Prefix!$A:$B,2,),"")</f>
        <v>http://data.vlaanderen.be/ns/generiek#</v>
      </c>
      <c r="F330" s="12" t="str">
        <f>IF($A330&lt;&gt;"",IF(VLOOKUP($A330,Vocabulary!$A:$J,9,)=0,"",VLOOKUP($A330,Vocabulary!$A:$J,9,)),"")</f>
        <v/>
      </c>
      <c r="G330" s="12" t="str">
        <f>IF($A330&lt;&gt;"",VLOOKUP($A330,Vocabulary!$A:$J,4,),"")</f>
        <v>Generic</v>
      </c>
      <c r="H330" s="12" t="str">
        <f>IF($A330&lt;&gt;"",VLOOKUP($A330,Vocabulary!$A:$J,5,),"")</f>
        <v>Property</v>
      </c>
      <c r="I330" s="12" t="str">
        <f>IF(Table9[[#This Row],[URIName]]="",IF(AND(H330="ConceptScheme",LEFT(D330,7) &lt;&gt; "inspire", LEFT(D330,4) &lt;&gt; "oeaw"),CONCATENATE("&lt;",E330,LOWER(IF(F330="",J330,F330)),"&gt;"),CONCATENATE("&lt;",E330,IF(F330="",J330,F330),"&gt;")),CONCATENATE("&lt;",Table9[[#This Row],[URIName]],"&gt;"))</f>
        <v>&lt;http://data.vlaanderen.be/ns/generiek#naamruimte&gt;</v>
      </c>
      <c r="J330" s="12" t="str">
        <f>IF($A330&lt;&gt;"",VLOOKUP($A330,Vocabulary!$A:$J,2,),"")</f>
        <v>naamruimte</v>
      </c>
      <c r="K330" s="12" t="str">
        <f>IFERROR(IF(VLOOKUP(A330,VocabularyNL!$A:$G,6)=0,"",VLOOKUP(A330,VocabularyNL!$A:$G,6)),"")</f>
        <v>naamruimte</v>
      </c>
      <c r="L330" s="12" t="str">
        <f>IFERROR(IF(VLOOKUP(A330,VocabularyFR!$A:$G,6)=0,"",VLOOKUP(A330,VocabularyFR!$A:$G,6)),"")</f>
        <v/>
      </c>
      <c r="M330" s="12" t="str">
        <f>IFERROR(IF(VLOOKUP(A330,Vocabulary!$A:$F,3)=0,"",VLOOKUP(A330,Vocabulary!$A:$F,3)),"")</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N330" s="12" t="str">
        <f>IFERROR(IF(VLOOKUP(A330,VocabularyNL!$A:$H,7)=0,"",VLOOKUP(A330,VocabularyNL!$A:$H,7)),"")</f>
        <v>String die toegvoegd wordt aan de lokaleidentificator om deze globaal uniek te maken.
Gebruik
Laat toe om objecten met dezelfde identificator maar van verschillend type en/of afkomstig uit verschillende domeinen uiteen te houden. In praktijk bv een uri samengesteld uit betekenisvolle elementen zoals een domeinnaam, type en concept (bv http://data.vlaanderen.be/id/adres/).</v>
      </c>
      <c r="O330" s="12" t="str">
        <f>IFERROR(IF(VLOOKUP(A330,VocabularyFR!$A:$H,7)=0,"",VLOOKUP(A330,VocabularyFR!$A:$H,7)),"")</f>
        <v/>
      </c>
      <c r="P330" s="12" t="str">
        <f>IF($A330&lt;&gt;"",IF(VLOOKUP($A330,Vocabulary!$A:$J,7,)&lt;&gt;"",VLOOKUP($A330,Vocabulary!$A:$J,7,),""),"")</f>
        <v/>
      </c>
      <c r="Q330" s="12" t="str">
        <f>IFERROR(IF(VLOOKUP(A330,VocabularyNL!$A:$H,8)=0,"",VLOOKUP(A330,VocabularyNL!$A:$H,8)),"")</f>
        <v/>
      </c>
      <c r="R330" s="12" t="str">
        <f>IFERROR(IF(VLOOKUP(A330,VocabularyFR!$A:$H,8)=0,"",VLOOKUP(A330,VocabularyFR!$A:$H,8)),"")</f>
        <v/>
      </c>
      <c r="S330" s="12" t="str">
        <f>VLOOKUP(Table9[[#This Row],[Id]],Vocabulary!A:K,11)</f>
        <v>no</v>
      </c>
      <c r="T330" s="12" t="str">
        <f>VLOOKUP(Table9[[#This Row],[Id]],Vocabulary!A:L,12)</f>
        <v>no</v>
      </c>
    </row>
    <row r="331" spans="1:20" ht="72" hidden="1" x14ac:dyDescent="0.3">
      <c r="A331" s="4">
        <v>398</v>
      </c>
      <c r="B331" s="12" t="str">
        <f>IF($A331&lt;&gt;"",IF(VLOOKUP($A331,VocabularyAdoption!$A:$K,8,)=0,"",VLOOKUP($A331,VocabularyAdoption!$A:$K,8,)),"")</f>
        <v/>
      </c>
      <c r="C331" s="12" t="str">
        <f>IF($A331&lt;&gt;"",VLOOKUP($A331,Vocabulary!$A:$J,6,),"")</f>
        <v>VL</v>
      </c>
      <c r="D331" s="12" t="str">
        <f>IF($A331&lt;&gt;"",VLOOKUP($A331,Vocabulary!$A:$J,8,),"")</f>
        <v>vl-generiek</v>
      </c>
      <c r="E331" s="12" t="str">
        <f>IFERROR(VLOOKUP(D331,Prefix!$A:$B,2,),"")</f>
        <v>http://data.vlaanderen.be/ns/generiek#</v>
      </c>
      <c r="F331" s="12" t="str">
        <f>IF($A331&lt;&gt;"",IF(VLOOKUP($A331,Vocabulary!$A:$J,9,)=0,"",VLOOKUP($A331,Vocabulary!$A:$J,9,)),"")</f>
        <v/>
      </c>
      <c r="G331" s="12" t="str">
        <f>IF($A331&lt;&gt;"",VLOOKUP($A331,Vocabulary!$A:$J,4,),"")</f>
        <v>Generic</v>
      </c>
      <c r="H331" s="12" t="str">
        <f>IF($A331&lt;&gt;"",VLOOKUP($A331,Vocabulary!$A:$J,5,),"")</f>
        <v>Property</v>
      </c>
      <c r="I331" s="12" t="str">
        <f>IF(Table9[[#This Row],[URIName]]="",IF(AND(H331="ConceptScheme",LEFT(D331,7) &lt;&gt; "inspire", LEFT(D331,4) &lt;&gt; "oeaw"),CONCATENATE("&lt;",E331,LOWER(IF(F331="",J331,F331)),"&gt;"),CONCATENATE("&lt;",E331,IF(F331="",J331,F331),"&gt;")),CONCATENATE("&lt;",Table9[[#This Row],[URIName]],"&gt;"))</f>
        <v>&lt;http://data.vlaanderen.be/ns/generiek#plaats&gt;</v>
      </c>
      <c r="J331" s="12" t="str">
        <f>IF($A331&lt;&gt;"",VLOOKUP($A331,Vocabulary!$A:$J,2,),"")</f>
        <v>plaats</v>
      </c>
      <c r="K331" s="12" t="str">
        <f>IFERROR(IF(VLOOKUP(A331,VocabularyNL!$A:$G,6)=0,"",VLOOKUP(A331,VocabularyNL!$A:$G,6)),"")</f>
        <v>plaats</v>
      </c>
      <c r="L331" s="12" t="str">
        <f>IFERROR(IF(VLOOKUP(A331,VocabularyFR!$A:$G,6)=0,"",VLOOKUP(A331,VocabularyFR!$A:$G,6)),"")</f>
        <v/>
      </c>
      <c r="M331" s="12" t="str">
        <f>IFERROR(IF(VLOOKUP(A331,Vocabulary!$A:$F,3)=0,"",VLOOKUP(A331,Vocabulary!$A:$F,3)),"")</f>
        <v>Plaatsnaam waarmee de Jurisdictie kan worden aangeduid.
Gebruik
Bv de naam ve land.</v>
      </c>
      <c r="N331" s="12" t="str">
        <f>IFERROR(IF(VLOOKUP(A331,VocabularyNL!$A:$H,7)=0,"",VLOOKUP(A331,VocabularyNL!$A:$H,7)),"")</f>
        <v>Plaatsnaam waarmee de Jurisdictie kan worden aangeduid.
Gebruik
Bv de naam ve land.</v>
      </c>
      <c r="O331" s="12" t="str">
        <f>IFERROR(IF(VLOOKUP(A331,VocabularyFR!$A:$H,7)=0,"",VLOOKUP(A331,VocabularyFR!$A:$H,7)),"")</f>
        <v/>
      </c>
      <c r="P331" s="12" t="str">
        <f>IF($A331&lt;&gt;"",IF(VLOOKUP($A331,Vocabulary!$A:$J,7,)&lt;&gt;"",VLOOKUP($A331,Vocabulary!$A:$J,7,),""),"")</f>
        <v/>
      </c>
      <c r="Q331" s="12" t="str">
        <f>IFERROR(IF(VLOOKUP(A331,VocabularyNL!$A:$H,8)=0,"",VLOOKUP(A331,VocabularyNL!$A:$H,8)),"")</f>
        <v/>
      </c>
      <c r="R331" s="12" t="str">
        <f>IFERROR(IF(VLOOKUP(A331,VocabularyFR!$A:$H,8)=0,"",VLOOKUP(A331,VocabularyFR!$A:$H,8)),"")</f>
        <v/>
      </c>
      <c r="S331" s="12" t="str">
        <f>VLOOKUP(Table9[[#This Row],[Id]],Vocabulary!A:K,11)</f>
        <v>no</v>
      </c>
      <c r="T331" s="12" t="str">
        <f>VLOOKUP(Table9[[#This Row],[Id]],Vocabulary!A:L,12)</f>
        <v>no</v>
      </c>
    </row>
    <row r="332" spans="1:20" ht="72" hidden="1" x14ac:dyDescent="0.3">
      <c r="A332" s="4">
        <v>399</v>
      </c>
      <c r="B332" s="12" t="str">
        <f>IF($A332&lt;&gt;"",IF(VLOOKUP($A332,VocabularyAdoption!$A:$K,8,)=0,"",VLOOKUP($A332,VocabularyAdoption!$A:$K,8,)),"")</f>
        <v/>
      </c>
      <c r="C332" s="12" t="str">
        <f>IF($A332&lt;&gt;"",VLOOKUP($A332,Vocabulary!$A:$J,6,),"")</f>
        <v>VL</v>
      </c>
      <c r="D332" s="12" t="str">
        <f>IF($A332&lt;&gt;"",VLOOKUP($A332,Vocabulary!$A:$J,8,),"")</f>
        <v>vl-generiek</v>
      </c>
      <c r="E332" s="12" t="str">
        <f>IFERROR(VLOOKUP(D332,Prefix!$A:$B,2,),"")</f>
        <v>http://data.vlaanderen.be/ns/generiek#</v>
      </c>
      <c r="F332" s="12" t="str">
        <f>IF($A332&lt;&gt;"",IF(VLOOKUP($A332,Vocabulary!$A:$J,9,)=0,"",VLOOKUP($A332,Vocabulary!$A:$J,9,)),"")</f>
        <v/>
      </c>
      <c r="G332" s="12" t="str">
        <f>IF($A332&lt;&gt;"",VLOOKUP($A332,Vocabulary!$A:$J,4,),"")</f>
        <v>Generic</v>
      </c>
      <c r="H332" s="12" t="str">
        <f>IF($A332&lt;&gt;"",VLOOKUP($A332,Vocabulary!$A:$J,5,),"")</f>
        <v>Property</v>
      </c>
      <c r="I332" s="12" t="str">
        <f>IF(Table9[[#This Row],[URIName]]="",IF(AND(H332="ConceptScheme",LEFT(D332,7) &lt;&gt; "inspire", LEFT(D332,4) &lt;&gt; "oeaw"),CONCATENATE("&lt;",E332,LOWER(IF(F332="",J332,F332)),"&gt;"),CONCATENATE("&lt;",E332,IF(F332="",J332,F332),"&gt;")),CONCATENATE("&lt;",Table9[[#This Row],[URIName]],"&gt;"))</f>
        <v>&lt;http://data.vlaanderen.be/ns/generiek#specificatie&gt;</v>
      </c>
      <c r="J332" s="12" t="str">
        <f>IF($A332&lt;&gt;"",VLOOKUP($A332,Vocabulary!$A:$J,2,),"")</f>
        <v>specificatie</v>
      </c>
      <c r="K332" s="12" t="str">
        <f>IFERROR(IF(VLOOKUP(A332,VocabularyNL!$A:$G,6)=0,"",VLOOKUP(A332,VocabularyNL!$A:$G,6)),"")</f>
        <v>specificatie</v>
      </c>
      <c r="L332" s="12" t="str">
        <f>IFERROR(IF(VLOOKUP(A332,VocabularyFR!$A:$G,6)=0,"",VLOOKUP(A332,VocabularyFR!$A:$G,6)),"")</f>
        <v/>
      </c>
      <c r="M332" s="12" t="str">
        <f>IFERROR(IF(VLOOKUP(A332,Vocabulary!$A:$F,3)=0,"",VLOOKUP(A332,Vocabulary!$A:$F,3)),"")</f>
        <v>Het type object op basis waarvan het punt werd bepaald.
Gebruik
Bvb perceel, gebouw...</v>
      </c>
      <c r="N332" s="12" t="str">
        <f>IFERROR(IF(VLOOKUP(A332,VocabularyNL!$A:$H,7)=0,"",VLOOKUP(A332,VocabularyNL!$A:$H,7)),"")</f>
        <v>Het type object op basis waarvan het punt werd bepaald.
Gebruik
Bvb perceel, gebouw...</v>
      </c>
      <c r="O332" s="12" t="str">
        <f>IFERROR(IF(VLOOKUP(A332,VocabularyFR!$A:$H,7)=0,"",VLOOKUP(A332,VocabularyFR!$A:$H,7)),"")</f>
        <v/>
      </c>
      <c r="P332" s="12" t="str">
        <f>IF($A332&lt;&gt;"",IF(VLOOKUP($A332,Vocabulary!$A:$J,7,)&lt;&gt;"",VLOOKUP($A332,Vocabulary!$A:$J,7,),""),"")</f>
        <v/>
      </c>
      <c r="Q332" s="12" t="str">
        <f>IFERROR(IF(VLOOKUP(A332,VocabularyNL!$A:$H,8)=0,"",VLOOKUP(A332,VocabularyNL!$A:$H,8)),"")</f>
        <v/>
      </c>
      <c r="R332" s="12" t="str">
        <f>IFERROR(IF(VLOOKUP(A332,VocabularyFR!$A:$H,8)=0,"",VLOOKUP(A332,VocabularyFR!$A:$H,8)),"")</f>
        <v/>
      </c>
      <c r="S332" s="12" t="str">
        <f>VLOOKUP(Table9[[#This Row],[Id]],Vocabulary!A:K,11)</f>
        <v>no</v>
      </c>
      <c r="T332" s="12" t="str">
        <f>VLOOKUP(Table9[[#This Row],[Id]],Vocabulary!A:L,12)</f>
        <v>no</v>
      </c>
    </row>
    <row r="333" spans="1:20" ht="28.8" hidden="1" x14ac:dyDescent="0.3">
      <c r="A333" s="4">
        <v>400</v>
      </c>
      <c r="B333" s="12" t="str">
        <f>IF($A333&lt;&gt;"",IF(VLOOKUP($A333,VocabularyAdoption!$A:$K,8,)=0,"",VLOOKUP($A333,VocabularyAdoption!$A:$K,8,)),"")</f>
        <v/>
      </c>
      <c r="C333" s="12" t="str">
        <f>IF($A333&lt;&gt;"",VLOOKUP($A333,Vocabulary!$A:$J,6,),"")</f>
        <v>VL</v>
      </c>
      <c r="D333" s="12" t="str">
        <f>IF($A333&lt;&gt;"",VLOOKUP($A333,Vocabulary!$A:$J,8,),"")</f>
        <v>vl-generiek</v>
      </c>
      <c r="E333" s="12" t="str">
        <f>IFERROR(VLOOKUP(D333,Prefix!$A:$B,2,),"")</f>
        <v>http://data.vlaanderen.be/ns/generiek#</v>
      </c>
      <c r="F333" s="12" t="str">
        <f>IF($A333&lt;&gt;"",IF(VLOOKUP($A333,Vocabulary!$A:$J,9,)=0,"",VLOOKUP($A333,Vocabulary!$A:$J,9,)),"")</f>
        <v/>
      </c>
      <c r="G333" s="12" t="str">
        <f>IF($A333&lt;&gt;"",VLOOKUP($A333,Vocabulary!$A:$J,4,),"")</f>
        <v>Generic</v>
      </c>
      <c r="H333" s="12" t="str">
        <f>IF($A333&lt;&gt;"",VLOOKUP($A333,Vocabulary!$A:$J,5,),"")</f>
        <v>Property</v>
      </c>
      <c r="I333" s="12" t="str">
        <f>IF(Table9[[#This Row],[URIName]]="",IF(AND(H333="ConceptScheme",LEFT(D333,7) &lt;&gt; "inspire", LEFT(D333,4) &lt;&gt; "oeaw"),CONCATENATE("&lt;",E333,LOWER(IF(F333="",J333,F333)),"&gt;"),CONCATENATE("&lt;",E333,IF(F333="",J333,F333),"&gt;")),CONCATENATE("&lt;",Table9[[#This Row],[URIName]],"&gt;"))</f>
        <v>&lt;http://data.vlaanderen.be/ns/generiek#tussentijdstip&gt;</v>
      </c>
      <c r="J333" s="12" t="str">
        <f>IF($A333&lt;&gt;"",VLOOKUP($A333,Vocabulary!$A:$J,2,),"")</f>
        <v>tussentijdstip</v>
      </c>
      <c r="K333" s="12" t="str">
        <f>IFERROR(IF(VLOOKUP(A333,VocabularyNL!$A:$G,6)=0,"",VLOOKUP(A333,VocabularyNL!$A:$G,6)),"")</f>
        <v>tussentijdstip</v>
      </c>
      <c r="L333" s="12" t="str">
        <f>IFERROR(IF(VLOOKUP(A333,VocabularyFR!$A:$G,6)=0,"",VLOOKUP(A333,VocabularyFR!$A:$G,6)),"")</f>
        <v/>
      </c>
      <c r="M333" s="12" t="str">
        <f>IFERROR(IF(VLOOKUP(A333,Vocabulary!$A:$F,3)=0,"",VLOOKUP(A333,Vocabulary!$A:$F,3)),"")</f>
        <v>Datum en tijd van een moment tussen begin en einde.</v>
      </c>
      <c r="N333" s="12" t="str">
        <f>IFERROR(IF(VLOOKUP(A333,VocabularyNL!$A:$H,7)=0,"",VLOOKUP(A333,VocabularyNL!$A:$H,7)),"")</f>
        <v>Datum en tijd van een moment tussen begin en einde.</v>
      </c>
      <c r="O333" s="12" t="str">
        <f>IFERROR(IF(VLOOKUP(A333,VocabularyFR!$A:$H,7)=0,"",VLOOKUP(A333,VocabularyFR!$A:$H,7)),"")</f>
        <v/>
      </c>
      <c r="P333" s="12" t="str">
        <f>IF($A333&lt;&gt;"",IF(VLOOKUP($A333,Vocabulary!$A:$J,7,)&lt;&gt;"",VLOOKUP($A333,Vocabulary!$A:$J,7,),""),"")</f>
        <v/>
      </c>
      <c r="Q333" s="12" t="str">
        <f>IFERROR(IF(VLOOKUP(A333,VocabularyNL!$A:$H,8)=0,"",VLOOKUP(A333,VocabularyNL!$A:$H,8)),"")</f>
        <v/>
      </c>
      <c r="R333" s="12" t="str">
        <f>IFERROR(IF(VLOOKUP(A333,VocabularyFR!$A:$H,8)=0,"",VLOOKUP(A333,VocabularyFR!$A:$H,8)),"")</f>
        <v/>
      </c>
      <c r="S333" s="12" t="str">
        <f>VLOOKUP(Table9[[#This Row],[Id]],Vocabulary!A:K,11)</f>
        <v>no</v>
      </c>
      <c r="T333" s="12" t="str">
        <f>VLOOKUP(Table9[[#This Row],[Id]],Vocabulary!A:L,12)</f>
        <v>no</v>
      </c>
    </row>
    <row r="334" spans="1:20" ht="28.8" hidden="1" x14ac:dyDescent="0.3">
      <c r="A334" s="4">
        <v>401</v>
      </c>
      <c r="B334" s="12" t="str">
        <f>IF($A334&lt;&gt;"",IF(VLOOKUP($A334,VocabularyAdoption!$A:$K,8,)=0,"",VLOOKUP($A334,VocabularyAdoption!$A:$K,8,)),"")</f>
        <v/>
      </c>
      <c r="C334" s="12" t="str">
        <f>IF($A334&lt;&gt;"",VLOOKUP($A334,Vocabulary!$A:$J,6,),"")</f>
        <v>VL</v>
      </c>
      <c r="D334" s="12" t="str">
        <f>IF($A334&lt;&gt;"",VLOOKUP($A334,Vocabulary!$A:$J,8,),"")</f>
        <v>vl-generiek</v>
      </c>
      <c r="E334" s="12" t="str">
        <f>IFERROR(VLOOKUP(D334,Prefix!$A:$B,2,),"")</f>
        <v>http://data.vlaanderen.be/ns/generiek#</v>
      </c>
      <c r="F334" s="12" t="str">
        <f>IF($A334&lt;&gt;"",IF(VLOOKUP($A334,Vocabulary!$A:$J,9,)=0,"",VLOOKUP($A334,Vocabulary!$A:$J,9,)),"")</f>
        <v/>
      </c>
      <c r="G334" s="12" t="str">
        <f>IF($A334&lt;&gt;"",VLOOKUP($A334,Vocabulary!$A:$J,4,),"")</f>
        <v>Generic</v>
      </c>
      <c r="H334" s="12" t="str">
        <f>IF($A334&lt;&gt;"",VLOOKUP($A334,Vocabulary!$A:$J,5,),"")</f>
        <v>Property</v>
      </c>
      <c r="I334" s="12" t="str">
        <f>IF(Table9[[#This Row],[URIName]]="",IF(AND(H334="ConceptScheme",LEFT(D334,7) &lt;&gt; "inspire", LEFT(D334,4) &lt;&gt; "oeaw"),CONCATENATE("&lt;",E334,LOWER(IF(F334="",J334,F334)),"&gt;"),CONCATENATE("&lt;",E334,IF(F334="",J334,F334),"&gt;")),CONCATENATE("&lt;",Table9[[#This Row],[URIName]],"&gt;"))</f>
        <v>&lt;http://data.vlaanderen.be/ns/generiek#versieIdentificator&gt;</v>
      </c>
      <c r="J334" s="12" t="str">
        <f>IF($A334&lt;&gt;"",VLOOKUP($A334,Vocabulary!$A:$J,2,),"")</f>
        <v>versieIdentificator</v>
      </c>
      <c r="K334" s="12" t="str">
        <f>IFERROR(IF(VLOOKUP(A334,VocabularyNL!$A:$G,6)=0,"",VLOOKUP(A334,VocabularyNL!$A:$G,6)),"")</f>
        <v>versieIdentificator</v>
      </c>
      <c r="L334" s="12" t="str">
        <f>IFERROR(IF(VLOOKUP(A334,VocabularyFR!$A:$G,6)=0,"",VLOOKUP(A334,VocabularyFR!$A:$G,6)),"")</f>
        <v/>
      </c>
      <c r="M334" s="12" t="str">
        <f>IFERROR(IF(VLOOKUP(A334,Vocabulary!$A:$F,3)=0,"",VLOOKUP(A334,Vocabulary!$A:$F,3)),"")</f>
        <v>Identificator van de specifieke versie van een object.</v>
      </c>
      <c r="N334" s="12" t="str">
        <f>IFERROR(IF(VLOOKUP(A334,VocabularyNL!$A:$H,7)=0,"",VLOOKUP(A334,VocabularyNL!$A:$H,7)),"")</f>
        <v>Identificator van de specifieke versie van een object.</v>
      </c>
      <c r="O334" s="12" t="str">
        <f>IFERROR(IF(VLOOKUP(A334,VocabularyFR!$A:$H,7)=0,"",VLOOKUP(A334,VocabularyFR!$A:$H,7)),"")</f>
        <v/>
      </c>
      <c r="P334" s="12" t="str">
        <f>IF($A334&lt;&gt;"",IF(VLOOKUP($A334,Vocabulary!$A:$J,7,)&lt;&gt;"",VLOOKUP($A334,Vocabulary!$A:$J,7,),""),"")</f>
        <v/>
      </c>
      <c r="Q334" s="12" t="str">
        <f>IFERROR(IF(VLOOKUP(A334,VocabularyNL!$A:$H,8)=0,"",VLOOKUP(A334,VocabularyNL!$A:$H,8)),"")</f>
        <v/>
      </c>
      <c r="R334" s="12" t="str">
        <f>IFERROR(IF(VLOOKUP(A334,VocabularyFR!$A:$H,8)=0,"",VLOOKUP(A334,VocabularyFR!$A:$H,8)),"")</f>
        <v/>
      </c>
      <c r="S334" s="12" t="str">
        <f>VLOOKUP(Table9[[#This Row],[Id]],Vocabulary!A:K,11)</f>
        <v>no</v>
      </c>
      <c r="T334" s="12" t="str">
        <f>VLOOKUP(Table9[[#This Row],[Id]],Vocabulary!A:L,12)</f>
        <v>no</v>
      </c>
    </row>
    <row r="335" spans="1:20" ht="57.6" hidden="1" x14ac:dyDescent="0.3">
      <c r="A335" s="4">
        <v>402</v>
      </c>
      <c r="B335" s="12" t="str">
        <f>IF($A335&lt;&gt;"",IF(VLOOKUP($A335,VocabularyAdoption!$A:$K,8,)=0,"",VLOOKUP($A335,VocabularyAdoption!$A:$K,8,)),"")</f>
        <v/>
      </c>
      <c r="C335" s="12" t="str">
        <f>IF($A335&lt;&gt;"",VLOOKUP($A335,Vocabulary!$A:$J,6,),"")</f>
        <v>VL</v>
      </c>
      <c r="D335" s="12" t="str">
        <f>IF($A335&lt;&gt;"",VLOOKUP($A335,Vocabulary!$A:$J,8,),"")</f>
        <v>vl-adres</v>
      </c>
      <c r="E335" s="12" t="str">
        <f>IFERROR(VLOOKUP(D335,Prefix!$A:$B,2,),"")</f>
        <v>http://data.vlaanderen.be/ns/adres#</v>
      </c>
      <c r="F335" s="12" t="str">
        <f>IF($A335&lt;&gt;"",IF(VLOOKUP($A335,Vocabulary!$A:$J,9,)=0,"",VLOOKUP($A335,Vocabulary!$A:$J,9,)),"")</f>
        <v/>
      </c>
      <c r="G335" s="12" t="str">
        <f>IF($A335&lt;&gt;"",VLOOKUP($A335,Vocabulary!$A:$J,4,),"")</f>
        <v>Location</v>
      </c>
      <c r="H335" s="12" t="str">
        <f>IF($A335&lt;&gt;"",VLOOKUP($A335,Vocabulary!$A:$J,5,),"")</f>
        <v>Class</v>
      </c>
      <c r="I335" s="12" t="str">
        <f>IF(Table9[[#This Row],[URIName]]="",IF(AND(H335="ConceptScheme",LEFT(D335,7) &lt;&gt; "inspire", LEFT(D335,4) &lt;&gt; "oeaw"),CONCATENATE("&lt;",E335,LOWER(IF(F335="",J335,F335)),"&gt;"),CONCATENATE("&lt;",E335,IF(F335="",J335,F335),"&gt;")),CONCATENATE("&lt;",Table9[[#This Row],[URIName]],"&gt;"))</f>
        <v>&lt;http://data.vlaanderen.be/ns/adres#Adreslocator&gt;</v>
      </c>
      <c r="J335" s="12" t="str">
        <f>IF($A335&lt;&gt;"",VLOOKUP($A335,Vocabulary!$A:$J,2,),"")</f>
        <v>Adreslocator</v>
      </c>
      <c r="K335" s="12" t="str">
        <f>IFERROR(IF(VLOOKUP(A335,VocabularyNL!$A:$G,6)=0,"",VLOOKUP(A335,VocabularyNL!$A:$G,6)),"")</f>
        <v>Adreslocator</v>
      </c>
      <c r="L335" s="12" t="str">
        <f>IFERROR(IF(VLOOKUP(A335,VocabularyFR!$A:$G,6)=0,"",VLOOKUP(A335,VocabularyFR!$A:$G,6)),"")</f>
        <v/>
      </c>
      <c r="M335" s="12" t="str">
        <f>IFERROR(IF(VLOOKUP(A335,Vocabulary!$A:$F,3)=0,"",VLOOKUP(A335,Vocabulary!$A:$F,3)),"")</f>
        <v>Menselijk leesbare aanduiding of naam die een gebruiker of applicatie toelaat om het adres te onderscheiden van naburige adressen in de straat, de administratieve eenheid etc waarin het adres ligt.</v>
      </c>
      <c r="N335" s="12" t="str">
        <f>IFERROR(IF(VLOOKUP(A335,VocabularyNL!$A:$H,7)=0,"",VLOOKUP(A335,VocabularyNL!$A:$H,7)),"")</f>
        <v>Menselijk leesbare aanduiding of naam die een gebruiker of applicatie toelaat om het adres te onderscheiden van naburige adressen in de straat, de administratieve eenheid etc waarin het adres ligt.</v>
      </c>
      <c r="O335" s="12" t="str">
        <f>IFERROR(IF(VLOOKUP(A335,VocabularyFR!$A:$H,7)=0,"",VLOOKUP(A335,VocabularyFR!$A:$H,7)),"")</f>
        <v/>
      </c>
      <c r="P335" s="12" t="str">
        <f>IF($A335&lt;&gt;"",IF(VLOOKUP($A335,Vocabulary!$A:$J,7,)&lt;&gt;"",VLOOKUP($A335,Vocabulary!$A:$J,7,),""),"")</f>
        <v/>
      </c>
      <c r="Q335" s="12" t="str">
        <f>IFERROR(IF(VLOOKUP(A335,VocabularyNL!$A:$H,8)=0,"",VLOOKUP(A335,VocabularyNL!$A:$H,8)),"")</f>
        <v/>
      </c>
      <c r="R335" s="12" t="str">
        <f>IFERROR(IF(VLOOKUP(A335,VocabularyFR!$A:$H,8)=0,"",VLOOKUP(A335,VocabularyFR!$A:$H,8)),"")</f>
        <v/>
      </c>
      <c r="S335" s="12" t="str">
        <f>VLOOKUP(Table9[[#This Row],[Id]],Vocabulary!A:K,11)</f>
        <v>no</v>
      </c>
      <c r="T335" s="12" t="str">
        <f>VLOOKUP(Table9[[#This Row],[Id]],Vocabulary!A:L,12)</f>
        <v>no</v>
      </c>
    </row>
    <row r="336" spans="1:20" ht="100.8" hidden="1" x14ac:dyDescent="0.3">
      <c r="A336" s="4">
        <v>403</v>
      </c>
      <c r="B336" s="12" t="str">
        <f>IF($A336&lt;&gt;"",IF(VLOOKUP($A336,VocabularyAdoption!$A:$K,8,)=0,"",VLOOKUP($A336,VocabularyAdoption!$A:$K,8,)),"")</f>
        <v/>
      </c>
      <c r="C336" s="12" t="str">
        <f>IF($A336&lt;&gt;"",VLOOKUP($A336,Vocabulary!$A:$J,6,),"")</f>
        <v>VL</v>
      </c>
      <c r="D336" s="12" t="str">
        <f>IF($A336&lt;&gt;"",VLOOKUP($A336,Vocabulary!$A:$J,8,),"")</f>
        <v>vl-adres</v>
      </c>
      <c r="E336" s="12" t="str">
        <f>IFERROR(VLOOKUP(D336,Prefix!$A:$B,2,),"")</f>
        <v>http://data.vlaanderen.be/ns/adres#</v>
      </c>
      <c r="F336" s="12" t="str">
        <f>IF($A336&lt;&gt;"",IF(VLOOKUP($A336,Vocabulary!$A:$J,9,)=0,"",VLOOKUP($A336,Vocabulary!$A:$J,9,)),"")</f>
        <v/>
      </c>
      <c r="G336" s="12" t="str">
        <f>IF($A336&lt;&gt;"",VLOOKUP($A336,Vocabulary!$A:$J,4,),"")</f>
        <v>Location</v>
      </c>
      <c r="H336" s="12" t="str">
        <f>IF($A336&lt;&gt;"",VLOOKUP($A336,Vocabulary!$A:$J,5,),"")</f>
        <v>Class</v>
      </c>
      <c r="I336" s="12" t="str">
        <f>IF(Table9[[#This Row],[URIName]]="",IF(AND(H336="ConceptScheme",LEFT(D336,7) &lt;&gt; "inspire", LEFT(D336,4) &lt;&gt; "oeaw"),CONCATENATE("&lt;",E336,LOWER(IF(F336="",J336,F336)),"&gt;"),CONCATENATE("&lt;",E336,IF(F336="",J336,F336),"&gt;")),CONCATENATE("&lt;",Table9[[#This Row],[URIName]],"&gt;"))</f>
        <v>&lt;http://data.vlaanderen.be/ns/adres#AdresseerbaarObject&gt;</v>
      </c>
      <c r="J336" s="12" t="str">
        <f>IF($A336&lt;&gt;"",VLOOKUP($A336,Vocabulary!$A:$J,2,),"")</f>
        <v>AdresseerbaarObject</v>
      </c>
      <c r="K336" s="12" t="str">
        <f>IFERROR(IF(VLOOKUP(A336,VocabularyNL!$A:$G,6)=0,"",VLOOKUP(A336,VocabularyNL!$A:$G,6)),"")</f>
        <v>AdresseerbaarObject</v>
      </c>
      <c r="L336" s="12" t="str">
        <f>IFERROR(IF(VLOOKUP(A336,VocabularyFR!$A:$G,6)=0,"",VLOOKUP(A336,VocabularyFR!$A:$G,6)),"")</f>
        <v/>
      </c>
      <c r="M336" s="12" t="str">
        <f>IFERROR(IF(VLOOKUP(A336,Vocabulary!$A:$F,3)=0,"",VLOOKUP(A336,Vocabulary!$A:$F,3)),"")</f>
        <v>Geografisch object dat met een adres kan worden geïdentificeerd.
Gebruik
Is abstract, ttz het type adresseerbaar object moet altijd worden opgegeven (vb gebouweenheid, perceel).</v>
      </c>
      <c r="N336" s="12" t="str">
        <f>IFERROR(IF(VLOOKUP(A336,VocabularyNL!$A:$H,7)=0,"",VLOOKUP(A336,VocabularyNL!$A:$H,7)),"")</f>
        <v>Geografisch object dat met een adres kan worden geïdentificeerd.
Gebruik
Is abstract, ttz het type adresseerbaar object moet altijd worden opgegeven (vb gebouweenheid, perceel).</v>
      </c>
      <c r="O336" s="12" t="str">
        <f>IFERROR(IF(VLOOKUP(A336,VocabularyFR!$A:$H,7)=0,"",VLOOKUP(A336,VocabularyFR!$A:$H,7)),"")</f>
        <v/>
      </c>
      <c r="P336" s="12" t="str">
        <f>IF($A336&lt;&gt;"",IF(VLOOKUP($A336,Vocabulary!$A:$J,7,)&lt;&gt;"",VLOOKUP($A336,Vocabulary!$A:$J,7,),""),"")</f>
        <v/>
      </c>
      <c r="Q336" s="12" t="str">
        <f>IFERROR(IF(VLOOKUP(A336,VocabularyNL!$A:$H,8)=0,"",VLOOKUP(A336,VocabularyNL!$A:$H,8)),"")</f>
        <v/>
      </c>
      <c r="R336" s="12" t="str">
        <f>IFERROR(IF(VLOOKUP(A336,VocabularyFR!$A:$H,8)=0,"",VLOOKUP(A336,VocabularyFR!$A:$H,8)),"")</f>
        <v/>
      </c>
      <c r="S336" s="12" t="str">
        <f>VLOOKUP(Table9[[#This Row],[Id]],Vocabulary!A:K,11)</f>
        <v>no</v>
      </c>
      <c r="T336" s="12" t="str">
        <f>VLOOKUP(Table9[[#This Row],[Id]],Vocabulary!A:L,12)</f>
        <v>no</v>
      </c>
    </row>
    <row r="337" spans="1:20" ht="72" hidden="1" x14ac:dyDescent="0.3">
      <c r="A337" s="4">
        <v>404</v>
      </c>
      <c r="B337" s="12" t="str">
        <f>IF($A337&lt;&gt;"",IF(VLOOKUP($A337,VocabularyAdoption!$A:$K,8,)=0,"",VLOOKUP($A337,VocabularyAdoption!$A:$K,8,)),"")</f>
        <v/>
      </c>
      <c r="C337" s="12" t="str">
        <f>IF($A337&lt;&gt;"",VLOOKUP($A337,Vocabulary!$A:$J,6,),"")</f>
        <v>VL</v>
      </c>
      <c r="D337" s="12" t="str">
        <f>IF($A337&lt;&gt;"",VLOOKUP($A337,Vocabulary!$A:$J,8,),"")</f>
        <v>vl-adres</v>
      </c>
      <c r="E337" s="12" t="str">
        <f>IFERROR(VLOOKUP(D337,Prefix!$A:$B,2,),"")</f>
        <v>http://data.vlaanderen.be/ns/adres#</v>
      </c>
      <c r="F337" s="12" t="str">
        <f>IF($A337&lt;&gt;"",IF(VLOOKUP($A337,Vocabulary!$A:$J,9,)=0,"",VLOOKUP($A337,Vocabulary!$A:$J,9,)),"")</f>
        <v/>
      </c>
      <c r="G337" s="12" t="str">
        <f>IF($A337&lt;&gt;"",VLOOKUP($A337,Vocabulary!$A:$J,4,),"")</f>
        <v>Location</v>
      </c>
      <c r="H337" s="12" t="str">
        <f>IF($A337&lt;&gt;"",VLOOKUP($A337,Vocabulary!$A:$J,5,),"")</f>
        <v>Class</v>
      </c>
      <c r="I337" s="12" t="str">
        <f>IF(Table9[[#This Row],[URIName]]="",IF(AND(H337="ConceptScheme",LEFT(D337,7) &lt;&gt; "inspire", LEFT(D337,4) &lt;&gt; "oeaw"),CONCATENATE("&lt;",E337,LOWER(IF(F337="",J337,F337)),"&gt;"),CONCATENATE("&lt;",E337,IF(F337="",J337,F337),"&gt;")),CONCATENATE("&lt;",Table9[[#This Row],[URIName]],"&gt;"))</f>
        <v>&lt;http://data.vlaanderen.be/ns/adres#Adresuitbreiding&gt;</v>
      </c>
      <c r="J337" s="12" t="str">
        <f>IF($A337&lt;&gt;"",VLOOKUP($A337,Vocabulary!$A:$J,2,),"")</f>
        <v>Adresuitbreiding</v>
      </c>
      <c r="K337" s="12" t="str">
        <f>IFERROR(IF(VLOOKUP(A337,VocabularyNL!$A:$G,6)=0,"",VLOOKUP(A337,VocabularyNL!$A:$G,6)),"")</f>
        <v>Adresuitbreiding</v>
      </c>
      <c r="L337" s="12" t="str">
        <f>IFERROR(IF(VLOOKUP(A337,VocabularyFR!$A:$G,6)=0,"",VLOOKUP(A337,VocabularyFR!$A:$G,6)),"")</f>
        <v/>
      </c>
      <c r="M337" s="12" t="str">
        <f>IFERROR(IF(VLOOKUP(A337,Vocabulary!$A:$F,3)=0,"",VLOOKUP(A337,Vocabulary!$A:$F,3)),"")</f>
        <v>Bijkomende gegevens mbt het adres.
Gebruik
Gegevens die officieel geen deel uitmaken ve adres, bv de verdieping of de provincie</v>
      </c>
      <c r="N337" s="12" t="str">
        <f>IFERROR(IF(VLOOKUP(A337,VocabularyNL!$A:$H,7)=0,"",VLOOKUP(A337,VocabularyNL!$A:$H,7)),"")</f>
        <v>Bijkomende gegevens mbt het adres.
Gebruik
Gegevens die officieel geen deel uitmaken ve adres, bv de verdieping of de provincie</v>
      </c>
      <c r="O337" s="12" t="str">
        <f>IFERROR(IF(VLOOKUP(A337,VocabularyFR!$A:$H,7)=0,"",VLOOKUP(A337,VocabularyFR!$A:$H,7)),"")</f>
        <v/>
      </c>
      <c r="P337" s="12" t="str">
        <f>IF($A337&lt;&gt;"",IF(VLOOKUP($A337,Vocabulary!$A:$J,7,)&lt;&gt;"",VLOOKUP($A337,Vocabulary!$A:$J,7,),""),"")</f>
        <v/>
      </c>
      <c r="Q337" s="12" t="str">
        <f>IFERROR(IF(VLOOKUP(A337,VocabularyNL!$A:$H,8)=0,"",VLOOKUP(A337,VocabularyNL!$A:$H,8)),"")</f>
        <v/>
      </c>
      <c r="R337" s="12" t="str">
        <f>IFERROR(IF(VLOOKUP(A337,VocabularyFR!$A:$H,8)=0,"",VLOOKUP(A337,VocabularyFR!$A:$H,8)),"")</f>
        <v/>
      </c>
      <c r="S337" s="12" t="str">
        <f>VLOOKUP(Table9[[#This Row],[Id]],Vocabulary!A:K,11)</f>
        <v>no</v>
      </c>
      <c r="T337" s="12" t="str">
        <f>VLOOKUP(Table9[[#This Row],[Id]],Vocabulary!A:L,12)</f>
        <v>no</v>
      </c>
    </row>
    <row r="338" spans="1:20" ht="316.8" hidden="1" x14ac:dyDescent="0.3">
      <c r="A338" s="4">
        <v>405</v>
      </c>
      <c r="B338" s="12" t="str">
        <f>IF($A338&lt;&gt;"",IF(VLOOKUP($A338,VocabularyAdoption!$A:$K,8,)=0,"",VLOOKUP($A338,VocabularyAdoption!$A:$K,8,)),"")</f>
        <v/>
      </c>
      <c r="C338" s="12" t="str">
        <f>IF($A338&lt;&gt;"",VLOOKUP($A338,Vocabulary!$A:$J,6,),"")</f>
        <v>VL</v>
      </c>
      <c r="D338" s="12" t="str">
        <f>IF($A338&lt;&gt;"",VLOOKUP($A338,Vocabulary!$A:$J,8,),"")</f>
        <v>vl-adres</v>
      </c>
      <c r="E338" s="12" t="str">
        <f>IFERROR(VLOOKUP(D338,Prefix!$A:$B,2,),"")</f>
        <v>http://data.vlaanderen.be/ns/adres#</v>
      </c>
      <c r="F338" s="12" t="str">
        <f>IF($A338&lt;&gt;"",IF(VLOOKUP($A338,Vocabulary!$A:$J,9,)=0,"",VLOOKUP($A338,Vocabulary!$A:$J,9,)),"")</f>
        <v/>
      </c>
      <c r="G338" s="12" t="str">
        <f>IF($A338&lt;&gt;"",VLOOKUP($A338,Vocabulary!$A:$J,4,),"")</f>
        <v>Location</v>
      </c>
      <c r="H338" s="12" t="str">
        <f>IF($A338&lt;&gt;"",VLOOKUP($A338,Vocabulary!$A:$J,5,),"")</f>
        <v>Class</v>
      </c>
      <c r="I338" s="12" t="str">
        <f>IF(Table9[[#This Row],[URIName]]="",IF(AND(H338="ConceptScheme",LEFT(D338,7) &lt;&gt; "inspire", LEFT(D338,4) &lt;&gt; "oeaw"),CONCATENATE("&lt;",E338,LOWER(IF(F338="",J338,F338)),"&gt;"),CONCATENATE("&lt;",E338,IF(F338="",J338,F338),"&gt;")),CONCATENATE("&lt;",Table9[[#This Row],[URIName]],"&gt;"))</f>
        <v>&lt;http://data.vlaanderen.be/ns/adres#Adres&gt;</v>
      </c>
      <c r="J338" s="12" t="str">
        <f>IF($A338&lt;&gt;"",VLOOKUP($A338,Vocabulary!$A:$J,2,),"")</f>
        <v>Adres</v>
      </c>
      <c r="K338" s="12" t="str">
        <f>IFERROR(IF(VLOOKUP(A338,VocabularyNL!$A:$G,6)=0,"",VLOOKUP(A338,VocabularyNL!$A:$G,6)),"")</f>
        <v>Adres</v>
      </c>
      <c r="L338" s="12" t="str">
        <f>IFERROR(IF(VLOOKUP(A338,VocabularyFR!$A:$G,6)=0,"",VLOOKUP(A338,VocabularyFR!$A:$G,6)),"")</f>
        <v/>
      </c>
      <c r="M338" s="12" t="str">
        <f>IFERROR(IF(VLOOKUP(A338,Vocabulary!$A:$F,3)=0,"",VLOOKUP(A338,Vocabulary!$A:$F,3)),"")</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N338" s="12" t="str">
        <f>IFERROR(IF(VLOOKUP(A338,VocabularyNL!$A:$H,7)=0,"",VLOOKUP(A338,VocabularyNL!$A:$H,7)),"")</f>
        <v>Informatie die toelaat om op een gestructureerde en unieke manier te verwijzen naar een gebouweenheid, een ligplaats, een standplaats of een perceel op basis van een gemeentenaam, een straatnaam, een huisnummer en eventueel een busnummer en een postcode.
Gebruik
De definitie heeft betrekking op Belgische adressen. In andere landen kan een adres eventueel verwijzen naar andere geografisch objecten (niet gebouweenheid of perceel) of bestaan uit andere aanduidingen (verschillend van huisnummer en busnummer) of uit andere componenten dan straatnaam, gemeentenaam of postcode. Alternatieve adresaanduidingen dan huisnummer of busnummer (bv ingangaanduiding, trapaanduiding, verdiepaanduiding...) of een gebouwnaam of kamernaam ed zijn mogelijk dmv een associatie met adresuitbreiding. Uitwisseling van buitenlandse adressen moet gebeuren mbv het object adresvoorstelling.</v>
      </c>
      <c r="O338" s="12" t="str">
        <f>IFERROR(IF(VLOOKUP(A338,VocabularyFR!$A:$H,7)=0,"",VLOOKUP(A338,VocabularyFR!$A:$H,7)),"")</f>
        <v/>
      </c>
      <c r="P338" s="12" t="str">
        <f>IF($A338&lt;&gt;"",IF(VLOOKUP($A338,Vocabulary!$A:$J,7,)&lt;&gt;"",VLOOKUP($A338,Vocabulary!$A:$J,7,),""),"")</f>
        <v/>
      </c>
      <c r="Q338" s="12" t="str">
        <f>IFERROR(IF(VLOOKUP(A338,VocabularyNL!$A:$H,8)=0,"",VLOOKUP(A338,VocabularyNL!$A:$H,8)),"")</f>
        <v/>
      </c>
      <c r="R338" s="12" t="str">
        <f>IFERROR(IF(VLOOKUP(A338,VocabularyFR!$A:$H,8)=0,"",VLOOKUP(A338,VocabularyFR!$A:$H,8)),"")</f>
        <v/>
      </c>
      <c r="S338" s="12" t="str">
        <f>VLOOKUP(Table9[[#This Row],[Id]],Vocabulary!A:K,11)</f>
        <v>no</v>
      </c>
      <c r="T338" s="12" t="str">
        <f>VLOOKUP(Table9[[#This Row],[Id]],Vocabulary!A:L,12)</f>
        <v>no</v>
      </c>
    </row>
    <row r="339" spans="1:20" ht="57.6" hidden="1" x14ac:dyDescent="0.3">
      <c r="A339" s="4">
        <v>406</v>
      </c>
      <c r="B339" s="12" t="str">
        <f>IF($A339&lt;&gt;"",IF(VLOOKUP($A339,VocabularyAdoption!$A:$K,8,)=0,"",VLOOKUP($A339,VocabularyAdoption!$A:$K,8,)),"")</f>
        <v/>
      </c>
      <c r="C339" s="12" t="str">
        <f>IF($A339&lt;&gt;"",VLOOKUP($A339,Vocabulary!$A:$J,6,),"")</f>
        <v>VL</v>
      </c>
      <c r="D339" s="12" t="str">
        <f>IF($A339&lt;&gt;"",VLOOKUP($A339,Vocabulary!$A:$J,8,),"")</f>
        <v>vl-adres</v>
      </c>
      <c r="E339" s="12" t="str">
        <f>IFERROR(VLOOKUP(D339,Prefix!$A:$B,2,),"")</f>
        <v>http://data.vlaanderen.be/ns/adres#</v>
      </c>
      <c r="F339" s="12" t="str">
        <f>IF($A339&lt;&gt;"",IF(VLOOKUP($A339,Vocabulary!$A:$J,9,)=0,"",VLOOKUP($A339,Vocabulary!$A:$J,9,)),"")</f>
        <v/>
      </c>
      <c r="G339" s="12" t="str">
        <f>IF($A339&lt;&gt;"",VLOOKUP($A339,Vocabulary!$A:$J,4,),"")</f>
        <v>Location</v>
      </c>
      <c r="H339" s="12" t="str">
        <f>IF($A339&lt;&gt;"",VLOOKUP($A339,Vocabulary!$A:$J,5,),"")</f>
        <v>Class</v>
      </c>
      <c r="I339" s="12" t="str">
        <f>IF(Table9[[#This Row],[URIName]]="",IF(AND(H339="ConceptScheme",LEFT(D339,7) &lt;&gt; "inspire", LEFT(D339,4) &lt;&gt; "oeaw"),CONCATENATE("&lt;",E339,LOWER(IF(F339="",J339,F339)),"&gt;"),CONCATENATE("&lt;",E339,IF(F339="",J339,F339),"&gt;")),CONCATENATE("&lt;",Table9[[#This Row],[URIName]],"&gt;"))</f>
        <v>&lt;http://data.vlaanderen.be/ns/adres#Gemeentenaam&gt;</v>
      </c>
      <c r="J339" s="12" t="str">
        <f>IF($A339&lt;&gt;"",VLOOKUP($A339,Vocabulary!$A:$J,2,),"")</f>
        <v>Gemeentenaam</v>
      </c>
      <c r="K339" s="12" t="str">
        <f>IFERROR(IF(VLOOKUP(A339,VocabularyNL!$A:$G,6)=0,"",VLOOKUP(A339,VocabularyNL!$A:$G,6)),"")</f>
        <v>Gemeentenaam</v>
      </c>
      <c r="L339" s="12" t="str">
        <f>IFERROR(IF(VLOOKUP(A339,VocabularyFR!$A:$G,6)=0,"",VLOOKUP(A339,VocabularyFR!$A:$G,6)),"")</f>
        <v/>
      </c>
      <c r="M339" s="12" t="str">
        <f>IFERROR(IF(VLOOKUP(A339,Vocabulary!$A:$F,3)=0,"",VLOOKUP(A339,Vocabulary!$A:$F,3)),"")</f>
        <v>Adrescomponent die verwijst naar de naam ve gemeente, ttz het kleinste administratieve deel van het Belgisch grondgebied waarvan de grenzen enkel door de wetgever kunnen worden gewijzigd.</v>
      </c>
      <c r="N339" s="12" t="str">
        <f>IFERROR(IF(VLOOKUP(A339,VocabularyNL!$A:$H,7)=0,"",VLOOKUP(A339,VocabularyNL!$A:$H,7)),"")</f>
        <v>Adrescomponent die verwijst naar de naam ve gemeente, ttz het kleinste administratieve deel van het Belgisch grondgebied waarvan de grenzen enkel door de wetgever kunnen worden gewijzigd.</v>
      </c>
      <c r="O339" s="12" t="str">
        <f>IFERROR(IF(VLOOKUP(A339,VocabularyFR!$A:$H,7)=0,"",VLOOKUP(A339,VocabularyFR!$A:$H,7)),"")</f>
        <v/>
      </c>
      <c r="P339" s="12" t="str">
        <f>IF($A339&lt;&gt;"",IF(VLOOKUP($A339,Vocabulary!$A:$J,7,)&lt;&gt;"",VLOOKUP($A339,Vocabulary!$A:$J,7,),""),"")</f>
        <v/>
      </c>
      <c r="Q339" s="12" t="str">
        <f>IFERROR(IF(VLOOKUP(A339,VocabularyNL!$A:$H,8)=0,"",VLOOKUP(A339,VocabularyNL!$A:$H,8)),"")</f>
        <v/>
      </c>
      <c r="R339" s="12" t="str">
        <f>IFERROR(IF(VLOOKUP(A339,VocabularyFR!$A:$H,8)=0,"",VLOOKUP(A339,VocabularyFR!$A:$H,8)),"")</f>
        <v/>
      </c>
      <c r="S339" s="12" t="str">
        <f>VLOOKUP(Table9[[#This Row],[Id]],Vocabulary!A:K,11)</f>
        <v>no</v>
      </c>
      <c r="T339" s="12" t="str">
        <f>VLOOKUP(Table9[[#This Row],[Id]],Vocabulary!A:L,12)</f>
        <v>no</v>
      </c>
    </row>
    <row r="340" spans="1:20" ht="43.2" hidden="1" x14ac:dyDescent="0.3">
      <c r="A340" s="4">
        <v>407</v>
      </c>
      <c r="B340" s="12" t="str">
        <f>IF($A340&lt;&gt;"",IF(VLOOKUP($A340,VocabularyAdoption!$A:$K,8,)=0,"",VLOOKUP($A340,VocabularyAdoption!$A:$K,8,)),"")</f>
        <v/>
      </c>
      <c r="C340" s="12" t="str">
        <f>IF($A340&lt;&gt;"",VLOOKUP($A340,Vocabulary!$A:$J,6,),"")</f>
        <v>VL</v>
      </c>
      <c r="D340" s="12" t="str">
        <f>IF($A340&lt;&gt;"",VLOOKUP($A340,Vocabulary!$A:$J,8,),"")</f>
        <v>vl-adres</v>
      </c>
      <c r="E340" s="12" t="str">
        <f>IFERROR(VLOOKUP(D340,Prefix!$A:$B,2,),"")</f>
        <v>http://data.vlaanderen.be/ns/adres#</v>
      </c>
      <c r="F340" s="12" t="str">
        <f>IF($A340&lt;&gt;"",IF(VLOOKUP($A340,Vocabulary!$A:$J,9,)=0,"",VLOOKUP($A340,Vocabulary!$A:$J,9,)),"")</f>
        <v/>
      </c>
      <c r="G340" s="12" t="str">
        <f>IF($A340&lt;&gt;"",VLOOKUP($A340,Vocabulary!$A:$J,4,),"")</f>
        <v>Location</v>
      </c>
      <c r="H340" s="12" t="str">
        <f>IF($A340&lt;&gt;"",VLOOKUP($A340,Vocabulary!$A:$J,5,),"")</f>
        <v>Class</v>
      </c>
      <c r="I340" s="12" t="str">
        <f>IF(Table9[[#This Row],[URIName]]="",IF(AND(H340="ConceptScheme",LEFT(D340,7) &lt;&gt; "inspire", LEFT(D340,4) &lt;&gt; "oeaw"),CONCATENATE("&lt;",E340,LOWER(IF(F340="",J340,F340)),"&gt;"),CONCATENATE("&lt;",E340,IF(F340="",J340,F340),"&gt;")),CONCATENATE("&lt;",Table9[[#This Row],[URIName]],"&gt;"))</f>
        <v>&lt;http://data.vlaanderen.be/ns/adres#Locatieaanduiding&gt;</v>
      </c>
      <c r="J340" s="12" t="str">
        <f>IF($A340&lt;&gt;"",VLOOKUP($A340,Vocabulary!$A:$J,2,),"")</f>
        <v>Locatieaanduiding</v>
      </c>
      <c r="K340" s="12" t="str">
        <f>IFERROR(IF(VLOOKUP(A340,VocabularyNL!$A:$G,6)=0,"",VLOOKUP(A340,VocabularyNL!$A:$G,6)),"")</f>
        <v>Locatieaanduiding</v>
      </c>
      <c r="L340" s="12" t="str">
        <f>IFERROR(IF(VLOOKUP(A340,VocabularyFR!$A:$G,6)=0,"",VLOOKUP(A340,VocabularyFR!$A:$G,6)),"")</f>
        <v/>
      </c>
      <c r="M340" s="12" t="str">
        <f>IFERROR(IF(VLOOKUP(A340,Vocabulary!$A:$F,3)=0,"",VLOOKUP(A340,Vocabulary!$A:$F,3)),"")</f>
        <v>Alfanumerieke code die een adreslocator uniek identificeert binnen de straat, administratieve eenheid etc.</v>
      </c>
      <c r="N340" s="12" t="str">
        <f>IFERROR(IF(VLOOKUP(A340,VocabularyNL!$A:$H,7)=0,"",VLOOKUP(A340,VocabularyNL!$A:$H,7)),"")</f>
        <v>Alfanumerieke code die een adreslocator uniek identificeert binnen de straat, administratieve eenheid etc.</v>
      </c>
      <c r="O340" s="12" t="str">
        <f>IFERROR(IF(VLOOKUP(A340,VocabularyFR!$A:$H,7)=0,"",VLOOKUP(A340,VocabularyFR!$A:$H,7)),"")</f>
        <v/>
      </c>
      <c r="P340" s="12" t="str">
        <f>IF($A340&lt;&gt;"",IF(VLOOKUP($A340,Vocabulary!$A:$J,7,)&lt;&gt;"",VLOOKUP($A340,Vocabulary!$A:$J,7,),""),"")</f>
        <v/>
      </c>
      <c r="Q340" s="12" t="str">
        <f>IFERROR(IF(VLOOKUP(A340,VocabularyNL!$A:$H,8)=0,"",VLOOKUP(A340,VocabularyNL!$A:$H,8)),"")</f>
        <v/>
      </c>
      <c r="R340" s="12" t="str">
        <f>IFERROR(IF(VLOOKUP(A340,VocabularyFR!$A:$H,8)=0,"",VLOOKUP(A340,VocabularyFR!$A:$H,8)),"")</f>
        <v/>
      </c>
      <c r="S340" s="12" t="str">
        <f>VLOOKUP(Table9[[#This Row],[Id]],Vocabulary!A:K,11)</f>
        <v>no</v>
      </c>
      <c r="T340" s="12" t="str">
        <f>VLOOKUP(Table9[[#This Row],[Id]],Vocabulary!A:L,12)</f>
        <v>no</v>
      </c>
    </row>
    <row r="341" spans="1:20" ht="86.4" hidden="1" x14ac:dyDescent="0.3">
      <c r="A341" s="4">
        <v>408</v>
      </c>
      <c r="B341" s="12" t="str">
        <f>IF($A341&lt;&gt;"",IF(VLOOKUP($A341,VocabularyAdoption!$A:$K,8,)=0,"",VLOOKUP($A341,VocabularyAdoption!$A:$K,8,)),"")</f>
        <v/>
      </c>
      <c r="C341" s="12" t="str">
        <f>IF($A341&lt;&gt;"",VLOOKUP($A341,Vocabulary!$A:$J,6,),"")</f>
        <v>VL</v>
      </c>
      <c r="D341" s="12" t="str">
        <f>IF($A341&lt;&gt;"",VLOOKUP($A341,Vocabulary!$A:$J,8,),"")</f>
        <v>vl-adres</v>
      </c>
      <c r="E341" s="12" t="str">
        <f>IFERROR(VLOOKUP(D341,Prefix!$A:$B,2,),"")</f>
        <v>http://data.vlaanderen.be/ns/adres#</v>
      </c>
      <c r="F341" s="12" t="str">
        <f>IF($A341&lt;&gt;"",IF(VLOOKUP($A341,Vocabulary!$A:$J,9,)=0,"",VLOOKUP($A341,Vocabulary!$A:$J,9,)),"")</f>
        <v/>
      </c>
      <c r="G341" s="12" t="str">
        <f>IF($A341&lt;&gt;"",VLOOKUP($A341,Vocabulary!$A:$J,4,),"")</f>
        <v>Location</v>
      </c>
      <c r="H341" s="12" t="str">
        <f>IF($A341&lt;&gt;"",VLOOKUP($A341,Vocabulary!$A:$J,5,),"")</f>
        <v>Class</v>
      </c>
      <c r="I341" s="12" t="str">
        <f>IF(Table9[[#This Row],[URIName]]="",IF(AND(H341="ConceptScheme",LEFT(D341,7) &lt;&gt; "inspire", LEFT(D341,4) &lt;&gt; "oeaw"),CONCATENATE("&lt;",E341,LOWER(IF(F341="",J341,F341)),"&gt;"),CONCATENATE("&lt;",E341,IF(F341="",J341,F341),"&gt;")),CONCATENATE("&lt;",Table9[[#This Row],[URIName]],"&gt;"))</f>
        <v>&lt;http://data.vlaanderen.be/ns/adres#Locatienaam&gt;</v>
      </c>
      <c r="J341" s="12" t="str">
        <f>IF($A341&lt;&gt;"",VLOOKUP($A341,Vocabulary!$A:$J,2,),"")</f>
        <v>Locatienaam</v>
      </c>
      <c r="K341" s="12" t="str">
        <f>IFERROR(IF(VLOOKUP(A341,VocabularyNL!$A:$G,6)=0,"",VLOOKUP(A341,VocabularyNL!$A:$G,6)),"")</f>
        <v>Locatienaam</v>
      </c>
      <c r="L341" s="12" t="str">
        <f>IFERROR(IF(VLOOKUP(A341,VocabularyFR!$A:$G,6)=0,"",VLOOKUP(A341,VocabularyFR!$A:$G,6)),"")</f>
        <v/>
      </c>
      <c r="M341" s="12" t="str">
        <f>IFERROR(IF(VLOOKUP(A341,Vocabulary!$A:$F,3)=0,"",VLOOKUP(A341,Vocabulary!$A:$F,3)),"")</f>
        <v>Naam of omschrijving vh het geografisch object dat een adreslocator aanduidt.
Gebruik
Bvb de naam ve gebouw of deel ve gebouw of de naam ve kamer in een gebouw.</v>
      </c>
      <c r="N341" s="12" t="str">
        <f>IFERROR(IF(VLOOKUP(A341,VocabularyNL!$A:$H,7)=0,"",VLOOKUP(A341,VocabularyNL!$A:$H,7)),"")</f>
        <v>Naam of omschrijving vh het geografisch object dat een adreslocator aanduidt.
Gebruik
Bvb de naam ve gebouw of deel ve gebouw of de naam ve kamer in een gebouw.</v>
      </c>
      <c r="O341" s="12" t="str">
        <f>IFERROR(IF(VLOOKUP(A341,VocabularyFR!$A:$H,7)=0,"",VLOOKUP(A341,VocabularyFR!$A:$H,7)),"")</f>
        <v/>
      </c>
      <c r="P341" s="12" t="str">
        <f>IF($A341&lt;&gt;"",IF(VLOOKUP($A341,Vocabulary!$A:$J,7,)&lt;&gt;"",VLOOKUP($A341,Vocabulary!$A:$J,7,),""),"")</f>
        <v/>
      </c>
      <c r="Q341" s="12" t="str">
        <f>IFERROR(IF(VLOOKUP(A341,VocabularyNL!$A:$H,8)=0,"",VLOOKUP(A341,VocabularyNL!$A:$H,8)),"")</f>
        <v/>
      </c>
      <c r="R341" s="12" t="str">
        <f>IFERROR(IF(VLOOKUP(A341,VocabularyFR!$A:$H,8)=0,"",VLOOKUP(A341,VocabularyFR!$A:$H,8)),"")</f>
        <v/>
      </c>
      <c r="S341" s="12" t="str">
        <f>VLOOKUP(Table9[[#This Row],[Id]],Vocabulary!A:K,11)</f>
        <v>no</v>
      </c>
      <c r="T341" s="12" t="str">
        <f>VLOOKUP(Table9[[#This Row],[Id]],Vocabulary!A:L,12)</f>
        <v>no</v>
      </c>
    </row>
    <row r="342" spans="1:20" ht="72" hidden="1" x14ac:dyDescent="0.3">
      <c r="A342" s="4">
        <v>409</v>
      </c>
      <c r="B342" s="12" t="str">
        <f>IF($A342&lt;&gt;"",IF(VLOOKUP($A342,VocabularyAdoption!$A:$K,8,)=0,"",VLOOKUP($A342,VocabularyAdoption!$A:$K,8,)),"")</f>
        <v/>
      </c>
      <c r="C342" s="12" t="str">
        <f>IF($A342&lt;&gt;"",VLOOKUP($A342,Vocabulary!$A:$J,6,),"")</f>
        <v>VL</v>
      </c>
      <c r="D342" s="12" t="str">
        <f>IF($A342&lt;&gt;"",VLOOKUP($A342,Vocabulary!$A:$J,8,),"")</f>
        <v>vl-adres</v>
      </c>
      <c r="E342" s="12" t="str">
        <f>IFERROR(VLOOKUP(D342,Prefix!$A:$B,2,),"")</f>
        <v>http://data.vlaanderen.be/ns/adres#</v>
      </c>
      <c r="F342" s="12" t="str">
        <f>IF($A342&lt;&gt;"",IF(VLOOKUP($A342,Vocabulary!$A:$J,9,)=0,"",VLOOKUP($A342,Vocabulary!$A:$J,9,)),"")</f>
        <v/>
      </c>
      <c r="G342" s="12" t="str">
        <f>IF($A342&lt;&gt;"",VLOOKUP($A342,Vocabulary!$A:$J,4,),"")</f>
        <v>Location</v>
      </c>
      <c r="H342" s="12" t="str">
        <f>IF($A342&lt;&gt;"",VLOOKUP($A342,Vocabulary!$A:$J,5,),"")</f>
        <v>Class</v>
      </c>
      <c r="I342" s="12" t="str">
        <f>IF(Table9[[#This Row],[URIName]]="",IF(AND(H342="ConceptScheme",LEFT(D342,7) &lt;&gt; "inspire", LEFT(D342,4) &lt;&gt; "oeaw"),CONCATENATE("&lt;",E342,LOWER(IF(F342="",J342,F342)),"&gt;"),CONCATENATE("&lt;",E342,IF(F342="",J342,F342),"&gt;")),CONCATENATE("&lt;",Table9[[#This Row],[URIName]],"&gt;"))</f>
        <v>&lt;http://data.vlaanderen.be/ns/adres#Postinfo&gt;</v>
      </c>
      <c r="J342" s="12" t="str">
        <f>IF($A342&lt;&gt;"",VLOOKUP($A342,Vocabulary!$A:$J,2,),"")</f>
        <v>Postinfo</v>
      </c>
      <c r="K342" s="12" t="str">
        <f>IFERROR(IF(VLOOKUP(A342,VocabularyNL!$A:$G,6)=0,"",VLOOKUP(A342,VocabularyNL!$A:$G,6)),"")</f>
        <v>Postinfo</v>
      </c>
      <c r="L342" s="12" t="str">
        <f>IFERROR(IF(VLOOKUP(A342,VocabularyFR!$A:$G,6)=0,"",VLOOKUP(A342,VocabularyFR!$A:$G,6)),"")</f>
        <v/>
      </c>
      <c r="M342" s="12" t="str">
        <f>IFERROR(IF(VLOOKUP(A342,Vocabulary!$A:$F,3)=0,"",VLOOKUP(A342,Vocabulary!$A:$F,3)),"")</f>
        <v>Adrescomponent die verwijst naar informatie toegekend door de aanbieder van de universele postdienst voor de identificatie van een groepering van adressen in een geografisch gebied voor postale doeleinden.</v>
      </c>
      <c r="N342" s="12" t="str">
        <f>IFERROR(IF(VLOOKUP(A342,VocabularyNL!$A:$H,7)=0,"",VLOOKUP(A342,VocabularyNL!$A:$H,7)),"")</f>
        <v>Adrescomponent die verwijst naar informatie toegekend door de aanbieder van de universele postdienst voor de identificatie van een groepering van adressen in een geografisch gebied voor postale doeleinden.</v>
      </c>
      <c r="O342" s="12" t="str">
        <f>IFERROR(IF(VLOOKUP(A342,VocabularyFR!$A:$H,7)=0,"",VLOOKUP(A342,VocabularyFR!$A:$H,7)),"")</f>
        <v/>
      </c>
      <c r="P342" s="12" t="str">
        <f>IF($A342&lt;&gt;"",IF(VLOOKUP($A342,Vocabulary!$A:$J,7,)&lt;&gt;"",VLOOKUP($A342,Vocabulary!$A:$J,7,),""),"")</f>
        <v/>
      </c>
      <c r="Q342" s="12" t="str">
        <f>IFERROR(IF(VLOOKUP(A342,VocabularyNL!$A:$H,8)=0,"",VLOOKUP(A342,VocabularyNL!$A:$H,8)),"")</f>
        <v/>
      </c>
      <c r="R342" s="12" t="str">
        <f>IFERROR(IF(VLOOKUP(A342,VocabularyFR!$A:$H,8)=0,"",VLOOKUP(A342,VocabularyFR!$A:$H,8)),"")</f>
        <v/>
      </c>
      <c r="S342" s="12" t="str">
        <f>VLOOKUP(Table9[[#This Row],[Id]],Vocabulary!A:K,11)</f>
        <v>no</v>
      </c>
      <c r="T342" s="12" t="str">
        <f>VLOOKUP(Table9[[#This Row],[Id]],Vocabulary!A:L,12)</f>
        <v>no</v>
      </c>
    </row>
    <row r="343" spans="1:20" ht="57.6" hidden="1" x14ac:dyDescent="0.3">
      <c r="A343" s="4">
        <v>410</v>
      </c>
      <c r="B343" s="12" t="str">
        <f>IF($A343&lt;&gt;"",IF(VLOOKUP($A343,VocabularyAdoption!$A:$K,8,)=0,"",VLOOKUP($A343,VocabularyAdoption!$A:$K,8,)),"")</f>
        <v/>
      </c>
      <c r="C343" s="12" t="str">
        <f>IF($A343&lt;&gt;"",VLOOKUP($A343,Vocabulary!$A:$J,6,),"")</f>
        <v>VL</v>
      </c>
      <c r="D343" s="12" t="str">
        <f>IF($A343&lt;&gt;"",VLOOKUP($A343,Vocabulary!$A:$J,8,),"")</f>
        <v>vl-adres</v>
      </c>
      <c r="E343" s="12" t="str">
        <f>IFERROR(VLOOKUP(D343,Prefix!$A:$B,2,),"")</f>
        <v>http://data.vlaanderen.be/ns/adres#</v>
      </c>
      <c r="F343" s="12" t="str">
        <f>IF($A343&lt;&gt;"",IF(VLOOKUP($A343,Vocabulary!$A:$J,9,)=0,"",VLOOKUP($A343,Vocabulary!$A:$J,9,)),"")</f>
        <v/>
      </c>
      <c r="G343" s="12" t="str">
        <f>IF($A343&lt;&gt;"",VLOOKUP($A343,Vocabulary!$A:$J,4,),"")</f>
        <v>Location</v>
      </c>
      <c r="H343" s="12" t="str">
        <f>IF($A343&lt;&gt;"",VLOOKUP($A343,Vocabulary!$A:$J,5,),"")</f>
        <v>Class</v>
      </c>
      <c r="I343" s="12" t="str">
        <f>IF(Table9[[#This Row],[URIName]]="",IF(AND(H343="ConceptScheme",LEFT(D343,7) &lt;&gt; "inspire", LEFT(D343,4) &lt;&gt; "oeaw"),CONCATENATE("&lt;",E343,LOWER(IF(F343="",J343,F343)),"&gt;"),CONCATENATE("&lt;",E343,IF(F343="",J343,F343),"&gt;")),CONCATENATE("&lt;",Table9[[#This Row],[URIName]],"&gt;"))</f>
        <v>&lt;http://data.vlaanderen.be/ns/adres#Straatnaam&gt;</v>
      </c>
      <c r="J343" s="12" t="str">
        <f>IF($A343&lt;&gt;"",VLOOKUP($A343,Vocabulary!$A:$J,2,),"")</f>
        <v>Straatnaam</v>
      </c>
      <c r="K343" s="12" t="str">
        <f>IFERROR(IF(VLOOKUP(A343,VocabularyNL!$A:$G,6)=0,"",VLOOKUP(A343,VocabularyNL!$A:$G,6)),"")</f>
        <v>Straatnaam</v>
      </c>
      <c r="L343" s="12" t="str">
        <f>IFERROR(IF(VLOOKUP(A343,VocabularyFR!$A:$G,6)=0,"",VLOOKUP(A343,VocabularyFR!$A:$G,6)),"")</f>
        <v/>
      </c>
      <c r="M343" s="12" t="str">
        <f>IFERROR(IF(VLOOKUP(A343,Vocabulary!$A:$F,3)=0,"",VLOOKUP(A343,Vocabulary!$A:$F,3)),"")</f>
        <v>Adrescomponent met de naam die officieel werd toegekend aan een straat (baan, doorgang, plein) of aan een gehucht en waaraan adressen kunnen zijn gekoppeld.</v>
      </c>
      <c r="N343" s="12" t="str">
        <f>IFERROR(IF(VLOOKUP(A343,VocabularyNL!$A:$H,7)=0,"",VLOOKUP(A343,VocabularyNL!$A:$H,7)),"")</f>
        <v>Adrescomponent met de naam die officieel werd toegekend aan een straat (baan, doorgang, plein) of aan een gehucht en waaraan adressen kunnen zijn gekoppeld.</v>
      </c>
      <c r="O343" s="12" t="str">
        <f>IFERROR(IF(VLOOKUP(A343,VocabularyFR!$A:$H,7)=0,"",VLOOKUP(A343,VocabularyFR!$A:$H,7)),"")</f>
        <v/>
      </c>
      <c r="P343" s="12" t="str">
        <f>IF($A343&lt;&gt;"",IF(VLOOKUP($A343,Vocabulary!$A:$J,7,)&lt;&gt;"",VLOOKUP($A343,Vocabulary!$A:$J,7,),""),"")</f>
        <v/>
      </c>
      <c r="Q343" s="12" t="str">
        <f>IFERROR(IF(VLOOKUP(A343,VocabularyNL!$A:$H,8)=0,"",VLOOKUP(A343,VocabularyNL!$A:$H,8)),"")</f>
        <v/>
      </c>
      <c r="R343" s="12" t="str">
        <f>IFERROR(IF(VLOOKUP(A343,VocabularyFR!$A:$H,8)=0,"",VLOOKUP(A343,VocabularyFR!$A:$H,8)),"")</f>
        <v/>
      </c>
      <c r="S343" s="12" t="str">
        <f>VLOOKUP(Table9[[#This Row],[Id]],Vocabulary!A:K,11)</f>
        <v>no</v>
      </c>
      <c r="T343" s="12" t="str">
        <f>VLOOKUP(Table9[[#This Row],[Id]],Vocabulary!A:L,12)</f>
        <v>no</v>
      </c>
    </row>
    <row r="344" spans="1:20" ht="28.8" hidden="1" x14ac:dyDescent="0.3">
      <c r="A344" s="4">
        <v>411</v>
      </c>
      <c r="B344" s="12" t="str">
        <f>IF($A344&lt;&gt;"",IF(VLOOKUP($A344,VocabularyAdoption!$A:$K,8,)=0,"",VLOOKUP($A344,VocabularyAdoption!$A:$K,8,)),"")</f>
        <v/>
      </c>
      <c r="C344" s="12" t="str">
        <f>IF($A344&lt;&gt;"",VLOOKUP($A344,Vocabulary!$A:$J,6,),"")</f>
        <v>VL</v>
      </c>
      <c r="D344" s="12" t="str">
        <f>IF($A344&lt;&gt;"",VLOOKUP($A344,Vocabulary!$A:$J,8,),"")</f>
        <v>vl-adres</v>
      </c>
      <c r="E344" s="12" t="str">
        <f>IFERROR(VLOOKUP(D344,Prefix!$A:$B,2,),"")</f>
        <v>http://data.vlaanderen.be/ns/adres#</v>
      </c>
      <c r="F344" s="12" t="str">
        <f>IF($A344&lt;&gt;"",IF(VLOOKUP($A344,Vocabulary!$A:$J,9,)=0,"",VLOOKUP($A344,Vocabulary!$A:$J,9,)),"")</f>
        <v/>
      </c>
      <c r="G344" s="12" t="str">
        <f>IF($A344&lt;&gt;"",VLOOKUP($A344,Vocabulary!$A:$J,4,),"")</f>
        <v>Location</v>
      </c>
      <c r="H344" s="12" t="str">
        <f>IF($A344&lt;&gt;"",VLOOKUP($A344,Vocabulary!$A:$J,5,),"")</f>
        <v>Property</v>
      </c>
      <c r="I344" s="12" t="str">
        <f>IF(Table9[[#This Row],[URIName]]="",IF(AND(H344="ConceptScheme",LEFT(D344,7) &lt;&gt; "inspire", LEFT(D344,4) &lt;&gt; "oeaw"),CONCATENATE("&lt;",E344,LOWER(IF(F344="",J344,F344)),"&gt;"),CONCATENATE("&lt;",E344,IF(F344="",J344,F344),"&gt;")),CONCATENATE("&lt;",Table9[[#This Row],[URIName]],"&gt;"))</f>
        <v>&lt;http://data.vlaanderen.be/ns/adres#aanduiding&gt;</v>
      </c>
      <c r="J344" s="12" t="str">
        <f>IF($A344&lt;&gt;"",VLOOKUP($A344,Vocabulary!$A:$J,2,),"")</f>
        <v>aanduiding</v>
      </c>
      <c r="K344" s="12" t="str">
        <f>IFERROR(IF(VLOOKUP(A344,VocabularyNL!$A:$G,6)=0,"",VLOOKUP(A344,VocabularyNL!$A:$G,6)),"")</f>
        <v>aanduiding</v>
      </c>
      <c r="L344" s="12" t="str">
        <f>IFERROR(IF(VLOOKUP(A344,VocabularyFR!$A:$G,6)=0,"",VLOOKUP(A344,VocabularyFR!$A:$G,6)),"")</f>
        <v/>
      </c>
      <c r="M344" s="12" t="str">
        <f>IFERROR(IF(VLOOKUP(A344,Vocabulary!$A:$F,3)=0,"",VLOOKUP(A344,Vocabulary!$A:$F,3)),"")</f>
        <v>Alfanumerieke code die de locator uniek identificeert binnen de straat, administratieve eenheid etc.</v>
      </c>
      <c r="N344" s="12" t="str">
        <f>IFERROR(IF(VLOOKUP(A344,VocabularyNL!$A:$H,7)=0,"",VLOOKUP(A344,VocabularyNL!$A:$H,7)),"")</f>
        <v>Alfanumerieke code die de locator uniek identificeert binnen de straat, administratieve eenheid etc.</v>
      </c>
      <c r="O344" s="12" t="str">
        <f>IFERROR(IF(VLOOKUP(A344,VocabularyFR!$A:$H,7)=0,"",VLOOKUP(A344,VocabularyFR!$A:$H,7)),"")</f>
        <v/>
      </c>
      <c r="P344" s="12" t="str">
        <f>IF($A344&lt;&gt;"",IF(VLOOKUP($A344,Vocabulary!$A:$J,7,)&lt;&gt;"",VLOOKUP($A344,Vocabulary!$A:$J,7,),""),"")</f>
        <v/>
      </c>
      <c r="Q344" s="12" t="str">
        <f>IFERROR(IF(VLOOKUP(A344,VocabularyNL!$A:$H,8)=0,"",VLOOKUP(A344,VocabularyNL!$A:$H,8)),"")</f>
        <v/>
      </c>
      <c r="R344" s="12" t="str">
        <f>IFERROR(IF(VLOOKUP(A344,VocabularyFR!$A:$H,8)=0,"",VLOOKUP(A344,VocabularyFR!$A:$H,8)),"")</f>
        <v/>
      </c>
      <c r="S344" s="12" t="str">
        <f>VLOOKUP(Table9[[#This Row],[Id]],Vocabulary!A:K,11)</f>
        <v>no</v>
      </c>
      <c r="T344" s="12" t="str">
        <f>VLOOKUP(Table9[[#This Row],[Id]],Vocabulary!A:L,12)</f>
        <v>no</v>
      </c>
    </row>
    <row r="345" spans="1:20" ht="28.8" hidden="1" x14ac:dyDescent="0.3">
      <c r="A345" s="4">
        <v>412</v>
      </c>
      <c r="B345" s="12" t="str">
        <f>IF($A345&lt;&gt;"",IF(VLOOKUP($A345,VocabularyAdoption!$A:$K,8,)=0,"",VLOOKUP($A345,VocabularyAdoption!$A:$K,8,)),"")</f>
        <v/>
      </c>
      <c r="C345" s="12" t="str">
        <f>IF($A345&lt;&gt;"",VLOOKUP($A345,Vocabulary!$A:$J,6,),"")</f>
        <v>VL</v>
      </c>
      <c r="D345" s="12" t="str">
        <f>IF($A345&lt;&gt;"",VLOOKUP($A345,Vocabulary!$A:$J,8,),"")</f>
        <v>vl-adres</v>
      </c>
      <c r="E345" s="12" t="str">
        <f>IFERROR(VLOOKUP(D345,Prefix!$A:$B,2,),"")</f>
        <v>http://data.vlaanderen.be/ns/adres#</v>
      </c>
      <c r="F345" s="12" t="str">
        <f>IF($A345&lt;&gt;"",IF(VLOOKUP($A345,Vocabulary!$A:$J,9,)=0,"",VLOOKUP($A345,Vocabulary!$A:$J,9,)),"")</f>
        <v/>
      </c>
      <c r="G345" s="12" t="str">
        <f>IF($A345&lt;&gt;"",VLOOKUP($A345,Vocabulary!$A:$J,4,),"")</f>
        <v>Location</v>
      </c>
      <c r="H345" s="12" t="str">
        <f>IF($A345&lt;&gt;"",VLOOKUP($A345,Vocabulary!$A:$J,5,),"")</f>
        <v>Property</v>
      </c>
      <c r="I345" s="12" t="str">
        <f>IF(Table9[[#This Row],[URIName]]="",IF(AND(H345="ConceptScheme",LEFT(D345,7) &lt;&gt; "inspire", LEFT(D345,4) &lt;&gt; "oeaw"),CONCATENATE("&lt;",E345,LOWER(IF(F345="",J345,F345)),"&gt;"),CONCATENATE("&lt;",E345,IF(F345="",J345,F345),"&gt;")),CONCATENATE("&lt;",Table9[[#This Row],[URIName]],"&gt;"))</f>
        <v>&lt;http://data.vlaanderen.be/ns/adres#Locatieaanduiding.aanduiding&gt;</v>
      </c>
      <c r="J345" s="12" t="str">
        <f>IF($A345&lt;&gt;"",VLOOKUP($A345,Vocabulary!$A:$J,2,),"")</f>
        <v>Locatieaanduiding.aanduiding</v>
      </c>
      <c r="K345" s="12" t="str">
        <f>IFERROR(IF(VLOOKUP(A345,VocabularyNL!$A:$G,6)=0,"",VLOOKUP(A345,VocabularyNL!$A:$G,6)),"")</f>
        <v>Locatieaanduiding.aanduiding</v>
      </c>
      <c r="L345" s="12" t="str">
        <f>IFERROR(IF(VLOOKUP(A345,VocabularyFR!$A:$G,6)=0,"",VLOOKUP(A345,VocabularyFR!$A:$G,6)),"")</f>
        <v/>
      </c>
      <c r="M345" s="12" t="str">
        <f>IFERROR(IF(VLOOKUP(A345,Vocabulary!$A:$F,3)=0,"",VLOOKUP(A345,Vocabulary!$A:$F,3)),"")</f>
        <v>Alfanumerieke code waarmee het identificerend deel van een adreslocator wordt aangeduid.</v>
      </c>
      <c r="N345" s="12" t="str">
        <f>IFERROR(IF(VLOOKUP(A345,VocabularyNL!$A:$H,7)=0,"",VLOOKUP(A345,VocabularyNL!$A:$H,7)),"")</f>
        <v>Alfanumerieke code waarmee het identificerend deel van een adreslocator wordt aangeduid.</v>
      </c>
      <c r="O345" s="12" t="str">
        <f>IFERROR(IF(VLOOKUP(A345,VocabularyFR!$A:$H,7)=0,"",VLOOKUP(A345,VocabularyFR!$A:$H,7)),"")</f>
        <v/>
      </c>
      <c r="P345" s="12" t="str">
        <f>IF($A345&lt;&gt;"",IF(VLOOKUP($A345,Vocabulary!$A:$J,7,)&lt;&gt;"",VLOOKUP($A345,Vocabulary!$A:$J,7,),""),"")</f>
        <v/>
      </c>
      <c r="Q345" s="12" t="str">
        <f>IFERROR(IF(VLOOKUP(A345,VocabularyNL!$A:$H,8)=0,"",VLOOKUP(A345,VocabularyNL!$A:$H,8)),"")</f>
        <v/>
      </c>
      <c r="R345" s="12" t="str">
        <f>IFERROR(IF(VLOOKUP(A345,VocabularyFR!$A:$H,8)=0,"",VLOOKUP(A345,VocabularyFR!$A:$H,8)),"")</f>
        <v/>
      </c>
      <c r="S345" s="12" t="str">
        <f>VLOOKUP(Table9[[#This Row],[Id]],Vocabulary!A:K,11)</f>
        <v>no</v>
      </c>
      <c r="T345" s="12" t="str">
        <f>VLOOKUP(Table9[[#This Row],[Id]],Vocabulary!A:L,12)</f>
        <v>no</v>
      </c>
    </row>
    <row r="346" spans="1:20" ht="28.8" hidden="1" x14ac:dyDescent="0.3">
      <c r="A346" s="4">
        <v>413</v>
      </c>
      <c r="B346" s="12" t="str">
        <f>IF($A346&lt;&gt;"",IF(VLOOKUP($A346,VocabularyAdoption!$A:$K,8,)=0,"",VLOOKUP($A346,VocabularyAdoption!$A:$K,8,)),"")</f>
        <v/>
      </c>
      <c r="C346" s="12" t="str">
        <f>IF($A346&lt;&gt;"",VLOOKUP($A346,Vocabulary!$A:$J,6,),"")</f>
        <v>VL</v>
      </c>
      <c r="D346" s="12" t="str">
        <f>IF($A346&lt;&gt;"",VLOOKUP($A346,Vocabulary!$A:$J,8,),"")</f>
        <v>vl-adres</v>
      </c>
      <c r="E346" s="12" t="str">
        <f>IFERROR(VLOOKUP(D346,Prefix!$A:$B,2,),"")</f>
        <v>http://data.vlaanderen.be/ns/adres#</v>
      </c>
      <c r="F346" s="12" t="str">
        <f>IF($A346&lt;&gt;"",IF(VLOOKUP($A346,Vocabulary!$A:$J,9,)=0,"",VLOOKUP($A346,Vocabulary!$A:$J,9,)),"")</f>
        <v/>
      </c>
      <c r="G346" s="12" t="str">
        <f>IF($A346&lt;&gt;"",VLOOKUP($A346,Vocabulary!$A:$J,4,),"")</f>
        <v>Location</v>
      </c>
      <c r="H346" s="12" t="str">
        <f>IF($A346&lt;&gt;"",VLOOKUP($A346,Vocabulary!$A:$J,5,),"")</f>
        <v>Property</v>
      </c>
      <c r="I346" s="12" t="str">
        <f>IF(Table9[[#This Row],[URIName]]="",IF(AND(H346="ConceptScheme",LEFT(D346,7) &lt;&gt; "inspire", LEFT(D346,4) &lt;&gt; "oeaw"),CONCATENATE("&lt;",E346,LOWER(IF(F346="",J346,F346)),"&gt;"),CONCATENATE("&lt;",E346,IF(F346="",J346,F346),"&gt;")),CONCATENATE("&lt;",Table9[[#This Row],[URIName]],"&gt;"))</f>
        <v>&lt;http://data.vlaanderen.be/ns/adres#adreslocator&gt;</v>
      </c>
      <c r="J346" s="12" t="str">
        <f>IF($A346&lt;&gt;"",VLOOKUP($A346,Vocabulary!$A:$J,2,),"")</f>
        <v>adreslocator</v>
      </c>
      <c r="K346" s="12" t="str">
        <f>IFERROR(IF(VLOOKUP(A346,VocabularyNL!$A:$G,6)=0,"",VLOOKUP(A346,VocabularyNL!$A:$G,6)),"")</f>
        <v>adreslocator</v>
      </c>
      <c r="L346" s="12" t="str">
        <f>IFERROR(IF(VLOOKUP(A346,VocabularyFR!$A:$G,6)=0,"",VLOOKUP(A346,VocabularyFR!$A:$G,6)),"")</f>
        <v/>
      </c>
      <c r="M346" s="12" t="str">
        <f>IFERROR(IF(VLOOKUP(A346,Vocabulary!$A:$F,3)=0,"",VLOOKUP(A346,Vocabulary!$A:$F,3)),"")</f>
        <v>Bijkomende adreslocator.</v>
      </c>
      <c r="N346" s="12" t="str">
        <f>IFERROR(IF(VLOOKUP(A346,VocabularyNL!$A:$H,7)=0,"",VLOOKUP(A346,VocabularyNL!$A:$H,7)),"")</f>
        <v>Bijkomende adreslocator.</v>
      </c>
      <c r="O346" s="12" t="str">
        <f>IFERROR(IF(VLOOKUP(A346,VocabularyFR!$A:$H,7)=0,"",VLOOKUP(A346,VocabularyFR!$A:$H,7)),"")</f>
        <v/>
      </c>
      <c r="P346" s="12" t="str">
        <f>IF($A346&lt;&gt;"",IF(VLOOKUP($A346,Vocabulary!$A:$J,7,)&lt;&gt;"",VLOOKUP($A346,Vocabulary!$A:$J,7,),""),"")</f>
        <v/>
      </c>
      <c r="Q346" s="12" t="str">
        <f>IFERROR(IF(VLOOKUP(A346,VocabularyNL!$A:$H,8)=0,"",VLOOKUP(A346,VocabularyNL!$A:$H,8)),"")</f>
        <v/>
      </c>
      <c r="R346" s="12" t="str">
        <f>IFERROR(IF(VLOOKUP(A346,VocabularyFR!$A:$H,8)=0,"",VLOOKUP(A346,VocabularyFR!$A:$H,8)),"")</f>
        <v/>
      </c>
      <c r="S346" s="12" t="str">
        <f>VLOOKUP(Table9[[#This Row],[Id]],Vocabulary!A:K,11)</f>
        <v>no</v>
      </c>
      <c r="T346" s="12" t="str">
        <f>VLOOKUP(Table9[[#This Row],[Id]],Vocabulary!A:L,12)</f>
        <v>no</v>
      </c>
    </row>
    <row r="347" spans="1:20" ht="72" hidden="1" x14ac:dyDescent="0.3">
      <c r="A347" s="4">
        <v>414</v>
      </c>
      <c r="B347" s="12" t="str">
        <f>IF($A347&lt;&gt;"",IF(VLOOKUP($A347,VocabularyAdoption!$A:$K,8,)=0,"",VLOOKUP($A347,VocabularyAdoption!$A:$K,8,)),"")</f>
        <v/>
      </c>
      <c r="C347" s="12" t="str">
        <f>IF($A347&lt;&gt;"",VLOOKUP($A347,Vocabulary!$A:$J,6,),"")</f>
        <v>VL</v>
      </c>
      <c r="D347" s="12" t="str">
        <f>IF($A347&lt;&gt;"",VLOOKUP($A347,Vocabulary!$A:$J,8,),"")</f>
        <v>vl-adres</v>
      </c>
      <c r="E347" s="12" t="str">
        <f>IFERROR(VLOOKUP(D347,Prefix!$A:$B,2,),"")</f>
        <v>http://data.vlaanderen.be/ns/adres#</v>
      </c>
      <c r="F347" s="12" t="str">
        <f>IF($A347&lt;&gt;"",IF(VLOOKUP($A347,Vocabulary!$A:$J,9,)=0,"",VLOOKUP($A347,Vocabulary!$A:$J,9,)),"")</f>
        <v/>
      </c>
      <c r="G347" s="12" t="str">
        <f>IF($A347&lt;&gt;"",VLOOKUP($A347,Vocabulary!$A:$J,4,),"")</f>
        <v>Location</v>
      </c>
      <c r="H347" s="12" t="str">
        <f>IF($A347&lt;&gt;"",VLOOKUP($A347,Vocabulary!$A:$J,5,),"")</f>
        <v>Property</v>
      </c>
      <c r="I347" s="12" t="str">
        <f>IF(Table9[[#This Row],[URIName]]="",IF(AND(H347="ConceptScheme",LEFT(D347,7) &lt;&gt; "inspire", LEFT(D347,4) &lt;&gt; "oeaw"),CONCATENATE("&lt;",E347,LOWER(IF(F347="",J347,F347)),"&gt;"),CONCATENATE("&lt;",E347,IF(F347="",J347,F347),"&gt;")),CONCATENATE("&lt;",Table9[[#This Row],[URIName]],"&gt;"))</f>
        <v>&lt;http://data.vlaanderen.be/ns/adres#busnummer&gt;</v>
      </c>
      <c r="J347" s="12" t="str">
        <f>IF($A347&lt;&gt;"",VLOOKUP($A347,Vocabulary!$A:$J,2,),"")</f>
        <v>busnummer</v>
      </c>
      <c r="K347" s="12" t="str">
        <f>IFERROR(IF(VLOOKUP(A347,VocabularyNL!$A:$G,6)=0,"",VLOOKUP(A347,VocabularyNL!$A:$G,6)),"")</f>
        <v>busnummer</v>
      </c>
      <c r="L347" s="12" t="str">
        <f>IFERROR(IF(VLOOKUP(A347,VocabularyFR!$A:$G,6)=0,"",VLOOKUP(A347,VocabularyFR!$A:$G,6)),"")</f>
        <v/>
      </c>
      <c r="M347" s="12" t="str">
        <f>IFERROR(IF(VLOOKUP(A347,Vocabulary!$A:$F,3)=0,"",VLOOKUP(A347,Vocabulary!$A:$F,3)),"")</f>
        <v>Officieel toegekende alfanumerieke code die wordt toegevoegd aan het huisnummer om meerdere gebouweenheden, standplaatsen, ligplaatsen of percelen te onderscheiden die eenzelfde huisnummer hebben.</v>
      </c>
      <c r="N347" s="12" t="str">
        <f>IFERROR(IF(VLOOKUP(A347,VocabularyNL!$A:$H,7)=0,"",VLOOKUP(A347,VocabularyNL!$A:$H,7)),"")</f>
        <v>Officieel toegekende alfanumerieke code die wordt toegevoegd aan het huisnummer om meerdere gebouweenheden, standplaatsen, ligplaatsen of percelen te onderscheiden die eenzelfde huisnummer hebben.</v>
      </c>
      <c r="O347" s="12" t="str">
        <f>IFERROR(IF(VLOOKUP(A347,VocabularyFR!$A:$H,7)=0,"",VLOOKUP(A347,VocabularyFR!$A:$H,7)),"")</f>
        <v/>
      </c>
      <c r="P347" s="12" t="str">
        <f>IF($A347&lt;&gt;"",IF(VLOOKUP($A347,Vocabulary!$A:$J,7,)&lt;&gt;"",VLOOKUP($A347,Vocabulary!$A:$J,7,),""),"")</f>
        <v/>
      </c>
      <c r="Q347" s="12" t="str">
        <f>IFERROR(IF(VLOOKUP(A347,VocabularyNL!$A:$H,8)=0,"",VLOOKUP(A347,VocabularyNL!$A:$H,8)),"")</f>
        <v/>
      </c>
      <c r="R347" s="12" t="str">
        <f>IFERROR(IF(VLOOKUP(A347,VocabularyFR!$A:$H,8)=0,"",VLOOKUP(A347,VocabularyFR!$A:$H,8)),"")</f>
        <v/>
      </c>
      <c r="S347" s="12" t="str">
        <f>VLOOKUP(Table9[[#This Row],[Id]],Vocabulary!A:K,11)</f>
        <v>no</v>
      </c>
      <c r="T347" s="12" t="str">
        <f>VLOOKUP(Table9[[#This Row],[Id]],Vocabulary!A:L,12)</f>
        <v>no</v>
      </c>
    </row>
    <row r="348" spans="1:20" ht="129.6" hidden="1" x14ac:dyDescent="0.3">
      <c r="A348" s="4">
        <v>415</v>
      </c>
      <c r="B348" s="12" t="str">
        <f>IF($A348&lt;&gt;"",IF(VLOOKUP($A348,VocabularyAdoption!$A:$K,8,)=0,"",VLOOKUP($A348,VocabularyAdoption!$A:$K,8,)),"")</f>
        <v/>
      </c>
      <c r="C348" s="12" t="str">
        <f>IF($A348&lt;&gt;"",VLOOKUP($A348,Vocabulary!$A:$J,6,),"")</f>
        <v>VL</v>
      </c>
      <c r="D348" s="12" t="str">
        <f>IF($A348&lt;&gt;"",VLOOKUP($A348,Vocabulary!$A:$J,8,),"")</f>
        <v>vl-adres</v>
      </c>
      <c r="E348" s="12" t="str">
        <f>IFERROR(VLOOKUP(D348,Prefix!$A:$B,2,),"")</f>
        <v>http://data.vlaanderen.be/ns/adres#</v>
      </c>
      <c r="F348" s="12" t="str">
        <f>IF($A348&lt;&gt;"",IF(VLOOKUP($A348,Vocabulary!$A:$J,9,)=0,"",VLOOKUP($A348,Vocabulary!$A:$J,9,)),"")</f>
        <v/>
      </c>
      <c r="G348" s="12" t="str">
        <f>IF($A348&lt;&gt;"",VLOOKUP($A348,Vocabulary!$A:$J,4,),"")</f>
        <v>Location</v>
      </c>
      <c r="H348" s="12" t="str">
        <f>IF($A348&lt;&gt;"",VLOOKUP($A348,Vocabulary!$A:$J,5,),"")</f>
        <v>Property</v>
      </c>
      <c r="I348" s="12" t="str">
        <f>IF(Table9[[#This Row],[URIName]]="",IF(AND(H348="ConceptScheme",LEFT(D348,7) &lt;&gt; "inspire", LEFT(D348,4) &lt;&gt; "oeaw"),CONCATENATE("&lt;",E348,LOWER(IF(F348="",J348,F348)),"&gt;"),CONCATENATE("&lt;",E348,IF(F348="",J348,F348),"&gt;")),CONCATENATE("&lt;",Table9[[#This Row],[URIName]],"&gt;"))</f>
        <v>&lt;http://data.vlaanderen.be/ns/adres#Adresvoorstelling.busnummer&gt;</v>
      </c>
      <c r="J348" s="12" t="str">
        <f>IF($A348&lt;&gt;"",VLOOKUP($A348,Vocabulary!$A:$J,2,),"")</f>
        <v>Adresvoorstelling.busnummer</v>
      </c>
      <c r="K348" s="12" t="str">
        <f>IFERROR(IF(VLOOKUP(A348,VocabularyNL!$A:$G,6)=0,"",VLOOKUP(A348,VocabularyNL!$A:$G,6)),"")</f>
        <v>Adresvoorstelling.busnummer</v>
      </c>
      <c r="L348" s="12" t="str">
        <f>IFERROR(IF(VLOOKUP(A348,VocabularyFR!$A:$G,6)=0,"",VLOOKUP(A348,VocabularyFR!$A:$G,6)),"")</f>
        <v/>
      </c>
      <c r="M348" s="12" t="str">
        <f>IFERROR(IF(VLOOKUP(A348,Vocabulary!$A:$F,3)=0,"",VLOOKUP(A348,Vocabulary!$A:$F,3)),"")</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N348" s="12" t="str">
        <f>IFERROR(IF(VLOOKUP(A348,VocabularyNL!$A:$H,7)=0,"",VLOOKUP(A348,VocabularyNL!$A:$H,7)),"")</f>
        <v>Officieel toegekende alfanumerieke code die wordt toegevoegd aan het huisnummer om meerdere gebouweenheden, standplaatsen, ligplaatsen of percelen te onderscheiden die eenzelfde huisnummer hebben.
Gebruik
Specialisatie van Adresvoorstelling:locatieaanduiding tbv Belgische adressen.</v>
      </c>
      <c r="O348" s="12" t="str">
        <f>IFERROR(IF(VLOOKUP(A348,VocabularyFR!$A:$H,7)=0,"",VLOOKUP(A348,VocabularyFR!$A:$H,7)),"")</f>
        <v/>
      </c>
      <c r="P348" s="12" t="str">
        <f>IF($A348&lt;&gt;"",IF(VLOOKUP($A348,Vocabulary!$A:$J,7,)&lt;&gt;"",VLOOKUP($A348,Vocabulary!$A:$J,7,),""),"")</f>
        <v/>
      </c>
      <c r="Q348" s="12" t="str">
        <f>IFERROR(IF(VLOOKUP(A348,VocabularyNL!$A:$H,8)=0,"",VLOOKUP(A348,VocabularyNL!$A:$H,8)),"")</f>
        <v/>
      </c>
      <c r="R348" s="12" t="str">
        <f>IFERROR(IF(VLOOKUP(A348,VocabularyFR!$A:$H,8)=0,"",VLOOKUP(A348,VocabularyFR!$A:$H,8)),"")</f>
        <v/>
      </c>
      <c r="S348" s="12" t="str">
        <f>VLOOKUP(Table9[[#This Row],[Id]],Vocabulary!A:K,11)</f>
        <v>no</v>
      </c>
      <c r="T348" s="12" t="str">
        <f>VLOOKUP(Table9[[#This Row],[Id]],Vocabulary!A:L,12)</f>
        <v>no</v>
      </c>
    </row>
    <row r="349" spans="1:20" ht="28.8" hidden="1" x14ac:dyDescent="0.3">
      <c r="A349" s="4">
        <v>416</v>
      </c>
      <c r="B349" s="12" t="str">
        <f>IF($A349&lt;&gt;"",IF(VLOOKUP($A349,VocabularyAdoption!$A:$K,8,)=0,"",VLOOKUP($A349,VocabularyAdoption!$A:$K,8,)),"")</f>
        <v/>
      </c>
      <c r="C349" s="12" t="str">
        <f>IF($A349&lt;&gt;"",VLOOKUP($A349,Vocabulary!$A:$J,6,),"")</f>
        <v>VL</v>
      </c>
      <c r="D349" s="12" t="str">
        <f>IF($A349&lt;&gt;"",VLOOKUP($A349,Vocabulary!$A:$J,8,),"")</f>
        <v>vl-adres</v>
      </c>
      <c r="E349" s="12" t="str">
        <f>IFERROR(VLOOKUP(D349,Prefix!$A:$B,2,),"")</f>
        <v>http://data.vlaanderen.be/ns/adres#</v>
      </c>
      <c r="F349" s="12" t="str">
        <f>IF($A349&lt;&gt;"",IF(VLOOKUP($A349,Vocabulary!$A:$J,9,)=0,"",VLOOKUP($A349,Vocabulary!$A:$J,9,)),"")</f>
        <v/>
      </c>
      <c r="G349" s="12" t="str">
        <f>IF($A349&lt;&gt;"",VLOOKUP($A349,Vocabulary!$A:$J,4,),"")</f>
        <v>Location</v>
      </c>
      <c r="H349" s="12" t="str">
        <f>IF($A349&lt;&gt;"",VLOOKUP($A349,Vocabulary!$A:$J,5,),"")</f>
        <v>Property</v>
      </c>
      <c r="I349" s="12" t="str">
        <f>IF(Table9[[#This Row],[URIName]]="",IF(AND(H349="ConceptScheme",LEFT(D349,7) &lt;&gt; "inspire", LEFT(D349,4) &lt;&gt; "oeaw"),CONCATENATE("&lt;",E349,LOWER(IF(F349="",J349,F349)),"&gt;"),CONCATENATE("&lt;",E349,IF(F349="",J349,F349),"&gt;")),CONCATENATE("&lt;",Table9[[#This Row],[URIName]],"&gt;"))</f>
        <v>&lt;http://data.vlaanderen.be/ns/adres#gemeentenaam&gt;</v>
      </c>
      <c r="J349" s="12" t="str">
        <f>IF($A349&lt;&gt;"",VLOOKUP($A349,Vocabulary!$A:$J,2,),"")</f>
        <v>gemeentenaam</v>
      </c>
      <c r="K349" s="12" t="str">
        <f>IFERROR(IF(VLOOKUP(A349,VocabularyNL!$A:$G,6)=0,"",VLOOKUP(A349,VocabularyNL!$A:$G,6)),"")</f>
        <v>gemeentenaam</v>
      </c>
      <c r="L349" s="12" t="str">
        <f>IFERROR(IF(VLOOKUP(A349,VocabularyFR!$A:$G,6)=0,"",VLOOKUP(A349,VocabularyFR!$A:$G,6)),"")</f>
        <v/>
      </c>
      <c r="M349" s="12" t="str">
        <f>IFERROR(IF(VLOOKUP(A349,Vocabulary!$A:$F,3)=0,"",VLOOKUP(A349,Vocabulary!$A:$F,3)),"")</f>
        <v>Gemeentenaam vh adres.</v>
      </c>
      <c r="N349" s="12" t="str">
        <f>IFERROR(IF(VLOOKUP(A349,VocabularyNL!$A:$H,7)=0,"",VLOOKUP(A349,VocabularyNL!$A:$H,7)),"")</f>
        <v>Gemeentenaam vh adres.</v>
      </c>
      <c r="O349" s="12" t="str">
        <f>IFERROR(IF(VLOOKUP(A349,VocabularyFR!$A:$H,7)=0,"",VLOOKUP(A349,VocabularyFR!$A:$H,7)),"")</f>
        <v/>
      </c>
      <c r="P349" s="12" t="str">
        <f>IF($A349&lt;&gt;"",IF(VLOOKUP($A349,Vocabulary!$A:$J,7,)&lt;&gt;"",VLOOKUP($A349,Vocabulary!$A:$J,7,),""),"")</f>
        <v/>
      </c>
      <c r="Q349" s="12" t="str">
        <f>IFERROR(IF(VLOOKUP(A349,VocabularyNL!$A:$H,8)=0,"",VLOOKUP(A349,VocabularyNL!$A:$H,8)),"")</f>
        <v/>
      </c>
      <c r="R349" s="12" t="str">
        <f>IFERROR(IF(VLOOKUP(A349,VocabularyFR!$A:$H,8)=0,"",VLOOKUP(A349,VocabularyFR!$A:$H,8)),"")</f>
        <v/>
      </c>
      <c r="S349" s="12" t="str">
        <f>VLOOKUP(Table9[[#This Row],[Id]],Vocabulary!A:K,11)</f>
        <v>no</v>
      </c>
      <c r="T349" s="12" t="str">
        <f>VLOOKUP(Table9[[#This Row],[Id]],Vocabulary!A:L,12)</f>
        <v>no</v>
      </c>
    </row>
    <row r="350" spans="1:20" ht="28.8" hidden="1" x14ac:dyDescent="0.3">
      <c r="A350" s="4">
        <v>417</v>
      </c>
      <c r="B350" s="12" t="str">
        <f>IF($A350&lt;&gt;"",IF(VLOOKUP($A350,VocabularyAdoption!$A:$K,8,)=0,"",VLOOKUP($A350,VocabularyAdoption!$A:$K,8,)),"")</f>
        <v/>
      </c>
      <c r="C350" s="12" t="str">
        <f>IF($A350&lt;&gt;"",VLOOKUP($A350,Vocabulary!$A:$J,6,),"")</f>
        <v>VL</v>
      </c>
      <c r="D350" s="12" t="str">
        <f>IF($A350&lt;&gt;"",VLOOKUP($A350,Vocabulary!$A:$J,8,),"")</f>
        <v>vl-adres</v>
      </c>
      <c r="E350" s="12" t="str">
        <f>IFERROR(VLOOKUP(D350,Prefix!$A:$B,2,),"")</f>
        <v>http://data.vlaanderen.be/ns/adres#</v>
      </c>
      <c r="F350" s="12" t="str">
        <f>IF($A350&lt;&gt;"",IF(VLOOKUP($A350,Vocabulary!$A:$J,9,)=0,"",VLOOKUP($A350,Vocabulary!$A:$J,9,)),"")</f>
        <v/>
      </c>
      <c r="G350" s="12" t="str">
        <f>IF($A350&lt;&gt;"",VLOOKUP($A350,Vocabulary!$A:$J,4,),"")</f>
        <v>Location</v>
      </c>
      <c r="H350" s="12" t="str">
        <f>IF($A350&lt;&gt;"",VLOOKUP($A350,Vocabulary!$A:$J,5,),"")</f>
        <v>Property</v>
      </c>
      <c r="I350" s="12" t="str">
        <f>IF(Table9[[#This Row],[URIName]]="",IF(AND(H350="ConceptScheme",LEFT(D350,7) &lt;&gt; "inspire", LEFT(D350,4) &lt;&gt; "oeaw"),CONCATENATE("&lt;",E350,LOWER(IF(F350="",J350,F350)),"&gt;"),CONCATENATE("&lt;",E350,IF(F350="",J350,F350),"&gt;")),CONCATENATE("&lt;",Table9[[#This Row],[URIName]],"&gt;"))</f>
        <v>&lt;http://data.vlaanderen.be/ns/adres#heeftGemeentenaam&gt;</v>
      </c>
      <c r="J350" s="12" t="str">
        <f>IF($A350&lt;&gt;"",VLOOKUP($A350,Vocabulary!$A:$J,2,),"")</f>
        <v>heeftGemeentenaam</v>
      </c>
      <c r="K350" s="12" t="str">
        <f>IFERROR(IF(VLOOKUP(A350,VocabularyNL!$A:$G,6)=0,"",VLOOKUP(A350,VocabularyNL!$A:$G,6)),"")</f>
        <v>heeftGemeentenaam</v>
      </c>
      <c r="L350" s="12" t="str">
        <f>IFERROR(IF(VLOOKUP(A350,VocabularyFR!$A:$G,6)=0,"",VLOOKUP(A350,VocabularyFR!$A:$G,6)),"")</f>
        <v/>
      </c>
      <c r="M350" s="12" t="str">
        <f>IFERROR(IF(VLOOKUP(A350,Vocabulary!$A:$F,3)=0,"",VLOOKUP(A350,Vocabulary!$A:$F,3)),"")</f>
        <v>Gemeentenaamcomponent van het adres.</v>
      </c>
      <c r="N350" s="12" t="str">
        <f>IFERROR(IF(VLOOKUP(A350,VocabularyNL!$A:$H,7)=0,"",VLOOKUP(A350,VocabularyNL!$A:$H,7)),"")</f>
        <v>Gemeentenaamcomponent van het adres.</v>
      </c>
      <c r="O350" s="12" t="str">
        <f>IFERROR(IF(VLOOKUP(A350,VocabularyFR!$A:$H,7)=0,"",VLOOKUP(A350,VocabularyFR!$A:$H,7)),"")</f>
        <v/>
      </c>
      <c r="P350" s="12" t="str">
        <f>IF($A350&lt;&gt;"",IF(VLOOKUP($A350,Vocabulary!$A:$J,7,)&lt;&gt;"",VLOOKUP($A350,Vocabulary!$A:$J,7,),""),"")</f>
        <v/>
      </c>
      <c r="Q350" s="12" t="str">
        <f>IFERROR(IF(VLOOKUP(A350,VocabularyNL!$A:$H,8)=0,"",VLOOKUP(A350,VocabularyNL!$A:$H,8)),"")</f>
        <v/>
      </c>
      <c r="R350" s="12" t="str">
        <f>IFERROR(IF(VLOOKUP(A350,VocabularyFR!$A:$H,8)=0,"",VLOOKUP(A350,VocabularyFR!$A:$H,8)),"")</f>
        <v/>
      </c>
      <c r="S350" s="12" t="str">
        <f>VLOOKUP(Table9[[#This Row],[Id]],Vocabulary!A:K,11)</f>
        <v>no</v>
      </c>
      <c r="T350" s="12" t="str">
        <f>VLOOKUP(Table9[[#This Row],[Id]],Vocabulary!A:L,12)</f>
        <v>no</v>
      </c>
    </row>
    <row r="351" spans="1:20" ht="28.8" hidden="1" x14ac:dyDescent="0.3">
      <c r="A351" s="4">
        <v>418</v>
      </c>
      <c r="B351" s="12" t="str">
        <f>IF($A351&lt;&gt;"",IF(VLOOKUP($A351,VocabularyAdoption!$A:$K,8,)=0,"",VLOOKUP($A351,VocabularyAdoption!$A:$K,8,)),"")</f>
        <v/>
      </c>
      <c r="C351" s="12" t="str">
        <f>IF($A351&lt;&gt;"",VLOOKUP($A351,Vocabulary!$A:$J,6,),"")</f>
        <v>VL</v>
      </c>
      <c r="D351" s="12" t="str">
        <f>IF($A351&lt;&gt;"",VLOOKUP($A351,Vocabulary!$A:$J,8,),"")</f>
        <v>vl-adres</v>
      </c>
      <c r="E351" s="12" t="str">
        <f>IFERROR(VLOOKUP(D351,Prefix!$A:$B,2,),"")</f>
        <v>http://data.vlaanderen.be/ns/adres#</v>
      </c>
      <c r="F351" s="12" t="str">
        <f>IF($A351&lt;&gt;"",IF(VLOOKUP($A351,Vocabulary!$A:$J,9,)=0,"",VLOOKUP($A351,Vocabulary!$A:$J,9,)),"")</f>
        <v/>
      </c>
      <c r="G351" s="12" t="str">
        <f>IF($A351&lt;&gt;"",VLOOKUP($A351,Vocabulary!$A:$J,4,),"")</f>
        <v>Location</v>
      </c>
      <c r="H351" s="12" t="str">
        <f>IF($A351&lt;&gt;"",VLOOKUP($A351,Vocabulary!$A:$J,5,),"")</f>
        <v>Property</v>
      </c>
      <c r="I351" s="12" t="str">
        <f>IF(Table9[[#This Row],[URIName]]="",IF(AND(H351="ConceptScheme",LEFT(D351,7) &lt;&gt; "inspire", LEFT(D351,4) &lt;&gt; "oeaw"),CONCATENATE("&lt;",E351,LOWER(IF(F351="",J351,F351)),"&gt;"),CONCATENATE("&lt;",E351,IF(F351="",J351,F351),"&gt;")),CONCATENATE("&lt;",Table9[[#This Row],[URIName]],"&gt;"))</f>
        <v>&lt;http://data.vlaanderen.be/ns/adres#heeftPostinfo&gt;</v>
      </c>
      <c r="J351" s="12" t="str">
        <f>IF($A351&lt;&gt;"",VLOOKUP($A351,Vocabulary!$A:$J,2,),"")</f>
        <v>heeftPostinfo</v>
      </c>
      <c r="K351" s="12" t="str">
        <f>IFERROR(IF(VLOOKUP(A351,VocabularyNL!$A:$G,6)=0,"",VLOOKUP(A351,VocabularyNL!$A:$G,6)),"")</f>
        <v>heeftPostinfo</v>
      </c>
      <c r="L351" s="12" t="str">
        <f>IFERROR(IF(VLOOKUP(A351,VocabularyFR!$A:$G,6)=0,"",VLOOKUP(A351,VocabularyFR!$A:$G,6)),"")</f>
        <v/>
      </c>
      <c r="M351" s="12" t="str">
        <f>IFERROR(IF(VLOOKUP(A351,Vocabulary!$A:$F,3)=0,"",VLOOKUP(A351,Vocabulary!$A:$F,3)),"")</f>
        <v>Postinfocomponent van het adres.</v>
      </c>
      <c r="N351" s="12" t="str">
        <f>IFERROR(IF(VLOOKUP(A351,VocabularyNL!$A:$H,7)=0,"",VLOOKUP(A351,VocabularyNL!$A:$H,7)),"")</f>
        <v>Postinfocomponent van het adres.</v>
      </c>
      <c r="O351" s="12" t="str">
        <f>IFERROR(IF(VLOOKUP(A351,VocabularyFR!$A:$H,7)=0,"",VLOOKUP(A351,VocabularyFR!$A:$H,7)),"")</f>
        <v/>
      </c>
      <c r="P351" s="12" t="str">
        <f>IF($A351&lt;&gt;"",IF(VLOOKUP($A351,Vocabulary!$A:$J,7,)&lt;&gt;"",VLOOKUP($A351,Vocabulary!$A:$J,7,),""),"")</f>
        <v/>
      </c>
      <c r="Q351" s="12" t="str">
        <f>IFERROR(IF(VLOOKUP(A351,VocabularyNL!$A:$H,8)=0,"",VLOOKUP(A351,VocabularyNL!$A:$H,8)),"")</f>
        <v/>
      </c>
      <c r="R351" s="12" t="str">
        <f>IFERROR(IF(VLOOKUP(A351,VocabularyFR!$A:$H,8)=0,"",VLOOKUP(A351,VocabularyFR!$A:$H,8)),"")</f>
        <v/>
      </c>
      <c r="S351" s="12" t="str">
        <f>VLOOKUP(Table9[[#This Row],[Id]],Vocabulary!A:K,11)</f>
        <v>no</v>
      </c>
      <c r="T351" s="12" t="str">
        <f>VLOOKUP(Table9[[#This Row],[Id]],Vocabulary!A:L,12)</f>
        <v>no</v>
      </c>
    </row>
    <row r="352" spans="1:20" ht="28.8" hidden="1" x14ac:dyDescent="0.3">
      <c r="A352" s="4">
        <v>419</v>
      </c>
      <c r="B352" s="12" t="str">
        <f>IF($A352&lt;&gt;"",IF(VLOOKUP($A352,VocabularyAdoption!$A:$K,8,)=0,"",VLOOKUP($A352,VocabularyAdoption!$A:$K,8,)),"")</f>
        <v/>
      </c>
      <c r="C352" s="12" t="str">
        <f>IF($A352&lt;&gt;"",VLOOKUP($A352,Vocabulary!$A:$J,6,),"")</f>
        <v>VL</v>
      </c>
      <c r="D352" s="12" t="str">
        <f>IF($A352&lt;&gt;"",VLOOKUP($A352,Vocabulary!$A:$J,8,),"")</f>
        <v>vl-adres</v>
      </c>
      <c r="E352" s="12" t="str">
        <f>IFERROR(VLOOKUP(D352,Prefix!$A:$B,2,),"")</f>
        <v>http://data.vlaanderen.be/ns/adres#</v>
      </c>
      <c r="F352" s="12" t="str">
        <f>IF($A352&lt;&gt;"",IF(VLOOKUP($A352,Vocabulary!$A:$J,9,)=0,"",VLOOKUP($A352,Vocabulary!$A:$J,9,)),"")</f>
        <v/>
      </c>
      <c r="G352" s="12" t="str">
        <f>IF($A352&lt;&gt;"",VLOOKUP($A352,Vocabulary!$A:$J,4,),"")</f>
        <v>Location</v>
      </c>
      <c r="H352" s="12" t="str">
        <f>IF($A352&lt;&gt;"",VLOOKUP($A352,Vocabulary!$A:$J,5,),"")</f>
        <v>Property</v>
      </c>
      <c r="I352" s="12" t="str">
        <f>IF(Table9[[#This Row],[URIName]]="",IF(AND(H352="ConceptScheme",LEFT(D352,7) &lt;&gt; "inspire", LEFT(D352,4) &lt;&gt; "oeaw"),CONCATENATE("&lt;",E352,LOWER(IF(F352="",J352,F352)),"&gt;"),CONCATENATE("&lt;",E352,IF(F352="",J352,F352),"&gt;")),CONCATENATE("&lt;",Table9[[#This Row],[URIName]],"&gt;"))</f>
        <v>&lt;http://data.vlaanderen.be/ns/adres#heeftStraatnaam&gt;</v>
      </c>
      <c r="J352" s="12" t="str">
        <f>IF($A352&lt;&gt;"",VLOOKUP($A352,Vocabulary!$A:$J,2,),"")</f>
        <v>heeftStraatnaam</v>
      </c>
      <c r="K352" s="12" t="str">
        <f>IFERROR(IF(VLOOKUP(A352,VocabularyNL!$A:$G,6)=0,"",VLOOKUP(A352,VocabularyNL!$A:$G,6)),"")</f>
        <v>heeftStraatnaam</v>
      </c>
      <c r="L352" s="12" t="str">
        <f>IFERROR(IF(VLOOKUP(A352,VocabularyFR!$A:$G,6)=0,"",VLOOKUP(A352,VocabularyFR!$A:$G,6)),"")</f>
        <v/>
      </c>
      <c r="M352" s="12" t="str">
        <f>IFERROR(IF(VLOOKUP(A352,Vocabulary!$A:$F,3)=0,"",VLOOKUP(A352,Vocabulary!$A:$F,3)),"")</f>
        <v>Straatnaamcomponent van het adres.</v>
      </c>
      <c r="N352" s="12" t="str">
        <f>IFERROR(IF(VLOOKUP(A352,VocabularyNL!$A:$H,7)=0,"",VLOOKUP(A352,VocabularyNL!$A:$H,7)),"")</f>
        <v>Straatnaamcomponent van het adres.</v>
      </c>
      <c r="O352" s="12" t="str">
        <f>IFERROR(IF(VLOOKUP(A352,VocabularyFR!$A:$H,7)=0,"",VLOOKUP(A352,VocabularyFR!$A:$H,7)),"")</f>
        <v/>
      </c>
      <c r="P352" s="12" t="str">
        <f>IF($A352&lt;&gt;"",IF(VLOOKUP($A352,Vocabulary!$A:$J,7,)&lt;&gt;"",VLOOKUP($A352,Vocabulary!$A:$J,7,),""),"")</f>
        <v/>
      </c>
      <c r="Q352" s="12" t="str">
        <f>IFERROR(IF(VLOOKUP(A352,VocabularyNL!$A:$H,8)=0,"",VLOOKUP(A352,VocabularyNL!$A:$H,8)),"")</f>
        <v/>
      </c>
      <c r="R352" s="12" t="str">
        <f>IFERROR(IF(VLOOKUP(A352,VocabularyFR!$A:$H,8)=0,"",VLOOKUP(A352,VocabularyFR!$A:$H,8)),"")</f>
        <v/>
      </c>
      <c r="S352" s="12" t="str">
        <f>VLOOKUP(Table9[[#This Row],[Id]],Vocabulary!A:K,11)</f>
        <v>no</v>
      </c>
      <c r="T352" s="12" t="str">
        <f>VLOOKUP(Table9[[#This Row],[Id]],Vocabulary!A:L,12)</f>
        <v>no</v>
      </c>
    </row>
    <row r="353" spans="1:20" ht="57.6" hidden="1" x14ac:dyDescent="0.3">
      <c r="A353" s="4">
        <v>420</v>
      </c>
      <c r="B353" s="12" t="str">
        <f>IF($A353&lt;&gt;"",IF(VLOOKUP($A353,VocabularyAdoption!$A:$K,8,)=0,"",VLOOKUP($A353,VocabularyAdoption!$A:$K,8,)),"")</f>
        <v/>
      </c>
      <c r="C353" s="12" t="str">
        <f>IF($A353&lt;&gt;"",VLOOKUP($A353,Vocabulary!$A:$J,6,),"")</f>
        <v>VL</v>
      </c>
      <c r="D353" s="12" t="str">
        <f>IF($A353&lt;&gt;"",VLOOKUP($A353,Vocabulary!$A:$J,8,),"")</f>
        <v>vl-adres</v>
      </c>
      <c r="E353" s="12" t="str">
        <f>IFERROR(VLOOKUP(D353,Prefix!$A:$B,2,),"")</f>
        <v>http://data.vlaanderen.be/ns/adres#</v>
      </c>
      <c r="F353" s="12" t="str">
        <f>IF($A353&lt;&gt;"",IF(VLOOKUP($A353,Vocabulary!$A:$J,9,)=0,"",VLOOKUP($A353,Vocabulary!$A:$J,9,)),"")</f>
        <v/>
      </c>
      <c r="G353" s="12" t="str">
        <f>IF($A353&lt;&gt;"",VLOOKUP($A353,Vocabulary!$A:$J,4,),"")</f>
        <v>Location</v>
      </c>
      <c r="H353" s="12" t="str">
        <f>IF($A353&lt;&gt;"",VLOOKUP($A353,Vocabulary!$A:$J,5,),"")</f>
        <v>Property</v>
      </c>
      <c r="I353" s="12" t="str">
        <f>IF(Table9[[#This Row],[URIName]]="",IF(AND(H353="ConceptScheme",LEFT(D353,7) &lt;&gt; "inspire", LEFT(D353,4) &lt;&gt; "oeaw"),CONCATENATE("&lt;",E353,LOWER(IF(F353="",J353,F353)),"&gt;"),CONCATENATE("&lt;",E353,IF(F353="",J353,F353),"&gt;")),CONCATENATE("&lt;",Table9[[#This Row],[URIName]],"&gt;"))</f>
        <v>&lt;http://data.vlaanderen.be/ns/adres#homoniemToevoeging&gt;</v>
      </c>
      <c r="J353" s="12" t="str">
        <f>IF($A353&lt;&gt;"",VLOOKUP($A353,Vocabulary!$A:$J,2,),"")</f>
        <v>homoniemToevoeging</v>
      </c>
      <c r="K353" s="12" t="str">
        <f>IFERROR(IF(VLOOKUP(A353,VocabularyNL!$A:$G,6)=0,"",VLOOKUP(A353,VocabularyNL!$A:$G,6)),"")</f>
        <v>homoniemToevoeging</v>
      </c>
      <c r="L353" s="12" t="str">
        <f>IFERROR(IF(VLOOKUP(A353,VocabularyFR!$A:$G,6)=0,"",VLOOKUP(A353,VocabularyFR!$A:$G,6)),"")</f>
        <v/>
      </c>
      <c r="M353" s="12" t="str">
        <f>IFERROR(IF(VLOOKUP(A353,Vocabulary!$A:$F,3)=0,"",VLOOKUP(A353,Vocabulary!$A:$F,3)),"")</f>
        <v>Toevoeging om dubbele straatnamen (straatnamen met dezelfde naam maar andere ligging in de gemeente en eigen adressen) van elkaar te onderscheiden.</v>
      </c>
      <c r="N353" s="12" t="str">
        <f>IFERROR(IF(VLOOKUP(A353,VocabularyNL!$A:$H,7)=0,"",VLOOKUP(A353,VocabularyNL!$A:$H,7)),"")</f>
        <v>Toevoeging om dubbele straatnamen (straatnamen met dezelfde naam maar andere ligging in de gemeente en eigen adressen) van elkaar te onderscheiden.</v>
      </c>
      <c r="O353" s="12" t="str">
        <f>IFERROR(IF(VLOOKUP(A353,VocabularyFR!$A:$H,7)=0,"",VLOOKUP(A353,VocabularyFR!$A:$H,7)),"")</f>
        <v/>
      </c>
      <c r="P353" s="12" t="str">
        <f>IF($A353&lt;&gt;"",IF(VLOOKUP($A353,Vocabulary!$A:$J,7,)&lt;&gt;"",VLOOKUP($A353,Vocabulary!$A:$J,7,),""),"")</f>
        <v/>
      </c>
      <c r="Q353" s="12" t="str">
        <f>IFERROR(IF(VLOOKUP(A353,VocabularyNL!$A:$H,8)=0,"",VLOOKUP(A353,VocabularyNL!$A:$H,8)),"")</f>
        <v/>
      </c>
      <c r="R353" s="12" t="str">
        <f>IFERROR(IF(VLOOKUP(A353,VocabularyFR!$A:$H,8)=0,"",VLOOKUP(A353,VocabularyFR!$A:$H,8)),"")</f>
        <v/>
      </c>
      <c r="S353" s="12" t="str">
        <f>VLOOKUP(Table9[[#This Row],[Id]],Vocabulary!A:K,11)</f>
        <v>no</v>
      </c>
      <c r="T353" s="12" t="str">
        <f>VLOOKUP(Table9[[#This Row],[Id]],Vocabulary!A:L,12)</f>
        <v>no</v>
      </c>
    </row>
    <row r="354" spans="1:20" ht="100.8" hidden="1" x14ac:dyDescent="0.3">
      <c r="A354" s="4">
        <v>421</v>
      </c>
      <c r="B354" s="12" t="str">
        <f>IF($A354&lt;&gt;"",IF(VLOOKUP($A354,VocabularyAdoption!$A:$K,8,)=0,"",VLOOKUP($A354,VocabularyAdoption!$A:$K,8,)),"")</f>
        <v/>
      </c>
      <c r="C354" s="12" t="str">
        <f>IF($A354&lt;&gt;"",VLOOKUP($A354,Vocabulary!$A:$J,6,),"")</f>
        <v>VL</v>
      </c>
      <c r="D354" s="12" t="str">
        <f>IF($A354&lt;&gt;"",VLOOKUP($A354,Vocabulary!$A:$J,8,),"")</f>
        <v>vl-adres</v>
      </c>
      <c r="E354" s="12" t="str">
        <f>IFERROR(VLOOKUP(D354,Prefix!$A:$B,2,),"")</f>
        <v>http://data.vlaanderen.be/ns/adres#</v>
      </c>
      <c r="F354" s="12" t="str">
        <f>IF($A354&lt;&gt;"",IF(VLOOKUP($A354,Vocabulary!$A:$J,9,)=0,"",VLOOKUP($A354,Vocabulary!$A:$J,9,)),"")</f>
        <v/>
      </c>
      <c r="G354" s="12" t="str">
        <f>IF($A354&lt;&gt;"",VLOOKUP($A354,Vocabulary!$A:$J,4,),"")</f>
        <v>Location</v>
      </c>
      <c r="H354" s="12" t="str">
        <f>IF($A354&lt;&gt;"",VLOOKUP($A354,Vocabulary!$A:$J,5,),"")</f>
        <v>Property</v>
      </c>
      <c r="I354" s="12" t="str">
        <f>IF(Table9[[#This Row],[URIName]]="",IF(AND(H354="ConceptScheme",LEFT(D354,7) &lt;&gt; "inspire", LEFT(D354,4) &lt;&gt; "oeaw"),CONCATENATE("&lt;",E354,LOWER(IF(F354="",J354,F354)),"&gt;"),CONCATENATE("&lt;",E354,IF(F354="",J354,F354),"&gt;")),CONCATENATE("&lt;",Table9[[#This Row],[URIName]],"&gt;"))</f>
        <v>&lt;http://data.vlaanderen.be/ns/adres#Adresvoorstelling.huisnummer&gt;</v>
      </c>
      <c r="J354" s="12" t="str">
        <f>IF($A354&lt;&gt;"",VLOOKUP($A354,Vocabulary!$A:$J,2,),"")</f>
        <v>Adresvoorstelling.huisnummer</v>
      </c>
      <c r="K354" s="12" t="str">
        <f>IFERROR(IF(VLOOKUP(A354,VocabularyNL!$A:$G,6)=0,"",VLOOKUP(A354,VocabularyNL!$A:$G,6)),"")</f>
        <v>Adresvoorstelling.huisnummer</v>
      </c>
      <c r="L354" s="12" t="str">
        <f>IFERROR(IF(VLOOKUP(A354,VocabularyFR!$A:$G,6)=0,"",VLOOKUP(A354,VocabularyFR!$A:$G,6)),"")</f>
        <v/>
      </c>
      <c r="M354" s="12" t="str">
        <f>IFERROR(IF(VLOOKUP(A354,Vocabulary!$A:$F,3)=0,"",VLOOKUP(A354,Vocabulary!$A:$F,3)),"")</f>
        <v>Alfanumerieke code officieel toegekend aan gebouweenheden, ligplaatsen, standplaatsen of percelen.
Gebruik
Specialisatie van Adresvoorstelling:locatieaanduiding tbv Belgische adressen.</v>
      </c>
      <c r="N354" s="12" t="str">
        <f>IFERROR(IF(VLOOKUP(A354,VocabularyNL!$A:$H,7)=0,"",VLOOKUP(A354,VocabularyNL!$A:$H,7)),"")</f>
        <v>Alfanumerieke code officieel toegekend aan gebouweenheden, ligplaatsen, standplaatsen of percelen.
Gebruik
Specialisatie van Adresvoorstelling:locatieaanduiding tbv Belgische adressen.</v>
      </c>
      <c r="O354" s="12" t="str">
        <f>IFERROR(IF(VLOOKUP(A354,VocabularyFR!$A:$H,7)=0,"",VLOOKUP(A354,VocabularyFR!$A:$H,7)),"")</f>
        <v/>
      </c>
      <c r="P354" s="12" t="str">
        <f>IF($A354&lt;&gt;"",IF(VLOOKUP($A354,Vocabulary!$A:$J,7,)&lt;&gt;"",VLOOKUP($A354,Vocabulary!$A:$J,7,),""),"")</f>
        <v/>
      </c>
      <c r="Q354" s="12" t="str">
        <f>IFERROR(IF(VLOOKUP(A354,VocabularyNL!$A:$H,8)=0,"",VLOOKUP(A354,VocabularyNL!$A:$H,8)),"")</f>
        <v/>
      </c>
      <c r="R354" s="12" t="str">
        <f>IFERROR(IF(VLOOKUP(A354,VocabularyFR!$A:$H,8)=0,"",VLOOKUP(A354,VocabularyFR!$A:$H,8)),"")</f>
        <v/>
      </c>
      <c r="S354" s="12" t="str">
        <f>VLOOKUP(Table9[[#This Row],[Id]],Vocabulary!A:K,11)</f>
        <v>no</v>
      </c>
      <c r="T354" s="12" t="str">
        <f>VLOOKUP(Table9[[#This Row],[Id]],Vocabulary!A:L,12)</f>
        <v>no</v>
      </c>
    </row>
    <row r="355" spans="1:20" ht="43.2" hidden="1" x14ac:dyDescent="0.3">
      <c r="A355" s="4">
        <v>422</v>
      </c>
      <c r="B355" s="12" t="str">
        <f>IF($A355&lt;&gt;"",IF(VLOOKUP($A355,VocabularyAdoption!$A:$K,8,)=0,"",VLOOKUP($A355,VocabularyAdoption!$A:$K,8,)),"")</f>
        <v/>
      </c>
      <c r="C355" s="12" t="str">
        <f>IF($A355&lt;&gt;"",VLOOKUP($A355,Vocabulary!$A:$J,6,),"")</f>
        <v>VL</v>
      </c>
      <c r="D355" s="12" t="str">
        <f>IF($A355&lt;&gt;"",VLOOKUP($A355,Vocabulary!$A:$J,8,),"")</f>
        <v>vl-adres</v>
      </c>
      <c r="E355" s="12" t="str">
        <f>IFERROR(VLOOKUP(D355,Prefix!$A:$B,2,),"")</f>
        <v>http://data.vlaanderen.be/ns/adres#</v>
      </c>
      <c r="F355" s="12" t="str">
        <f>IF($A355&lt;&gt;"",IF(VLOOKUP($A355,Vocabulary!$A:$J,9,)=0,"",VLOOKUP($A355,Vocabulary!$A:$J,9,)),"")</f>
        <v/>
      </c>
      <c r="G355" s="12" t="str">
        <f>IF($A355&lt;&gt;"",VLOOKUP($A355,Vocabulary!$A:$J,4,),"")</f>
        <v>Location</v>
      </c>
      <c r="H355" s="12" t="str">
        <f>IF($A355&lt;&gt;"",VLOOKUP($A355,Vocabulary!$A:$J,5,),"")</f>
        <v>Property</v>
      </c>
      <c r="I355" s="12" t="str">
        <f>IF(Table9[[#This Row],[URIName]]="",IF(AND(H355="ConceptScheme",LEFT(D355,7) &lt;&gt; "inspire", LEFT(D355,4) &lt;&gt; "oeaw"),CONCATENATE("&lt;",E355,LOWER(IF(F355="",J355,F355)),"&gt;"),CONCATENATE("&lt;",E355,IF(F355="",J355,F355),"&gt;")),CONCATENATE("&lt;",Table9[[#This Row],[URIName]],"&gt;"))</f>
        <v>&lt;http://data.vlaanderen.be/ns/adres#huisnummer&gt;</v>
      </c>
      <c r="J355" s="12" t="str">
        <f>IF($A355&lt;&gt;"",VLOOKUP($A355,Vocabulary!$A:$J,2,),"")</f>
        <v>huisnummer</v>
      </c>
      <c r="K355" s="12" t="str">
        <f>IFERROR(IF(VLOOKUP(A355,VocabularyNL!$A:$G,6)=0,"",VLOOKUP(A355,VocabularyNL!$A:$G,6)),"")</f>
        <v>huisnummer</v>
      </c>
      <c r="L355" s="12" t="str">
        <f>IFERROR(IF(VLOOKUP(A355,VocabularyFR!$A:$G,6)=0,"",VLOOKUP(A355,VocabularyFR!$A:$G,6)),"")</f>
        <v/>
      </c>
      <c r="M355" s="12" t="str">
        <f>IFERROR(IF(VLOOKUP(A355,Vocabulary!$A:$F,3)=0,"",VLOOKUP(A355,Vocabulary!$A:$F,3)),"")</f>
        <v>Alfanumerieke code officieel toegekend aan gebouweenheden, ligplaatsen, standplaatsen of percelen.</v>
      </c>
      <c r="N355" s="12" t="str">
        <f>IFERROR(IF(VLOOKUP(A355,VocabularyNL!$A:$H,7)=0,"",VLOOKUP(A355,VocabularyNL!$A:$H,7)),"")</f>
        <v>Alfanumerieke code officieel toegekend aan gebouweenheden, ligplaatsen, standplaatsen of percelen.</v>
      </c>
      <c r="O355" s="12" t="str">
        <f>IFERROR(IF(VLOOKUP(A355,VocabularyFR!$A:$H,7)=0,"",VLOOKUP(A355,VocabularyFR!$A:$H,7)),"")</f>
        <v/>
      </c>
      <c r="P355" s="12" t="str">
        <f>IF($A355&lt;&gt;"",IF(VLOOKUP($A355,Vocabulary!$A:$J,7,)&lt;&gt;"",VLOOKUP($A355,Vocabulary!$A:$J,7,),""),"")</f>
        <v/>
      </c>
      <c r="Q355" s="12" t="str">
        <f>IFERROR(IF(VLOOKUP(A355,VocabularyNL!$A:$H,8)=0,"",VLOOKUP(A355,VocabularyNL!$A:$H,8)),"")</f>
        <v/>
      </c>
      <c r="R355" s="12" t="str">
        <f>IFERROR(IF(VLOOKUP(A355,VocabularyFR!$A:$H,8)=0,"",VLOOKUP(A355,VocabularyFR!$A:$H,8)),"")</f>
        <v/>
      </c>
      <c r="S355" s="12" t="str">
        <f>VLOOKUP(Table9[[#This Row],[Id]],Vocabulary!A:K,11)</f>
        <v>no</v>
      </c>
      <c r="T355" s="12" t="str">
        <f>VLOOKUP(Table9[[#This Row],[Id]],Vocabulary!A:L,12)</f>
        <v>no</v>
      </c>
    </row>
    <row r="356" spans="1:20" ht="28.8" hidden="1" x14ac:dyDescent="0.3">
      <c r="A356" s="4">
        <v>423</v>
      </c>
      <c r="B356" s="12" t="str">
        <f>IF($A356&lt;&gt;"",IF(VLOOKUP($A356,VocabularyAdoption!$A:$K,8,)=0,"",VLOOKUP($A356,VocabularyAdoption!$A:$K,8,)),"")</f>
        <v/>
      </c>
      <c r="C356" s="12" t="str">
        <f>IF($A356&lt;&gt;"",VLOOKUP($A356,Vocabulary!$A:$J,6,),"")</f>
        <v>VL</v>
      </c>
      <c r="D356" s="12" t="str">
        <f>IF($A356&lt;&gt;"",VLOOKUP($A356,Vocabulary!$A:$J,8,),"")</f>
        <v>vl-adres</v>
      </c>
      <c r="E356" s="12" t="str">
        <f>IFERROR(VLOOKUP(D356,Prefix!$A:$B,2,),"")</f>
        <v>http://data.vlaanderen.be/ns/adres#</v>
      </c>
      <c r="F356" s="12" t="str">
        <f>IF($A356&lt;&gt;"",IF(VLOOKUP($A356,Vocabulary!$A:$J,9,)=0,"",VLOOKUP($A356,Vocabulary!$A:$J,9,)),"")</f>
        <v/>
      </c>
      <c r="G356" s="12" t="str">
        <f>IF($A356&lt;&gt;"",VLOOKUP($A356,Vocabulary!$A:$J,4,),"")</f>
        <v>Location</v>
      </c>
      <c r="H356" s="12" t="str">
        <f>IF($A356&lt;&gt;"",VLOOKUP($A356,Vocabulary!$A:$J,5,),"")</f>
        <v>Property</v>
      </c>
      <c r="I356" s="12" t="str">
        <f>IF(Table9[[#This Row],[URIName]]="",IF(AND(H356="ConceptScheme",LEFT(D356,7) &lt;&gt; "inspire", LEFT(D356,4) &lt;&gt; "oeaw"),CONCATENATE("&lt;",E356,LOWER(IF(F356="",J356,F356)),"&gt;"),CONCATENATE("&lt;",E356,IF(F356="",J356,F356),"&gt;")),CONCATENATE("&lt;",Table9[[#This Row],[URIName]],"&gt;"))</f>
        <v>&lt;http://data.vlaanderen.be/ns/adres#isToegekendAan&gt;</v>
      </c>
      <c r="J356" s="12" t="str">
        <f>IF($A356&lt;&gt;"",VLOOKUP($A356,Vocabulary!$A:$J,2,),"")</f>
        <v>isToegekendAan</v>
      </c>
      <c r="K356" s="12" t="str">
        <f>IFERROR(IF(VLOOKUP(A356,VocabularyNL!$A:$G,6)=0,"",VLOOKUP(A356,VocabularyNL!$A:$G,6)),"")</f>
        <v>isToegekendAan</v>
      </c>
      <c r="L356" s="12" t="str">
        <f>IFERROR(IF(VLOOKUP(A356,VocabularyFR!$A:$G,6)=0,"",VLOOKUP(A356,VocabularyFR!$A:$G,6)),"")</f>
        <v/>
      </c>
      <c r="M356" s="12" t="str">
        <f>IFERROR(IF(VLOOKUP(A356,Vocabulary!$A:$F,3)=0,"",VLOOKUP(A356,Vocabulary!$A:$F,3)),"")</f>
        <v>Adresseerbaar object waaraan het adres is toegekend.</v>
      </c>
      <c r="N356" s="12" t="str">
        <f>IFERROR(IF(VLOOKUP(A356,VocabularyNL!$A:$H,7)=0,"",VLOOKUP(A356,VocabularyNL!$A:$H,7)),"")</f>
        <v>Adresseerbaar object waaraan het adres is toegekend.</v>
      </c>
      <c r="O356" s="12" t="str">
        <f>IFERROR(IF(VLOOKUP(A356,VocabularyFR!$A:$H,7)=0,"",VLOOKUP(A356,VocabularyFR!$A:$H,7)),"")</f>
        <v/>
      </c>
      <c r="P356" s="12" t="str">
        <f>IF($A356&lt;&gt;"",IF(VLOOKUP($A356,Vocabulary!$A:$J,7,)&lt;&gt;"",VLOOKUP($A356,Vocabulary!$A:$J,7,),""),"")</f>
        <v/>
      </c>
      <c r="Q356" s="12" t="str">
        <f>IFERROR(IF(VLOOKUP(A356,VocabularyNL!$A:$H,8)=0,"",VLOOKUP(A356,VocabularyNL!$A:$H,8)),"")</f>
        <v/>
      </c>
      <c r="R356" s="12" t="str">
        <f>IFERROR(IF(VLOOKUP(A356,VocabularyFR!$A:$H,8)=0,"",VLOOKUP(A356,VocabularyFR!$A:$H,8)),"")</f>
        <v/>
      </c>
      <c r="S356" s="12" t="str">
        <f>VLOOKUP(Table9[[#This Row],[Id]],Vocabulary!A:K,11)</f>
        <v>no</v>
      </c>
      <c r="T356" s="12" t="str">
        <f>VLOOKUP(Table9[[#This Row],[Id]],Vocabulary!A:L,12)</f>
        <v>no</v>
      </c>
    </row>
    <row r="357" spans="1:20" ht="28.8" hidden="1" x14ac:dyDescent="0.3">
      <c r="A357" s="4">
        <v>424</v>
      </c>
      <c r="B357" s="12" t="str">
        <f>IF($A357&lt;&gt;"",IF(VLOOKUP($A357,VocabularyAdoption!$A:$K,8,)=0,"",VLOOKUP($A357,VocabularyAdoption!$A:$K,8,)),"")</f>
        <v/>
      </c>
      <c r="C357" s="12" t="str">
        <f>IF($A357&lt;&gt;"",VLOOKUP($A357,Vocabulary!$A:$J,6,),"")</f>
        <v>VL</v>
      </c>
      <c r="D357" s="12" t="str">
        <f>IF($A357&lt;&gt;"",VLOOKUP($A357,Vocabulary!$A:$J,8,),"")</f>
        <v>vl-adres</v>
      </c>
      <c r="E357" s="12" t="str">
        <f>IFERROR(VLOOKUP(D357,Prefix!$A:$B,2,),"")</f>
        <v>http://data.vlaanderen.be/ns/adres#</v>
      </c>
      <c r="F357" s="12" t="str">
        <f>IF($A357&lt;&gt;"",IF(VLOOKUP($A357,Vocabulary!$A:$J,9,)=0,"",VLOOKUP($A357,Vocabulary!$A:$J,9,)),"")</f>
        <v/>
      </c>
      <c r="G357" s="12" t="str">
        <f>IF($A357&lt;&gt;"",VLOOKUP($A357,Vocabulary!$A:$J,4,),"")</f>
        <v>Location</v>
      </c>
      <c r="H357" s="12" t="str">
        <f>IF($A357&lt;&gt;"",VLOOKUP($A357,Vocabulary!$A:$J,5,),"")</f>
        <v>Property</v>
      </c>
      <c r="I357" s="12" t="str">
        <f>IF(Table9[[#This Row],[URIName]]="",IF(AND(H357="ConceptScheme",LEFT(D357,7) &lt;&gt; "inspire", LEFT(D357,4) &lt;&gt; "oeaw"),CONCATENATE("&lt;",E357,LOWER(IF(F357="",J357,F357)),"&gt;"),CONCATENATE("&lt;",E357,IF(F357="",J357,F357),"&gt;")),CONCATENATE("&lt;",Table9[[#This Row],[URIName]],"&gt;"))</f>
        <v>&lt;http://data.vlaanderen.be/ns/adres#isVerrijktMet&gt;</v>
      </c>
      <c r="J357" s="12" t="str">
        <f>IF($A357&lt;&gt;"",VLOOKUP($A357,Vocabulary!$A:$J,2,),"")</f>
        <v>isVerrijktMet</v>
      </c>
      <c r="K357" s="12" t="str">
        <f>IFERROR(IF(VLOOKUP(A357,VocabularyNL!$A:$G,6)=0,"",VLOOKUP(A357,VocabularyNL!$A:$G,6)),"")</f>
        <v>isVerrijktMet</v>
      </c>
      <c r="L357" s="12" t="str">
        <f>IFERROR(IF(VLOOKUP(A357,VocabularyFR!$A:$G,6)=0,"",VLOOKUP(A357,VocabularyFR!$A:$G,6)),"")</f>
        <v/>
      </c>
      <c r="M357" s="12" t="str">
        <f>IFERROR(IF(VLOOKUP(A357,Vocabulary!$A:$F,3)=0,"",VLOOKUP(A357,Vocabulary!$A:$F,3)),"")</f>
        <v>Verwijzing naar een adresuitbreiding.</v>
      </c>
      <c r="N357" s="12" t="str">
        <f>IFERROR(IF(VLOOKUP(A357,VocabularyNL!$A:$H,7)=0,"",VLOOKUP(A357,VocabularyNL!$A:$H,7)),"")</f>
        <v>Verwijzing naar een adresuitbreiding.</v>
      </c>
      <c r="O357" s="12" t="str">
        <f>IFERROR(IF(VLOOKUP(A357,VocabularyFR!$A:$H,7)=0,"",VLOOKUP(A357,VocabularyFR!$A:$H,7)),"")</f>
        <v/>
      </c>
      <c r="P357" s="12" t="str">
        <f>IF($A357&lt;&gt;"",IF(VLOOKUP($A357,Vocabulary!$A:$J,7,)&lt;&gt;"",VLOOKUP($A357,Vocabulary!$A:$J,7,),""),"")</f>
        <v/>
      </c>
      <c r="Q357" s="12" t="str">
        <f>IFERROR(IF(VLOOKUP(A357,VocabularyNL!$A:$H,8)=0,"",VLOOKUP(A357,VocabularyNL!$A:$H,8)),"")</f>
        <v/>
      </c>
      <c r="R357" s="12" t="str">
        <f>IFERROR(IF(VLOOKUP(A357,VocabularyFR!$A:$H,8)=0,"",VLOOKUP(A357,VocabularyFR!$A:$H,8)),"")</f>
        <v/>
      </c>
      <c r="S357" s="12" t="str">
        <f>VLOOKUP(Table9[[#This Row],[Id]],Vocabulary!A:K,11)</f>
        <v>no</v>
      </c>
      <c r="T357" s="12" t="str">
        <f>VLOOKUP(Table9[[#This Row],[Id]],Vocabulary!A:L,12)</f>
        <v>no</v>
      </c>
    </row>
    <row r="358" spans="1:20" ht="28.8" hidden="1" x14ac:dyDescent="0.3">
      <c r="A358" s="4">
        <v>425</v>
      </c>
      <c r="B358" s="12" t="str">
        <f>IF($A358&lt;&gt;"",IF(VLOOKUP($A358,VocabularyAdoption!$A:$K,8,)=0,"",VLOOKUP($A358,VocabularyAdoption!$A:$K,8,)),"")</f>
        <v/>
      </c>
      <c r="C358" s="12" t="str">
        <f>IF($A358&lt;&gt;"",VLOOKUP($A358,Vocabulary!$A:$J,6,),"")</f>
        <v>VL</v>
      </c>
      <c r="D358" s="12" t="str">
        <f>IF($A358&lt;&gt;"",VLOOKUP($A358,Vocabulary!$A:$J,8,),"")</f>
        <v>vl-adres</v>
      </c>
      <c r="E358" s="12" t="str">
        <f>IFERROR(VLOOKUP(D358,Prefix!$A:$B,2,),"")</f>
        <v>http://data.vlaanderen.be/ns/adres#</v>
      </c>
      <c r="F358" s="12" t="str">
        <f>IF($A358&lt;&gt;"",IF(VLOOKUP($A358,Vocabulary!$A:$J,9,)=0,"",VLOOKUP($A358,Vocabulary!$A:$J,9,)),"")</f>
        <v/>
      </c>
      <c r="G358" s="12" t="str">
        <f>IF($A358&lt;&gt;"",VLOOKUP($A358,Vocabulary!$A:$J,4,),"")</f>
        <v>Location</v>
      </c>
      <c r="H358" s="12" t="str">
        <f>IF($A358&lt;&gt;"",VLOOKUP($A358,Vocabulary!$A:$J,5,),"")</f>
        <v>Property</v>
      </c>
      <c r="I358" s="12" t="str">
        <f>IF(Table9[[#This Row],[URIName]]="",IF(AND(H358="ConceptScheme",LEFT(D358,7) &lt;&gt; "inspire", LEFT(D358,4) &lt;&gt; "oeaw"),CONCATENATE("&lt;",E358,LOWER(IF(F358="",J358,F358)),"&gt;"),CONCATENATE("&lt;",E358,IF(F358="",J358,F358),"&gt;")),CONCATENATE("&lt;",Table9[[#This Row],[URIName]],"&gt;"))</f>
        <v>&lt;http://data.vlaanderen.be/ns/adres#land&gt;</v>
      </c>
      <c r="J358" s="12" t="str">
        <f>IF($A358&lt;&gt;"",VLOOKUP($A358,Vocabulary!$A:$J,2,),"")</f>
        <v>land</v>
      </c>
      <c r="K358" s="12" t="str">
        <f>IFERROR(IF(VLOOKUP(A358,VocabularyNL!$A:$G,6)=0,"",VLOOKUP(A358,VocabularyNL!$A:$G,6)),"")</f>
        <v>land</v>
      </c>
      <c r="L358" s="12" t="str">
        <f>IFERROR(IF(VLOOKUP(A358,VocabularyFR!$A:$G,6)=0,"",VLOOKUP(A358,VocabularyFR!$A:$G,6)),"")</f>
        <v/>
      </c>
      <c r="M358" s="12" t="str">
        <f>IFERROR(IF(VLOOKUP(A358,Vocabulary!$A:$F,3)=0,"",VLOOKUP(A358,Vocabulary!$A:$F,3)),"")</f>
        <v>Land waarin het adres gelegen is.</v>
      </c>
      <c r="N358" s="12" t="str">
        <f>IFERROR(IF(VLOOKUP(A358,VocabularyNL!$A:$H,7)=0,"",VLOOKUP(A358,VocabularyNL!$A:$H,7)),"")</f>
        <v>Land waarin het adres gelegen is.</v>
      </c>
      <c r="O358" s="12" t="str">
        <f>IFERROR(IF(VLOOKUP(A358,VocabularyFR!$A:$H,7)=0,"",VLOOKUP(A358,VocabularyFR!$A:$H,7)),"")</f>
        <v/>
      </c>
      <c r="P358" s="12" t="str">
        <f>IF($A358&lt;&gt;"",IF(VLOOKUP($A358,Vocabulary!$A:$J,7,)&lt;&gt;"",VLOOKUP($A358,Vocabulary!$A:$J,7,),""),"")</f>
        <v/>
      </c>
      <c r="Q358" s="12" t="str">
        <f>IFERROR(IF(VLOOKUP(A358,VocabularyNL!$A:$H,8)=0,"",VLOOKUP(A358,VocabularyNL!$A:$H,8)),"")</f>
        <v/>
      </c>
      <c r="R358" s="12" t="str">
        <f>IFERROR(IF(VLOOKUP(A358,VocabularyFR!$A:$H,8)=0,"",VLOOKUP(A358,VocabularyFR!$A:$H,8)),"")</f>
        <v/>
      </c>
      <c r="S358" s="12" t="str">
        <f>VLOOKUP(Table9[[#This Row],[Id]],Vocabulary!A:K,11)</f>
        <v>no</v>
      </c>
      <c r="T358" s="12" t="str">
        <f>VLOOKUP(Table9[[#This Row],[Id]],Vocabulary!A:L,12)</f>
        <v>no</v>
      </c>
    </row>
    <row r="359" spans="1:20" ht="100.8" hidden="1" x14ac:dyDescent="0.3">
      <c r="A359" s="4">
        <v>426</v>
      </c>
      <c r="B359" s="12" t="str">
        <f>IF($A359&lt;&gt;"",IF(VLOOKUP($A359,VocabularyAdoption!$A:$K,8,)=0,"",VLOOKUP($A359,VocabularyAdoption!$A:$K,8,)),"")</f>
        <v/>
      </c>
      <c r="C359" s="12" t="str">
        <f>IF($A359&lt;&gt;"",VLOOKUP($A359,Vocabulary!$A:$J,6,),"")</f>
        <v>VL</v>
      </c>
      <c r="D359" s="12" t="str">
        <f>IF($A359&lt;&gt;"",VLOOKUP($A359,Vocabulary!$A:$J,8,),"")</f>
        <v>vl-adres</v>
      </c>
      <c r="E359" s="12" t="str">
        <f>IFERROR(VLOOKUP(D359,Prefix!$A:$B,2,),"")</f>
        <v>http://data.vlaanderen.be/ns/adres#</v>
      </c>
      <c r="F359" s="12" t="str">
        <f>IF($A359&lt;&gt;"",IF(VLOOKUP($A359,Vocabulary!$A:$J,9,)=0,"",VLOOKUP($A359,Vocabulary!$A:$J,9,)),"")</f>
        <v/>
      </c>
      <c r="G359" s="12" t="str">
        <f>IF($A359&lt;&gt;"",VLOOKUP($A359,Vocabulary!$A:$J,4,),"")</f>
        <v>Location</v>
      </c>
      <c r="H359" s="12" t="str">
        <f>IF($A359&lt;&gt;"",VLOOKUP($A359,Vocabulary!$A:$J,5,),"")</f>
        <v>Property</v>
      </c>
      <c r="I359" s="12" t="str">
        <f>IF(Table9[[#This Row],[URIName]]="",IF(AND(H359="ConceptScheme",LEFT(D359,7) &lt;&gt; "inspire", LEFT(D359,4) &lt;&gt; "oeaw"),CONCATENATE("&lt;",E359,LOWER(IF(F359="",J359,F359)),"&gt;"),CONCATENATE("&lt;",E359,IF(F359="",J359,F359),"&gt;")),CONCATENATE("&lt;",Table9[[#This Row],[URIName]],"&gt;"))</f>
        <v>&lt;http://data.vlaanderen.be/ns/adres#niveau&gt;</v>
      </c>
      <c r="J359" s="12" t="str">
        <f>IF($A359&lt;&gt;"",VLOOKUP($A359,Vocabulary!$A:$J,2,),"")</f>
        <v>niveau</v>
      </c>
      <c r="K359" s="12" t="str">
        <f>IFERROR(IF(VLOOKUP(A359,VocabularyNL!$A:$G,6)=0,"",VLOOKUP(A359,VocabularyNL!$A:$G,6)),"")</f>
        <v>niveau</v>
      </c>
      <c r="L359" s="12" t="str">
        <f>IFERROR(IF(VLOOKUP(A359,VocabularyFR!$A:$G,6)=0,"",VLOOKUP(A359,VocabularyFR!$A:$G,6)),"")</f>
        <v/>
      </c>
      <c r="M359" s="12" t="str">
        <f>IFERROR(IF(VLOOKUP(A359,Vocabulary!$A:$F,3)=0,"",VLOOKUP(A359,Vocabulary!$A:$F,3)),"")</f>
        <v>Het niveau waarnaar de locator verwijst.
Gebruik
Waarbij het niveau staat voor de geografische granulariteit vd locator: zo verwijzen locators vh type huisnummer doorgaans naar het gebouw terwijl busnummers naar een deel vh gebouw verwijzen.</v>
      </c>
      <c r="N359" s="12" t="str">
        <f>IFERROR(IF(VLOOKUP(A359,VocabularyNL!$A:$H,7)=0,"",VLOOKUP(A359,VocabularyNL!$A:$H,7)),"")</f>
        <v>Het niveau waarnaar de locator verwijst.
Gebruik
Waarbij het niveau staat voor de geografische granulariteit vd locator: zo verwijzen locators vh type huisnummer doorgaans naar het gebouw terwijl busnummers naar een deel vh gebouw verwijzen.</v>
      </c>
      <c r="O359" s="12" t="str">
        <f>IFERROR(IF(VLOOKUP(A359,VocabularyFR!$A:$H,7)=0,"",VLOOKUP(A359,VocabularyFR!$A:$H,7)),"")</f>
        <v/>
      </c>
      <c r="P359" s="12" t="str">
        <f>IF($A359&lt;&gt;"",IF(VLOOKUP($A359,Vocabulary!$A:$J,7,)&lt;&gt;"",VLOOKUP($A359,Vocabulary!$A:$J,7,),""),"")</f>
        <v/>
      </c>
      <c r="Q359" s="12" t="str">
        <f>IFERROR(IF(VLOOKUP(A359,VocabularyNL!$A:$H,8)=0,"",VLOOKUP(A359,VocabularyNL!$A:$H,8)),"")</f>
        <v/>
      </c>
      <c r="R359" s="12" t="str">
        <f>IFERROR(IF(VLOOKUP(A359,VocabularyFR!$A:$H,8)=0,"",VLOOKUP(A359,VocabularyFR!$A:$H,8)),"")</f>
        <v/>
      </c>
      <c r="S359" s="12" t="str">
        <f>VLOOKUP(Table9[[#This Row],[Id]],Vocabulary!A:K,11)</f>
        <v>no</v>
      </c>
      <c r="T359" s="12" t="str">
        <f>VLOOKUP(Table9[[#This Row],[Id]],Vocabulary!A:L,12)</f>
        <v>no</v>
      </c>
    </row>
    <row r="360" spans="1:20" ht="115.2" hidden="1" x14ac:dyDescent="0.3">
      <c r="A360" s="4">
        <v>427</v>
      </c>
      <c r="B360" s="12" t="str">
        <f>IF($A360&lt;&gt;"",IF(VLOOKUP($A360,VocabularyAdoption!$A:$K,8,)=0,"",VLOOKUP($A360,VocabularyAdoption!$A:$K,8,)),"")</f>
        <v/>
      </c>
      <c r="C360" s="12" t="str">
        <f>IF($A360&lt;&gt;"",VLOOKUP($A360,Vocabulary!$A:$J,6,),"")</f>
        <v>VL</v>
      </c>
      <c r="D360" s="12" t="str">
        <f>IF($A360&lt;&gt;"",VLOOKUP($A360,Vocabulary!$A:$J,8,),"")</f>
        <v>vl-adres</v>
      </c>
      <c r="E360" s="12" t="str">
        <f>IFERROR(VLOOKUP(D360,Prefix!$A:$B,2,),"")</f>
        <v>http://data.vlaanderen.be/ns/adres#</v>
      </c>
      <c r="F360" s="12" t="str">
        <f>IF($A360&lt;&gt;"",IF(VLOOKUP($A360,Vocabulary!$A:$J,9,)=0,"",VLOOKUP($A360,Vocabulary!$A:$J,9,)),"")</f>
        <v/>
      </c>
      <c r="G360" s="12" t="str">
        <f>IF($A360&lt;&gt;"",VLOOKUP($A360,Vocabulary!$A:$J,4,),"")</f>
        <v>Location</v>
      </c>
      <c r="H360" s="12" t="str">
        <f>IF($A360&lt;&gt;"",VLOOKUP($A360,Vocabulary!$A:$J,5,),"")</f>
        <v>Property</v>
      </c>
      <c r="I360" s="12" t="str">
        <f>IF(Table9[[#This Row],[URIName]]="",IF(AND(H360="ConceptScheme",LEFT(D360,7) &lt;&gt; "inspire", LEFT(D360,4) &lt;&gt; "oeaw"),CONCATENATE("&lt;",E360,LOWER(IF(F360="",J360,F360)),"&gt;"),CONCATENATE("&lt;",E360,IF(F360="",J360,F360),"&gt;")),CONCATENATE("&lt;",Table9[[#This Row],[URIName]],"&gt;"))</f>
        <v>&lt;http://data.vlaanderen.be/ns/adres#officieelToegekend&gt;</v>
      </c>
      <c r="J360" s="12" t="str">
        <f>IF($A360&lt;&gt;"",VLOOKUP($A360,Vocabulary!$A:$J,2,),"")</f>
        <v>officieelToegekend</v>
      </c>
      <c r="K360" s="12" t="str">
        <f>IFERROR(IF(VLOOKUP(A360,VocabularyNL!$A:$G,6)=0,"",VLOOKUP(A360,VocabularyNL!$A:$G,6)),"")</f>
        <v>officieelToegekend</v>
      </c>
      <c r="L360" s="12" t="str">
        <f>IFERROR(IF(VLOOKUP(A360,VocabularyFR!$A:$G,6)=0,"",VLOOKUP(A360,VocabularyFR!$A:$G,6)),"")</f>
        <v/>
      </c>
      <c r="M360" s="12" t="str">
        <f>IFERROR(IF(VLOOKUP(A360,Vocabulary!$A:$F,3)=0,"",VLOOKUP(A360,Vocabulary!$A:$F,3)),"")</f>
        <v>Geeft aan of het adres officieel door de adresbeheerder is toegekend.
Gebruik
Een adres is niet-officieel wanneer het bestaan ervan niet gekend was vanuit de administratieve procedures, maar pas nadat nadat het feitelijk is vastgesteld op het terrein.</v>
      </c>
      <c r="N360" s="12" t="str">
        <f>IFERROR(IF(VLOOKUP(A360,VocabularyNL!$A:$H,7)=0,"",VLOOKUP(A360,VocabularyNL!$A:$H,7)),"")</f>
        <v>Geeft aan of het adres officieel door de adresbeheerder is toegekend.
Gebruik
Een adres is niet-officieel wanneer het bestaan ervan niet gekend was vanuit de administratieve procedures, maar pas nadat nadat het feitelijk is vastgesteld op het terrein.</v>
      </c>
      <c r="O360" s="12" t="str">
        <f>IFERROR(IF(VLOOKUP(A360,VocabularyFR!$A:$H,7)=0,"",VLOOKUP(A360,VocabularyFR!$A:$H,7)),"")</f>
        <v/>
      </c>
      <c r="P360" s="12" t="str">
        <f>IF($A360&lt;&gt;"",IF(VLOOKUP($A360,Vocabulary!$A:$J,7,)&lt;&gt;"",VLOOKUP($A360,Vocabulary!$A:$J,7,),""),"")</f>
        <v/>
      </c>
      <c r="Q360" s="12" t="str">
        <f>IFERROR(IF(VLOOKUP(A360,VocabularyNL!$A:$H,8)=0,"",VLOOKUP(A360,VocabularyNL!$A:$H,8)),"")</f>
        <v/>
      </c>
      <c r="R360" s="12" t="str">
        <f>IFERROR(IF(VLOOKUP(A360,VocabularyFR!$A:$H,8)=0,"",VLOOKUP(A360,VocabularyFR!$A:$H,8)),"")</f>
        <v/>
      </c>
      <c r="S360" s="12" t="str">
        <f>VLOOKUP(Table9[[#This Row],[Id]],Vocabulary!A:K,11)</f>
        <v>no</v>
      </c>
      <c r="T360" s="12" t="str">
        <f>VLOOKUP(Table9[[#This Row],[Id]],Vocabulary!A:L,12)</f>
        <v>no</v>
      </c>
    </row>
    <row r="361" spans="1:20" ht="100.8" hidden="1" x14ac:dyDescent="0.3">
      <c r="A361" s="4">
        <v>428</v>
      </c>
      <c r="B361" s="12" t="str">
        <f>IF($A361&lt;&gt;"",IF(VLOOKUP($A361,VocabularyAdoption!$A:$K,8,)=0,"",VLOOKUP($A361,VocabularyAdoption!$A:$K,8,)),"")</f>
        <v/>
      </c>
      <c r="C361" s="12" t="str">
        <f>IF($A361&lt;&gt;"",VLOOKUP($A361,Vocabulary!$A:$J,6,),"")</f>
        <v>VL</v>
      </c>
      <c r="D361" s="12" t="str">
        <f>IF($A361&lt;&gt;"",VLOOKUP($A361,Vocabulary!$A:$J,8,),"")</f>
        <v>vl-adres</v>
      </c>
      <c r="E361" s="12" t="str">
        <f>IFERROR(VLOOKUP(D361,Prefix!$A:$B,2,),"")</f>
        <v>http://data.vlaanderen.be/ns/adres#</v>
      </c>
      <c r="F361" s="12" t="str">
        <f>IF($A361&lt;&gt;"",IF(VLOOKUP($A361,Vocabulary!$A:$J,9,)=0,"",VLOOKUP($A361,Vocabulary!$A:$J,9,)),"")</f>
        <v/>
      </c>
      <c r="G361" s="12" t="str">
        <f>IF($A361&lt;&gt;"",VLOOKUP($A361,Vocabulary!$A:$J,4,),"")</f>
        <v>Location</v>
      </c>
      <c r="H361" s="12" t="str">
        <f>IF($A361&lt;&gt;"",VLOOKUP($A361,Vocabulary!$A:$J,5,),"")</f>
        <v>Property</v>
      </c>
      <c r="I361" s="12" t="str">
        <f>IF(Table9[[#This Row],[URIName]]="",IF(AND(H361="ConceptScheme",LEFT(D361,7) &lt;&gt; "inspire", LEFT(D361,4) &lt;&gt; "oeaw"),CONCATENATE("&lt;",E361,LOWER(IF(F361="",J361,F361)),"&gt;"),CONCATENATE("&lt;",E361,IF(F361="",J361,F361),"&gt;")),CONCATENATE("&lt;",Table9[[#This Row],[URIName]],"&gt;"))</f>
        <v>&lt;http://data.vlaanderen.be/ns/adres#positie&gt;</v>
      </c>
      <c r="J361" s="12" t="str">
        <f>IF($A361&lt;&gt;"",VLOOKUP($A361,Vocabulary!$A:$J,2,),"")</f>
        <v>positie</v>
      </c>
      <c r="K361" s="12" t="str">
        <f>IFERROR(IF(VLOOKUP(A361,VocabularyNL!$A:$G,6)=0,"",VLOOKUP(A361,VocabularyNL!$A:$G,6)),"")</f>
        <v>positie</v>
      </c>
      <c r="L361" s="12" t="str">
        <f>IFERROR(IF(VLOOKUP(A361,VocabularyFR!$A:$G,6)=0,"",VLOOKUP(A361,VocabularyFR!$A:$G,6)),"")</f>
        <v/>
      </c>
      <c r="M361" s="12" t="str">
        <f>IFERROR(IF(VLOOKUP(A361,Vocabulary!$A:$F,3)=0,"",VLOOKUP(A361,Vocabulary!$A:$F,3)),"")</f>
        <v>Positie van een karakeristiek punt dat de positie van het adres vertegenwoordigt volgens een bepaalde specificatie en inclusief informatie over de herkomst van de positie.
Gebruik
Moet een punt zijn.</v>
      </c>
      <c r="N361" s="12" t="str">
        <f>IFERROR(IF(VLOOKUP(A361,VocabularyNL!$A:$H,7)=0,"",VLOOKUP(A361,VocabularyNL!$A:$H,7)),"")</f>
        <v>Positie van een karakeristiek punt dat de positie van het adres vertegenwoordigt volgens een bepaalde specificatie en inclusief informatie over de herkomst van de positie.
Gebruik
Moet een punt zijn.</v>
      </c>
      <c r="O361" s="12" t="str">
        <f>IFERROR(IF(VLOOKUP(A361,VocabularyFR!$A:$H,7)=0,"",VLOOKUP(A361,VocabularyFR!$A:$H,7)),"")</f>
        <v/>
      </c>
      <c r="P361" s="12" t="str">
        <f>IF($A361&lt;&gt;"",IF(VLOOKUP($A361,Vocabulary!$A:$J,7,)&lt;&gt;"",VLOOKUP($A361,Vocabulary!$A:$J,7,),""),"")</f>
        <v/>
      </c>
      <c r="Q361" s="12" t="str">
        <f>IFERROR(IF(VLOOKUP(A361,VocabularyNL!$A:$H,8)=0,"",VLOOKUP(A361,VocabularyNL!$A:$H,8)),"")</f>
        <v/>
      </c>
      <c r="R361" s="12" t="str">
        <f>IFERROR(IF(VLOOKUP(A361,VocabularyFR!$A:$H,8)=0,"",VLOOKUP(A361,VocabularyFR!$A:$H,8)),"")</f>
        <v/>
      </c>
      <c r="S361" s="12" t="str">
        <f>VLOOKUP(Table9[[#This Row],[Id]],Vocabulary!A:K,11)</f>
        <v>no</v>
      </c>
      <c r="T361" s="12" t="str">
        <f>VLOOKUP(Table9[[#This Row],[Id]],Vocabulary!A:L,12)</f>
        <v>no</v>
      </c>
    </row>
    <row r="362" spans="1:20" ht="28.8" hidden="1" x14ac:dyDescent="0.3">
      <c r="A362" s="4">
        <v>429</v>
      </c>
      <c r="B362" s="12" t="str">
        <f>IF($A362&lt;&gt;"",IF(VLOOKUP($A362,VocabularyAdoption!$A:$K,8,)=0,"",VLOOKUP($A362,VocabularyAdoption!$A:$K,8,)),"")</f>
        <v/>
      </c>
      <c r="C362" s="12" t="str">
        <f>IF($A362&lt;&gt;"",VLOOKUP($A362,Vocabulary!$A:$J,6,),"")</f>
        <v>VL</v>
      </c>
      <c r="D362" s="12" t="str">
        <f>IF($A362&lt;&gt;"",VLOOKUP($A362,Vocabulary!$A:$J,8,),"")</f>
        <v>vl-adres</v>
      </c>
      <c r="E362" s="12" t="str">
        <f>IFERROR(VLOOKUP(D362,Prefix!$A:$B,2,),"")</f>
        <v>http://data.vlaanderen.be/ns/adres#</v>
      </c>
      <c r="F362" s="12" t="str">
        <f>IF($A362&lt;&gt;"",IF(VLOOKUP($A362,Vocabulary!$A:$J,9,)=0,"",VLOOKUP($A362,Vocabulary!$A:$J,9,)),"")</f>
        <v/>
      </c>
      <c r="G362" s="12" t="str">
        <f>IF($A362&lt;&gt;"",VLOOKUP($A362,Vocabulary!$A:$J,4,),"")</f>
        <v>Location</v>
      </c>
      <c r="H362" s="12" t="str">
        <f>IF($A362&lt;&gt;"",VLOOKUP($A362,Vocabulary!$A:$J,5,),"")</f>
        <v>Property</v>
      </c>
      <c r="I362" s="12" t="str">
        <f>IF(Table9[[#This Row],[URIName]]="",IF(AND(H362="ConceptScheme",LEFT(D362,7) &lt;&gt; "inspire", LEFT(D362,4) &lt;&gt; "oeaw"),CONCATENATE("&lt;",E362,LOWER(IF(F362="",J362,F362)),"&gt;"),CONCATENATE("&lt;",E362,IF(F362="",J362,F362),"&gt;")),CONCATENATE("&lt;",Table9[[#This Row],[URIName]],"&gt;"))</f>
        <v>&lt;http://data.vlaanderen.be/ns/adres#postcode&gt;</v>
      </c>
      <c r="J362" s="12" t="str">
        <f>IF($A362&lt;&gt;"",VLOOKUP($A362,Vocabulary!$A:$J,2,),"")</f>
        <v>postcode</v>
      </c>
      <c r="K362" s="12" t="str">
        <f>IFERROR(IF(VLOOKUP(A362,VocabularyNL!$A:$G,6)=0,"",VLOOKUP(A362,VocabularyNL!$A:$G,6)),"")</f>
        <v>postcode</v>
      </c>
      <c r="L362" s="12" t="str">
        <f>IFERROR(IF(VLOOKUP(A362,VocabularyFR!$A:$G,6)=0,"",VLOOKUP(A362,VocabularyFR!$A:$G,6)),"")</f>
        <v/>
      </c>
      <c r="M362" s="12" t="str">
        <f>IFERROR(IF(VLOOKUP(A362,Vocabulary!$A:$F,3)=0,"",VLOOKUP(A362,Vocabulary!$A:$F,3)),"")</f>
        <v>Code waarmee het geografisch gebied dat de adressen voor postale doeleinden groepeert aanduidt.</v>
      </c>
      <c r="N362" s="12" t="str">
        <f>IFERROR(IF(VLOOKUP(A362,VocabularyNL!$A:$H,7)=0,"",VLOOKUP(A362,VocabularyNL!$A:$H,7)),"")</f>
        <v>Code waarmee het geografisch gebied dat de adressen voor postale doeleinden groepeert aanduidt.</v>
      </c>
      <c r="O362" s="12" t="str">
        <f>IFERROR(IF(VLOOKUP(A362,VocabularyFR!$A:$H,7)=0,"",VLOOKUP(A362,VocabularyFR!$A:$H,7)),"")</f>
        <v/>
      </c>
      <c r="P362" s="12" t="str">
        <f>IF($A362&lt;&gt;"",IF(VLOOKUP($A362,Vocabulary!$A:$J,7,)&lt;&gt;"",VLOOKUP($A362,Vocabulary!$A:$J,7,),""),"")</f>
        <v>external terminology:
http://www.w3.org/ns/locn#postCode</v>
      </c>
      <c r="Q362" s="12" t="str">
        <f>IFERROR(IF(VLOOKUP(A362,VocabularyNL!$A:$H,8)=0,"",VLOOKUP(A362,VocabularyNL!$A:$H,8)),"")</f>
        <v/>
      </c>
      <c r="R362" s="12" t="str">
        <f>IFERROR(IF(VLOOKUP(A362,VocabularyFR!$A:$H,8)=0,"",VLOOKUP(A362,VocabularyFR!$A:$H,8)),"")</f>
        <v/>
      </c>
      <c r="S362" s="12" t="str">
        <f>VLOOKUP(Table9[[#This Row],[Id]],Vocabulary!A:K,11)</f>
        <v>no</v>
      </c>
      <c r="T362" s="12" t="str">
        <f>VLOOKUP(Table9[[#This Row],[Id]],Vocabulary!A:L,12)</f>
        <v>no</v>
      </c>
    </row>
    <row r="363" spans="1:20" ht="100.8" hidden="1" x14ac:dyDescent="0.3">
      <c r="A363" s="4">
        <v>430</v>
      </c>
      <c r="B363" s="12" t="str">
        <f>IF($A363&lt;&gt;"",IF(VLOOKUP($A363,VocabularyAdoption!$A:$K,8,)=0,"",VLOOKUP($A363,VocabularyAdoption!$A:$K,8,)),"")</f>
        <v/>
      </c>
      <c r="C363" s="12" t="str">
        <f>IF($A363&lt;&gt;"",VLOOKUP($A363,Vocabulary!$A:$J,6,),"")</f>
        <v>VL</v>
      </c>
      <c r="D363" s="12" t="str">
        <f>IF($A363&lt;&gt;"",VLOOKUP($A363,Vocabulary!$A:$J,8,),"")</f>
        <v>vl-adres</v>
      </c>
      <c r="E363" s="12" t="str">
        <f>IFERROR(VLOOKUP(D363,Prefix!$A:$B,2,),"")</f>
        <v>http://data.vlaanderen.be/ns/adres#</v>
      </c>
      <c r="F363" s="12" t="str">
        <f>IF($A363&lt;&gt;"",IF(VLOOKUP($A363,Vocabulary!$A:$J,9,)=0,"",VLOOKUP($A363,Vocabulary!$A:$J,9,)),"")</f>
        <v/>
      </c>
      <c r="G363" s="12" t="str">
        <f>IF($A363&lt;&gt;"",VLOOKUP($A363,Vocabulary!$A:$J,4,),"")</f>
        <v>Location</v>
      </c>
      <c r="H363" s="12" t="str">
        <f>IF($A363&lt;&gt;"",VLOOKUP($A363,Vocabulary!$A:$J,5,),"")</f>
        <v>Property</v>
      </c>
      <c r="I363" s="12" t="str">
        <f>IF(Table9[[#This Row],[URIName]]="",IF(AND(H363="ConceptScheme",LEFT(D363,7) &lt;&gt; "inspire", LEFT(D363,4) &lt;&gt; "oeaw"),CONCATENATE("&lt;",E363,LOWER(IF(F363="",J363,F363)),"&gt;"),CONCATENATE("&lt;",E363,IF(F363="",J363,F363),"&gt;")),CONCATENATE("&lt;",Table9[[#This Row],[URIName]],"&gt;"))</f>
        <v>&lt;http://data.vlaanderen.be/ns/adres#postnaam&gt;</v>
      </c>
      <c r="J363" s="12" t="str">
        <f>IF($A363&lt;&gt;"",VLOOKUP($A363,Vocabulary!$A:$J,2,),"")</f>
        <v>postnaam</v>
      </c>
      <c r="K363" s="12" t="str">
        <f>IFERROR(IF(VLOOKUP(A363,VocabularyNL!$A:$G,6)=0,"",VLOOKUP(A363,VocabularyNL!$A:$G,6)),"")</f>
        <v>postnaam</v>
      </c>
      <c r="L363" s="12" t="str">
        <f>IFERROR(IF(VLOOKUP(A363,VocabularyFR!$A:$G,6)=0,"",VLOOKUP(A363,VocabularyFR!$A:$G,6)),"")</f>
        <v/>
      </c>
      <c r="M363" s="12" t="str">
        <f>IFERROR(IF(VLOOKUP(A363,Vocabulary!$A:$F,3)=0,"",VLOOKUP(A363,Vocabulary!$A:$F,3)),"")</f>
        <v>Naam waarmee het geografisch gebied dat de adressen voor postale doeleinden groepeert kan worden aangeduid.
Gebruik
Typisch de namen van vroegere gemeenten waarmee het gebied samenvalt.</v>
      </c>
      <c r="N363" s="12" t="str">
        <f>IFERROR(IF(VLOOKUP(A363,VocabularyNL!$A:$H,7)=0,"",VLOOKUP(A363,VocabularyNL!$A:$H,7)),"")</f>
        <v>Naam waarmee het geografisch gebied dat de adressen voor postale doeleinden groepeert kan worden aangeduid.
Gebruik
Typisch de namen van vroegere gemeenten waarmee het gebied samenvalt.</v>
      </c>
      <c r="O363" s="12" t="str">
        <f>IFERROR(IF(VLOOKUP(A363,VocabularyFR!$A:$H,7)=0,"",VLOOKUP(A363,VocabularyFR!$A:$H,7)),"")</f>
        <v/>
      </c>
      <c r="P363" s="12" t="str">
        <f>IF($A363&lt;&gt;"",IF(VLOOKUP($A363,Vocabulary!$A:$J,7,)&lt;&gt;"",VLOOKUP($A363,Vocabulary!$A:$J,7,),""),"")</f>
        <v>external terminology:
http://www.w3.org/ns/locn#postName</v>
      </c>
      <c r="Q363" s="12" t="str">
        <f>IFERROR(IF(VLOOKUP(A363,VocabularyNL!$A:$H,8)=0,"",VLOOKUP(A363,VocabularyNL!$A:$H,8)),"")</f>
        <v/>
      </c>
      <c r="R363" s="12" t="str">
        <f>IFERROR(IF(VLOOKUP(A363,VocabularyFR!$A:$H,8)=0,"",VLOOKUP(A363,VocabularyFR!$A:$H,8)),"")</f>
        <v/>
      </c>
      <c r="S363" s="12" t="str">
        <f>VLOOKUP(Table9[[#This Row],[Id]],Vocabulary!A:K,11)</f>
        <v>no</v>
      </c>
      <c r="T363" s="12" t="str">
        <f>VLOOKUP(Table9[[#This Row],[Id]],Vocabulary!A:L,12)</f>
        <v>no</v>
      </c>
    </row>
    <row r="364" spans="1:20" ht="28.8" hidden="1" x14ac:dyDescent="0.3">
      <c r="A364" s="4">
        <v>431</v>
      </c>
      <c r="B364" s="12" t="str">
        <f>IF($A364&lt;&gt;"",IF(VLOOKUP($A364,VocabularyAdoption!$A:$K,8,)=0,"",VLOOKUP($A364,VocabularyAdoption!$A:$K,8,)),"")</f>
        <v/>
      </c>
      <c r="C364" s="12" t="str">
        <f>IF($A364&lt;&gt;"",VLOOKUP($A364,Vocabulary!$A:$J,6,),"")</f>
        <v>VL</v>
      </c>
      <c r="D364" s="12" t="str">
        <f>IF($A364&lt;&gt;"",VLOOKUP($A364,Vocabulary!$A:$J,8,),"")</f>
        <v>vl-adres</v>
      </c>
      <c r="E364" s="12" t="str">
        <f>IFERROR(VLOOKUP(D364,Prefix!$A:$B,2,),"")</f>
        <v>http://data.vlaanderen.be/ns/adres#</v>
      </c>
      <c r="F364" s="12" t="str">
        <f>IF($A364&lt;&gt;"",IF(VLOOKUP($A364,Vocabulary!$A:$J,9,)=0,"",VLOOKUP($A364,Vocabulary!$A:$J,9,)),"")</f>
        <v/>
      </c>
      <c r="G364" s="12" t="str">
        <f>IF($A364&lt;&gt;"",VLOOKUP($A364,Vocabulary!$A:$J,4,),"")</f>
        <v>Location</v>
      </c>
      <c r="H364" s="12" t="str">
        <f>IF($A364&lt;&gt;"",VLOOKUP($A364,Vocabulary!$A:$J,5,),"")</f>
        <v>Property</v>
      </c>
      <c r="I364" s="12" t="str">
        <f>IF(Table9[[#This Row],[URIName]]="",IF(AND(H364="ConceptScheme",LEFT(D364,7) &lt;&gt; "inspire", LEFT(D364,4) &lt;&gt; "oeaw"),CONCATENATE("&lt;",E364,LOWER(IF(F364="",J364,F364)),"&gt;"),CONCATENATE("&lt;",E364,IF(F364="",J364,F364),"&gt;")),CONCATENATE("&lt;",Table9[[#This Row],[URIName]],"&gt;"))</f>
        <v>&lt;http://data.vlaanderen.be/ns/adres#Straatnaam.status&gt;</v>
      </c>
      <c r="J364" s="12" t="str">
        <f>IF($A364&lt;&gt;"",VLOOKUP($A364,Vocabulary!$A:$J,2,),"")</f>
        <v>Straatnaam.status</v>
      </c>
      <c r="K364" s="12" t="str">
        <f>IFERROR(IF(VLOOKUP(A364,VocabularyNL!$A:$G,6)=0,"",VLOOKUP(A364,VocabularyNL!$A:$G,6)),"")</f>
        <v>Straatnaam.status</v>
      </c>
      <c r="L364" s="12" t="str">
        <f>IFERROR(IF(VLOOKUP(A364,VocabularyFR!$A:$G,6)=0,"",VLOOKUP(A364,VocabularyFR!$A:$G,6)),"")</f>
        <v/>
      </c>
      <c r="M364" s="12" t="str">
        <f>IFERROR(IF(VLOOKUP(A364,Vocabulary!$A:$F,3)=0,"",VLOOKUP(A364,Vocabulary!$A:$F,3)),"")</f>
        <v>Actuele toestand van de straatnaam.</v>
      </c>
      <c r="N364" s="12" t="str">
        <f>IFERROR(IF(VLOOKUP(A364,VocabularyNL!$A:$H,7)=0,"",VLOOKUP(A364,VocabularyNL!$A:$H,7)),"")</f>
        <v>Actuele toestand van de straatnaam.</v>
      </c>
      <c r="O364" s="12" t="str">
        <f>IFERROR(IF(VLOOKUP(A364,VocabularyFR!$A:$H,7)=0,"",VLOOKUP(A364,VocabularyFR!$A:$H,7)),"")</f>
        <v/>
      </c>
      <c r="P364" s="12" t="str">
        <f>IF($A364&lt;&gt;"",IF(VLOOKUP($A364,Vocabulary!$A:$J,7,)&lt;&gt;"",VLOOKUP($A364,Vocabulary!$A:$J,7,),""),"")</f>
        <v/>
      </c>
      <c r="Q364" s="12" t="str">
        <f>IFERROR(IF(VLOOKUP(A364,VocabularyNL!$A:$H,8)=0,"",VLOOKUP(A364,VocabularyNL!$A:$H,8)),"")</f>
        <v/>
      </c>
      <c r="R364" s="12" t="str">
        <f>IFERROR(IF(VLOOKUP(A364,VocabularyFR!$A:$H,8)=0,"",VLOOKUP(A364,VocabularyFR!$A:$H,8)),"")</f>
        <v/>
      </c>
      <c r="S364" s="12" t="str">
        <f>VLOOKUP(Table9[[#This Row],[Id]],Vocabulary!A:K,11)</f>
        <v>no</v>
      </c>
      <c r="T364" s="12" t="str">
        <f>VLOOKUP(Table9[[#This Row],[Id]],Vocabulary!A:L,12)</f>
        <v>no</v>
      </c>
    </row>
    <row r="365" spans="1:20" ht="28.8" hidden="1" x14ac:dyDescent="0.3">
      <c r="A365" s="4">
        <v>432</v>
      </c>
      <c r="B365" s="12" t="str">
        <f>IF($A365&lt;&gt;"",IF(VLOOKUP($A365,VocabularyAdoption!$A:$K,8,)=0,"",VLOOKUP($A365,VocabularyAdoption!$A:$K,8,)),"")</f>
        <v/>
      </c>
      <c r="C365" s="12" t="str">
        <f>IF($A365&lt;&gt;"",VLOOKUP($A365,Vocabulary!$A:$J,6,),"")</f>
        <v>VL</v>
      </c>
      <c r="D365" s="12" t="str">
        <f>IF($A365&lt;&gt;"",VLOOKUP($A365,Vocabulary!$A:$J,8,),"")</f>
        <v>vl-adres</v>
      </c>
      <c r="E365" s="12" t="str">
        <f>IFERROR(VLOOKUP(D365,Prefix!$A:$B,2,),"")</f>
        <v>http://data.vlaanderen.be/ns/adres#</v>
      </c>
      <c r="F365" s="12" t="str">
        <f>IF($A365&lt;&gt;"",IF(VLOOKUP($A365,Vocabulary!$A:$J,9,)=0,"",VLOOKUP($A365,Vocabulary!$A:$J,9,)),"")</f>
        <v/>
      </c>
      <c r="G365" s="12" t="str">
        <f>IF($A365&lt;&gt;"",VLOOKUP($A365,Vocabulary!$A:$J,4,),"")</f>
        <v>Location</v>
      </c>
      <c r="H365" s="12" t="str">
        <f>IF($A365&lt;&gt;"",VLOOKUP($A365,Vocabulary!$A:$J,5,),"")</f>
        <v>Property</v>
      </c>
      <c r="I365" s="12" t="str">
        <f>IF(Table9[[#This Row],[URIName]]="",IF(AND(H365="ConceptScheme",LEFT(D365,7) &lt;&gt; "inspire", LEFT(D365,4) &lt;&gt; "oeaw"),CONCATENATE("&lt;",E365,LOWER(IF(F365="",J365,F365)),"&gt;"),CONCATENATE("&lt;",E365,IF(F365="",J365,F365),"&gt;")),CONCATENATE("&lt;",Table9[[#This Row],[URIName]],"&gt;"))</f>
        <v>&lt;http://data.vlaanderen.be/ns/adres#Adres.status&gt;</v>
      </c>
      <c r="J365" s="12" t="str">
        <f>IF($A365&lt;&gt;"",VLOOKUP($A365,Vocabulary!$A:$J,2,),"")</f>
        <v>Adres.status</v>
      </c>
      <c r="K365" s="12" t="str">
        <f>IFERROR(IF(VLOOKUP(A365,VocabularyNL!$A:$G,6)=0,"",VLOOKUP(A365,VocabularyNL!$A:$G,6)),"")</f>
        <v>Adres.status</v>
      </c>
      <c r="L365" s="12" t="str">
        <f>IFERROR(IF(VLOOKUP(A365,VocabularyFR!$A:$G,6)=0,"",VLOOKUP(A365,VocabularyFR!$A:$G,6)),"")</f>
        <v/>
      </c>
      <c r="M365" s="12" t="str">
        <f>IFERROR(IF(VLOOKUP(A365,Vocabulary!$A:$F,3)=0,"",VLOOKUP(A365,Vocabulary!$A:$F,3)),"")</f>
        <v>Actuele toestand van het adres.</v>
      </c>
      <c r="N365" s="12" t="str">
        <f>IFERROR(IF(VLOOKUP(A365,VocabularyNL!$A:$H,7)=0,"",VLOOKUP(A365,VocabularyNL!$A:$H,7)),"")</f>
        <v>Actuele toestand van het adres.</v>
      </c>
      <c r="O365" s="12" t="str">
        <f>IFERROR(IF(VLOOKUP(A365,VocabularyFR!$A:$H,7)=0,"",VLOOKUP(A365,VocabularyFR!$A:$H,7)),"")</f>
        <v/>
      </c>
      <c r="P365" s="12" t="str">
        <f>IF($A365&lt;&gt;"",IF(VLOOKUP($A365,Vocabulary!$A:$J,7,)&lt;&gt;"",VLOOKUP($A365,Vocabulary!$A:$J,7,),""),"")</f>
        <v/>
      </c>
      <c r="Q365" s="12" t="str">
        <f>IFERROR(IF(VLOOKUP(A365,VocabularyNL!$A:$H,8)=0,"",VLOOKUP(A365,VocabularyNL!$A:$H,8)),"")</f>
        <v/>
      </c>
      <c r="R365" s="12" t="str">
        <f>IFERROR(IF(VLOOKUP(A365,VocabularyFR!$A:$H,8)=0,"",VLOOKUP(A365,VocabularyFR!$A:$H,8)),"")</f>
        <v/>
      </c>
      <c r="S365" s="12" t="str">
        <f>VLOOKUP(Table9[[#This Row],[Id]],Vocabulary!A:K,11)</f>
        <v>no</v>
      </c>
      <c r="T365" s="12" t="str">
        <f>VLOOKUP(Table9[[#This Row],[Id]],Vocabulary!A:L,12)</f>
        <v>no</v>
      </c>
    </row>
    <row r="366" spans="1:20" ht="28.8" hidden="1" x14ac:dyDescent="0.3">
      <c r="A366" s="4">
        <v>433</v>
      </c>
      <c r="B366" s="12" t="str">
        <f>IF($A366&lt;&gt;"",IF(VLOOKUP($A366,VocabularyAdoption!$A:$K,8,)=0,"",VLOOKUP($A366,VocabularyAdoption!$A:$K,8,)),"")</f>
        <v/>
      </c>
      <c r="C366" s="12" t="str">
        <f>IF($A366&lt;&gt;"",VLOOKUP($A366,Vocabulary!$A:$J,6,),"")</f>
        <v>VL</v>
      </c>
      <c r="D366" s="12" t="str">
        <f>IF($A366&lt;&gt;"",VLOOKUP($A366,Vocabulary!$A:$J,8,),"")</f>
        <v>vl-adres</v>
      </c>
      <c r="E366" s="12" t="str">
        <f>IFERROR(VLOOKUP(D366,Prefix!$A:$B,2,),"")</f>
        <v>http://data.vlaanderen.be/ns/adres#</v>
      </c>
      <c r="F366" s="12" t="str">
        <f>IF($A366&lt;&gt;"",IF(VLOOKUP($A366,Vocabulary!$A:$J,9,)=0,"",VLOOKUP($A366,Vocabulary!$A:$J,9,)),"")</f>
        <v/>
      </c>
      <c r="G366" s="12" t="str">
        <f>IF($A366&lt;&gt;"",VLOOKUP($A366,Vocabulary!$A:$J,4,),"")</f>
        <v>Location</v>
      </c>
      <c r="H366" s="12" t="str">
        <f>IF($A366&lt;&gt;"",VLOOKUP($A366,Vocabulary!$A:$J,5,),"")</f>
        <v>Property</v>
      </c>
      <c r="I366" s="12" t="str">
        <f>IF(Table9[[#This Row],[URIName]]="",IF(AND(H366="ConceptScheme",LEFT(D366,7) &lt;&gt; "inspire", LEFT(D366,4) &lt;&gt; "oeaw"),CONCATENATE("&lt;",E366,LOWER(IF(F366="",J366,F366)),"&gt;"),CONCATENATE("&lt;",E366,IF(F366="",J366,F366),"&gt;")),CONCATENATE("&lt;",Table9[[#This Row],[URIName]],"&gt;"))</f>
        <v>&lt;http://data.vlaanderen.be/ns/adres#Locatienaam.type&gt;</v>
      </c>
      <c r="J366" s="12" t="str">
        <f>IF($A366&lt;&gt;"",VLOOKUP($A366,Vocabulary!$A:$J,2,),"")</f>
        <v>Locatienaam.type</v>
      </c>
      <c r="K366" s="12" t="str">
        <f>IFERROR(IF(VLOOKUP(A366,VocabularyNL!$A:$G,6)=0,"",VLOOKUP(A366,VocabularyNL!$A:$G,6)),"")</f>
        <v>Locatienaam.type</v>
      </c>
      <c r="L366" s="12" t="str">
        <f>IFERROR(IF(VLOOKUP(A366,VocabularyFR!$A:$G,6)=0,"",VLOOKUP(A366,VocabularyFR!$A:$G,6)),"")</f>
        <v/>
      </c>
      <c r="M366" s="12" t="str">
        <f>IFERROR(IF(VLOOKUP(A366,Vocabulary!$A:$F,3)=0,"",VLOOKUP(A366,Vocabulary!$A:$F,3)),"")</f>
        <v>Aard vh geografisch object.</v>
      </c>
      <c r="N366" s="12" t="str">
        <f>IFERROR(IF(VLOOKUP(A366,VocabularyNL!$A:$H,7)=0,"",VLOOKUP(A366,VocabularyNL!$A:$H,7)),"")</f>
        <v>Aard vh geografisch object.</v>
      </c>
      <c r="O366" s="12" t="str">
        <f>IFERROR(IF(VLOOKUP(A366,VocabularyFR!$A:$H,7)=0,"",VLOOKUP(A366,VocabularyFR!$A:$H,7)),"")</f>
        <v/>
      </c>
      <c r="P366" s="12" t="str">
        <f>IF($A366&lt;&gt;"",IF(VLOOKUP($A366,Vocabulary!$A:$J,7,)&lt;&gt;"",VLOOKUP($A366,Vocabulary!$A:$J,7,),""),"")</f>
        <v/>
      </c>
      <c r="Q366" s="12" t="str">
        <f>IFERROR(IF(VLOOKUP(A366,VocabularyNL!$A:$H,8)=0,"",VLOOKUP(A366,VocabularyNL!$A:$H,8)),"")</f>
        <v/>
      </c>
      <c r="R366" s="12" t="str">
        <f>IFERROR(IF(VLOOKUP(A366,VocabularyFR!$A:$H,8)=0,"",VLOOKUP(A366,VocabularyFR!$A:$H,8)),"")</f>
        <v/>
      </c>
      <c r="S366" s="12" t="str">
        <f>VLOOKUP(Table9[[#This Row],[Id]],Vocabulary!A:K,11)</f>
        <v>no</v>
      </c>
      <c r="T366" s="12" t="str">
        <f>VLOOKUP(Table9[[#This Row],[Id]],Vocabulary!A:L,12)</f>
        <v>no</v>
      </c>
    </row>
    <row r="367" spans="1:20" ht="28.8" hidden="1" x14ac:dyDescent="0.3">
      <c r="A367" s="4">
        <v>434</v>
      </c>
      <c r="B367" s="12" t="str">
        <f>IF($A367&lt;&gt;"",IF(VLOOKUP($A367,VocabularyAdoption!$A:$K,8,)=0,"",VLOOKUP($A367,VocabularyAdoption!$A:$K,8,)),"")</f>
        <v/>
      </c>
      <c r="C367" s="12" t="str">
        <f>IF($A367&lt;&gt;"",VLOOKUP($A367,Vocabulary!$A:$J,6,),"")</f>
        <v>VL</v>
      </c>
      <c r="D367" s="12" t="str">
        <f>IF($A367&lt;&gt;"",VLOOKUP($A367,Vocabulary!$A:$J,8,),"")</f>
        <v>vl-adres</v>
      </c>
      <c r="E367" s="12" t="str">
        <f>IFERROR(VLOOKUP(D367,Prefix!$A:$B,2,),"")</f>
        <v>http://data.vlaanderen.be/ns/adres#</v>
      </c>
      <c r="F367" s="12" t="str">
        <f>IF($A367&lt;&gt;"",IF(VLOOKUP($A367,Vocabulary!$A:$J,9,)=0,"",VLOOKUP($A367,Vocabulary!$A:$J,9,)),"")</f>
        <v/>
      </c>
      <c r="G367" s="12" t="str">
        <f>IF($A367&lt;&gt;"",VLOOKUP($A367,Vocabulary!$A:$J,4,),"")</f>
        <v>Location</v>
      </c>
      <c r="H367" s="12" t="str">
        <f>IF($A367&lt;&gt;"",VLOOKUP($A367,Vocabulary!$A:$J,5,),"")</f>
        <v>Property</v>
      </c>
      <c r="I367" s="12" t="str">
        <f>IF(Table9[[#This Row],[URIName]]="",IF(AND(H367="ConceptScheme",LEFT(D367,7) &lt;&gt; "inspire", LEFT(D367,4) &lt;&gt; "oeaw"),CONCATENATE("&lt;",E367,LOWER(IF(F367="",J367,F367)),"&gt;"),CONCATENATE("&lt;",E367,IF(F367="",J367,F367),"&gt;")),CONCATENATE("&lt;",Table9[[#This Row],[URIName]],"&gt;"))</f>
        <v>&lt;http://data.vlaanderen.be/ns/adres#Locatieaanduiding.type&gt;</v>
      </c>
      <c r="J367" s="12" t="str">
        <f>IF($A367&lt;&gt;"",VLOOKUP($A367,Vocabulary!$A:$J,2,),"")</f>
        <v>Locatieaanduiding.type</v>
      </c>
      <c r="K367" s="12" t="str">
        <f>IFERROR(IF(VLOOKUP(A367,VocabularyNL!$A:$G,6)=0,"",VLOOKUP(A367,VocabularyNL!$A:$G,6)),"")</f>
        <v>Locatieaanduiding.type</v>
      </c>
      <c r="L367" s="12" t="str">
        <f>IFERROR(IF(VLOOKUP(A367,VocabularyFR!$A:$G,6)=0,"",VLOOKUP(A367,VocabularyFR!$A:$G,6)),"")</f>
        <v/>
      </c>
      <c r="M367" s="12" t="str">
        <f>IFERROR(IF(VLOOKUP(A367,Vocabulary!$A:$F,3)=0,"",VLOOKUP(A367,Vocabulary!$A:$F,3)),"")</f>
        <v>Aard vd locatieaanduiding.</v>
      </c>
      <c r="N367" s="12" t="str">
        <f>IFERROR(IF(VLOOKUP(A367,VocabularyNL!$A:$H,7)=0,"",VLOOKUP(A367,VocabularyNL!$A:$H,7)),"")</f>
        <v>Aard vd locatieaanduiding.</v>
      </c>
      <c r="O367" s="12" t="str">
        <f>IFERROR(IF(VLOOKUP(A367,VocabularyFR!$A:$H,7)=0,"",VLOOKUP(A367,VocabularyFR!$A:$H,7)),"")</f>
        <v/>
      </c>
      <c r="P367" s="12" t="str">
        <f>IF($A367&lt;&gt;"",IF(VLOOKUP($A367,Vocabulary!$A:$J,7,)&lt;&gt;"",VLOOKUP($A367,Vocabulary!$A:$J,7,),""),"")</f>
        <v/>
      </c>
      <c r="Q367" s="12" t="str">
        <f>IFERROR(IF(VLOOKUP(A367,VocabularyNL!$A:$H,8)=0,"",VLOOKUP(A367,VocabularyNL!$A:$H,8)),"")</f>
        <v/>
      </c>
      <c r="R367" s="12" t="str">
        <f>IFERROR(IF(VLOOKUP(A367,VocabularyFR!$A:$H,8)=0,"",VLOOKUP(A367,VocabularyFR!$A:$H,8)),"")</f>
        <v/>
      </c>
      <c r="S367" s="12" t="str">
        <f>VLOOKUP(Table9[[#This Row],[Id]],Vocabulary!A:K,11)</f>
        <v>no</v>
      </c>
      <c r="T367" s="12" t="str">
        <f>VLOOKUP(Table9[[#This Row],[Id]],Vocabulary!A:L,12)</f>
        <v>no</v>
      </c>
    </row>
    <row r="368" spans="1:20" ht="72" hidden="1" x14ac:dyDescent="0.3">
      <c r="A368" s="4">
        <v>435</v>
      </c>
      <c r="B368" s="12" t="str">
        <f>IF($A368&lt;&gt;"",IF(VLOOKUP($A368,VocabularyAdoption!$A:$K,8,)=0,"",VLOOKUP($A368,VocabularyAdoption!$A:$K,8,)),"")</f>
        <v/>
      </c>
      <c r="C368" s="12" t="str">
        <f>IF($A368&lt;&gt;"",VLOOKUP($A368,Vocabulary!$A:$J,6,),"")</f>
        <v>VL</v>
      </c>
      <c r="D368" s="12" t="str">
        <f>IF($A368&lt;&gt;"",VLOOKUP($A368,Vocabulary!$A:$J,8,),"")</f>
        <v>vl-adres</v>
      </c>
      <c r="E368" s="12" t="str">
        <f>IFERROR(VLOOKUP(D368,Prefix!$A:$B,2,),"")</f>
        <v>http://data.vlaanderen.be/ns/adres#</v>
      </c>
      <c r="F368" s="12" t="str">
        <f>IF($A368&lt;&gt;"",IF(VLOOKUP($A368,Vocabulary!$A:$J,9,)=0,"",VLOOKUP($A368,Vocabulary!$A:$J,9,)),"")</f>
        <v/>
      </c>
      <c r="G368" s="12" t="str">
        <f>IF($A368&lt;&gt;"",VLOOKUP($A368,Vocabulary!$A:$J,4,),"")</f>
        <v>Location</v>
      </c>
      <c r="H368" s="12" t="str">
        <f>IF($A368&lt;&gt;"",VLOOKUP($A368,Vocabulary!$A:$J,5,),"")</f>
        <v>Property</v>
      </c>
      <c r="I368" s="12" t="str">
        <f>IF(Table9[[#This Row],[URIName]]="",IF(AND(H368="ConceptScheme",LEFT(D368,7) &lt;&gt; "inspire", LEFT(D368,4) &lt;&gt; "oeaw"),CONCATENATE("&lt;",E368,LOWER(IF(F368="",J368,F368)),"&gt;"),CONCATENATE("&lt;",E368,IF(F368="",J368,F368),"&gt;")),CONCATENATE("&lt;",Table9[[#This Row],[URIName]],"&gt;"))</f>
        <v>&lt;http://data.vlaanderen.be/ns/adres#verwijstNaar&gt;</v>
      </c>
      <c r="J368" s="12" t="str">
        <f>IF($A368&lt;&gt;"",VLOOKUP($A368,Vocabulary!$A:$J,2,),"")</f>
        <v>verwijstNaar</v>
      </c>
      <c r="K368" s="12" t="str">
        <f>IFERROR(IF(VLOOKUP(A368,VocabularyNL!$A:$G,6)=0,"",VLOOKUP(A368,VocabularyNL!$A:$G,6)),"")</f>
        <v>verwijstNaar</v>
      </c>
      <c r="L368" s="12" t="str">
        <f>IFERROR(IF(VLOOKUP(A368,VocabularyFR!$A:$G,6)=0,"",VLOOKUP(A368,VocabularyFR!$A:$G,6)),"")</f>
        <v/>
      </c>
      <c r="M368" s="12" t="str">
        <f>IFERROR(IF(VLOOKUP(A368,Vocabulary!$A:$F,3)=0,"",VLOOKUP(A368,Vocabulary!$A:$F,3)),"")</f>
        <v xml:space="preserve">Adres waarvan de adresvoorstelling is afgeleid. 
Gebruik
Dit kan enkel voor Belgische adressen aangezien onder adres een Belgisch adres wordt verstaan. </v>
      </c>
      <c r="N368" s="12" t="str">
        <f>IFERROR(IF(VLOOKUP(A368,VocabularyNL!$A:$H,7)=0,"",VLOOKUP(A368,VocabularyNL!$A:$H,7)),"")</f>
        <v xml:space="preserve">Adres waarvan de adresvoorstelling is afgeleid. 
Gebruik
Dit kan enkel voor Belgische adressen aangezien onder adres een Belgisch adres wordt verstaan. </v>
      </c>
      <c r="O368" s="12" t="str">
        <f>IFERROR(IF(VLOOKUP(A368,VocabularyFR!$A:$H,7)=0,"",VLOOKUP(A368,VocabularyFR!$A:$H,7)),"")</f>
        <v/>
      </c>
      <c r="P368" s="12" t="str">
        <f>IF($A368&lt;&gt;"",IF(VLOOKUP($A368,Vocabulary!$A:$J,7,)&lt;&gt;"",VLOOKUP($A368,Vocabulary!$A:$J,7,),""),"")</f>
        <v/>
      </c>
      <c r="Q368" s="12" t="str">
        <f>IFERROR(IF(VLOOKUP(A368,VocabularyNL!$A:$H,8)=0,"",VLOOKUP(A368,VocabularyNL!$A:$H,8)),"")</f>
        <v/>
      </c>
      <c r="R368" s="12" t="str">
        <f>IFERROR(IF(VLOOKUP(A368,VocabularyFR!$A:$H,8)=0,"",VLOOKUP(A368,VocabularyFR!$A:$H,8)),"")</f>
        <v/>
      </c>
      <c r="S368" s="12" t="str">
        <f>VLOOKUP(Table9[[#This Row],[Id]],Vocabulary!A:K,11)</f>
        <v>no</v>
      </c>
      <c r="T368" s="12" t="str">
        <f>VLOOKUP(Table9[[#This Row],[Id]],Vocabulary!A:L,12)</f>
        <v>no</v>
      </c>
    </row>
    <row r="369" spans="1:20" ht="100.8" hidden="1" x14ac:dyDescent="0.3">
      <c r="A369" s="4">
        <v>436</v>
      </c>
      <c r="B369" s="12" t="str">
        <f>IF($A369&lt;&gt;"",IF(VLOOKUP($A369,VocabularyAdoption!$A:$K,8,)=0,"",VLOOKUP($A369,VocabularyAdoption!$A:$K,8,)),"")</f>
        <v/>
      </c>
      <c r="C369" s="12" t="str">
        <f>IF($A369&lt;&gt;"",VLOOKUP($A369,Vocabulary!$A:$J,6,),"")</f>
        <v>VL</v>
      </c>
      <c r="D369" s="12" t="str">
        <f>IF($A369&lt;&gt;"",VLOOKUP($A369,Vocabulary!$A:$J,8,),"")</f>
        <v>vl-adres</v>
      </c>
      <c r="E369" s="12" t="str">
        <f>IFERROR(VLOOKUP(D369,Prefix!$A:$B,2,),"")</f>
        <v>http://data.vlaanderen.be/ns/adres#</v>
      </c>
      <c r="F369" s="12" t="str">
        <f>IF($A369&lt;&gt;"",IF(VLOOKUP($A369,Vocabulary!$A:$J,9,)=0,"",VLOOKUP($A369,Vocabulary!$A:$J,9,)),"")</f>
        <v/>
      </c>
      <c r="G369" s="12" t="str">
        <f>IF($A369&lt;&gt;"",VLOOKUP($A369,Vocabulary!$A:$J,4,),"")</f>
        <v>Location</v>
      </c>
      <c r="H369" s="12" t="str">
        <f>IF($A369&lt;&gt;"",VLOOKUP($A369,Vocabulary!$A:$J,5,),"")</f>
        <v>Property</v>
      </c>
      <c r="I369" s="12" t="str">
        <f>IF(Table9[[#This Row],[URIName]]="",IF(AND(H369="ConceptScheme",LEFT(D369,7) &lt;&gt; "inspire", LEFT(D369,4) &lt;&gt; "oeaw"),CONCATENATE("&lt;",E369,LOWER(IF(F369="",J369,F369)),"&gt;"),CONCATENATE("&lt;",E369,IF(F369="",J369,F369),"&gt;")),CONCATENATE("&lt;",Table9[[#This Row],[URIName]],"&gt;"))</f>
        <v>&lt;http://data.vlaanderen.be/ns/adres#volledigAdres&gt;</v>
      </c>
      <c r="J369" s="12" t="str">
        <f>IF($A369&lt;&gt;"",VLOOKUP($A369,Vocabulary!$A:$J,2,),"")</f>
        <v>volledigAdres</v>
      </c>
      <c r="K369" s="12" t="str">
        <f>IFERROR(IF(VLOOKUP(A369,VocabularyNL!$A:$G,6)=0,"",VLOOKUP(A369,VocabularyNL!$A:$G,6)),"")</f>
        <v>volledigAdres</v>
      </c>
      <c r="L369" s="12" t="str">
        <f>IFERROR(IF(VLOOKUP(A369,VocabularyFR!$A:$G,6)=0,"",VLOOKUP(A369,VocabularyFR!$A:$G,6)),"")</f>
        <v/>
      </c>
      <c r="M369" s="12" t="str">
        <f>IFERROR(IF(VLOOKUP(A369,Vocabulary!$A:$F,3)=0,"",VLOOKUP(A369,Vocabulary!$A:$F,3)),"")</f>
        <v xml:space="preserve">Het complete adres in één string, al dan niet geformatteerd. 
Gebruik
Vermijdt fouten tgv het opsplitsen ve adres in zijn onderdelen. Geeft de voorgeschreven volgorde vd verschillende onderdelen weer </v>
      </c>
      <c r="N369" s="12" t="str">
        <f>IFERROR(IF(VLOOKUP(A369,VocabularyNL!$A:$H,7)=0,"",VLOOKUP(A369,VocabularyNL!$A:$H,7)),"")</f>
        <v xml:space="preserve">Het complete adres in één string, al dan niet geformatteerd. 
Gebruik
Vermijdt fouten tgv het opsplitsen ve adres in zijn onderdelen. Geeft de voorgeschreven volgorde vd verschillende onderdelen weer </v>
      </c>
      <c r="O369" s="12" t="str">
        <f>IFERROR(IF(VLOOKUP(A369,VocabularyFR!$A:$H,7)=0,"",VLOOKUP(A369,VocabularyFR!$A:$H,7)),"")</f>
        <v/>
      </c>
      <c r="P369" s="12" t="str">
        <f>IF($A369&lt;&gt;"",IF(VLOOKUP($A369,Vocabulary!$A:$J,7,)&lt;&gt;"",VLOOKUP($A369,Vocabulary!$A:$J,7,),""),"")</f>
        <v>external terminology:
http://www.w3.org/ns/locn#fullAddress</v>
      </c>
      <c r="Q369" s="12" t="str">
        <f>IFERROR(IF(VLOOKUP(A369,VocabularyNL!$A:$H,8)=0,"",VLOOKUP(A369,VocabularyNL!$A:$H,8)),"")</f>
        <v/>
      </c>
      <c r="R369" s="12" t="str">
        <f>IFERROR(IF(VLOOKUP(A369,VocabularyFR!$A:$H,8)=0,"",VLOOKUP(A369,VocabularyFR!$A:$H,8)),"")</f>
        <v/>
      </c>
      <c r="S369" s="12" t="str">
        <f>VLOOKUP(Table9[[#This Row],[Id]],Vocabulary!A:K,11)</f>
        <v>no</v>
      </c>
      <c r="T369" s="12" t="str">
        <f>VLOOKUP(Table9[[#This Row],[Id]],Vocabulary!A:L,12)</f>
        <v>no</v>
      </c>
    </row>
    <row r="370" spans="1:20" ht="115.2" hidden="1" x14ac:dyDescent="0.3">
      <c r="A370" s="4">
        <v>437</v>
      </c>
      <c r="B370" s="12" t="str">
        <f>IF($A370&lt;&gt;"",IF(VLOOKUP($A370,VocabularyAdoption!$A:$K,8,)=0,"",VLOOKUP($A370,VocabularyAdoption!$A:$K,8,)),"")</f>
        <v/>
      </c>
      <c r="C370" s="12" t="str">
        <f>IF($A370&lt;&gt;"",VLOOKUP($A370,Vocabulary!$A:$J,6,),"")</f>
        <v>VL</v>
      </c>
      <c r="D370" s="12" t="str">
        <f>IF($A370&lt;&gt;"",VLOOKUP($A370,Vocabulary!$A:$J,8,),"")</f>
        <v>vl-persoon</v>
      </c>
      <c r="E370" s="12" t="str">
        <f>IFERROR(VLOOKUP(D370,Prefix!$A:$B,2,),"")</f>
        <v>http://data.vlaanderen.be/ns/persoon#</v>
      </c>
      <c r="F370" s="12" t="str">
        <f>IF($A370&lt;&gt;"",IF(VLOOKUP($A370,Vocabulary!$A:$J,9,)=0,"",VLOOKUP($A370,Vocabulary!$A:$J,9,)),"")</f>
        <v/>
      </c>
      <c r="G370" s="12" t="str">
        <f>IF($A370&lt;&gt;"",VLOOKUP($A370,Vocabulary!$A:$J,4,),"")</f>
        <v>Person</v>
      </c>
      <c r="H370" s="12" t="str">
        <f>IF($A370&lt;&gt;"",VLOOKUP($A370,Vocabulary!$A:$J,5,),"")</f>
        <v>Class</v>
      </c>
      <c r="I370" s="12" t="str">
        <f>IF(Table9[[#This Row],[URIName]]="",IF(AND(H370="ConceptScheme",LEFT(D370,7) &lt;&gt; "inspire", LEFT(D370,4) &lt;&gt; "oeaw"),CONCATENATE("&lt;",E370,LOWER(IF(F370="",J370,F370)),"&gt;"),CONCATENATE("&lt;",E370,IF(F370="",J370,F370),"&gt;")),CONCATENATE("&lt;",Table9[[#This Row],[URIName]],"&gt;"))</f>
        <v>&lt;http://data.vlaanderen.be/ns/persoon#Afstamming&gt;</v>
      </c>
      <c r="J370" s="12" t="str">
        <f>IF($A370&lt;&gt;"",VLOOKUP($A370,Vocabulary!$A:$J,2,),"")</f>
        <v>Afstamming</v>
      </c>
      <c r="K370" s="12" t="str">
        <f>IFERROR(IF(VLOOKUP(A370,VocabularyNL!$A:$G,6)=0,"",VLOOKUP(A370,VocabularyNL!$A:$G,6)),"")</f>
        <v>Afstamming</v>
      </c>
      <c r="L370" s="12" t="str">
        <f>IFERROR(IF(VLOOKUP(A370,VocabularyFR!$A:$G,6)=0,"",VLOOKUP(A370,VocabularyFR!$A:$G,6)),"")</f>
        <v/>
      </c>
      <c r="M370" s="12" t="str">
        <f>IFERROR(IF(VLOOKUP(A370,Vocabulary!$A:$F,3)=0,"",VLOOKUP(A370,Vocabulary!$A:$F,3)),"")</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N370" s="12" t="str">
        <f>IFERROR(IF(VLOOKUP(A370,VocabularyNL!$A:$H,7)=0,"",VLOOKUP(A370,VocabularyNL!$A:$H,7)),"")</f>
        <v xml:space="preserve">Afstamming is de dalende lijn van bloedverwantschap tussen verschillende generaties. 
Gebruik
 De afstamming kan ook niet-biologisch zijn, bv adoptie. Afstamming kan ook in opgaande lijn worden bekeken. Het begrip is enger dan verwantschap dat oa ook huwelijk inhoudt. </v>
      </c>
      <c r="O370" s="12" t="str">
        <f>IFERROR(IF(VLOOKUP(A370,VocabularyFR!$A:$H,7)=0,"",VLOOKUP(A370,VocabularyFR!$A:$H,7)),"")</f>
        <v/>
      </c>
      <c r="P370" s="12" t="str">
        <f>IF($A370&lt;&gt;"",IF(VLOOKUP($A370,Vocabulary!$A:$J,7,)&lt;&gt;"",VLOOKUP($A370,Vocabulary!$A:$J,7,),""),"")</f>
        <v/>
      </c>
      <c r="Q370" s="12" t="str">
        <f>IFERROR(IF(VLOOKUP(A370,VocabularyNL!$A:$H,8)=0,"",VLOOKUP(A370,VocabularyNL!$A:$H,8)),"")</f>
        <v/>
      </c>
      <c r="R370" s="12" t="str">
        <f>IFERROR(IF(VLOOKUP(A370,VocabularyFR!$A:$H,8)=0,"",VLOOKUP(A370,VocabularyFR!$A:$H,8)),"")</f>
        <v/>
      </c>
      <c r="S370" s="12" t="str">
        <f>VLOOKUP(Table9[[#This Row],[Id]],Vocabulary!A:K,11)</f>
        <v>no</v>
      </c>
      <c r="T370" s="12" t="str">
        <f>VLOOKUP(Table9[[#This Row],[Id]],Vocabulary!A:L,12)</f>
        <v>no</v>
      </c>
    </row>
    <row r="371" spans="1:20" ht="86.4" hidden="1" x14ac:dyDescent="0.3">
      <c r="A371" s="4">
        <v>438</v>
      </c>
      <c r="B371" s="12" t="str">
        <f>IF($A371&lt;&gt;"",IF(VLOOKUP($A371,VocabularyAdoption!$A:$K,8,)=0,"",VLOOKUP($A371,VocabularyAdoption!$A:$K,8,)),"")</f>
        <v/>
      </c>
      <c r="C371" s="12" t="str">
        <f>IF($A371&lt;&gt;"",VLOOKUP($A371,Vocabulary!$A:$J,6,),"")</f>
        <v>VL</v>
      </c>
      <c r="D371" s="12" t="str">
        <f>IF($A371&lt;&gt;"",VLOOKUP($A371,Vocabulary!$A:$J,8,),"")</f>
        <v>vl-persoon</v>
      </c>
      <c r="E371" s="12" t="str">
        <f>IFERROR(VLOOKUP(D371,Prefix!$A:$B,2,),"")</f>
        <v>http://data.vlaanderen.be/ns/persoon#</v>
      </c>
      <c r="F371" s="12" t="str">
        <f>IF($A371&lt;&gt;"",IF(VLOOKUP($A371,Vocabulary!$A:$J,9,)=0,"",VLOOKUP($A371,Vocabulary!$A:$J,9,)),"")</f>
        <v/>
      </c>
      <c r="G371" s="12" t="str">
        <f>IF($A371&lt;&gt;"",VLOOKUP($A371,Vocabulary!$A:$J,4,),"")</f>
        <v>Person</v>
      </c>
      <c r="H371" s="12" t="str">
        <f>IF($A371&lt;&gt;"",VLOOKUP($A371,Vocabulary!$A:$J,5,),"")</f>
        <v>Class</v>
      </c>
      <c r="I371" s="12" t="str">
        <f>IF(Table9[[#This Row],[URIName]]="",IF(AND(H371="ConceptScheme",LEFT(D371,7) &lt;&gt; "inspire", LEFT(D371,4) &lt;&gt; "oeaw"),CONCATENATE("&lt;",E371,LOWER(IF(F371="",J371,F371)),"&gt;"),CONCATENATE("&lt;",E371,IF(F371="",J371,F371),"&gt;")),CONCATENATE("&lt;",Table9[[#This Row],[URIName]],"&gt;"))</f>
        <v>&lt;http://data.vlaanderen.be/ns/persoon#BurgerlijkeStaat&gt;</v>
      </c>
      <c r="J371" s="12" t="str">
        <f>IF($A371&lt;&gt;"",VLOOKUP($A371,Vocabulary!$A:$J,2,),"")</f>
        <v>BurgerlijkeStaat</v>
      </c>
      <c r="K371" s="12" t="str">
        <f>IFERROR(IF(VLOOKUP(A371,VocabularyNL!$A:$G,6)=0,"",VLOOKUP(A371,VocabularyNL!$A:$G,6)),"")</f>
        <v>BurgerlijkeStaat</v>
      </c>
      <c r="L371" s="12" t="str">
        <f>IFERROR(IF(VLOOKUP(A371,VocabularyFR!$A:$G,6)=0,"",VLOOKUP(A371,VocabularyFR!$A:$G,6)),"")</f>
        <v/>
      </c>
      <c r="M371" s="12" t="str">
        <f>IFERROR(IF(VLOOKUP(A371,Vocabulary!$A:$F,3)=0,"",VLOOKUP(A371,Vocabulary!$A:$F,3)),"")</f>
        <v xml:space="preserve">Burgerrechtelijke toestand van een persoon. 
Gebruik
 Slaat op huwelijk, partnerregistratie, afstamming, voogdij etc. Is maw de toestand van bepaalde verhoudingen tussen personen. </v>
      </c>
      <c r="N371" s="12" t="str">
        <f>IFERROR(IF(VLOOKUP(A371,VocabularyNL!$A:$H,7)=0,"",VLOOKUP(A371,VocabularyNL!$A:$H,7)),"")</f>
        <v xml:space="preserve">Burgerrechtelijke toestand van een persoon. 
Gebruik
 Slaat op huwelijk, partnerregistratie, afstamming, voogdij etc. Is maw de toestand van bepaalde verhoudingen tussen personen. </v>
      </c>
      <c r="O371" s="12" t="str">
        <f>IFERROR(IF(VLOOKUP(A371,VocabularyFR!$A:$H,7)=0,"",VLOOKUP(A371,VocabularyFR!$A:$H,7)),"")</f>
        <v/>
      </c>
      <c r="P371" s="12" t="str">
        <f>IF($A371&lt;&gt;"",IF(VLOOKUP($A371,Vocabulary!$A:$J,7,)&lt;&gt;"",VLOOKUP($A371,Vocabulary!$A:$J,7,),""),"")</f>
        <v/>
      </c>
      <c r="Q371" s="12" t="str">
        <f>IFERROR(IF(VLOOKUP(A371,VocabularyNL!$A:$H,8)=0,"",VLOOKUP(A371,VocabularyNL!$A:$H,8)),"")</f>
        <v/>
      </c>
      <c r="R371" s="12" t="str">
        <f>IFERROR(IF(VLOOKUP(A371,VocabularyFR!$A:$H,8)=0,"",VLOOKUP(A371,VocabularyFR!$A:$H,8)),"")</f>
        <v/>
      </c>
      <c r="S371" s="12" t="str">
        <f>VLOOKUP(Table9[[#This Row],[Id]],Vocabulary!A:K,11)</f>
        <v>no</v>
      </c>
      <c r="T371" s="12" t="str">
        <f>VLOOKUP(Table9[[#This Row],[Id]],Vocabulary!A:L,12)</f>
        <v>no</v>
      </c>
    </row>
    <row r="372" spans="1:20" ht="115.2" hidden="1" x14ac:dyDescent="0.3">
      <c r="A372" s="4">
        <v>439</v>
      </c>
      <c r="B372" s="12" t="str">
        <f>IF($A372&lt;&gt;"",IF(VLOOKUP($A372,VocabularyAdoption!$A:$K,8,)=0,"",VLOOKUP($A372,VocabularyAdoption!$A:$K,8,)),"")</f>
        <v/>
      </c>
      <c r="C372" s="12" t="str">
        <f>IF($A372&lt;&gt;"",VLOOKUP($A372,Vocabulary!$A:$J,6,),"")</f>
        <v>VL</v>
      </c>
      <c r="D372" s="12" t="str">
        <f>IF($A372&lt;&gt;"",VLOOKUP($A372,Vocabulary!$A:$J,8,),"")</f>
        <v>vl-persoon</v>
      </c>
      <c r="E372" s="12" t="str">
        <f>IFERROR(VLOOKUP(D372,Prefix!$A:$B,2,),"")</f>
        <v>http://data.vlaanderen.be/ns/persoon#</v>
      </c>
      <c r="F372" s="12" t="str">
        <f>IF($A372&lt;&gt;"",IF(VLOOKUP($A372,Vocabulary!$A:$J,9,)=0,"",VLOOKUP($A372,Vocabulary!$A:$J,9,)),"")</f>
        <v/>
      </c>
      <c r="G372" s="12" t="str">
        <f>IF($A372&lt;&gt;"",VLOOKUP($A372,Vocabulary!$A:$J,4,),"")</f>
        <v>Person</v>
      </c>
      <c r="H372" s="12" t="str">
        <f>IF($A372&lt;&gt;"",VLOOKUP($A372,Vocabulary!$A:$J,5,),"")</f>
        <v>Class</v>
      </c>
      <c r="I372" s="12" t="str">
        <f>IF(Table9[[#This Row],[URIName]]="",IF(AND(H372="ConceptScheme",LEFT(D372,7) &lt;&gt; "inspire", LEFT(D372,4) &lt;&gt; "oeaw"),CONCATENATE("&lt;",E372,LOWER(IF(F372="",J372,F372)),"&gt;"),CONCATENATE("&lt;",E372,IF(F372="",J372,F372),"&gt;")),CONCATENATE("&lt;",Table9[[#This Row],[URIName]],"&gt;"))</f>
        <v>&lt;http://data.vlaanderen.be/ns/persoon#Domicilie&gt;</v>
      </c>
      <c r="J372" s="12" t="str">
        <f>IF($A372&lt;&gt;"",VLOOKUP($A372,Vocabulary!$A:$J,2,),"")</f>
        <v>Domicilie</v>
      </c>
      <c r="K372" s="12" t="str">
        <f>IFERROR(IF(VLOOKUP(A372,VocabularyNL!$A:$G,6)=0,"",VLOOKUP(A372,VocabularyNL!$A:$G,6)),"")</f>
        <v>Domicilie</v>
      </c>
      <c r="L372" s="12" t="str">
        <f>IFERROR(IF(VLOOKUP(A372,VocabularyFR!$A:$G,6)=0,"",VLOOKUP(A372,VocabularyFR!$A:$G,6)),"")</f>
        <v/>
      </c>
      <c r="M372" s="12" t="str">
        <f>IFERROR(IF(VLOOKUP(A372,Vocabulary!$A:$F,3)=0,"",VLOOKUP(A372,Vocabulary!$A:$F,3)),"")</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N372" s="12" t="str">
        <f>IFERROR(IF(VLOOKUP(A372,VocabularyNL!$A:$H,7)=0,"",VLOOKUP(A372,VocabularyNL!$A:$H,7)),"")</f>
        <v xml:space="preserve">Hoofdverblijfplaats ve persoon. 
Gebruik
 Plaats waar de persoon het grootste deel vd tijd verblijft binnen de jurisdictie waarvan hij Inwoner is. Dit wordt doorgaans officieel vastgesteld en geregistreerd ih bevolkingsregister. Kan in praktijk verschillend vd feitelijke verblijfplaats. </v>
      </c>
      <c r="O372" s="12" t="str">
        <f>IFERROR(IF(VLOOKUP(A372,VocabularyFR!$A:$H,7)=0,"",VLOOKUP(A372,VocabularyFR!$A:$H,7)),"")</f>
        <v/>
      </c>
      <c r="P372" s="12" t="str">
        <f>IF($A372&lt;&gt;"",IF(VLOOKUP($A372,Vocabulary!$A:$J,7,)&lt;&gt;"",VLOOKUP($A372,Vocabulary!$A:$J,7,),""),"")</f>
        <v/>
      </c>
      <c r="Q372" s="12" t="str">
        <f>IFERROR(IF(VLOOKUP(A372,VocabularyNL!$A:$H,8)=0,"",VLOOKUP(A372,VocabularyNL!$A:$H,8)),"")</f>
        <v/>
      </c>
      <c r="R372" s="12" t="str">
        <f>IFERROR(IF(VLOOKUP(A372,VocabularyFR!$A:$H,8)=0,"",VLOOKUP(A372,VocabularyFR!$A:$H,8)),"")</f>
        <v/>
      </c>
      <c r="S372" s="12" t="str">
        <f>VLOOKUP(Table9[[#This Row],[Id]],Vocabulary!A:K,11)</f>
        <v>no</v>
      </c>
      <c r="T372" s="12" t="str">
        <f>VLOOKUP(Table9[[#This Row],[Id]],Vocabulary!A:L,12)</f>
        <v>no</v>
      </c>
    </row>
    <row r="373" spans="1:20" ht="28.8" hidden="1" x14ac:dyDescent="0.3">
      <c r="A373" s="4">
        <v>440</v>
      </c>
      <c r="B373" s="12" t="str">
        <f>IF($A373&lt;&gt;"",IF(VLOOKUP($A373,VocabularyAdoption!$A:$K,8,)=0,"",VLOOKUP($A373,VocabularyAdoption!$A:$K,8,)),"")</f>
        <v/>
      </c>
      <c r="C373" s="12" t="str">
        <f>IF($A373&lt;&gt;"",VLOOKUP($A373,Vocabulary!$A:$J,6,),"")</f>
        <v>VL</v>
      </c>
      <c r="D373" s="12" t="str">
        <f>IF($A373&lt;&gt;"",VLOOKUP($A373,Vocabulary!$A:$J,8,),"")</f>
        <v>vl-persoon</v>
      </c>
      <c r="E373" s="12" t="str">
        <f>IFERROR(VLOOKUP(D373,Prefix!$A:$B,2,),"")</f>
        <v>http://data.vlaanderen.be/ns/persoon#</v>
      </c>
      <c r="F373" s="12" t="str">
        <f>IF($A373&lt;&gt;"",IF(VLOOKUP($A373,Vocabulary!$A:$J,9,)=0,"",VLOOKUP($A373,Vocabulary!$A:$J,9,)),"")</f>
        <v/>
      </c>
      <c r="G373" s="12" t="str">
        <f>IF($A373&lt;&gt;"",VLOOKUP($A373,Vocabulary!$A:$J,4,),"")</f>
        <v>Person</v>
      </c>
      <c r="H373" s="12" t="str">
        <f>IF($A373&lt;&gt;"",VLOOKUP($A373,Vocabulary!$A:$J,5,),"")</f>
        <v>Class</v>
      </c>
      <c r="I373" s="12" t="str">
        <f>IF(Table9[[#This Row],[URIName]]="",IF(AND(H373="ConceptScheme",LEFT(D373,7) &lt;&gt; "inspire", LEFT(D373,4) &lt;&gt; "oeaw"),CONCATENATE("&lt;",E373,LOWER(IF(F373="",J373,F373)),"&gt;"),CONCATENATE("&lt;",E373,IF(F373="",J373,F373),"&gt;")),CONCATENATE("&lt;",Table9[[#This Row],[URIName]],"&gt;"))</f>
        <v>&lt;http://data.vlaanderen.be/ns/persoon#Geboorte&gt;</v>
      </c>
      <c r="J373" s="12" t="str">
        <f>IF($A373&lt;&gt;"",VLOOKUP($A373,Vocabulary!$A:$J,2,),"")</f>
        <v>Geboorte</v>
      </c>
      <c r="K373" s="12" t="str">
        <f>IFERROR(IF(VLOOKUP(A373,VocabularyNL!$A:$G,6)=0,"",VLOOKUP(A373,VocabularyNL!$A:$G,6)),"")</f>
        <v>Geboorte</v>
      </c>
      <c r="L373" s="12" t="str">
        <f>IFERROR(IF(VLOOKUP(A373,VocabularyFR!$A:$G,6)=0,"",VLOOKUP(A373,VocabularyFR!$A:$G,6)),"")</f>
        <v/>
      </c>
      <c r="M373" s="12" t="str">
        <f>IFERROR(IF(VLOOKUP(A373,Vocabulary!$A:$F,3)=0,"",VLOOKUP(A373,Vocabulary!$A:$F,3)),"")</f>
        <v>Het ter wereld komen vd persoon.</v>
      </c>
      <c r="N373" s="12" t="str">
        <f>IFERROR(IF(VLOOKUP(A373,VocabularyNL!$A:$H,7)=0,"",VLOOKUP(A373,VocabularyNL!$A:$H,7)),"")</f>
        <v>Het ter wereld komen vd persoon.</v>
      </c>
      <c r="O373" s="12" t="str">
        <f>IFERROR(IF(VLOOKUP(A373,VocabularyFR!$A:$H,7)=0,"",VLOOKUP(A373,VocabularyFR!$A:$H,7)),"")</f>
        <v/>
      </c>
      <c r="P373" s="12" t="str">
        <f>IF($A373&lt;&gt;"",IF(VLOOKUP($A373,Vocabulary!$A:$J,7,)&lt;&gt;"",VLOOKUP($A373,Vocabulary!$A:$J,7,),""),"")</f>
        <v/>
      </c>
      <c r="Q373" s="12" t="str">
        <f>IFERROR(IF(VLOOKUP(A373,VocabularyNL!$A:$H,8)=0,"",VLOOKUP(A373,VocabularyNL!$A:$H,8)),"")</f>
        <v/>
      </c>
      <c r="R373" s="12" t="str">
        <f>IFERROR(IF(VLOOKUP(A373,VocabularyFR!$A:$H,8)=0,"",VLOOKUP(A373,VocabularyFR!$A:$H,8)),"")</f>
        <v/>
      </c>
      <c r="S373" s="12" t="str">
        <f>VLOOKUP(Table9[[#This Row],[Id]],Vocabulary!A:K,11)</f>
        <v>no</v>
      </c>
      <c r="T373" s="12" t="str">
        <f>VLOOKUP(Table9[[#This Row],[Id]],Vocabulary!A:L,12)</f>
        <v>no</v>
      </c>
    </row>
    <row r="374" spans="1:20" ht="86.4" hidden="1" x14ac:dyDescent="0.3">
      <c r="A374" s="4">
        <v>441</v>
      </c>
      <c r="B374" s="12" t="str">
        <f>IF($A374&lt;&gt;"",IF(VLOOKUP($A374,VocabularyAdoption!$A:$K,8,)=0,"",VLOOKUP($A374,VocabularyAdoption!$A:$K,8,)),"")</f>
        <v/>
      </c>
      <c r="C374" s="12" t="str">
        <f>IF($A374&lt;&gt;"",VLOOKUP($A374,Vocabulary!$A:$J,6,),"")</f>
        <v>VL</v>
      </c>
      <c r="D374" s="12" t="str">
        <f>IF($A374&lt;&gt;"",VLOOKUP($A374,Vocabulary!$A:$J,8,),"")</f>
        <v>vl-persoon</v>
      </c>
      <c r="E374" s="12" t="str">
        <f>IFERROR(VLOOKUP(D374,Prefix!$A:$B,2,),"")</f>
        <v>http://data.vlaanderen.be/ns/persoon#</v>
      </c>
      <c r="F374" s="12" t="str">
        <f>IF($A374&lt;&gt;"",IF(VLOOKUP($A374,Vocabulary!$A:$J,9,)=0,"",VLOOKUP($A374,Vocabulary!$A:$J,9,)),"")</f>
        <v/>
      </c>
      <c r="G374" s="12" t="str">
        <f>IF($A374&lt;&gt;"",VLOOKUP($A374,Vocabulary!$A:$J,4,),"")</f>
        <v>Person</v>
      </c>
      <c r="H374" s="12" t="str">
        <f>IF($A374&lt;&gt;"",VLOOKUP($A374,Vocabulary!$A:$J,5,),"")</f>
        <v>Class</v>
      </c>
      <c r="I374" s="12" t="str">
        <f>IF(Table9[[#This Row],[URIName]]="",IF(AND(H374="ConceptScheme",LEFT(D374,7) &lt;&gt; "inspire", LEFT(D374,4) &lt;&gt; "oeaw"),CONCATENATE("&lt;",E374,LOWER(IF(F374="",J374,F374)),"&gt;"),CONCATENATE("&lt;",E374,IF(F374="",J374,F374),"&gt;")),CONCATENATE("&lt;",Table9[[#This Row],[URIName]],"&gt;"))</f>
        <v>&lt;http://data.vlaanderen.be/ns/persoon#GeenInwoner&gt;</v>
      </c>
      <c r="J374" s="12" t="str">
        <f>IF($A374&lt;&gt;"",VLOOKUP($A374,Vocabulary!$A:$J,2,),"")</f>
        <v>GeenInwoner</v>
      </c>
      <c r="K374" s="12" t="str">
        <f>IFERROR(IF(VLOOKUP(A374,VocabularyNL!$A:$G,6)=0,"",VLOOKUP(A374,VocabularyNL!$A:$G,6)),"")</f>
        <v>GeenInwoner</v>
      </c>
      <c r="L374" s="12" t="str">
        <f>IFERROR(IF(VLOOKUP(A374,VocabularyFR!$A:$G,6)=0,"",VLOOKUP(A374,VocabularyFR!$A:$G,6)),"")</f>
        <v/>
      </c>
      <c r="M374" s="12" t="str">
        <f>IFERROR(IF(VLOOKUP(A374,Vocabulary!$A:$F,3)=0,"",VLOOKUP(A374,Vocabulary!$A:$F,3)),"")</f>
        <v xml:space="preserve">Persoon die niet in een bepaalde plaats of land woont. 
Gebruik
 Plaats of land wordt hier vertegenwoordigd door de entiteit jurisdictie. </v>
      </c>
      <c r="N374" s="12" t="str">
        <f>IFERROR(IF(VLOOKUP(A374,VocabularyNL!$A:$H,7)=0,"",VLOOKUP(A374,VocabularyNL!$A:$H,7)),"")</f>
        <v xml:space="preserve">Persoon die niet in een bepaalde plaats of land woont. 
Gebruik
 Plaats of land wordt hier vertegenwoordigd door de entiteit jurisdictie. </v>
      </c>
      <c r="O374" s="12" t="str">
        <f>IFERROR(IF(VLOOKUP(A374,VocabularyFR!$A:$H,7)=0,"",VLOOKUP(A374,VocabularyFR!$A:$H,7)),"")</f>
        <v/>
      </c>
      <c r="P374" s="12" t="str">
        <f>IF($A374&lt;&gt;"",IF(VLOOKUP($A374,Vocabulary!$A:$J,7,)&lt;&gt;"",VLOOKUP($A374,Vocabulary!$A:$J,7,),""),"")</f>
        <v/>
      </c>
      <c r="Q374" s="12" t="str">
        <f>IFERROR(IF(VLOOKUP(A374,VocabularyNL!$A:$H,8)=0,"",VLOOKUP(A374,VocabularyNL!$A:$H,8)),"")</f>
        <v/>
      </c>
      <c r="R374" s="12" t="str">
        <f>IFERROR(IF(VLOOKUP(A374,VocabularyFR!$A:$H,8)=0,"",VLOOKUP(A374,VocabularyFR!$A:$H,8)),"")</f>
        <v/>
      </c>
      <c r="S374" s="12" t="str">
        <f>VLOOKUP(Table9[[#This Row],[Id]],Vocabulary!A:K,11)</f>
        <v>no</v>
      </c>
      <c r="T374" s="12" t="str">
        <f>VLOOKUP(Table9[[#This Row],[Id]],Vocabulary!A:L,12)</f>
        <v>no</v>
      </c>
    </row>
    <row r="375" spans="1:20" ht="201.6" hidden="1" x14ac:dyDescent="0.3">
      <c r="A375" s="4">
        <v>442</v>
      </c>
      <c r="B375" s="12" t="str">
        <f>IF($A375&lt;&gt;"",IF(VLOOKUP($A375,VocabularyAdoption!$A:$K,8,)=0,"",VLOOKUP($A375,VocabularyAdoption!$A:$K,8,)),"")</f>
        <v/>
      </c>
      <c r="C375" s="12" t="str">
        <f>IF($A375&lt;&gt;"",VLOOKUP($A375,Vocabulary!$A:$J,6,),"")</f>
        <v>VL</v>
      </c>
      <c r="D375" s="12" t="str">
        <f>IF($A375&lt;&gt;"",VLOOKUP($A375,Vocabulary!$A:$J,8,),"")</f>
        <v>vl-persoon</v>
      </c>
      <c r="E375" s="12" t="str">
        <f>IFERROR(VLOOKUP(D375,Prefix!$A:$B,2,),"")</f>
        <v>http://data.vlaanderen.be/ns/persoon#</v>
      </c>
      <c r="F375" s="12" t="str">
        <f>IF($A375&lt;&gt;"",IF(VLOOKUP($A375,Vocabulary!$A:$J,9,)=0,"",VLOOKUP($A375,Vocabulary!$A:$J,9,)),"")</f>
        <v/>
      </c>
      <c r="G375" s="12" t="str">
        <f>IF($A375&lt;&gt;"",VLOOKUP($A375,Vocabulary!$A:$J,4,),"")</f>
        <v>Person</v>
      </c>
      <c r="H375" s="12" t="str">
        <f>IF($A375&lt;&gt;"",VLOOKUP($A375,Vocabulary!$A:$J,5,),"")</f>
        <v>Class</v>
      </c>
      <c r="I375" s="12" t="str">
        <f>IF(Table9[[#This Row],[URIName]]="",IF(AND(H375="ConceptScheme",LEFT(D375,7) &lt;&gt; "inspire", LEFT(D375,4) &lt;&gt; "oeaw"),CONCATENATE("&lt;",E375,LOWER(IF(F375="",J375,F375)),"&gt;"),CONCATENATE("&lt;",E375,IF(F375="",J375,F375),"&gt;")),CONCATENATE("&lt;",Table9[[#This Row],[URIName]],"&gt;"))</f>
        <v>&lt;http://data.vlaanderen.be/ns/persoon#GeregistreerdPersoon&gt;</v>
      </c>
      <c r="J375" s="12" t="str">
        <f>IF($A375&lt;&gt;"",VLOOKUP($A375,Vocabulary!$A:$J,2,),"")</f>
        <v>GeregistreerdPersoon</v>
      </c>
      <c r="K375" s="12" t="str">
        <f>IFERROR(IF(VLOOKUP(A375,VocabularyNL!$A:$G,6)=0,"",VLOOKUP(A375,VocabularyNL!$A:$G,6)),"")</f>
        <v>GeregistreerdPersoon</v>
      </c>
      <c r="L375" s="12" t="str">
        <f>IFERROR(IF(VLOOKUP(A375,VocabularyFR!$A:$G,6)=0,"",VLOOKUP(A375,VocabularyFR!$A:$G,6)),"")</f>
        <v/>
      </c>
      <c r="M375" s="12" t="str">
        <f>IFERROR(IF(VLOOKUP(A375,Vocabulary!$A:$F,3)=0,"",VLOOKUP(A375,Vocabulary!$A:$F,3)),"")</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N375" s="12" t="str">
        <f>IFERROR(IF(VLOOKUP(A375,VocabularyNL!$A:$H,7)=0,"",VLOOKUP(A375,VocabularyNL!$A:$H,7)),"")</f>
        <v xml:space="preserve">Persoon waarvan de gegevens zijn ingeschreven in een register. 
Gebruik
 Doorgaans is dit register een bevolkingsregister maar het kan bv ook een kiesregister zijn. De ingeschreven gegevens hebben betrekking op de identeit (vb naam en voornaam) en de Verblijfplaats vd persoon en op belangrijke levensgebeurtenissen zoals geboorte, huwelijk, overlijden etc. Deze gegevens worden typisch geregistreerd door de overheid, ze bieden de ingeschreven persoon wettelijke bescherming en laten de overheid toe om basisstatistieken op te stellen over zijn bevolking. </v>
      </c>
      <c r="O375" s="12" t="str">
        <f>IFERROR(IF(VLOOKUP(A375,VocabularyFR!$A:$H,7)=0,"",VLOOKUP(A375,VocabularyFR!$A:$H,7)),"")</f>
        <v/>
      </c>
      <c r="P375" s="12" t="str">
        <f>IF($A375&lt;&gt;"",IF(VLOOKUP($A375,Vocabulary!$A:$J,7,)&lt;&gt;"",VLOOKUP($A375,Vocabulary!$A:$J,7,),""),"")</f>
        <v/>
      </c>
      <c r="Q375" s="12" t="str">
        <f>IFERROR(IF(VLOOKUP(A375,VocabularyNL!$A:$H,8)=0,"",VLOOKUP(A375,VocabularyNL!$A:$H,8)),"")</f>
        <v/>
      </c>
      <c r="R375" s="12" t="str">
        <f>IFERROR(IF(VLOOKUP(A375,VocabularyFR!$A:$H,8)=0,"",VLOOKUP(A375,VocabularyFR!$A:$H,8)),"")</f>
        <v/>
      </c>
      <c r="S375" s="12" t="str">
        <f>VLOOKUP(Table9[[#This Row],[Id]],Vocabulary!A:K,11)</f>
        <v>no</v>
      </c>
      <c r="T375" s="12" t="str">
        <f>VLOOKUP(Table9[[#This Row],[Id]],Vocabulary!A:L,12)</f>
        <v>no</v>
      </c>
    </row>
    <row r="376" spans="1:20" ht="144" hidden="1" x14ac:dyDescent="0.3">
      <c r="A376" s="4">
        <v>443</v>
      </c>
      <c r="B376" s="12" t="str">
        <f>IF($A376&lt;&gt;"",IF(VLOOKUP($A376,VocabularyAdoption!$A:$K,8,)=0,"",VLOOKUP($A376,VocabularyAdoption!$A:$K,8,)),"")</f>
        <v/>
      </c>
      <c r="C376" s="12" t="str">
        <f>IF($A376&lt;&gt;"",VLOOKUP($A376,Vocabulary!$A:$J,6,),"")</f>
        <v>VL</v>
      </c>
      <c r="D376" s="12" t="str">
        <f>IF($A376&lt;&gt;"",VLOOKUP($A376,Vocabulary!$A:$J,8,),"")</f>
        <v>vl-persoon</v>
      </c>
      <c r="E376" s="12" t="str">
        <f>IFERROR(VLOOKUP(D376,Prefix!$A:$B,2,),"")</f>
        <v>http://data.vlaanderen.be/ns/persoon#</v>
      </c>
      <c r="F376" s="12" t="str">
        <f>IF($A376&lt;&gt;"",IF(VLOOKUP($A376,Vocabulary!$A:$J,9,)=0,"",VLOOKUP($A376,Vocabulary!$A:$J,9,)),"")</f>
        <v/>
      </c>
      <c r="G376" s="12" t="str">
        <f>IF($A376&lt;&gt;"",VLOOKUP($A376,Vocabulary!$A:$J,4,),"")</f>
        <v>Person</v>
      </c>
      <c r="H376" s="12" t="str">
        <f>IF($A376&lt;&gt;"",VLOOKUP($A376,Vocabulary!$A:$J,5,),"")</f>
        <v>Class</v>
      </c>
      <c r="I376" s="12" t="str">
        <f>IF(Table9[[#This Row],[URIName]]="",IF(AND(H376="ConceptScheme",LEFT(D376,7) &lt;&gt; "inspire", LEFT(D376,4) &lt;&gt; "oeaw"),CONCATENATE("&lt;",E376,LOWER(IF(F376="",J376,F376)),"&gt;"),CONCATENATE("&lt;",E376,IF(F376="",J376,F376),"&gt;")),CONCATENATE("&lt;",Table9[[#This Row],[URIName]],"&gt;"))</f>
        <v>&lt;http://data.vlaanderen.be/ns/persoon#Gezin&gt;</v>
      </c>
      <c r="J376" s="12" t="str">
        <f>IF($A376&lt;&gt;"",VLOOKUP($A376,Vocabulary!$A:$J,2,),"")</f>
        <v>Gezin</v>
      </c>
      <c r="K376" s="12" t="str">
        <f>IFERROR(IF(VLOOKUP(A376,VocabularyNL!$A:$G,6)=0,"",VLOOKUP(A376,VocabularyNL!$A:$G,6)),"")</f>
        <v>Gezin</v>
      </c>
      <c r="L376" s="12" t="str">
        <f>IFERROR(IF(VLOOKUP(A376,VocabularyFR!$A:$G,6)=0,"",VLOOKUP(A376,VocabularyFR!$A:$G,6)),"")</f>
        <v/>
      </c>
      <c r="M376" s="12" t="str">
        <f>IFERROR(IF(VLOOKUP(A376,Vocabulary!$A:$F,3)=0,"",VLOOKUP(A376,Vocabulary!$A:$F,3)),"")</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N376" s="12" t="str">
        <f>IFERROR(IF(VLOOKUP(A376,VocabularyNL!$A:$H,7)=0,"",VLOOKUP(A376,VocabularyNL!$A:$H,7)),"")</f>
        <v xml:space="preserve">Samenwerkingsvorm die een herkenbare sociale eenheid vormt (bv tgv huwelijk), met al dan niet verwante personen die duurzame banden hebben en elkaar onderling steun en verzorging verlenen. 
Gebruik
 Ruimer begrip dan familie waar het gezin louter bestaat uit nabije bloedverwanten, bv een enpersoonsgezin of living apart together. Gezinsleden hebben doorgaans dezelfde Verblijfplaats. </v>
      </c>
      <c r="O376" s="12" t="str">
        <f>IFERROR(IF(VLOOKUP(A376,VocabularyFR!$A:$H,7)=0,"",VLOOKUP(A376,VocabularyFR!$A:$H,7)),"")</f>
        <v/>
      </c>
      <c r="P376" s="12" t="str">
        <f>IF($A376&lt;&gt;"",IF(VLOOKUP($A376,Vocabulary!$A:$J,7,)&lt;&gt;"",VLOOKUP($A376,Vocabulary!$A:$J,7,),""),"")</f>
        <v/>
      </c>
      <c r="Q376" s="12" t="str">
        <f>IFERROR(IF(VLOOKUP(A376,VocabularyNL!$A:$H,8)=0,"",VLOOKUP(A376,VocabularyNL!$A:$H,8)),"")</f>
        <v/>
      </c>
      <c r="R376" s="12" t="str">
        <f>IFERROR(IF(VLOOKUP(A376,VocabularyFR!$A:$H,8)=0,"",VLOOKUP(A376,VocabularyFR!$A:$H,8)),"")</f>
        <v/>
      </c>
      <c r="S376" s="12" t="str">
        <f>VLOOKUP(Table9[[#This Row],[Id]],Vocabulary!A:K,11)</f>
        <v>no</v>
      </c>
      <c r="T376" s="12" t="str">
        <f>VLOOKUP(Table9[[#This Row],[Id]],Vocabulary!A:L,12)</f>
        <v>no</v>
      </c>
    </row>
    <row r="377" spans="1:20" ht="57.6" hidden="1" x14ac:dyDescent="0.3">
      <c r="A377" s="4">
        <v>444</v>
      </c>
      <c r="B377" s="12" t="str">
        <f>IF($A377&lt;&gt;"",IF(VLOOKUP($A377,VocabularyAdoption!$A:$K,8,)=0,"",VLOOKUP($A377,VocabularyAdoption!$A:$K,8,)),"")</f>
        <v/>
      </c>
      <c r="C377" s="12" t="str">
        <f>IF($A377&lt;&gt;"",VLOOKUP($A377,Vocabulary!$A:$J,6,),"")</f>
        <v>VL</v>
      </c>
      <c r="D377" s="12" t="str">
        <f>IF($A377&lt;&gt;"",VLOOKUP($A377,Vocabulary!$A:$J,8,),"")</f>
        <v>vl-persoon</v>
      </c>
      <c r="E377" s="12" t="str">
        <f>IFERROR(VLOOKUP(D377,Prefix!$A:$B,2,),"")</f>
        <v>http://data.vlaanderen.be/ns/persoon#</v>
      </c>
      <c r="F377" s="12" t="str">
        <f>IF($A377&lt;&gt;"",IF(VLOOKUP($A377,Vocabulary!$A:$J,9,)=0,"",VLOOKUP($A377,Vocabulary!$A:$J,9,)),"")</f>
        <v/>
      </c>
      <c r="G377" s="12" t="str">
        <f>IF($A377&lt;&gt;"",VLOOKUP($A377,Vocabulary!$A:$J,4,),"")</f>
        <v>Person</v>
      </c>
      <c r="H377" s="12" t="str">
        <f>IF($A377&lt;&gt;"",VLOOKUP($A377,Vocabulary!$A:$J,5,),"")</f>
        <v>Class</v>
      </c>
      <c r="I377" s="12" t="str">
        <f>IF(Table9[[#This Row],[URIName]]="",IF(AND(H377="ConceptScheme",LEFT(D377,7) &lt;&gt; "inspire", LEFT(D377,4) &lt;&gt; "oeaw"),CONCATENATE("&lt;",E377,LOWER(IF(F377="",J377,F377)),"&gt;"),CONCATENATE("&lt;",E377,IF(F377="",J377,F377),"&gt;")),CONCATENATE("&lt;",Table9[[#This Row],[URIName]],"&gt;"))</f>
        <v>&lt;http://data.vlaanderen.be/ns/persoon#Gezinsrelatie&gt;</v>
      </c>
      <c r="J377" s="12" t="str">
        <f>IF($A377&lt;&gt;"",VLOOKUP($A377,Vocabulary!$A:$J,2,),"")</f>
        <v>Gezinsrelatie</v>
      </c>
      <c r="K377" s="12" t="str">
        <f>IFERROR(IF(VLOOKUP(A377,VocabularyNL!$A:$G,6)=0,"",VLOOKUP(A377,VocabularyNL!$A:$G,6)),"")</f>
        <v>Gezinsrelatie</v>
      </c>
      <c r="L377" s="12" t="str">
        <f>IFERROR(IF(VLOOKUP(A377,VocabularyFR!$A:$G,6)=0,"",VLOOKUP(A377,VocabularyFR!$A:$G,6)),"")</f>
        <v/>
      </c>
      <c r="M377" s="12" t="str">
        <f>IFERROR(IF(VLOOKUP(A377,Vocabulary!$A:$F,3)=0,"",VLOOKUP(A377,Vocabulary!$A:$F,3)),"")</f>
        <v xml:space="preserve">Relatie tussen leden van eenzelfde gezin. 
Gebruik
 Bv echtgenoot, zoon, schoonmoeder. </v>
      </c>
      <c r="N377" s="12" t="str">
        <f>IFERROR(IF(VLOOKUP(A377,VocabularyNL!$A:$H,7)=0,"",VLOOKUP(A377,VocabularyNL!$A:$H,7)),"")</f>
        <v xml:space="preserve">Relatie tussen leden van eenzelfde gezin. 
Gebruik
 Bv echtgenoot, zoon, schoonmoeder. </v>
      </c>
      <c r="O377" s="12" t="str">
        <f>IFERROR(IF(VLOOKUP(A377,VocabularyFR!$A:$H,7)=0,"",VLOOKUP(A377,VocabularyFR!$A:$H,7)),"")</f>
        <v/>
      </c>
      <c r="P377" s="12" t="str">
        <f>IF($A377&lt;&gt;"",IF(VLOOKUP($A377,Vocabulary!$A:$J,7,)&lt;&gt;"",VLOOKUP($A377,Vocabulary!$A:$J,7,),""),"")</f>
        <v/>
      </c>
      <c r="Q377" s="12" t="str">
        <f>IFERROR(IF(VLOOKUP(A377,VocabularyNL!$A:$H,8)=0,"",VLOOKUP(A377,VocabularyNL!$A:$H,8)),"")</f>
        <v/>
      </c>
      <c r="R377" s="12" t="str">
        <f>IFERROR(IF(VLOOKUP(A377,VocabularyFR!$A:$H,8)=0,"",VLOOKUP(A377,VocabularyFR!$A:$H,8)),"")</f>
        <v/>
      </c>
      <c r="S377" s="12" t="str">
        <f>VLOOKUP(Table9[[#This Row],[Id]],Vocabulary!A:K,11)</f>
        <v>no</v>
      </c>
      <c r="T377" s="12" t="str">
        <f>VLOOKUP(Table9[[#This Row],[Id]],Vocabulary!A:L,12)</f>
        <v>no</v>
      </c>
    </row>
    <row r="378" spans="1:20" ht="86.4" hidden="1" x14ac:dyDescent="0.3">
      <c r="A378" s="4">
        <v>445</v>
      </c>
      <c r="B378" s="12" t="str">
        <f>IF($A378&lt;&gt;"",IF(VLOOKUP($A378,VocabularyAdoption!$A:$K,8,)=0,"",VLOOKUP($A378,VocabularyAdoption!$A:$K,8,)),"")</f>
        <v/>
      </c>
      <c r="C378" s="12" t="str">
        <f>IF($A378&lt;&gt;"",VLOOKUP($A378,Vocabulary!$A:$J,6,),"")</f>
        <v>VL</v>
      </c>
      <c r="D378" s="12" t="str">
        <f>IF($A378&lt;&gt;"",VLOOKUP($A378,Vocabulary!$A:$J,8,),"")</f>
        <v>vl-persoon</v>
      </c>
      <c r="E378" s="12" t="str">
        <f>IFERROR(VLOOKUP(D378,Prefix!$A:$B,2,),"")</f>
        <v>http://data.vlaanderen.be/ns/persoon#</v>
      </c>
      <c r="F378" s="12" t="str">
        <f>IF($A378&lt;&gt;"",IF(VLOOKUP($A378,Vocabulary!$A:$J,9,)=0,"",VLOOKUP($A378,Vocabulary!$A:$J,9,)),"")</f>
        <v/>
      </c>
      <c r="G378" s="12" t="str">
        <f>IF($A378&lt;&gt;"",VLOOKUP($A378,Vocabulary!$A:$J,4,),"")</f>
        <v>Person</v>
      </c>
      <c r="H378" s="12" t="str">
        <f>IF($A378&lt;&gt;"",VLOOKUP($A378,Vocabulary!$A:$J,5,),"")</f>
        <v>Class</v>
      </c>
      <c r="I378" s="12" t="str">
        <f>IF(Table9[[#This Row],[URIName]]="",IF(AND(H378="ConceptScheme",LEFT(D378,7) &lt;&gt; "inspire", LEFT(D378,4) &lt;&gt; "oeaw"),CONCATENATE("&lt;",E378,LOWER(IF(F378="",J378,F378)),"&gt;"),CONCATENATE("&lt;",E378,IF(F378="",J378,F378),"&gt;")),CONCATENATE("&lt;",Table9[[#This Row],[URIName]],"&gt;"))</f>
        <v>&lt;http://data.vlaanderen.be/ns/persoon#Huwelijk&gt;</v>
      </c>
      <c r="J378" s="12" t="str">
        <f>IF($A378&lt;&gt;"",VLOOKUP($A378,Vocabulary!$A:$J,2,),"")</f>
        <v>Huwelijk</v>
      </c>
      <c r="K378" s="12" t="str">
        <f>IFERROR(IF(VLOOKUP(A378,VocabularyNL!$A:$G,6)=0,"",VLOOKUP(A378,VocabularyNL!$A:$G,6)),"")</f>
        <v>Huwelijk</v>
      </c>
      <c r="L378" s="12" t="str">
        <f>IFERROR(IF(VLOOKUP(A378,VocabularyFR!$A:$G,6)=0,"",VLOOKUP(A378,VocabularyFR!$A:$G,6)),"")</f>
        <v/>
      </c>
      <c r="M378" s="12" t="str">
        <f>IFERROR(IF(VLOOKUP(A378,Vocabulary!$A:$F,3)=0,"",VLOOKUP(A378,Vocabulary!$A:$F,3)),"")</f>
        <v xml:space="preserve">Een door burgerlijk of religieus recht geregelde samenlevingsvorm van twee personen. 
Gebruik
 Kan, net als bv samenwonen, de basis vormen van een gezin. </v>
      </c>
      <c r="N378" s="12" t="str">
        <f>IFERROR(IF(VLOOKUP(A378,VocabularyNL!$A:$H,7)=0,"",VLOOKUP(A378,VocabularyNL!$A:$H,7)),"")</f>
        <v xml:space="preserve">Een door burgerlijk of religieus recht geregelde samenlevingsvorm van twee personen. 
Gebruik
 Kan, net als bv samenwonen, de basis vormen van een gezin. </v>
      </c>
      <c r="O378" s="12" t="str">
        <f>IFERROR(IF(VLOOKUP(A378,VocabularyFR!$A:$H,7)=0,"",VLOOKUP(A378,VocabularyFR!$A:$H,7)),"")</f>
        <v/>
      </c>
      <c r="P378" s="12" t="str">
        <f>IF($A378&lt;&gt;"",IF(VLOOKUP($A378,Vocabulary!$A:$J,7,)&lt;&gt;"",VLOOKUP($A378,Vocabulary!$A:$J,7,),""),"")</f>
        <v/>
      </c>
      <c r="Q378" s="12" t="str">
        <f>IFERROR(IF(VLOOKUP(A378,VocabularyNL!$A:$H,8)=0,"",VLOOKUP(A378,VocabularyNL!$A:$H,8)),"")</f>
        <v/>
      </c>
      <c r="R378" s="12" t="str">
        <f>IFERROR(IF(VLOOKUP(A378,VocabularyFR!$A:$H,8)=0,"",VLOOKUP(A378,VocabularyFR!$A:$H,8)),"")</f>
        <v/>
      </c>
      <c r="S378" s="12" t="str">
        <f>VLOOKUP(Table9[[#This Row],[Id]],Vocabulary!A:K,11)</f>
        <v>no</v>
      </c>
      <c r="T378" s="12" t="str">
        <f>VLOOKUP(Table9[[#This Row],[Id]],Vocabulary!A:L,12)</f>
        <v>no</v>
      </c>
    </row>
    <row r="379" spans="1:20" ht="72" hidden="1" x14ac:dyDescent="0.3">
      <c r="A379" s="4">
        <v>446</v>
      </c>
      <c r="B379" s="12" t="str">
        <f>IF($A379&lt;&gt;"",IF(VLOOKUP($A379,VocabularyAdoption!$A:$K,8,)=0,"",VLOOKUP($A379,VocabularyAdoption!$A:$K,8,)),"")</f>
        <v/>
      </c>
      <c r="C379" s="12" t="str">
        <f>IF($A379&lt;&gt;"",VLOOKUP($A379,Vocabulary!$A:$J,6,),"")</f>
        <v>VL</v>
      </c>
      <c r="D379" s="12" t="str">
        <f>IF($A379&lt;&gt;"",VLOOKUP($A379,Vocabulary!$A:$J,8,),"")</f>
        <v>vl-persoon</v>
      </c>
      <c r="E379" s="12" t="str">
        <f>IFERROR(VLOOKUP(D379,Prefix!$A:$B,2,),"")</f>
        <v>http://data.vlaanderen.be/ns/persoon#</v>
      </c>
      <c r="F379" s="12" t="str">
        <f>IF($A379&lt;&gt;"",IF(VLOOKUP($A379,Vocabulary!$A:$J,9,)=0,"",VLOOKUP($A379,Vocabulary!$A:$J,9,)),"")</f>
        <v/>
      </c>
      <c r="G379" s="12" t="str">
        <f>IF($A379&lt;&gt;"",VLOOKUP($A379,Vocabulary!$A:$J,4,),"")</f>
        <v>Person</v>
      </c>
      <c r="H379" s="12" t="str">
        <f>IF($A379&lt;&gt;"",VLOOKUP($A379,Vocabulary!$A:$J,5,),"")</f>
        <v>Class</v>
      </c>
      <c r="I379" s="12" t="str">
        <f>IF(Table9[[#This Row],[URIName]]="",IF(AND(H379="ConceptScheme",LEFT(D379,7) &lt;&gt; "inspire", LEFT(D379,4) &lt;&gt; "oeaw"),CONCATENATE("&lt;",E379,LOWER(IF(F379="",J379,F379)),"&gt;"),CONCATENATE("&lt;",E379,IF(F379="",J379,F379),"&gt;")),CONCATENATE("&lt;",Table9[[#This Row],[URIName]],"&gt;"))</f>
        <v>&lt;http://data.vlaanderen.be/ns/persoon#Inwoner&gt;</v>
      </c>
      <c r="J379" s="12" t="str">
        <f>IF($A379&lt;&gt;"",VLOOKUP($A379,Vocabulary!$A:$J,2,),"")</f>
        <v>Inwoner</v>
      </c>
      <c r="K379" s="12" t="str">
        <f>IFERROR(IF(VLOOKUP(A379,VocabularyNL!$A:$G,6)=0,"",VLOOKUP(A379,VocabularyNL!$A:$G,6)),"")</f>
        <v>Inwoner</v>
      </c>
      <c r="L379" s="12" t="str">
        <f>IFERROR(IF(VLOOKUP(A379,VocabularyFR!$A:$G,6)=0,"",VLOOKUP(A379,VocabularyFR!$A:$G,6)),"")</f>
        <v/>
      </c>
      <c r="M379" s="12" t="str">
        <f>IFERROR(IF(VLOOKUP(A379,Vocabulary!$A:$F,3)=0,"",VLOOKUP(A379,Vocabulary!$A:$F,3)),"")</f>
        <v xml:space="preserve">Persoon die in een bepaalde plaats of land woont. 
Gebruik
 Plaats of land wordt hier vertegenwoordigd door de entiteit jurisdictie. </v>
      </c>
      <c r="N379" s="12" t="str">
        <f>IFERROR(IF(VLOOKUP(A379,VocabularyNL!$A:$H,7)=0,"",VLOOKUP(A379,VocabularyNL!$A:$H,7)),"")</f>
        <v xml:space="preserve">Persoon die in een bepaalde plaats of land woont. 
Gebruik
 Plaats of land wordt hier vertegenwoordigd door de entiteit jurisdictie. </v>
      </c>
      <c r="O379" s="12" t="str">
        <f>IFERROR(IF(VLOOKUP(A379,VocabularyFR!$A:$H,7)=0,"",VLOOKUP(A379,VocabularyFR!$A:$H,7)),"")</f>
        <v/>
      </c>
      <c r="P379" s="12" t="str">
        <f>IF($A379&lt;&gt;"",IF(VLOOKUP($A379,Vocabulary!$A:$J,7,)&lt;&gt;"",VLOOKUP($A379,Vocabulary!$A:$J,7,),""),"")</f>
        <v/>
      </c>
      <c r="Q379" s="12" t="str">
        <f>IFERROR(IF(VLOOKUP(A379,VocabularyNL!$A:$H,8)=0,"",VLOOKUP(A379,VocabularyNL!$A:$H,8)),"")</f>
        <v/>
      </c>
      <c r="R379" s="12" t="str">
        <f>IFERROR(IF(VLOOKUP(A379,VocabularyFR!$A:$H,8)=0,"",VLOOKUP(A379,VocabularyFR!$A:$H,8)),"")</f>
        <v/>
      </c>
      <c r="S379" s="12" t="str">
        <f>VLOOKUP(Table9[[#This Row],[Id]],Vocabulary!A:K,11)</f>
        <v>no</v>
      </c>
      <c r="T379" s="12" t="str">
        <f>VLOOKUP(Table9[[#This Row],[Id]],Vocabulary!A:L,12)</f>
        <v>no</v>
      </c>
    </row>
    <row r="380" spans="1:20" ht="28.8" hidden="1" x14ac:dyDescent="0.3">
      <c r="A380" s="4">
        <v>447</v>
      </c>
      <c r="B380" s="12" t="str">
        <f>IF($A380&lt;&gt;"",IF(VLOOKUP($A380,VocabularyAdoption!$A:$K,8,)=0,"",VLOOKUP($A380,VocabularyAdoption!$A:$K,8,)),"")</f>
        <v/>
      </c>
      <c r="C380" s="12" t="str">
        <f>IF($A380&lt;&gt;"",VLOOKUP($A380,Vocabulary!$A:$J,6,),"")</f>
        <v>VL</v>
      </c>
      <c r="D380" s="12" t="str">
        <f>IF($A380&lt;&gt;"",VLOOKUP($A380,Vocabulary!$A:$J,8,),"")</f>
        <v>vl-persoon</v>
      </c>
      <c r="E380" s="12" t="str">
        <f>IFERROR(VLOOKUP(D380,Prefix!$A:$B,2,),"")</f>
        <v>http://data.vlaanderen.be/ns/persoon#</v>
      </c>
      <c r="F380" s="12" t="str">
        <f>IF($A380&lt;&gt;"",IF(VLOOKUP($A380,Vocabulary!$A:$J,9,)=0,"",VLOOKUP($A380,Vocabulary!$A:$J,9,)),"")</f>
        <v/>
      </c>
      <c r="G380" s="12" t="str">
        <f>IF($A380&lt;&gt;"",VLOOKUP($A380,Vocabulary!$A:$J,4,),"")</f>
        <v>Person</v>
      </c>
      <c r="H380" s="12" t="str">
        <f>IF($A380&lt;&gt;"",VLOOKUP($A380,Vocabulary!$A:$J,5,),"")</f>
        <v>Class</v>
      </c>
      <c r="I380" s="12" t="str">
        <f>IF(Table9[[#This Row],[URIName]]="",IF(AND(H380="ConceptScheme",LEFT(D380,7) &lt;&gt; "inspire", LEFT(D380,4) &lt;&gt; "oeaw"),CONCATENATE("&lt;",E380,LOWER(IF(F380="",J380,F380)),"&gt;"),CONCATENATE("&lt;",E380,IF(F380="",J380,F380),"&gt;")),CONCATENATE("&lt;",Table9[[#This Row],[URIName]],"&gt;"))</f>
        <v>&lt;http://data.vlaanderen.be/ns/persoon#Inwonerschap&gt;</v>
      </c>
      <c r="J380" s="12" t="str">
        <f>IF($A380&lt;&gt;"",VLOOKUP($A380,Vocabulary!$A:$J,2,),"")</f>
        <v>Inwonerschap</v>
      </c>
      <c r="K380" s="12" t="str">
        <f>IFERROR(IF(VLOOKUP(A380,VocabularyNL!$A:$G,6)=0,"",VLOOKUP(A380,VocabularyNL!$A:$G,6)),"")</f>
        <v>Inwonerschap</v>
      </c>
      <c r="L380" s="12" t="str">
        <f>IFERROR(IF(VLOOKUP(A380,VocabularyFR!$A:$G,6)=0,"",VLOOKUP(A380,VocabularyFR!$A:$G,6)),"")</f>
        <v/>
      </c>
      <c r="M380" s="12" t="str">
        <f>IFERROR(IF(VLOOKUP(A380,Vocabulary!$A:$F,3)=0,"",VLOOKUP(A380,Vocabulary!$A:$F,3)),"")</f>
        <v>Het feit dat een persoon verblijf houdt in een plaats of land.</v>
      </c>
      <c r="N380" s="12" t="str">
        <f>IFERROR(IF(VLOOKUP(A380,VocabularyNL!$A:$H,7)=0,"",VLOOKUP(A380,VocabularyNL!$A:$H,7)),"")</f>
        <v>Het feit dat een persoon verblijf houdt in een plaats of land.</v>
      </c>
      <c r="O380" s="12" t="str">
        <f>IFERROR(IF(VLOOKUP(A380,VocabularyFR!$A:$H,7)=0,"",VLOOKUP(A380,VocabularyFR!$A:$H,7)),"")</f>
        <v/>
      </c>
      <c r="P380" s="12" t="str">
        <f>IF($A380&lt;&gt;"",IF(VLOOKUP($A380,Vocabulary!$A:$J,7,)&lt;&gt;"",VLOOKUP($A380,Vocabulary!$A:$J,7,),""),"")</f>
        <v/>
      </c>
      <c r="Q380" s="12" t="str">
        <f>IFERROR(IF(VLOOKUP(A380,VocabularyNL!$A:$H,8)=0,"",VLOOKUP(A380,VocabularyNL!$A:$H,8)),"")</f>
        <v/>
      </c>
      <c r="R380" s="12" t="str">
        <f>IFERROR(IF(VLOOKUP(A380,VocabularyFR!$A:$H,8)=0,"",VLOOKUP(A380,VocabularyFR!$A:$H,8)),"")</f>
        <v/>
      </c>
      <c r="S380" s="12" t="str">
        <f>VLOOKUP(Table9[[#This Row],[Id]],Vocabulary!A:K,11)</f>
        <v>no</v>
      </c>
      <c r="T380" s="12" t="str">
        <f>VLOOKUP(Table9[[#This Row],[Id]],Vocabulary!A:L,12)</f>
        <v>no</v>
      </c>
    </row>
    <row r="381" spans="1:20" ht="216" hidden="1" x14ac:dyDescent="0.3">
      <c r="A381" s="4">
        <v>448</v>
      </c>
      <c r="B381" s="12" t="str">
        <f>IF($A381&lt;&gt;"",IF(VLOOKUP($A381,VocabularyAdoption!$A:$K,8,)=0,"",VLOOKUP($A381,VocabularyAdoption!$A:$K,8,)),"")</f>
        <v/>
      </c>
      <c r="C381" s="12" t="str">
        <f>IF($A381&lt;&gt;"",VLOOKUP($A381,Vocabulary!$A:$J,6,),"")</f>
        <v>VL</v>
      </c>
      <c r="D381" s="12" t="str">
        <f>IF($A381&lt;&gt;"",VLOOKUP($A381,Vocabulary!$A:$J,8,),"")</f>
        <v>vl-persoon</v>
      </c>
      <c r="E381" s="12" t="str">
        <f>IFERROR(VLOOKUP(D381,Prefix!$A:$B,2,),"")</f>
        <v>http://data.vlaanderen.be/ns/persoon#</v>
      </c>
      <c r="F381" s="12" t="str">
        <f>IF($A381&lt;&gt;"",IF(VLOOKUP($A381,Vocabulary!$A:$J,9,)=0,"",VLOOKUP($A381,Vocabulary!$A:$J,9,)),"")</f>
        <v/>
      </c>
      <c r="G381" s="12" t="str">
        <f>IF($A381&lt;&gt;"",VLOOKUP($A381,Vocabulary!$A:$J,4,),"")</f>
        <v>Person</v>
      </c>
      <c r="H381" s="12" t="str">
        <f>IF($A381&lt;&gt;"",VLOOKUP($A381,Vocabulary!$A:$J,5,),"")</f>
        <v>Class</v>
      </c>
      <c r="I381" s="12" t="str">
        <f>IF(Table9[[#This Row],[URIName]]="",IF(AND(H381="ConceptScheme",LEFT(D381,7) &lt;&gt; "inspire", LEFT(D381,4) &lt;&gt; "oeaw"),CONCATENATE("&lt;",E381,LOWER(IF(F381="",J381,F381)),"&gt;"),CONCATENATE("&lt;",E381,IF(F381="",J381,F381),"&gt;")),CONCATENATE("&lt;",Table9[[#This Row],[URIName]],"&gt;"))</f>
        <v>&lt;http://data.vlaanderen.be/ns/persoon#Nationaliteit&gt;</v>
      </c>
      <c r="J381" s="12" t="str">
        <f>IF($A381&lt;&gt;"",VLOOKUP($A381,Vocabulary!$A:$J,2,),"")</f>
        <v>Nationaliteit</v>
      </c>
      <c r="K381" s="12" t="str">
        <f>IFERROR(IF(VLOOKUP(A381,VocabularyNL!$A:$G,6)=0,"",VLOOKUP(A381,VocabularyNL!$A:$G,6)),"")</f>
        <v>Nationaliteit</v>
      </c>
      <c r="L381" s="12" t="str">
        <f>IFERROR(IF(VLOOKUP(A381,VocabularyFR!$A:$G,6)=0,"",VLOOKUP(A381,VocabularyFR!$A:$G,6)),"")</f>
        <v/>
      </c>
      <c r="M381" s="12" t="str">
        <f>IFERROR(IF(VLOOKUP(A381,Vocabulary!$A:$F,3)=0,"",VLOOKUP(A381,Vocabulary!$A:$F,3)),"")</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N381" s="12" t="str">
        <f>IFERROR(IF(VLOOKUP(A381,VocabularyNL!$A:$H,7)=0,"",VLOOKUP(A381,VocabularyNL!$A:$H,7)),"")</f>
        <v xml:space="preserve">De relatie tussen een persoon en een staat, cultuur of loyaliteit. 
Gebruik
 Merk op dat dit begrip ruimer is dan staatsburgerschap (dat zich beperkt tot de relatie met een staat). Wie de nationaliteit ve bepaald land heeft is er doorgaans ook automatisch staatsburger van. Nationaliteit wordt doorgaans autamatisch verkregen door geboorte: men krijgt hetzij de nationaliteit van zijn ouders of men krijgt deze vh land waar men Inwoner van is. Men kan een bepaalde nationaliteit ook verkrijgen door naturalisatie. In principe verliest men dan zijn oorspronkelijke nationaliteit, maar dat is niet altijd zo (meervoudige nationaliteit). </v>
      </c>
      <c r="O381" s="12" t="str">
        <f>IFERROR(IF(VLOOKUP(A381,VocabularyFR!$A:$H,7)=0,"",VLOOKUP(A381,VocabularyFR!$A:$H,7)),"")</f>
        <v/>
      </c>
      <c r="P381" s="12" t="str">
        <f>IF($A381&lt;&gt;"",IF(VLOOKUP($A381,Vocabulary!$A:$J,7,)&lt;&gt;"",VLOOKUP($A381,Vocabulary!$A:$J,7,),""),"")</f>
        <v/>
      </c>
      <c r="Q381" s="12" t="str">
        <f>IFERROR(IF(VLOOKUP(A381,VocabularyNL!$A:$H,8)=0,"",VLOOKUP(A381,VocabularyNL!$A:$H,8)),"")</f>
        <v/>
      </c>
      <c r="R381" s="12" t="str">
        <f>IFERROR(IF(VLOOKUP(A381,VocabularyFR!$A:$H,8)=0,"",VLOOKUP(A381,VocabularyFR!$A:$H,8)),"")</f>
        <v/>
      </c>
      <c r="S381" s="12" t="str">
        <f>VLOOKUP(Table9[[#This Row],[Id]],Vocabulary!A:K,11)</f>
        <v>no</v>
      </c>
      <c r="T381" s="12" t="str">
        <f>VLOOKUP(Table9[[#This Row],[Id]],Vocabulary!A:L,12)</f>
        <v>no</v>
      </c>
    </row>
    <row r="382" spans="1:20" ht="28.8" hidden="1" x14ac:dyDescent="0.3">
      <c r="A382" s="4">
        <v>449</v>
      </c>
      <c r="B382" s="12" t="str">
        <f>IF($A382&lt;&gt;"",IF(VLOOKUP($A382,VocabularyAdoption!$A:$K,8,)=0,"",VLOOKUP($A382,VocabularyAdoption!$A:$K,8,)),"")</f>
        <v/>
      </c>
      <c r="C382" s="12" t="str">
        <f>IF($A382&lt;&gt;"",VLOOKUP($A382,Vocabulary!$A:$J,6,),"")</f>
        <v>VL</v>
      </c>
      <c r="D382" s="12" t="str">
        <f>IF($A382&lt;&gt;"",VLOOKUP($A382,Vocabulary!$A:$J,8,),"")</f>
        <v>vl-persoon</v>
      </c>
      <c r="E382" s="12" t="str">
        <f>IFERROR(VLOOKUP(D382,Prefix!$A:$B,2,),"")</f>
        <v>http://data.vlaanderen.be/ns/persoon#</v>
      </c>
      <c r="F382" s="12" t="str">
        <f>IF($A382&lt;&gt;"",IF(VLOOKUP($A382,Vocabulary!$A:$J,9,)=0,"",VLOOKUP($A382,Vocabulary!$A:$J,9,)),"")</f>
        <v/>
      </c>
      <c r="G382" s="12" t="str">
        <f>IF($A382&lt;&gt;"",VLOOKUP($A382,Vocabulary!$A:$J,4,),"")</f>
        <v>Person</v>
      </c>
      <c r="H382" s="12" t="str">
        <f>IF($A382&lt;&gt;"",VLOOKUP($A382,Vocabulary!$A:$J,5,),"")</f>
        <v>Class</v>
      </c>
      <c r="I382" s="12" t="str">
        <f>IF(Table9[[#This Row],[URIName]]="",IF(AND(H382="ConceptScheme",LEFT(D382,7) &lt;&gt; "inspire", LEFT(D382,4) &lt;&gt; "oeaw"),CONCATENATE("&lt;",E382,LOWER(IF(F382="",J382,F382)),"&gt;"),CONCATENATE("&lt;",E382,IF(F382="",J382,F382),"&gt;")),CONCATENATE("&lt;",Table9[[#This Row],[URIName]],"&gt;"))</f>
        <v>&lt;http://data.vlaanderen.be/ns/persoon#Overlijden&gt;</v>
      </c>
      <c r="J382" s="12" t="str">
        <f>IF($A382&lt;&gt;"",VLOOKUP($A382,Vocabulary!$A:$J,2,),"")</f>
        <v>Overlijden</v>
      </c>
      <c r="K382" s="12" t="str">
        <f>IFERROR(IF(VLOOKUP(A382,VocabularyNL!$A:$G,6)=0,"",VLOOKUP(A382,VocabularyNL!$A:$G,6)),"")</f>
        <v>Overlijden</v>
      </c>
      <c r="L382" s="12" t="str">
        <f>IFERROR(IF(VLOOKUP(A382,VocabularyFR!$A:$G,6)=0,"",VLOOKUP(A382,VocabularyFR!$A:$G,6)),"")</f>
        <v/>
      </c>
      <c r="M382" s="12" t="str">
        <f>IFERROR(IF(VLOOKUP(A382,Vocabulary!$A:$F,3)=0,"",VLOOKUP(A382,Vocabulary!$A:$F,3)),"")</f>
        <v>Het doodgaan vd Persoon.</v>
      </c>
      <c r="N382" s="12" t="str">
        <f>IFERROR(IF(VLOOKUP(A382,VocabularyNL!$A:$H,7)=0,"",VLOOKUP(A382,VocabularyNL!$A:$H,7)),"")</f>
        <v>Het doodgaan vd Persoon.</v>
      </c>
      <c r="O382" s="12" t="str">
        <f>IFERROR(IF(VLOOKUP(A382,VocabularyFR!$A:$H,7)=0,"",VLOOKUP(A382,VocabularyFR!$A:$H,7)),"")</f>
        <v/>
      </c>
      <c r="P382" s="12" t="str">
        <f>IF($A382&lt;&gt;"",IF(VLOOKUP($A382,Vocabulary!$A:$J,7,)&lt;&gt;"",VLOOKUP($A382,Vocabulary!$A:$J,7,),""),"")</f>
        <v/>
      </c>
      <c r="Q382" s="12" t="str">
        <f>IFERROR(IF(VLOOKUP(A382,VocabularyNL!$A:$H,8)=0,"",VLOOKUP(A382,VocabularyNL!$A:$H,8)),"")</f>
        <v/>
      </c>
      <c r="R382" s="12" t="str">
        <f>IFERROR(IF(VLOOKUP(A382,VocabularyFR!$A:$H,8)=0,"",VLOOKUP(A382,VocabularyFR!$A:$H,8)),"")</f>
        <v/>
      </c>
      <c r="S382" s="12" t="str">
        <f>VLOOKUP(Table9[[#This Row],[Id]],Vocabulary!A:K,11)</f>
        <v>no</v>
      </c>
      <c r="T382" s="12" t="str">
        <f>VLOOKUP(Table9[[#This Row],[Id]],Vocabulary!A:L,12)</f>
        <v>no</v>
      </c>
    </row>
    <row r="383" spans="1:20" ht="100.8" hidden="1" x14ac:dyDescent="0.3">
      <c r="A383" s="4">
        <v>450</v>
      </c>
      <c r="B383" s="12" t="str">
        <f>IF($A383&lt;&gt;"",IF(VLOOKUP($A383,VocabularyAdoption!$A:$K,8,)=0,"",VLOOKUP($A383,VocabularyAdoption!$A:$K,8,)),"")</f>
        <v/>
      </c>
      <c r="C383" s="12" t="str">
        <f>IF($A383&lt;&gt;"",VLOOKUP($A383,Vocabulary!$A:$J,6,),"")</f>
        <v>VL</v>
      </c>
      <c r="D383" s="12" t="str">
        <f>IF($A383&lt;&gt;"",VLOOKUP($A383,Vocabulary!$A:$J,8,),"")</f>
        <v>vl-persoon</v>
      </c>
      <c r="E383" s="12" t="str">
        <f>IFERROR(VLOOKUP(D383,Prefix!$A:$B,2,),"")</f>
        <v>http://data.vlaanderen.be/ns/persoon#</v>
      </c>
      <c r="F383" s="12" t="str">
        <f>IF($A383&lt;&gt;"",IF(VLOOKUP($A383,Vocabulary!$A:$J,9,)=0,"",VLOOKUP($A383,Vocabulary!$A:$J,9,)),"")</f>
        <v/>
      </c>
      <c r="G383" s="12" t="str">
        <f>IF($A383&lt;&gt;"",VLOOKUP($A383,Vocabulary!$A:$J,4,),"")</f>
        <v>Person</v>
      </c>
      <c r="H383" s="12" t="str">
        <f>IF($A383&lt;&gt;"",VLOOKUP($A383,Vocabulary!$A:$J,5,),"")</f>
        <v>Class</v>
      </c>
      <c r="I383" s="12" t="str">
        <f>IF(Table9[[#This Row],[URIName]]="",IF(AND(H383="ConceptScheme",LEFT(D383,7) &lt;&gt; "inspire", LEFT(D383,4) &lt;&gt; "oeaw"),CONCATENATE("&lt;",E383,LOWER(IF(F383="",J383,F383)),"&gt;"),CONCATENATE("&lt;",E383,IF(F383="",J383,F383),"&gt;")),CONCATENATE("&lt;",Table9[[#This Row],[URIName]],"&gt;"))</f>
        <v>&lt;http://data.vlaanderen.be/ns/persoon#PermanentInwoner&gt;</v>
      </c>
      <c r="J383" s="12" t="str">
        <f>IF($A383&lt;&gt;"",VLOOKUP($A383,Vocabulary!$A:$J,2,),"")</f>
        <v>PermanentInwoner</v>
      </c>
      <c r="K383" s="12" t="str">
        <f>IFERROR(IF(VLOOKUP(A383,VocabularyNL!$A:$G,6)=0,"",VLOOKUP(A383,VocabularyNL!$A:$G,6)),"")</f>
        <v>PermanentInwoner</v>
      </c>
      <c r="L383" s="12" t="str">
        <f>IFERROR(IF(VLOOKUP(A383,VocabularyFR!$A:$G,6)=0,"",VLOOKUP(A383,VocabularyFR!$A:$G,6)),"")</f>
        <v/>
      </c>
      <c r="M383" s="12" t="str">
        <f>IFERROR(IF(VLOOKUP(A383,Vocabulary!$A:$F,3)=0,"",VLOOKUP(A383,Vocabulary!$A:$F,3)),"")</f>
        <v xml:space="preserve">Persoon die permanent in een bepaalde plaats of land woont. 
Gebruik
 Is een verblijfsrecht dat in principe officieel moet worden toegekend als de persoon geen staatsburger is. </v>
      </c>
      <c r="N383" s="12" t="str">
        <f>IFERROR(IF(VLOOKUP(A383,VocabularyNL!$A:$H,7)=0,"",VLOOKUP(A383,VocabularyNL!$A:$H,7)),"")</f>
        <v xml:space="preserve">Persoon die permanent in een bepaalde plaats of land woont. 
Gebruik
 Is een verblijfsrecht dat in principe officieel moet worden toegekend als de persoon geen staatsburger is. </v>
      </c>
      <c r="O383" s="12" t="str">
        <f>IFERROR(IF(VLOOKUP(A383,VocabularyFR!$A:$H,7)=0,"",VLOOKUP(A383,VocabularyFR!$A:$H,7)),"")</f>
        <v/>
      </c>
      <c r="P383" s="12" t="str">
        <f>IF($A383&lt;&gt;"",IF(VLOOKUP($A383,Vocabulary!$A:$J,7,)&lt;&gt;"",VLOOKUP($A383,Vocabulary!$A:$J,7,),""),"")</f>
        <v/>
      </c>
      <c r="Q383" s="12" t="str">
        <f>IFERROR(IF(VLOOKUP(A383,VocabularyNL!$A:$H,8)=0,"",VLOOKUP(A383,VocabularyNL!$A:$H,8)),"")</f>
        <v/>
      </c>
      <c r="R383" s="12" t="str">
        <f>IFERROR(IF(VLOOKUP(A383,VocabularyFR!$A:$H,8)=0,"",VLOOKUP(A383,VocabularyFR!$A:$H,8)),"")</f>
        <v/>
      </c>
      <c r="S383" s="12" t="str">
        <f>VLOOKUP(Table9[[#This Row],[Id]],Vocabulary!A:K,11)</f>
        <v>no</v>
      </c>
      <c r="T383" s="12" t="str">
        <f>VLOOKUP(Table9[[#This Row],[Id]],Vocabulary!A:L,12)</f>
        <v>no</v>
      </c>
    </row>
    <row r="384" spans="1:20" ht="28.8" hidden="1" x14ac:dyDescent="0.3">
      <c r="A384" s="4">
        <v>451</v>
      </c>
      <c r="B384" s="12" t="str">
        <f>IF($A384&lt;&gt;"",IF(VLOOKUP($A384,VocabularyAdoption!$A:$K,8,)=0,"",VLOOKUP($A384,VocabularyAdoption!$A:$K,8,)),"")</f>
        <v/>
      </c>
      <c r="C384" s="12" t="str">
        <f>IF($A384&lt;&gt;"",VLOOKUP($A384,Vocabulary!$A:$J,6,),"")</f>
        <v>VL</v>
      </c>
      <c r="D384" s="12" t="str">
        <f>IF($A384&lt;&gt;"",VLOOKUP($A384,Vocabulary!$A:$J,8,),"")</f>
        <v>vl-persoon</v>
      </c>
      <c r="E384" s="12" t="str">
        <f>IFERROR(VLOOKUP(D384,Prefix!$A:$B,2,),"")</f>
        <v>http://data.vlaanderen.be/ns/persoon#</v>
      </c>
      <c r="F384" s="12" t="str">
        <f>IF($A384&lt;&gt;"",IF(VLOOKUP($A384,Vocabulary!$A:$J,9,)=0,"",VLOOKUP($A384,Vocabulary!$A:$J,9,)),"")</f>
        <v/>
      </c>
      <c r="G384" s="12" t="str">
        <f>IF($A384&lt;&gt;"",VLOOKUP($A384,Vocabulary!$A:$J,4,),"")</f>
        <v>Person</v>
      </c>
      <c r="H384" s="12" t="str">
        <f>IF($A384&lt;&gt;"",VLOOKUP($A384,Vocabulary!$A:$J,5,),"")</f>
        <v>Class</v>
      </c>
      <c r="I384" s="12" t="str">
        <f>IF(Table9[[#This Row],[URIName]]="",IF(AND(H384="ConceptScheme",LEFT(D384,7) &lt;&gt; "inspire", LEFT(D384,4) &lt;&gt; "oeaw"),CONCATENATE("&lt;",E384,LOWER(IF(F384="",J384,F384)),"&gt;"),CONCATENATE("&lt;",E384,IF(F384="",J384,F384),"&gt;")),CONCATENATE("&lt;",Table9[[#This Row],[URIName]],"&gt;"))</f>
        <v>&lt;http://data.vlaanderen.be/ns/persoon#Persoonsgebeurtenis&gt;</v>
      </c>
      <c r="J384" s="12" t="str">
        <f>IF($A384&lt;&gt;"",VLOOKUP($A384,Vocabulary!$A:$J,2,),"")</f>
        <v>Persoonsgebeurtenis</v>
      </c>
      <c r="K384" s="12" t="str">
        <f>IFERROR(IF(VLOOKUP(A384,VocabularyNL!$A:$G,6)=0,"",VLOOKUP(A384,VocabularyNL!$A:$G,6)),"")</f>
        <v>Persoonsgebeurtenis</v>
      </c>
      <c r="L384" s="12" t="str">
        <f>IFERROR(IF(VLOOKUP(A384,VocabularyFR!$A:$G,6)=0,"",VLOOKUP(A384,VocabularyFR!$A:$G,6)),"")</f>
        <v/>
      </c>
      <c r="M384" s="12" t="str">
        <f>IFERROR(IF(VLOOKUP(A384,Vocabulary!$A:$F,3)=0,"",VLOOKUP(A384,Vocabulary!$A:$F,3)),"")</f>
        <v>Belangrijke gebeurtenis ih leven ve persoon.</v>
      </c>
      <c r="N384" s="12" t="str">
        <f>IFERROR(IF(VLOOKUP(A384,VocabularyNL!$A:$H,7)=0,"",VLOOKUP(A384,VocabularyNL!$A:$H,7)),"")</f>
        <v>Belangrijke gebeurtenis ih leven ve persoon.</v>
      </c>
      <c r="O384" s="12" t="str">
        <f>IFERROR(IF(VLOOKUP(A384,VocabularyFR!$A:$H,7)=0,"",VLOOKUP(A384,VocabularyFR!$A:$H,7)),"")</f>
        <v/>
      </c>
      <c r="P384" s="12" t="str">
        <f>IF($A384&lt;&gt;"",IF(VLOOKUP($A384,Vocabulary!$A:$J,7,)&lt;&gt;"",VLOOKUP($A384,Vocabulary!$A:$J,7,),""),"")</f>
        <v/>
      </c>
      <c r="Q384" s="12" t="str">
        <f>IFERROR(IF(VLOOKUP(A384,VocabularyNL!$A:$H,8)=0,"",VLOOKUP(A384,VocabularyNL!$A:$H,8)),"")</f>
        <v/>
      </c>
      <c r="R384" s="12" t="str">
        <f>IFERROR(IF(VLOOKUP(A384,VocabularyFR!$A:$H,8)=0,"",VLOOKUP(A384,VocabularyFR!$A:$H,8)),"")</f>
        <v/>
      </c>
      <c r="S384" s="12" t="str">
        <f>VLOOKUP(Table9[[#This Row],[Id]],Vocabulary!A:K,11)</f>
        <v>no</v>
      </c>
      <c r="T384" s="12" t="str">
        <f>VLOOKUP(Table9[[#This Row],[Id]],Vocabulary!A:L,12)</f>
        <v>no</v>
      </c>
    </row>
    <row r="385" spans="1:20" ht="86.4" hidden="1" x14ac:dyDescent="0.3">
      <c r="A385" s="4">
        <v>452</v>
      </c>
      <c r="B385" s="12" t="str">
        <f>IF($A385&lt;&gt;"",IF(VLOOKUP($A385,VocabularyAdoption!$A:$K,8,)=0,"",VLOOKUP($A385,VocabularyAdoption!$A:$K,8,)),"")</f>
        <v/>
      </c>
      <c r="C385" s="12" t="str">
        <f>IF($A385&lt;&gt;"",VLOOKUP($A385,Vocabulary!$A:$J,6,),"")</f>
        <v>VL</v>
      </c>
      <c r="D385" s="12" t="str">
        <f>IF($A385&lt;&gt;"",VLOOKUP($A385,Vocabulary!$A:$J,8,),"")</f>
        <v>vl-persoon</v>
      </c>
      <c r="E385" s="12" t="str">
        <f>IFERROR(VLOOKUP(D385,Prefix!$A:$B,2,),"")</f>
        <v>http://data.vlaanderen.be/ns/persoon#</v>
      </c>
      <c r="F385" s="12" t="str">
        <f>IF($A385&lt;&gt;"",IF(VLOOKUP($A385,Vocabulary!$A:$J,9,)=0,"",VLOOKUP($A385,Vocabulary!$A:$J,9,)),"")</f>
        <v/>
      </c>
      <c r="G385" s="12" t="str">
        <f>IF($A385&lt;&gt;"",VLOOKUP($A385,Vocabulary!$A:$J,4,),"")</f>
        <v>Person</v>
      </c>
      <c r="H385" s="12" t="str">
        <f>IF($A385&lt;&gt;"",VLOOKUP($A385,Vocabulary!$A:$J,5,),"")</f>
        <v>Class</v>
      </c>
      <c r="I385" s="12" t="str">
        <f>IF(Table9[[#This Row],[URIName]]="",IF(AND(H385="ConceptScheme",LEFT(D385,7) &lt;&gt; "inspire", LEFT(D385,4) &lt;&gt; "oeaw"),CONCATENATE("&lt;",E385,LOWER(IF(F385="",J385,F385)),"&gt;"),CONCATENATE("&lt;",E385,IF(F385="",J385,F385),"&gt;")),CONCATENATE("&lt;",Table9[[#This Row],[URIName]],"&gt;"))</f>
        <v>&lt;http://data.vlaanderen.be/ns/persoon#Persoonsrelatie&gt;</v>
      </c>
      <c r="J385" s="12" t="str">
        <f>IF($A385&lt;&gt;"",VLOOKUP($A385,Vocabulary!$A:$J,2,),"")</f>
        <v>Persoonsrelatie</v>
      </c>
      <c r="K385" s="12" t="str">
        <f>IFERROR(IF(VLOOKUP(A385,VocabularyNL!$A:$G,6)=0,"",VLOOKUP(A385,VocabularyNL!$A:$G,6)),"")</f>
        <v>Persoonsrelatie</v>
      </c>
      <c r="L385" s="12" t="str">
        <f>IFERROR(IF(VLOOKUP(A385,VocabularyFR!$A:$G,6)=0,"",VLOOKUP(A385,VocabularyFR!$A:$G,6)),"")</f>
        <v/>
      </c>
      <c r="M385" s="12" t="str">
        <f>IFERROR(IF(VLOOKUP(A385,Vocabulary!$A:$F,3)=0,"",VLOOKUP(A385,Vocabulary!$A:$F,3)),"")</f>
        <v xml:space="preserve">Relatie tussen twee of meer personen. 
Gebruik
 Typisch zijn dit burgerrechtelijke relaties (zie burgerlijke staat) maar niet noodzakelijk daartoe beperkt. </v>
      </c>
      <c r="N385" s="12" t="str">
        <f>IFERROR(IF(VLOOKUP(A385,VocabularyNL!$A:$H,7)=0,"",VLOOKUP(A385,VocabularyNL!$A:$H,7)),"")</f>
        <v xml:space="preserve">Relatie tussen twee of meer personen. 
Gebruik
 Typisch zijn dit burgerrechtelijke relaties (zie burgerlijke staat) maar niet noodzakelijk daartoe beperkt. </v>
      </c>
      <c r="O385" s="12" t="str">
        <f>IFERROR(IF(VLOOKUP(A385,VocabularyFR!$A:$H,7)=0,"",VLOOKUP(A385,VocabularyFR!$A:$H,7)),"")</f>
        <v/>
      </c>
      <c r="P385" s="12" t="str">
        <f>IF($A385&lt;&gt;"",IF(VLOOKUP($A385,Vocabulary!$A:$J,7,)&lt;&gt;"",VLOOKUP($A385,Vocabulary!$A:$J,7,),""),"")</f>
        <v/>
      </c>
      <c r="Q385" s="12" t="str">
        <f>IFERROR(IF(VLOOKUP(A385,VocabularyNL!$A:$H,8)=0,"",VLOOKUP(A385,VocabularyNL!$A:$H,8)),"")</f>
        <v/>
      </c>
      <c r="R385" s="12" t="str">
        <f>IFERROR(IF(VLOOKUP(A385,VocabularyFR!$A:$H,8)=0,"",VLOOKUP(A385,VocabularyFR!$A:$H,8)),"")</f>
        <v/>
      </c>
      <c r="S385" s="12" t="str">
        <f>VLOOKUP(Table9[[#This Row],[Id]],Vocabulary!A:K,11)</f>
        <v>no</v>
      </c>
      <c r="T385" s="12" t="str">
        <f>VLOOKUP(Table9[[#This Row],[Id]],Vocabulary!A:L,12)</f>
        <v>no</v>
      </c>
    </row>
    <row r="386" spans="1:20" ht="86.4" hidden="1" x14ac:dyDescent="0.3">
      <c r="A386" s="4">
        <v>453</v>
      </c>
      <c r="B386" s="12" t="str">
        <f>IF($A386&lt;&gt;"",IF(VLOOKUP($A386,VocabularyAdoption!$A:$K,8,)=0,"",VLOOKUP($A386,VocabularyAdoption!$A:$K,8,)),"")</f>
        <v/>
      </c>
      <c r="C386" s="12" t="str">
        <f>IF($A386&lt;&gt;"",VLOOKUP($A386,Vocabulary!$A:$J,6,),"")</f>
        <v>VL</v>
      </c>
      <c r="D386" s="12" t="str">
        <f>IF($A386&lt;&gt;"",VLOOKUP($A386,Vocabulary!$A:$J,8,),"")</f>
        <v>vl-persoon</v>
      </c>
      <c r="E386" s="12" t="str">
        <f>IFERROR(VLOOKUP(D386,Prefix!$A:$B,2,),"")</f>
        <v>http://data.vlaanderen.be/ns/persoon#</v>
      </c>
      <c r="F386" s="12" t="str">
        <f>IF($A386&lt;&gt;"",IF(VLOOKUP($A386,Vocabulary!$A:$J,9,)=0,"",VLOOKUP($A386,Vocabulary!$A:$J,9,)),"")</f>
        <v/>
      </c>
      <c r="G386" s="12" t="str">
        <f>IF($A386&lt;&gt;"",VLOOKUP($A386,Vocabulary!$A:$J,4,),"")</f>
        <v>Person</v>
      </c>
      <c r="H386" s="12" t="str">
        <f>IF($A386&lt;&gt;"",VLOOKUP($A386,Vocabulary!$A:$J,5,),"")</f>
        <v>Class</v>
      </c>
      <c r="I386" s="12" t="str">
        <f>IF(Table9[[#This Row],[URIName]]="",IF(AND(H386="ConceptScheme",LEFT(D386,7) &lt;&gt; "inspire", LEFT(D386,4) &lt;&gt; "oeaw"),CONCATENATE("&lt;",E386,LOWER(IF(F386="",J386,F386)),"&gt;"),CONCATENATE("&lt;",E386,IF(F386="",J386,F386),"&gt;")),CONCATENATE("&lt;",Table9[[#This Row],[URIName]],"&gt;"))</f>
        <v>&lt;http://data.vlaanderen.be/ns/persoon#Samenwonen&gt;</v>
      </c>
      <c r="J386" s="12" t="str">
        <f>IF($A386&lt;&gt;"",VLOOKUP($A386,Vocabulary!$A:$J,2,),"")</f>
        <v>Samenwonen</v>
      </c>
      <c r="K386" s="12" t="str">
        <f>IFERROR(IF(VLOOKUP(A386,VocabularyNL!$A:$G,6)=0,"",VLOOKUP(A386,VocabularyNL!$A:$G,6)),"")</f>
        <v>Samenwonen</v>
      </c>
      <c r="L386" s="12" t="str">
        <f>IFERROR(IF(VLOOKUP(A386,VocabularyFR!$A:$G,6)=0,"",VLOOKUP(A386,VocabularyFR!$A:$G,6)),"")</f>
        <v/>
      </c>
      <c r="M386" s="12" t="str">
        <f>IFERROR(IF(VLOOKUP(A386,Vocabulary!$A:$F,3)=0,"",VLOOKUP(A386,Vocabulary!$A:$F,3)),"")</f>
        <v xml:space="preserve">Regeling waarbij twee personen die niet getrouwd zijn samenleven. 
Gebruik
 Kan, net als bv een huwelijk, de basis vormen van een gezin. </v>
      </c>
      <c r="N386" s="12" t="str">
        <f>IFERROR(IF(VLOOKUP(A386,VocabularyNL!$A:$H,7)=0,"",VLOOKUP(A386,VocabularyNL!$A:$H,7)),"")</f>
        <v xml:space="preserve">Regeling waarbij twee personen die niet getrouwd zijn samenleven. 
Gebruik
 Kan, net als bv een huwelijk, de basis vormen van een gezin. </v>
      </c>
      <c r="O386" s="12" t="str">
        <f>IFERROR(IF(VLOOKUP(A386,VocabularyFR!$A:$H,7)=0,"",VLOOKUP(A386,VocabularyFR!$A:$H,7)),"")</f>
        <v/>
      </c>
      <c r="P386" s="12" t="str">
        <f>IF($A386&lt;&gt;"",IF(VLOOKUP($A386,Vocabulary!$A:$J,7,)&lt;&gt;"",VLOOKUP($A386,Vocabulary!$A:$J,7,),""),"")</f>
        <v/>
      </c>
      <c r="Q386" s="12" t="str">
        <f>IFERROR(IF(VLOOKUP(A386,VocabularyNL!$A:$H,8)=0,"",VLOOKUP(A386,VocabularyNL!$A:$H,8)),"")</f>
        <v/>
      </c>
      <c r="R386" s="12" t="str">
        <f>IFERROR(IF(VLOOKUP(A386,VocabularyFR!$A:$H,8)=0,"",VLOOKUP(A386,VocabularyFR!$A:$H,8)),"")</f>
        <v/>
      </c>
      <c r="S386" s="12" t="str">
        <f>VLOOKUP(Table9[[#This Row],[Id]],Vocabulary!A:K,11)</f>
        <v>no</v>
      </c>
      <c r="T386" s="12" t="str">
        <f>VLOOKUP(Table9[[#This Row],[Id]],Vocabulary!A:L,12)</f>
        <v>no</v>
      </c>
    </row>
    <row r="387" spans="1:20" ht="129.6" hidden="1" x14ac:dyDescent="0.3">
      <c r="A387" s="4">
        <v>454</v>
      </c>
      <c r="B387" s="12" t="str">
        <f>IF($A387&lt;&gt;"",IF(VLOOKUP($A387,VocabularyAdoption!$A:$K,8,)=0,"",VLOOKUP($A387,VocabularyAdoption!$A:$K,8,)),"")</f>
        <v/>
      </c>
      <c r="C387" s="12" t="str">
        <f>IF($A387&lt;&gt;"",VLOOKUP($A387,Vocabulary!$A:$J,6,),"")</f>
        <v>VL</v>
      </c>
      <c r="D387" s="12" t="str">
        <f>IF($A387&lt;&gt;"",VLOOKUP($A387,Vocabulary!$A:$J,8,),"")</f>
        <v>vl-persoon</v>
      </c>
      <c r="E387" s="12" t="str">
        <f>IFERROR(VLOOKUP(D387,Prefix!$A:$B,2,),"")</f>
        <v>http://data.vlaanderen.be/ns/persoon#</v>
      </c>
      <c r="F387" s="12" t="str">
        <f>IF($A387&lt;&gt;"",IF(VLOOKUP($A387,Vocabulary!$A:$J,9,)=0,"",VLOOKUP($A387,Vocabulary!$A:$J,9,)),"")</f>
        <v/>
      </c>
      <c r="G387" s="12" t="str">
        <f>IF($A387&lt;&gt;"",VLOOKUP($A387,Vocabulary!$A:$J,4,),"")</f>
        <v>Person</v>
      </c>
      <c r="H387" s="12" t="str">
        <f>IF($A387&lt;&gt;"",VLOOKUP($A387,Vocabulary!$A:$J,5,),"")</f>
        <v>Class</v>
      </c>
      <c r="I387" s="12" t="str">
        <f>IF(Table9[[#This Row],[URIName]]="",IF(AND(H387="ConceptScheme",LEFT(D387,7) &lt;&gt; "inspire", LEFT(D387,4) &lt;&gt; "oeaw"),CONCATENATE("&lt;",E387,LOWER(IF(F387="",J387,F387)),"&gt;"),CONCATENATE("&lt;",E387,IF(F387="",J387,F387),"&gt;")),CONCATENATE("&lt;",Table9[[#This Row],[URIName]],"&gt;"))</f>
        <v>&lt;http://data.vlaanderen.be/ns/persoon#Staatburgerschap&gt;</v>
      </c>
      <c r="J387" s="12" t="str">
        <f>IF($A387&lt;&gt;"",VLOOKUP($A387,Vocabulary!$A:$J,2,),"")</f>
        <v>Staatburgerschap</v>
      </c>
      <c r="K387" s="12" t="str">
        <f>IFERROR(IF(VLOOKUP(A387,VocabularyNL!$A:$G,6)=0,"",VLOOKUP(A387,VocabularyNL!$A:$G,6)),"")</f>
        <v>Staatburgerschap</v>
      </c>
      <c r="L387" s="12" t="str">
        <f>IFERROR(IF(VLOOKUP(A387,VocabularyFR!$A:$G,6)=0,"",VLOOKUP(A387,VocabularyFR!$A:$G,6)),"")</f>
        <v/>
      </c>
      <c r="M387" s="12" t="str">
        <f>IFERROR(IF(VLOOKUP(A387,Vocabulary!$A:$F,3)=0,"",VLOOKUP(A387,Vocabulary!$A:$F,3)),"")</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N387" s="12" t="str">
        <f>IFERROR(IF(VLOOKUP(A387,VocabularyNL!$A:$H,7)=0,"",VLOOKUP(A387,VocabularyNL!$A:$H,7)),"")</f>
        <v xml:space="preserve">Juridische band ve persoon met een staat, waaraan bepaalde rechten en plichten verbonden zijn 
Gebruik
 Vloeit meestal voort uit de nationaliteit ve persoon. De rechten en plichten waarvan sprake zijn burgerrechten (vb godsdienstvrijheid) of van politieke (vb stemrecht) of sociale aard (bv recht op een uitkering). </v>
      </c>
      <c r="O387" s="12" t="str">
        <f>IFERROR(IF(VLOOKUP(A387,VocabularyFR!$A:$H,7)=0,"",VLOOKUP(A387,VocabularyFR!$A:$H,7)),"")</f>
        <v/>
      </c>
      <c r="P387" s="12" t="str">
        <f>IF($A387&lt;&gt;"",IF(VLOOKUP($A387,Vocabulary!$A:$J,7,)&lt;&gt;"",VLOOKUP($A387,Vocabulary!$A:$J,7,),""),"")</f>
        <v/>
      </c>
      <c r="Q387" s="12" t="str">
        <f>IFERROR(IF(VLOOKUP(A387,VocabularyNL!$A:$H,8)=0,"",VLOOKUP(A387,VocabularyNL!$A:$H,8)),"")</f>
        <v/>
      </c>
      <c r="R387" s="12" t="str">
        <f>IFERROR(IF(VLOOKUP(A387,VocabularyFR!$A:$H,8)=0,"",VLOOKUP(A387,VocabularyFR!$A:$H,8)),"")</f>
        <v/>
      </c>
      <c r="S387" s="12" t="str">
        <f>VLOOKUP(Table9[[#This Row],[Id]],Vocabulary!A:K,11)</f>
        <v>no</v>
      </c>
      <c r="T387" s="12" t="str">
        <f>VLOOKUP(Table9[[#This Row],[Id]],Vocabulary!A:L,12)</f>
        <v>no</v>
      </c>
    </row>
    <row r="388" spans="1:20" ht="28.8" hidden="1" x14ac:dyDescent="0.3">
      <c r="A388" s="4">
        <v>455</v>
      </c>
      <c r="B388" s="12" t="str">
        <f>IF($A388&lt;&gt;"",IF(VLOOKUP($A388,VocabularyAdoption!$A:$K,8,)=0,"",VLOOKUP($A388,VocabularyAdoption!$A:$K,8,)),"")</f>
        <v/>
      </c>
      <c r="C388" s="12" t="str">
        <f>IF($A388&lt;&gt;"",VLOOKUP($A388,Vocabulary!$A:$J,6,),"")</f>
        <v>VL</v>
      </c>
      <c r="D388" s="12" t="str">
        <f>IF($A388&lt;&gt;"",VLOOKUP($A388,Vocabulary!$A:$J,8,),"")</f>
        <v>vl-persoon</v>
      </c>
      <c r="E388" s="12" t="str">
        <f>IFERROR(VLOOKUP(D388,Prefix!$A:$B,2,),"")</f>
        <v>http://data.vlaanderen.be/ns/persoon#</v>
      </c>
      <c r="F388" s="12" t="str">
        <f>IF($A388&lt;&gt;"",IF(VLOOKUP($A388,Vocabulary!$A:$J,9,)=0,"",VLOOKUP($A388,Vocabulary!$A:$J,9,)),"")</f>
        <v/>
      </c>
      <c r="G388" s="12" t="str">
        <f>IF($A388&lt;&gt;"",VLOOKUP($A388,Vocabulary!$A:$J,4,),"")</f>
        <v>Person</v>
      </c>
      <c r="H388" s="12" t="str">
        <f>IF($A388&lt;&gt;"",VLOOKUP($A388,Vocabulary!$A:$J,5,),"")</f>
        <v>Class</v>
      </c>
      <c r="I388" s="12" t="str">
        <f>IF(Table9[[#This Row],[URIName]]="",IF(AND(H388="ConceptScheme",LEFT(D388,7) &lt;&gt; "inspire", LEFT(D388,4) &lt;&gt; "oeaw"),CONCATENATE("&lt;",E388,LOWER(IF(F388="",J388,F388)),"&gt;"),CONCATENATE("&lt;",E388,IF(F388="",J388,F388),"&gt;")),CONCATENATE("&lt;",Table9[[#This Row],[URIName]],"&gt;"))</f>
        <v>&lt;http://data.vlaanderen.be/ns/persoon#Staatsburger&gt;</v>
      </c>
      <c r="J388" s="12" t="str">
        <f>IF($A388&lt;&gt;"",VLOOKUP($A388,Vocabulary!$A:$J,2,),"")</f>
        <v>Staatsburger</v>
      </c>
      <c r="K388" s="12" t="str">
        <f>IFERROR(IF(VLOOKUP(A388,VocabularyNL!$A:$G,6)=0,"",VLOOKUP(A388,VocabularyNL!$A:$G,6)),"")</f>
        <v>Staatsburger</v>
      </c>
      <c r="L388" s="12" t="str">
        <f>IFERROR(IF(VLOOKUP(A388,VocabularyFR!$A:$G,6)=0,"",VLOOKUP(A388,VocabularyFR!$A:$G,6)),"")</f>
        <v/>
      </c>
      <c r="M388" s="12" t="str">
        <f>IFERROR(IF(VLOOKUP(A388,Vocabulary!$A:$F,3)=0,"",VLOOKUP(A388,Vocabulary!$A:$F,3)),"")</f>
        <v>Persoon die juridisch verbonden is met een staat.</v>
      </c>
      <c r="N388" s="12" t="str">
        <f>IFERROR(IF(VLOOKUP(A388,VocabularyNL!$A:$H,7)=0,"",VLOOKUP(A388,VocabularyNL!$A:$H,7)),"")</f>
        <v>Persoon die juridisch verbonden is met een staat.</v>
      </c>
      <c r="O388" s="12" t="str">
        <f>IFERROR(IF(VLOOKUP(A388,VocabularyFR!$A:$H,7)=0,"",VLOOKUP(A388,VocabularyFR!$A:$H,7)),"")</f>
        <v/>
      </c>
      <c r="P388" s="12" t="str">
        <f>IF($A388&lt;&gt;"",IF(VLOOKUP($A388,Vocabulary!$A:$J,7,)&lt;&gt;"",VLOOKUP($A388,Vocabulary!$A:$J,7,),""),"")</f>
        <v/>
      </c>
      <c r="Q388" s="12" t="str">
        <f>IFERROR(IF(VLOOKUP(A388,VocabularyNL!$A:$H,8)=0,"",VLOOKUP(A388,VocabularyNL!$A:$H,8)),"")</f>
        <v/>
      </c>
      <c r="R388" s="12" t="str">
        <f>IFERROR(IF(VLOOKUP(A388,VocabularyFR!$A:$H,8)=0,"",VLOOKUP(A388,VocabularyFR!$A:$H,8)),"")</f>
        <v/>
      </c>
      <c r="S388" s="12" t="str">
        <f>VLOOKUP(Table9[[#This Row],[Id]],Vocabulary!A:K,11)</f>
        <v>no</v>
      </c>
      <c r="T388" s="12" t="str">
        <f>VLOOKUP(Table9[[#This Row],[Id]],Vocabulary!A:L,12)</f>
        <v>no</v>
      </c>
    </row>
    <row r="389" spans="1:20" ht="100.8" hidden="1" x14ac:dyDescent="0.3">
      <c r="A389" s="4">
        <v>456</v>
      </c>
      <c r="B389" s="12" t="str">
        <f>IF($A389&lt;&gt;"",IF(VLOOKUP($A389,VocabularyAdoption!$A:$K,8,)=0,"",VLOOKUP($A389,VocabularyAdoption!$A:$K,8,)),"")</f>
        <v/>
      </c>
      <c r="C389" s="12" t="str">
        <f>IF($A389&lt;&gt;"",VLOOKUP($A389,Vocabulary!$A:$J,6,),"")</f>
        <v>VL</v>
      </c>
      <c r="D389" s="12" t="str">
        <f>IF($A389&lt;&gt;"",VLOOKUP($A389,Vocabulary!$A:$J,8,),"")</f>
        <v>vl-persoon</v>
      </c>
      <c r="E389" s="12" t="str">
        <f>IFERROR(VLOOKUP(D389,Prefix!$A:$B,2,),"")</f>
        <v>http://data.vlaanderen.be/ns/persoon#</v>
      </c>
      <c r="F389" s="12" t="str">
        <f>IF($A389&lt;&gt;"",IF(VLOOKUP($A389,Vocabulary!$A:$J,9,)=0,"",VLOOKUP($A389,Vocabulary!$A:$J,9,)),"")</f>
        <v/>
      </c>
      <c r="G389" s="12" t="str">
        <f>IF($A389&lt;&gt;"",VLOOKUP($A389,Vocabulary!$A:$J,4,),"")</f>
        <v>Person</v>
      </c>
      <c r="H389" s="12" t="str">
        <f>IF($A389&lt;&gt;"",VLOOKUP($A389,Vocabulary!$A:$J,5,),"")</f>
        <v>Class</v>
      </c>
      <c r="I389" s="12" t="str">
        <f>IF(Table9[[#This Row],[URIName]]="",IF(AND(H389="ConceptScheme",LEFT(D389,7) &lt;&gt; "inspire", LEFT(D389,4) &lt;&gt; "oeaw"),CONCATENATE("&lt;",E389,LOWER(IF(F389="",J389,F389)),"&gt;"),CONCATENATE("&lt;",E389,IF(F389="",J389,F389),"&gt;")),CONCATENATE("&lt;",Table9[[#This Row],[URIName]],"&gt;"))</f>
        <v>&lt;http://data.vlaanderen.be/ns/persoon#TijdelijkInwoner&gt;</v>
      </c>
      <c r="J389" s="12" t="str">
        <f>IF($A389&lt;&gt;"",VLOOKUP($A389,Vocabulary!$A:$J,2,),"")</f>
        <v>TijdelijkInwoner</v>
      </c>
      <c r="K389" s="12" t="str">
        <f>IFERROR(IF(VLOOKUP(A389,VocabularyNL!$A:$G,6)=0,"",VLOOKUP(A389,VocabularyNL!$A:$G,6)),"")</f>
        <v>TijdelijkInwoner</v>
      </c>
      <c r="L389" s="12" t="str">
        <f>IFERROR(IF(VLOOKUP(A389,VocabularyFR!$A:$G,6)=0,"",VLOOKUP(A389,VocabularyFR!$A:$G,6)),"")</f>
        <v/>
      </c>
      <c r="M389" s="12" t="str">
        <f>IFERROR(IF(VLOOKUP(A389,Vocabulary!$A:$F,3)=0,"",VLOOKUP(A389,Vocabulary!$A:$F,3)),"")</f>
        <v xml:space="preserve">Persoon die tijdelijk in een plaats of land woont. 
Gebruik
 Is een verblijfsrecht dat in principe enkel wordt toegekend omwille ve zeer specifieke reden bv werken of studeren. Exclusief personen met kort verblijf, bv als toerist. </v>
      </c>
      <c r="N389" s="12" t="str">
        <f>IFERROR(IF(VLOOKUP(A389,VocabularyNL!$A:$H,7)=0,"",VLOOKUP(A389,VocabularyNL!$A:$H,7)),"")</f>
        <v xml:space="preserve">Persoon die tijdelijk in een plaats of land woont. 
Gebruik
 Is een verblijfsrecht dat in principe enkel wordt toegekend omwille ve zeer specifieke reden bv werken of studeren. Exclusief personen met kort verblijf, bv als toerist. </v>
      </c>
      <c r="O389" s="12" t="str">
        <f>IFERROR(IF(VLOOKUP(A389,VocabularyFR!$A:$H,7)=0,"",VLOOKUP(A389,VocabularyFR!$A:$H,7)),"")</f>
        <v/>
      </c>
      <c r="P389" s="12" t="str">
        <f>IF($A389&lt;&gt;"",IF(VLOOKUP($A389,Vocabulary!$A:$J,7,)&lt;&gt;"",VLOOKUP($A389,Vocabulary!$A:$J,7,),""),"")</f>
        <v/>
      </c>
      <c r="Q389" s="12" t="str">
        <f>IFERROR(IF(VLOOKUP(A389,VocabularyNL!$A:$H,8)=0,"",VLOOKUP(A389,VocabularyNL!$A:$H,8)),"")</f>
        <v/>
      </c>
      <c r="R389" s="12" t="str">
        <f>IFERROR(IF(VLOOKUP(A389,VocabularyFR!$A:$H,8)=0,"",VLOOKUP(A389,VocabularyFR!$A:$H,8)),"")</f>
        <v/>
      </c>
      <c r="S389" s="12" t="str">
        <f>VLOOKUP(Table9[[#This Row],[Id]],Vocabulary!A:K,11)</f>
        <v>no</v>
      </c>
      <c r="T389" s="12" t="str">
        <f>VLOOKUP(Table9[[#This Row],[Id]],Vocabulary!A:L,12)</f>
        <v>no</v>
      </c>
    </row>
    <row r="390" spans="1:20" ht="28.8" hidden="1" x14ac:dyDescent="0.3">
      <c r="A390" s="4">
        <v>457</v>
      </c>
      <c r="B390" s="12" t="str">
        <f>IF($A390&lt;&gt;"",IF(VLOOKUP($A390,VocabularyAdoption!$A:$K,8,)=0,"",VLOOKUP($A390,VocabularyAdoption!$A:$K,8,)),"")</f>
        <v/>
      </c>
      <c r="C390" s="12" t="str">
        <f>IF($A390&lt;&gt;"",VLOOKUP($A390,Vocabulary!$A:$J,6,),"")</f>
        <v>VL</v>
      </c>
      <c r="D390" s="12" t="str">
        <f>IF($A390&lt;&gt;"",VLOOKUP($A390,Vocabulary!$A:$J,8,),"")</f>
        <v>vl-persoon</v>
      </c>
      <c r="E390" s="12" t="str">
        <f>IFERROR(VLOOKUP(D390,Prefix!$A:$B,2,),"")</f>
        <v>http://data.vlaanderen.be/ns/persoon#</v>
      </c>
      <c r="F390" s="12" t="str">
        <f>IF($A390&lt;&gt;"",IF(VLOOKUP($A390,Vocabulary!$A:$J,9,)=0,"",VLOOKUP($A390,Vocabulary!$A:$J,9,)),"")</f>
        <v/>
      </c>
      <c r="G390" s="12" t="str">
        <f>IF($A390&lt;&gt;"",VLOOKUP($A390,Vocabulary!$A:$J,4,),"")</f>
        <v>Person</v>
      </c>
      <c r="H390" s="12" t="str">
        <f>IF($A390&lt;&gt;"",VLOOKUP($A390,Vocabulary!$A:$J,5,),"")</f>
        <v>Class</v>
      </c>
      <c r="I390" s="12" t="str">
        <f>IF(Table9[[#This Row],[URIName]]="",IF(AND(H390="ConceptScheme",LEFT(D390,7) &lt;&gt; "inspire", LEFT(D390,4) &lt;&gt; "oeaw"),CONCATENATE("&lt;",E390,LOWER(IF(F390="",J390,F390)),"&gt;"),CONCATENATE("&lt;",E390,IF(F390="",J390,F390),"&gt;")),CONCATENATE("&lt;",Table9[[#This Row],[URIName]],"&gt;"))</f>
        <v>&lt;http://data.vlaanderen.be/ns/persoon#Verblijfplaats&gt;</v>
      </c>
      <c r="J390" s="12" t="str">
        <f>IF($A390&lt;&gt;"",VLOOKUP($A390,Vocabulary!$A:$J,2,),"")</f>
        <v>Verblijfplaats</v>
      </c>
      <c r="K390" s="12" t="str">
        <f>IFERROR(IF(VLOOKUP(A390,VocabularyNL!$A:$G,6)=0,"",VLOOKUP(A390,VocabularyNL!$A:$G,6)),"")</f>
        <v>Verblijfplaats</v>
      </c>
      <c r="L390" s="12" t="str">
        <f>IFERROR(IF(VLOOKUP(A390,VocabularyFR!$A:$G,6)=0,"",VLOOKUP(A390,VocabularyFR!$A:$G,6)),"")</f>
        <v/>
      </c>
      <c r="M390" s="12" t="str">
        <f>IFERROR(IF(VLOOKUP(A390,Vocabulary!$A:$F,3)=0,"",VLOOKUP(A390,Vocabulary!$A:$F,3)),"")</f>
        <v>Plaats waar een persoon al dan niet tijdelijk woont of logeert.</v>
      </c>
      <c r="N390" s="12" t="str">
        <f>IFERROR(IF(VLOOKUP(A390,VocabularyNL!$A:$H,7)=0,"",VLOOKUP(A390,VocabularyNL!$A:$H,7)),"")</f>
        <v>Plaats waar een persoon al dan niet tijdelijk woont of logeert.</v>
      </c>
      <c r="O390" s="12" t="str">
        <f>IFERROR(IF(VLOOKUP(A390,VocabularyFR!$A:$H,7)=0,"",VLOOKUP(A390,VocabularyFR!$A:$H,7)),"")</f>
        <v/>
      </c>
      <c r="P390" s="12" t="str">
        <f>IF($A390&lt;&gt;"",IF(VLOOKUP($A390,Vocabulary!$A:$J,7,)&lt;&gt;"",VLOOKUP($A390,Vocabulary!$A:$J,7,),""),"")</f>
        <v/>
      </c>
      <c r="Q390" s="12" t="str">
        <f>IFERROR(IF(VLOOKUP(A390,VocabularyNL!$A:$H,8)=0,"",VLOOKUP(A390,VocabularyNL!$A:$H,8)),"")</f>
        <v/>
      </c>
      <c r="R390" s="12" t="str">
        <f>IFERROR(IF(VLOOKUP(A390,VocabularyFR!$A:$H,8)=0,"",VLOOKUP(A390,VocabularyFR!$A:$H,8)),"")</f>
        <v/>
      </c>
      <c r="S390" s="12" t="str">
        <f>VLOOKUP(Table9[[#This Row],[Id]],Vocabulary!A:K,11)</f>
        <v>no</v>
      </c>
      <c r="T390" s="12" t="str">
        <f>VLOOKUP(Table9[[#This Row],[Id]],Vocabulary!A:L,12)</f>
        <v>no</v>
      </c>
    </row>
    <row r="391" spans="1:20" ht="115.2" hidden="1" x14ac:dyDescent="0.3">
      <c r="A391" s="4">
        <v>458</v>
      </c>
      <c r="B391" s="12" t="str">
        <f>IF($A391&lt;&gt;"",IF(VLOOKUP($A391,VocabularyAdoption!$A:$K,8,)=0,"",VLOOKUP($A391,VocabularyAdoption!$A:$K,8,)),"")</f>
        <v/>
      </c>
      <c r="C391" s="12" t="str">
        <f>IF($A391&lt;&gt;"",VLOOKUP($A391,Vocabulary!$A:$J,6,),"")</f>
        <v>VL</v>
      </c>
      <c r="D391" s="12" t="str">
        <f>IF($A391&lt;&gt;"",VLOOKUP($A391,Vocabulary!$A:$J,8,),"")</f>
        <v>vl-persoon</v>
      </c>
      <c r="E391" s="12" t="str">
        <f>IFERROR(VLOOKUP(D391,Prefix!$A:$B,2,),"")</f>
        <v>http://data.vlaanderen.be/ns/persoon#</v>
      </c>
      <c r="F391" s="12" t="str">
        <f>IF($A391&lt;&gt;"",IF(VLOOKUP($A391,Vocabulary!$A:$J,9,)=0,"",VLOOKUP($A391,Vocabulary!$A:$J,9,)),"")</f>
        <v/>
      </c>
      <c r="G391" s="12" t="str">
        <f>IF($A391&lt;&gt;"",VLOOKUP($A391,Vocabulary!$A:$J,4,),"")</f>
        <v>Person</v>
      </c>
      <c r="H391" s="12" t="str">
        <f>IF($A391&lt;&gt;"",VLOOKUP($A391,Vocabulary!$A:$J,5,),"")</f>
        <v>Class</v>
      </c>
      <c r="I391" s="12" t="str">
        <f>IF(Table9[[#This Row],[URIName]]="",IF(AND(H391="ConceptScheme",LEFT(D391,7) &lt;&gt; "inspire", LEFT(D391,4) &lt;&gt; "oeaw"),CONCATENATE("&lt;",E391,LOWER(IF(F391="",J391,F391)),"&gt;"),CONCATENATE("&lt;",E391,IF(F391="",J391,F391),"&gt;")),CONCATENATE("&lt;",Table9[[#This Row],[URIName]],"&gt;"))</f>
        <v>&lt;http://data.vlaanderen.be/ns/persoon#Voogdij&gt;</v>
      </c>
      <c r="J391" s="12" t="str">
        <f>IF($A391&lt;&gt;"",VLOOKUP($A391,Vocabulary!$A:$J,2,),"")</f>
        <v>Voogdij</v>
      </c>
      <c r="K391" s="12" t="str">
        <f>IFERROR(IF(VLOOKUP(A391,VocabularyNL!$A:$G,6)=0,"",VLOOKUP(A391,VocabularyNL!$A:$G,6)),"")</f>
        <v>Voogdij</v>
      </c>
      <c r="L391" s="12" t="str">
        <f>IFERROR(IF(VLOOKUP(A391,VocabularyFR!$A:$G,6)=0,"",VLOOKUP(A391,VocabularyFR!$A:$G,6)),"")</f>
        <v/>
      </c>
      <c r="M391" s="12" t="str">
        <f>IFERROR(IF(VLOOKUP(A391,Vocabulary!$A:$F,3)=0,"",VLOOKUP(A391,Vocabulary!$A:$F,3)),"")</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N391" s="12" t="str">
        <f>IFERROR(IF(VLOOKUP(A391,VocabularyNL!$A:$H,7)=0,"",VLOOKUP(A391,VocabularyNL!$A:$H,7)),"")</f>
        <v xml:space="preserve">Situatie waarbij een persoon die optreedt als voogd ve ander persoon en in die hoedanigheid instaat voor deze persoon en zijn goederen. 
Gebruik
 Dit is bv het geval voor minderjarigen die hun ouders zijn verloren of voor meerderjarigen die hun verstandelijke vermogens zijn verloren. </v>
      </c>
      <c r="O391" s="12" t="str">
        <f>IFERROR(IF(VLOOKUP(A391,VocabularyFR!$A:$H,7)=0,"",VLOOKUP(A391,VocabularyFR!$A:$H,7)),"")</f>
        <v/>
      </c>
      <c r="P391" s="12" t="str">
        <f>IF($A391&lt;&gt;"",IF(VLOOKUP($A391,Vocabulary!$A:$J,7,)&lt;&gt;"",VLOOKUP($A391,Vocabulary!$A:$J,7,),""),"")</f>
        <v/>
      </c>
      <c r="Q391" s="12" t="str">
        <f>IFERROR(IF(VLOOKUP(A391,VocabularyNL!$A:$H,8)=0,"",VLOOKUP(A391,VocabularyNL!$A:$H,8)),"")</f>
        <v/>
      </c>
      <c r="R391" s="12" t="str">
        <f>IFERROR(IF(VLOOKUP(A391,VocabularyFR!$A:$H,8)=0,"",VLOOKUP(A391,VocabularyFR!$A:$H,8)),"")</f>
        <v/>
      </c>
      <c r="S391" s="12" t="str">
        <f>VLOOKUP(Table9[[#This Row],[Id]],Vocabulary!A:K,11)</f>
        <v>no</v>
      </c>
      <c r="T391" s="12" t="str">
        <f>VLOOKUP(Table9[[#This Row],[Id]],Vocabulary!A:L,12)</f>
        <v>no</v>
      </c>
    </row>
    <row r="392" spans="1:20" ht="129.6" hidden="1" x14ac:dyDescent="0.3">
      <c r="A392" s="4">
        <v>459</v>
      </c>
      <c r="B392" s="12" t="str">
        <f>IF($A392&lt;&gt;"",IF(VLOOKUP($A392,VocabularyAdoption!$A:$K,8,)=0,"",VLOOKUP($A392,VocabularyAdoption!$A:$K,8,)),"")</f>
        <v/>
      </c>
      <c r="C392" s="12" t="str">
        <f>IF($A392&lt;&gt;"",VLOOKUP($A392,Vocabulary!$A:$J,6,),"")</f>
        <v>VL</v>
      </c>
      <c r="D392" s="12" t="str">
        <f>IF($A392&lt;&gt;"",VLOOKUP($A392,Vocabulary!$A:$J,8,),"")</f>
        <v>vl-persoon</v>
      </c>
      <c r="E392" s="12" t="str">
        <f>IFERROR(VLOOKUP(D392,Prefix!$A:$B,2,),"")</f>
        <v>http://data.vlaanderen.be/ns/persoon#</v>
      </c>
      <c r="F392" s="12" t="str">
        <f>IF($A392&lt;&gt;"",IF(VLOOKUP($A392,Vocabulary!$A:$J,9,)=0,"",VLOOKUP($A392,Vocabulary!$A:$J,9,)),"")</f>
        <v/>
      </c>
      <c r="G392" s="12" t="str">
        <f>IF($A392&lt;&gt;"",VLOOKUP($A392,Vocabulary!$A:$J,4,),"")</f>
        <v>Person</v>
      </c>
      <c r="H392" s="12" t="str">
        <f>IF($A392&lt;&gt;"",VLOOKUP($A392,Vocabulary!$A:$J,5,),"")</f>
        <v>Class</v>
      </c>
      <c r="I392" s="12" t="str">
        <f>IF(Table9[[#This Row],[URIName]]="",IF(AND(H392="ConceptScheme",LEFT(D392,7) &lt;&gt; "inspire", LEFT(D392,4) &lt;&gt; "oeaw"),CONCATENATE("&lt;",E392,LOWER(IF(F392="",J392,F392)),"&gt;"),CONCATENATE("&lt;",E392,IF(F392="",J392,F392),"&gt;")),CONCATENATE("&lt;",Table9[[#This Row],[URIName]],"&gt;"))</f>
        <v>&lt;http://data.vlaanderen.be/ns/persoon#Vreemdeling&gt;</v>
      </c>
      <c r="J392" s="12" t="str">
        <f>IF($A392&lt;&gt;"",VLOOKUP($A392,Vocabulary!$A:$J,2,),"")</f>
        <v>Vreemdeling</v>
      </c>
      <c r="K392" s="12" t="str">
        <f>IFERROR(IF(VLOOKUP(A392,VocabularyNL!$A:$G,6)=0,"",VLOOKUP(A392,VocabularyNL!$A:$G,6)),"")</f>
        <v>Vreemdeling</v>
      </c>
      <c r="L392" s="12" t="str">
        <f>IFERROR(IF(VLOOKUP(A392,VocabularyFR!$A:$G,6)=0,"",VLOOKUP(A392,VocabularyFR!$A:$G,6)),"")</f>
        <v/>
      </c>
      <c r="M392" s="12" t="str">
        <f>IFERROR(IF(VLOOKUP(A392,Vocabulary!$A:$F,3)=0,"",VLOOKUP(A392,Vocabulary!$A:$F,3)),"")</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N392" s="12" t="str">
        <f>IFERROR(IF(VLOOKUP(A392,VocabularyNL!$A:$H,7)=0,"",VLOOKUP(A392,VocabularyNL!$A:$H,7)),"")</f>
        <v xml:space="preserve">Persoon die niet de nationaliteit bezit vh land waar hij verblijft. 
Gebruik
 Daardoor kan de persoon geen staatsburger worden genoemd. In praktijk geniet de Vreemdeling als Inwoner een subset vd burgerrechten die een Staatsbutger wel heeft. Bv wel godsdienstvrijheid maar geen stemrecht. </v>
      </c>
      <c r="O392" s="12" t="str">
        <f>IFERROR(IF(VLOOKUP(A392,VocabularyFR!$A:$H,7)=0,"",VLOOKUP(A392,VocabularyFR!$A:$H,7)),"")</f>
        <v/>
      </c>
      <c r="P392" s="12" t="str">
        <f>IF($A392&lt;&gt;"",IF(VLOOKUP($A392,Vocabulary!$A:$J,7,)&lt;&gt;"",VLOOKUP($A392,Vocabulary!$A:$J,7,),""),"")</f>
        <v/>
      </c>
      <c r="Q392" s="12" t="str">
        <f>IFERROR(IF(VLOOKUP(A392,VocabularyNL!$A:$H,8)=0,"",VLOOKUP(A392,VocabularyNL!$A:$H,8)),"")</f>
        <v/>
      </c>
      <c r="R392" s="12" t="str">
        <f>IFERROR(IF(VLOOKUP(A392,VocabularyFR!$A:$H,8)=0,"",VLOOKUP(A392,VocabularyFR!$A:$H,8)),"")</f>
        <v/>
      </c>
      <c r="S392" s="12" t="str">
        <f>VLOOKUP(Table9[[#This Row],[Id]],Vocabulary!A:K,11)</f>
        <v>no</v>
      </c>
      <c r="T392" s="12" t="str">
        <f>VLOOKUP(Table9[[#This Row],[Id]],Vocabulary!A:L,12)</f>
        <v>no</v>
      </c>
    </row>
    <row r="393" spans="1:20" ht="72" hidden="1" x14ac:dyDescent="0.3">
      <c r="A393" s="4">
        <v>460</v>
      </c>
      <c r="B393" s="12" t="str">
        <f>IF($A393&lt;&gt;"",IF(VLOOKUP($A393,VocabularyAdoption!$A:$K,8,)=0,"",VLOOKUP($A393,VocabularyAdoption!$A:$K,8,)),"")</f>
        <v/>
      </c>
      <c r="C393" s="12" t="str">
        <f>IF($A393&lt;&gt;"",VLOOKUP($A393,Vocabulary!$A:$J,6,),"")</f>
        <v>VL</v>
      </c>
      <c r="D393" s="12" t="str">
        <f>IF($A393&lt;&gt;"",VLOOKUP($A393,Vocabulary!$A:$J,8,),"")</f>
        <v>vl-persoon</v>
      </c>
      <c r="E393" s="12" t="str">
        <f>IFERROR(VLOOKUP(D393,Prefix!$A:$B,2,),"")</f>
        <v>http://data.vlaanderen.be/ns/persoon#</v>
      </c>
      <c r="F393" s="12" t="str">
        <f>IF($A393&lt;&gt;"",IF(VLOOKUP($A393,Vocabulary!$A:$J,9,)=0,"",VLOOKUP($A393,Vocabulary!$A:$J,9,)),"")</f>
        <v/>
      </c>
      <c r="G393" s="12" t="str">
        <f>IF($A393&lt;&gt;"",VLOOKUP($A393,Vocabulary!$A:$J,4,),"")</f>
        <v>Person</v>
      </c>
      <c r="H393" s="12" t="str">
        <f>IF($A393&lt;&gt;"",VLOOKUP($A393,Vocabulary!$A:$J,5,),"")</f>
        <v>Property</v>
      </c>
      <c r="I393" s="12" t="str">
        <f>IF(Table9[[#This Row],[URIName]]="",IF(AND(H393="ConceptScheme",LEFT(D393,7) &lt;&gt; "inspire", LEFT(D393,4) &lt;&gt; "oeaw"),CONCATENATE("&lt;",E393,LOWER(IF(F393="",J393,F393)),"&gt;"),CONCATENATE("&lt;",E393,IF(F393="",J393,F393),"&gt;")),CONCATENATE("&lt;",Table9[[#This Row],[URIName]],"&gt;"))</f>
        <v>&lt;http://data.vlaanderen.be/ns/persoon#afstammingstype&gt;</v>
      </c>
      <c r="J393" s="12" t="str">
        <f>IF($A393&lt;&gt;"",VLOOKUP($A393,Vocabulary!$A:$J,2,),"")</f>
        <v>afstammingstype</v>
      </c>
      <c r="K393" s="12" t="str">
        <f>IFERROR(IF(VLOOKUP(A393,VocabularyNL!$A:$G,6)=0,"",VLOOKUP(A393,VocabularyNL!$A:$G,6)),"")</f>
        <v>afstammingstype</v>
      </c>
      <c r="L393" s="12" t="str">
        <f>IFERROR(IF(VLOOKUP(A393,VocabularyFR!$A:$G,6)=0,"",VLOOKUP(A393,VocabularyFR!$A:$G,6)),"")</f>
        <v/>
      </c>
      <c r="M393" s="12" t="str">
        <f>IFERROR(IF(VLOOKUP(A393,Vocabulary!$A:$F,3)=0,"",VLOOKUP(A393,Vocabulary!$A:$F,3)),"")</f>
        <v xml:space="preserve">Aard vd afstamming. 
Gebruik
Bv geadopteerd, kind uit huwelijk, erkend door de vader etc. </v>
      </c>
      <c r="N393" s="12" t="str">
        <f>IFERROR(IF(VLOOKUP(A393,VocabularyNL!$A:$H,7)=0,"",VLOOKUP(A393,VocabularyNL!$A:$H,7)),"")</f>
        <v xml:space="preserve">Aard vd afstamming. 
Gebruik
Bv geadopteerd, kind uit huwelijk, erkend door de vader etc. </v>
      </c>
      <c r="O393" s="12" t="str">
        <f>IFERROR(IF(VLOOKUP(A393,VocabularyFR!$A:$H,7)=0,"",VLOOKUP(A393,VocabularyFR!$A:$H,7)),"")</f>
        <v/>
      </c>
      <c r="P393" s="12" t="str">
        <f>IF($A393&lt;&gt;"",IF(VLOOKUP($A393,Vocabulary!$A:$J,7,)&lt;&gt;"",VLOOKUP($A393,Vocabulary!$A:$J,7,),""),"")</f>
        <v/>
      </c>
      <c r="Q393" s="12" t="str">
        <f>IFERROR(IF(VLOOKUP(A393,VocabularyNL!$A:$H,8)=0,"",VLOOKUP(A393,VocabularyNL!$A:$H,8)),"")</f>
        <v/>
      </c>
      <c r="R393" s="12" t="str">
        <f>IFERROR(IF(VLOOKUP(A393,VocabularyFR!$A:$H,8)=0,"",VLOOKUP(A393,VocabularyFR!$A:$H,8)),"")</f>
        <v/>
      </c>
      <c r="S393" s="12" t="str">
        <f>VLOOKUP(Table9[[#This Row],[Id]],Vocabulary!A:K,11)</f>
        <v>no</v>
      </c>
      <c r="T393" s="12" t="str">
        <f>VLOOKUP(Table9[[#This Row],[Id]],Vocabulary!A:L,12)</f>
        <v>no</v>
      </c>
    </row>
    <row r="394" spans="1:20" ht="28.8" hidden="1" x14ac:dyDescent="0.3">
      <c r="A394" s="4">
        <v>461</v>
      </c>
      <c r="B394" s="12" t="str">
        <f>IF($A394&lt;&gt;"",IF(VLOOKUP($A394,VocabularyAdoption!$A:$K,8,)=0,"",VLOOKUP($A394,VocabularyAdoption!$A:$K,8,)),"")</f>
        <v/>
      </c>
      <c r="C394" s="12" t="str">
        <f>IF($A394&lt;&gt;"",VLOOKUP($A394,Vocabulary!$A:$J,6,),"")</f>
        <v>VL</v>
      </c>
      <c r="D394" s="12" t="str">
        <f>IF($A394&lt;&gt;"",VLOOKUP($A394,Vocabulary!$A:$J,8,),"")</f>
        <v>vl-persoon</v>
      </c>
      <c r="E394" s="12" t="str">
        <f>IFERROR(VLOOKUP(D394,Prefix!$A:$B,2,),"")</f>
        <v>http://data.vlaanderen.be/ns/persoon#</v>
      </c>
      <c r="F394" s="12" t="str">
        <f>IF($A394&lt;&gt;"",IF(VLOOKUP($A394,Vocabulary!$A:$J,9,)=0,"",VLOOKUP($A394,Vocabulary!$A:$J,9,)),"")</f>
        <v/>
      </c>
      <c r="G394" s="12" t="str">
        <f>IF($A394&lt;&gt;"",VLOOKUP($A394,Vocabulary!$A:$J,4,),"")</f>
        <v>Person</v>
      </c>
      <c r="H394" s="12" t="str">
        <f>IF($A394&lt;&gt;"",VLOOKUP($A394,Vocabulary!$A:$J,5,),"")</f>
        <v>Property</v>
      </c>
      <c r="I394" s="12" t="str">
        <f>IF(Table9[[#This Row],[URIName]]="",IF(AND(H394="ConceptScheme",LEFT(D394,7) &lt;&gt; "inspire", LEFT(D394,4) &lt;&gt; "oeaw"),CONCATENATE("&lt;",E394,LOWER(IF(F394="",J394,F394)),"&gt;"),CONCATENATE("&lt;",E394,IF(F394="",J394,F394),"&gt;")),CONCATENATE("&lt;",Table9[[#This Row],[URIName]],"&gt;"))</f>
        <v>&lt;http://data.vlaanderen.be/ns/persoon#Staatburgerschap.binnenJurisdictie&gt;</v>
      </c>
      <c r="J394" s="12" t="str">
        <f>IF($A394&lt;&gt;"",VLOOKUP($A394,Vocabulary!$A:$J,2,),"")</f>
        <v>Staatburgerschap.binnenJurisdictie</v>
      </c>
      <c r="K394" s="12" t="str">
        <f>IFERROR(IF(VLOOKUP(A394,VocabularyNL!$A:$G,6)=0,"",VLOOKUP(A394,VocabularyNL!$A:$G,6)),"")</f>
        <v>Staatburgerschap.binnenJurisdictie</v>
      </c>
      <c r="L394" s="12" t="str">
        <f>IFERROR(IF(VLOOKUP(A394,VocabularyFR!$A:$G,6)=0,"",VLOOKUP(A394,VocabularyFR!$A:$G,6)),"")</f>
        <v/>
      </c>
      <c r="M394" s="12" t="str">
        <f>IFERROR(IF(VLOOKUP(A394,Vocabulary!$A:$F,3)=0,"",VLOOKUP(A394,Vocabulary!$A:$F,3)),"")</f>
        <v>Jurisdictie waarbinnen het staatsburgerschap (ve persoon) is gedefineerd.</v>
      </c>
      <c r="N394" s="12" t="str">
        <f>IFERROR(IF(VLOOKUP(A394,VocabularyNL!$A:$H,7)=0,"",VLOOKUP(A394,VocabularyNL!$A:$H,7)),"")</f>
        <v>Jurisdictie waarbinnen het staatsburgerschap (ve persoon) is gedefineerd.</v>
      </c>
      <c r="O394" s="12" t="str">
        <f>IFERROR(IF(VLOOKUP(A394,VocabularyFR!$A:$H,7)=0,"",VLOOKUP(A394,VocabularyFR!$A:$H,7)),"")</f>
        <v/>
      </c>
      <c r="P394" s="12" t="str">
        <f>IF($A394&lt;&gt;"",IF(VLOOKUP($A394,Vocabulary!$A:$J,7,)&lt;&gt;"",VLOOKUP($A394,Vocabulary!$A:$J,7,),""),"")</f>
        <v/>
      </c>
      <c r="Q394" s="12" t="str">
        <f>IFERROR(IF(VLOOKUP(A394,VocabularyNL!$A:$H,8)=0,"",VLOOKUP(A394,VocabularyNL!$A:$H,8)),"")</f>
        <v/>
      </c>
      <c r="R394" s="12" t="str">
        <f>IFERROR(IF(VLOOKUP(A394,VocabularyFR!$A:$H,8)=0,"",VLOOKUP(A394,VocabularyFR!$A:$H,8)),"")</f>
        <v/>
      </c>
      <c r="S394" s="12" t="str">
        <f>VLOOKUP(Table9[[#This Row],[Id]],Vocabulary!A:K,11)</f>
        <v>no</v>
      </c>
      <c r="T394" s="12" t="str">
        <f>VLOOKUP(Table9[[#This Row],[Id]],Vocabulary!A:L,12)</f>
        <v>no</v>
      </c>
    </row>
    <row r="395" spans="1:20" ht="28.8" hidden="1" x14ac:dyDescent="0.3">
      <c r="A395" s="4">
        <v>462</v>
      </c>
      <c r="B395" s="12" t="str">
        <f>IF($A395&lt;&gt;"",IF(VLOOKUP($A395,VocabularyAdoption!$A:$K,8,)=0,"",VLOOKUP($A395,VocabularyAdoption!$A:$K,8,)),"")</f>
        <v/>
      </c>
      <c r="C395" s="12" t="str">
        <f>IF($A395&lt;&gt;"",VLOOKUP($A395,Vocabulary!$A:$J,6,),"")</f>
        <v>VL</v>
      </c>
      <c r="D395" s="12" t="str">
        <f>IF($A395&lt;&gt;"",VLOOKUP($A395,Vocabulary!$A:$J,8,),"")</f>
        <v>vl-persoon</v>
      </c>
      <c r="E395" s="12" t="str">
        <f>IFERROR(VLOOKUP(D395,Prefix!$A:$B,2,),"")</f>
        <v>http://data.vlaanderen.be/ns/persoon#</v>
      </c>
      <c r="F395" s="12" t="str">
        <f>IF($A395&lt;&gt;"",IF(VLOOKUP($A395,Vocabulary!$A:$J,9,)=0,"",VLOOKUP($A395,Vocabulary!$A:$J,9,)),"")</f>
        <v/>
      </c>
      <c r="G395" s="12" t="str">
        <f>IF($A395&lt;&gt;"",VLOOKUP($A395,Vocabulary!$A:$J,4,),"")</f>
        <v>Person</v>
      </c>
      <c r="H395" s="12" t="str">
        <f>IF($A395&lt;&gt;"",VLOOKUP($A395,Vocabulary!$A:$J,5,),"")</f>
        <v>Property</v>
      </c>
      <c r="I395" s="12" t="str">
        <f>IF(Table9[[#This Row],[URIName]]="",IF(AND(H395="ConceptScheme",LEFT(D395,7) &lt;&gt; "inspire", LEFT(D395,4) &lt;&gt; "oeaw"),CONCATENATE("&lt;",E395,LOWER(IF(F395="",J395,F395)),"&gt;"),CONCATENATE("&lt;",E395,IF(F395="",J395,F395),"&gt;")),CONCATENATE("&lt;",Table9[[#This Row],[URIName]],"&gt;"))</f>
        <v>&lt;http://data.vlaanderen.be/ns/persoon#Inwonerschap.binnenJurisdictie&gt;</v>
      </c>
      <c r="J395" s="12" t="str">
        <f>IF($A395&lt;&gt;"",VLOOKUP($A395,Vocabulary!$A:$J,2,),"")</f>
        <v>Inwonerschap.binnenJurisdictie</v>
      </c>
      <c r="K395" s="12" t="str">
        <f>IFERROR(IF(VLOOKUP(A395,VocabularyNL!$A:$G,6)=0,"",VLOOKUP(A395,VocabularyNL!$A:$G,6)),"")</f>
        <v>Inwonerschap.binnenJurisdictie</v>
      </c>
      <c r="L395" s="12" t="str">
        <f>IFERROR(IF(VLOOKUP(A395,VocabularyFR!$A:$G,6)=0,"",VLOOKUP(A395,VocabularyFR!$A:$G,6)),"")</f>
        <v/>
      </c>
      <c r="M395" s="12" t="str">
        <f>IFERROR(IF(VLOOKUP(A395,Vocabulary!$A:$F,3)=0,"",VLOOKUP(A395,Vocabulary!$A:$F,3)),"")</f>
        <v>Jurisdictie waarbinnen het inwonerschap (ve persoon) is gedefineerd.</v>
      </c>
      <c r="N395" s="12" t="str">
        <f>IFERROR(IF(VLOOKUP(A395,VocabularyNL!$A:$H,7)=0,"",VLOOKUP(A395,VocabularyNL!$A:$H,7)),"")</f>
        <v>Jurisdictie waarbinnen het inwonerschap (ve persoon) is gedefineerd.</v>
      </c>
      <c r="O395" s="12" t="str">
        <f>IFERROR(IF(VLOOKUP(A395,VocabularyFR!$A:$H,7)=0,"",VLOOKUP(A395,VocabularyFR!$A:$H,7)),"")</f>
        <v/>
      </c>
      <c r="P395" s="12" t="str">
        <f>IF($A395&lt;&gt;"",IF(VLOOKUP($A395,Vocabulary!$A:$J,7,)&lt;&gt;"",VLOOKUP($A395,Vocabulary!$A:$J,7,),""),"")</f>
        <v/>
      </c>
      <c r="Q395" s="12" t="str">
        <f>IFERROR(IF(VLOOKUP(A395,VocabularyNL!$A:$H,8)=0,"",VLOOKUP(A395,VocabularyNL!$A:$H,8)),"")</f>
        <v/>
      </c>
      <c r="R395" s="12" t="str">
        <f>IFERROR(IF(VLOOKUP(A395,VocabularyFR!$A:$H,8)=0,"",VLOOKUP(A395,VocabularyFR!$A:$H,8)),"")</f>
        <v/>
      </c>
      <c r="S395" s="12" t="str">
        <f>VLOOKUP(Table9[[#This Row],[Id]],Vocabulary!A:K,11)</f>
        <v>no</v>
      </c>
      <c r="T395" s="12" t="str">
        <f>VLOOKUP(Table9[[#This Row],[Id]],Vocabulary!A:L,12)</f>
        <v>no</v>
      </c>
    </row>
    <row r="396" spans="1:20" ht="28.8" hidden="1" x14ac:dyDescent="0.3">
      <c r="A396" s="4">
        <v>463</v>
      </c>
      <c r="B396" s="12" t="str">
        <f>IF($A396&lt;&gt;"",IF(VLOOKUP($A396,VocabularyAdoption!$A:$K,8,)=0,"",VLOOKUP($A396,VocabularyAdoption!$A:$K,8,)),"")</f>
        <v/>
      </c>
      <c r="C396" s="12" t="str">
        <f>IF($A396&lt;&gt;"",VLOOKUP($A396,Vocabulary!$A:$J,6,),"")</f>
        <v>VL</v>
      </c>
      <c r="D396" s="12" t="str">
        <f>IF($A396&lt;&gt;"",VLOOKUP($A396,Vocabulary!$A:$J,8,),"")</f>
        <v>vl-persoon</v>
      </c>
      <c r="E396" s="12" t="str">
        <f>IFERROR(VLOOKUP(D396,Prefix!$A:$B,2,),"")</f>
        <v>http://data.vlaanderen.be/ns/persoon#</v>
      </c>
      <c r="F396" s="12" t="str">
        <f>IF($A396&lt;&gt;"",IF(VLOOKUP($A396,Vocabulary!$A:$J,9,)=0,"",VLOOKUP($A396,Vocabulary!$A:$J,9,)),"")</f>
        <v/>
      </c>
      <c r="G396" s="12" t="str">
        <f>IF($A396&lt;&gt;"",VLOOKUP($A396,Vocabulary!$A:$J,4,),"")</f>
        <v>Person</v>
      </c>
      <c r="H396" s="12" t="str">
        <f>IF($A396&lt;&gt;"",VLOOKUP($A396,Vocabulary!$A:$J,5,),"")</f>
        <v>Property</v>
      </c>
      <c r="I396" s="12" t="str">
        <f>IF(Table9[[#This Row],[URIName]]="",IF(AND(H396="ConceptScheme",LEFT(D396,7) &lt;&gt; "inspire", LEFT(D396,4) &lt;&gt; "oeaw"),CONCATENATE("&lt;",E396,LOWER(IF(F396="",J396,F396)),"&gt;"),CONCATENATE("&lt;",E396,IF(F396="",J396,F396),"&gt;")),CONCATENATE("&lt;",Table9[[#This Row],[URIName]],"&gt;"))</f>
        <v>&lt;http://data.vlaanderen.be/ns/persoon#datum&gt;</v>
      </c>
      <c r="J396" s="12" t="str">
        <f>IF($A396&lt;&gt;"",VLOOKUP($A396,Vocabulary!$A:$J,2,),"")</f>
        <v>datum</v>
      </c>
      <c r="K396" s="12" t="str">
        <f>IFERROR(IF(VLOOKUP(A396,VocabularyNL!$A:$G,6)=0,"",VLOOKUP(A396,VocabularyNL!$A:$G,6)),"")</f>
        <v>datum</v>
      </c>
      <c r="L396" s="12" t="str">
        <f>IFERROR(IF(VLOOKUP(A396,VocabularyFR!$A:$G,6)=0,"",VLOOKUP(A396,VocabularyFR!$A:$G,6)),"")</f>
        <v/>
      </c>
      <c r="M396" s="12" t="str">
        <f>IFERROR(IF(VLOOKUP(A396,Vocabulary!$A:$F,3)=0,"",VLOOKUP(A396,Vocabulary!$A:$F,3)),"")</f>
        <v>Datum waarop de gebeurtenis plaatsvond.</v>
      </c>
      <c r="N396" s="12" t="str">
        <f>IFERROR(IF(VLOOKUP(A396,VocabularyNL!$A:$H,7)=0,"",VLOOKUP(A396,VocabularyNL!$A:$H,7)),"")</f>
        <v>Datum waarop de gebeurtenis plaatsvond.</v>
      </c>
      <c r="O396" s="12" t="str">
        <f>IFERROR(IF(VLOOKUP(A396,VocabularyFR!$A:$H,7)=0,"",VLOOKUP(A396,VocabularyFR!$A:$H,7)),"")</f>
        <v/>
      </c>
      <c r="P396" s="12" t="str">
        <f>IF($A396&lt;&gt;"",IF(VLOOKUP($A396,Vocabulary!$A:$J,7,)&lt;&gt;"",VLOOKUP($A396,Vocabulary!$A:$J,7,),""),"")</f>
        <v/>
      </c>
      <c r="Q396" s="12" t="str">
        <f>IFERROR(IF(VLOOKUP(A396,VocabularyNL!$A:$H,8)=0,"",VLOOKUP(A396,VocabularyNL!$A:$H,8)),"")</f>
        <v/>
      </c>
      <c r="R396" s="12" t="str">
        <f>IFERROR(IF(VLOOKUP(A396,VocabularyFR!$A:$H,8)=0,"",VLOOKUP(A396,VocabularyFR!$A:$H,8)),"")</f>
        <v/>
      </c>
      <c r="S396" s="12" t="str">
        <f>VLOOKUP(Table9[[#This Row],[Id]],Vocabulary!A:K,11)</f>
        <v>no</v>
      </c>
      <c r="T396" s="12" t="str">
        <f>VLOOKUP(Table9[[#This Row],[Id]],Vocabulary!A:L,12)</f>
        <v>no</v>
      </c>
    </row>
    <row r="397" spans="1:20" ht="28.8" hidden="1" x14ac:dyDescent="0.3">
      <c r="A397" s="4">
        <v>464</v>
      </c>
      <c r="B397" s="12" t="str">
        <f>IF($A397&lt;&gt;"",IF(VLOOKUP($A397,VocabularyAdoption!$A:$K,8,)=0,"",VLOOKUP($A397,VocabularyAdoption!$A:$K,8,)),"")</f>
        <v/>
      </c>
      <c r="C397" s="12" t="str">
        <f>IF($A397&lt;&gt;"",VLOOKUP($A397,Vocabulary!$A:$J,6,),"")</f>
        <v>VL</v>
      </c>
      <c r="D397" s="12" t="str">
        <f>IF($A397&lt;&gt;"",VLOOKUP($A397,Vocabulary!$A:$J,8,),"")</f>
        <v>vl-persoon</v>
      </c>
      <c r="E397" s="12" t="str">
        <f>IFERROR(VLOOKUP(D397,Prefix!$A:$B,2,),"")</f>
        <v>http://data.vlaanderen.be/ns/persoon#</v>
      </c>
      <c r="F397" s="12" t="str">
        <f>IF($A397&lt;&gt;"",IF(VLOOKUP($A397,Vocabulary!$A:$J,9,)=0,"",VLOOKUP($A397,Vocabulary!$A:$J,9,)),"")</f>
        <v/>
      </c>
      <c r="G397" s="12" t="str">
        <f>IF($A397&lt;&gt;"",VLOOKUP($A397,Vocabulary!$A:$J,4,),"")</f>
        <v>Person</v>
      </c>
      <c r="H397" s="12" t="str">
        <f>IF($A397&lt;&gt;"",VLOOKUP($A397,Vocabulary!$A:$J,5,),"")</f>
        <v>Property</v>
      </c>
      <c r="I397" s="12" t="str">
        <f>IF(Table9[[#This Row],[URIName]]="",IF(AND(H397="ConceptScheme",LEFT(D397,7) &lt;&gt; "inspire", LEFT(D397,4) &lt;&gt; "oeaw"),CONCATENATE("&lt;",E397,LOWER(IF(F397="",J397,F397)),"&gt;"),CONCATENATE("&lt;",E397,IF(F397="",J397,F397),"&gt;")),CONCATENATE("&lt;",Table9[[#This Row],[URIName]],"&gt;"))</f>
        <v>&lt;http://data.vlaanderen.be/ns/persoon#datumVanAfstamming&gt;</v>
      </c>
      <c r="J397" s="12" t="str">
        <f>IF($A397&lt;&gt;"",VLOOKUP($A397,Vocabulary!$A:$J,2,),"")</f>
        <v>datumVanAfstamming</v>
      </c>
      <c r="K397" s="12" t="str">
        <f>IFERROR(IF(VLOOKUP(A397,VocabularyNL!$A:$G,6)=0,"",VLOOKUP(A397,VocabularyNL!$A:$G,6)),"")</f>
        <v>datumVanAfstamming</v>
      </c>
      <c r="L397" s="12" t="str">
        <f>IFERROR(IF(VLOOKUP(A397,VocabularyFR!$A:$G,6)=0,"",VLOOKUP(A397,VocabularyFR!$A:$G,6)),"")</f>
        <v/>
      </c>
      <c r="M397" s="12" t="str">
        <f>IFERROR(IF(VLOOKUP(A397,Vocabulary!$A:$F,3)=0,"",VLOOKUP(A397,Vocabulary!$A:$F,3)),"")</f>
        <v>De datum waarop de afstamming wordt vastgesteld.</v>
      </c>
      <c r="N397" s="12" t="str">
        <f>IFERROR(IF(VLOOKUP(A397,VocabularyNL!$A:$H,7)=0,"",VLOOKUP(A397,VocabularyNL!$A:$H,7)),"")</f>
        <v>De datum waarop de afstamming wordt vastgesteld.</v>
      </c>
      <c r="O397" s="12" t="str">
        <f>IFERROR(IF(VLOOKUP(A397,VocabularyFR!$A:$H,7)=0,"",VLOOKUP(A397,VocabularyFR!$A:$H,7)),"")</f>
        <v/>
      </c>
      <c r="P397" s="12" t="str">
        <f>IF($A397&lt;&gt;"",IF(VLOOKUP($A397,Vocabulary!$A:$J,7,)&lt;&gt;"",VLOOKUP($A397,Vocabulary!$A:$J,7,),""),"")</f>
        <v/>
      </c>
      <c r="Q397" s="12" t="str">
        <f>IFERROR(IF(VLOOKUP(A397,VocabularyNL!$A:$H,8)=0,"",VLOOKUP(A397,VocabularyNL!$A:$H,8)),"")</f>
        <v/>
      </c>
      <c r="R397" s="12" t="str">
        <f>IFERROR(IF(VLOOKUP(A397,VocabularyFR!$A:$H,8)=0,"",VLOOKUP(A397,VocabularyFR!$A:$H,8)),"")</f>
        <v/>
      </c>
      <c r="S397" s="12" t="str">
        <f>VLOOKUP(Table9[[#This Row],[Id]],Vocabulary!A:K,11)</f>
        <v>no</v>
      </c>
      <c r="T397" s="12" t="str">
        <f>VLOOKUP(Table9[[#This Row],[Id]],Vocabulary!A:L,12)</f>
        <v>no</v>
      </c>
    </row>
    <row r="398" spans="1:20" ht="28.8" hidden="1" x14ac:dyDescent="0.3">
      <c r="A398" s="4">
        <v>465</v>
      </c>
      <c r="B398" s="12" t="str">
        <f>IF($A398&lt;&gt;"",IF(VLOOKUP($A398,VocabularyAdoption!$A:$K,8,)=0,"",VLOOKUP($A398,VocabularyAdoption!$A:$K,8,)),"")</f>
        <v/>
      </c>
      <c r="C398" s="12" t="str">
        <f>IF($A398&lt;&gt;"",VLOOKUP($A398,Vocabulary!$A:$J,6,),"")</f>
        <v>VL</v>
      </c>
      <c r="D398" s="12" t="str">
        <f>IF($A398&lt;&gt;"",VLOOKUP($A398,Vocabulary!$A:$J,8,),"")</f>
        <v>vl-persoon</v>
      </c>
      <c r="E398" s="12" t="str">
        <f>IFERROR(VLOOKUP(D398,Prefix!$A:$B,2,),"")</f>
        <v>http://data.vlaanderen.be/ns/persoon#</v>
      </c>
      <c r="F398" s="12" t="str">
        <f>IF($A398&lt;&gt;"",IF(VLOOKUP($A398,Vocabulary!$A:$J,9,)=0,"",VLOOKUP($A398,Vocabulary!$A:$J,9,)),"")</f>
        <v/>
      </c>
      <c r="G398" s="12" t="str">
        <f>IF($A398&lt;&gt;"",VLOOKUP($A398,Vocabulary!$A:$J,4,),"")</f>
        <v>Person</v>
      </c>
      <c r="H398" s="12" t="str">
        <f>IF($A398&lt;&gt;"",VLOOKUP($A398,Vocabulary!$A:$J,5,),"")</f>
        <v>Property</v>
      </c>
      <c r="I398" s="12" t="str">
        <f>IF(Table9[[#This Row],[URIName]]="",IF(AND(H398="ConceptScheme",LEFT(D398,7) &lt;&gt; "inspire", LEFT(D398,4) &lt;&gt; "oeaw"),CONCATENATE("&lt;",E398,LOWER(IF(F398="",J398,F398)),"&gt;"),CONCATENATE("&lt;",E398,IF(F398="",J398,F398),"&gt;")),CONCATENATE("&lt;",Table9[[#This Row],[URIName]],"&gt;"))</f>
        <v>&lt;http://data.vlaanderen.be/ns/persoon#gebruikteVoornaam&gt;</v>
      </c>
      <c r="J398" s="12" t="str">
        <f>IF($A398&lt;&gt;"",VLOOKUP($A398,Vocabulary!$A:$J,2,),"")</f>
        <v>gebruikteVoornaam</v>
      </c>
      <c r="K398" s="12" t="str">
        <f>IFERROR(IF(VLOOKUP(A398,VocabularyNL!$A:$G,6)=0,"",VLOOKUP(A398,VocabularyNL!$A:$G,6)),"")</f>
        <v>gebruikteVoornaam</v>
      </c>
      <c r="L398" s="12" t="str">
        <f>IFERROR(IF(VLOOKUP(A398,VocabularyFR!$A:$G,6)=0,"",VLOOKUP(A398,VocabularyFR!$A:$G,6)),"")</f>
        <v/>
      </c>
      <c r="M398" s="12" t="str">
        <f>IFERROR(IF(VLOOKUP(A398,Vocabulary!$A:$F,3)=0,"",VLOOKUP(A398,Vocabulary!$A:$F,3)),"")</f>
        <v>Belangrijkste vd voornamen ve persoon.</v>
      </c>
      <c r="N398" s="12" t="str">
        <f>IFERROR(IF(VLOOKUP(A398,VocabularyNL!$A:$H,7)=0,"",VLOOKUP(A398,VocabularyNL!$A:$H,7)),"")</f>
        <v>Belangrijkste vd voornamen ve persoon.</v>
      </c>
      <c r="O398" s="12" t="str">
        <f>IFERROR(IF(VLOOKUP(A398,VocabularyFR!$A:$H,7)=0,"",VLOOKUP(A398,VocabularyFR!$A:$H,7)),"")</f>
        <v/>
      </c>
      <c r="P398" s="12" t="str">
        <f>IF($A398&lt;&gt;"",IF(VLOOKUP($A398,Vocabulary!$A:$J,7,)&lt;&gt;"",VLOOKUP($A398,Vocabulary!$A:$J,7,),""),"")</f>
        <v/>
      </c>
      <c r="Q398" s="12" t="str">
        <f>IFERROR(IF(VLOOKUP(A398,VocabularyNL!$A:$H,8)=0,"",VLOOKUP(A398,VocabularyNL!$A:$H,8)),"")</f>
        <v/>
      </c>
      <c r="R398" s="12" t="str">
        <f>IFERROR(IF(VLOOKUP(A398,VocabularyFR!$A:$H,8)=0,"",VLOOKUP(A398,VocabularyFR!$A:$H,8)),"")</f>
        <v/>
      </c>
      <c r="S398" s="12" t="str">
        <f>VLOOKUP(Table9[[#This Row],[Id]],Vocabulary!A:K,11)</f>
        <v>no</v>
      </c>
      <c r="T398" s="12" t="str">
        <f>VLOOKUP(Table9[[#This Row],[Id]],Vocabulary!A:L,12)</f>
        <v>no</v>
      </c>
    </row>
    <row r="399" spans="1:20" ht="28.8" hidden="1" x14ac:dyDescent="0.3">
      <c r="A399" s="4">
        <v>466</v>
      </c>
      <c r="B399" s="12" t="str">
        <f>IF($A399&lt;&gt;"",IF(VLOOKUP($A399,VocabularyAdoption!$A:$K,8,)=0,"",VLOOKUP($A399,VocabularyAdoption!$A:$K,8,)),"")</f>
        <v/>
      </c>
      <c r="C399" s="12" t="str">
        <f>IF($A399&lt;&gt;"",VLOOKUP($A399,Vocabulary!$A:$J,6,),"")</f>
        <v>VL</v>
      </c>
      <c r="D399" s="12" t="str">
        <f>IF($A399&lt;&gt;"",VLOOKUP($A399,Vocabulary!$A:$J,8,),"")</f>
        <v>vl-persoon</v>
      </c>
      <c r="E399" s="12" t="str">
        <f>IFERROR(VLOOKUP(D399,Prefix!$A:$B,2,),"")</f>
        <v>http://data.vlaanderen.be/ns/persoon#</v>
      </c>
      <c r="F399" s="12" t="str">
        <f>IF($A399&lt;&gt;"",IF(VLOOKUP($A399,Vocabulary!$A:$J,9,)=0,"",VLOOKUP($A399,Vocabulary!$A:$J,9,)),"")</f>
        <v/>
      </c>
      <c r="G399" s="12" t="str">
        <f>IF($A399&lt;&gt;"",VLOOKUP($A399,Vocabulary!$A:$J,4,),"")</f>
        <v>Person</v>
      </c>
      <c r="H399" s="12" t="str">
        <f>IF($A399&lt;&gt;"",VLOOKUP($A399,Vocabulary!$A:$J,5,),"")</f>
        <v>Property</v>
      </c>
      <c r="I399" s="12" t="str">
        <f>IF(Table9[[#This Row],[URIName]]="",IF(AND(H399="ConceptScheme",LEFT(D399,7) &lt;&gt; "inspire", LEFT(D399,4) &lt;&gt; "oeaw"),CONCATENATE("&lt;",E399,LOWER(IF(F399="",J399,F399)),"&gt;"),CONCATENATE("&lt;",E399,IF(F399="",J399,F399),"&gt;")),CONCATENATE("&lt;",Table9[[#This Row],[URIName]],"&gt;"))</f>
        <v>&lt;http://data.vlaanderen.be/ns/persoon#geslacht&gt;</v>
      </c>
      <c r="J399" s="12" t="str">
        <f>IF($A399&lt;&gt;"",VLOOKUP($A399,Vocabulary!$A:$J,2,),"")</f>
        <v>geslacht</v>
      </c>
      <c r="K399" s="12" t="str">
        <f>IFERROR(IF(VLOOKUP(A399,VocabularyNL!$A:$G,6)=0,"",VLOOKUP(A399,VocabularyNL!$A:$G,6)),"")</f>
        <v>geslacht</v>
      </c>
      <c r="L399" s="12" t="str">
        <f>IFERROR(IF(VLOOKUP(A399,VocabularyFR!$A:$G,6)=0,"",VLOOKUP(A399,VocabularyFR!$A:$G,6)),"")</f>
        <v/>
      </c>
      <c r="M399" s="12" t="str">
        <f>IFERROR(IF(VLOOKUP(A399,Vocabulary!$A:$F,3)=0,"",VLOOKUP(A399,Vocabulary!$A:$F,3)),"")</f>
        <v>Het feit of de persoon een man of een vrouw is.</v>
      </c>
      <c r="N399" s="12" t="str">
        <f>IFERROR(IF(VLOOKUP(A399,VocabularyNL!$A:$H,7)=0,"",VLOOKUP(A399,VocabularyNL!$A:$H,7)),"")</f>
        <v>Het feit of de persoon een man of een vrouw is.</v>
      </c>
      <c r="O399" s="12" t="str">
        <f>IFERROR(IF(VLOOKUP(A399,VocabularyFR!$A:$H,7)=0,"",VLOOKUP(A399,VocabularyFR!$A:$H,7)),"")</f>
        <v/>
      </c>
      <c r="P399" s="12" t="str">
        <f>IF($A399&lt;&gt;"",IF(VLOOKUP($A399,Vocabulary!$A:$J,7,)&lt;&gt;"",VLOOKUP($A399,Vocabulary!$A:$J,7,),""),"")</f>
        <v/>
      </c>
      <c r="Q399" s="12" t="str">
        <f>IFERROR(IF(VLOOKUP(A399,VocabularyNL!$A:$H,8)=0,"",VLOOKUP(A399,VocabularyNL!$A:$H,8)),"")</f>
        <v/>
      </c>
      <c r="R399" s="12" t="str">
        <f>IFERROR(IF(VLOOKUP(A399,VocabularyFR!$A:$H,8)=0,"",VLOOKUP(A399,VocabularyFR!$A:$H,8)),"")</f>
        <v/>
      </c>
      <c r="S399" s="12" t="str">
        <f>VLOOKUP(Table9[[#This Row],[Id]],Vocabulary!A:K,11)</f>
        <v>no</v>
      </c>
      <c r="T399" s="12" t="str">
        <f>VLOOKUP(Table9[[#This Row],[Id]],Vocabulary!A:L,12)</f>
        <v>no</v>
      </c>
    </row>
    <row r="400" spans="1:20" ht="72" hidden="1" x14ac:dyDescent="0.3">
      <c r="A400" s="4">
        <v>467</v>
      </c>
      <c r="B400" s="12" t="str">
        <f>IF($A400&lt;&gt;"",IF(VLOOKUP($A400,VocabularyAdoption!$A:$K,8,)=0,"",VLOOKUP($A400,VocabularyAdoption!$A:$K,8,)),"")</f>
        <v/>
      </c>
      <c r="C400" s="12" t="str">
        <f>IF($A400&lt;&gt;"",VLOOKUP($A400,Vocabulary!$A:$J,6,),"")</f>
        <v>VL</v>
      </c>
      <c r="D400" s="12" t="str">
        <f>IF($A400&lt;&gt;"",VLOOKUP($A400,Vocabulary!$A:$J,8,),"")</f>
        <v>vl-persoon</v>
      </c>
      <c r="E400" s="12" t="str">
        <f>IFERROR(VLOOKUP(D400,Prefix!$A:$B,2,),"")</f>
        <v>http://data.vlaanderen.be/ns/persoon#</v>
      </c>
      <c r="F400" s="12" t="str">
        <f>IF($A400&lt;&gt;"",IF(VLOOKUP($A400,Vocabulary!$A:$J,9,)=0,"",VLOOKUP($A400,Vocabulary!$A:$J,9,)),"")</f>
        <v/>
      </c>
      <c r="G400" s="12" t="str">
        <f>IF($A400&lt;&gt;"",VLOOKUP($A400,Vocabulary!$A:$J,4,),"")</f>
        <v>Person</v>
      </c>
      <c r="H400" s="12" t="str">
        <f>IF($A400&lt;&gt;"",VLOOKUP($A400,Vocabulary!$A:$J,5,),"")</f>
        <v>Property</v>
      </c>
      <c r="I400" s="12" t="str">
        <f>IF(Table9[[#This Row],[URIName]]="",IF(AND(H400="ConceptScheme",LEFT(D400,7) &lt;&gt; "inspire", LEFT(D400,4) &lt;&gt; "oeaw"),CONCATENATE("&lt;",E400,LOWER(IF(F400="",J400,F400)),"&gt;"),CONCATENATE("&lt;",E400,IF(F400="",J400,F400),"&gt;")),CONCATENATE("&lt;",Table9[[#This Row],[URIName]],"&gt;"))</f>
        <v>&lt;http://data.vlaanderen.be/ns/persoon#gezinsadres&gt;</v>
      </c>
      <c r="J400" s="12" t="str">
        <f>IF($A400&lt;&gt;"",VLOOKUP($A400,Vocabulary!$A:$J,2,),"")</f>
        <v>gezinsadres</v>
      </c>
      <c r="K400" s="12" t="str">
        <f>IFERROR(IF(VLOOKUP(A400,VocabularyNL!$A:$G,6)=0,"",VLOOKUP(A400,VocabularyNL!$A:$G,6)),"")</f>
        <v>gezinsadres</v>
      </c>
      <c r="L400" s="12" t="str">
        <f>IFERROR(IF(VLOOKUP(A400,VocabularyFR!$A:$G,6)=0,"",VLOOKUP(A400,VocabularyFR!$A:$G,6)),"")</f>
        <v/>
      </c>
      <c r="M400" s="12" t="str">
        <f>IFERROR(IF(VLOOKUP(A400,Vocabulary!$A:$F,3)=0,"",VLOOKUP(A400,Vocabulary!$A:$F,3)),"")</f>
        <v xml:space="preserve">Verblijfplaats vh gezin. 
Gebruik
Dikwijls een criterium om te bepalen of personen deel uitmaken van eenzelfde gezin. </v>
      </c>
      <c r="N400" s="12" t="str">
        <f>IFERROR(IF(VLOOKUP(A400,VocabularyNL!$A:$H,7)=0,"",VLOOKUP(A400,VocabularyNL!$A:$H,7)),"")</f>
        <v xml:space="preserve">Verblijfplaats vh gezin. 
Gebruik
Dikwijls een criterium om te bepalen of personen deel uitmaken van eenzelfde gezin. </v>
      </c>
      <c r="O400" s="12" t="str">
        <f>IFERROR(IF(VLOOKUP(A400,VocabularyFR!$A:$H,7)=0,"",VLOOKUP(A400,VocabularyFR!$A:$H,7)),"")</f>
        <v/>
      </c>
      <c r="P400" s="12" t="str">
        <f>IF($A400&lt;&gt;"",IF(VLOOKUP($A400,Vocabulary!$A:$J,7,)&lt;&gt;"",VLOOKUP($A400,Vocabulary!$A:$J,7,),""),"")</f>
        <v/>
      </c>
      <c r="Q400" s="12" t="str">
        <f>IFERROR(IF(VLOOKUP(A400,VocabularyNL!$A:$H,8)=0,"",VLOOKUP(A400,VocabularyNL!$A:$H,8)),"")</f>
        <v/>
      </c>
      <c r="R400" s="12" t="str">
        <f>IFERROR(IF(VLOOKUP(A400,VocabularyFR!$A:$H,8)=0,"",VLOOKUP(A400,VocabularyFR!$A:$H,8)),"")</f>
        <v/>
      </c>
      <c r="S400" s="12" t="str">
        <f>VLOOKUP(Table9[[#This Row],[Id]],Vocabulary!A:K,11)</f>
        <v>no</v>
      </c>
      <c r="T400" s="12" t="str">
        <f>VLOOKUP(Table9[[#This Row],[Id]],Vocabulary!A:L,12)</f>
        <v>no</v>
      </c>
    </row>
    <row r="401" spans="1:20" ht="100.8" hidden="1" x14ac:dyDescent="0.3">
      <c r="A401" s="4">
        <v>468</v>
      </c>
      <c r="B401" s="12" t="str">
        <f>IF($A401&lt;&gt;"",IF(VLOOKUP($A401,VocabularyAdoption!$A:$K,8,)=0,"",VLOOKUP($A401,VocabularyAdoption!$A:$K,8,)),"")</f>
        <v/>
      </c>
      <c r="C401" s="12" t="str">
        <f>IF($A401&lt;&gt;"",VLOOKUP($A401,Vocabulary!$A:$J,6,),"")</f>
        <v>VL</v>
      </c>
      <c r="D401" s="12" t="str">
        <f>IF($A401&lt;&gt;"",VLOOKUP($A401,Vocabulary!$A:$J,8,),"")</f>
        <v>vl-persoon</v>
      </c>
      <c r="E401" s="12" t="str">
        <f>IFERROR(VLOOKUP(D401,Prefix!$A:$B,2,),"")</f>
        <v>http://data.vlaanderen.be/ns/persoon#</v>
      </c>
      <c r="F401" s="12" t="str">
        <f>IF($A401&lt;&gt;"",IF(VLOOKUP($A401,Vocabulary!$A:$J,9,)=0,"",VLOOKUP($A401,Vocabulary!$A:$J,9,)),"")</f>
        <v/>
      </c>
      <c r="G401" s="12" t="str">
        <f>IF($A401&lt;&gt;"",VLOOKUP($A401,Vocabulary!$A:$J,4,),"")</f>
        <v>Person</v>
      </c>
      <c r="H401" s="12" t="str">
        <f>IF($A401&lt;&gt;"",VLOOKUP($A401,Vocabulary!$A:$J,5,),"")</f>
        <v>Property</v>
      </c>
      <c r="I401" s="12" t="str">
        <f>IF(Table9[[#This Row],[URIName]]="",IF(AND(H401="ConceptScheme",LEFT(D401,7) &lt;&gt; "inspire", LEFT(D401,4) &lt;&gt; "oeaw"),CONCATENATE("&lt;",E401,LOWER(IF(F401="",J401,F401)),"&gt;"),CONCATENATE("&lt;",E401,IF(F401="",J401,F401),"&gt;")),CONCATENATE("&lt;",Table9[[#This Row],[URIName]],"&gt;"))</f>
        <v>&lt;http://data.vlaanderen.be/ns/persoon#gezinsrelatietype&gt;</v>
      </c>
      <c r="J401" s="12" t="str">
        <f>IF($A401&lt;&gt;"",VLOOKUP($A401,Vocabulary!$A:$J,2,),"")</f>
        <v>gezinsrelatietype</v>
      </c>
      <c r="K401" s="12" t="str">
        <f>IFERROR(IF(VLOOKUP(A401,VocabularyNL!$A:$G,6)=0,"",VLOOKUP(A401,VocabularyNL!$A:$G,6)),"")</f>
        <v>gezinsrelatietype</v>
      </c>
      <c r="L401" s="12" t="str">
        <f>IFERROR(IF(VLOOKUP(A401,VocabularyFR!$A:$G,6)=0,"",VLOOKUP(A401,VocabularyFR!$A:$G,6)),"")</f>
        <v/>
      </c>
      <c r="M401" s="12" t="str">
        <f>IFERROR(IF(VLOOKUP(A401,Vocabulary!$A:$F,3)=0,"",VLOOKUP(A401,Vocabulary!$A:$F,3)),"")</f>
        <v xml:space="preserve">Aard vd relatie. 
Gebruik
Wordt typisch bepaald tov het gezinshoofd. Bv als de vader gezinshoofd is en een gezinslid is zoon, dan zou als de grootvader gezinshoofd was datzelfde gezinslid kleinzoon zijn. </v>
      </c>
      <c r="N401" s="12" t="str">
        <f>IFERROR(IF(VLOOKUP(A401,VocabularyNL!$A:$H,7)=0,"",VLOOKUP(A401,VocabularyNL!$A:$H,7)),"")</f>
        <v xml:space="preserve">Aard vd relatie. 
Gebruik
Wordt typisch bepaald tov het gezinshoofd. Bv als de vader gezinshoofd is en een gezinslid is zoon, dan zou als de grootvader gezinshoofd was datzelfde gezinslid kleinzoon zijn. </v>
      </c>
      <c r="O401" s="12" t="str">
        <f>IFERROR(IF(VLOOKUP(A401,VocabularyFR!$A:$H,7)=0,"",VLOOKUP(A401,VocabularyFR!$A:$H,7)),"")</f>
        <v/>
      </c>
      <c r="P401" s="12" t="str">
        <f>IF($A401&lt;&gt;"",IF(VLOOKUP($A401,Vocabulary!$A:$J,7,)&lt;&gt;"",VLOOKUP($A401,Vocabulary!$A:$J,7,),""),"")</f>
        <v/>
      </c>
      <c r="Q401" s="12" t="str">
        <f>IFERROR(IF(VLOOKUP(A401,VocabularyNL!$A:$H,8)=0,"",VLOOKUP(A401,VocabularyNL!$A:$H,8)),"")</f>
        <v/>
      </c>
      <c r="R401" s="12" t="str">
        <f>IFERROR(IF(VLOOKUP(A401,VocabularyFR!$A:$H,8)=0,"",VLOOKUP(A401,VocabularyFR!$A:$H,8)),"")</f>
        <v/>
      </c>
      <c r="S401" s="12" t="str">
        <f>VLOOKUP(Table9[[#This Row],[Id]],Vocabulary!A:K,11)</f>
        <v>no</v>
      </c>
      <c r="T401" s="12" t="str">
        <f>VLOOKUP(Table9[[#This Row],[Id]],Vocabulary!A:L,12)</f>
        <v>no</v>
      </c>
    </row>
    <row r="402" spans="1:20" ht="28.8" hidden="1" x14ac:dyDescent="0.3">
      <c r="A402" s="4">
        <v>469</v>
      </c>
      <c r="B402" s="12" t="str">
        <f>IF($A402&lt;&gt;"",IF(VLOOKUP($A402,VocabularyAdoption!$A:$K,8,)=0,"",VLOOKUP($A402,VocabularyAdoption!$A:$K,8,)),"")</f>
        <v/>
      </c>
      <c r="C402" s="12" t="str">
        <f>IF($A402&lt;&gt;"",VLOOKUP($A402,Vocabulary!$A:$J,6,),"")</f>
        <v>VL</v>
      </c>
      <c r="D402" s="12" t="str">
        <f>IF($A402&lt;&gt;"",VLOOKUP($A402,Vocabulary!$A:$J,8,),"")</f>
        <v>vl-persoon</v>
      </c>
      <c r="E402" s="12" t="str">
        <f>IFERROR(VLOOKUP(D402,Prefix!$A:$B,2,),"")</f>
        <v>http://data.vlaanderen.be/ns/persoon#</v>
      </c>
      <c r="F402" s="12" t="str">
        <f>IF($A402&lt;&gt;"",IF(VLOOKUP($A402,Vocabulary!$A:$J,9,)=0,"",VLOOKUP($A402,Vocabulary!$A:$J,9,)),"")</f>
        <v/>
      </c>
      <c r="G402" s="12" t="str">
        <f>IF($A402&lt;&gt;"",VLOOKUP($A402,Vocabulary!$A:$J,4,),"")</f>
        <v>Person</v>
      </c>
      <c r="H402" s="12" t="str">
        <f>IF($A402&lt;&gt;"",VLOOKUP($A402,Vocabulary!$A:$J,5,),"")</f>
        <v>Property</v>
      </c>
      <c r="I402" s="12" t="str">
        <f>IF(Table9[[#This Row],[URIName]]="",IF(AND(H402="ConceptScheme",LEFT(D402,7) &lt;&gt; "inspire", LEFT(D402,4) &lt;&gt; "oeaw"),CONCATENATE("&lt;",E402,LOWER(IF(F402="",J402,F402)),"&gt;"),CONCATENATE("&lt;",E402,IF(F402="",J402,F402),"&gt;")),CONCATENATE("&lt;",Table9[[#This Row],[URIName]],"&gt;"))</f>
        <v>&lt;http://data.vlaanderen.be/ns/persoon#heeftBurgerlijkeStaat&gt;</v>
      </c>
      <c r="J402" s="12" t="str">
        <f>IF($A402&lt;&gt;"",VLOOKUP($A402,Vocabulary!$A:$J,2,),"")</f>
        <v>heeftBurgerlijkeStaat</v>
      </c>
      <c r="K402" s="12" t="str">
        <f>IFERROR(IF(VLOOKUP(A402,VocabularyNL!$A:$G,6)=0,"",VLOOKUP(A402,VocabularyNL!$A:$G,6)),"")</f>
        <v>heeftBurgerlijkeStaat</v>
      </c>
      <c r="L402" s="12" t="str">
        <f>IFERROR(IF(VLOOKUP(A402,VocabularyFR!$A:$G,6)=0,"",VLOOKUP(A402,VocabularyFR!$A:$G,6)),"")</f>
        <v/>
      </c>
      <c r="M402" s="12" t="str">
        <f>IFERROR(IF(VLOOKUP(A402,Vocabulary!$A:$F,3)=0,"",VLOOKUP(A402,Vocabulary!$A:$F,3)),"")</f>
        <v>Burgerlijke staat vd Persoon.</v>
      </c>
      <c r="N402" s="12" t="str">
        <f>IFERROR(IF(VLOOKUP(A402,VocabularyNL!$A:$H,7)=0,"",VLOOKUP(A402,VocabularyNL!$A:$H,7)),"")</f>
        <v>Burgerlijke staat vd Persoon.</v>
      </c>
      <c r="O402" s="12" t="str">
        <f>IFERROR(IF(VLOOKUP(A402,VocabularyFR!$A:$H,7)=0,"",VLOOKUP(A402,VocabularyFR!$A:$H,7)),"")</f>
        <v/>
      </c>
      <c r="P402" s="12" t="str">
        <f>IF($A402&lt;&gt;"",IF(VLOOKUP($A402,Vocabulary!$A:$J,7,)&lt;&gt;"",VLOOKUP($A402,Vocabulary!$A:$J,7,),""),"")</f>
        <v/>
      </c>
      <c r="Q402" s="12" t="str">
        <f>IFERROR(IF(VLOOKUP(A402,VocabularyNL!$A:$H,8)=0,"",VLOOKUP(A402,VocabularyNL!$A:$H,8)),"")</f>
        <v/>
      </c>
      <c r="R402" s="12" t="str">
        <f>IFERROR(IF(VLOOKUP(A402,VocabularyFR!$A:$H,8)=0,"",VLOOKUP(A402,VocabularyFR!$A:$H,8)),"")</f>
        <v/>
      </c>
      <c r="S402" s="12" t="str">
        <f>VLOOKUP(Table9[[#This Row],[Id]],Vocabulary!A:K,11)</f>
        <v>no</v>
      </c>
      <c r="T402" s="12" t="str">
        <f>VLOOKUP(Table9[[#This Row],[Id]],Vocabulary!A:L,12)</f>
        <v>no</v>
      </c>
    </row>
    <row r="403" spans="1:20" ht="28.8" hidden="1" x14ac:dyDescent="0.3">
      <c r="A403" s="4">
        <v>470</v>
      </c>
      <c r="B403" s="12" t="str">
        <f>IF($A403&lt;&gt;"",IF(VLOOKUP($A403,VocabularyAdoption!$A:$K,8,)=0,"",VLOOKUP($A403,VocabularyAdoption!$A:$K,8,)),"")</f>
        <v/>
      </c>
      <c r="C403" s="12" t="str">
        <f>IF($A403&lt;&gt;"",VLOOKUP($A403,Vocabulary!$A:$J,6,),"")</f>
        <v>VL</v>
      </c>
      <c r="D403" s="12" t="str">
        <f>IF($A403&lt;&gt;"",VLOOKUP($A403,Vocabulary!$A:$J,8,),"")</f>
        <v>vl-persoon</v>
      </c>
      <c r="E403" s="12" t="str">
        <f>IFERROR(VLOOKUP(D403,Prefix!$A:$B,2,),"")</f>
        <v>http://data.vlaanderen.be/ns/persoon#</v>
      </c>
      <c r="F403" s="12" t="str">
        <f>IF($A403&lt;&gt;"",IF(VLOOKUP($A403,Vocabulary!$A:$J,9,)=0,"",VLOOKUP($A403,Vocabulary!$A:$J,9,)),"")</f>
        <v/>
      </c>
      <c r="G403" s="12" t="str">
        <f>IF($A403&lt;&gt;"",VLOOKUP($A403,Vocabulary!$A:$J,4,),"")</f>
        <v>Person</v>
      </c>
      <c r="H403" s="12" t="str">
        <f>IF($A403&lt;&gt;"",VLOOKUP($A403,Vocabulary!$A:$J,5,),"")</f>
        <v>Property</v>
      </c>
      <c r="I403" s="12" t="str">
        <f>IF(Table9[[#This Row],[URIName]]="",IF(AND(H403="ConceptScheme",LEFT(D403,7) &lt;&gt; "inspire", LEFT(D403,4) &lt;&gt; "oeaw"),CONCATENATE("&lt;",E403,LOWER(IF(F403="",J403,F403)),"&gt;"),CONCATENATE("&lt;",E403,IF(F403="",J403,F403),"&gt;")),CONCATENATE("&lt;",Table9[[#This Row],[URIName]],"&gt;"))</f>
        <v>&lt;http://data.vlaanderen.be/ns/persoon#heeftGeboorte&gt;</v>
      </c>
      <c r="J403" s="12" t="str">
        <f>IF($A403&lt;&gt;"",VLOOKUP($A403,Vocabulary!$A:$J,2,),"")</f>
        <v>heeftGeboorte</v>
      </c>
      <c r="K403" s="12" t="str">
        <f>IFERROR(IF(VLOOKUP(A403,VocabularyNL!$A:$G,6)=0,"",VLOOKUP(A403,VocabularyNL!$A:$G,6)),"")</f>
        <v>heeftGeboorte</v>
      </c>
      <c r="L403" s="12" t="str">
        <f>IFERROR(IF(VLOOKUP(A403,VocabularyFR!$A:$G,6)=0,"",VLOOKUP(A403,VocabularyFR!$A:$G,6)),"")</f>
        <v/>
      </c>
      <c r="M403" s="12" t="str">
        <f>IFERROR(IF(VLOOKUP(A403,Vocabulary!$A:$F,3)=0,"",VLOOKUP(A403,Vocabulary!$A:$F,3)),"")</f>
        <v>Verwijst naar de geboortegegevens vd persoon.</v>
      </c>
      <c r="N403" s="12" t="str">
        <f>IFERROR(IF(VLOOKUP(A403,VocabularyNL!$A:$H,7)=0,"",VLOOKUP(A403,VocabularyNL!$A:$H,7)),"")</f>
        <v>Verwijst naar de geboortegegevens vd persoon.</v>
      </c>
      <c r="O403" s="12" t="str">
        <f>IFERROR(IF(VLOOKUP(A403,VocabularyFR!$A:$H,7)=0,"",VLOOKUP(A403,VocabularyFR!$A:$H,7)),"")</f>
        <v/>
      </c>
      <c r="P403" s="12" t="str">
        <f>IF($A403&lt;&gt;"",IF(VLOOKUP($A403,Vocabulary!$A:$J,7,)&lt;&gt;"",VLOOKUP($A403,Vocabulary!$A:$J,7,),""),"")</f>
        <v/>
      </c>
      <c r="Q403" s="12" t="str">
        <f>IFERROR(IF(VLOOKUP(A403,VocabularyNL!$A:$H,8)=0,"",VLOOKUP(A403,VocabularyNL!$A:$H,8)),"")</f>
        <v/>
      </c>
      <c r="R403" s="12" t="str">
        <f>IFERROR(IF(VLOOKUP(A403,VocabularyFR!$A:$H,8)=0,"",VLOOKUP(A403,VocabularyFR!$A:$H,8)),"")</f>
        <v/>
      </c>
      <c r="S403" s="12" t="str">
        <f>VLOOKUP(Table9[[#This Row],[Id]],Vocabulary!A:K,11)</f>
        <v>no</v>
      </c>
      <c r="T403" s="12" t="str">
        <f>VLOOKUP(Table9[[#This Row],[Id]],Vocabulary!A:L,12)</f>
        <v>no</v>
      </c>
    </row>
    <row r="404" spans="1:20" ht="86.4" hidden="1" x14ac:dyDescent="0.3">
      <c r="A404" s="4">
        <v>471</v>
      </c>
      <c r="B404" s="12" t="str">
        <f>IF($A404&lt;&gt;"",IF(VLOOKUP($A404,VocabularyAdoption!$A:$K,8,)=0,"",VLOOKUP($A404,VocabularyAdoption!$A:$K,8,)),"")</f>
        <v/>
      </c>
      <c r="C404" s="12" t="str">
        <f>IF($A404&lt;&gt;"",VLOOKUP($A404,Vocabulary!$A:$J,6,),"")</f>
        <v>VL</v>
      </c>
      <c r="D404" s="12" t="str">
        <f>IF($A404&lt;&gt;"",VLOOKUP($A404,Vocabulary!$A:$J,8,),"")</f>
        <v>vl-persoon</v>
      </c>
      <c r="E404" s="12" t="str">
        <f>IFERROR(VLOOKUP(D404,Prefix!$A:$B,2,),"")</f>
        <v>http://data.vlaanderen.be/ns/persoon#</v>
      </c>
      <c r="F404" s="12" t="str">
        <f>IF($A404&lt;&gt;"",IF(VLOOKUP($A404,Vocabulary!$A:$J,9,)=0,"",VLOOKUP($A404,Vocabulary!$A:$J,9,)),"")</f>
        <v/>
      </c>
      <c r="G404" s="12" t="str">
        <f>IF($A404&lt;&gt;"",VLOOKUP($A404,Vocabulary!$A:$J,4,),"")</f>
        <v>Person</v>
      </c>
      <c r="H404" s="12" t="str">
        <f>IF($A404&lt;&gt;"",VLOOKUP($A404,Vocabulary!$A:$J,5,),"")</f>
        <v>Property</v>
      </c>
      <c r="I404" s="12" t="str">
        <f>IF(Table9[[#This Row],[URIName]]="",IF(AND(H404="ConceptScheme",LEFT(D404,7) &lt;&gt; "inspire", LEFT(D404,4) &lt;&gt; "oeaw"),CONCATENATE("&lt;",E404,LOWER(IF(F404="",J404,F404)),"&gt;"),CONCATENATE("&lt;",E404,IF(F404="",J404,F404),"&gt;")),CONCATENATE("&lt;",Table9[[#This Row],[URIName]],"&gt;"))</f>
        <v>&lt;http://data.vlaanderen.be/ns/persoon#heeftInwonerschap&gt;</v>
      </c>
      <c r="J404" s="12" t="str">
        <f>IF($A404&lt;&gt;"",VLOOKUP($A404,Vocabulary!$A:$J,2,),"")</f>
        <v>heeftInwonerschap</v>
      </c>
      <c r="K404" s="12" t="str">
        <f>IFERROR(IF(VLOOKUP(A404,VocabularyNL!$A:$G,6)=0,"",VLOOKUP(A404,VocabularyNL!$A:$G,6)),"")</f>
        <v>heeftInwonerschap</v>
      </c>
      <c r="L404" s="12" t="str">
        <f>IFERROR(IF(VLOOKUP(A404,VocabularyFR!$A:$G,6)=0,"",VLOOKUP(A404,VocabularyFR!$A:$G,6)),"")</f>
        <v/>
      </c>
      <c r="M404" s="12" t="str">
        <f>IFERROR(IF(VLOOKUP(A404,Vocabulary!$A:$F,3)=0,"",VLOOKUP(A404,Vocabulary!$A:$F,3)),"")</f>
        <v xml:space="preserve">Inwonerschap vd persoon. 
Gebruik
De entiteit inwonerschap beschrijft het inwonerschap in meer detail (oa de jurisdictie waarbinnen het gedefinieerd is). </v>
      </c>
      <c r="N404" s="12" t="str">
        <f>IFERROR(IF(VLOOKUP(A404,VocabularyNL!$A:$H,7)=0,"",VLOOKUP(A404,VocabularyNL!$A:$H,7)),"")</f>
        <v xml:space="preserve">Inwonerschap vd persoon. 
Gebruik
De entiteit inwonerschap beschrijft het inwonerschap in meer detail (oa de jurisdictie waarbinnen het gedefinieerd is). </v>
      </c>
      <c r="O404" s="12" t="str">
        <f>IFERROR(IF(VLOOKUP(A404,VocabularyFR!$A:$H,7)=0,"",VLOOKUP(A404,VocabularyFR!$A:$H,7)),"")</f>
        <v/>
      </c>
      <c r="P404" s="12" t="str">
        <f>IF($A404&lt;&gt;"",IF(VLOOKUP($A404,Vocabulary!$A:$J,7,)&lt;&gt;"",VLOOKUP($A404,Vocabulary!$A:$J,7,),""),"")</f>
        <v/>
      </c>
      <c r="Q404" s="12" t="str">
        <f>IFERROR(IF(VLOOKUP(A404,VocabularyNL!$A:$H,8)=0,"",VLOOKUP(A404,VocabularyNL!$A:$H,8)),"")</f>
        <v/>
      </c>
      <c r="R404" s="12" t="str">
        <f>IFERROR(IF(VLOOKUP(A404,VocabularyFR!$A:$H,8)=0,"",VLOOKUP(A404,VocabularyFR!$A:$H,8)),"")</f>
        <v/>
      </c>
      <c r="S404" s="12" t="str">
        <f>VLOOKUP(Table9[[#This Row],[Id]],Vocabulary!A:K,11)</f>
        <v>no</v>
      </c>
      <c r="T404" s="12" t="str">
        <f>VLOOKUP(Table9[[#This Row],[Id]],Vocabulary!A:L,12)</f>
        <v>no</v>
      </c>
    </row>
    <row r="405" spans="1:20" ht="28.8" hidden="1" x14ac:dyDescent="0.3">
      <c r="A405" s="4">
        <v>472</v>
      </c>
      <c r="B405" s="12" t="str">
        <f>IF($A405&lt;&gt;"",IF(VLOOKUP($A405,VocabularyAdoption!$A:$K,8,)=0,"",VLOOKUP($A405,VocabularyAdoption!$A:$K,8,)),"")</f>
        <v/>
      </c>
      <c r="C405" s="12" t="str">
        <f>IF($A405&lt;&gt;"",VLOOKUP($A405,Vocabulary!$A:$J,6,),"")</f>
        <v>VL</v>
      </c>
      <c r="D405" s="12" t="str">
        <f>IF($A405&lt;&gt;"",VLOOKUP($A405,Vocabulary!$A:$J,8,),"")</f>
        <v>vl-persoon</v>
      </c>
      <c r="E405" s="12" t="str">
        <f>IFERROR(VLOOKUP(D405,Prefix!$A:$B,2,),"")</f>
        <v>http://data.vlaanderen.be/ns/persoon#</v>
      </c>
      <c r="F405" s="12" t="str">
        <f>IF($A405&lt;&gt;"",IF(VLOOKUP($A405,Vocabulary!$A:$J,9,)=0,"",VLOOKUP($A405,Vocabulary!$A:$J,9,)),"")</f>
        <v/>
      </c>
      <c r="G405" s="12" t="str">
        <f>IF($A405&lt;&gt;"",VLOOKUP($A405,Vocabulary!$A:$J,4,),"")</f>
        <v>Person</v>
      </c>
      <c r="H405" s="12" t="str">
        <f>IF($A405&lt;&gt;"",VLOOKUP($A405,Vocabulary!$A:$J,5,),"")</f>
        <v>Property</v>
      </c>
      <c r="I405" s="12" t="str">
        <f>IF(Table9[[#This Row],[URIName]]="",IF(AND(H405="ConceptScheme",LEFT(D405,7) &lt;&gt; "inspire", LEFT(D405,4) &lt;&gt; "oeaw"),CONCATENATE("&lt;",E405,LOWER(IF(F405="",J405,F405)),"&gt;"),CONCATENATE("&lt;",E405,IF(F405="",J405,F405),"&gt;")),CONCATENATE("&lt;",Table9[[#This Row],[URIName]],"&gt;"))</f>
        <v>&lt;http://data.vlaanderen.be/ns/persoon#heeftNationaliteit&gt;</v>
      </c>
      <c r="J405" s="12" t="str">
        <f>IF($A405&lt;&gt;"",VLOOKUP($A405,Vocabulary!$A:$J,2,),"")</f>
        <v>heeftNationaliteit</v>
      </c>
      <c r="K405" s="12" t="str">
        <f>IFERROR(IF(VLOOKUP(A405,VocabularyNL!$A:$G,6)=0,"",VLOOKUP(A405,VocabularyNL!$A:$G,6)),"")</f>
        <v>heeftNationaliteit</v>
      </c>
      <c r="L405" s="12" t="str">
        <f>IFERROR(IF(VLOOKUP(A405,VocabularyFR!$A:$G,6)=0,"",VLOOKUP(A405,VocabularyFR!$A:$G,6)),"")</f>
        <v/>
      </c>
      <c r="M405" s="12" t="str">
        <f>IFERROR(IF(VLOOKUP(A405,Vocabulary!$A:$F,3)=0,"",VLOOKUP(A405,Vocabulary!$A:$F,3)),"")</f>
        <v>Nationaliteit vd persoon.</v>
      </c>
      <c r="N405" s="12" t="str">
        <f>IFERROR(IF(VLOOKUP(A405,VocabularyNL!$A:$H,7)=0,"",VLOOKUP(A405,VocabularyNL!$A:$H,7)),"")</f>
        <v>Nationaliteit vd persoon.</v>
      </c>
      <c r="O405" s="12" t="str">
        <f>IFERROR(IF(VLOOKUP(A405,VocabularyFR!$A:$H,7)=0,"",VLOOKUP(A405,VocabularyFR!$A:$H,7)),"")</f>
        <v/>
      </c>
      <c r="P405" s="12" t="str">
        <f>IF($A405&lt;&gt;"",IF(VLOOKUP($A405,Vocabulary!$A:$J,7,)&lt;&gt;"",VLOOKUP($A405,Vocabulary!$A:$J,7,),""),"")</f>
        <v/>
      </c>
      <c r="Q405" s="12" t="str">
        <f>IFERROR(IF(VLOOKUP(A405,VocabularyNL!$A:$H,8)=0,"",VLOOKUP(A405,VocabularyNL!$A:$H,8)),"")</f>
        <v/>
      </c>
      <c r="R405" s="12" t="str">
        <f>IFERROR(IF(VLOOKUP(A405,VocabularyFR!$A:$H,8)=0,"",VLOOKUP(A405,VocabularyFR!$A:$H,8)),"")</f>
        <v/>
      </c>
      <c r="S405" s="12" t="str">
        <f>VLOOKUP(Table9[[#This Row],[Id]],Vocabulary!A:K,11)</f>
        <v>no</v>
      </c>
      <c r="T405" s="12" t="str">
        <f>VLOOKUP(Table9[[#This Row],[Id]],Vocabulary!A:L,12)</f>
        <v>no</v>
      </c>
    </row>
    <row r="406" spans="1:20" ht="28.8" hidden="1" x14ac:dyDescent="0.3">
      <c r="A406" s="4">
        <v>473</v>
      </c>
      <c r="B406" s="12" t="str">
        <f>IF($A406&lt;&gt;"",IF(VLOOKUP($A406,VocabularyAdoption!$A:$K,8,)=0,"",VLOOKUP($A406,VocabularyAdoption!$A:$K,8,)),"")</f>
        <v/>
      </c>
      <c r="C406" s="12" t="str">
        <f>IF($A406&lt;&gt;"",VLOOKUP($A406,Vocabulary!$A:$J,6,),"")</f>
        <v>VL</v>
      </c>
      <c r="D406" s="12" t="str">
        <f>IF($A406&lt;&gt;"",VLOOKUP($A406,Vocabulary!$A:$J,8,),"")</f>
        <v>vl-persoon</v>
      </c>
      <c r="E406" s="12" t="str">
        <f>IFERROR(VLOOKUP(D406,Prefix!$A:$B,2,),"")</f>
        <v>http://data.vlaanderen.be/ns/persoon#</v>
      </c>
      <c r="F406" s="12" t="str">
        <f>IF($A406&lt;&gt;"",IF(VLOOKUP($A406,Vocabulary!$A:$J,9,)=0,"",VLOOKUP($A406,Vocabulary!$A:$J,9,)),"")</f>
        <v/>
      </c>
      <c r="G406" s="12" t="str">
        <f>IF($A406&lt;&gt;"",VLOOKUP($A406,Vocabulary!$A:$J,4,),"")</f>
        <v>Person</v>
      </c>
      <c r="H406" s="12" t="str">
        <f>IF($A406&lt;&gt;"",VLOOKUP($A406,Vocabulary!$A:$J,5,),"")</f>
        <v>Property</v>
      </c>
      <c r="I406" s="12" t="str">
        <f>IF(Table9[[#This Row],[URIName]]="",IF(AND(H406="ConceptScheme",LEFT(D406,7) &lt;&gt; "inspire", LEFT(D406,4) &lt;&gt; "oeaw"),CONCATENATE("&lt;",E406,LOWER(IF(F406="",J406,F406)),"&gt;"),CONCATENATE("&lt;",E406,IF(F406="",J406,F406),"&gt;")),CONCATENATE("&lt;",Table9[[#This Row],[URIName]],"&gt;"))</f>
        <v>&lt;http://data.vlaanderen.be/ns/persoon#heeftOverlijden&gt;</v>
      </c>
      <c r="J406" s="12" t="str">
        <f>IF($A406&lt;&gt;"",VLOOKUP($A406,Vocabulary!$A:$J,2,),"")</f>
        <v>heeftOverlijden</v>
      </c>
      <c r="K406" s="12" t="str">
        <f>IFERROR(IF(VLOOKUP(A406,VocabularyNL!$A:$G,6)=0,"",VLOOKUP(A406,VocabularyNL!$A:$G,6)),"")</f>
        <v>heeftOverlijden</v>
      </c>
      <c r="L406" s="12" t="str">
        <f>IFERROR(IF(VLOOKUP(A406,VocabularyFR!$A:$G,6)=0,"",VLOOKUP(A406,VocabularyFR!$A:$G,6)),"")</f>
        <v/>
      </c>
      <c r="M406" s="12" t="str">
        <f>IFERROR(IF(VLOOKUP(A406,Vocabulary!$A:$F,3)=0,"",VLOOKUP(A406,Vocabulary!$A:$F,3)),"")</f>
        <v>Verwijst naar de overlijdensgegevens vd persoon.</v>
      </c>
      <c r="N406" s="12" t="str">
        <f>IFERROR(IF(VLOOKUP(A406,VocabularyNL!$A:$H,7)=0,"",VLOOKUP(A406,VocabularyNL!$A:$H,7)),"")</f>
        <v>Verwijst naar de overlijdensgegevens vd persoon.</v>
      </c>
      <c r="O406" s="12" t="str">
        <f>IFERROR(IF(VLOOKUP(A406,VocabularyFR!$A:$H,7)=0,"",VLOOKUP(A406,VocabularyFR!$A:$H,7)),"")</f>
        <v/>
      </c>
      <c r="P406" s="12" t="str">
        <f>IF($A406&lt;&gt;"",IF(VLOOKUP($A406,Vocabulary!$A:$J,7,)&lt;&gt;"",VLOOKUP($A406,Vocabulary!$A:$J,7,),""),"")</f>
        <v/>
      </c>
      <c r="Q406" s="12" t="str">
        <f>IFERROR(IF(VLOOKUP(A406,VocabularyNL!$A:$H,8)=0,"",VLOOKUP(A406,VocabularyNL!$A:$H,8)),"")</f>
        <v/>
      </c>
      <c r="R406" s="12" t="str">
        <f>IFERROR(IF(VLOOKUP(A406,VocabularyFR!$A:$H,8)=0,"",VLOOKUP(A406,VocabularyFR!$A:$H,8)),"")</f>
        <v/>
      </c>
      <c r="S406" s="12" t="str">
        <f>VLOOKUP(Table9[[#This Row],[Id]],Vocabulary!A:K,11)</f>
        <v>no</v>
      </c>
      <c r="T406" s="12" t="str">
        <f>VLOOKUP(Table9[[#This Row],[Id]],Vocabulary!A:L,12)</f>
        <v>no</v>
      </c>
    </row>
    <row r="407" spans="1:20" ht="28.8" hidden="1" x14ac:dyDescent="0.3">
      <c r="A407" s="4">
        <v>474</v>
      </c>
      <c r="B407" s="12" t="str">
        <f>IF($A407&lt;&gt;"",IF(VLOOKUP($A407,VocabularyAdoption!$A:$K,8,)=0,"",VLOOKUP($A407,VocabularyAdoption!$A:$K,8,)),"")</f>
        <v/>
      </c>
      <c r="C407" s="12" t="str">
        <f>IF($A407&lt;&gt;"",VLOOKUP($A407,Vocabulary!$A:$J,6,),"")</f>
        <v>VL</v>
      </c>
      <c r="D407" s="12" t="str">
        <f>IF($A407&lt;&gt;"",VLOOKUP($A407,Vocabulary!$A:$J,8,),"")</f>
        <v>vl-persoon</v>
      </c>
      <c r="E407" s="12" t="str">
        <f>IFERROR(VLOOKUP(D407,Prefix!$A:$B,2,),"")</f>
        <v>http://data.vlaanderen.be/ns/persoon#</v>
      </c>
      <c r="F407" s="12" t="str">
        <f>IF($A407&lt;&gt;"",IF(VLOOKUP($A407,Vocabulary!$A:$J,9,)=0,"",VLOOKUP($A407,Vocabulary!$A:$J,9,)),"")</f>
        <v/>
      </c>
      <c r="G407" s="12" t="str">
        <f>IF($A407&lt;&gt;"",VLOOKUP($A407,Vocabulary!$A:$J,4,),"")</f>
        <v>Person</v>
      </c>
      <c r="H407" s="12" t="str">
        <f>IF($A407&lt;&gt;"",VLOOKUP($A407,Vocabulary!$A:$J,5,),"")</f>
        <v>Property</v>
      </c>
      <c r="I407" s="12" t="str">
        <f>IF(Table9[[#This Row],[URIName]]="",IF(AND(H407="ConceptScheme",LEFT(D407,7) &lt;&gt; "inspire", LEFT(D407,4) &lt;&gt; "oeaw"),CONCATENATE("&lt;",E407,LOWER(IF(F407="",J407,F407)),"&gt;"),CONCATENATE("&lt;",E407,IF(F407="",J407,F407),"&gt;")),CONCATENATE("&lt;",Table9[[#This Row],[URIName]],"&gt;"))</f>
        <v>&lt;http://data.vlaanderen.be/ns/persoon#heeftPersoonsrelatie&gt;</v>
      </c>
      <c r="J407" s="12" t="str">
        <f>IF($A407&lt;&gt;"",VLOOKUP($A407,Vocabulary!$A:$J,2,),"")</f>
        <v>heeftPersoonsrelatie</v>
      </c>
      <c r="K407" s="12" t="str">
        <f>IFERROR(IF(VLOOKUP(A407,VocabularyNL!$A:$G,6)=0,"",VLOOKUP(A407,VocabularyNL!$A:$G,6)),"")</f>
        <v>heeftPersoonsrelatie</v>
      </c>
      <c r="L407" s="12" t="str">
        <f>IFERROR(IF(VLOOKUP(A407,VocabularyFR!$A:$G,6)=0,"",VLOOKUP(A407,VocabularyFR!$A:$G,6)),"")</f>
        <v/>
      </c>
      <c r="M407" s="12" t="str">
        <f>IFERROR(IF(VLOOKUP(A407,Vocabulary!$A:$F,3)=0,"",VLOOKUP(A407,Vocabulary!$A:$F,3)),"")</f>
        <v>Relatie van een persoon (met een ander persoon).</v>
      </c>
      <c r="N407" s="12" t="str">
        <f>IFERROR(IF(VLOOKUP(A407,VocabularyNL!$A:$H,7)=0,"",VLOOKUP(A407,VocabularyNL!$A:$H,7)),"")</f>
        <v>Relatie van een persoon (met een ander persoon).</v>
      </c>
      <c r="O407" s="12" t="str">
        <f>IFERROR(IF(VLOOKUP(A407,VocabularyFR!$A:$H,7)=0,"",VLOOKUP(A407,VocabularyFR!$A:$H,7)),"")</f>
        <v/>
      </c>
      <c r="P407" s="12" t="str">
        <f>IF($A407&lt;&gt;"",IF(VLOOKUP($A407,Vocabulary!$A:$J,7,)&lt;&gt;"",VLOOKUP($A407,Vocabulary!$A:$J,7,),""),"")</f>
        <v/>
      </c>
      <c r="Q407" s="12" t="str">
        <f>IFERROR(IF(VLOOKUP(A407,VocabularyNL!$A:$H,8)=0,"",VLOOKUP(A407,VocabularyNL!$A:$H,8)),"")</f>
        <v/>
      </c>
      <c r="R407" s="12" t="str">
        <f>IFERROR(IF(VLOOKUP(A407,VocabularyFR!$A:$H,8)=0,"",VLOOKUP(A407,VocabularyFR!$A:$H,8)),"")</f>
        <v/>
      </c>
      <c r="S407" s="12" t="str">
        <f>VLOOKUP(Table9[[#This Row],[Id]],Vocabulary!A:K,11)</f>
        <v>no</v>
      </c>
      <c r="T407" s="12" t="str">
        <f>VLOOKUP(Table9[[#This Row],[Id]],Vocabulary!A:L,12)</f>
        <v>no</v>
      </c>
    </row>
    <row r="408" spans="1:20" ht="86.4" hidden="1" x14ac:dyDescent="0.3">
      <c r="A408" s="4">
        <v>475</v>
      </c>
      <c r="B408" s="12" t="str">
        <f>IF($A408&lt;&gt;"",IF(VLOOKUP($A408,VocabularyAdoption!$A:$K,8,)=0,"",VLOOKUP($A408,VocabularyAdoption!$A:$K,8,)),"")</f>
        <v/>
      </c>
      <c r="C408" s="12" t="str">
        <f>IF($A408&lt;&gt;"",VLOOKUP($A408,Vocabulary!$A:$J,6,),"")</f>
        <v>VL</v>
      </c>
      <c r="D408" s="12" t="str">
        <f>IF($A408&lt;&gt;"",VLOOKUP($A408,Vocabulary!$A:$J,8,),"")</f>
        <v>vl-persoon</v>
      </c>
      <c r="E408" s="12" t="str">
        <f>IFERROR(VLOOKUP(D408,Prefix!$A:$B,2,),"")</f>
        <v>http://data.vlaanderen.be/ns/persoon#</v>
      </c>
      <c r="F408" s="12" t="str">
        <f>IF($A408&lt;&gt;"",IF(VLOOKUP($A408,Vocabulary!$A:$J,9,)=0,"",VLOOKUP($A408,Vocabulary!$A:$J,9,)),"")</f>
        <v/>
      </c>
      <c r="G408" s="12" t="str">
        <f>IF($A408&lt;&gt;"",VLOOKUP($A408,Vocabulary!$A:$J,4,),"")</f>
        <v>Person</v>
      </c>
      <c r="H408" s="12" t="str">
        <f>IF($A408&lt;&gt;"",VLOOKUP($A408,Vocabulary!$A:$J,5,),"")</f>
        <v>Property</v>
      </c>
      <c r="I408" s="12" t="str">
        <f>IF(Table9[[#This Row],[URIName]]="",IF(AND(H408="ConceptScheme",LEFT(D408,7) &lt;&gt; "inspire", LEFT(D408,4) &lt;&gt; "oeaw"),CONCATENATE("&lt;",E408,LOWER(IF(F408="",J408,F408)),"&gt;"),CONCATENATE("&lt;",E408,IF(F408="",J408,F408),"&gt;")),CONCATENATE("&lt;",Table9[[#This Row],[URIName]],"&gt;"))</f>
        <v>&lt;http://data.vlaanderen.be/ns/persoon#heeftStaatsburgerschap&gt;</v>
      </c>
      <c r="J408" s="12" t="str">
        <f>IF($A408&lt;&gt;"",VLOOKUP($A408,Vocabulary!$A:$J,2,),"")</f>
        <v>heeftStaatsburgerschap</v>
      </c>
      <c r="K408" s="12" t="str">
        <f>IFERROR(IF(VLOOKUP(A408,VocabularyNL!$A:$G,6)=0,"",VLOOKUP(A408,VocabularyNL!$A:$G,6)),"")</f>
        <v>heeftStaatsburgerschap</v>
      </c>
      <c r="L408" s="12" t="str">
        <f>IFERROR(IF(VLOOKUP(A408,VocabularyFR!$A:$G,6)=0,"",VLOOKUP(A408,VocabularyFR!$A:$G,6)),"")</f>
        <v/>
      </c>
      <c r="M408" s="12" t="str">
        <f>IFERROR(IF(VLOOKUP(A408,Vocabulary!$A:$F,3)=0,"",VLOOKUP(A408,Vocabulary!$A:$F,3)),"")</f>
        <v xml:space="preserve">Staatsburgerschap vd persoon. 
Gebruik
De entiteit staatsburgerschap beschrijft het staatsburgerschap in meer detail (oa de jurisdictie waarbinnen het gedefinieerd is). </v>
      </c>
      <c r="N408" s="12" t="str">
        <f>IFERROR(IF(VLOOKUP(A408,VocabularyNL!$A:$H,7)=0,"",VLOOKUP(A408,VocabularyNL!$A:$H,7)),"")</f>
        <v xml:space="preserve">Staatsburgerschap vd persoon. 
Gebruik
De entiteit staatsburgerschap beschrijft het staatsburgerschap in meer detail (oa de jurisdictie waarbinnen het gedefinieerd is). </v>
      </c>
      <c r="O408" s="12" t="str">
        <f>IFERROR(IF(VLOOKUP(A408,VocabularyFR!$A:$H,7)=0,"",VLOOKUP(A408,VocabularyFR!$A:$H,7)),"")</f>
        <v/>
      </c>
      <c r="P408" s="12" t="str">
        <f>IF($A408&lt;&gt;"",IF(VLOOKUP($A408,Vocabulary!$A:$J,7,)&lt;&gt;"",VLOOKUP($A408,Vocabulary!$A:$J,7,),""),"")</f>
        <v/>
      </c>
      <c r="Q408" s="12" t="str">
        <f>IFERROR(IF(VLOOKUP(A408,VocabularyNL!$A:$H,8)=0,"",VLOOKUP(A408,VocabularyNL!$A:$H,8)),"")</f>
        <v/>
      </c>
      <c r="R408" s="12" t="str">
        <f>IFERROR(IF(VLOOKUP(A408,VocabularyFR!$A:$H,8)=0,"",VLOOKUP(A408,VocabularyFR!$A:$H,8)),"")</f>
        <v/>
      </c>
      <c r="S408" s="12" t="str">
        <f>VLOOKUP(Table9[[#This Row],[Id]],Vocabulary!A:K,11)</f>
        <v>no</v>
      </c>
      <c r="T408" s="12" t="str">
        <f>VLOOKUP(Table9[[#This Row],[Id]],Vocabulary!A:L,12)</f>
        <v>no</v>
      </c>
    </row>
    <row r="409" spans="1:20" ht="28.8" hidden="1" x14ac:dyDescent="0.3">
      <c r="A409" s="4">
        <v>476</v>
      </c>
      <c r="B409" s="12" t="str">
        <f>IF($A409&lt;&gt;"",IF(VLOOKUP($A409,VocabularyAdoption!$A:$K,8,)=0,"",VLOOKUP($A409,VocabularyAdoption!$A:$K,8,)),"")</f>
        <v/>
      </c>
      <c r="C409" s="12" t="str">
        <f>IF($A409&lt;&gt;"",VLOOKUP($A409,Vocabulary!$A:$J,6,),"")</f>
        <v>VL</v>
      </c>
      <c r="D409" s="12" t="str">
        <f>IF($A409&lt;&gt;"",VLOOKUP($A409,Vocabulary!$A:$J,8,),"")</f>
        <v>vl-persoon</v>
      </c>
      <c r="E409" s="12" t="str">
        <f>IFERROR(VLOOKUP(D409,Prefix!$A:$B,2,),"")</f>
        <v>http://data.vlaanderen.be/ns/persoon#</v>
      </c>
      <c r="F409" s="12" t="str">
        <f>IF($A409&lt;&gt;"",IF(VLOOKUP($A409,Vocabulary!$A:$J,9,)=0,"",VLOOKUP($A409,Vocabulary!$A:$J,9,)),"")</f>
        <v/>
      </c>
      <c r="G409" s="12" t="str">
        <f>IF($A409&lt;&gt;"",VLOOKUP($A409,Vocabulary!$A:$J,4,),"")</f>
        <v>Person</v>
      </c>
      <c r="H409" s="12" t="str">
        <f>IF($A409&lt;&gt;"",VLOOKUP($A409,Vocabulary!$A:$J,5,),"")</f>
        <v>Property</v>
      </c>
      <c r="I409" s="12" t="str">
        <f>IF(Table9[[#This Row],[URIName]]="",IF(AND(H409="ConceptScheme",LEFT(D409,7) &lt;&gt; "inspire", LEFT(D409,4) &lt;&gt; "oeaw"),CONCATENATE("&lt;",E409,LOWER(IF(F409="",J409,F409)),"&gt;"),CONCATENATE("&lt;",E409,IF(F409="",J409,F409),"&gt;")),CONCATENATE("&lt;",Table9[[#This Row],[URIName]],"&gt;"))</f>
        <v>&lt;http://data.vlaanderen.be/ns/persoon#heeftVerblijfplaats&gt;</v>
      </c>
      <c r="J409" s="12" t="str">
        <f>IF($A409&lt;&gt;"",VLOOKUP($A409,Vocabulary!$A:$J,2,),"")</f>
        <v>heeftVerblijfplaats</v>
      </c>
      <c r="K409" s="12" t="str">
        <f>IFERROR(IF(VLOOKUP(A409,VocabularyNL!$A:$G,6)=0,"",VLOOKUP(A409,VocabularyNL!$A:$G,6)),"")</f>
        <v>heeftVerblijfplaats</v>
      </c>
      <c r="L409" s="12" t="str">
        <f>IFERROR(IF(VLOOKUP(A409,VocabularyFR!$A:$G,6)=0,"",VLOOKUP(A409,VocabularyFR!$A:$G,6)),"")</f>
        <v/>
      </c>
      <c r="M409" s="12" t="str">
        <f>IFERROR(IF(VLOOKUP(A409,Vocabulary!$A:$F,3)=0,"",VLOOKUP(A409,Vocabulary!$A:$F,3)),"")</f>
        <v>Plaats waar een persoon verblijft.</v>
      </c>
      <c r="N409" s="12" t="str">
        <f>IFERROR(IF(VLOOKUP(A409,VocabularyNL!$A:$H,7)=0,"",VLOOKUP(A409,VocabularyNL!$A:$H,7)),"")</f>
        <v>Plaats waar een persoon verblijft.</v>
      </c>
      <c r="O409" s="12" t="str">
        <f>IFERROR(IF(VLOOKUP(A409,VocabularyFR!$A:$H,7)=0,"",VLOOKUP(A409,VocabularyFR!$A:$H,7)),"")</f>
        <v/>
      </c>
      <c r="P409" s="12" t="str">
        <f>IF($A409&lt;&gt;"",IF(VLOOKUP($A409,Vocabulary!$A:$J,7,)&lt;&gt;"",VLOOKUP($A409,Vocabulary!$A:$J,7,),""),"")</f>
        <v/>
      </c>
      <c r="Q409" s="12" t="str">
        <f>IFERROR(IF(VLOOKUP(A409,VocabularyNL!$A:$H,8)=0,"",VLOOKUP(A409,VocabularyNL!$A:$H,8)),"")</f>
        <v/>
      </c>
      <c r="R409" s="12" t="str">
        <f>IFERROR(IF(VLOOKUP(A409,VocabularyFR!$A:$H,8)=0,"",VLOOKUP(A409,VocabularyFR!$A:$H,8)),"")</f>
        <v/>
      </c>
      <c r="S409" s="12" t="str">
        <f>VLOOKUP(Table9[[#This Row],[Id]],Vocabulary!A:K,11)</f>
        <v>no</v>
      </c>
      <c r="T409" s="12" t="str">
        <f>VLOOKUP(Table9[[#This Row],[Id]],Vocabulary!A:L,12)</f>
        <v>no</v>
      </c>
    </row>
    <row r="410" spans="1:20" ht="28.8" hidden="1" x14ac:dyDescent="0.3">
      <c r="A410" s="4">
        <v>477</v>
      </c>
      <c r="B410" s="12" t="str">
        <f>IF($A410&lt;&gt;"",IF(VLOOKUP($A410,VocabularyAdoption!$A:$K,8,)=0,"",VLOOKUP($A410,VocabularyAdoption!$A:$K,8,)),"")</f>
        <v/>
      </c>
      <c r="C410" s="12" t="str">
        <f>IF($A410&lt;&gt;"",VLOOKUP($A410,Vocabulary!$A:$J,6,),"")</f>
        <v>VL</v>
      </c>
      <c r="D410" s="12" t="str">
        <f>IF($A410&lt;&gt;"",VLOOKUP($A410,Vocabulary!$A:$J,8,),"")</f>
        <v>vl-persoon</v>
      </c>
      <c r="E410" s="12" t="str">
        <f>IFERROR(VLOOKUP(D410,Prefix!$A:$B,2,),"")</f>
        <v>http://data.vlaanderen.be/ns/persoon#</v>
      </c>
      <c r="F410" s="12" t="str">
        <f>IF($A410&lt;&gt;"",IF(VLOOKUP($A410,Vocabulary!$A:$J,9,)=0,"",VLOOKUP($A410,Vocabulary!$A:$J,9,)),"")</f>
        <v/>
      </c>
      <c r="G410" s="12" t="str">
        <f>IF($A410&lt;&gt;"",VLOOKUP($A410,Vocabulary!$A:$J,4,),"")</f>
        <v>Person</v>
      </c>
      <c r="H410" s="12" t="str">
        <f>IF($A410&lt;&gt;"",VLOOKUP($A410,Vocabulary!$A:$J,5,),"")</f>
        <v>Property</v>
      </c>
      <c r="I410" s="12" t="str">
        <f>IF(Table9[[#This Row],[URIName]]="",IF(AND(H410="ConceptScheme",LEFT(D410,7) &lt;&gt; "inspire", LEFT(D410,4) &lt;&gt; "oeaw"),CONCATENATE("&lt;",E410,LOWER(IF(F410="",J410,F410)),"&gt;"),CONCATENATE("&lt;",E410,IF(F410="",J410,F410),"&gt;")),CONCATENATE("&lt;",Table9[[#This Row],[URIName]],"&gt;"))</f>
        <v>&lt;http://data.vlaanderen.be/ns/persoon#isHoofdVan&gt;</v>
      </c>
      <c r="J410" s="12" t="str">
        <f>IF($A410&lt;&gt;"",VLOOKUP($A410,Vocabulary!$A:$J,2,),"")</f>
        <v>isHoofdVan</v>
      </c>
      <c r="K410" s="12" t="str">
        <f>IFERROR(IF(VLOOKUP(A410,VocabularyNL!$A:$G,6)=0,"",VLOOKUP(A410,VocabularyNL!$A:$G,6)),"")</f>
        <v>isHoofdVan</v>
      </c>
      <c r="L410" s="12" t="str">
        <f>IFERROR(IF(VLOOKUP(A410,VocabularyFR!$A:$G,6)=0,"",VLOOKUP(A410,VocabularyFR!$A:$G,6)),"")</f>
        <v/>
      </c>
      <c r="M410" s="12" t="str">
        <f>IFERROR(IF(VLOOKUP(A410,Vocabulary!$A:$F,3)=0,"",VLOOKUP(A410,Vocabulary!$A:$F,3)),"")</f>
        <v>Persoon die standaard het gezin vertegenwoordigt.</v>
      </c>
      <c r="N410" s="12" t="str">
        <f>IFERROR(IF(VLOOKUP(A410,VocabularyNL!$A:$H,7)=0,"",VLOOKUP(A410,VocabularyNL!$A:$H,7)),"")</f>
        <v>Persoon die standaard het gezin vertegenwoordigt.</v>
      </c>
      <c r="O410" s="12" t="str">
        <f>IFERROR(IF(VLOOKUP(A410,VocabularyFR!$A:$H,7)=0,"",VLOOKUP(A410,VocabularyFR!$A:$H,7)),"")</f>
        <v/>
      </c>
      <c r="P410" s="12" t="str">
        <f>IF($A410&lt;&gt;"",IF(VLOOKUP($A410,Vocabulary!$A:$J,7,)&lt;&gt;"",VLOOKUP($A410,Vocabulary!$A:$J,7,),""),"")</f>
        <v/>
      </c>
      <c r="Q410" s="12" t="str">
        <f>IFERROR(IF(VLOOKUP(A410,VocabularyNL!$A:$H,8)=0,"",VLOOKUP(A410,VocabularyNL!$A:$H,8)),"")</f>
        <v/>
      </c>
      <c r="R410" s="12" t="str">
        <f>IFERROR(IF(VLOOKUP(A410,VocabularyFR!$A:$H,8)=0,"",VLOOKUP(A410,VocabularyFR!$A:$H,8)),"")</f>
        <v/>
      </c>
      <c r="S410" s="12" t="str">
        <f>VLOOKUP(Table9[[#This Row],[Id]],Vocabulary!A:K,11)</f>
        <v>no</v>
      </c>
      <c r="T410" s="12" t="str">
        <f>VLOOKUP(Table9[[#This Row],[Id]],Vocabulary!A:L,12)</f>
        <v>no</v>
      </c>
    </row>
    <row r="411" spans="1:20" ht="28.8" hidden="1" x14ac:dyDescent="0.3">
      <c r="A411" s="4">
        <v>478</v>
      </c>
      <c r="B411" s="12" t="str">
        <f>IF($A411&lt;&gt;"",IF(VLOOKUP($A411,VocabularyAdoption!$A:$K,8,)=0,"",VLOOKUP($A411,VocabularyAdoption!$A:$K,8,)),"")</f>
        <v/>
      </c>
      <c r="C411" s="12" t="str">
        <f>IF($A411&lt;&gt;"",VLOOKUP($A411,Vocabulary!$A:$J,6,),"")</f>
        <v>VL</v>
      </c>
      <c r="D411" s="12" t="str">
        <f>IF($A411&lt;&gt;"",VLOOKUP($A411,Vocabulary!$A:$J,8,),"")</f>
        <v>vl-persoon</v>
      </c>
      <c r="E411" s="12" t="str">
        <f>IFERROR(VLOOKUP(D411,Prefix!$A:$B,2,),"")</f>
        <v>http://data.vlaanderen.be/ns/persoon#</v>
      </c>
      <c r="F411" s="12" t="str">
        <f>IF($A411&lt;&gt;"",IF(VLOOKUP($A411,Vocabulary!$A:$J,9,)=0,"",VLOOKUP($A411,Vocabulary!$A:$J,9,)),"")</f>
        <v/>
      </c>
      <c r="G411" s="12" t="str">
        <f>IF($A411&lt;&gt;"",VLOOKUP($A411,Vocabulary!$A:$J,4,),"")</f>
        <v>Person</v>
      </c>
      <c r="H411" s="12" t="str">
        <f>IF($A411&lt;&gt;"",VLOOKUP($A411,Vocabulary!$A:$J,5,),"")</f>
        <v>Property</v>
      </c>
      <c r="I411" s="12" t="str">
        <f>IF(Table9[[#This Row],[URIName]]="",IF(AND(H411="ConceptScheme",LEFT(D411,7) &lt;&gt; "inspire", LEFT(D411,4) &lt;&gt; "oeaw"),CONCATENATE("&lt;",E411,LOWER(IF(F411="",J411,F411)),"&gt;"),CONCATENATE("&lt;",E411,IF(F411="",J411,F411),"&gt;")),CONCATENATE("&lt;",Table9[[#This Row],[URIName]],"&gt;"))</f>
        <v>&lt;http://data.vlaanderen.be/ns/persoon#isLidVan&gt;</v>
      </c>
      <c r="J411" s="12" t="str">
        <f>IF($A411&lt;&gt;"",VLOOKUP($A411,Vocabulary!$A:$J,2,),"")</f>
        <v>isLidVan</v>
      </c>
      <c r="K411" s="12" t="str">
        <f>IFERROR(IF(VLOOKUP(A411,VocabularyNL!$A:$G,6)=0,"",VLOOKUP(A411,VocabularyNL!$A:$G,6)),"")</f>
        <v>isLidVan</v>
      </c>
      <c r="L411" s="12" t="str">
        <f>IFERROR(IF(VLOOKUP(A411,VocabularyFR!$A:$G,6)=0,"",VLOOKUP(A411,VocabularyFR!$A:$G,6)),"")</f>
        <v/>
      </c>
      <c r="M411" s="12" t="str">
        <f>IFERROR(IF(VLOOKUP(A411,Vocabulary!$A:$F,3)=0,"",VLOOKUP(A411,Vocabulary!$A:$F,3)),"")</f>
        <v>Persoon die tot een gezin behoort.</v>
      </c>
      <c r="N411" s="12" t="str">
        <f>IFERROR(IF(VLOOKUP(A411,VocabularyNL!$A:$H,7)=0,"",VLOOKUP(A411,VocabularyNL!$A:$H,7)),"")</f>
        <v>Persoon die tot een gezin behoort.</v>
      </c>
      <c r="O411" s="12" t="str">
        <f>IFERROR(IF(VLOOKUP(A411,VocabularyFR!$A:$H,7)=0,"",VLOOKUP(A411,VocabularyFR!$A:$H,7)),"")</f>
        <v/>
      </c>
      <c r="P411" s="12" t="str">
        <f>IF($A411&lt;&gt;"",IF(VLOOKUP($A411,Vocabulary!$A:$J,7,)&lt;&gt;"",VLOOKUP($A411,Vocabulary!$A:$J,7,),""),"")</f>
        <v/>
      </c>
      <c r="Q411" s="12" t="str">
        <f>IFERROR(IF(VLOOKUP(A411,VocabularyNL!$A:$H,8)=0,"",VLOOKUP(A411,VocabularyNL!$A:$H,8)),"")</f>
        <v/>
      </c>
      <c r="R411" s="12" t="str">
        <f>IFERROR(IF(VLOOKUP(A411,VocabularyFR!$A:$H,8)=0,"",VLOOKUP(A411,VocabularyFR!$A:$H,8)),"")</f>
        <v/>
      </c>
      <c r="S411" s="12" t="str">
        <f>VLOOKUP(Table9[[#This Row],[Id]],Vocabulary!A:K,11)</f>
        <v>no</v>
      </c>
      <c r="T411" s="12" t="str">
        <f>VLOOKUP(Table9[[#This Row],[Id]],Vocabulary!A:L,12)</f>
        <v>no</v>
      </c>
    </row>
    <row r="412" spans="1:20" ht="28.8" hidden="1" x14ac:dyDescent="0.3">
      <c r="A412" s="4">
        <v>479</v>
      </c>
      <c r="B412" s="12" t="str">
        <f>IF($A412&lt;&gt;"",IF(VLOOKUP($A412,VocabularyAdoption!$A:$K,8,)=0,"",VLOOKUP($A412,VocabularyAdoption!$A:$K,8,)),"")</f>
        <v/>
      </c>
      <c r="C412" s="12" t="str">
        <f>IF($A412&lt;&gt;"",VLOOKUP($A412,Vocabulary!$A:$J,6,),"")</f>
        <v>VL</v>
      </c>
      <c r="D412" s="12" t="str">
        <f>IF($A412&lt;&gt;"",VLOOKUP($A412,Vocabulary!$A:$J,8,),"")</f>
        <v>vl-persoon</v>
      </c>
      <c r="E412" s="12" t="str">
        <f>IFERROR(VLOOKUP(D412,Prefix!$A:$B,2,),"")</f>
        <v>http://data.vlaanderen.be/ns/persoon#</v>
      </c>
      <c r="F412" s="12" t="str">
        <f>IF($A412&lt;&gt;"",IF(VLOOKUP($A412,Vocabulary!$A:$J,9,)=0,"",VLOOKUP($A412,Vocabulary!$A:$J,9,)),"")</f>
        <v/>
      </c>
      <c r="G412" s="12" t="str">
        <f>IF($A412&lt;&gt;"",VLOOKUP($A412,Vocabulary!$A:$J,4,),"")</f>
        <v>Person</v>
      </c>
      <c r="H412" s="12" t="str">
        <f>IF($A412&lt;&gt;"",VLOOKUP($A412,Vocabulary!$A:$J,5,),"")</f>
        <v>Property</v>
      </c>
      <c r="I412" s="12" t="str">
        <f>IF(Table9[[#This Row],[URIName]]="",IF(AND(H412="ConceptScheme",LEFT(D412,7) &lt;&gt; "inspire", LEFT(D412,4) &lt;&gt; "oeaw"),CONCATENATE("&lt;",E412,LOWER(IF(F412="",J412,F412)),"&gt;"),CONCATENATE("&lt;",E412,IF(F412="",J412,F412),"&gt;")),CONCATENATE("&lt;",Table9[[#This Row],[URIName]],"&gt;"))</f>
        <v>&lt;http://data.vlaanderen.be/ns/persoon#isRelatieMet&gt;</v>
      </c>
      <c r="J412" s="12" t="str">
        <f>IF($A412&lt;&gt;"",VLOOKUP($A412,Vocabulary!$A:$J,2,),"")</f>
        <v>isRelatieMet</v>
      </c>
      <c r="K412" s="12" t="str">
        <f>IFERROR(IF(VLOOKUP(A412,VocabularyNL!$A:$G,6)=0,"",VLOOKUP(A412,VocabularyNL!$A:$G,6)),"")</f>
        <v>isRelatieMet</v>
      </c>
      <c r="L412" s="12" t="str">
        <f>IFERROR(IF(VLOOKUP(A412,VocabularyFR!$A:$G,6)=0,"",VLOOKUP(A412,VocabularyFR!$A:$G,6)),"")</f>
        <v/>
      </c>
      <c r="M412" s="12" t="str">
        <f>IFERROR(IF(VLOOKUP(A412,Vocabulary!$A:$F,3)=0,"",VLOOKUP(A412,Vocabulary!$A:$F,3)),"")</f>
        <v>Persoon waarmee de persoon gerelateerd is.</v>
      </c>
      <c r="N412" s="12" t="str">
        <f>IFERROR(IF(VLOOKUP(A412,VocabularyNL!$A:$H,7)=0,"",VLOOKUP(A412,VocabularyNL!$A:$H,7)),"")</f>
        <v>Persoon waarmee de persoon gerelateerd is.</v>
      </c>
      <c r="O412" s="12" t="str">
        <f>IFERROR(IF(VLOOKUP(A412,VocabularyFR!$A:$H,7)=0,"",VLOOKUP(A412,VocabularyFR!$A:$H,7)),"")</f>
        <v/>
      </c>
      <c r="P412" s="12" t="str">
        <f>IF($A412&lt;&gt;"",IF(VLOOKUP($A412,Vocabulary!$A:$J,7,)&lt;&gt;"",VLOOKUP($A412,Vocabulary!$A:$J,7,),""),"")</f>
        <v/>
      </c>
      <c r="Q412" s="12" t="str">
        <f>IFERROR(IF(VLOOKUP(A412,VocabularyNL!$A:$H,8)=0,"",VLOOKUP(A412,VocabularyNL!$A:$H,8)),"")</f>
        <v/>
      </c>
      <c r="R412" s="12" t="str">
        <f>IFERROR(IF(VLOOKUP(A412,VocabularyFR!$A:$H,8)=0,"",VLOOKUP(A412,VocabularyFR!$A:$H,8)),"")</f>
        <v/>
      </c>
      <c r="S412" s="12" t="str">
        <f>VLOOKUP(Table9[[#This Row],[Id]],Vocabulary!A:K,11)</f>
        <v>no</v>
      </c>
      <c r="T412" s="12" t="str">
        <f>VLOOKUP(Table9[[#This Row],[Id]],Vocabulary!A:L,12)</f>
        <v>no</v>
      </c>
    </row>
    <row r="413" spans="1:20" ht="28.8" hidden="1" x14ac:dyDescent="0.3">
      <c r="A413" s="4">
        <v>480</v>
      </c>
      <c r="B413" s="12" t="str">
        <f>IF($A413&lt;&gt;"",IF(VLOOKUP($A413,VocabularyAdoption!$A:$K,8,)=0,"",VLOOKUP($A413,VocabularyAdoption!$A:$K,8,)),"")</f>
        <v/>
      </c>
      <c r="C413" s="12" t="str">
        <f>IF($A413&lt;&gt;"",VLOOKUP($A413,Vocabulary!$A:$J,6,),"")</f>
        <v>VL</v>
      </c>
      <c r="D413" s="12" t="str">
        <f>IF($A413&lt;&gt;"",VLOOKUP($A413,Vocabulary!$A:$J,8,),"")</f>
        <v>vl-persoon</v>
      </c>
      <c r="E413" s="12" t="str">
        <f>IFERROR(VLOOKUP(D413,Prefix!$A:$B,2,),"")</f>
        <v>http://data.vlaanderen.be/ns/persoon#</v>
      </c>
      <c r="F413" s="12" t="str">
        <f>IF($A413&lt;&gt;"",IF(VLOOKUP($A413,Vocabulary!$A:$J,9,)=0,"",VLOOKUP($A413,Vocabulary!$A:$J,9,)),"")</f>
        <v/>
      </c>
      <c r="G413" s="12" t="str">
        <f>IF($A413&lt;&gt;"",VLOOKUP($A413,Vocabulary!$A:$J,4,),"")</f>
        <v>Person</v>
      </c>
      <c r="H413" s="12" t="str">
        <f>IF($A413&lt;&gt;"",VLOOKUP($A413,Vocabulary!$A:$J,5,),"")</f>
        <v>Property</v>
      </c>
      <c r="I413" s="12" t="str">
        <f>IF(Table9[[#This Row],[URIName]]="",IF(AND(H413="ConceptScheme",LEFT(D413,7) &lt;&gt; "inspire", LEFT(D413,4) &lt;&gt; "oeaw"),CONCATENATE("&lt;",E413,LOWER(IF(F413="",J413,F413)),"&gt;"),CONCATENATE("&lt;",E413,IF(F413="",J413,F413),"&gt;")),CONCATENATE("&lt;",Table9[[#This Row],[URIName]],"&gt;"))</f>
        <v>&lt;http://data.vlaanderen.be/ns/persoon#nationaliteit&gt;</v>
      </c>
      <c r="J413" s="12" t="str">
        <f>IF($A413&lt;&gt;"",VLOOKUP($A413,Vocabulary!$A:$J,2,),"")</f>
        <v>nationaliteit</v>
      </c>
      <c r="K413" s="12" t="str">
        <f>IFERROR(IF(VLOOKUP(A413,VocabularyNL!$A:$G,6)=0,"",VLOOKUP(A413,VocabularyNL!$A:$G,6)),"")</f>
        <v>nationaliteit</v>
      </c>
      <c r="L413" s="12" t="str">
        <f>IFERROR(IF(VLOOKUP(A413,VocabularyFR!$A:$G,6)=0,"",VLOOKUP(A413,VocabularyFR!$A:$G,6)),"")</f>
        <v/>
      </c>
      <c r="M413" s="12" t="str">
        <f>IFERROR(IF(VLOOKUP(A413,Vocabulary!$A:$F,3)=0,"",VLOOKUP(A413,Vocabulary!$A:$F,3)),"")</f>
        <v>De nationaliteit vd persoon.</v>
      </c>
      <c r="N413" s="12" t="str">
        <f>IFERROR(IF(VLOOKUP(A413,VocabularyNL!$A:$H,7)=0,"",VLOOKUP(A413,VocabularyNL!$A:$H,7)),"")</f>
        <v>De nationaliteit vd persoon.</v>
      </c>
      <c r="O413" s="12" t="str">
        <f>IFERROR(IF(VLOOKUP(A413,VocabularyFR!$A:$H,7)=0,"",VLOOKUP(A413,VocabularyFR!$A:$H,7)),"")</f>
        <v/>
      </c>
      <c r="P413" s="12" t="str">
        <f>IF($A413&lt;&gt;"",IF(VLOOKUP($A413,Vocabulary!$A:$J,7,)&lt;&gt;"",VLOOKUP($A413,Vocabulary!$A:$J,7,),""),"")</f>
        <v/>
      </c>
      <c r="Q413" s="12" t="str">
        <f>IFERROR(IF(VLOOKUP(A413,VocabularyNL!$A:$H,8)=0,"",VLOOKUP(A413,VocabularyNL!$A:$H,8)),"")</f>
        <v/>
      </c>
      <c r="R413" s="12" t="str">
        <f>IFERROR(IF(VLOOKUP(A413,VocabularyFR!$A:$H,8)=0,"",VLOOKUP(A413,VocabularyFR!$A:$H,8)),"")</f>
        <v/>
      </c>
      <c r="S413" s="12" t="str">
        <f>VLOOKUP(Table9[[#This Row],[Id]],Vocabulary!A:K,11)</f>
        <v>no</v>
      </c>
      <c r="T413" s="12" t="str">
        <f>VLOOKUP(Table9[[#This Row],[Id]],Vocabulary!A:L,12)</f>
        <v>no</v>
      </c>
    </row>
    <row r="414" spans="1:20" ht="28.8" hidden="1" x14ac:dyDescent="0.3">
      <c r="A414" s="4">
        <v>481</v>
      </c>
      <c r="B414" s="12" t="str">
        <f>IF($A414&lt;&gt;"",IF(VLOOKUP($A414,VocabularyAdoption!$A:$K,8,)=0,"",VLOOKUP($A414,VocabularyAdoption!$A:$K,8,)),"")</f>
        <v/>
      </c>
      <c r="C414" s="12" t="str">
        <f>IF($A414&lt;&gt;"",VLOOKUP($A414,Vocabulary!$A:$J,6,),"")</f>
        <v>VL</v>
      </c>
      <c r="D414" s="12" t="str">
        <f>IF($A414&lt;&gt;"",VLOOKUP($A414,Vocabulary!$A:$J,8,),"")</f>
        <v>vl-persoon</v>
      </c>
      <c r="E414" s="12" t="str">
        <f>IFERROR(VLOOKUP(D414,Prefix!$A:$B,2,),"")</f>
        <v>http://data.vlaanderen.be/ns/persoon#</v>
      </c>
      <c r="F414" s="12" t="str">
        <f>IF($A414&lt;&gt;"",IF(VLOOKUP($A414,Vocabulary!$A:$J,9,)=0,"",VLOOKUP($A414,Vocabulary!$A:$J,9,)),"")</f>
        <v/>
      </c>
      <c r="G414" s="12" t="str">
        <f>IF($A414&lt;&gt;"",VLOOKUP($A414,Vocabulary!$A:$J,4,),"")</f>
        <v>Person</v>
      </c>
      <c r="H414" s="12" t="str">
        <f>IF($A414&lt;&gt;"",VLOOKUP($A414,Vocabulary!$A:$J,5,),"")</f>
        <v>Property</v>
      </c>
      <c r="I414" s="12" t="str">
        <f>IF(Table9[[#This Row],[URIName]]="",IF(AND(H414="ConceptScheme",LEFT(D414,7) &lt;&gt; "inspire", LEFT(D414,4) &lt;&gt; "oeaw"),CONCATENATE("&lt;",E414,LOWER(IF(F414="",J414,F414)),"&gt;"),CONCATENATE("&lt;",E414,IF(F414="",J414,F414),"&gt;")),CONCATENATE("&lt;",Table9[[#This Row],[URIName]],"&gt;"))</f>
        <v>&lt;http://data.vlaanderen.be/ns/persoon#plaats&gt;</v>
      </c>
      <c r="J414" s="12" t="str">
        <f>IF($A414&lt;&gt;"",VLOOKUP($A414,Vocabulary!$A:$J,2,),"")</f>
        <v>plaats</v>
      </c>
      <c r="K414" s="12" t="str">
        <f>IFERROR(IF(VLOOKUP(A414,VocabularyNL!$A:$G,6)=0,"",VLOOKUP(A414,VocabularyNL!$A:$G,6)),"")</f>
        <v>plaats</v>
      </c>
      <c r="L414" s="12" t="str">
        <f>IFERROR(IF(VLOOKUP(A414,VocabularyFR!$A:$G,6)=0,"",VLOOKUP(A414,VocabularyFR!$A:$G,6)),"")</f>
        <v/>
      </c>
      <c r="M414" s="12" t="str">
        <f>IFERROR(IF(VLOOKUP(A414,Vocabulary!$A:$F,3)=0,"",VLOOKUP(A414,Vocabulary!$A:$F,3)),"")</f>
        <v>Plaats waar de gebeurtenis plaatsvond.</v>
      </c>
      <c r="N414" s="12" t="str">
        <f>IFERROR(IF(VLOOKUP(A414,VocabularyNL!$A:$H,7)=0,"",VLOOKUP(A414,VocabularyNL!$A:$H,7)),"")</f>
        <v>Plaats waar de gebeurtenis plaatsvond.</v>
      </c>
      <c r="O414" s="12" t="str">
        <f>IFERROR(IF(VLOOKUP(A414,VocabularyFR!$A:$H,7)=0,"",VLOOKUP(A414,VocabularyFR!$A:$H,7)),"")</f>
        <v/>
      </c>
      <c r="P414" s="12" t="str">
        <f>IF($A414&lt;&gt;"",IF(VLOOKUP($A414,Vocabulary!$A:$J,7,)&lt;&gt;"",VLOOKUP($A414,Vocabulary!$A:$J,7,),""),"")</f>
        <v/>
      </c>
      <c r="Q414" s="12" t="str">
        <f>IFERROR(IF(VLOOKUP(A414,VocabularyNL!$A:$H,8)=0,"",VLOOKUP(A414,VocabularyNL!$A:$H,8)),"")</f>
        <v/>
      </c>
      <c r="R414" s="12" t="str">
        <f>IFERROR(IF(VLOOKUP(A414,VocabularyFR!$A:$H,8)=0,"",VLOOKUP(A414,VocabularyFR!$A:$H,8)),"")</f>
        <v/>
      </c>
      <c r="S414" s="12" t="str">
        <f>VLOOKUP(Table9[[#This Row],[Id]],Vocabulary!A:K,11)</f>
        <v>no</v>
      </c>
      <c r="T414" s="12" t="str">
        <f>VLOOKUP(Table9[[#This Row],[Id]],Vocabulary!A:L,12)</f>
        <v>no</v>
      </c>
    </row>
    <row r="415" spans="1:20" ht="28.8" hidden="1" x14ac:dyDescent="0.3">
      <c r="A415" s="4">
        <v>482</v>
      </c>
      <c r="B415" s="12" t="str">
        <f>IF($A415&lt;&gt;"",IF(VLOOKUP($A415,VocabularyAdoption!$A:$K,8,)=0,"",VLOOKUP($A415,VocabularyAdoption!$A:$K,8,)),"")</f>
        <v/>
      </c>
      <c r="C415" s="12" t="str">
        <f>IF($A415&lt;&gt;"",VLOOKUP($A415,Vocabulary!$A:$J,6,),"")</f>
        <v>VL</v>
      </c>
      <c r="D415" s="12" t="str">
        <f>IF($A415&lt;&gt;"",VLOOKUP($A415,Vocabulary!$A:$J,8,),"")</f>
        <v>vl-persoon</v>
      </c>
      <c r="E415" s="12" t="str">
        <f>IFERROR(VLOOKUP(D415,Prefix!$A:$B,2,),"")</f>
        <v>http://data.vlaanderen.be/ns/persoon#</v>
      </c>
      <c r="F415" s="12" t="str">
        <f>IF($A415&lt;&gt;"",IF(VLOOKUP($A415,Vocabulary!$A:$J,9,)=0,"",VLOOKUP($A415,Vocabulary!$A:$J,9,)),"")</f>
        <v/>
      </c>
      <c r="G415" s="12" t="str">
        <f>IF($A415&lt;&gt;"",VLOOKUP($A415,Vocabulary!$A:$J,4,),"")</f>
        <v>Person</v>
      </c>
      <c r="H415" s="12" t="str">
        <f>IF($A415&lt;&gt;"",VLOOKUP($A415,Vocabulary!$A:$J,5,),"")</f>
        <v>Property</v>
      </c>
      <c r="I415" s="12" t="str">
        <f>IF(Table9[[#This Row],[URIName]]="",IF(AND(H415="ConceptScheme",LEFT(D415,7) &lt;&gt; "inspire", LEFT(D415,4) &lt;&gt; "oeaw"),CONCATENATE("&lt;",E415,LOWER(IF(F415="",J415,F415)),"&gt;"),CONCATENATE("&lt;",E415,IF(F415="",J415,F415),"&gt;")),CONCATENATE("&lt;",Table9[[#This Row],[URIName]],"&gt;"))</f>
        <v>&lt;http://data.vlaanderen.be/ns/persoon#registratie&gt;</v>
      </c>
      <c r="J415" s="12" t="str">
        <f>IF($A415&lt;&gt;"",VLOOKUP($A415,Vocabulary!$A:$J,2,),"")</f>
        <v>registratie</v>
      </c>
      <c r="K415" s="12" t="str">
        <f>IFERROR(IF(VLOOKUP(A415,VocabularyNL!$A:$G,6)=0,"",VLOOKUP(A415,VocabularyNL!$A:$G,6)),"")</f>
        <v>registratie</v>
      </c>
      <c r="L415" s="12" t="str">
        <f>IFERROR(IF(VLOOKUP(A415,VocabularyFR!$A:$G,6)=0,"",VLOOKUP(A415,VocabularyFR!$A:$G,6)),"")</f>
        <v/>
      </c>
      <c r="M415" s="12" t="str">
        <f>IFERROR(IF(VLOOKUP(A415,Vocabulary!$A:$F,3)=0,"",VLOOKUP(A415,Vocabulary!$A:$F,3)),"")</f>
        <v>Identificatiecode vd persoon ih register.</v>
      </c>
      <c r="N415" s="12" t="str">
        <f>IFERROR(IF(VLOOKUP(A415,VocabularyNL!$A:$H,7)=0,"",VLOOKUP(A415,VocabularyNL!$A:$H,7)),"")</f>
        <v>Identificatiecode vd persoon ih register.</v>
      </c>
      <c r="O415" s="12" t="str">
        <f>IFERROR(IF(VLOOKUP(A415,VocabularyFR!$A:$H,7)=0,"",VLOOKUP(A415,VocabularyFR!$A:$H,7)),"")</f>
        <v/>
      </c>
      <c r="P415" s="12" t="str">
        <f>IF($A415&lt;&gt;"",IF(VLOOKUP($A415,Vocabulary!$A:$J,7,)&lt;&gt;"",VLOOKUP($A415,Vocabulary!$A:$J,7,),""),"")</f>
        <v/>
      </c>
      <c r="Q415" s="12" t="str">
        <f>IFERROR(IF(VLOOKUP(A415,VocabularyNL!$A:$H,8)=0,"",VLOOKUP(A415,VocabularyNL!$A:$H,8)),"")</f>
        <v/>
      </c>
      <c r="R415" s="12" t="str">
        <f>IFERROR(IF(VLOOKUP(A415,VocabularyFR!$A:$H,8)=0,"",VLOOKUP(A415,VocabularyFR!$A:$H,8)),"")</f>
        <v/>
      </c>
      <c r="S415" s="12" t="str">
        <f>VLOOKUP(Table9[[#This Row],[Id]],Vocabulary!A:K,11)</f>
        <v>no</v>
      </c>
      <c r="T415" s="12" t="str">
        <f>VLOOKUP(Table9[[#This Row],[Id]],Vocabulary!A:L,12)</f>
        <v>no</v>
      </c>
    </row>
    <row r="416" spans="1:20" ht="28.8" hidden="1" x14ac:dyDescent="0.3">
      <c r="A416" s="4">
        <v>483</v>
      </c>
      <c r="B416" s="12" t="str">
        <f>IF($A416&lt;&gt;"",IF(VLOOKUP($A416,VocabularyAdoption!$A:$K,8,)=0,"",VLOOKUP($A416,VocabularyAdoption!$A:$K,8,)),"")</f>
        <v/>
      </c>
      <c r="C416" s="12" t="str">
        <f>IF($A416&lt;&gt;"",VLOOKUP($A416,Vocabulary!$A:$J,6,),"")</f>
        <v>VL</v>
      </c>
      <c r="D416" s="12" t="str">
        <f>IF($A416&lt;&gt;"",VLOOKUP($A416,Vocabulary!$A:$J,8,),"")</f>
        <v>vl-persoon</v>
      </c>
      <c r="E416" s="12" t="str">
        <f>IFERROR(VLOOKUP(D416,Prefix!$A:$B,2,),"")</f>
        <v>http://data.vlaanderen.be/ns/persoon#</v>
      </c>
      <c r="F416" s="12" t="str">
        <f>IF($A416&lt;&gt;"",IF(VLOOKUP($A416,Vocabulary!$A:$J,9,)=0,"",VLOOKUP($A416,Vocabulary!$A:$J,9,)),"")</f>
        <v/>
      </c>
      <c r="G416" s="12" t="str">
        <f>IF($A416&lt;&gt;"",VLOOKUP($A416,Vocabulary!$A:$J,4,),"")</f>
        <v>Person</v>
      </c>
      <c r="H416" s="12" t="str">
        <f>IF($A416&lt;&gt;"",VLOOKUP($A416,Vocabulary!$A:$J,5,),"")</f>
        <v>Property</v>
      </c>
      <c r="I416" s="12" t="str">
        <f>IF(Table9[[#This Row],[URIName]]="",IF(AND(H416="ConceptScheme",LEFT(D416,7) &lt;&gt; "inspire", LEFT(D416,4) &lt;&gt; "oeaw"),CONCATENATE("&lt;",E416,LOWER(IF(F416="",J416,F416)),"&gt;"),CONCATENATE("&lt;",E416,IF(F416="",J416,F416),"&gt;")),CONCATENATE("&lt;",Table9[[#This Row],[URIName]],"&gt;"))</f>
        <v>&lt;http://data.vlaanderen.be/ns/persoon#type&gt;</v>
      </c>
      <c r="J416" s="12" t="str">
        <f>IF($A416&lt;&gt;"",VLOOKUP($A416,Vocabulary!$A:$J,2,),"")</f>
        <v>type</v>
      </c>
      <c r="K416" s="12" t="str">
        <f>IFERROR(IF(VLOOKUP(A416,VocabularyNL!$A:$G,6)=0,"",VLOOKUP(A416,VocabularyNL!$A:$G,6)),"")</f>
        <v>type</v>
      </c>
      <c r="L416" s="12" t="str">
        <f>IFERROR(IF(VLOOKUP(A416,VocabularyFR!$A:$G,6)=0,"",VLOOKUP(A416,VocabularyFR!$A:$G,6)),"")</f>
        <v/>
      </c>
      <c r="M416" s="12" t="str">
        <f>IFERROR(IF(VLOOKUP(A416,Vocabulary!$A:$F,3)=0,"",VLOOKUP(A416,Vocabulary!$A:$F,3)),"")</f>
        <v>Aard vd burgerlijke staat.</v>
      </c>
      <c r="N416" s="12" t="str">
        <f>IFERROR(IF(VLOOKUP(A416,VocabularyNL!$A:$H,7)=0,"",VLOOKUP(A416,VocabularyNL!$A:$H,7)),"")</f>
        <v>Aard vd burgerlijke staat.</v>
      </c>
      <c r="O416" s="12" t="str">
        <f>IFERROR(IF(VLOOKUP(A416,VocabularyFR!$A:$H,7)=0,"",VLOOKUP(A416,VocabularyFR!$A:$H,7)),"")</f>
        <v/>
      </c>
      <c r="P416" s="12" t="str">
        <f>IF($A416&lt;&gt;"",IF(VLOOKUP($A416,Vocabulary!$A:$J,7,)&lt;&gt;"",VLOOKUP($A416,Vocabulary!$A:$J,7,),""),"")</f>
        <v/>
      </c>
      <c r="Q416" s="12" t="str">
        <f>IFERROR(IF(VLOOKUP(A416,VocabularyNL!$A:$H,8)=0,"",VLOOKUP(A416,VocabularyNL!$A:$H,8)),"")</f>
        <v/>
      </c>
      <c r="R416" s="12" t="str">
        <f>IFERROR(IF(VLOOKUP(A416,VocabularyFR!$A:$H,8)=0,"",VLOOKUP(A416,VocabularyFR!$A:$H,8)),"")</f>
        <v/>
      </c>
      <c r="S416" s="12" t="str">
        <f>VLOOKUP(Table9[[#This Row],[Id]],Vocabulary!A:K,11)</f>
        <v>no</v>
      </c>
      <c r="T416" s="12" t="str">
        <f>VLOOKUP(Table9[[#This Row],[Id]],Vocabulary!A:L,12)</f>
        <v>no</v>
      </c>
    </row>
    <row r="417" spans="1:20" ht="28.8" hidden="1" x14ac:dyDescent="0.3">
      <c r="A417" s="4">
        <v>484</v>
      </c>
      <c r="B417" s="12" t="str">
        <f>IF($A417&lt;&gt;"",IF(VLOOKUP($A417,VocabularyAdoption!$A:$K,8,)=0,"",VLOOKUP($A417,VocabularyAdoption!$A:$K,8,)),"")</f>
        <v/>
      </c>
      <c r="C417" s="12" t="str">
        <f>IF($A417&lt;&gt;"",VLOOKUP($A417,Vocabulary!$A:$J,6,),"")</f>
        <v>VL</v>
      </c>
      <c r="D417" s="12" t="str">
        <f>IF($A417&lt;&gt;"",VLOOKUP($A417,Vocabulary!$A:$J,8,),"")</f>
        <v>vl-persoon</v>
      </c>
      <c r="E417" s="12" t="str">
        <f>IFERROR(VLOOKUP(D417,Prefix!$A:$B,2,),"")</f>
        <v>http://data.vlaanderen.be/ns/persoon#</v>
      </c>
      <c r="F417" s="12" t="str">
        <f>IF($A417&lt;&gt;"",IF(VLOOKUP($A417,Vocabulary!$A:$J,9,)=0,"",VLOOKUP($A417,Vocabulary!$A:$J,9,)),"")</f>
        <v/>
      </c>
      <c r="G417" s="12" t="str">
        <f>IF($A417&lt;&gt;"",VLOOKUP($A417,Vocabulary!$A:$J,4,),"")</f>
        <v>Person</v>
      </c>
      <c r="H417" s="12" t="str">
        <f>IF($A417&lt;&gt;"",VLOOKUP($A417,Vocabulary!$A:$J,5,),"")</f>
        <v>Property</v>
      </c>
      <c r="I417" s="12" t="str">
        <f>IF(Table9[[#This Row],[URIName]]="",IF(AND(H417="ConceptScheme",LEFT(D417,7) &lt;&gt; "inspire", LEFT(D417,4) &lt;&gt; "oeaw"),CONCATENATE("&lt;",E417,LOWER(IF(F417="",J417,F417)),"&gt;"),CONCATENATE("&lt;",E417,IF(F417="",J417,F417),"&gt;")),CONCATENATE("&lt;",Table9[[#This Row],[URIName]],"&gt;"))</f>
        <v>&lt;http://data.vlaanderen.be/ns/persoon#verblijfsadres&gt;</v>
      </c>
      <c r="J417" s="12" t="str">
        <f>IF($A417&lt;&gt;"",VLOOKUP($A417,Vocabulary!$A:$J,2,),"")</f>
        <v>verblijfsadres</v>
      </c>
      <c r="K417" s="12" t="str">
        <f>IFERROR(IF(VLOOKUP(A417,VocabularyNL!$A:$G,6)=0,"",VLOOKUP(A417,VocabularyNL!$A:$G,6)),"")</f>
        <v>verblijfsadres</v>
      </c>
      <c r="L417" s="12" t="str">
        <f>IFERROR(IF(VLOOKUP(A417,VocabularyFR!$A:$G,6)=0,"",VLOOKUP(A417,VocabularyFR!$A:$G,6)),"")</f>
        <v/>
      </c>
      <c r="M417" s="12" t="str">
        <f>IFERROR(IF(VLOOKUP(A417,Vocabulary!$A:$F,3)=0,"",VLOOKUP(A417,Vocabulary!$A:$F,3)),"")</f>
        <v>Plaats waar een persoon al dan niet tijdelijk woont of logeert.</v>
      </c>
      <c r="N417" s="12" t="str">
        <f>IFERROR(IF(VLOOKUP(A417,VocabularyNL!$A:$H,7)=0,"",VLOOKUP(A417,VocabularyNL!$A:$H,7)),"")</f>
        <v>Plaats waar een persoon al dan niet tijdelijk woont of logeert.</v>
      </c>
      <c r="O417" s="12" t="str">
        <f>IFERROR(IF(VLOOKUP(A417,VocabularyFR!$A:$H,7)=0,"",VLOOKUP(A417,VocabularyFR!$A:$H,7)),"")</f>
        <v/>
      </c>
      <c r="P417" s="12" t="str">
        <f>IF($A417&lt;&gt;"",IF(VLOOKUP($A417,Vocabulary!$A:$J,7,)&lt;&gt;"",VLOOKUP($A417,Vocabulary!$A:$J,7,),""),"")</f>
        <v/>
      </c>
      <c r="Q417" s="12" t="str">
        <f>IFERROR(IF(VLOOKUP(A417,VocabularyNL!$A:$H,8)=0,"",VLOOKUP(A417,VocabularyNL!$A:$H,8)),"")</f>
        <v/>
      </c>
      <c r="R417" s="12" t="str">
        <f>IFERROR(IF(VLOOKUP(A417,VocabularyFR!$A:$H,8)=0,"",VLOOKUP(A417,VocabularyFR!$A:$H,8)),"")</f>
        <v/>
      </c>
      <c r="S417" s="12" t="str">
        <f>VLOOKUP(Table9[[#This Row],[Id]],Vocabulary!A:K,11)</f>
        <v>no</v>
      </c>
      <c r="T417" s="12" t="str">
        <f>VLOOKUP(Table9[[#This Row],[Id]],Vocabulary!A:L,12)</f>
        <v>no</v>
      </c>
    </row>
    <row r="418" spans="1:20" ht="28.8" hidden="1" x14ac:dyDescent="0.3">
      <c r="A418" s="4">
        <v>485</v>
      </c>
      <c r="B418" s="12" t="str">
        <f>IF($A418&lt;&gt;"",IF(VLOOKUP($A418,VocabularyAdoption!$A:$K,8,)=0,"",VLOOKUP($A418,VocabularyAdoption!$A:$K,8,)),"")</f>
        <v/>
      </c>
      <c r="C418" s="12" t="str">
        <f>IF($A418&lt;&gt;"",VLOOKUP($A418,Vocabulary!$A:$J,6,),"")</f>
        <v>VL</v>
      </c>
      <c r="D418" s="12" t="str">
        <f>IF($A418&lt;&gt;"",VLOOKUP($A418,Vocabulary!$A:$J,8,),"")</f>
        <v>vl-persoon</v>
      </c>
      <c r="E418" s="12" t="str">
        <f>IFERROR(VLOOKUP(D418,Prefix!$A:$B,2,),"")</f>
        <v>http://data.vlaanderen.be/ns/persoon#</v>
      </c>
      <c r="F418" s="12" t="str">
        <f>IF($A418&lt;&gt;"",IF(VLOOKUP($A418,Vocabulary!$A:$J,9,)=0,"",VLOOKUP($A418,Vocabulary!$A:$J,9,)),"")</f>
        <v/>
      </c>
      <c r="G418" s="12" t="str">
        <f>IF($A418&lt;&gt;"",VLOOKUP($A418,Vocabulary!$A:$J,4,),"")</f>
        <v>Person</v>
      </c>
      <c r="H418" s="12" t="str">
        <f>IF($A418&lt;&gt;"",VLOOKUP($A418,Vocabulary!$A:$J,5,),"")</f>
        <v>Property</v>
      </c>
      <c r="I418" s="12" t="str">
        <f>IF(Table9[[#This Row],[URIName]]="",IF(AND(H418="ConceptScheme",LEFT(D418,7) &lt;&gt; "inspire", LEFT(D418,4) &lt;&gt; "oeaw"),CONCATENATE("&lt;",E418,LOWER(IF(F418="",J418,F418)),"&gt;"),CONCATENATE("&lt;",E418,IF(F418="",J418,F418),"&gt;")),CONCATENATE("&lt;",Table9[[#This Row],[URIName]],"&gt;"))</f>
        <v>&lt;http://data.vlaanderen.be/ns/persoon#volledigeNaam&gt;</v>
      </c>
      <c r="J418" s="12" t="str">
        <f>IF($A418&lt;&gt;"",VLOOKUP($A418,Vocabulary!$A:$J,2,),"")</f>
        <v>volledigeNaam</v>
      </c>
      <c r="K418" s="12" t="str">
        <f>IFERROR(IF(VLOOKUP(A418,VocabularyNL!$A:$G,6)=0,"",VLOOKUP(A418,VocabularyNL!$A:$G,6)),"")</f>
        <v>volledigeNaam</v>
      </c>
      <c r="L418" s="12" t="str">
        <f>IFERROR(IF(VLOOKUP(A418,VocabularyFR!$A:$G,6)=0,"",VLOOKUP(A418,VocabularyFR!$A:$G,6)),"")</f>
        <v/>
      </c>
      <c r="M418" s="12" t="str">
        <f>IFERROR(IF(VLOOKUP(A418,Vocabulary!$A:$F,3)=0,"",VLOOKUP(A418,Vocabulary!$A:$F,3)),"")</f>
        <v>De volledige naam vd persoon, doorgaans de combinatie van voornamen en achternaam.</v>
      </c>
      <c r="N418" s="12" t="str">
        <f>IFERROR(IF(VLOOKUP(A418,VocabularyNL!$A:$H,7)=0,"",VLOOKUP(A418,VocabularyNL!$A:$H,7)),"")</f>
        <v>De volledige naam vd persoon, doorgaans de combinatie van voornamen en achternaam.</v>
      </c>
      <c r="O418" s="12" t="str">
        <f>IFERROR(IF(VLOOKUP(A418,VocabularyFR!$A:$H,7)=0,"",VLOOKUP(A418,VocabularyFR!$A:$H,7)),"")</f>
        <v/>
      </c>
      <c r="P418" s="12" t="str">
        <f>IF($A418&lt;&gt;"",IF(VLOOKUP($A418,Vocabulary!$A:$J,7,)&lt;&gt;"",VLOOKUP($A418,Vocabulary!$A:$J,7,),""),"")</f>
        <v/>
      </c>
      <c r="Q418" s="12" t="str">
        <f>IFERROR(IF(VLOOKUP(A418,VocabularyNL!$A:$H,8)=0,"",VLOOKUP(A418,VocabularyNL!$A:$H,8)),"")</f>
        <v/>
      </c>
      <c r="R418" s="12" t="str">
        <f>IFERROR(IF(VLOOKUP(A418,VocabularyFR!$A:$H,8)=0,"",VLOOKUP(A418,VocabularyFR!$A:$H,8)),"")</f>
        <v/>
      </c>
      <c r="S418" s="12" t="str">
        <f>VLOOKUP(Table9[[#This Row],[Id]],Vocabulary!A:K,11)</f>
        <v>no</v>
      </c>
      <c r="T418" s="12" t="str">
        <f>VLOOKUP(Table9[[#This Row],[Id]],Vocabulary!A:L,12)</f>
        <v>no</v>
      </c>
    </row>
    <row r="419" spans="1:20" ht="43.2" hidden="1" x14ac:dyDescent="0.3">
      <c r="A419" s="4">
        <v>486</v>
      </c>
      <c r="B419" s="12" t="str">
        <f>IF($A419&lt;&gt;"",IF(VLOOKUP($A419,VocabularyAdoption!$A:$K,8,)=0,"",VLOOKUP($A419,VocabularyAdoption!$A:$K,8,)),"")</f>
        <v/>
      </c>
      <c r="C419" s="12" t="str">
        <f>IF($A419&lt;&gt;"",VLOOKUP($A419,Vocabulary!$A:$J,6,),"")</f>
        <v>VL</v>
      </c>
      <c r="D419" s="12" t="str">
        <f>IF($A419&lt;&gt;"",VLOOKUP($A419,Vocabulary!$A:$J,8,),"")</f>
        <v>vl-organisatie</v>
      </c>
      <c r="E419" s="12" t="str">
        <f>IFERROR(VLOOKUP(D419,Prefix!$A:$B,2,),"")</f>
        <v>http://data.vlaanderen.be/ns/organisatie#</v>
      </c>
      <c r="F419" s="12" t="str">
        <f>IF($A419&lt;&gt;"",IF(VLOOKUP($A419,Vocabulary!$A:$J,9,)=0,"",VLOOKUP($A419,Vocabulary!$A:$J,9,)),"")</f>
        <v/>
      </c>
      <c r="G419" s="12" t="str">
        <f>IF($A419&lt;&gt;"",VLOOKUP($A419,Vocabulary!$A:$J,4,),"")</f>
        <v>Organization</v>
      </c>
      <c r="H419" s="12" t="str">
        <f>IF($A419&lt;&gt;"",VLOOKUP($A419,Vocabulary!$A:$J,5,),"")</f>
        <v>Class</v>
      </c>
      <c r="I419" s="12" t="str">
        <f>IF(Table9[[#This Row],[URIName]]="",IF(AND(H419="ConceptScheme",LEFT(D419,7) &lt;&gt; "inspire", LEFT(D419,4) &lt;&gt; "oeaw"),CONCATENATE("&lt;",E419,LOWER(IF(F419="",J419,F419)),"&gt;"),CONCATENATE("&lt;",E419,IF(F419="",J419,F419),"&gt;")),CONCATENATE("&lt;",Table9[[#This Row],[URIName]],"&gt;"))</f>
        <v>&lt;http://data.vlaanderen.be/ns/organisatie#Fusie&gt;</v>
      </c>
      <c r="J419" s="12" t="str">
        <f>IF($A419&lt;&gt;"",VLOOKUP($A419,Vocabulary!$A:$J,2,),"")</f>
        <v>Fusie</v>
      </c>
      <c r="K419" s="12" t="str">
        <f>IFERROR(IF(VLOOKUP(A419,VocabularyNL!$A:$G,6)=0,"",VLOOKUP(A419,VocabularyNL!$A:$G,6)),"")</f>
        <v>Fusie</v>
      </c>
      <c r="L419" s="12" t="str">
        <f>IFERROR(IF(VLOOKUP(A419,VocabularyFR!$A:$G,6)=0,"",VLOOKUP(A419,VocabularyFR!$A:$G,6)),"")</f>
        <v/>
      </c>
      <c r="M419" s="12" t="str">
        <f>IFERROR(IF(VLOOKUP(A419,Vocabulary!$A:$F,3)=0,"",VLOOKUP(A419,Vocabulary!$A:$F,3)),"")</f>
        <v>Gebeurtenis waarbij twee organisaties samen een nieuwe organisatie vormen.</v>
      </c>
      <c r="N419" s="12" t="str">
        <f>IFERROR(IF(VLOOKUP(A419,VocabularyNL!$A:$H,7)=0,"",VLOOKUP(A419,VocabularyNL!$A:$H,7)),"")</f>
        <v>Gebeurtenis waarbij twee organisaties samen een nieuwe organisatie vormen.</v>
      </c>
      <c r="O419" s="12" t="str">
        <f>IFERROR(IF(VLOOKUP(A419,VocabularyFR!$A:$H,7)=0,"",VLOOKUP(A419,VocabularyFR!$A:$H,7)),"")</f>
        <v/>
      </c>
      <c r="P419" s="12" t="str">
        <f>IF($A419&lt;&gt;"",IF(VLOOKUP($A419,Vocabulary!$A:$J,7,)&lt;&gt;"",VLOOKUP($A419,Vocabulary!$A:$J,7,),""),"")</f>
        <v/>
      </c>
      <c r="Q419" s="12" t="str">
        <f>IFERROR(IF(VLOOKUP(A419,VocabularyNL!$A:$H,8)=0,"",VLOOKUP(A419,VocabularyNL!$A:$H,8)),"")</f>
        <v/>
      </c>
      <c r="R419" s="12" t="str">
        <f>IFERROR(IF(VLOOKUP(A419,VocabularyFR!$A:$H,8)=0,"",VLOOKUP(A419,VocabularyFR!$A:$H,8)),"")</f>
        <v/>
      </c>
      <c r="S419" s="12" t="str">
        <f>VLOOKUP(Table9[[#This Row],[Id]],Vocabulary!A:K,11)</f>
        <v>no</v>
      </c>
      <c r="T419" s="12" t="str">
        <f>VLOOKUP(Table9[[#This Row],[Id]],Vocabulary!A:L,12)</f>
        <v>no</v>
      </c>
    </row>
    <row r="420" spans="1:20" ht="86.4" hidden="1" x14ac:dyDescent="0.3">
      <c r="A420" s="4">
        <v>487</v>
      </c>
      <c r="B420" s="12" t="str">
        <f>IF($A420&lt;&gt;"",IF(VLOOKUP($A420,VocabularyAdoption!$A:$K,8,)=0,"",VLOOKUP($A420,VocabularyAdoption!$A:$K,8,)),"")</f>
        <v/>
      </c>
      <c r="C420" s="12" t="str">
        <f>IF($A420&lt;&gt;"",VLOOKUP($A420,Vocabulary!$A:$J,6,),"")</f>
        <v>VL</v>
      </c>
      <c r="D420" s="12" t="str">
        <f>IF($A420&lt;&gt;"",VLOOKUP($A420,Vocabulary!$A:$J,8,),"")</f>
        <v>vl-organisatie</v>
      </c>
      <c r="E420" s="12" t="str">
        <f>IFERROR(VLOOKUP(D420,Prefix!$A:$B,2,),"")</f>
        <v>http://data.vlaanderen.be/ns/organisatie#</v>
      </c>
      <c r="F420" s="12" t="str">
        <f>IF($A420&lt;&gt;"",IF(VLOOKUP($A420,Vocabulary!$A:$J,9,)=0,"",VLOOKUP($A420,Vocabulary!$A:$J,9,)),"")</f>
        <v/>
      </c>
      <c r="G420" s="12" t="str">
        <f>IF($A420&lt;&gt;"",VLOOKUP($A420,Vocabulary!$A:$J,4,),"")</f>
        <v>Organization</v>
      </c>
      <c r="H420" s="12" t="str">
        <f>IF($A420&lt;&gt;"",VLOOKUP($A420,Vocabulary!$A:$J,5,),"")</f>
        <v>Class</v>
      </c>
      <c r="I420" s="12" t="str">
        <f>IF(Table9[[#This Row],[URIName]]="",IF(AND(H420="ConceptScheme",LEFT(D420,7) &lt;&gt; "inspire", LEFT(D420,4) &lt;&gt; "oeaw"),CONCATENATE("&lt;",E420,LOWER(IF(F420="",J420,F420)),"&gt;"),CONCATENATE("&lt;",E420,IF(F420="",J420,F420),"&gt;")),CONCATENATE("&lt;",Table9[[#This Row],[URIName]],"&gt;"))</f>
        <v>&lt;http://data.vlaanderen.be/ns/organisatie#Hoedanigheid&gt;</v>
      </c>
      <c r="J420" s="12" t="str">
        <f>IF($A420&lt;&gt;"",VLOOKUP($A420,Vocabulary!$A:$J,2,),"")</f>
        <v>Hoedanigheid</v>
      </c>
      <c r="K420" s="12" t="str">
        <f>IFERROR(IF(VLOOKUP(A420,VocabularyNL!$A:$G,6)=0,"",VLOOKUP(A420,VocabularyNL!$A:$G,6)),"")</f>
        <v>Hoedanigheid</v>
      </c>
      <c r="L420" s="12" t="str">
        <f>IFERROR(IF(VLOOKUP(A420,VocabularyFR!$A:$G,6)=0,"",VLOOKUP(A420,VocabularyFR!$A:$G,6)),"")</f>
        <v/>
      </c>
      <c r="M420" s="12" t="str">
        <f>IFERROR(IF(VLOOKUP(A420,Vocabulary!$A:$F,3)=0,"",VLOOKUP(A420,Vocabulary!$A:$F,3)),"")</f>
        <v xml:space="preserve">Agent met een positie. 
Gebruik
 Laat een functie toe om te handelen,bv ihkv een dienstverlening (bv diversiteitsplan wordt opgemaakt door diversiteitsambtenaar). </v>
      </c>
      <c r="N420" s="12" t="str">
        <f>IFERROR(IF(VLOOKUP(A420,VocabularyNL!$A:$H,7)=0,"",VLOOKUP(A420,VocabularyNL!$A:$H,7)),"")</f>
        <v xml:space="preserve">Agent met een positie. 
Gebruik
 Laat een functie toe om te handelen,bv ihkv een dienstverlening (bv diversiteitsplan wordt opgemaakt door diversiteitsambtenaar). </v>
      </c>
      <c r="O420" s="12" t="str">
        <f>IFERROR(IF(VLOOKUP(A420,VocabularyFR!$A:$H,7)=0,"",VLOOKUP(A420,VocabularyFR!$A:$H,7)),"")</f>
        <v/>
      </c>
      <c r="P420" s="12" t="str">
        <f>IF($A420&lt;&gt;"",IF(VLOOKUP($A420,Vocabulary!$A:$J,7,)&lt;&gt;"",VLOOKUP($A420,Vocabulary!$A:$J,7,),""),"")</f>
        <v/>
      </c>
      <c r="Q420" s="12" t="str">
        <f>IFERROR(IF(VLOOKUP(A420,VocabularyNL!$A:$H,8)=0,"",VLOOKUP(A420,VocabularyNL!$A:$H,8)),"")</f>
        <v/>
      </c>
      <c r="R420" s="12" t="str">
        <f>IFERROR(IF(VLOOKUP(A420,VocabularyFR!$A:$H,8)=0,"",VLOOKUP(A420,VocabularyFR!$A:$H,8)),"")</f>
        <v/>
      </c>
      <c r="S420" s="12" t="str">
        <f>VLOOKUP(Table9[[#This Row],[Id]],Vocabulary!A:K,11)</f>
        <v>no</v>
      </c>
      <c r="T420" s="12" t="str">
        <f>VLOOKUP(Table9[[#This Row],[Id]],Vocabulary!A:L,12)</f>
        <v>no</v>
      </c>
    </row>
    <row r="421" spans="1:20" ht="43.2" hidden="1" x14ac:dyDescent="0.3">
      <c r="A421" s="4">
        <v>488</v>
      </c>
      <c r="B421" s="12" t="str">
        <f>IF($A421&lt;&gt;"",IF(VLOOKUP($A421,VocabularyAdoption!$A:$K,8,)=0,"",VLOOKUP($A421,VocabularyAdoption!$A:$K,8,)),"")</f>
        <v/>
      </c>
      <c r="C421" s="12" t="str">
        <f>IF($A421&lt;&gt;"",VLOOKUP($A421,Vocabulary!$A:$J,6,),"")</f>
        <v>VL</v>
      </c>
      <c r="D421" s="12" t="str">
        <f>IF($A421&lt;&gt;"",VLOOKUP($A421,Vocabulary!$A:$J,8,),"")</f>
        <v>vl-organisatie</v>
      </c>
      <c r="E421" s="12" t="str">
        <f>IFERROR(VLOOKUP(D421,Prefix!$A:$B,2,),"")</f>
        <v>http://data.vlaanderen.be/ns/organisatie#</v>
      </c>
      <c r="F421" s="12" t="str">
        <f>IF($A421&lt;&gt;"",IF(VLOOKUP($A421,Vocabulary!$A:$J,9,)=0,"",VLOOKUP($A421,Vocabulary!$A:$J,9,)),"")</f>
        <v/>
      </c>
      <c r="G421" s="12" t="str">
        <f>IF($A421&lt;&gt;"",VLOOKUP($A421,Vocabulary!$A:$J,4,),"")</f>
        <v>Organization</v>
      </c>
      <c r="H421" s="12" t="str">
        <f>IF($A421&lt;&gt;"",VLOOKUP($A421,Vocabulary!$A:$J,5,),"")</f>
        <v>Class</v>
      </c>
      <c r="I421" s="12" t="str">
        <f>IF(Table9[[#This Row],[URIName]]="",IF(AND(H421="ConceptScheme",LEFT(D421,7) &lt;&gt; "inspire", LEFT(D421,4) &lt;&gt; "oeaw"),CONCATENATE("&lt;",E421,LOWER(IF(F421="",J421,F421)),"&gt;"),CONCATENATE("&lt;",E421,IF(F421="",J421,F421),"&gt;")),CONCATENATE("&lt;",Table9[[#This Row],[URIName]],"&gt;"))</f>
        <v>&lt;http://data.vlaanderen.be/ns/organisatie#Splitsing&gt;</v>
      </c>
      <c r="J421" s="12" t="str">
        <f>IF($A421&lt;&gt;"",VLOOKUP($A421,Vocabulary!$A:$J,2,),"")</f>
        <v>Splitsing</v>
      </c>
      <c r="K421" s="12" t="str">
        <f>IFERROR(IF(VLOOKUP(A421,VocabularyNL!$A:$G,6)=0,"",VLOOKUP(A421,VocabularyNL!$A:$G,6)),"")</f>
        <v>Splitsing</v>
      </c>
      <c r="L421" s="12" t="str">
        <f>IFERROR(IF(VLOOKUP(A421,VocabularyFR!$A:$G,6)=0,"",VLOOKUP(A421,VocabularyFR!$A:$G,6)),"")</f>
        <v/>
      </c>
      <c r="M421" s="12" t="str">
        <f>IFERROR(IF(VLOOKUP(A421,Vocabulary!$A:$F,3)=0,"",VLOOKUP(A421,Vocabulary!$A:$F,3)),"")</f>
        <v>Gebeurtenis waarbij uit één organisatie twee organisaties worden gevormd.</v>
      </c>
      <c r="N421" s="12" t="str">
        <f>IFERROR(IF(VLOOKUP(A421,VocabularyNL!$A:$H,7)=0,"",VLOOKUP(A421,VocabularyNL!$A:$H,7)),"")</f>
        <v>Gebeurtenis waarbij uit één organisatie twee organisaties worden gevormd.</v>
      </c>
      <c r="O421" s="12" t="str">
        <f>IFERROR(IF(VLOOKUP(A421,VocabularyFR!$A:$H,7)=0,"",VLOOKUP(A421,VocabularyFR!$A:$H,7)),"")</f>
        <v/>
      </c>
      <c r="P421" s="12" t="str">
        <f>IF($A421&lt;&gt;"",IF(VLOOKUP($A421,Vocabulary!$A:$J,7,)&lt;&gt;"",VLOOKUP($A421,Vocabulary!$A:$J,7,),""),"")</f>
        <v/>
      </c>
      <c r="Q421" s="12" t="str">
        <f>IFERROR(IF(VLOOKUP(A421,VocabularyNL!$A:$H,8)=0,"",VLOOKUP(A421,VocabularyNL!$A:$H,8)),"")</f>
        <v/>
      </c>
      <c r="R421" s="12" t="str">
        <f>IFERROR(IF(VLOOKUP(A421,VocabularyFR!$A:$H,8)=0,"",VLOOKUP(A421,VocabularyFR!$A:$H,8)),"")</f>
        <v/>
      </c>
      <c r="S421" s="12" t="str">
        <f>VLOOKUP(Table9[[#This Row],[Id]],Vocabulary!A:K,11)</f>
        <v>no</v>
      </c>
      <c r="T421" s="12" t="str">
        <f>VLOOKUP(Table9[[#This Row],[Id]],Vocabulary!A:L,12)</f>
        <v>no</v>
      </c>
    </row>
    <row r="422" spans="1:20" ht="43.2" hidden="1" x14ac:dyDescent="0.3">
      <c r="A422" s="4">
        <v>489</v>
      </c>
      <c r="B422" s="12" t="str">
        <f>IF($A422&lt;&gt;"",IF(VLOOKUP($A422,VocabularyAdoption!$A:$K,8,)=0,"",VLOOKUP($A422,VocabularyAdoption!$A:$K,8,)),"")</f>
        <v/>
      </c>
      <c r="C422" s="12" t="str">
        <f>IF($A422&lt;&gt;"",VLOOKUP($A422,Vocabulary!$A:$J,6,),"")</f>
        <v>VL</v>
      </c>
      <c r="D422" s="12" t="str">
        <f>IF($A422&lt;&gt;"",VLOOKUP($A422,Vocabulary!$A:$J,8,),"")</f>
        <v>vl-organisatie</v>
      </c>
      <c r="E422" s="12" t="str">
        <f>IFERROR(VLOOKUP(D422,Prefix!$A:$B,2,),"")</f>
        <v>http://data.vlaanderen.be/ns/organisatie#</v>
      </c>
      <c r="F422" s="12" t="str">
        <f>IF($A422&lt;&gt;"",IF(VLOOKUP($A422,Vocabulary!$A:$J,9,)=0,"",VLOOKUP($A422,Vocabulary!$A:$J,9,)),"")</f>
        <v/>
      </c>
      <c r="G422" s="12" t="str">
        <f>IF($A422&lt;&gt;"",VLOOKUP($A422,Vocabulary!$A:$J,4,),"")</f>
        <v>Organization</v>
      </c>
      <c r="H422" s="12" t="str">
        <f>IF($A422&lt;&gt;"",VLOOKUP($A422,Vocabulary!$A:$J,5,),"")</f>
        <v>Class</v>
      </c>
      <c r="I422" s="12" t="str">
        <f>IF(Table9[[#This Row],[URIName]]="",IF(AND(H422="ConceptScheme",LEFT(D422,7) &lt;&gt; "inspire", LEFT(D422,4) &lt;&gt; "oeaw"),CONCATENATE("&lt;",E422,LOWER(IF(F422="",J422,F422)),"&gt;"),CONCATENATE("&lt;",E422,IF(F422="",J422,F422),"&gt;")),CONCATENATE("&lt;",Table9[[#This Row],[URIName]],"&gt;"))</f>
        <v>&lt;http://data.vlaanderen.be/ns/organisatie#Stopzetting&gt;</v>
      </c>
      <c r="J422" s="12" t="str">
        <f>IF($A422&lt;&gt;"",VLOOKUP($A422,Vocabulary!$A:$J,2,),"")</f>
        <v>Stopzetting</v>
      </c>
      <c r="K422" s="12" t="str">
        <f>IFERROR(IF(VLOOKUP(A422,VocabularyNL!$A:$G,6)=0,"",VLOOKUP(A422,VocabularyNL!$A:$G,6)),"")</f>
        <v>Stopzetting</v>
      </c>
      <c r="L422" s="12" t="str">
        <f>IFERROR(IF(VLOOKUP(A422,VocabularyFR!$A:$G,6)=0,"",VLOOKUP(A422,VocabularyFR!$A:$G,6)),"")</f>
        <v/>
      </c>
      <c r="M422" s="12" t="str">
        <f>IFERROR(IF(VLOOKUP(A422,Vocabulary!$A:$F,3)=0,"",VLOOKUP(A422,Vocabulary!$A:$F,3)),"")</f>
        <v>Gebeurtenis waarbij een organisatie is stopgezet.</v>
      </c>
      <c r="N422" s="12" t="str">
        <f>IFERROR(IF(VLOOKUP(A422,VocabularyNL!$A:$H,7)=0,"",VLOOKUP(A422,VocabularyNL!$A:$H,7)),"")</f>
        <v>Gebeurtenis waarbij een organisatie is stopgezet.</v>
      </c>
      <c r="O422" s="12" t="str">
        <f>IFERROR(IF(VLOOKUP(A422,VocabularyFR!$A:$H,7)=0,"",VLOOKUP(A422,VocabularyFR!$A:$H,7)),"")</f>
        <v/>
      </c>
      <c r="P422" s="12" t="str">
        <f>IF($A422&lt;&gt;"",IF(VLOOKUP($A422,Vocabulary!$A:$J,7,)&lt;&gt;"",VLOOKUP($A422,Vocabulary!$A:$J,7,),""),"")</f>
        <v/>
      </c>
      <c r="Q422" s="12" t="str">
        <f>IFERROR(IF(VLOOKUP(A422,VocabularyNL!$A:$H,8)=0,"",VLOOKUP(A422,VocabularyNL!$A:$H,8)),"")</f>
        <v/>
      </c>
      <c r="R422" s="12" t="str">
        <f>IFERROR(IF(VLOOKUP(A422,VocabularyFR!$A:$H,8)=0,"",VLOOKUP(A422,VocabularyFR!$A:$H,8)),"")</f>
        <v/>
      </c>
      <c r="S422" s="12" t="str">
        <f>VLOOKUP(Table9[[#This Row],[Id]],Vocabulary!A:K,11)</f>
        <v>no</v>
      </c>
      <c r="T422" s="12" t="str">
        <f>VLOOKUP(Table9[[#This Row],[Id]],Vocabulary!A:L,12)</f>
        <v>no</v>
      </c>
    </row>
    <row r="423" spans="1:20" ht="72" hidden="1" x14ac:dyDescent="0.3">
      <c r="A423" s="4">
        <v>490</v>
      </c>
      <c r="B423" s="12" t="str">
        <f>IF($A423&lt;&gt;"",IF(VLOOKUP($A423,VocabularyAdoption!$A:$K,8,)=0,"",VLOOKUP($A423,VocabularyAdoption!$A:$K,8,)),"")</f>
        <v/>
      </c>
      <c r="C423" s="12" t="str">
        <f>IF($A423&lt;&gt;"",VLOOKUP($A423,Vocabulary!$A:$J,6,),"")</f>
        <v>VL</v>
      </c>
      <c r="D423" s="12" t="str">
        <f>IF($A423&lt;&gt;"",VLOOKUP($A423,Vocabulary!$A:$J,8,),"")</f>
        <v>vl-organisatie</v>
      </c>
      <c r="E423" s="12" t="str">
        <f>IFERROR(VLOOKUP(D423,Prefix!$A:$B,2,),"")</f>
        <v>http://data.vlaanderen.be/ns/organisatie#</v>
      </c>
      <c r="F423" s="12" t="str">
        <f>IF($A423&lt;&gt;"",IF(VLOOKUP($A423,Vocabulary!$A:$J,9,)=0,"",VLOOKUP($A423,Vocabulary!$A:$J,9,)),"")</f>
        <v/>
      </c>
      <c r="G423" s="12" t="str">
        <f>IF($A423&lt;&gt;"",VLOOKUP($A423,Vocabulary!$A:$J,4,),"")</f>
        <v>Organization</v>
      </c>
      <c r="H423" s="12" t="str">
        <f>IF($A423&lt;&gt;"",VLOOKUP($A423,Vocabulary!$A:$J,5,),"")</f>
        <v>Class</v>
      </c>
      <c r="I423" s="12" t="str">
        <f>IF(Table9[[#This Row],[URIName]]="",IF(AND(H423="ConceptScheme",LEFT(D423,7) &lt;&gt; "inspire", LEFT(D423,4) &lt;&gt; "oeaw"),CONCATENATE("&lt;",E423,LOWER(IF(F423="",J423,F423)),"&gt;"),CONCATENATE("&lt;",E423,IF(F423="",J423,F423),"&gt;")),CONCATENATE("&lt;",Table9[[#This Row],[URIName]],"&gt;"))</f>
        <v>&lt;http://data.vlaanderen.be/ns/organisatie#Vervanging&gt;</v>
      </c>
      <c r="J423" s="12" t="str">
        <f>IF($A423&lt;&gt;"",VLOOKUP($A423,Vocabulary!$A:$J,2,),"")</f>
        <v>Vervanging</v>
      </c>
      <c r="K423" s="12" t="str">
        <f>IFERROR(IF(VLOOKUP(A423,VocabularyNL!$A:$G,6)=0,"",VLOOKUP(A423,VocabularyNL!$A:$G,6)),"")</f>
        <v>Vervanging</v>
      </c>
      <c r="L423" s="12" t="str">
        <f>IFERROR(IF(VLOOKUP(A423,VocabularyFR!$A:$G,6)=0,"",VLOOKUP(A423,VocabularyFR!$A:$G,6)),"")</f>
        <v/>
      </c>
      <c r="M423" s="12" t="str">
        <f>IFERROR(IF(VLOOKUP(A423,Vocabulary!$A:$F,3)=0,"",VLOOKUP(A423,Vocabulary!$A:$F,3)),"")</f>
        <v xml:space="preserve">Gebeurtenis waarbij een organisatie wordt vervangen door een andere. 
Gebruik
 Bvb doorstart ve bedrijf na technisch faillissement. </v>
      </c>
      <c r="N423" s="12" t="str">
        <f>IFERROR(IF(VLOOKUP(A423,VocabularyNL!$A:$H,7)=0,"",VLOOKUP(A423,VocabularyNL!$A:$H,7)),"")</f>
        <v xml:space="preserve">Gebeurtenis waarbij een organisatie wordt vervangen door een andere. 
Gebruik
 Bvb doorstart ve bedrijf na technisch faillissement. </v>
      </c>
      <c r="O423" s="12" t="str">
        <f>IFERROR(IF(VLOOKUP(A423,VocabularyFR!$A:$H,7)=0,"",VLOOKUP(A423,VocabularyFR!$A:$H,7)),"")</f>
        <v/>
      </c>
      <c r="P423" s="12" t="str">
        <f>IF($A423&lt;&gt;"",IF(VLOOKUP($A423,Vocabulary!$A:$J,7,)&lt;&gt;"",VLOOKUP($A423,Vocabulary!$A:$J,7,),""),"")</f>
        <v/>
      </c>
      <c r="Q423" s="12" t="str">
        <f>IFERROR(IF(VLOOKUP(A423,VocabularyNL!$A:$H,8)=0,"",VLOOKUP(A423,VocabularyNL!$A:$H,8)),"")</f>
        <v/>
      </c>
      <c r="R423" s="12" t="str">
        <f>IFERROR(IF(VLOOKUP(A423,VocabularyFR!$A:$H,8)=0,"",VLOOKUP(A423,VocabularyFR!$A:$H,8)),"")</f>
        <v/>
      </c>
      <c r="S423" s="12" t="str">
        <f>VLOOKUP(Table9[[#This Row],[Id]],Vocabulary!A:K,11)</f>
        <v>no</v>
      </c>
      <c r="T423" s="12" t="str">
        <f>VLOOKUP(Table9[[#This Row],[Id]],Vocabulary!A:L,12)</f>
        <v>no</v>
      </c>
    </row>
    <row r="424" spans="1:20" ht="43.2" hidden="1" x14ac:dyDescent="0.3">
      <c r="A424" s="4">
        <v>491</v>
      </c>
      <c r="B424" s="12" t="str">
        <f>IF($A424&lt;&gt;"",IF(VLOOKUP($A424,VocabularyAdoption!$A:$K,8,)=0,"",VLOOKUP($A424,VocabularyAdoption!$A:$K,8,)),"")</f>
        <v/>
      </c>
      <c r="C424" s="12" t="str">
        <f>IF($A424&lt;&gt;"",VLOOKUP($A424,Vocabulary!$A:$J,6,),"")</f>
        <v>VL</v>
      </c>
      <c r="D424" s="12" t="str">
        <f>IF($A424&lt;&gt;"",VLOOKUP($A424,Vocabulary!$A:$J,8,),"")</f>
        <v>vl-organisatie</v>
      </c>
      <c r="E424" s="12" t="str">
        <f>IFERROR(VLOOKUP(D424,Prefix!$A:$B,2,),"")</f>
        <v>http://data.vlaanderen.be/ns/organisatie#</v>
      </c>
      <c r="F424" s="12" t="str">
        <f>IF($A424&lt;&gt;"",IF(VLOOKUP($A424,Vocabulary!$A:$J,9,)=0,"",VLOOKUP($A424,Vocabulary!$A:$J,9,)),"")</f>
        <v/>
      </c>
      <c r="G424" s="12" t="str">
        <f>IF($A424&lt;&gt;"",VLOOKUP($A424,Vocabulary!$A:$J,4,),"")</f>
        <v>Organization</v>
      </c>
      <c r="H424" s="12" t="str">
        <f>IF($A424&lt;&gt;"",VLOOKUP($A424,Vocabulary!$A:$J,5,),"")</f>
        <v>Property</v>
      </c>
      <c r="I424" s="12" t="str">
        <f>IF(Table9[[#This Row],[URIName]]="",IF(AND(H424="ConceptScheme",LEFT(D424,7) &lt;&gt; "inspire", LEFT(D424,4) &lt;&gt; "oeaw"),CONCATENATE("&lt;",E424,LOWER(IF(F424="",J424,F424)),"&gt;"),CONCATENATE("&lt;",E424,IF(F424="",J424,F424),"&gt;")),CONCATENATE("&lt;",Table9[[#This Row],[URIName]],"&gt;"))</f>
        <v>&lt;http://data.vlaanderen.be/ns/organisatie#bestaatUit&gt;</v>
      </c>
      <c r="J424" s="12" t="str">
        <f>IF($A424&lt;&gt;"",VLOOKUP($A424,Vocabulary!$A:$J,2,),"")</f>
        <v>bestaatUit</v>
      </c>
      <c r="K424" s="12" t="str">
        <f>IFERROR(IF(VLOOKUP(A424,VocabularyNL!$A:$G,6)=0,"",VLOOKUP(A424,VocabularyNL!$A:$G,6)),"")</f>
        <v>bestaatUit</v>
      </c>
      <c r="L424" s="12" t="str">
        <f>IFERROR(IF(VLOOKUP(A424,VocabularyFR!$A:$G,6)=0,"",VLOOKUP(A424,VocabularyFR!$A:$G,6)),"")</f>
        <v/>
      </c>
      <c r="M424" s="12" t="str">
        <f>IFERROR(IF(VLOOKUP(A424,Vocabulary!$A:$F,3)=0,"",VLOOKUP(A424,Vocabulary!$A:$F,3)),"")</f>
        <v>Adresseerbaar object dat met de vestiging overeenstemt.</v>
      </c>
      <c r="N424" s="12" t="str">
        <f>IFERROR(IF(VLOOKUP(A424,VocabularyNL!$A:$H,7)=0,"",VLOOKUP(A424,VocabularyNL!$A:$H,7)),"")</f>
        <v>Adresseerbaar object dat met de vestiging overeenstemt.</v>
      </c>
      <c r="O424" s="12" t="str">
        <f>IFERROR(IF(VLOOKUP(A424,VocabularyFR!$A:$H,7)=0,"",VLOOKUP(A424,VocabularyFR!$A:$H,7)),"")</f>
        <v/>
      </c>
      <c r="P424" s="12" t="str">
        <f>IF($A424&lt;&gt;"",IF(VLOOKUP($A424,Vocabulary!$A:$J,7,)&lt;&gt;"",VLOOKUP($A424,Vocabulary!$A:$J,7,),""),"")</f>
        <v/>
      </c>
      <c r="Q424" s="12" t="str">
        <f>IFERROR(IF(VLOOKUP(A424,VocabularyNL!$A:$H,8)=0,"",VLOOKUP(A424,VocabularyNL!$A:$H,8)),"")</f>
        <v/>
      </c>
      <c r="R424" s="12" t="str">
        <f>IFERROR(IF(VLOOKUP(A424,VocabularyFR!$A:$H,8)=0,"",VLOOKUP(A424,VocabularyFR!$A:$H,8)),"")</f>
        <v/>
      </c>
      <c r="S424" s="12" t="str">
        <f>VLOOKUP(Table9[[#This Row],[Id]],Vocabulary!A:K,11)</f>
        <v>no</v>
      </c>
      <c r="T424" s="12" t="str">
        <f>VLOOKUP(Table9[[#This Row],[Id]],Vocabulary!A:L,12)</f>
        <v>no</v>
      </c>
    </row>
    <row r="425" spans="1:20" ht="43.2" hidden="1" x14ac:dyDescent="0.3">
      <c r="A425" s="4">
        <v>492</v>
      </c>
      <c r="B425" s="12" t="str">
        <f>IF($A425&lt;&gt;"",IF(VLOOKUP($A425,VocabularyAdoption!$A:$K,8,)=0,"",VLOOKUP($A425,VocabularyAdoption!$A:$K,8,)),"")</f>
        <v/>
      </c>
      <c r="C425" s="12" t="str">
        <f>IF($A425&lt;&gt;"",VLOOKUP($A425,Vocabulary!$A:$J,6,),"")</f>
        <v>VL</v>
      </c>
      <c r="D425" s="12" t="str">
        <f>IF($A425&lt;&gt;"",VLOOKUP($A425,Vocabulary!$A:$J,8,),"")</f>
        <v>vl-organisatie</v>
      </c>
      <c r="E425" s="12" t="str">
        <f>IFERROR(VLOOKUP(D425,Prefix!$A:$B,2,),"")</f>
        <v>http://data.vlaanderen.be/ns/organisatie#</v>
      </c>
      <c r="F425" s="12" t="str">
        <f>IF($A425&lt;&gt;"",IF(VLOOKUP($A425,Vocabulary!$A:$J,9,)=0,"",VLOOKUP($A425,Vocabulary!$A:$J,9,)),"")</f>
        <v/>
      </c>
      <c r="G425" s="12" t="str">
        <f>IF($A425&lt;&gt;"",VLOOKUP($A425,Vocabulary!$A:$J,4,),"")</f>
        <v>Organization</v>
      </c>
      <c r="H425" s="12" t="str">
        <f>IF($A425&lt;&gt;"",VLOOKUP($A425,Vocabulary!$A:$J,5,),"")</f>
        <v>Property</v>
      </c>
      <c r="I425" s="12" t="str">
        <f>IF(Table9[[#This Row],[URIName]]="",IF(AND(H425="ConceptScheme",LEFT(D425,7) &lt;&gt; "inspire", LEFT(D425,4) &lt;&gt; "oeaw"),CONCATENATE("&lt;",E425,LOWER(IF(F425="",J425,F425)),"&gt;"),CONCATENATE("&lt;",E425,IF(F425="",J425,F425),"&gt;")),CONCATENATE("&lt;",Table9[[#This Row],[URIName]],"&gt;"))</f>
        <v>&lt;http://data.vlaanderen.be/ns/organisatie#contactinfo&gt;</v>
      </c>
      <c r="J425" s="12" t="str">
        <f>IF($A425&lt;&gt;"",VLOOKUP($A425,Vocabulary!$A:$J,2,),"")</f>
        <v>contactinfo</v>
      </c>
      <c r="K425" s="12" t="str">
        <f>IFERROR(IF(VLOOKUP(A425,VocabularyNL!$A:$G,6)=0,"",VLOOKUP(A425,VocabularyNL!$A:$G,6)),"")</f>
        <v>contactinfo</v>
      </c>
      <c r="L425" s="12" t="str">
        <f>IFERROR(IF(VLOOKUP(A425,VocabularyFR!$A:$G,6)=0,"",VLOOKUP(A425,VocabularyFR!$A:$G,6)),"")</f>
        <v/>
      </c>
      <c r="M425" s="12" t="str">
        <f>IFERROR(IF(VLOOKUP(A425,Vocabulary!$A:$F,3)=0,"",VLOOKUP(A425,Vocabulary!$A:$F,3)),"")</f>
        <v>Informatie zoals email, telefoon die toelaat de hoedanigheid te contacteren.</v>
      </c>
      <c r="N425" s="12" t="str">
        <f>IFERROR(IF(VLOOKUP(A425,VocabularyNL!$A:$H,7)=0,"",VLOOKUP(A425,VocabularyNL!$A:$H,7)),"")</f>
        <v>Informatie zoals email, telefoon die toelaat de hoedanigheid te contacteren.</v>
      </c>
      <c r="O425" s="12" t="str">
        <f>IFERROR(IF(VLOOKUP(A425,VocabularyFR!$A:$H,7)=0,"",VLOOKUP(A425,VocabularyFR!$A:$H,7)),"")</f>
        <v/>
      </c>
      <c r="P425" s="12" t="str">
        <f>IF($A425&lt;&gt;"",IF(VLOOKUP($A425,Vocabulary!$A:$J,7,)&lt;&gt;"",VLOOKUP($A425,Vocabulary!$A:$J,7,),""),"")</f>
        <v/>
      </c>
      <c r="Q425" s="12" t="str">
        <f>IFERROR(IF(VLOOKUP(A425,VocabularyNL!$A:$H,8)=0,"",VLOOKUP(A425,VocabularyNL!$A:$H,8)),"")</f>
        <v/>
      </c>
      <c r="R425" s="12" t="str">
        <f>IFERROR(IF(VLOOKUP(A425,VocabularyFR!$A:$H,8)=0,"",VLOOKUP(A425,VocabularyFR!$A:$H,8)),"")</f>
        <v/>
      </c>
      <c r="S425" s="12" t="str">
        <f>VLOOKUP(Table9[[#This Row],[Id]],Vocabulary!A:K,11)</f>
        <v>no</v>
      </c>
      <c r="T425" s="12" t="str">
        <f>VLOOKUP(Table9[[#This Row],[Id]],Vocabulary!A:L,12)</f>
        <v>no</v>
      </c>
    </row>
    <row r="426" spans="1:20" ht="216" hidden="1" x14ac:dyDescent="0.3">
      <c r="A426" s="4">
        <v>493</v>
      </c>
      <c r="B426" s="12" t="str">
        <f>IF($A426&lt;&gt;"",IF(VLOOKUP($A426,VocabularyAdoption!$A:$K,8,)=0,"",VLOOKUP($A426,VocabularyAdoption!$A:$K,8,)),"")</f>
        <v/>
      </c>
      <c r="C426" s="12" t="str">
        <f>IF($A426&lt;&gt;"",VLOOKUP($A426,Vocabulary!$A:$J,6,),"")</f>
        <v>VL</v>
      </c>
      <c r="D426" s="12" t="str">
        <f>IF($A426&lt;&gt;"",VLOOKUP($A426,Vocabulary!$A:$J,8,),"")</f>
        <v>vl-organisatie</v>
      </c>
      <c r="E426" s="12" t="str">
        <f>IFERROR(VLOOKUP(D426,Prefix!$A:$B,2,),"")</f>
        <v>http://data.vlaanderen.be/ns/organisatie#</v>
      </c>
      <c r="F426" s="12" t="str">
        <f>IF($A426&lt;&gt;"",IF(VLOOKUP($A426,Vocabulary!$A:$J,9,)=0,"",VLOOKUP($A426,Vocabulary!$A:$J,9,)),"")</f>
        <v/>
      </c>
      <c r="G426" s="12" t="str">
        <f>IF($A426&lt;&gt;"",VLOOKUP($A426,Vocabulary!$A:$J,4,),"")</f>
        <v>Organization</v>
      </c>
      <c r="H426" s="12" t="str">
        <f>IF($A426&lt;&gt;"",VLOOKUP($A426,Vocabulary!$A:$J,5,),"")</f>
        <v>Property</v>
      </c>
      <c r="I426" s="12" t="str">
        <f>IF(Table9[[#This Row],[URIName]]="",IF(AND(H426="ConceptScheme",LEFT(D426,7) &lt;&gt; "inspire", LEFT(D426,4) &lt;&gt; "oeaw"),CONCATENATE("&lt;",E426,LOWER(IF(F426="",J426,F426)),"&gt;"),CONCATENATE("&lt;",E426,IF(F426="",J426,F426),"&gt;")),CONCATENATE("&lt;",Table9[[#This Row],[URIName]],"&gt;"))</f>
        <v>&lt;http://data.vlaanderen.be/ns/organisatie#rechtspersoonlijkheid&gt;</v>
      </c>
      <c r="J426" s="12" t="str">
        <f>IF($A426&lt;&gt;"",VLOOKUP($A426,Vocabulary!$A:$J,2,),"")</f>
        <v>rechtspersoonlijkheid</v>
      </c>
      <c r="K426" s="12" t="str">
        <f>IFERROR(IF(VLOOKUP(A426,VocabularyNL!$A:$G,6)=0,"",VLOOKUP(A426,VocabularyNL!$A:$G,6)),"")</f>
        <v>rechtspersoonlijkheid</v>
      </c>
      <c r="L426" s="12" t="str">
        <f>IFERROR(IF(VLOOKUP(A426,VocabularyFR!$A:$G,6)=0,"",VLOOKUP(A426,VocabularyFR!$A:$G,6)),"")</f>
        <v/>
      </c>
      <c r="M426" s="12" t="str">
        <f>IFERROR(IF(VLOOKUP(A426,Vocabulary!$A:$F,3)=0,"",VLOOKUP(A426,Vocabulary!$A:$F,3)),"")</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N426" s="12" t="str">
        <f>IFERROR(IF(VLOOKUP(A426,VocabularyNL!$A:$H,7)=0,"",VLOOKUP(A426,VocabularyNL!$A:$H,7)),"")</f>
        <v xml:space="preserve">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 </v>
      </c>
      <c r="O426" s="12" t="str">
        <f>IFERROR(IF(VLOOKUP(A426,VocabularyFR!$A:$H,7)=0,"",VLOOKUP(A426,VocabularyFR!$A:$H,7)),"")</f>
        <v/>
      </c>
      <c r="P426" s="12" t="str">
        <f>IF($A426&lt;&gt;"",IF(VLOOKUP($A426,Vocabulary!$A:$J,7,)&lt;&gt;"",VLOOKUP($A426,Vocabulary!$A:$J,7,),""),"")</f>
        <v/>
      </c>
      <c r="Q426" s="12" t="str">
        <f>IFERROR(IF(VLOOKUP(A426,VocabularyNL!$A:$H,8)=0,"",VLOOKUP(A426,VocabularyNL!$A:$H,8)),"")</f>
        <v/>
      </c>
      <c r="R426" s="12" t="str">
        <f>IFERROR(IF(VLOOKUP(A426,VocabularyFR!$A:$H,8)=0,"",VLOOKUP(A426,VocabularyFR!$A:$H,8)),"")</f>
        <v/>
      </c>
      <c r="S426" s="12" t="str">
        <f>VLOOKUP(Table9[[#This Row],[Id]],Vocabulary!A:K,11)</f>
        <v>no</v>
      </c>
      <c r="T426" s="12" t="str">
        <f>VLOOKUP(Table9[[#This Row],[Id]],Vocabulary!A:L,12)</f>
        <v>no</v>
      </c>
    </row>
    <row r="427" spans="1:20" ht="86.4" hidden="1" x14ac:dyDescent="0.3">
      <c r="A427" s="4">
        <v>494</v>
      </c>
      <c r="B427" s="12" t="str">
        <f>IF($A427&lt;&gt;"",IF(VLOOKUP($A427,VocabularyAdoption!$A:$K,8,)=0,"",VLOOKUP($A427,VocabularyAdoption!$A:$K,8,)),"")</f>
        <v/>
      </c>
      <c r="C427" s="12" t="str">
        <f>IF($A427&lt;&gt;"",VLOOKUP($A427,Vocabulary!$A:$J,6,),"")</f>
        <v>VL</v>
      </c>
      <c r="D427" s="12" t="str">
        <f>IF($A427&lt;&gt;"",VLOOKUP($A427,Vocabulary!$A:$J,8,),"")</f>
        <v>vl-organisatie</v>
      </c>
      <c r="E427" s="12" t="str">
        <f>IFERROR(VLOOKUP(D427,Prefix!$A:$B,2,),"")</f>
        <v>http://data.vlaanderen.be/ns/organisatie#</v>
      </c>
      <c r="F427" s="12" t="str">
        <f>IF($A427&lt;&gt;"",IF(VLOOKUP($A427,Vocabulary!$A:$J,9,)=0,"",VLOOKUP($A427,Vocabulary!$A:$J,9,)),"")</f>
        <v/>
      </c>
      <c r="G427" s="12" t="str">
        <f>IF($A427&lt;&gt;"",VLOOKUP($A427,Vocabulary!$A:$J,4,),"")</f>
        <v>Organization</v>
      </c>
      <c r="H427" s="12" t="str">
        <f>IF($A427&lt;&gt;"",VLOOKUP($A427,Vocabulary!$A:$J,5,),"")</f>
        <v>Property</v>
      </c>
      <c r="I427" s="12" t="str">
        <f>IF(Table9[[#This Row],[URIName]]="",IF(AND(H427="ConceptScheme",LEFT(D427,7) &lt;&gt; "inspire", LEFT(D427,4) &lt;&gt; "oeaw"),CONCATENATE("&lt;",E427,LOWER(IF(F427="",J427,F427)),"&gt;"),CONCATENATE("&lt;",E427,IF(F427="",J427,F427),"&gt;")),CONCATENATE("&lt;",Table9[[#This Row],[URIName]],"&gt;"))</f>
        <v>&lt;http://data.vlaanderen.be/ns/organisatie#rechtstoestand&gt;</v>
      </c>
      <c r="J427" s="12" t="str">
        <f>IF($A427&lt;&gt;"",VLOOKUP($A427,Vocabulary!$A:$J,2,),"")</f>
        <v>rechtstoestand</v>
      </c>
      <c r="K427" s="12" t="str">
        <f>IFERROR(IF(VLOOKUP(A427,VocabularyNL!$A:$G,6)=0,"",VLOOKUP(A427,VocabularyNL!$A:$G,6)),"")</f>
        <v>rechtstoestand</v>
      </c>
      <c r="L427" s="12" t="str">
        <f>IFERROR(IF(VLOOKUP(A427,VocabularyFR!$A:$G,6)=0,"",VLOOKUP(A427,VocabularyFR!$A:$G,6)),"")</f>
        <v/>
      </c>
      <c r="M427" s="12" t="str">
        <f>IFERROR(IF(VLOOKUP(A427,Vocabulary!$A:$F,3)=0,"",VLOOKUP(A427,Vocabulary!$A:$F,3)),"")</f>
        <v xml:space="preserve">Status van de geregistreerde organisatie. 
Gebruik
Stemt in de KBO overeen met rechtstoestand, bvb normale toestand, gerechtelijk akkoord, opening faillissement etc. </v>
      </c>
      <c r="N427" s="12" t="str">
        <f>IFERROR(IF(VLOOKUP(A427,VocabularyNL!$A:$H,7)=0,"",VLOOKUP(A427,VocabularyNL!$A:$H,7)),"")</f>
        <v xml:space="preserve">Status van de geregistreerde organisatie. 
Gebruik
Stemt in de KBO overeen met rechtstoestand, bvb normale toestand, gerechtelijk akkoord, opening faillissement etc. </v>
      </c>
      <c r="O427" s="12" t="str">
        <f>IFERROR(IF(VLOOKUP(A427,VocabularyFR!$A:$H,7)=0,"",VLOOKUP(A427,VocabularyFR!$A:$H,7)),"")</f>
        <v/>
      </c>
      <c r="P427" s="12" t="str">
        <f>IF($A427&lt;&gt;"",IF(VLOOKUP($A427,Vocabulary!$A:$J,7,)&lt;&gt;"",VLOOKUP($A427,Vocabulary!$A:$J,7,),""),"")</f>
        <v/>
      </c>
      <c r="Q427" s="12" t="str">
        <f>IFERROR(IF(VLOOKUP(A427,VocabularyNL!$A:$H,8)=0,"",VLOOKUP(A427,VocabularyNL!$A:$H,8)),"")</f>
        <v/>
      </c>
      <c r="R427" s="12" t="str">
        <f>IFERROR(IF(VLOOKUP(A427,VocabularyFR!$A:$H,8)=0,"",VLOOKUP(A427,VocabularyFR!$A:$H,8)),"")</f>
        <v/>
      </c>
      <c r="S427" s="12" t="str">
        <f>VLOOKUP(Table9[[#This Row],[Id]],Vocabulary!A:K,11)</f>
        <v>no</v>
      </c>
      <c r="T427" s="12" t="str">
        <f>VLOOKUP(Table9[[#This Row],[Id]],Vocabulary!A:L,12)</f>
        <v>no</v>
      </c>
    </row>
    <row r="428" spans="1:20" ht="72" hidden="1" x14ac:dyDescent="0.3">
      <c r="A428" s="4">
        <v>495</v>
      </c>
      <c r="B428" s="12" t="str">
        <f>IF($A428&lt;&gt;"",IF(VLOOKUP($A428,VocabularyAdoption!$A:$K,8,)=0,"",VLOOKUP($A428,VocabularyAdoption!$A:$K,8,)),"")</f>
        <v/>
      </c>
      <c r="C428" s="12" t="str">
        <f>IF($A428&lt;&gt;"",VLOOKUP($A428,Vocabulary!$A:$J,6,),"")</f>
        <v>VL</v>
      </c>
      <c r="D428" s="12" t="str">
        <f>IF($A428&lt;&gt;"",VLOOKUP($A428,Vocabulary!$A:$J,8,),"")</f>
        <v>vl-organisatie</v>
      </c>
      <c r="E428" s="12" t="str">
        <f>IFERROR(VLOOKUP(D428,Prefix!$A:$B,2,),"")</f>
        <v>http://data.vlaanderen.be/ns/organisatie#</v>
      </c>
      <c r="F428" s="12" t="str">
        <f>IF($A428&lt;&gt;"",IF(VLOOKUP($A428,Vocabulary!$A:$J,9,)=0,"",VLOOKUP($A428,Vocabulary!$A:$J,9,)),"")</f>
        <v/>
      </c>
      <c r="G428" s="12" t="str">
        <f>IF($A428&lt;&gt;"",VLOOKUP($A428,Vocabulary!$A:$J,4,),"")</f>
        <v>Organization</v>
      </c>
      <c r="H428" s="12" t="str">
        <f>IF($A428&lt;&gt;"",VLOOKUP($A428,Vocabulary!$A:$J,5,),"")</f>
        <v>Property</v>
      </c>
      <c r="I428" s="12" t="str">
        <f>IF(Table9[[#This Row],[URIName]]="",IF(AND(H428="ConceptScheme",LEFT(D428,7) &lt;&gt; "inspire", LEFT(D428,4) &lt;&gt; "oeaw"),CONCATENATE("&lt;",E428,LOWER(IF(F428="",J428,F428)),"&gt;"),CONCATENATE("&lt;",E428,IF(F428="",J428,F428),"&gt;")),CONCATENATE("&lt;",Table9[[#This Row],[URIName]],"&gt;"))</f>
        <v>&lt;http://data.vlaanderen.be/ns/organisatie#rechtsvorm&gt;</v>
      </c>
      <c r="J428" s="12" t="str">
        <f>IF($A428&lt;&gt;"",VLOOKUP($A428,Vocabulary!$A:$J,2,),"")</f>
        <v>rechtsvorm</v>
      </c>
      <c r="K428" s="12" t="str">
        <f>IFERROR(IF(VLOOKUP(A428,VocabularyNL!$A:$G,6)=0,"",VLOOKUP(A428,VocabularyNL!$A:$G,6)),"")</f>
        <v>rechtsvorm</v>
      </c>
      <c r="L428" s="12" t="str">
        <f>IFERROR(IF(VLOOKUP(A428,VocabularyFR!$A:$G,6)=0,"",VLOOKUP(A428,VocabularyFR!$A:$G,6)),"")</f>
        <v/>
      </c>
      <c r="M428" s="12" t="str">
        <f>IFERROR(IF(VLOOKUP(A428,Vocabulary!$A:$F,3)=0,"",VLOOKUP(A428,Vocabulary!$A:$F,3)),"")</f>
        <v xml:space="preserve">Juridisch statuut van de geregistreerde organisatie. 
Gebruik
Stemt in de KBO overeen met rechtsvorm, bvb NV, VZW, Stad/Gemeente, OCMW etc. </v>
      </c>
      <c r="N428" s="12" t="str">
        <f>IFERROR(IF(VLOOKUP(A428,VocabularyNL!$A:$H,7)=0,"",VLOOKUP(A428,VocabularyNL!$A:$H,7)),"")</f>
        <v xml:space="preserve">Juridisch statuut van de geregistreerde organisatie. 
Gebruik
Stemt in de KBO overeen met rechtsvorm, bvb NV, VZW, Stad/Gemeente, OCMW etc. </v>
      </c>
      <c r="O428" s="12" t="str">
        <f>IFERROR(IF(VLOOKUP(A428,VocabularyFR!$A:$H,7)=0,"",VLOOKUP(A428,VocabularyFR!$A:$H,7)),"")</f>
        <v/>
      </c>
      <c r="P428" s="12" t="str">
        <f>IF($A428&lt;&gt;"",IF(VLOOKUP($A428,Vocabulary!$A:$J,7,)&lt;&gt;"",VLOOKUP($A428,Vocabulary!$A:$J,7,),""),"")</f>
        <v/>
      </c>
      <c r="Q428" s="12" t="str">
        <f>IFERROR(IF(VLOOKUP(A428,VocabularyNL!$A:$H,8)=0,"",VLOOKUP(A428,VocabularyNL!$A:$H,8)),"")</f>
        <v/>
      </c>
      <c r="R428" s="12" t="str">
        <f>IFERROR(IF(VLOOKUP(A428,VocabularyFR!$A:$H,8)=0,"",VLOOKUP(A428,VocabularyFR!$A:$H,8)),"")</f>
        <v/>
      </c>
      <c r="S428" s="12" t="str">
        <f>VLOOKUP(Table9[[#This Row],[Id]],Vocabulary!A:K,11)</f>
        <v>no</v>
      </c>
      <c r="T428" s="12" t="str">
        <f>VLOOKUP(Table9[[#This Row],[Id]],Vocabulary!A:L,12)</f>
        <v>no</v>
      </c>
    </row>
    <row r="429" spans="1:20" ht="57.6" hidden="1" x14ac:dyDescent="0.3">
      <c r="A429" s="4">
        <v>496</v>
      </c>
      <c r="B429" s="12" t="str">
        <f>IF($A429&lt;&gt;"",IF(VLOOKUP($A429,VocabularyAdoption!$A:$K,8,)=0,"",VLOOKUP($A429,VocabularyAdoption!$A:$K,8,)),"")</f>
        <v/>
      </c>
      <c r="C429" s="12" t="str">
        <f>IF($A429&lt;&gt;"",VLOOKUP($A429,Vocabulary!$A:$J,6,),"")</f>
        <v>VL</v>
      </c>
      <c r="D429" s="12" t="str">
        <f>IF($A429&lt;&gt;"",VLOOKUP($A429,Vocabulary!$A:$J,8,),"")</f>
        <v>vl-organisatie</v>
      </c>
      <c r="E429" s="12" t="str">
        <f>IFERROR(VLOOKUP(D429,Prefix!$A:$B,2,),"")</f>
        <v>http://data.vlaanderen.be/ns/organisatie#</v>
      </c>
      <c r="F429" s="12" t="str">
        <f>IF($A429&lt;&gt;"",IF(VLOOKUP($A429,Vocabulary!$A:$J,9,)=0,"",VLOOKUP($A429,Vocabulary!$A:$J,9,)),"")</f>
        <v/>
      </c>
      <c r="G429" s="12" t="str">
        <f>IF($A429&lt;&gt;"",VLOOKUP($A429,Vocabulary!$A:$J,4,),"")</f>
        <v>Organization</v>
      </c>
      <c r="H429" s="12" t="str">
        <f>IF($A429&lt;&gt;"",VLOOKUP($A429,Vocabulary!$A:$J,5,),"")</f>
        <v>Property</v>
      </c>
      <c r="I429" s="12" t="str">
        <f>IF(Table9[[#This Row],[URIName]]="",IF(AND(H429="ConceptScheme",LEFT(D429,7) &lt;&gt; "inspire", LEFT(D429,4) &lt;&gt; "oeaw"),CONCATENATE("&lt;",E429,LOWER(IF(F429="",J429,F429)),"&gt;"),CONCATENATE("&lt;",E429,IF(F429="",J429,F429),"&gt;")),CONCATENATE("&lt;",Table9[[#This Row],[URIName]],"&gt;"))</f>
        <v>&lt;http://data.vlaanderen.be/ns/organisatie#redenStopzetting&gt;</v>
      </c>
      <c r="J429" s="12" t="str">
        <f>IF($A429&lt;&gt;"",VLOOKUP($A429,Vocabulary!$A:$J,2,),"")</f>
        <v>redenStopzetting</v>
      </c>
      <c r="K429" s="12" t="str">
        <f>IFERROR(IF(VLOOKUP(A429,VocabularyNL!$A:$G,6)=0,"",VLOOKUP(A429,VocabularyNL!$A:$G,6)),"")</f>
        <v>redenStopzetting</v>
      </c>
      <c r="L429" s="12" t="str">
        <f>IFERROR(IF(VLOOKUP(A429,VocabularyFR!$A:$G,6)=0,"",VLOOKUP(A429,VocabularyFR!$A:$G,6)),"")</f>
        <v/>
      </c>
      <c r="M429" s="12" t="str">
        <f>IFERROR(IF(VLOOKUP(A429,Vocabulary!$A:$F,3)=0,"",VLOOKUP(A429,Vocabulary!$A:$F,3)),"")</f>
        <v xml:space="preserve">Reden waarom de organisatie is stopgezet. 
Gebruik
Bvb pensionering, faillissement </v>
      </c>
      <c r="N429" s="12" t="str">
        <f>IFERROR(IF(VLOOKUP(A429,VocabularyNL!$A:$H,7)=0,"",VLOOKUP(A429,VocabularyNL!$A:$H,7)),"")</f>
        <v xml:space="preserve">Reden waarom de organisatie is stopgezet. 
Gebruik
Bvb pensionering, faillissement </v>
      </c>
      <c r="O429" s="12" t="str">
        <f>IFERROR(IF(VLOOKUP(A429,VocabularyFR!$A:$H,7)=0,"",VLOOKUP(A429,VocabularyFR!$A:$H,7)),"")</f>
        <v/>
      </c>
      <c r="P429" s="12" t="str">
        <f>IF($A429&lt;&gt;"",IF(VLOOKUP($A429,Vocabulary!$A:$J,7,)&lt;&gt;"",VLOOKUP($A429,Vocabulary!$A:$J,7,),""),"")</f>
        <v/>
      </c>
      <c r="Q429" s="12" t="str">
        <f>IFERROR(IF(VLOOKUP(A429,VocabularyNL!$A:$H,8)=0,"",VLOOKUP(A429,VocabularyNL!$A:$H,8)),"")</f>
        <v/>
      </c>
      <c r="R429" s="12" t="str">
        <f>IFERROR(IF(VLOOKUP(A429,VocabularyFR!$A:$H,8)=0,"",VLOOKUP(A429,VocabularyFR!$A:$H,8)),"")</f>
        <v/>
      </c>
      <c r="S429" s="12" t="str">
        <f>VLOOKUP(Table9[[#This Row],[Id]],Vocabulary!A:K,11)</f>
        <v>no</v>
      </c>
      <c r="T429" s="12" t="str">
        <f>VLOOKUP(Table9[[#This Row],[Id]],Vocabulary!A:L,12)</f>
        <v>no</v>
      </c>
    </row>
    <row r="430" spans="1:20" ht="43.2" hidden="1" x14ac:dyDescent="0.3">
      <c r="A430" s="4">
        <v>497</v>
      </c>
      <c r="B430" s="12" t="str">
        <f>IF($A430&lt;&gt;"",IF(VLOOKUP($A430,VocabularyAdoption!$A:$K,8,)=0,"",VLOOKUP($A430,VocabularyAdoption!$A:$K,8,)),"")</f>
        <v/>
      </c>
      <c r="C430" s="12" t="str">
        <f>IF($A430&lt;&gt;"",VLOOKUP($A430,Vocabulary!$A:$J,6,),"")</f>
        <v>VL</v>
      </c>
      <c r="D430" s="12" t="str">
        <f>IF($A430&lt;&gt;"",VLOOKUP($A430,Vocabulary!$A:$J,8,),"")</f>
        <v>vl-generiek-ext</v>
      </c>
      <c r="E430" s="12" t="str">
        <f>IFERROR(VLOOKUP(D430,Prefix!$A:$B,2,),"")</f>
        <v/>
      </c>
      <c r="F430" s="12" t="str">
        <f>IF($A430&lt;&gt;"",IF(VLOOKUP($A430,Vocabulary!$A:$J,9,)=0,"",VLOOKUP($A430,Vocabulary!$A:$J,9,)),"")</f>
        <v/>
      </c>
      <c r="G430" s="12" t="str">
        <f>IF($A430&lt;&gt;"",VLOOKUP($A430,Vocabulary!$A:$J,4,),"")</f>
        <v>Generic</v>
      </c>
      <c r="H430" s="12" t="str">
        <f>IF($A430&lt;&gt;"",VLOOKUP($A430,Vocabulary!$A:$J,5,),"")</f>
        <v>Property</v>
      </c>
      <c r="I430" s="12" t="str">
        <f>IF(Table9[[#This Row],[URIName]]="",IF(AND(H430="ConceptScheme",LEFT(D430,7) &lt;&gt; "inspire", LEFT(D430,4) &lt;&gt; "oeaw"),CONCATENATE("&lt;",E430,LOWER(IF(F430="",J430,F430)),"&gt;"),CONCATENATE("&lt;",E430,IF(F430="",J430,F430),"&gt;")),CONCATENATE("&lt;",Table9[[#This Row],[URIName]],"&gt;"))</f>
        <v>&lt;aanschrijfprefix&gt;</v>
      </c>
      <c r="J430" s="12" t="str">
        <f>IF($A430&lt;&gt;"",VLOOKUP($A430,Vocabulary!$A:$J,2,),"")</f>
        <v>aanschrijfprefix</v>
      </c>
      <c r="K430" s="12" t="str">
        <f>IFERROR(IF(VLOOKUP(A430,VocabularyNL!$A:$G,6)=0,"",VLOOKUP(A430,VocabularyNL!$A:$G,6)),"")</f>
        <v>aanschrijfprefix</v>
      </c>
      <c r="L430" s="12" t="str">
        <f>IFERROR(IF(VLOOKUP(A430,VocabularyFR!$A:$G,6)=0,"",VLOOKUP(A430,VocabularyFR!$A:$G,6)),"")</f>
        <v/>
      </c>
      <c r="M430" s="12" t="str">
        <f>IFERROR(IF(VLOOKUP(A430,Vocabulary!$A:$F,3)=0,"",VLOOKUP(A430,Vocabulary!$A:$F,3)),"")</f>
        <v/>
      </c>
      <c r="N430" s="12" t="str">
        <f>IFERROR(IF(VLOOKUP(A430,VocabularyNL!$A:$H,7)=0,"",VLOOKUP(A430,VocabularyNL!$A:$H,7)),"")</f>
        <v/>
      </c>
      <c r="O430" s="12" t="str">
        <f>IFERROR(IF(VLOOKUP(A430,VocabularyFR!$A:$H,7)=0,"",VLOOKUP(A430,VocabularyFR!$A:$H,7)),"")</f>
        <v/>
      </c>
      <c r="P430" s="12" t="str">
        <f>IF($A430&lt;&gt;"",IF(VLOOKUP($A430,Vocabulary!$A:$J,7,)&lt;&gt;"",VLOOKUP($A430,Vocabulary!$A:$J,7,),""),"")</f>
        <v>external terminology:
http://ww.w3.org/2006/vcard/ns#honorific-prefix</v>
      </c>
      <c r="Q430" s="12" t="str">
        <f>IFERROR(IF(VLOOKUP(A430,VocabularyNL!$A:$H,8)=0,"",VLOOKUP(A430,VocabularyNL!$A:$H,8)),"")</f>
        <v/>
      </c>
      <c r="R430" s="12" t="str">
        <f>IFERROR(IF(VLOOKUP(A430,VocabularyFR!$A:$H,8)=0,"",VLOOKUP(A430,VocabularyFR!$A:$H,8)),"")</f>
        <v/>
      </c>
      <c r="S430" s="12" t="str">
        <f>VLOOKUP(Table9[[#This Row],[Id]],Vocabulary!A:K,11)</f>
        <v>no</v>
      </c>
      <c r="T430" s="12" t="str">
        <f>VLOOKUP(Table9[[#This Row],[Id]],Vocabulary!A:L,12)</f>
        <v>no</v>
      </c>
    </row>
    <row r="431" spans="1:20" ht="43.2" hidden="1" x14ac:dyDescent="0.3">
      <c r="A431" s="4">
        <v>498</v>
      </c>
      <c r="B431" s="12" t="str">
        <f>IF($A431&lt;&gt;"",IF(VLOOKUP($A431,VocabularyAdoption!$A:$K,8,)=0,"",VLOOKUP($A431,VocabularyAdoption!$A:$K,8,)),"")</f>
        <v/>
      </c>
      <c r="C431" s="12" t="str">
        <f>IF($A431&lt;&gt;"",VLOOKUP($A431,Vocabulary!$A:$J,6,),"")</f>
        <v>VL</v>
      </c>
      <c r="D431" s="12" t="str">
        <f>IF($A431&lt;&gt;"",VLOOKUP($A431,Vocabulary!$A:$J,8,),"")</f>
        <v>vl-generiek-ext</v>
      </c>
      <c r="E431" s="12" t="str">
        <f>IFERROR(VLOOKUP(D431,Prefix!$A:$B,2,),"")</f>
        <v/>
      </c>
      <c r="F431" s="12" t="str">
        <f>IF($A431&lt;&gt;"",IF(VLOOKUP($A431,Vocabulary!$A:$J,9,)=0,"",VLOOKUP($A431,Vocabulary!$A:$J,9,)),"")</f>
        <v/>
      </c>
      <c r="G431" s="12" t="str">
        <f>IF($A431&lt;&gt;"",VLOOKUP($A431,Vocabulary!$A:$J,4,),"")</f>
        <v>Generic</v>
      </c>
      <c r="H431" s="12" t="str">
        <f>IF($A431&lt;&gt;"",VLOOKUP($A431,Vocabulary!$A:$J,5,),"")</f>
        <v>Class</v>
      </c>
      <c r="I431" s="12" t="str">
        <f>IF(Table9[[#This Row],[URIName]]="",IF(AND(H431="ConceptScheme",LEFT(D431,7) &lt;&gt; "inspire", LEFT(D431,4) &lt;&gt; "oeaw"),CONCATENATE("&lt;",E431,LOWER(IF(F431="",J431,F431)),"&gt;"),CONCATENATE("&lt;",E431,IF(F431="",J431,F431),"&gt;")),CONCATENATE("&lt;",Table9[[#This Row],[URIName]],"&gt;"))</f>
        <v>&lt;Activiteit&gt;</v>
      </c>
      <c r="J431" s="12" t="str">
        <f>IF($A431&lt;&gt;"",VLOOKUP($A431,Vocabulary!$A:$J,2,),"")</f>
        <v>Activiteit</v>
      </c>
      <c r="K431" s="12" t="str">
        <f>IFERROR(IF(VLOOKUP(A431,VocabularyNL!$A:$G,6)=0,"",VLOOKUP(A431,VocabularyNL!$A:$G,6)),"")</f>
        <v>Activiteit</v>
      </c>
      <c r="L431" s="12" t="str">
        <f>IFERROR(IF(VLOOKUP(A431,VocabularyFR!$A:$G,6)=0,"",VLOOKUP(A431,VocabularyFR!$A:$G,6)),"")</f>
        <v/>
      </c>
      <c r="M431" s="12" t="str">
        <f>IFERROR(IF(VLOOKUP(A431,Vocabulary!$A:$F,3)=0,"",VLOOKUP(A431,Vocabulary!$A:$F,3)),"")</f>
        <v/>
      </c>
      <c r="N431" s="12" t="str">
        <f>IFERROR(IF(VLOOKUP(A431,VocabularyNL!$A:$H,7)=0,"",VLOOKUP(A431,VocabularyNL!$A:$H,7)),"")</f>
        <v/>
      </c>
      <c r="O431" s="12" t="str">
        <f>IFERROR(IF(VLOOKUP(A431,VocabularyFR!$A:$H,7)=0,"",VLOOKUP(A431,VocabularyFR!$A:$H,7)),"")</f>
        <v/>
      </c>
      <c r="P431" s="12" t="str">
        <f>IF($A431&lt;&gt;"",IF(VLOOKUP($A431,Vocabulary!$A:$J,7,)&lt;&gt;"",VLOOKUP($A431,Vocabulary!$A:$J,7,),""),"")</f>
        <v>external terminology:
http://www.w3.org/ns/prov#Activity</v>
      </c>
      <c r="Q431" s="12" t="str">
        <f>IFERROR(IF(VLOOKUP(A431,VocabularyNL!$A:$H,8)=0,"",VLOOKUP(A431,VocabularyNL!$A:$H,8)),"")</f>
        <v/>
      </c>
      <c r="R431" s="12" t="str">
        <f>IFERROR(IF(VLOOKUP(A431,VocabularyFR!$A:$H,8)=0,"",VLOOKUP(A431,VocabularyFR!$A:$H,8)),"")</f>
        <v/>
      </c>
      <c r="S431" s="12" t="str">
        <f>VLOOKUP(Table9[[#This Row],[Id]],Vocabulary!A:K,11)</f>
        <v>no</v>
      </c>
      <c r="T431" s="12" t="str">
        <f>VLOOKUP(Table9[[#This Row],[Id]],Vocabulary!A:L,12)</f>
        <v>no</v>
      </c>
    </row>
    <row r="432" spans="1:20" ht="43.2" hidden="1" x14ac:dyDescent="0.3">
      <c r="A432" s="4">
        <v>499</v>
      </c>
      <c r="B432" s="12" t="str">
        <f>IF($A432&lt;&gt;"",IF(VLOOKUP($A432,VocabularyAdoption!$A:$K,8,)=0,"",VLOOKUP($A432,VocabularyAdoption!$A:$K,8,)),"")</f>
        <v/>
      </c>
      <c r="C432" s="12" t="str">
        <f>IF($A432&lt;&gt;"",VLOOKUP($A432,Vocabulary!$A:$J,6,),"")</f>
        <v>VL</v>
      </c>
      <c r="D432" s="12" t="str">
        <f>IF($A432&lt;&gt;"",VLOOKUP($A432,Vocabulary!$A:$J,8,),"")</f>
        <v>vl-generiek-ext</v>
      </c>
      <c r="E432" s="12" t="str">
        <f>IFERROR(VLOOKUP(D432,Prefix!$A:$B,2,),"")</f>
        <v/>
      </c>
      <c r="F432" s="12" t="str">
        <f>IF($A432&lt;&gt;"",IF(VLOOKUP($A432,Vocabulary!$A:$J,9,)=0,"",VLOOKUP($A432,Vocabulary!$A:$J,9,)),"")</f>
        <v/>
      </c>
      <c r="G432" s="12" t="str">
        <f>IF($A432&lt;&gt;"",VLOOKUP($A432,Vocabulary!$A:$J,4,),"")</f>
        <v>Generic</v>
      </c>
      <c r="H432" s="12" t="str">
        <f>IF($A432&lt;&gt;"",VLOOKUP($A432,Vocabulary!$A:$J,5,),"")</f>
        <v>Property</v>
      </c>
      <c r="I432" s="12" t="str">
        <f>IF(Table9[[#This Row],[URIName]]="",IF(AND(H432="ConceptScheme",LEFT(D432,7) &lt;&gt; "inspire", LEFT(D432,4) &lt;&gt; "oeaw"),CONCATENATE("&lt;",E432,LOWER(IF(F432="",J432,F432)),"&gt;"),CONCATENATE("&lt;",E432,IF(F432="",J432,F432),"&gt;")),CONCATENATE("&lt;",Table9[[#This Row],[URIName]],"&gt;"))</f>
        <v>&lt;activiteit&gt;</v>
      </c>
      <c r="J432" s="12" t="str">
        <f>IF($A432&lt;&gt;"",VLOOKUP($A432,Vocabulary!$A:$J,2,),"")</f>
        <v>activiteit</v>
      </c>
      <c r="K432" s="12" t="str">
        <f>IFERROR(IF(VLOOKUP(A432,VocabularyNL!$A:$G,6)=0,"",VLOOKUP(A432,VocabularyNL!$A:$G,6)),"")</f>
        <v>activiteit</v>
      </c>
      <c r="L432" s="12" t="str">
        <f>IFERROR(IF(VLOOKUP(A432,VocabularyFR!$A:$G,6)=0,"",VLOOKUP(A432,VocabularyFR!$A:$G,6)),"")</f>
        <v/>
      </c>
      <c r="M432" s="12" t="str">
        <f>IFERROR(IF(VLOOKUP(A432,Vocabulary!$A:$F,3)=0,"",VLOOKUP(A432,Vocabulary!$A:$F,3)),"")</f>
        <v/>
      </c>
      <c r="N432" s="12" t="str">
        <f>IFERROR(IF(VLOOKUP(A432,VocabularyNL!$A:$H,7)=0,"",VLOOKUP(A432,VocabularyNL!$A:$H,7)),"")</f>
        <v/>
      </c>
      <c r="O432" s="12" t="str">
        <f>IFERROR(IF(VLOOKUP(A432,VocabularyFR!$A:$H,7)=0,"",VLOOKUP(A432,VocabularyFR!$A:$H,7)),"")</f>
        <v/>
      </c>
      <c r="P432" s="12" t="str">
        <f>IF($A432&lt;&gt;"",IF(VLOOKUP($A432,Vocabulary!$A:$J,7,)&lt;&gt;"",VLOOKUP($A432,Vocabulary!$A:$J,7,),""),"")</f>
        <v>external terminology:
http://www.w3.org/ns/prov#activity</v>
      </c>
      <c r="Q432" s="12" t="str">
        <f>IFERROR(IF(VLOOKUP(A432,VocabularyNL!$A:$H,8)=0,"",VLOOKUP(A432,VocabularyNL!$A:$H,8)),"")</f>
        <v/>
      </c>
      <c r="R432" s="12" t="str">
        <f>IFERROR(IF(VLOOKUP(A432,VocabularyFR!$A:$H,8)=0,"",VLOOKUP(A432,VocabularyFR!$A:$H,8)),"")</f>
        <v/>
      </c>
      <c r="S432" s="12" t="str">
        <f>VLOOKUP(Table9[[#This Row],[Id]],Vocabulary!A:K,11)</f>
        <v>no</v>
      </c>
      <c r="T432" s="12" t="str">
        <f>VLOOKUP(Table9[[#This Row],[Id]],Vocabulary!A:L,12)</f>
        <v>no</v>
      </c>
    </row>
    <row r="433" spans="1:20" ht="43.2" hidden="1" x14ac:dyDescent="0.3">
      <c r="A433" s="4">
        <v>500</v>
      </c>
      <c r="B433" s="12" t="str">
        <f>IF($A433&lt;&gt;"",IF(VLOOKUP($A433,VocabularyAdoption!$A:$K,8,)=0,"",VLOOKUP($A433,VocabularyAdoption!$A:$K,8,)),"")</f>
        <v/>
      </c>
      <c r="C433" s="12" t="str">
        <f>IF($A433&lt;&gt;"",VLOOKUP($A433,Vocabulary!$A:$J,6,),"")</f>
        <v>VL</v>
      </c>
      <c r="D433" s="12" t="str">
        <f>IF($A433&lt;&gt;"",VLOOKUP($A433,Vocabulary!$A:$J,8,),"")</f>
        <v>vl-generiek-ext</v>
      </c>
      <c r="E433" s="12" t="str">
        <f>IFERROR(VLOOKUP(D433,Prefix!$A:$B,2,),"")</f>
        <v/>
      </c>
      <c r="F433" s="12" t="str">
        <f>IF($A433&lt;&gt;"",IF(VLOOKUP($A433,Vocabulary!$A:$J,9,)=0,"",VLOOKUP($A433,Vocabulary!$A:$J,9,)),"")</f>
        <v/>
      </c>
      <c r="G433" s="12" t="str">
        <f>IF($A433&lt;&gt;"",VLOOKUP($A433,Vocabulary!$A:$J,4,),"")</f>
        <v>Generic</v>
      </c>
      <c r="H433" s="12" t="str">
        <f>IF($A433&lt;&gt;"",VLOOKUP($A433,Vocabulary!$A:$J,5,),"")</f>
        <v>Property</v>
      </c>
      <c r="I433" s="12" t="str">
        <f>IF(Table9[[#This Row],[URIName]]="",IF(AND(H433="ConceptScheme",LEFT(D433,7) &lt;&gt; "inspire", LEFT(D433,4) &lt;&gt; "oeaw"),CONCATENATE("&lt;",E433,LOWER(IF(F433="",J433,F433)),"&gt;"),CONCATENATE("&lt;",E433,IF(F433="",J433,F433),"&gt;")),CONCATENATE("&lt;",Table9[[#This Row],[URIName]],"&gt;"))</f>
        <v>&lt;adres&gt;</v>
      </c>
      <c r="J433" s="12" t="str">
        <f>IF($A433&lt;&gt;"",VLOOKUP($A433,Vocabulary!$A:$J,2,),"")</f>
        <v>adres</v>
      </c>
      <c r="K433" s="12" t="str">
        <f>IFERROR(IF(VLOOKUP(A433,VocabularyNL!$A:$G,6)=0,"",VLOOKUP(A433,VocabularyNL!$A:$G,6)),"")</f>
        <v>adres</v>
      </c>
      <c r="L433" s="12" t="str">
        <f>IFERROR(IF(VLOOKUP(A433,VocabularyFR!$A:$G,6)=0,"",VLOOKUP(A433,VocabularyFR!$A:$G,6)),"")</f>
        <v/>
      </c>
      <c r="M433" s="12" t="str">
        <f>IFERROR(IF(VLOOKUP(A433,Vocabulary!$A:$F,3)=0,"",VLOOKUP(A433,Vocabulary!$A:$F,3)),"")</f>
        <v/>
      </c>
      <c r="N433" s="12" t="str">
        <f>IFERROR(IF(VLOOKUP(A433,VocabularyNL!$A:$H,7)=0,"",VLOOKUP(A433,VocabularyNL!$A:$H,7)),"")</f>
        <v/>
      </c>
      <c r="O433" s="12" t="str">
        <f>IFERROR(IF(VLOOKUP(A433,VocabularyFR!$A:$H,7)=0,"",VLOOKUP(A433,VocabularyFR!$A:$H,7)),"")</f>
        <v/>
      </c>
      <c r="P433" s="12" t="str">
        <f>IF($A433&lt;&gt;"",IF(VLOOKUP($A433,Vocabulary!$A:$J,7,)&lt;&gt;"",VLOOKUP($A433,Vocabulary!$A:$J,7,),""),"")</f>
        <v>external terminology:
http://www.w3.org/ns/locn#address</v>
      </c>
      <c r="Q433" s="12" t="str">
        <f>IFERROR(IF(VLOOKUP(A433,VocabularyNL!$A:$H,8)=0,"",VLOOKUP(A433,VocabularyNL!$A:$H,8)),"")</f>
        <v/>
      </c>
      <c r="R433" s="12" t="str">
        <f>IFERROR(IF(VLOOKUP(A433,VocabularyFR!$A:$H,8)=0,"",VLOOKUP(A433,VocabularyFR!$A:$H,8)),"")</f>
        <v/>
      </c>
      <c r="S433" s="12" t="str">
        <f>VLOOKUP(Table9[[#This Row],[Id]],Vocabulary!A:K,11)</f>
        <v>no</v>
      </c>
      <c r="T433" s="12" t="str">
        <f>VLOOKUP(Table9[[#This Row],[Id]],Vocabulary!A:L,12)</f>
        <v>no</v>
      </c>
    </row>
    <row r="434" spans="1:20" ht="43.2" hidden="1" x14ac:dyDescent="0.3">
      <c r="A434" s="4">
        <v>501</v>
      </c>
      <c r="B434" s="12" t="str">
        <f>IF($A434&lt;&gt;"",IF(VLOOKUP($A434,VocabularyAdoption!$A:$K,8,)=0,"",VLOOKUP($A434,VocabularyAdoption!$A:$K,8,)),"")</f>
        <v/>
      </c>
      <c r="C434" s="12" t="str">
        <f>IF($A434&lt;&gt;"",VLOOKUP($A434,Vocabulary!$A:$J,6,),"")</f>
        <v>VL</v>
      </c>
      <c r="D434" s="12" t="str">
        <f>IF($A434&lt;&gt;"",VLOOKUP($A434,Vocabulary!$A:$J,8,),"")</f>
        <v>vl-generiek-ext</v>
      </c>
      <c r="E434" s="12" t="str">
        <f>IFERROR(VLOOKUP(D434,Prefix!$A:$B,2,),"")</f>
        <v/>
      </c>
      <c r="F434" s="12" t="str">
        <f>IF($A434&lt;&gt;"",IF(VLOOKUP($A434,Vocabulary!$A:$J,9,)=0,"",VLOOKUP($A434,Vocabulary!$A:$J,9,)),"")</f>
        <v/>
      </c>
      <c r="G434" s="12" t="str">
        <f>IF($A434&lt;&gt;"",VLOOKUP($A434,Vocabulary!$A:$J,4,),"")</f>
        <v>Generic</v>
      </c>
      <c r="H434" s="12" t="str">
        <f>IF($A434&lt;&gt;"",VLOOKUP($A434,Vocabulary!$A:$J,5,),"")</f>
        <v>Class</v>
      </c>
      <c r="I434" s="12" t="str">
        <f>IF(Table9[[#This Row],[URIName]]="",IF(AND(H434="ConceptScheme",LEFT(D434,7) &lt;&gt; "inspire", LEFT(D434,4) &lt;&gt; "oeaw"),CONCATENATE("&lt;",E434,LOWER(IF(F434="",J434,F434)),"&gt;"),CONCATENATE("&lt;",E434,IF(F434="",J434,F434),"&gt;")),CONCATENATE("&lt;",Table9[[#This Row],[URIName]],"&gt;"))</f>
        <v>&lt;Agent&gt;</v>
      </c>
      <c r="J434" s="12" t="str">
        <f>IF($A434&lt;&gt;"",VLOOKUP($A434,Vocabulary!$A:$J,2,),"")</f>
        <v>Agent</v>
      </c>
      <c r="K434" s="12" t="str">
        <f>IFERROR(IF(VLOOKUP(A434,VocabularyNL!$A:$G,6)=0,"",VLOOKUP(A434,VocabularyNL!$A:$G,6)),"")</f>
        <v>Agent</v>
      </c>
      <c r="L434" s="12" t="str">
        <f>IFERROR(IF(VLOOKUP(A434,VocabularyFR!$A:$G,6)=0,"",VLOOKUP(A434,VocabularyFR!$A:$G,6)),"")</f>
        <v/>
      </c>
      <c r="M434" s="12" t="str">
        <f>IFERROR(IF(VLOOKUP(A434,Vocabulary!$A:$F,3)=0,"",VLOOKUP(A434,Vocabulary!$A:$F,3)),"")</f>
        <v>Examples of Agent include person, organization, and software agent.
A resource that acts or has the power to act.</v>
      </c>
      <c r="N434" s="12" t="str">
        <f>IFERROR(IF(VLOOKUP(A434,VocabularyNL!$A:$H,7)=0,"",VLOOKUP(A434,VocabularyNL!$A:$H,7)),"")</f>
        <v>Examples of Agent include person, organization, and software agent.
A resource that acts or has the power to act.</v>
      </c>
      <c r="O434" s="12" t="str">
        <f>IFERROR(IF(VLOOKUP(A434,VocabularyFR!$A:$H,7)=0,"",VLOOKUP(A434,VocabularyFR!$A:$H,7)),"")</f>
        <v/>
      </c>
      <c r="P434" s="12" t="str">
        <f>IF($A434&lt;&gt;"",IF(VLOOKUP($A434,Vocabulary!$A:$J,7,)&lt;&gt;"",VLOOKUP($A434,Vocabulary!$A:$J,7,),""),"")</f>
        <v>external terminology:
http://purl.org/dc/terms/Agent</v>
      </c>
      <c r="Q434" s="12" t="str">
        <f>IFERROR(IF(VLOOKUP(A434,VocabularyNL!$A:$H,8)=0,"",VLOOKUP(A434,VocabularyNL!$A:$H,8)),"")</f>
        <v/>
      </c>
      <c r="R434" s="12" t="str">
        <f>IFERROR(IF(VLOOKUP(A434,VocabularyFR!$A:$H,8)=0,"",VLOOKUP(A434,VocabularyFR!$A:$H,8)),"")</f>
        <v/>
      </c>
      <c r="S434" s="12" t="str">
        <f>VLOOKUP(Table9[[#This Row],[Id]],Vocabulary!A:K,11)</f>
        <v>no</v>
      </c>
      <c r="T434" s="12" t="str">
        <f>VLOOKUP(Table9[[#This Row],[Id]],Vocabulary!A:L,12)</f>
        <v>no</v>
      </c>
    </row>
    <row r="435" spans="1:20" ht="43.2" hidden="1" x14ac:dyDescent="0.3">
      <c r="A435" s="4">
        <v>502</v>
      </c>
      <c r="B435" s="12" t="str">
        <f>IF($A435&lt;&gt;"",IF(VLOOKUP($A435,VocabularyAdoption!$A:$K,8,)=0,"",VLOOKUP($A435,VocabularyAdoption!$A:$K,8,)),"")</f>
        <v/>
      </c>
      <c r="C435" s="12" t="str">
        <f>IF($A435&lt;&gt;"",VLOOKUP($A435,Vocabulary!$A:$J,6,),"")</f>
        <v>VL</v>
      </c>
      <c r="D435" s="12" t="str">
        <f>IF($A435&lt;&gt;"",VLOOKUP($A435,Vocabulary!$A:$J,8,),"")</f>
        <v>vl-generiek-ext</v>
      </c>
      <c r="E435" s="12" t="str">
        <f>IFERROR(VLOOKUP(D435,Prefix!$A:$B,2,),"")</f>
        <v/>
      </c>
      <c r="F435" s="12" t="str">
        <f>IF($A435&lt;&gt;"",IF(VLOOKUP($A435,Vocabulary!$A:$J,9,)=0,"",VLOOKUP($A435,Vocabulary!$A:$J,9,)),"")</f>
        <v/>
      </c>
      <c r="G435" s="12" t="str">
        <f>IF($A435&lt;&gt;"",VLOOKUP($A435,Vocabulary!$A:$J,4,),"")</f>
        <v>Generic</v>
      </c>
      <c r="H435" s="12" t="str">
        <f>IF($A435&lt;&gt;"",VLOOKUP($A435,Vocabulary!$A:$J,5,),"")</f>
        <v>Class</v>
      </c>
      <c r="I435" s="12" t="str">
        <f>IF(Table9[[#This Row],[URIName]]="",IF(AND(H435="ConceptScheme",LEFT(D435,7) &lt;&gt; "inspire", LEFT(D435,4) &lt;&gt; "oeaw"),CONCATENATE("&lt;",E435,LOWER(IF(F435="",J435,F435)),"&gt;"),CONCATENATE("&lt;",E435,IF(F435="",J435,F435),"&gt;")),CONCATENATE("&lt;",Table9[[#This Row],[URIName]],"&gt;"))</f>
        <v>&lt;Agent&gt;</v>
      </c>
      <c r="J435" s="12" t="str">
        <f>IF($A435&lt;&gt;"",VLOOKUP($A435,Vocabulary!$A:$J,2,),"")</f>
        <v>Agent</v>
      </c>
      <c r="K435" s="12" t="str">
        <f>IFERROR(IF(VLOOKUP(A435,VocabularyNL!$A:$G,6)=0,"",VLOOKUP(A435,VocabularyNL!$A:$G,6)),"")</f>
        <v>Agent</v>
      </c>
      <c r="L435" s="12" t="str">
        <f>IFERROR(IF(VLOOKUP(A435,VocabularyFR!$A:$G,6)=0,"",VLOOKUP(A435,VocabularyFR!$A:$G,6)),"")</f>
        <v/>
      </c>
      <c r="M435" s="12" t="str">
        <f>IFERROR(IF(VLOOKUP(A435,Vocabulary!$A:$F,3)=0,"",VLOOKUP(A435,Vocabulary!$A:$F,3)),"")</f>
        <v>An agent is something that bears some form of responsibility for an activity taking place, for the existence of an entity, or for another agent's activity.</v>
      </c>
      <c r="N435" s="12" t="str">
        <f>IFERROR(IF(VLOOKUP(A435,VocabularyNL!$A:$H,7)=0,"",VLOOKUP(A435,VocabularyNL!$A:$H,7)),"")</f>
        <v>An agent is something that bears some form of responsibility for an activity taking place, for the existence of an entity, or for another agent's activity.</v>
      </c>
      <c r="O435" s="12" t="str">
        <f>IFERROR(IF(VLOOKUP(A435,VocabularyFR!$A:$H,7)=0,"",VLOOKUP(A435,VocabularyFR!$A:$H,7)),"")</f>
        <v/>
      </c>
      <c r="P435" s="12" t="str">
        <f>IF($A435&lt;&gt;"",IF(VLOOKUP($A435,Vocabulary!$A:$J,7,)&lt;&gt;"",VLOOKUP($A435,Vocabulary!$A:$J,7,),""),"")</f>
        <v>external terminology:
http://www.w3.org/ns/prov#Agent</v>
      </c>
      <c r="Q435" s="12" t="str">
        <f>IFERROR(IF(VLOOKUP(A435,VocabularyNL!$A:$H,8)=0,"",VLOOKUP(A435,VocabularyNL!$A:$H,8)),"")</f>
        <v/>
      </c>
      <c r="R435" s="12" t="str">
        <f>IFERROR(IF(VLOOKUP(A435,VocabularyFR!$A:$H,8)=0,"",VLOOKUP(A435,VocabularyFR!$A:$H,8)),"")</f>
        <v/>
      </c>
      <c r="S435" s="12" t="str">
        <f>VLOOKUP(Table9[[#This Row],[Id]],Vocabulary!A:K,11)</f>
        <v>no</v>
      </c>
      <c r="T435" s="12" t="str">
        <f>VLOOKUP(Table9[[#This Row],[Id]],Vocabulary!A:L,12)</f>
        <v>no</v>
      </c>
    </row>
    <row r="436" spans="1:20" ht="43.2" hidden="1" x14ac:dyDescent="0.3">
      <c r="A436" s="4">
        <v>503</v>
      </c>
      <c r="B436" s="12" t="str">
        <f>IF($A436&lt;&gt;"",IF(VLOOKUP($A436,VocabularyAdoption!$A:$K,8,)=0,"",VLOOKUP($A436,VocabularyAdoption!$A:$K,8,)),"")</f>
        <v/>
      </c>
      <c r="C436" s="12" t="str">
        <f>IF($A436&lt;&gt;"",VLOOKUP($A436,Vocabulary!$A:$J,6,),"")</f>
        <v>VL</v>
      </c>
      <c r="D436" s="12" t="str">
        <f>IF($A436&lt;&gt;"",VLOOKUP($A436,Vocabulary!$A:$J,8,),"")</f>
        <v>vl-generiek-ext</v>
      </c>
      <c r="E436" s="12" t="str">
        <f>IFERROR(VLOOKUP(D436,Prefix!$A:$B,2,),"")</f>
        <v/>
      </c>
      <c r="F436" s="12" t="str">
        <f>IF($A436&lt;&gt;"",IF(VLOOKUP($A436,Vocabulary!$A:$J,9,)=0,"",VLOOKUP($A436,Vocabulary!$A:$J,9,)),"")</f>
        <v/>
      </c>
      <c r="G436" s="12" t="str">
        <f>IF($A436&lt;&gt;"",VLOOKUP($A436,Vocabulary!$A:$J,4,),"")</f>
        <v>Generic</v>
      </c>
      <c r="H436" s="12" t="str">
        <f>IF($A436&lt;&gt;"",VLOOKUP($A436,Vocabulary!$A:$J,5,),"")</f>
        <v>Property</v>
      </c>
      <c r="I436" s="12" t="str">
        <f>IF(Table9[[#This Row],[URIName]]="",IF(AND(H436="ConceptScheme",LEFT(D436,7) &lt;&gt; "inspire", LEFT(D436,4) &lt;&gt; "oeaw"),CONCATENATE("&lt;",E436,LOWER(IF(F436="",J436,F436)),"&gt;"),CONCATENATE("&lt;",E436,IF(F436="",J436,F436),"&gt;")),CONCATENATE("&lt;",Table9[[#This Row],[URIName]],"&gt;"))</f>
        <v>&lt;alsGML&gt;</v>
      </c>
      <c r="J436" s="12" t="str">
        <f>IF($A436&lt;&gt;"",VLOOKUP($A436,Vocabulary!$A:$J,2,),"")</f>
        <v>alsGML</v>
      </c>
      <c r="K436" s="12" t="str">
        <f>IFERROR(IF(VLOOKUP(A436,VocabularyNL!$A:$G,6)=0,"",VLOOKUP(A436,VocabularyNL!$A:$G,6)),"")</f>
        <v>alsGML</v>
      </c>
      <c r="L436" s="12" t="str">
        <f>IFERROR(IF(VLOOKUP(A436,VocabularyFR!$A:$G,6)=0,"",VLOOKUP(A436,VocabularyFR!$A:$G,6)),"")</f>
        <v/>
      </c>
      <c r="M436" s="12" t="str">
        <f>IFERROR(IF(VLOOKUP(A436,Vocabulary!$A:$F,3)=0,"",VLOOKUP(A436,Vocabulary!$A:$F,3)),"")</f>
        <v/>
      </c>
      <c r="N436" s="12" t="str">
        <f>IFERROR(IF(VLOOKUP(A436,VocabularyNL!$A:$H,7)=0,"",VLOOKUP(A436,VocabularyNL!$A:$H,7)),"")</f>
        <v/>
      </c>
      <c r="O436" s="12" t="str">
        <f>IFERROR(IF(VLOOKUP(A436,VocabularyFR!$A:$H,7)=0,"",VLOOKUP(A436,VocabularyFR!$A:$H,7)),"")</f>
        <v/>
      </c>
      <c r="P436" s="12" t="str">
        <f>IF($A436&lt;&gt;"",IF(VLOOKUP($A436,Vocabulary!$A:$J,7,)&lt;&gt;"",VLOOKUP($A436,Vocabulary!$A:$J,7,),""),"")</f>
        <v>external terminology:
http://www.opengis.net/ont/geosparql#asGML</v>
      </c>
      <c r="Q436" s="12" t="str">
        <f>IFERROR(IF(VLOOKUP(A436,VocabularyNL!$A:$H,8)=0,"",VLOOKUP(A436,VocabularyNL!$A:$H,8)),"")</f>
        <v/>
      </c>
      <c r="R436" s="12" t="str">
        <f>IFERROR(IF(VLOOKUP(A436,VocabularyFR!$A:$H,8)=0,"",VLOOKUP(A436,VocabularyFR!$A:$H,8)),"")</f>
        <v/>
      </c>
      <c r="S436" s="12" t="str">
        <f>VLOOKUP(Table9[[#This Row],[Id]],Vocabulary!A:K,11)</f>
        <v>no</v>
      </c>
      <c r="T436" s="12" t="str">
        <f>VLOOKUP(Table9[[#This Row],[Id]],Vocabulary!A:L,12)</f>
        <v>no</v>
      </c>
    </row>
    <row r="437" spans="1:20" ht="43.2" hidden="1" x14ac:dyDescent="0.3">
      <c r="A437" s="4">
        <v>504</v>
      </c>
      <c r="B437" s="12" t="str">
        <f>IF($A437&lt;&gt;"",IF(VLOOKUP($A437,VocabularyAdoption!$A:$K,8,)=0,"",VLOOKUP($A437,VocabularyAdoption!$A:$K,8,)),"")</f>
        <v/>
      </c>
      <c r="C437" s="12" t="str">
        <f>IF($A437&lt;&gt;"",VLOOKUP($A437,Vocabulary!$A:$J,6,),"")</f>
        <v>VL</v>
      </c>
      <c r="D437" s="12" t="str">
        <f>IF($A437&lt;&gt;"",VLOOKUP($A437,Vocabulary!$A:$J,8,),"")</f>
        <v>vl-generiek-ext</v>
      </c>
      <c r="E437" s="12" t="str">
        <f>IFERROR(VLOOKUP(D437,Prefix!$A:$B,2,),"")</f>
        <v/>
      </c>
      <c r="F437" s="12" t="str">
        <f>IF($A437&lt;&gt;"",IF(VLOOKUP($A437,Vocabulary!$A:$J,9,)=0,"",VLOOKUP($A437,Vocabulary!$A:$J,9,)),"")</f>
        <v/>
      </c>
      <c r="G437" s="12" t="str">
        <f>IF($A437&lt;&gt;"",VLOOKUP($A437,Vocabulary!$A:$J,4,),"")</f>
        <v>Generic</v>
      </c>
      <c r="H437" s="12" t="str">
        <f>IF($A437&lt;&gt;"",VLOOKUP($A437,Vocabulary!$A:$J,5,),"")</f>
        <v>Property</v>
      </c>
      <c r="I437" s="12" t="str">
        <f>IF(Table9[[#This Row],[URIName]]="",IF(AND(H437="ConceptScheme",LEFT(D437,7) &lt;&gt; "inspire", LEFT(D437,4) &lt;&gt; "oeaw"),CONCATENATE("&lt;",E437,LOWER(IF(F437="",J437,F437)),"&gt;"),CONCATENATE("&lt;",E437,IF(F437="",J437,F437),"&gt;")),CONCATENATE("&lt;",Table9[[#This Row],[URIName]],"&gt;"))</f>
        <v>&lt;alsWKT&gt;</v>
      </c>
      <c r="J437" s="12" t="str">
        <f>IF($A437&lt;&gt;"",VLOOKUP($A437,Vocabulary!$A:$J,2,),"")</f>
        <v>alsWKT</v>
      </c>
      <c r="K437" s="12" t="str">
        <f>IFERROR(IF(VLOOKUP(A437,VocabularyNL!$A:$G,6)=0,"",VLOOKUP(A437,VocabularyNL!$A:$G,6)),"")</f>
        <v>alsWKT</v>
      </c>
      <c r="L437" s="12" t="str">
        <f>IFERROR(IF(VLOOKUP(A437,VocabularyFR!$A:$G,6)=0,"",VLOOKUP(A437,VocabularyFR!$A:$G,6)),"")</f>
        <v/>
      </c>
      <c r="M437" s="12" t="str">
        <f>IFERROR(IF(VLOOKUP(A437,Vocabulary!$A:$F,3)=0,"",VLOOKUP(A437,Vocabulary!$A:$F,3)),"")</f>
        <v/>
      </c>
      <c r="N437" s="12" t="str">
        <f>IFERROR(IF(VLOOKUP(A437,VocabularyNL!$A:$H,7)=0,"",VLOOKUP(A437,VocabularyNL!$A:$H,7)),"")</f>
        <v/>
      </c>
      <c r="O437" s="12" t="str">
        <f>IFERROR(IF(VLOOKUP(A437,VocabularyFR!$A:$H,7)=0,"",VLOOKUP(A437,VocabularyFR!$A:$H,7)),"")</f>
        <v/>
      </c>
      <c r="P437" s="12" t="str">
        <f>IF($A437&lt;&gt;"",IF(VLOOKUP($A437,Vocabulary!$A:$J,7,)&lt;&gt;"",VLOOKUP($A437,Vocabulary!$A:$J,7,),""),"")</f>
        <v>external terminology:
http://www.opengis.net/ont/geosparql#asWKT</v>
      </c>
      <c r="Q437" s="12" t="str">
        <f>IFERROR(IF(VLOOKUP(A437,VocabularyNL!$A:$H,8)=0,"",VLOOKUP(A437,VocabularyNL!$A:$H,8)),"")</f>
        <v/>
      </c>
      <c r="R437" s="12" t="str">
        <f>IFERROR(IF(VLOOKUP(A437,VocabularyFR!$A:$H,8)=0,"",VLOOKUP(A437,VocabularyFR!$A:$H,8)),"")</f>
        <v/>
      </c>
      <c r="S437" s="12" t="str">
        <f>VLOOKUP(Table9[[#This Row],[Id]],Vocabulary!A:K,11)</f>
        <v>no</v>
      </c>
      <c r="T437" s="12" t="str">
        <f>VLOOKUP(Table9[[#This Row],[Id]],Vocabulary!A:L,12)</f>
        <v>no</v>
      </c>
    </row>
    <row r="438" spans="1:20" ht="43.2" hidden="1" x14ac:dyDescent="0.3">
      <c r="A438" s="4">
        <v>505</v>
      </c>
      <c r="B438" s="12" t="str">
        <f>IF($A438&lt;&gt;"",IF(VLOOKUP($A438,VocabularyAdoption!$A:$K,8,)=0,"",VLOOKUP($A438,VocabularyAdoption!$A:$K,8,)),"")</f>
        <v/>
      </c>
      <c r="C438" s="12" t="str">
        <f>IF($A438&lt;&gt;"",VLOOKUP($A438,Vocabulary!$A:$J,6,),"")</f>
        <v>VL</v>
      </c>
      <c r="D438" s="12" t="str">
        <f>IF($A438&lt;&gt;"",VLOOKUP($A438,Vocabulary!$A:$J,8,),"")</f>
        <v>vl-generiek-ext</v>
      </c>
      <c r="E438" s="12" t="str">
        <f>IFERROR(VLOOKUP(D438,Prefix!$A:$B,2,),"")</f>
        <v/>
      </c>
      <c r="F438" s="12" t="str">
        <f>IF($A438&lt;&gt;"",IF(VLOOKUP($A438,Vocabulary!$A:$J,9,)=0,"",VLOOKUP($A438,Vocabulary!$A:$J,9,)),"")</f>
        <v/>
      </c>
      <c r="G438" s="12" t="str">
        <f>IF($A438&lt;&gt;"",VLOOKUP($A438,Vocabulary!$A:$J,4,),"")</f>
        <v>Generic</v>
      </c>
      <c r="H438" s="12" t="str">
        <f>IF($A438&lt;&gt;"",VLOOKUP($A438,Vocabulary!$A:$J,5,),"")</f>
        <v>Property</v>
      </c>
      <c r="I438" s="12" t="str">
        <f>IF(Table9[[#This Row],[URIName]]="",IF(AND(H438="ConceptScheme",LEFT(D438,7) &lt;&gt; "inspire", LEFT(D438,4) &lt;&gt; "oeaw"),CONCATENATE("&lt;",E438,LOWER(IF(F438="",J438,F438)),"&gt;"),CONCATENATE("&lt;",E438,IF(F438="",J438,F438),"&gt;")),CONCATENATE("&lt;",Table9[[#This Row],[URIName]],"&gt;"))</f>
        <v>&lt;beschrijving&gt;</v>
      </c>
      <c r="J438" s="12" t="str">
        <f>IF($A438&lt;&gt;"",VLOOKUP($A438,Vocabulary!$A:$J,2,),"")</f>
        <v>beschrijving</v>
      </c>
      <c r="K438" s="12" t="str">
        <f>IFERROR(IF(VLOOKUP(A438,VocabularyNL!$A:$G,6)=0,"",VLOOKUP(A438,VocabularyNL!$A:$G,6)),"")</f>
        <v>beschrijving</v>
      </c>
      <c r="L438" s="12" t="str">
        <f>IFERROR(IF(VLOOKUP(A438,VocabularyFR!$A:$G,6)=0,"",VLOOKUP(A438,VocabularyFR!$A:$G,6)),"")</f>
        <v/>
      </c>
      <c r="M438" s="12" t="str">
        <f>IFERROR(IF(VLOOKUP(A438,Vocabulary!$A:$F,3)=0,"",VLOOKUP(A438,Vocabulary!$A:$F,3)),"")</f>
        <v/>
      </c>
      <c r="N438" s="12" t="str">
        <f>IFERROR(IF(VLOOKUP(A438,VocabularyNL!$A:$H,7)=0,"",VLOOKUP(A438,VocabularyNL!$A:$H,7)),"")</f>
        <v/>
      </c>
      <c r="O438" s="12" t="str">
        <f>IFERROR(IF(VLOOKUP(A438,VocabularyFR!$A:$H,7)=0,"",VLOOKUP(A438,VocabularyFR!$A:$H,7)),"")</f>
        <v/>
      </c>
      <c r="P438" s="12" t="str">
        <f>IF($A438&lt;&gt;"",IF(VLOOKUP($A438,Vocabulary!$A:$J,7,)&lt;&gt;"",VLOOKUP($A438,Vocabulary!$A:$J,7,),""),"")</f>
        <v>external terminology:
http://purl.org/dc/terms/description</v>
      </c>
      <c r="Q438" s="12" t="str">
        <f>IFERROR(IF(VLOOKUP(A438,VocabularyNL!$A:$H,8)=0,"",VLOOKUP(A438,VocabularyNL!$A:$H,8)),"")</f>
        <v/>
      </c>
      <c r="R438" s="12" t="str">
        <f>IFERROR(IF(VLOOKUP(A438,VocabularyFR!$A:$H,8)=0,"",VLOOKUP(A438,VocabularyFR!$A:$H,8)),"")</f>
        <v/>
      </c>
      <c r="S438" s="12" t="str">
        <f>VLOOKUP(Table9[[#This Row],[Id]],Vocabulary!A:K,11)</f>
        <v>no</v>
      </c>
      <c r="T438" s="12" t="str">
        <f>VLOOKUP(Table9[[#This Row],[Id]],Vocabulary!A:L,12)</f>
        <v>no</v>
      </c>
    </row>
    <row r="439" spans="1:20" ht="43.2" hidden="1" x14ac:dyDescent="0.3">
      <c r="A439" s="4">
        <v>506</v>
      </c>
      <c r="B439" s="12" t="str">
        <f>IF($A439&lt;&gt;"",IF(VLOOKUP($A439,VocabularyAdoption!$A:$K,8,)=0,"",VLOOKUP($A439,VocabularyAdoption!$A:$K,8,)),"")</f>
        <v/>
      </c>
      <c r="C439" s="12" t="str">
        <f>IF($A439&lt;&gt;"",VLOOKUP($A439,Vocabulary!$A:$J,6,),"")</f>
        <v>VL</v>
      </c>
      <c r="D439" s="12" t="str">
        <f>IF($A439&lt;&gt;"",VLOOKUP($A439,Vocabulary!$A:$J,8,),"")</f>
        <v>vl-generiek-ext</v>
      </c>
      <c r="E439" s="12" t="str">
        <f>IFERROR(VLOOKUP(D439,Prefix!$A:$B,2,),"")</f>
        <v/>
      </c>
      <c r="F439" s="12" t="str">
        <f>IF($A439&lt;&gt;"",IF(VLOOKUP($A439,Vocabulary!$A:$J,9,)=0,"",VLOOKUP($A439,Vocabulary!$A:$J,9,)),"")</f>
        <v/>
      </c>
      <c r="G439" s="12" t="str">
        <f>IF($A439&lt;&gt;"",VLOOKUP($A439,Vocabulary!$A:$J,4,),"")</f>
        <v>Generic</v>
      </c>
      <c r="H439" s="12" t="str">
        <f>IF($A439&lt;&gt;"",VLOOKUP($A439,Vocabulary!$A:$J,5,),"")</f>
        <v>Class</v>
      </c>
      <c r="I439" s="12" t="str">
        <f>IF(Table9[[#This Row],[URIName]]="",IF(AND(H439="ConceptScheme",LEFT(D439,7) &lt;&gt; "inspire", LEFT(D439,4) &lt;&gt; "oeaw"),CONCATENATE("&lt;",E439,LOWER(IF(F439="",J439,F439)),"&gt;"),CONCATENATE("&lt;",E439,IF(F439="",J439,F439),"&gt;")),CONCATENATE("&lt;",Table9[[#This Row],[URIName]],"&gt;"))</f>
        <v>&lt;Contactpunt&gt;</v>
      </c>
      <c r="J439" s="12" t="str">
        <f>IF($A439&lt;&gt;"",VLOOKUP($A439,Vocabulary!$A:$J,2,),"")</f>
        <v>Contactpunt</v>
      </c>
      <c r="K439" s="12" t="str">
        <f>IFERROR(IF(VLOOKUP(A439,VocabularyNL!$A:$G,6)=0,"",VLOOKUP(A439,VocabularyNL!$A:$G,6)),"")</f>
        <v>Contactpunt</v>
      </c>
      <c r="L439" s="12" t="str">
        <f>IFERROR(IF(VLOOKUP(A439,VocabularyFR!$A:$G,6)=0,"",VLOOKUP(A439,VocabularyFR!$A:$G,6)),"")</f>
        <v/>
      </c>
      <c r="M439" s="12" t="str">
        <f>IFERROR(IF(VLOOKUP(A439,Vocabulary!$A:$F,3)=0,"",VLOOKUP(A439,Vocabulary!$A:$F,3)),"")</f>
        <v>A contact point for a person or organization.</v>
      </c>
      <c r="N439" s="12" t="str">
        <f>IFERROR(IF(VLOOKUP(A439,VocabularyNL!$A:$H,7)=0,"",VLOOKUP(A439,VocabularyNL!$A:$H,7)),"")</f>
        <v>A contact point for a person or organization.</v>
      </c>
      <c r="O439" s="12" t="str">
        <f>IFERROR(IF(VLOOKUP(A439,VocabularyFR!$A:$H,7)=0,"",VLOOKUP(A439,VocabularyFR!$A:$H,7)),"")</f>
        <v/>
      </c>
      <c r="P439" s="12" t="str">
        <f>IF($A439&lt;&gt;"",IF(VLOOKUP($A439,Vocabulary!$A:$J,7,)&lt;&gt;"",VLOOKUP($A439,Vocabulary!$A:$J,7,),""),"")</f>
        <v>external terminology:
http://schema.org/ContactPoint</v>
      </c>
      <c r="Q439" s="12" t="str">
        <f>IFERROR(IF(VLOOKUP(A439,VocabularyNL!$A:$H,8)=0,"",VLOOKUP(A439,VocabularyNL!$A:$H,8)),"")</f>
        <v/>
      </c>
      <c r="R439" s="12" t="str">
        <f>IFERROR(IF(VLOOKUP(A439,VocabularyFR!$A:$H,8)=0,"",VLOOKUP(A439,VocabularyFR!$A:$H,8)),"")</f>
        <v/>
      </c>
      <c r="S439" s="12" t="str">
        <f>VLOOKUP(Table9[[#This Row],[Id]],Vocabulary!A:K,11)</f>
        <v>no</v>
      </c>
      <c r="T439" s="12" t="str">
        <f>VLOOKUP(Table9[[#This Row],[Id]],Vocabulary!A:L,12)</f>
        <v>no</v>
      </c>
    </row>
    <row r="440" spans="1:20" ht="43.2" hidden="1" x14ac:dyDescent="0.3">
      <c r="A440" s="4">
        <v>507</v>
      </c>
      <c r="B440" s="12" t="str">
        <f>IF($A440&lt;&gt;"",IF(VLOOKUP($A440,VocabularyAdoption!$A:$K,8,)=0,"",VLOOKUP($A440,VocabularyAdoption!$A:$K,8,)),"")</f>
        <v/>
      </c>
      <c r="C440" s="12" t="str">
        <f>IF($A440&lt;&gt;"",VLOOKUP($A440,Vocabulary!$A:$J,6,),"")</f>
        <v>VL</v>
      </c>
      <c r="D440" s="12" t="str">
        <f>IF($A440&lt;&gt;"",VLOOKUP($A440,Vocabulary!$A:$J,8,),"")</f>
        <v>vl-generiek-ext</v>
      </c>
      <c r="E440" s="12" t="str">
        <f>IFERROR(VLOOKUP(D440,Prefix!$A:$B,2,),"")</f>
        <v/>
      </c>
      <c r="F440" s="12" t="str">
        <f>IF($A440&lt;&gt;"",IF(VLOOKUP($A440,Vocabulary!$A:$J,9,)=0,"",VLOOKUP($A440,Vocabulary!$A:$J,9,)),"")</f>
        <v/>
      </c>
      <c r="G440" s="12" t="str">
        <f>IF($A440&lt;&gt;"",VLOOKUP($A440,Vocabulary!$A:$J,4,),"")</f>
        <v>Generic</v>
      </c>
      <c r="H440" s="12" t="str">
        <f>IF($A440&lt;&gt;"",VLOOKUP($A440,Vocabulary!$A:$J,5,),"")</f>
        <v>Class</v>
      </c>
      <c r="I440" s="12" t="str">
        <f>IF(Table9[[#This Row],[URIName]]="",IF(AND(H440="ConceptScheme",LEFT(D440,7) &lt;&gt; "inspire", LEFT(D440,4) &lt;&gt; "oeaw"),CONCATENATE("&lt;",E440,LOWER(IF(F440="",J440,F440)),"&gt;"),CONCATENATE("&lt;",E440,IF(F440="",J440,F440),"&gt;")),CONCATENATE("&lt;",Table9[[#This Row],[URIName]],"&gt;"))</f>
        <v>&lt;Document&gt;</v>
      </c>
      <c r="J440" s="12" t="str">
        <f>IF($A440&lt;&gt;"",VLOOKUP($A440,Vocabulary!$A:$J,2,),"")</f>
        <v>Document</v>
      </c>
      <c r="K440" s="12" t="str">
        <f>IFERROR(IF(VLOOKUP(A440,VocabularyNL!$A:$G,6)=0,"",VLOOKUP(A440,VocabularyNL!$A:$G,6)),"")</f>
        <v>Document</v>
      </c>
      <c r="L440" s="12" t="str">
        <f>IFERROR(IF(VLOOKUP(A440,VocabularyFR!$A:$G,6)=0,"",VLOOKUP(A440,VocabularyFR!$A:$G,6)),"")</f>
        <v/>
      </c>
      <c r="M440" s="12" t="str">
        <f>IFERROR(IF(VLOOKUP(A440,Vocabulary!$A:$F,3)=0,"",VLOOKUP(A440,Vocabulary!$A:$F,3)),"")</f>
        <v/>
      </c>
      <c r="N440" s="12" t="str">
        <f>IFERROR(IF(VLOOKUP(A440,VocabularyNL!$A:$H,7)=0,"",VLOOKUP(A440,VocabularyNL!$A:$H,7)),"")</f>
        <v/>
      </c>
      <c r="O440" s="12" t="str">
        <f>IFERROR(IF(VLOOKUP(A440,VocabularyFR!$A:$H,7)=0,"",VLOOKUP(A440,VocabularyFR!$A:$H,7)),"")</f>
        <v/>
      </c>
      <c r="P440" s="12" t="str">
        <f>IF($A440&lt;&gt;"",IF(VLOOKUP($A440,Vocabulary!$A:$J,7,)&lt;&gt;"",VLOOKUP($A440,Vocabulary!$A:$J,7,),""),"")</f>
        <v>external terminology:
http://xmlns.com/foaf/0.1/Document</v>
      </c>
      <c r="Q440" s="12" t="str">
        <f>IFERROR(IF(VLOOKUP(A440,VocabularyNL!$A:$H,8)=0,"",VLOOKUP(A440,VocabularyNL!$A:$H,8)),"")</f>
        <v/>
      </c>
      <c r="R440" s="12" t="str">
        <f>IFERROR(IF(VLOOKUP(A440,VocabularyFR!$A:$H,8)=0,"",VLOOKUP(A440,VocabularyFR!$A:$H,8)),"")</f>
        <v/>
      </c>
      <c r="S440" s="12" t="str">
        <f>VLOOKUP(Table9[[#This Row],[Id]],Vocabulary!A:K,11)</f>
        <v>no</v>
      </c>
      <c r="T440" s="12" t="str">
        <f>VLOOKUP(Table9[[#This Row],[Id]],Vocabulary!A:L,12)</f>
        <v>no</v>
      </c>
    </row>
    <row r="441" spans="1:20" ht="43.2" hidden="1" x14ac:dyDescent="0.3">
      <c r="A441" s="4">
        <v>508</v>
      </c>
      <c r="B441" s="12" t="str">
        <f>IF($A441&lt;&gt;"",IF(VLOOKUP($A441,VocabularyAdoption!$A:$K,8,)=0,"",VLOOKUP($A441,VocabularyAdoption!$A:$K,8,)),"")</f>
        <v/>
      </c>
      <c r="C441" s="12" t="str">
        <f>IF($A441&lt;&gt;"",VLOOKUP($A441,Vocabulary!$A:$J,6,),"")</f>
        <v>VL</v>
      </c>
      <c r="D441" s="12" t="str">
        <f>IF($A441&lt;&gt;"",VLOOKUP($A441,Vocabulary!$A:$J,8,),"")</f>
        <v>vl-generiek-ext</v>
      </c>
      <c r="E441" s="12" t="str">
        <f>IFERROR(VLOOKUP(D441,Prefix!$A:$B,2,),"")</f>
        <v/>
      </c>
      <c r="F441" s="12" t="str">
        <f>IF($A441&lt;&gt;"",IF(VLOOKUP($A441,Vocabulary!$A:$J,9,)=0,"",VLOOKUP($A441,Vocabulary!$A:$J,9,)),"")</f>
        <v/>
      </c>
      <c r="G441" s="12" t="str">
        <f>IF($A441&lt;&gt;"",VLOOKUP($A441,Vocabulary!$A:$J,4,),"")</f>
        <v>Generic</v>
      </c>
      <c r="H441" s="12" t="str">
        <f>IF($A441&lt;&gt;"",VLOOKUP($A441,Vocabulary!$A:$J,5,),"")</f>
        <v>Property</v>
      </c>
      <c r="I441" s="12" t="str">
        <f>IF(Table9[[#This Row],[URIName]]="",IF(AND(H441="ConceptScheme",LEFT(D441,7) &lt;&gt; "inspire", LEFT(D441,4) &lt;&gt; "oeaw"),CONCATENATE("&lt;",E441,LOWER(IF(F441="",J441,F441)),"&gt;"),CONCATENATE("&lt;",E441,IF(F441="",J441,F441),"&gt;")),CONCATENATE("&lt;",Table9[[#This Row],[URIName]],"&gt;"))</f>
        <v>&lt;email&gt;</v>
      </c>
      <c r="J441" s="12" t="str">
        <f>IF($A441&lt;&gt;"",VLOOKUP($A441,Vocabulary!$A:$J,2,),"")</f>
        <v>email</v>
      </c>
      <c r="K441" s="12" t="str">
        <f>IFERROR(IF(VLOOKUP(A441,VocabularyNL!$A:$G,6)=0,"",VLOOKUP(A441,VocabularyNL!$A:$G,6)),"")</f>
        <v>email</v>
      </c>
      <c r="L441" s="12" t="str">
        <f>IFERROR(IF(VLOOKUP(A441,VocabularyFR!$A:$G,6)=0,"",VLOOKUP(A441,VocabularyFR!$A:$G,6)),"")</f>
        <v/>
      </c>
      <c r="M441" s="12" t="str">
        <f>IFERROR(IF(VLOOKUP(A441,Vocabulary!$A:$F,3)=0,"",VLOOKUP(A441,Vocabulary!$A:$F,3)),"")</f>
        <v/>
      </c>
      <c r="N441" s="12" t="str">
        <f>IFERROR(IF(VLOOKUP(A441,VocabularyNL!$A:$H,7)=0,"",VLOOKUP(A441,VocabularyNL!$A:$H,7)),"")</f>
        <v/>
      </c>
      <c r="O441" s="12" t="str">
        <f>IFERROR(IF(VLOOKUP(A441,VocabularyFR!$A:$H,7)=0,"",VLOOKUP(A441,VocabularyFR!$A:$H,7)),"")</f>
        <v/>
      </c>
      <c r="P441" s="12" t="str">
        <f>IF($A441&lt;&gt;"",IF(VLOOKUP($A441,Vocabulary!$A:$J,7,)&lt;&gt;"",VLOOKUP($A441,Vocabulary!$A:$J,7,),""),"")</f>
        <v>external terminology:
http://schema.org/email</v>
      </c>
      <c r="Q441" s="12" t="str">
        <f>IFERROR(IF(VLOOKUP(A441,VocabularyNL!$A:$H,8)=0,"",VLOOKUP(A441,VocabularyNL!$A:$H,8)),"")</f>
        <v/>
      </c>
      <c r="R441" s="12" t="str">
        <f>IFERROR(IF(VLOOKUP(A441,VocabularyFR!$A:$H,8)=0,"",VLOOKUP(A441,VocabularyFR!$A:$H,8)),"")</f>
        <v/>
      </c>
      <c r="S441" s="12" t="str">
        <f>VLOOKUP(Table9[[#This Row],[Id]],Vocabulary!A:K,11)</f>
        <v>no</v>
      </c>
      <c r="T441" s="12" t="str">
        <f>VLOOKUP(Table9[[#This Row],[Id]],Vocabulary!A:L,12)</f>
        <v>no</v>
      </c>
    </row>
    <row r="442" spans="1:20" ht="43.2" hidden="1" x14ac:dyDescent="0.3">
      <c r="A442" s="4">
        <v>509</v>
      </c>
      <c r="B442" s="12" t="str">
        <f>IF($A442&lt;&gt;"",IF(VLOOKUP($A442,VocabularyAdoption!$A:$K,8,)=0,"",VLOOKUP($A442,VocabularyAdoption!$A:$K,8,)),"")</f>
        <v/>
      </c>
      <c r="C442" s="12" t="str">
        <f>IF($A442&lt;&gt;"",VLOOKUP($A442,Vocabulary!$A:$J,6,),"")</f>
        <v>VL</v>
      </c>
      <c r="D442" s="12" t="str">
        <f>IF($A442&lt;&gt;"",VLOOKUP($A442,Vocabulary!$A:$J,8,),"")</f>
        <v>vl-generiek-ext</v>
      </c>
      <c r="E442" s="12" t="str">
        <f>IFERROR(VLOOKUP(D442,Prefix!$A:$B,2,),"")</f>
        <v/>
      </c>
      <c r="F442" s="12" t="str">
        <f>IF($A442&lt;&gt;"",IF(VLOOKUP($A442,Vocabulary!$A:$J,9,)=0,"",VLOOKUP($A442,Vocabulary!$A:$J,9,)),"")</f>
        <v/>
      </c>
      <c r="G442" s="12" t="str">
        <f>IF($A442&lt;&gt;"",VLOOKUP($A442,Vocabulary!$A:$J,4,),"")</f>
        <v>Generic</v>
      </c>
      <c r="H442" s="12" t="str">
        <f>IF($A442&lt;&gt;"",VLOOKUP($A442,Vocabulary!$A:$J,5,),"")</f>
        <v>Class</v>
      </c>
      <c r="I442" s="12" t="str">
        <f>IF(Table9[[#This Row],[URIName]]="",IF(AND(H442="ConceptScheme",LEFT(D442,7) &lt;&gt; "inspire", LEFT(D442,4) &lt;&gt; "oeaw"),CONCATENATE("&lt;",E442,LOWER(IF(F442="",J442,F442)),"&gt;"),CONCATENATE("&lt;",E442,IF(F442="",J442,F442),"&gt;")),CONCATENATE("&lt;",Table9[[#This Row],[URIName]],"&gt;"))</f>
        <v>&lt;Entiteit&gt;</v>
      </c>
      <c r="J442" s="12" t="str">
        <f>IF($A442&lt;&gt;"",VLOOKUP($A442,Vocabulary!$A:$J,2,),"")</f>
        <v>Entiteit</v>
      </c>
      <c r="K442" s="12" t="str">
        <f>IFERROR(IF(VLOOKUP(A442,VocabularyNL!$A:$G,6)=0,"",VLOOKUP(A442,VocabularyNL!$A:$G,6)),"")</f>
        <v>Entiteit</v>
      </c>
      <c r="L442" s="12" t="str">
        <f>IFERROR(IF(VLOOKUP(A442,VocabularyFR!$A:$G,6)=0,"",VLOOKUP(A442,VocabularyFR!$A:$G,6)),"")</f>
        <v/>
      </c>
      <c r="M442" s="12" t="str">
        <f>IFERROR(IF(VLOOKUP(A442,Vocabulary!$A:$F,3)=0,"",VLOOKUP(A442,Vocabulary!$A:$F,3)),"")</f>
        <v/>
      </c>
      <c r="N442" s="12" t="str">
        <f>IFERROR(IF(VLOOKUP(A442,VocabularyNL!$A:$H,7)=0,"",VLOOKUP(A442,VocabularyNL!$A:$H,7)),"")</f>
        <v/>
      </c>
      <c r="O442" s="12" t="str">
        <f>IFERROR(IF(VLOOKUP(A442,VocabularyFR!$A:$H,7)=0,"",VLOOKUP(A442,VocabularyFR!$A:$H,7)),"")</f>
        <v/>
      </c>
      <c r="P442" s="12" t="str">
        <f>IF($A442&lt;&gt;"",IF(VLOOKUP($A442,Vocabulary!$A:$J,7,)&lt;&gt;"",VLOOKUP($A442,Vocabulary!$A:$J,7,),""),"")</f>
        <v>external terminology:
http://www.w3.org/ns/prov#Entity</v>
      </c>
      <c r="Q442" s="12" t="str">
        <f>IFERROR(IF(VLOOKUP(A442,VocabularyNL!$A:$H,8)=0,"",VLOOKUP(A442,VocabularyNL!$A:$H,8)),"")</f>
        <v/>
      </c>
      <c r="R442" s="12" t="str">
        <f>IFERROR(IF(VLOOKUP(A442,VocabularyFR!$A:$H,8)=0,"",VLOOKUP(A442,VocabularyFR!$A:$H,8)),"")</f>
        <v/>
      </c>
      <c r="S442" s="12" t="str">
        <f>VLOOKUP(Table9[[#This Row],[Id]],Vocabulary!A:K,11)</f>
        <v>no</v>
      </c>
      <c r="T442" s="12" t="str">
        <f>VLOOKUP(Table9[[#This Row],[Id]],Vocabulary!A:L,12)</f>
        <v>no</v>
      </c>
    </row>
    <row r="443" spans="1:20" ht="43.2" hidden="1" x14ac:dyDescent="0.3">
      <c r="A443" s="4">
        <v>510</v>
      </c>
      <c r="B443" s="12" t="str">
        <f>IF($A443&lt;&gt;"",IF(VLOOKUP($A443,VocabularyAdoption!$A:$K,8,)=0,"",VLOOKUP($A443,VocabularyAdoption!$A:$K,8,)),"")</f>
        <v/>
      </c>
      <c r="C443" s="12" t="str">
        <f>IF($A443&lt;&gt;"",VLOOKUP($A443,Vocabulary!$A:$J,6,),"")</f>
        <v>VL</v>
      </c>
      <c r="D443" s="12" t="str">
        <f>IF($A443&lt;&gt;"",VLOOKUP($A443,Vocabulary!$A:$J,8,),"")</f>
        <v>vl-generiek-ext</v>
      </c>
      <c r="E443" s="12" t="str">
        <f>IFERROR(VLOOKUP(D443,Prefix!$A:$B,2,),"")</f>
        <v/>
      </c>
      <c r="F443" s="12" t="str">
        <f>IF($A443&lt;&gt;"",IF(VLOOKUP($A443,Vocabulary!$A:$J,9,)=0,"",VLOOKUP($A443,Vocabulary!$A:$J,9,)),"")</f>
        <v/>
      </c>
      <c r="G443" s="12" t="str">
        <f>IF($A443&lt;&gt;"",VLOOKUP($A443,Vocabulary!$A:$J,4,),"")</f>
        <v>Generic</v>
      </c>
      <c r="H443" s="12" t="str">
        <f>IF($A443&lt;&gt;"",VLOOKUP($A443,Vocabulary!$A:$J,5,),"")</f>
        <v>Property</v>
      </c>
      <c r="I443" s="12" t="str">
        <f>IF(Table9[[#This Row],[URIName]]="",IF(AND(H443="ConceptScheme",LEFT(D443,7) &lt;&gt; "inspire", LEFT(D443,4) &lt;&gt; "oeaw"),CONCATENATE("&lt;",E443,LOWER(IF(F443="",J443,F443)),"&gt;"),CONCATENATE("&lt;",E443,IF(F443="",J443,F443),"&gt;")),CONCATENATE("&lt;",Table9[[#This Row],[URIName]],"&gt;"))</f>
        <v>&lt;faxnummer&gt;</v>
      </c>
      <c r="J443" s="12" t="str">
        <f>IF($A443&lt;&gt;"",VLOOKUP($A443,Vocabulary!$A:$J,2,),"")</f>
        <v>faxnummer</v>
      </c>
      <c r="K443" s="12" t="str">
        <f>IFERROR(IF(VLOOKUP(A443,VocabularyNL!$A:$G,6)=0,"",VLOOKUP(A443,VocabularyNL!$A:$G,6)),"")</f>
        <v>faxnummer</v>
      </c>
      <c r="L443" s="12" t="str">
        <f>IFERROR(IF(VLOOKUP(A443,VocabularyFR!$A:$G,6)=0,"",VLOOKUP(A443,VocabularyFR!$A:$G,6)),"")</f>
        <v/>
      </c>
      <c r="M443" s="12" t="str">
        <f>IFERROR(IF(VLOOKUP(A443,Vocabulary!$A:$F,3)=0,"",VLOOKUP(A443,Vocabulary!$A:$F,3)),"")</f>
        <v/>
      </c>
      <c r="N443" s="12" t="str">
        <f>IFERROR(IF(VLOOKUP(A443,VocabularyNL!$A:$H,7)=0,"",VLOOKUP(A443,VocabularyNL!$A:$H,7)),"")</f>
        <v/>
      </c>
      <c r="O443" s="12" t="str">
        <f>IFERROR(IF(VLOOKUP(A443,VocabularyFR!$A:$H,7)=0,"",VLOOKUP(A443,VocabularyFR!$A:$H,7)),"")</f>
        <v/>
      </c>
      <c r="P443" s="12" t="str">
        <f>IF($A443&lt;&gt;"",IF(VLOOKUP($A443,Vocabulary!$A:$J,7,)&lt;&gt;"",VLOOKUP($A443,Vocabulary!$A:$J,7,),""),"")</f>
        <v>external terminology:
http://schema.org/faxNumber</v>
      </c>
      <c r="Q443" s="12" t="str">
        <f>IFERROR(IF(VLOOKUP(A443,VocabularyNL!$A:$H,8)=0,"",VLOOKUP(A443,VocabularyNL!$A:$H,8)),"")</f>
        <v/>
      </c>
      <c r="R443" s="12" t="str">
        <f>IFERROR(IF(VLOOKUP(A443,VocabularyFR!$A:$H,8)=0,"",VLOOKUP(A443,VocabularyFR!$A:$H,8)),"")</f>
        <v/>
      </c>
      <c r="S443" s="12" t="str">
        <f>VLOOKUP(Table9[[#This Row],[Id]],Vocabulary!A:K,11)</f>
        <v>no</v>
      </c>
      <c r="T443" s="12" t="str">
        <f>VLOOKUP(Table9[[#This Row],[Id]],Vocabulary!A:L,12)</f>
        <v>no</v>
      </c>
    </row>
    <row r="444" spans="1:20" ht="86.4" hidden="1" x14ac:dyDescent="0.3">
      <c r="A444" s="4">
        <v>511</v>
      </c>
      <c r="B444" s="12" t="str">
        <f>IF($A444&lt;&gt;"",IF(VLOOKUP($A444,VocabularyAdoption!$A:$K,8,)=0,"",VLOOKUP($A444,VocabularyAdoption!$A:$K,8,)),"")</f>
        <v/>
      </c>
      <c r="C444" s="12" t="str">
        <f>IF($A444&lt;&gt;"",VLOOKUP($A444,Vocabulary!$A:$J,6,),"")</f>
        <v>VL</v>
      </c>
      <c r="D444" s="12" t="str">
        <f>IF($A444&lt;&gt;"",VLOOKUP($A444,Vocabulary!$A:$J,8,),"")</f>
        <v>vl-generiek-ext</v>
      </c>
      <c r="E444" s="12" t="str">
        <f>IFERROR(VLOOKUP(D444,Prefix!$A:$B,2,),"")</f>
        <v/>
      </c>
      <c r="F444" s="12" t="str">
        <f>IF($A444&lt;&gt;"",IF(VLOOKUP($A444,Vocabulary!$A:$J,9,)=0,"",VLOOKUP($A444,Vocabulary!$A:$J,9,)),"")</f>
        <v/>
      </c>
      <c r="G444" s="12" t="str">
        <f>IF($A444&lt;&gt;"",VLOOKUP($A444,Vocabulary!$A:$J,4,),"")</f>
        <v>Generic</v>
      </c>
      <c r="H444" s="12" t="str">
        <f>IF($A444&lt;&gt;"",VLOOKUP($A444,Vocabulary!$A:$J,5,),"")</f>
        <v>Class</v>
      </c>
      <c r="I444" s="12" t="str">
        <f>IF(Table9[[#This Row],[URIName]]="",IF(AND(H444="ConceptScheme",LEFT(D444,7) &lt;&gt; "inspire", LEFT(D444,4) &lt;&gt; "oeaw"),CONCATENATE("&lt;",E444,LOWER(IF(F444="",J444,F444)),"&gt;"),CONCATENATE("&lt;",E444,IF(F444="",J444,F444),"&gt;")),CONCATENATE("&lt;",Table9[[#This Row],[URIName]],"&gt;"))</f>
        <v>&lt;FormeelKader&gt;</v>
      </c>
      <c r="J444" s="12" t="str">
        <f>IF($A444&lt;&gt;"",VLOOKUP($A444,Vocabulary!$A:$J,2,),"")</f>
        <v>FormeelKader</v>
      </c>
      <c r="K444" s="12" t="str">
        <f>IFERROR(IF(VLOOKUP(A444,VocabularyNL!$A:$G,6)=0,"",VLOOKUP(A444,VocabularyNL!$A:$G,6)),"")</f>
        <v>FormeelKader</v>
      </c>
      <c r="L444" s="12" t="str">
        <f>IFERROR(IF(VLOOKUP(A444,VocabularyFR!$A:$G,6)=0,"",VLOOKUP(A444,VocabularyFR!$A:$G,6)),"")</f>
        <v/>
      </c>
      <c r="M444" s="12" t="str">
        <f>IFERROR(IF(VLOOKUP(A444,Vocabulary!$A:$F,3)=0,"",VLOOKUP(A444,Vocabulary!$A:$F,3)),"")</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N444" s="12" t="str">
        <f>IFERROR(IF(VLOOKUP(A444,VocabularyNL!$A:$H,7)=0,"",VLOOKUP(A444,VocabularyNL!$A:$H,7)),"")</f>
        <v>This class represents the legislation, policy or policies that lie behind the rules that govern the service. As with the Rule class, the Formal Framework class is a sub class of frbr:Expression, i.e. instances of the class are concrete expressions of the more abstract concept of the piece of legislation or policy itself.</v>
      </c>
      <c r="O444" s="12" t="str">
        <f>IFERROR(IF(VLOOKUP(A444,VocabularyFR!$A:$H,7)=0,"",VLOOKUP(A444,VocabularyFR!$A:$H,7)),"")</f>
        <v/>
      </c>
      <c r="P444" s="12" t="str">
        <f>IF($A444&lt;&gt;"",IF(VLOOKUP($A444,Vocabulary!$A:$J,7,)&lt;&gt;"",VLOOKUP($A444,Vocabulary!$A:$J,7,),""),"")</f>
        <v>external terminology:
http://purl.org/vocab/cpsv#FormalFramework</v>
      </c>
      <c r="Q444" s="12" t="str">
        <f>IFERROR(IF(VLOOKUP(A444,VocabularyNL!$A:$H,8)=0,"",VLOOKUP(A444,VocabularyNL!$A:$H,8)),"")</f>
        <v/>
      </c>
      <c r="R444" s="12" t="str">
        <f>IFERROR(IF(VLOOKUP(A444,VocabularyFR!$A:$H,8)=0,"",VLOOKUP(A444,VocabularyFR!$A:$H,8)),"")</f>
        <v/>
      </c>
      <c r="S444" s="12" t="str">
        <f>VLOOKUP(Table9[[#This Row],[Id]],Vocabulary!A:K,11)</f>
        <v>no</v>
      </c>
      <c r="T444" s="12" t="str">
        <f>VLOOKUP(Table9[[#This Row],[Id]],Vocabulary!A:L,12)</f>
        <v>no</v>
      </c>
    </row>
    <row r="445" spans="1:20" ht="43.2" hidden="1" x14ac:dyDescent="0.3">
      <c r="A445" s="4">
        <v>512</v>
      </c>
      <c r="B445" s="12" t="str">
        <f>IF($A445&lt;&gt;"",IF(VLOOKUP($A445,VocabularyAdoption!$A:$K,8,)=0,"",VLOOKUP($A445,VocabularyAdoption!$A:$K,8,)),"")</f>
        <v/>
      </c>
      <c r="C445" s="12" t="str">
        <f>IF($A445&lt;&gt;"",VLOOKUP($A445,Vocabulary!$A:$J,6,),"")</f>
        <v>VL</v>
      </c>
      <c r="D445" s="12" t="str">
        <f>IF($A445&lt;&gt;"",VLOOKUP($A445,Vocabulary!$A:$J,8,),"")</f>
        <v>vl-generiek-ext</v>
      </c>
      <c r="E445" s="12" t="str">
        <f>IFERROR(VLOOKUP(D445,Prefix!$A:$B,2,),"")</f>
        <v/>
      </c>
      <c r="F445" s="12" t="str">
        <f>IF($A445&lt;&gt;"",IF(VLOOKUP($A445,Vocabulary!$A:$J,9,)=0,"",VLOOKUP($A445,Vocabulary!$A:$J,9,)),"")</f>
        <v/>
      </c>
      <c r="G445" s="12" t="str">
        <f>IF($A445&lt;&gt;"",VLOOKUP($A445,Vocabulary!$A:$J,4,),"")</f>
        <v>Generic</v>
      </c>
      <c r="H445" s="12" t="str">
        <f>IF($A445&lt;&gt;"",VLOOKUP($A445,Vocabulary!$A:$J,5,),"")</f>
        <v>Property</v>
      </c>
      <c r="I445" s="12" t="str">
        <f>IF(Table9[[#This Row],[URIName]]="",IF(AND(H445="ConceptScheme",LEFT(D445,7) &lt;&gt; "inspire", LEFT(D445,4) &lt;&gt; "oeaw"),CONCATENATE("&lt;",E445,LOWER(IF(F445="",J445,F445)),"&gt;"),CONCATENATE("&lt;",E445,IF(F445="",J445,F445),"&gt;")),CONCATENATE("&lt;",Table9[[#This Row],[URIName]],"&gt;"))</f>
        <v>&lt;gebruikt&gt;</v>
      </c>
      <c r="J445" s="12" t="str">
        <f>IF($A445&lt;&gt;"",VLOOKUP($A445,Vocabulary!$A:$J,2,),"")</f>
        <v>gebruikt</v>
      </c>
      <c r="K445" s="12" t="str">
        <f>IFERROR(IF(VLOOKUP(A445,VocabularyNL!$A:$G,6)=0,"",VLOOKUP(A445,VocabularyNL!$A:$G,6)),"")</f>
        <v>gebruikt</v>
      </c>
      <c r="L445" s="12" t="str">
        <f>IFERROR(IF(VLOOKUP(A445,VocabularyFR!$A:$G,6)=0,"",VLOOKUP(A445,VocabularyFR!$A:$G,6)),"")</f>
        <v/>
      </c>
      <c r="M445" s="12" t="str">
        <f>IFERROR(IF(VLOOKUP(A445,Vocabulary!$A:$F,3)=0,"",VLOOKUP(A445,Vocabulary!$A:$F,3)),"")</f>
        <v/>
      </c>
      <c r="N445" s="12" t="str">
        <f>IFERROR(IF(VLOOKUP(A445,VocabularyNL!$A:$H,7)=0,"",VLOOKUP(A445,VocabularyNL!$A:$H,7)),"")</f>
        <v/>
      </c>
      <c r="O445" s="12" t="str">
        <f>IFERROR(IF(VLOOKUP(A445,VocabularyFR!$A:$H,7)=0,"",VLOOKUP(A445,VocabularyFR!$A:$H,7)),"")</f>
        <v/>
      </c>
      <c r="P445" s="12" t="str">
        <f>IF($A445&lt;&gt;"",IF(VLOOKUP($A445,Vocabulary!$A:$J,7,)&lt;&gt;"",VLOOKUP($A445,Vocabulary!$A:$J,7,),""),"")</f>
        <v>external terminology:
http://www.w3.org/ns/prov#used</v>
      </c>
      <c r="Q445" s="12" t="str">
        <f>IFERROR(IF(VLOOKUP(A445,VocabularyNL!$A:$H,8)=0,"",VLOOKUP(A445,VocabularyNL!$A:$H,8)),"")</f>
        <v/>
      </c>
      <c r="R445" s="12" t="str">
        <f>IFERROR(IF(VLOOKUP(A445,VocabularyFR!$A:$H,8)=0,"",VLOOKUP(A445,VocabularyFR!$A:$H,8)),"")</f>
        <v/>
      </c>
      <c r="S445" s="12" t="str">
        <f>VLOOKUP(Table9[[#This Row],[Id]],Vocabulary!A:K,11)</f>
        <v>no</v>
      </c>
      <c r="T445" s="12" t="str">
        <f>VLOOKUP(Table9[[#This Row],[Id]],Vocabulary!A:L,12)</f>
        <v>no</v>
      </c>
    </row>
    <row r="446" spans="1:20" ht="43.2" hidden="1" x14ac:dyDescent="0.3">
      <c r="A446" s="4">
        <v>513</v>
      </c>
      <c r="B446" s="12" t="str">
        <f>IF($A446&lt;&gt;"",IF(VLOOKUP($A446,VocabularyAdoption!$A:$K,8,)=0,"",VLOOKUP($A446,VocabularyAdoption!$A:$K,8,)),"")</f>
        <v/>
      </c>
      <c r="C446" s="12" t="str">
        <f>IF($A446&lt;&gt;"",VLOOKUP($A446,Vocabulary!$A:$J,6,),"")</f>
        <v>VL</v>
      </c>
      <c r="D446" s="12" t="str">
        <f>IF($A446&lt;&gt;"",VLOOKUP($A446,Vocabulary!$A:$J,8,),"")</f>
        <v>vl-generiek-ext</v>
      </c>
      <c r="E446" s="12" t="str">
        <f>IFERROR(VLOOKUP(D446,Prefix!$A:$B,2,),"")</f>
        <v/>
      </c>
      <c r="F446" s="12" t="str">
        <f>IF($A446&lt;&gt;"",IF(VLOOKUP($A446,Vocabulary!$A:$J,9,)=0,"",VLOOKUP($A446,Vocabulary!$A:$J,9,)),"")</f>
        <v/>
      </c>
      <c r="G446" s="12" t="str">
        <f>IF($A446&lt;&gt;"",VLOOKUP($A446,Vocabulary!$A:$J,4,),"")</f>
        <v>Generic</v>
      </c>
      <c r="H446" s="12" t="str">
        <f>IF($A446&lt;&gt;"",VLOOKUP($A446,Vocabulary!$A:$J,5,),"")</f>
        <v>Property</v>
      </c>
      <c r="I446" s="12" t="str">
        <f>IF(Table9[[#This Row],[URIName]]="",IF(AND(H446="ConceptScheme",LEFT(D446,7) &lt;&gt; "inspire", LEFT(D446,4) &lt;&gt; "oeaw"),CONCATENATE("&lt;",E446,LOWER(IF(F446="",J446,F446)),"&gt;"),CONCATENATE("&lt;",E446,IF(F446="",J446,F446),"&gt;")),CONCATENATE("&lt;",Table9[[#This Row],[URIName]],"&gt;"))</f>
        <v>&lt;gekwalificeerdeGeneratie&gt;</v>
      </c>
      <c r="J446" s="12" t="str">
        <f>IF($A446&lt;&gt;"",VLOOKUP($A446,Vocabulary!$A:$J,2,),"")</f>
        <v>gekwalificeerdeGeneratie</v>
      </c>
      <c r="K446" s="12" t="str">
        <f>IFERROR(IF(VLOOKUP(A446,VocabularyNL!$A:$G,6)=0,"",VLOOKUP(A446,VocabularyNL!$A:$G,6)),"")</f>
        <v>gekwalificeerdeGeneratie</v>
      </c>
      <c r="L446" s="12" t="str">
        <f>IFERROR(IF(VLOOKUP(A446,VocabularyFR!$A:$G,6)=0,"",VLOOKUP(A446,VocabularyFR!$A:$G,6)),"")</f>
        <v/>
      </c>
      <c r="M446" s="12" t="str">
        <f>IFERROR(IF(VLOOKUP(A446,Vocabulary!$A:$F,3)=0,"",VLOOKUP(A446,Vocabulary!$A:$F,3)),"")</f>
        <v/>
      </c>
      <c r="N446" s="12" t="str">
        <f>IFERROR(IF(VLOOKUP(A446,VocabularyNL!$A:$H,7)=0,"",VLOOKUP(A446,VocabularyNL!$A:$H,7)),"")</f>
        <v/>
      </c>
      <c r="O446" s="12" t="str">
        <f>IFERROR(IF(VLOOKUP(A446,VocabularyFR!$A:$H,7)=0,"",VLOOKUP(A446,VocabularyFR!$A:$H,7)),"")</f>
        <v/>
      </c>
      <c r="P446" s="12" t="str">
        <f>IF($A446&lt;&gt;"",IF(VLOOKUP($A446,Vocabulary!$A:$J,7,)&lt;&gt;"",VLOOKUP($A446,Vocabulary!$A:$J,7,),""),"")</f>
        <v>external terminology:
http://www.w3.org/ns/prov#qualifiedGeneration</v>
      </c>
      <c r="Q446" s="12" t="str">
        <f>IFERROR(IF(VLOOKUP(A446,VocabularyNL!$A:$H,8)=0,"",VLOOKUP(A446,VocabularyNL!$A:$H,8)),"")</f>
        <v/>
      </c>
      <c r="R446" s="12" t="str">
        <f>IFERROR(IF(VLOOKUP(A446,VocabularyFR!$A:$H,8)=0,"",VLOOKUP(A446,VocabularyFR!$A:$H,8)),"")</f>
        <v/>
      </c>
      <c r="S446" s="12" t="str">
        <f>VLOOKUP(Table9[[#This Row],[Id]],Vocabulary!A:K,11)</f>
        <v>no</v>
      </c>
      <c r="T446" s="12" t="str">
        <f>VLOOKUP(Table9[[#This Row],[Id]],Vocabulary!A:L,12)</f>
        <v>no</v>
      </c>
    </row>
    <row r="447" spans="1:20" ht="43.2" hidden="1" x14ac:dyDescent="0.3">
      <c r="A447" s="4">
        <v>514</v>
      </c>
      <c r="B447" s="12" t="str">
        <f>IF($A447&lt;&gt;"",IF(VLOOKUP($A447,VocabularyAdoption!$A:$K,8,)=0,"",VLOOKUP($A447,VocabularyAdoption!$A:$K,8,)),"")</f>
        <v/>
      </c>
      <c r="C447" s="12" t="str">
        <f>IF($A447&lt;&gt;"",VLOOKUP($A447,Vocabulary!$A:$J,6,),"")</f>
        <v>VL</v>
      </c>
      <c r="D447" s="12" t="str">
        <f>IF($A447&lt;&gt;"",VLOOKUP($A447,Vocabulary!$A:$J,8,),"")</f>
        <v>vl-generiek-ext</v>
      </c>
      <c r="E447" s="12" t="str">
        <f>IFERROR(VLOOKUP(D447,Prefix!$A:$B,2,),"")</f>
        <v/>
      </c>
      <c r="F447" s="12" t="str">
        <f>IF($A447&lt;&gt;"",IF(VLOOKUP($A447,Vocabulary!$A:$J,9,)=0,"",VLOOKUP($A447,Vocabulary!$A:$J,9,)),"")</f>
        <v/>
      </c>
      <c r="G447" s="12" t="str">
        <f>IF($A447&lt;&gt;"",VLOOKUP($A447,Vocabulary!$A:$J,4,),"")</f>
        <v>Generic</v>
      </c>
      <c r="H447" s="12" t="str">
        <f>IF($A447&lt;&gt;"",VLOOKUP($A447,Vocabulary!$A:$J,5,),"")</f>
        <v>Property</v>
      </c>
      <c r="I447" s="12" t="str">
        <f>IF(Table9[[#This Row],[URIName]]="",IF(AND(H447="ConceptScheme",LEFT(D447,7) &lt;&gt; "inspire", LEFT(D447,4) &lt;&gt; "oeaw"),CONCATENATE("&lt;",E447,LOWER(IF(F447="",J447,F447)),"&gt;"),CONCATENATE("&lt;",E447,IF(F447="",J447,F447),"&gt;")),CONCATENATE("&lt;",Table9[[#This Row],[URIName]],"&gt;"))</f>
        <v>&lt;gekwalificeerdeInvalidatie&gt;</v>
      </c>
      <c r="J447" s="12" t="str">
        <f>IF($A447&lt;&gt;"",VLOOKUP($A447,Vocabulary!$A:$J,2,),"")</f>
        <v>gekwalificeerdeInvalidatie</v>
      </c>
      <c r="K447" s="12" t="str">
        <f>IFERROR(IF(VLOOKUP(A447,VocabularyNL!$A:$G,6)=0,"",VLOOKUP(A447,VocabularyNL!$A:$G,6)),"")</f>
        <v>gekwalificeerdeInvalidatie</v>
      </c>
      <c r="L447" s="12" t="str">
        <f>IFERROR(IF(VLOOKUP(A447,VocabularyFR!$A:$G,6)=0,"",VLOOKUP(A447,VocabularyFR!$A:$G,6)),"")</f>
        <v/>
      </c>
      <c r="M447" s="12" t="str">
        <f>IFERROR(IF(VLOOKUP(A447,Vocabulary!$A:$F,3)=0,"",VLOOKUP(A447,Vocabulary!$A:$F,3)),"")</f>
        <v/>
      </c>
      <c r="N447" s="12" t="str">
        <f>IFERROR(IF(VLOOKUP(A447,VocabularyNL!$A:$H,7)=0,"",VLOOKUP(A447,VocabularyNL!$A:$H,7)),"")</f>
        <v/>
      </c>
      <c r="O447" s="12" t="str">
        <f>IFERROR(IF(VLOOKUP(A447,VocabularyFR!$A:$H,7)=0,"",VLOOKUP(A447,VocabularyFR!$A:$H,7)),"")</f>
        <v/>
      </c>
      <c r="P447" s="12" t="str">
        <f>IF($A447&lt;&gt;"",IF(VLOOKUP($A447,Vocabulary!$A:$J,7,)&lt;&gt;"",VLOOKUP($A447,Vocabulary!$A:$J,7,),""),"")</f>
        <v>external terminology:
http://www.w3.org/ns/prov#qualifiedInvalidation</v>
      </c>
      <c r="Q447" s="12" t="str">
        <f>IFERROR(IF(VLOOKUP(A447,VocabularyNL!$A:$H,8)=0,"",VLOOKUP(A447,VocabularyNL!$A:$H,8)),"")</f>
        <v/>
      </c>
      <c r="R447" s="12" t="str">
        <f>IFERROR(IF(VLOOKUP(A447,VocabularyFR!$A:$H,8)=0,"",VLOOKUP(A447,VocabularyFR!$A:$H,8)),"")</f>
        <v/>
      </c>
      <c r="S447" s="12" t="str">
        <f>VLOOKUP(Table9[[#This Row],[Id]],Vocabulary!A:K,11)</f>
        <v>no</v>
      </c>
      <c r="T447" s="12" t="str">
        <f>VLOOKUP(Table9[[#This Row],[Id]],Vocabulary!A:L,12)</f>
        <v>no</v>
      </c>
    </row>
    <row r="448" spans="1:20" ht="43.2" hidden="1" x14ac:dyDescent="0.3">
      <c r="A448" s="4">
        <v>515</v>
      </c>
      <c r="B448" s="12" t="str">
        <f>IF($A448&lt;&gt;"",IF(VLOOKUP($A448,VocabularyAdoption!$A:$K,8,)=0,"",VLOOKUP($A448,VocabularyAdoption!$A:$K,8,)),"")</f>
        <v/>
      </c>
      <c r="C448" s="12" t="str">
        <f>IF($A448&lt;&gt;"",VLOOKUP($A448,Vocabulary!$A:$J,6,),"")</f>
        <v>VL</v>
      </c>
      <c r="D448" s="12" t="str">
        <f>IF($A448&lt;&gt;"",VLOOKUP($A448,Vocabulary!$A:$J,8,),"")</f>
        <v>vl-generiek-ext</v>
      </c>
      <c r="E448" s="12" t="str">
        <f>IFERROR(VLOOKUP(D448,Prefix!$A:$B,2,),"")</f>
        <v/>
      </c>
      <c r="F448" s="12" t="str">
        <f>IF($A448&lt;&gt;"",IF(VLOOKUP($A448,Vocabulary!$A:$J,9,)=0,"",VLOOKUP($A448,Vocabulary!$A:$J,9,)),"")</f>
        <v/>
      </c>
      <c r="G448" s="12" t="str">
        <f>IF($A448&lt;&gt;"",VLOOKUP($A448,Vocabulary!$A:$J,4,),"")</f>
        <v>Generic</v>
      </c>
      <c r="H448" s="12" t="str">
        <f>IF($A448&lt;&gt;"",VLOOKUP($A448,Vocabulary!$A:$J,5,),"")</f>
        <v>Class</v>
      </c>
      <c r="I448" s="12" t="str">
        <f>IF(Table9[[#This Row],[URIName]]="",IF(AND(H448="ConceptScheme",LEFT(D448,7) &lt;&gt; "inspire", LEFT(D448,4) &lt;&gt; "oeaw"),CONCATENATE("&lt;",E448,LOWER(IF(F448="",J448,F448)),"&gt;"),CONCATENATE("&lt;",E448,IF(F448="",J448,F448),"&gt;")),CONCATENATE("&lt;",Table9[[#This Row],[URIName]],"&gt;"))</f>
        <v>&lt;Generatie&gt;</v>
      </c>
      <c r="J448" s="12" t="str">
        <f>IF($A448&lt;&gt;"",VLOOKUP($A448,Vocabulary!$A:$J,2,),"")</f>
        <v>Generatie</v>
      </c>
      <c r="K448" s="12" t="str">
        <f>IFERROR(IF(VLOOKUP(A448,VocabularyNL!$A:$G,6)=0,"",VLOOKUP(A448,VocabularyNL!$A:$G,6)),"")</f>
        <v>Generatie</v>
      </c>
      <c r="L448" s="12" t="str">
        <f>IFERROR(IF(VLOOKUP(A448,VocabularyFR!$A:$G,6)=0,"",VLOOKUP(A448,VocabularyFR!$A:$G,6)),"")</f>
        <v/>
      </c>
      <c r="M448" s="12" t="str">
        <f>IFERROR(IF(VLOOKUP(A448,Vocabulary!$A:$F,3)=0,"",VLOOKUP(A448,Vocabulary!$A:$F,3)),"")</f>
        <v/>
      </c>
      <c r="N448" s="12" t="str">
        <f>IFERROR(IF(VLOOKUP(A448,VocabularyNL!$A:$H,7)=0,"",VLOOKUP(A448,VocabularyNL!$A:$H,7)),"")</f>
        <v/>
      </c>
      <c r="O448" s="12" t="str">
        <f>IFERROR(IF(VLOOKUP(A448,VocabularyFR!$A:$H,7)=0,"",VLOOKUP(A448,VocabularyFR!$A:$H,7)),"")</f>
        <v/>
      </c>
      <c r="P448" s="12" t="str">
        <f>IF($A448&lt;&gt;"",IF(VLOOKUP($A448,Vocabulary!$A:$J,7,)&lt;&gt;"",VLOOKUP($A448,Vocabulary!$A:$J,7,),""),"")</f>
        <v>external terminology:
http://www.w3.org/ns/prov#Generation</v>
      </c>
      <c r="Q448" s="12" t="str">
        <f>IFERROR(IF(VLOOKUP(A448,VocabularyNL!$A:$H,8)=0,"",VLOOKUP(A448,VocabularyNL!$A:$H,8)),"")</f>
        <v/>
      </c>
      <c r="R448" s="12" t="str">
        <f>IFERROR(IF(VLOOKUP(A448,VocabularyFR!$A:$H,8)=0,"",VLOOKUP(A448,VocabularyFR!$A:$H,8)),"")</f>
        <v/>
      </c>
      <c r="S448" s="12" t="str">
        <f>VLOOKUP(Table9[[#This Row],[Id]],Vocabulary!A:K,11)</f>
        <v>no</v>
      </c>
      <c r="T448" s="12" t="str">
        <f>VLOOKUP(Table9[[#This Row],[Id]],Vocabulary!A:L,12)</f>
        <v>no</v>
      </c>
    </row>
    <row r="449" spans="1:20" ht="57.6" hidden="1" x14ac:dyDescent="0.3">
      <c r="A449" s="4">
        <v>516</v>
      </c>
      <c r="B449" s="12" t="str">
        <f>IF($A449&lt;&gt;"",IF(VLOOKUP($A449,VocabularyAdoption!$A:$K,8,)=0,"",VLOOKUP($A449,VocabularyAdoption!$A:$K,8,)),"")</f>
        <v/>
      </c>
      <c r="C449" s="12" t="str">
        <f>IF($A449&lt;&gt;"",VLOOKUP($A449,Vocabulary!$A:$J,6,),"")</f>
        <v>VL</v>
      </c>
      <c r="D449" s="12" t="str">
        <f>IF($A449&lt;&gt;"",VLOOKUP($A449,Vocabulary!$A:$J,8,),"")</f>
        <v>vl-generiek-ext</v>
      </c>
      <c r="E449" s="12" t="str">
        <f>IFERROR(VLOOKUP(D449,Prefix!$A:$B,2,),"")</f>
        <v/>
      </c>
      <c r="F449" s="12" t="str">
        <f>IF($A449&lt;&gt;"",IF(VLOOKUP($A449,Vocabulary!$A:$J,9,)=0,"",VLOOKUP($A449,Vocabulary!$A:$J,9,)),"")</f>
        <v/>
      </c>
      <c r="G449" s="12" t="str">
        <f>IF($A449&lt;&gt;"",VLOOKUP($A449,Vocabulary!$A:$J,4,),"")</f>
        <v>Generic</v>
      </c>
      <c r="H449" s="12" t="str">
        <f>IF($A449&lt;&gt;"",VLOOKUP($A449,Vocabulary!$A:$J,5,),"")</f>
        <v>Class</v>
      </c>
      <c r="I449" s="12" t="str">
        <f>IF(Table9[[#This Row],[URIName]]="",IF(AND(H449="ConceptScheme",LEFT(D449,7) &lt;&gt; "inspire", LEFT(D449,4) &lt;&gt; "oeaw"),CONCATENATE("&lt;",E449,LOWER(IF(F449="",J449,F449)),"&gt;"),CONCATENATE("&lt;",E449,IF(F449="",J449,F449),"&gt;")),CONCATENATE("&lt;",Table9[[#This Row],[URIName]],"&gt;"))</f>
        <v>&lt;Geometrie&gt;</v>
      </c>
      <c r="J449" s="12" t="str">
        <f>IF($A449&lt;&gt;"",VLOOKUP($A449,Vocabulary!$A:$J,2,),"")</f>
        <v>Geometrie</v>
      </c>
      <c r="K449" s="12" t="str">
        <f>IFERROR(IF(VLOOKUP(A449,VocabularyNL!$A:$G,6)=0,"",VLOOKUP(A449,VocabularyNL!$A:$G,6)),"")</f>
        <v>Geometrie</v>
      </c>
      <c r="L449" s="12" t="str">
        <f>IFERROR(IF(VLOOKUP(A449,VocabularyFR!$A:$G,6)=0,"",VLOOKUP(A449,VocabularyFR!$A:$G,6)),"")</f>
        <v/>
      </c>
      <c r="M449" s="12" t="str">
        <f>IFERROR(IF(VLOOKUP(A449,Vocabulary!$A:$F,3)=0,"",VLOOKUP(A449,Vocabulary!$A:$F,3)),"")</f>
        <v>The locn:Geometry class provides the means to identify a location as a point, line, polygon, etc. expressed using coordinates in some coordinate reference system.</v>
      </c>
      <c r="N449" s="12" t="str">
        <f>IFERROR(IF(VLOOKUP(A449,VocabularyNL!$A:$H,7)=0,"",VLOOKUP(A449,VocabularyNL!$A:$H,7)),"")</f>
        <v>The locn:Geometry class provides the means to identify a location as a point, line, polygon, etc. expressed using coordinates in some coordinate reference system.</v>
      </c>
      <c r="O449" s="12" t="str">
        <f>IFERROR(IF(VLOOKUP(A449,VocabularyFR!$A:$H,7)=0,"",VLOOKUP(A449,VocabularyFR!$A:$H,7)),"")</f>
        <v/>
      </c>
      <c r="P449" s="12" t="str">
        <f>IF($A449&lt;&gt;"",IF(VLOOKUP($A449,Vocabulary!$A:$J,7,)&lt;&gt;"",VLOOKUP($A449,Vocabulary!$A:$J,7,),""),"")</f>
        <v>external terminology:
http://www.w3.org/ns/locn#Geometry</v>
      </c>
      <c r="Q449" s="12" t="str">
        <f>IFERROR(IF(VLOOKUP(A449,VocabularyNL!$A:$H,8)=0,"",VLOOKUP(A449,VocabularyNL!$A:$H,8)),"")</f>
        <v/>
      </c>
      <c r="R449" s="12" t="str">
        <f>IFERROR(IF(VLOOKUP(A449,VocabularyFR!$A:$H,8)=0,"",VLOOKUP(A449,VocabularyFR!$A:$H,8)),"")</f>
        <v/>
      </c>
      <c r="S449" s="12" t="str">
        <f>VLOOKUP(Table9[[#This Row],[Id]],Vocabulary!A:K,11)</f>
        <v>no</v>
      </c>
      <c r="T449" s="12" t="str">
        <f>VLOOKUP(Table9[[#This Row],[Id]],Vocabulary!A:L,12)</f>
        <v>no</v>
      </c>
    </row>
    <row r="450" spans="1:20" ht="43.2" hidden="1" x14ac:dyDescent="0.3">
      <c r="A450" s="4">
        <v>517</v>
      </c>
      <c r="B450" s="12" t="str">
        <f>IF($A450&lt;&gt;"",IF(VLOOKUP($A450,VocabularyAdoption!$A:$K,8,)=0,"",VLOOKUP($A450,VocabularyAdoption!$A:$K,8,)),"")</f>
        <v/>
      </c>
      <c r="C450" s="12" t="str">
        <f>IF($A450&lt;&gt;"",VLOOKUP($A450,Vocabulary!$A:$J,6,),"")</f>
        <v>VL</v>
      </c>
      <c r="D450" s="12" t="str">
        <f>IF($A450&lt;&gt;"",VLOOKUP($A450,Vocabulary!$A:$J,8,),"")</f>
        <v>vl-generiek-ext</v>
      </c>
      <c r="E450" s="12" t="str">
        <f>IFERROR(VLOOKUP(D450,Prefix!$A:$B,2,),"")</f>
        <v/>
      </c>
      <c r="F450" s="12" t="str">
        <f>IF($A450&lt;&gt;"",IF(VLOOKUP($A450,Vocabulary!$A:$J,9,)=0,"",VLOOKUP($A450,Vocabulary!$A:$J,9,)),"")</f>
        <v/>
      </c>
      <c r="G450" s="12" t="str">
        <f>IF($A450&lt;&gt;"",VLOOKUP($A450,Vocabulary!$A:$J,4,),"")</f>
        <v>Generic</v>
      </c>
      <c r="H450" s="12" t="str">
        <f>IF($A450&lt;&gt;"",VLOOKUP($A450,Vocabulary!$A:$J,5,),"")</f>
        <v>Property</v>
      </c>
      <c r="I450" s="12" t="str">
        <f>IF(Table9[[#This Row],[URIName]]="",IF(AND(H450="ConceptScheme",LEFT(D450,7) &lt;&gt; "inspire", LEFT(D450,4) &lt;&gt; "oeaw"),CONCATENATE("&lt;",E450,LOWER(IF(F450="",J450,F450)),"&gt;"),CONCATENATE("&lt;",E450,IF(F450="",J450,F450),"&gt;")),CONCATENATE("&lt;",Table9[[#This Row],[URIName]],"&gt;"))</f>
        <v>&lt;geometrie&gt;</v>
      </c>
      <c r="J450" s="12" t="str">
        <f>IF($A450&lt;&gt;"",VLOOKUP($A450,Vocabulary!$A:$J,2,),"")</f>
        <v>geometrie</v>
      </c>
      <c r="K450" s="12" t="str">
        <f>IFERROR(IF(VLOOKUP(A450,VocabularyNL!$A:$G,6)=0,"",VLOOKUP(A450,VocabularyNL!$A:$G,6)),"")</f>
        <v>geometrie</v>
      </c>
      <c r="L450" s="12" t="str">
        <f>IFERROR(IF(VLOOKUP(A450,VocabularyFR!$A:$G,6)=0,"",VLOOKUP(A450,VocabularyFR!$A:$G,6)),"")</f>
        <v/>
      </c>
      <c r="M450" s="12" t="str">
        <f>IFERROR(IF(VLOOKUP(A450,Vocabulary!$A:$F,3)=0,"",VLOOKUP(A450,Vocabulary!$A:$F,3)),"")</f>
        <v/>
      </c>
      <c r="N450" s="12" t="str">
        <f>IFERROR(IF(VLOOKUP(A450,VocabularyNL!$A:$H,7)=0,"",VLOOKUP(A450,VocabularyNL!$A:$H,7)),"")</f>
        <v/>
      </c>
      <c r="O450" s="12" t="str">
        <f>IFERROR(IF(VLOOKUP(A450,VocabularyFR!$A:$H,7)=0,"",VLOOKUP(A450,VocabularyFR!$A:$H,7)),"")</f>
        <v/>
      </c>
      <c r="P450" s="12" t="str">
        <f>IF($A450&lt;&gt;"",IF(VLOOKUP($A450,Vocabulary!$A:$J,7,)&lt;&gt;"",VLOOKUP($A450,Vocabulary!$A:$J,7,),""),"")</f>
        <v>external terminology:
http://www.w3.org/ns/locn#geometry</v>
      </c>
      <c r="Q450" s="12" t="str">
        <f>IFERROR(IF(VLOOKUP(A450,VocabularyNL!$A:$H,8)=0,"",VLOOKUP(A450,VocabularyNL!$A:$H,8)),"")</f>
        <v/>
      </c>
      <c r="R450" s="12" t="str">
        <f>IFERROR(IF(VLOOKUP(A450,VocabularyFR!$A:$H,8)=0,"",VLOOKUP(A450,VocabularyFR!$A:$H,8)),"")</f>
        <v/>
      </c>
      <c r="S450" s="12" t="str">
        <f>VLOOKUP(Table9[[#This Row],[Id]],Vocabulary!A:K,11)</f>
        <v>no</v>
      </c>
      <c r="T450" s="12" t="str">
        <f>VLOOKUP(Table9[[#This Row],[Id]],Vocabulary!A:L,12)</f>
        <v>no</v>
      </c>
    </row>
    <row r="451" spans="1:20" ht="43.2" hidden="1" x14ac:dyDescent="0.3">
      <c r="A451" s="4">
        <v>518</v>
      </c>
      <c r="B451" s="12" t="str">
        <f>IF($A451&lt;&gt;"",IF(VLOOKUP($A451,VocabularyAdoption!$A:$K,8,)=0,"",VLOOKUP($A451,VocabularyAdoption!$A:$K,8,)),"")</f>
        <v/>
      </c>
      <c r="C451" s="12" t="str">
        <f>IF($A451&lt;&gt;"",VLOOKUP($A451,Vocabulary!$A:$J,6,),"")</f>
        <v>VL</v>
      </c>
      <c r="D451" s="12" t="str">
        <f>IF($A451&lt;&gt;"",VLOOKUP($A451,Vocabulary!$A:$J,8,),"")</f>
        <v>vl-generiek-ext</v>
      </c>
      <c r="E451" s="12" t="str">
        <f>IFERROR(VLOOKUP(D451,Prefix!$A:$B,2,),"")</f>
        <v/>
      </c>
      <c r="F451" s="12" t="str">
        <f>IF($A451&lt;&gt;"",IF(VLOOKUP($A451,Vocabulary!$A:$J,9,)=0,"",VLOOKUP($A451,Vocabulary!$A:$J,9,)),"")</f>
        <v/>
      </c>
      <c r="G451" s="12" t="str">
        <f>IF($A451&lt;&gt;"",VLOOKUP($A451,Vocabulary!$A:$J,4,),"")</f>
        <v>Generic</v>
      </c>
      <c r="H451" s="12" t="str">
        <f>IF($A451&lt;&gt;"",VLOOKUP($A451,Vocabulary!$A:$J,5,),"")</f>
        <v>Class</v>
      </c>
      <c r="I451" s="12" t="str">
        <f>IF(Table9[[#This Row],[URIName]]="",IF(AND(H451="ConceptScheme",LEFT(D451,7) &lt;&gt; "inspire", LEFT(D451,4) &lt;&gt; "oeaw"),CONCATENATE("&lt;",E451,LOWER(IF(F451="",J451,F451)),"&gt;"),CONCATENATE("&lt;",E451,IF(F451="",J451,F451),"&gt;")),CONCATENATE("&lt;",Table9[[#This Row],[URIName]],"&gt;"))</f>
        <v>&lt;Identificator&gt;</v>
      </c>
      <c r="J451" s="12" t="str">
        <f>IF($A451&lt;&gt;"",VLOOKUP($A451,Vocabulary!$A:$J,2,),"")</f>
        <v>Identificator</v>
      </c>
      <c r="K451" s="12" t="str">
        <f>IFERROR(IF(VLOOKUP(A451,VocabularyNL!$A:$G,6)=0,"",VLOOKUP(A451,VocabularyNL!$A:$G,6)),"")</f>
        <v>Identificator</v>
      </c>
      <c r="L451" s="12" t="str">
        <f>IFERROR(IF(VLOOKUP(A451,VocabularyFR!$A:$G,6)=0,"",VLOOKUP(A451,VocabularyFR!$A:$G,6)),"")</f>
        <v/>
      </c>
      <c r="M451" s="12" t="str">
        <f>IFERROR(IF(VLOOKUP(A451,Vocabulary!$A:$F,3)=0,"",VLOOKUP(A451,Vocabulary!$A:$F,3)),"")</f>
        <v/>
      </c>
      <c r="N451" s="12" t="str">
        <f>IFERROR(IF(VLOOKUP(A451,VocabularyNL!$A:$H,7)=0,"",VLOOKUP(A451,VocabularyNL!$A:$H,7)),"")</f>
        <v/>
      </c>
      <c r="O451" s="12" t="str">
        <f>IFERROR(IF(VLOOKUP(A451,VocabularyFR!$A:$H,7)=0,"",VLOOKUP(A451,VocabularyFR!$A:$H,7)),"")</f>
        <v/>
      </c>
      <c r="P451" s="12" t="str">
        <f>IF($A451&lt;&gt;"",IF(VLOOKUP($A451,Vocabulary!$A:$J,7,)&lt;&gt;"",VLOOKUP($A451,Vocabulary!$A:$J,7,),""),"")</f>
        <v>external terminology:
http://www.w3.org/ns/adms#Identifier</v>
      </c>
      <c r="Q451" s="12" t="str">
        <f>IFERROR(IF(VLOOKUP(A451,VocabularyNL!$A:$H,8)=0,"",VLOOKUP(A451,VocabularyNL!$A:$H,8)),"")</f>
        <v/>
      </c>
      <c r="R451" s="12" t="str">
        <f>IFERROR(IF(VLOOKUP(A451,VocabularyFR!$A:$H,8)=0,"",VLOOKUP(A451,VocabularyFR!$A:$H,8)),"")</f>
        <v/>
      </c>
      <c r="S451" s="12" t="str">
        <f>VLOOKUP(Table9[[#This Row],[Id]],Vocabulary!A:K,11)</f>
        <v>no</v>
      </c>
      <c r="T451" s="12" t="str">
        <f>VLOOKUP(Table9[[#This Row],[Id]],Vocabulary!A:L,12)</f>
        <v>no</v>
      </c>
    </row>
    <row r="452" spans="1:20" ht="43.2" hidden="1" x14ac:dyDescent="0.3">
      <c r="A452" s="4">
        <v>519</v>
      </c>
      <c r="B452" s="12" t="str">
        <f>IF($A452&lt;&gt;"",IF(VLOOKUP($A452,VocabularyAdoption!$A:$K,8,)=0,"",VLOOKUP($A452,VocabularyAdoption!$A:$K,8,)),"")</f>
        <v/>
      </c>
      <c r="C452" s="12" t="str">
        <f>IF($A452&lt;&gt;"",VLOOKUP($A452,Vocabulary!$A:$J,6,),"")</f>
        <v>VL</v>
      </c>
      <c r="D452" s="12" t="str">
        <f>IF($A452&lt;&gt;"",VLOOKUP($A452,Vocabulary!$A:$J,8,),"")</f>
        <v>vl-generiek-ext</v>
      </c>
      <c r="E452" s="12" t="str">
        <f>IFERROR(VLOOKUP(D452,Prefix!$A:$B,2,),"")</f>
        <v/>
      </c>
      <c r="F452" s="12" t="str">
        <f>IF($A452&lt;&gt;"",IF(VLOOKUP($A452,Vocabulary!$A:$J,9,)=0,"",VLOOKUP($A452,Vocabulary!$A:$J,9,)),"")</f>
        <v/>
      </c>
      <c r="G452" s="12" t="str">
        <f>IF($A452&lt;&gt;"",VLOOKUP($A452,Vocabulary!$A:$J,4,),"")</f>
        <v>Generic</v>
      </c>
      <c r="H452" s="12" t="str">
        <f>IF($A452&lt;&gt;"",VLOOKUP($A452,Vocabulary!$A:$J,5,),"")</f>
        <v>Property</v>
      </c>
      <c r="I452" s="12" t="str">
        <f>IF(Table9[[#This Row],[URIName]]="",IF(AND(H452="ConceptScheme",LEFT(D452,7) &lt;&gt; "inspire", LEFT(D452,4) &lt;&gt; "oeaw"),CONCATENATE("&lt;",E452,LOWER(IF(F452="",J452,F452)),"&gt;"),CONCATENATE("&lt;",E452,IF(F452="",J452,F452),"&gt;")),CONCATENATE("&lt;",Table9[[#This Row],[URIName]],"&gt;"))</f>
        <v>&lt;identificator&gt;</v>
      </c>
      <c r="J452" s="12" t="str">
        <f>IF($A452&lt;&gt;"",VLOOKUP($A452,Vocabulary!$A:$J,2,),"")</f>
        <v>identificator</v>
      </c>
      <c r="K452" s="12" t="str">
        <f>IFERROR(IF(VLOOKUP(A452,VocabularyNL!$A:$G,6)=0,"",VLOOKUP(A452,VocabularyNL!$A:$G,6)),"")</f>
        <v>identificator</v>
      </c>
      <c r="L452" s="12" t="str">
        <f>IFERROR(IF(VLOOKUP(A452,VocabularyFR!$A:$G,6)=0,"",VLOOKUP(A452,VocabularyFR!$A:$G,6)),"")</f>
        <v/>
      </c>
      <c r="M452" s="12" t="str">
        <f>IFERROR(IF(VLOOKUP(A452,Vocabulary!$A:$F,3)=0,"",VLOOKUP(A452,Vocabulary!$A:$F,3)),"")</f>
        <v/>
      </c>
      <c r="N452" s="12" t="str">
        <f>IFERROR(IF(VLOOKUP(A452,VocabularyNL!$A:$H,7)=0,"",VLOOKUP(A452,VocabularyNL!$A:$H,7)),"")</f>
        <v/>
      </c>
      <c r="O452" s="12" t="str">
        <f>IFERROR(IF(VLOOKUP(A452,VocabularyFR!$A:$H,7)=0,"",VLOOKUP(A452,VocabularyFR!$A:$H,7)),"")</f>
        <v/>
      </c>
      <c r="P452" s="12" t="str">
        <f>IF($A452&lt;&gt;"",IF(VLOOKUP($A452,Vocabulary!$A:$J,7,)&lt;&gt;"",VLOOKUP($A452,Vocabulary!$A:$J,7,),""),"")</f>
        <v>external terminology:
http://www.w3.org/ns/adms#identifier</v>
      </c>
      <c r="Q452" s="12" t="str">
        <f>IFERROR(IF(VLOOKUP(A452,VocabularyNL!$A:$H,8)=0,"",VLOOKUP(A452,VocabularyNL!$A:$H,8)),"")</f>
        <v/>
      </c>
      <c r="R452" s="12" t="str">
        <f>IFERROR(IF(VLOOKUP(A452,VocabularyFR!$A:$H,8)=0,"",VLOOKUP(A452,VocabularyFR!$A:$H,8)),"")</f>
        <v/>
      </c>
      <c r="S452" s="12" t="str">
        <f>VLOOKUP(Table9[[#This Row],[Id]],Vocabulary!A:K,11)</f>
        <v>no</v>
      </c>
      <c r="T452" s="12" t="str">
        <f>VLOOKUP(Table9[[#This Row],[Id]],Vocabulary!A:L,12)</f>
        <v>no</v>
      </c>
    </row>
    <row r="453" spans="1:20" ht="43.2" hidden="1" x14ac:dyDescent="0.3">
      <c r="A453" s="4">
        <v>520</v>
      </c>
      <c r="B453" s="12" t="str">
        <f>IF($A453&lt;&gt;"",IF(VLOOKUP($A453,VocabularyAdoption!$A:$K,8,)=0,"",VLOOKUP($A453,VocabularyAdoption!$A:$K,8,)),"")</f>
        <v/>
      </c>
      <c r="C453" s="12" t="str">
        <f>IF($A453&lt;&gt;"",VLOOKUP($A453,Vocabulary!$A:$J,6,),"")</f>
        <v>VL</v>
      </c>
      <c r="D453" s="12" t="str">
        <f>IF($A453&lt;&gt;"",VLOOKUP($A453,Vocabulary!$A:$J,8,),"")</f>
        <v>vl-generiek-ext</v>
      </c>
      <c r="E453" s="12" t="str">
        <f>IFERROR(VLOOKUP(D453,Prefix!$A:$B,2,),"")</f>
        <v/>
      </c>
      <c r="F453" s="12" t="str">
        <f>IF($A453&lt;&gt;"",IF(VLOOKUP($A453,Vocabulary!$A:$J,9,)=0,"",VLOOKUP($A453,Vocabulary!$A:$J,9,)),"")</f>
        <v/>
      </c>
      <c r="G453" s="12" t="str">
        <f>IF($A453&lt;&gt;"",VLOOKUP($A453,Vocabulary!$A:$J,4,),"")</f>
        <v>Generic</v>
      </c>
      <c r="H453" s="12" t="str">
        <f>IF($A453&lt;&gt;"",VLOOKUP($A453,Vocabulary!$A:$J,5,),"")</f>
        <v>Class</v>
      </c>
      <c r="I453" s="12" t="str">
        <f>IF(Table9[[#This Row],[URIName]]="",IF(AND(H453="ConceptScheme",LEFT(D453,7) &lt;&gt; "inspire", LEFT(D453,4) &lt;&gt; "oeaw"),CONCATENATE("&lt;",E453,LOWER(IF(F453="",J453,F453)),"&gt;"),CONCATENATE("&lt;",E453,IF(F453="",J453,F453),"&gt;")),CONCATENATE("&lt;",Table9[[#This Row],[URIName]],"&gt;"))</f>
        <v>&lt;Invalidatie&gt;</v>
      </c>
      <c r="J453" s="12" t="str">
        <f>IF($A453&lt;&gt;"",VLOOKUP($A453,Vocabulary!$A:$J,2,),"")</f>
        <v>Invalidatie</v>
      </c>
      <c r="K453" s="12" t="str">
        <f>IFERROR(IF(VLOOKUP(A453,VocabularyNL!$A:$G,6)=0,"",VLOOKUP(A453,VocabularyNL!$A:$G,6)),"")</f>
        <v>Invalidatie</v>
      </c>
      <c r="L453" s="12" t="str">
        <f>IFERROR(IF(VLOOKUP(A453,VocabularyFR!$A:$G,6)=0,"",VLOOKUP(A453,VocabularyFR!$A:$G,6)),"")</f>
        <v/>
      </c>
      <c r="M453" s="12" t="str">
        <f>IFERROR(IF(VLOOKUP(A453,Vocabulary!$A:$F,3)=0,"",VLOOKUP(A453,Vocabulary!$A:$F,3)),"")</f>
        <v/>
      </c>
      <c r="N453" s="12" t="str">
        <f>IFERROR(IF(VLOOKUP(A453,VocabularyNL!$A:$H,7)=0,"",VLOOKUP(A453,VocabularyNL!$A:$H,7)),"")</f>
        <v/>
      </c>
      <c r="O453" s="12" t="str">
        <f>IFERROR(IF(VLOOKUP(A453,VocabularyFR!$A:$H,7)=0,"",VLOOKUP(A453,VocabularyFR!$A:$H,7)),"")</f>
        <v/>
      </c>
      <c r="P453" s="12" t="str">
        <f>IF($A453&lt;&gt;"",IF(VLOOKUP($A453,Vocabulary!$A:$J,7,)&lt;&gt;"",VLOOKUP($A453,Vocabulary!$A:$J,7,),""),"")</f>
        <v>external terminology:
http://www.w3.org/ns/prov#Invalidation</v>
      </c>
      <c r="Q453" s="12" t="str">
        <f>IFERROR(IF(VLOOKUP(A453,VocabularyNL!$A:$H,8)=0,"",VLOOKUP(A453,VocabularyNL!$A:$H,8)),"")</f>
        <v/>
      </c>
      <c r="R453" s="12" t="str">
        <f>IFERROR(IF(VLOOKUP(A453,VocabularyFR!$A:$H,8)=0,"",VLOOKUP(A453,VocabularyFR!$A:$H,8)),"")</f>
        <v/>
      </c>
      <c r="S453" s="12" t="str">
        <f>VLOOKUP(Table9[[#This Row],[Id]],Vocabulary!A:K,11)</f>
        <v>no</v>
      </c>
      <c r="T453" s="12" t="str">
        <f>VLOOKUP(Table9[[#This Row],[Id]],Vocabulary!A:L,12)</f>
        <v>no</v>
      </c>
    </row>
    <row r="454" spans="1:20" ht="43.2" hidden="1" x14ac:dyDescent="0.3">
      <c r="A454" s="4">
        <v>521</v>
      </c>
      <c r="B454" s="12" t="str">
        <f>IF($A454&lt;&gt;"",IF(VLOOKUP($A454,VocabularyAdoption!$A:$K,8,)=0,"",VLOOKUP($A454,VocabularyAdoption!$A:$K,8,)),"")</f>
        <v/>
      </c>
      <c r="C454" s="12" t="str">
        <f>IF($A454&lt;&gt;"",VLOOKUP($A454,Vocabulary!$A:$J,6,),"")</f>
        <v>VL</v>
      </c>
      <c r="D454" s="12" t="str">
        <f>IF($A454&lt;&gt;"",VLOOKUP($A454,Vocabulary!$A:$J,8,),"")</f>
        <v>vl-generiek-ext</v>
      </c>
      <c r="E454" s="12" t="str">
        <f>IFERROR(VLOOKUP(D454,Prefix!$A:$B,2,),"")</f>
        <v/>
      </c>
      <c r="F454" s="12" t="str">
        <f>IF($A454&lt;&gt;"",IF(VLOOKUP($A454,Vocabulary!$A:$J,9,)=0,"",VLOOKUP($A454,Vocabulary!$A:$J,9,)),"")</f>
        <v/>
      </c>
      <c r="G454" s="12" t="str">
        <f>IF($A454&lt;&gt;"",VLOOKUP($A454,Vocabulary!$A:$J,4,),"")</f>
        <v>Generic</v>
      </c>
      <c r="H454" s="12" t="str">
        <f>IF($A454&lt;&gt;"",VLOOKUP($A454,Vocabulary!$A:$J,5,),"")</f>
        <v>Property</v>
      </c>
      <c r="I454" s="12" t="str">
        <f>IF(Table9[[#This Row],[URIName]]="",IF(AND(H454="ConceptScheme",LEFT(D454,7) &lt;&gt; "inspire", LEFT(D454,4) &lt;&gt; "oeaw"),CONCATENATE("&lt;",E454,LOWER(IF(F454="",J454,F454)),"&gt;"),CONCATENATE("&lt;",E454,IF(F454="",J454,F454),"&gt;")),CONCATENATE("&lt;",Table9[[#This Row],[URIName]],"&gt;"))</f>
        <v>&lt;isPrimairOnderwerpVan&gt;</v>
      </c>
      <c r="J454" s="12" t="str">
        <f>IF($A454&lt;&gt;"",VLOOKUP($A454,Vocabulary!$A:$J,2,),"")</f>
        <v>isPrimairOnderwerpVan</v>
      </c>
      <c r="K454" s="12" t="str">
        <f>IFERROR(IF(VLOOKUP(A454,VocabularyNL!$A:$G,6)=0,"",VLOOKUP(A454,VocabularyNL!$A:$G,6)),"")</f>
        <v>isPrimairOnderwerpVan</v>
      </c>
      <c r="L454" s="12" t="str">
        <f>IFERROR(IF(VLOOKUP(A454,VocabularyFR!$A:$G,6)=0,"",VLOOKUP(A454,VocabularyFR!$A:$G,6)),"")</f>
        <v/>
      </c>
      <c r="M454" s="12" t="str">
        <f>IFERROR(IF(VLOOKUP(A454,Vocabulary!$A:$F,3)=0,"",VLOOKUP(A454,Vocabulary!$A:$F,3)),"")</f>
        <v/>
      </c>
      <c r="N454" s="12" t="str">
        <f>IFERROR(IF(VLOOKUP(A454,VocabularyNL!$A:$H,7)=0,"",VLOOKUP(A454,VocabularyNL!$A:$H,7)),"")</f>
        <v/>
      </c>
      <c r="O454" s="12" t="str">
        <f>IFERROR(IF(VLOOKUP(A454,VocabularyFR!$A:$H,7)=0,"",VLOOKUP(A454,VocabularyFR!$A:$H,7)),"")</f>
        <v/>
      </c>
      <c r="P454" s="12" t="str">
        <f>IF($A454&lt;&gt;"",IF(VLOOKUP($A454,Vocabulary!$A:$J,7,)&lt;&gt;"",VLOOKUP($A454,Vocabulary!$A:$J,7,),""),"")</f>
        <v>external terminology:
http://xmlns.com/foaf/0.1/isPrimaryTopicOf</v>
      </c>
      <c r="Q454" s="12" t="str">
        <f>IFERROR(IF(VLOOKUP(A454,VocabularyNL!$A:$H,8)=0,"",VLOOKUP(A454,VocabularyNL!$A:$H,8)),"")</f>
        <v/>
      </c>
      <c r="R454" s="12" t="str">
        <f>IFERROR(IF(VLOOKUP(A454,VocabularyFR!$A:$H,8)=0,"",VLOOKUP(A454,VocabularyFR!$A:$H,8)),"")</f>
        <v/>
      </c>
      <c r="S454" s="12" t="str">
        <f>VLOOKUP(Table9[[#This Row],[Id]],Vocabulary!A:K,11)</f>
        <v>no</v>
      </c>
      <c r="T454" s="12" t="str">
        <f>VLOOKUP(Table9[[#This Row],[Id]],Vocabulary!A:L,12)</f>
        <v>no</v>
      </c>
    </row>
    <row r="455" spans="1:20" ht="43.2" hidden="1" x14ac:dyDescent="0.3">
      <c r="A455" s="4">
        <v>522</v>
      </c>
      <c r="B455" s="12" t="str">
        <f>IF($A455&lt;&gt;"",IF(VLOOKUP($A455,VocabularyAdoption!$A:$K,8,)=0,"",VLOOKUP($A455,VocabularyAdoption!$A:$K,8,)),"")</f>
        <v/>
      </c>
      <c r="C455" s="12" t="str">
        <f>IF($A455&lt;&gt;"",VLOOKUP($A455,Vocabulary!$A:$J,6,),"")</f>
        <v>VL</v>
      </c>
      <c r="D455" s="12" t="str">
        <f>IF($A455&lt;&gt;"",VLOOKUP($A455,Vocabulary!$A:$J,8,),"")</f>
        <v>vl-generiek-ext</v>
      </c>
      <c r="E455" s="12" t="str">
        <f>IFERROR(VLOOKUP(D455,Prefix!$A:$B,2,),"")</f>
        <v/>
      </c>
      <c r="F455" s="12" t="str">
        <f>IF($A455&lt;&gt;"",IF(VLOOKUP($A455,Vocabulary!$A:$J,9,)=0,"",VLOOKUP($A455,Vocabulary!$A:$J,9,)),"")</f>
        <v/>
      </c>
      <c r="G455" s="12" t="str">
        <f>IF($A455&lt;&gt;"",VLOOKUP($A455,Vocabulary!$A:$J,4,),"")</f>
        <v>Generic</v>
      </c>
      <c r="H455" s="12" t="str">
        <f>IF($A455&lt;&gt;"",VLOOKUP($A455,Vocabulary!$A:$J,5,),"")</f>
        <v>Class</v>
      </c>
      <c r="I455" s="12" t="str">
        <f>IF(Table9[[#This Row],[URIName]]="",IF(AND(H455="ConceptScheme",LEFT(D455,7) &lt;&gt; "inspire", LEFT(D455,4) &lt;&gt; "oeaw"),CONCATENATE("&lt;",E455,LOWER(IF(F455="",J455,F455)),"&gt;"),CONCATENATE("&lt;",E455,IF(F455="",J455,F455),"&gt;")),CONCATENATE("&lt;",Table9[[#This Row],[URIName]],"&gt;"))</f>
        <v>&lt;Jurisdictie&gt;</v>
      </c>
      <c r="J455" s="12" t="str">
        <f>IF($A455&lt;&gt;"",VLOOKUP($A455,Vocabulary!$A:$J,2,),"")</f>
        <v>Jurisdictie</v>
      </c>
      <c r="K455" s="12" t="str">
        <f>IFERROR(IF(VLOOKUP(A455,VocabularyNL!$A:$G,6)=0,"",VLOOKUP(A455,VocabularyNL!$A:$G,6)),"")</f>
        <v>Jurisdictie</v>
      </c>
      <c r="L455" s="12" t="str">
        <f>IFERROR(IF(VLOOKUP(A455,VocabularyFR!$A:$G,6)=0,"",VLOOKUP(A455,VocabularyFR!$A:$G,6)),"")</f>
        <v/>
      </c>
      <c r="M455" s="12" t="str">
        <f>IFERROR(IF(VLOOKUP(A455,Vocabulary!$A:$F,3)=0,"",VLOOKUP(A455,Vocabulary!$A:$F,3)),"")</f>
        <v/>
      </c>
      <c r="N455" s="12" t="str">
        <f>IFERROR(IF(VLOOKUP(A455,VocabularyNL!$A:$H,7)=0,"",VLOOKUP(A455,VocabularyNL!$A:$H,7)),"")</f>
        <v/>
      </c>
      <c r="O455" s="12" t="str">
        <f>IFERROR(IF(VLOOKUP(A455,VocabularyFR!$A:$H,7)=0,"",VLOOKUP(A455,VocabularyFR!$A:$H,7)),"")</f>
        <v/>
      </c>
      <c r="P455" s="12" t="str">
        <f>IF($A455&lt;&gt;"",IF(VLOOKUP($A455,Vocabulary!$A:$J,7,)&lt;&gt;"",VLOOKUP($A455,Vocabulary!$A:$J,7,),""),"")</f>
        <v>external terminology:
http://purl.org/dc/terms/Jurisdiction</v>
      </c>
      <c r="Q455" s="12" t="str">
        <f>IFERROR(IF(VLOOKUP(A455,VocabularyNL!$A:$H,8)=0,"",VLOOKUP(A455,VocabularyNL!$A:$H,8)),"")</f>
        <v/>
      </c>
      <c r="R455" s="12" t="str">
        <f>IFERROR(IF(VLOOKUP(A455,VocabularyFR!$A:$H,8)=0,"",VLOOKUP(A455,VocabularyFR!$A:$H,8)),"")</f>
        <v/>
      </c>
      <c r="S455" s="12" t="str">
        <f>VLOOKUP(Table9[[#This Row],[Id]],Vocabulary!A:K,11)</f>
        <v>no</v>
      </c>
      <c r="T455" s="12" t="str">
        <f>VLOOKUP(Table9[[#This Row],[Id]],Vocabulary!A:L,12)</f>
        <v>no</v>
      </c>
    </row>
    <row r="456" spans="1:20" ht="43.2" hidden="1" x14ac:dyDescent="0.3">
      <c r="A456" s="4">
        <v>523</v>
      </c>
      <c r="B456" s="12" t="str">
        <f>IF($A456&lt;&gt;"",IF(VLOOKUP($A456,VocabularyAdoption!$A:$K,8,)=0,"",VLOOKUP($A456,VocabularyAdoption!$A:$K,8,)),"")</f>
        <v/>
      </c>
      <c r="C456" s="12" t="str">
        <f>IF($A456&lt;&gt;"",VLOOKUP($A456,Vocabulary!$A:$J,6,),"")</f>
        <v>VL</v>
      </c>
      <c r="D456" s="12" t="str">
        <f>IF($A456&lt;&gt;"",VLOOKUP($A456,Vocabulary!$A:$J,8,),"")</f>
        <v>vl-generiek-ext</v>
      </c>
      <c r="E456" s="12" t="str">
        <f>IFERROR(VLOOKUP(D456,Prefix!$A:$B,2,),"")</f>
        <v/>
      </c>
      <c r="F456" s="12" t="str">
        <f>IF($A456&lt;&gt;"",IF(VLOOKUP($A456,Vocabulary!$A:$J,9,)=0,"",VLOOKUP($A456,Vocabulary!$A:$J,9,)),"")</f>
        <v/>
      </c>
      <c r="G456" s="12" t="str">
        <f>IF($A456&lt;&gt;"",VLOOKUP($A456,Vocabulary!$A:$J,4,),"")</f>
        <v>Generic</v>
      </c>
      <c r="H456" s="12" t="str">
        <f>IF($A456&lt;&gt;"",VLOOKUP($A456,Vocabulary!$A:$J,5,),"")</f>
        <v>Property</v>
      </c>
      <c r="I456" s="12" t="str">
        <f>IF(Table9[[#This Row],[URIName]]="",IF(AND(H456="ConceptScheme",LEFT(D456,7) &lt;&gt; "inspire", LEFT(D456,4) &lt;&gt; "oeaw"),CONCATENATE("&lt;",E456,LOWER(IF(F456="",J456,F456)),"&gt;"),CONCATENATE("&lt;",E456,IF(F456="",J456,F456),"&gt;")),CONCATENATE("&lt;",Table9[[#This Row],[URIName]],"&gt;"))</f>
        <v>&lt;label&gt;</v>
      </c>
      <c r="J456" s="12" t="str">
        <f>IF($A456&lt;&gt;"",VLOOKUP($A456,Vocabulary!$A:$J,2,),"")</f>
        <v>label</v>
      </c>
      <c r="K456" s="12" t="str">
        <f>IFERROR(IF(VLOOKUP(A456,VocabularyNL!$A:$G,6)=0,"",VLOOKUP(A456,VocabularyNL!$A:$G,6)),"")</f>
        <v>label</v>
      </c>
      <c r="L456" s="12" t="str">
        <f>IFERROR(IF(VLOOKUP(A456,VocabularyFR!$A:$G,6)=0,"",VLOOKUP(A456,VocabularyFR!$A:$G,6)),"")</f>
        <v/>
      </c>
      <c r="M456" s="12" t="str">
        <f>IFERROR(IF(VLOOKUP(A456,Vocabulary!$A:$F,3)=0,"",VLOOKUP(A456,Vocabulary!$A:$F,3)),"")</f>
        <v/>
      </c>
      <c r="N456" s="12" t="str">
        <f>IFERROR(IF(VLOOKUP(A456,VocabularyNL!$A:$H,7)=0,"",VLOOKUP(A456,VocabularyNL!$A:$H,7)),"")</f>
        <v/>
      </c>
      <c r="O456" s="12" t="str">
        <f>IFERROR(IF(VLOOKUP(A456,VocabularyFR!$A:$H,7)=0,"",VLOOKUP(A456,VocabularyFR!$A:$H,7)),"")</f>
        <v/>
      </c>
      <c r="P456" s="12" t="str">
        <f>IF($A456&lt;&gt;"",IF(VLOOKUP($A456,Vocabulary!$A:$J,7,)&lt;&gt;"",VLOOKUP($A456,Vocabulary!$A:$J,7,),""),"")</f>
        <v>external terminology:
http://www.w3.org/2000/01/rdf-schema#label</v>
      </c>
      <c r="Q456" s="12" t="str">
        <f>IFERROR(IF(VLOOKUP(A456,VocabularyNL!$A:$H,8)=0,"",VLOOKUP(A456,VocabularyNL!$A:$H,8)),"")</f>
        <v/>
      </c>
      <c r="R456" s="12" t="str">
        <f>IFERROR(IF(VLOOKUP(A456,VocabularyFR!$A:$H,8)=0,"",VLOOKUP(A456,VocabularyFR!$A:$H,8)),"")</f>
        <v/>
      </c>
      <c r="S456" s="12" t="str">
        <f>VLOOKUP(Table9[[#This Row],[Id]],Vocabulary!A:K,11)</f>
        <v>no</v>
      </c>
      <c r="T456" s="12" t="str">
        <f>VLOOKUP(Table9[[#This Row],[Id]],Vocabulary!A:L,12)</f>
        <v>no</v>
      </c>
    </row>
    <row r="457" spans="1:20" ht="43.2" hidden="1" x14ac:dyDescent="0.3">
      <c r="A457" s="4">
        <v>524</v>
      </c>
      <c r="B457" s="12" t="str">
        <f>IF($A457&lt;&gt;"",IF(VLOOKUP($A457,VocabularyAdoption!$A:$K,8,)=0,"",VLOOKUP($A457,VocabularyAdoption!$A:$K,8,)),"")</f>
        <v/>
      </c>
      <c r="C457" s="12" t="str">
        <f>IF($A457&lt;&gt;"",VLOOKUP($A457,Vocabulary!$A:$J,6,),"")</f>
        <v>VL</v>
      </c>
      <c r="D457" s="12" t="str">
        <f>IF($A457&lt;&gt;"",VLOOKUP($A457,Vocabulary!$A:$J,8,),"")</f>
        <v>vl-generiek-ext</v>
      </c>
      <c r="E457" s="12" t="str">
        <f>IFERROR(VLOOKUP(D457,Prefix!$A:$B,2,),"")</f>
        <v/>
      </c>
      <c r="F457" s="12" t="str">
        <f>IF($A457&lt;&gt;"",IF(VLOOKUP($A457,Vocabulary!$A:$J,9,)=0,"",VLOOKUP($A457,Vocabulary!$A:$J,9,)),"")</f>
        <v/>
      </c>
      <c r="G457" s="12" t="str">
        <f>IF($A457&lt;&gt;"",VLOOKUP($A457,Vocabulary!$A:$J,4,),"")</f>
        <v>Generic</v>
      </c>
      <c r="H457" s="12" t="str">
        <f>IF($A457&lt;&gt;"",VLOOKUP($A457,Vocabulary!$A:$J,5,),"")</f>
        <v>Class</v>
      </c>
      <c r="I457" s="12" t="str">
        <f>IF(Table9[[#This Row],[URIName]]="",IF(AND(H457="ConceptScheme",LEFT(D457,7) &lt;&gt; "inspire", LEFT(D457,4) &lt;&gt; "oeaw"),CONCATENATE("&lt;",E457,LOWER(IF(F457="",J457,F457)),"&gt;"),CONCATENATE("&lt;",E457,IF(F457="",J457,F457),"&gt;")),CONCATENATE("&lt;",Table9[[#This Row],[URIName]],"&gt;"))</f>
        <v>&lt;Lijnstring&gt;</v>
      </c>
      <c r="J457" s="12" t="str">
        <f>IF($A457&lt;&gt;"",VLOOKUP($A457,Vocabulary!$A:$J,2,),"")</f>
        <v>Lijnstring</v>
      </c>
      <c r="K457" s="12" t="str">
        <f>IFERROR(IF(VLOOKUP(A457,VocabularyNL!$A:$G,6)=0,"",VLOOKUP(A457,VocabularyNL!$A:$G,6)),"")</f>
        <v>Lijnstring</v>
      </c>
      <c r="L457" s="12" t="str">
        <f>IFERROR(IF(VLOOKUP(A457,VocabularyFR!$A:$G,6)=0,"",VLOOKUP(A457,VocabularyFR!$A:$G,6)),"")</f>
        <v/>
      </c>
      <c r="M457" s="12" t="str">
        <f>IFERROR(IF(VLOOKUP(A457,Vocabulary!$A:$F,3)=0,"",VLOOKUP(A457,Vocabulary!$A:$F,3)),"")</f>
        <v/>
      </c>
      <c r="N457" s="12" t="str">
        <f>IFERROR(IF(VLOOKUP(A457,VocabularyNL!$A:$H,7)=0,"",VLOOKUP(A457,VocabularyNL!$A:$H,7)),"")</f>
        <v/>
      </c>
      <c r="O457" s="12" t="str">
        <f>IFERROR(IF(VLOOKUP(A457,VocabularyFR!$A:$H,7)=0,"",VLOOKUP(A457,VocabularyFR!$A:$H,7)),"")</f>
        <v/>
      </c>
      <c r="P457" s="12" t="str">
        <f>IF($A457&lt;&gt;"",IF(VLOOKUP($A457,Vocabulary!$A:$J,7,)&lt;&gt;"",VLOOKUP($A457,Vocabulary!$A:$J,7,),""),"")</f>
        <v>external terminology:
http://www.opengis.net/ont/sf#LineString</v>
      </c>
      <c r="Q457" s="12" t="str">
        <f>IFERROR(IF(VLOOKUP(A457,VocabularyNL!$A:$H,8)=0,"",VLOOKUP(A457,VocabularyNL!$A:$H,8)),"")</f>
        <v/>
      </c>
      <c r="R457" s="12" t="str">
        <f>IFERROR(IF(VLOOKUP(A457,VocabularyFR!$A:$H,8)=0,"",VLOOKUP(A457,VocabularyFR!$A:$H,8)),"")</f>
        <v/>
      </c>
      <c r="S457" s="12" t="str">
        <f>VLOOKUP(Table9[[#This Row],[Id]],Vocabulary!A:K,11)</f>
        <v>no</v>
      </c>
      <c r="T457" s="12" t="str">
        <f>VLOOKUP(Table9[[#This Row],[Id]],Vocabulary!A:L,12)</f>
        <v>no</v>
      </c>
    </row>
    <row r="458" spans="1:20" ht="43.2" hidden="1" x14ac:dyDescent="0.3">
      <c r="A458" s="4">
        <v>525</v>
      </c>
      <c r="B458" s="12" t="str">
        <f>IF($A458&lt;&gt;"",IF(VLOOKUP($A458,VocabularyAdoption!$A:$K,8,)=0,"",VLOOKUP($A458,VocabularyAdoption!$A:$K,8,)),"")</f>
        <v/>
      </c>
      <c r="C458" s="12" t="str">
        <f>IF($A458&lt;&gt;"",VLOOKUP($A458,Vocabulary!$A:$J,6,),"")</f>
        <v>VL</v>
      </c>
      <c r="D458" s="12" t="str">
        <f>IF($A458&lt;&gt;"",VLOOKUP($A458,Vocabulary!$A:$J,8,),"")</f>
        <v>vl-generiek-ext</v>
      </c>
      <c r="E458" s="12" t="str">
        <f>IFERROR(VLOOKUP(D458,Prefix!$A:$B,2,),"")</f>
        <v/>
      </c>
      <c r="F458" s="12" t="str">
        <f>IF($A458&lt;&gt;"",IF(VLOOKUP($A458,Vocabulary!$A:$J,9,)=0,"",VLOOKUP($A458,Vocabulary!$A:$J,9,)),"")</f>
        <v/>
      </c>
      <c r="G458" s="12" t="str">
        <f>IF($A458&lt;&gt;"",VLOOKUP($A458,Vocabulary!$A:$J,4,),"")</f>
        <v>Generic</v>
      </c>
      <c r="H458" s="12" t="str">
        <f>IF($A458&lt;&gt;"",VLOOKUP($A458,Vocabulary!$A:$J,5,),"")</f>
        <v>Property</v>
      </c>
      <c r="I458" s="12" t="str">
        <f>IF(Table9[[#This Row],[URIName]]="",IF(AND(H458="ConceptScheme",LEFT(D458,7) &lt;&gt; "inspire", LEFT(D458,4) &lt;&gt; "oeaw"),CONCATENATE("&lt;",E458,LOWER(IF(F458="",J458,F458)),"&gt;"),CONCATENATE("&lt;",E458,IF(F458="",J458,F458),"&gt;")),CONCATENATE("&lt;",Table9[[#This Row],[URIName]],"&gt;"))</f>
        <v>&lt;maker&gt;</v>
      </c>
      <c r="J458" s="12" t="str">
        <f>IF($A458&lt;&gt;"",VLOOKUP($A458,Vocabulary!$A:$J,2,),"")</f>
        <v>maker</v>
      </c>
      <c r="K458" s="12" t="str">
        <f>IFERROR(IF(VLOOKUP(A458,VocabularyNL!$A:$G,6)=0,"",VLOOKUP(A458,VocabularyNL!$A:$G,6)),"")</f>
        <v>maker</v>
      </c>
      <c r="L458" s="12" t="str">
        <f>IFERROR(IF(VLOOKUP(A458,VocabularyFR!$A:$G,6)=0,"",VLOOKUP(A458,VocabularyFR!$A:$G,6)),"")</f>
        <v/>
      </c>
      <c r="M458" s="12" t="str">
        <f>IFERROR(IF(VLOOKUP(A458,Vocabulary!$A:$F,3)=0,"",VLOOKUP(A458,Vocabulary!$A:$F,3)),"")</f>
        <v/>
      </c>
      <c r="N458" s="12" t="str">
        <f>IFERROR(IF(VLOOKUP(A458,VocabularyNL!$A:$H,7)=0,"",VLOOKUP(A458,VocabularyNL!$A:$H,7)),"")</f>
        <v/>
      </c>
      <c r="O458" s="12" t="str">
        <f>IFERROR(IF(VLOOKUP(A458,VocabularyFR!$A:$H,7)=0,"",VLOOKUP(A458,VocabularyFR!$A:$H,7)),"")</f>
        <v/>
      </c>
      <c r="P458" s="12" t="str">
        <f>IF($A458&lt;&gt;"",IF(VLOOKUP($A458,Vocabulary!$A:$J,7,)&lt;&gt;"",VLOOKUP($A458,Vocabulary!$A:$J,7,),""),"")</f>
        <v>external terminology:
http://purl.org/dc/terms/creator</v>
      </c>
      <c r="Q458" s="12" t="str">
        <f>IFERROR(IF(VLOOKUP(A458,VocabularyNL!$A:$H,8)=0,"",VLOOKUP(A458,VocabularyNL!$A:$H,8)),"")</f>
        <v/>
      </c>
      <c r="R458" s="12" t="str">
        <f>IFERROR(IF(VLOOKUP(A458,VocabularyFR!$A:$H,8)=0,"",VLOOKUP(A458,VocabularyFR!$A:$H,8)),"")</f>
        <v/>
      </c>
      <c r="S458" s="12" t="str">
        <f>VLOOKUP(Table9[[#This Row],[Id]],Vocabulary!A:K,11)</f>
        <v>no</v>
      </c>
      <c r="T458" s="12" t="str">
        <f>VLOOKUP(Table9[[#This Row],[Id]],Vocabulary!A:L,12)</f>
        <v>no</v>
      </c>
    </row>
    <row r="459" spans="1:20" ht="43.2" hidden="1" x14ac:dyDescent="0.3">
      <c r="A459" s="4">
        <v>526</v>
      </c>
      <c r="B459" s="12" t="str">
        <f>IF($A459&lt;&gt;"",IF(VLOOKUP($A459,VocabularyAdoption!$A:$K,8,)=0,"",VLOOKUP($A459,VocabularyAdoption!$A:$K,8,)),"")</f>
        <v/>
      </c>
      <c r="C459" s="12" t="str">
        <f>IF($A459&lt;&gt;"",VLOOKUP($A459,Vocabulary!$A:$J,6,),"")</f>
        <v>VL</v>
      </c>
      <c r="D459" s="12" t="str">
        <f>IF($A459&lt;&gt;"",VLOOKUP($A459,Vocabulary!$A:$J,8,),"")</f>
        <v>vl-generiek-ext</v>
      </c>
      <c r="E459" s="12" t="str">
        <f>IFERROR(VLOOKUP(D459,Prefix!$A:$B,2,),"")</f>
        <v/>
      </c>
      <c r="F459" s="12" t="str">
        <f>IF($A459&lt;&gt;"",IF(VLOOKUP($A459,Vocabulary!$A:$J,9,)=0,"",VLOOKUP($A459,Vocabulary!$A:$J,9,)),"")</f>
        <v/>
      </c>
      <c r="G459" s="12" t="str">
        <f>IF($A459&lt;&gt;"",VLOOKUP($A459,Vocabulary!$A:$J,4,),"")</f>
        <v>Generic</v>
      </c>
      <c r="H459" s="12" t="str">
        <f>IF($A459&lt;&gt;"",VLOOKUP($A459,Vocabulary!$A:$J,5,),"")</f>
        <v>Property</v>
      </c>
      <c r="I459" s="12" t="str">
        <f>IF(Table9[[#This Row],[URIName]]="",IF(AND(H459="ConceptScheme",LEFT(D459,7) &lt;&gt; "inspire", LEFT(D459,4) &lt;&gt; "oeaw"),CONCATENATE("&lt;",E459,LOWER(IF(F459="",J459,F459)),"&gt;"),CONCATENATE("&lt;",E459,IF(F459="",J459,F459),"&gt;")),CONCATENATE("&lt;",Table9[[#This Row],[URIName]],"&gt;"))</f>
        <v>&lt;naam&gt;</v>
      </c>
      <c r="J459" s="12" t="str">
        <f>IF($A459&lt;&gt;"",VLOOKUP($A459,Vocabulary!$A:$J,2,),"")</f>
        <v>naam</v>
      </c>
      <c r="K459" s="12" t="str">
        <f>IFERROR(IF(VLOOKUP(A459,VocabularyNL!$A:$G,6)=0,"",VLOOKUP(A459,VocabularyNL!$A:$G,6)),"")</f>
        <v>naam</v>
      </c>
      <c r="L459" s="12" t="str">
        <f>IFERROR(IF(VLOOKUP(A459,VocabularyFR!$A:$G,6)=0,"",VLOOKUP(A459,VocabularyFR!$A:$G,6)),"")</f>
        <v/>
      </c>
      <c r="M459" s="12" t="str">
        <f>IFERROR(IF(VLOOKUP(A459,Vocabulary!$A:$F,3)=0,"",VLOOKUP(A459,Vocabulary!$A:$F,3)),"")</f>
        <v/>
      </c>
      <c r="N459" s="12" t="str">
        <f>IFERROR(IF(VLOOKUP(A459,VocabularyNL!$A:$H,7)=0,"",VLOOKUP(A459,VocabularyNL!$A:$H,7)),"")</f>
        <v/>
      </c>
      <c r="O459" s="12" t="str">
        <f>IFERROR(IF(VLOOKUP(A459,VocabularyFR!$A:$H,7)=0,"",VLOOKUP(A459,VocabularyFR!$A:$H,7)),"")</f>
        <v/>
      </c>
      <c r="P459" s="12" t="str">
        <f>IF($A459&lt;&gt;"",IF(VLOOKUP($A459,Vocabulary!$A:$J,7,)&lt;&gt;"",VLOOKUP($A459,Vocabulary!$A:$J,7,),""),"")</f>
        <v>external terminology:
http://xmlns.com/foaf/0.1/name</v>
      </c>
      <c r="Q459" s="12" t="str">
        <f>IFERROR(IF(VLOOKUP(A459,VocabularyNL!$A:$H,8)=0,"",VLOOKUP(A459,VocabularyNL!$A:$H,8)),"")</f>
        <v/>
      </c>
      <c r="R459" s="12" t="str">
        <f>IFERROR(IF(VLOOKUP(A459,VocabularyFR!$A:$H,8)=0,"",VLOOKUP(A459,VocabularyFR!$A:$H,8)),"")</f>
        <v/>
      </c>
      <c r="S459" s="12" t="str">
        <f>VLOOKUP(Table9[[#This Row],[Id]],Vocabulary!A:K,11)</f>
        <v>no</v>
      </c>
      <c r="T459" s="12" t="str">
        <f>VLOOKUP(Table9[[#This Row],[Id]],Vocabulary!A:L,12)</f>
        <v>no</v>
      </c>
    </row>
    <row r="460" spans="1:20" ht="43.2" hidden="1" x14ac:dyDescent="0.3">
      <c r="A460" s="4">
        <v>527</v>
      </c>
      <c r="B460" s="12" t="str">
        <f>IF($A460&lt;&gt;"",IF(VLOOKUP($A460,VocabularyAdoption!$A:$K,8,)=0,"",VLOOKUP($A460,VocabularyAdoption!$A:$K,8,)),"")</f>
        <v/>
      </c>
      <c r="C460" s="12" t="str">
        <f>IF($A460&lt;&gt;"",VLOOKUP($A460,Vocabulary!$A:$J,6,),"")</f>
        <v>VL</v>
      </c>
      <c r="D460" s="12" t="str">
        <f>IF($A460&lt;&gt;"",VLOOKUP($A460,Vocabulary!$A:$J,8,),"")</f>
        <v>vl-generiek-ext</v>
      </c>
      <c r="E460" s="12" t="str">
        <f>IFERROR(VLOOKUP(D460,Prefix!$A:$B,2,),"")</f>
        <v/>
      </c>
      <c r="F460" s="12" t="str">
        <f>IF($A460&lt;&gt;"",IF(VLOOKUP($A460,Vocabulary!$A:$J,9,)=0,"",VLOOKUP($A460,Vocabulary!$A:$J,9,)),"")</f>
        <v/>
      </c>
      <c r="G460" s="12" t="str">
        <f>IF($A460&lt;&gt;"",VLOOKUP($A460,Vocabulary!$A:$J,4,),"")</f>
        <v>Generic</v>
      </c>
      <c r="H460" s="12" t="str">
        <f>IF($A460&lt;&gt;"",VLOOKUP($A460,Vocabulary!$A:$J,5,),"")</f>
        <v>Property</v>
      </c>
      <c r="I460" s="12" t="str">
        <f>IF(Table9[[#This Row],[URIName]]="",IF(AND(H460="ConceptScheme",LEFT(D460,7) &lt;&gt; "inspire", LEFT(D460,4) &lt;&gt; "oeaw"),CONCATENATE("&lt;",E460,LOWER(IF(F460="",J460,F460)),"&gt;"),CONCATENATE("&lt;",E460,IF(F460="",J460,F460),"&gt;")),CONCATENATE("&lt;",Table9[[#This Row],[URIName]],"&gt;"))</f>
        <v>&lt;notatie&gt;</v>
      </c>
      <c r="J460" s="12" t="str">
        <f>IF($A460&lt;&gt;"",VLOOKUP($A460,Vocabulary!$A:$J,2,),"")</f>
        <v>notatie</v>
      </c>
      <c r="K460" s="12" t="str">
        <f>IFERROR(IF(VLOOKUP(A460,VocabularyNL!$A:$G,6)=0,"",VLOOKUP(A460,VocabularyNL!$A:$G,6)),"")</f>
        <v>notatie</v>
      </c>
      <c r="L460" s="12" t="str">
        <f>IFERROR(IF(VLOOKUP(A460,VocabularyFR!$A:$G,6)=0,"",VLOOKUP(A460,VocabularyFR!$A:$G,6)),"")</f>
        <v/>
      </c>
      <c r="M460" s="12" t="str">
        <f>IFERROR(IF(VLOOKUP(A460,Vocabulary!$A:$F,3)=0,"",VLOOKUP(A460,Vocabulary!$A:$F,3)),"")</f>
        <v/>
      </c>
      <c r="N460" s="12" t="str">
        <f>IFERROR(IF(VLOOKUP(A460,VocabularyNL!$A:$H,7)=0,"",VLOOKUP(A460,VocabularyNL!$A:$H,7)),"")</f>
        <v/>
      </c>
      <c r="O460" s="12" t="str">
        <f>IFERROR(IF(VLOOKUP(A460,VocabularyFR!$A:$H,7)=0,"",VLOOKUP(A460,VocabularyFR!$A:$H,7)),"")</f>
        <v/>
      </c>
      <c r="P460" s="12" t="str">
        <f>IF($A460&lt;&gt;"",IF(VLOOKUP($A460,Vocabulary!$A:$J,7,)&lt;&gt;"",VLOOKUP($A460,Vocabulary!$A:$J,7,),""),"")</f>
        <v>external terminology:
http://www.w3.org/2004/02/skos/core#notation</v>
      </c>
      <c r="Q460" s="12" t="str">
        <f>IFERROR(IF(VLOOKUP(A460,VocabularyNL!$A:$H,8)=0,"",VLOOKUP(A460,VocabularyNL!$A:$H,8)),"")</f>
        <v/>
      </c>
      <c r="R460" s="12" t="str">
        <f>IFERROR(IF(VLOOKUP(A460,VocabularyFR!$A:$H,8)=0,"",VLOOKUP(A460,VocabularyFR!$A:$H,8)),"")</f>
        <v/>
      </c>
      <c r="S460" s="12" t="str">
        <f>VLOOKUP(Table9[[#This Row],[Id]],Vocabulary!A:K,11)</f>
        <v>no</v>
      </c>
      <c r="T460" s="12" t="str">
        <f>VLOOKUP(Table9[[#This Row],[Id]],Vocabulary!A:L,12)</f>
        <v>no</v>
      </c>
    </row>
    <row r="461" spans="1:20" ht="43.2" hidden="1" x14ac:dyDescent="0.3">
      <c r="A461" s="4">
        <v>528</v>
      </c>
      <c r="B461" s="12" t="str">
        <f>IF($A461&lt;&gt;"",IF(VLOOKUP($A461,VocabularyAdoption!$A:$K,8,)=0,"",VLOOKUP($A461,VocabularyAdoption!$A:$K,8,)),"")</f>
        <v/>
      </c>
      <c r="C461" s="12" t="str">
        <f>IF($A461&lt;&gt;"",VLOOKUP($A461,Vocabulary!$A:$J,6,),"")</f>
        <v>VL</v>
      </c>
      <c r="D461" s="12" t="str">
        <f>IF($A461&lt;&gt;"",VLOOKUP($A461,Vocabulary!$A:$J,8,),"")</f>
        <v>vl-generiek-ext</v>
      </c>
      <c r="E461" s="12" t="str">
        <f>IFERROR(VLOOKUP(D461,Prefix!$A:$B,2,),"")</f>
        <v/>
      </c>
      <c r="F461" s="12" t="str">
        <f>IF($A461&lt;&gt;"",IF(VLOOKUP($A461,Vocabulary!$A:$J,9,)=0,"",VLOOKUP($A461,Vocabulary!$A:$J,9,)),"")</f>
        <v/>
      </c>
      <c r="G461" s="12" t="str">
        <f>IF($A461&lt;&gt;"",VLOOKUP($A461,Vocabulary!$A:$J,4,),"")</f>
        <v>Generic</v>
      </c>
      <c r="H461" s="12" t="str">
        <f>IF($A461&lt;&gt;"",VLOOKUP($A461,Vocabulary!$A:$J,5,),"")</f>
        <v>Property</v>
      </c>
      <c r="I461" s="12" t="str">
        <f>IF(Table9[[#This Row],[URIName]]="",IF(AND(H461="ConceptScheme",LEFT(D461,7) &lt;&gt; "inspire", LEFT(D461,4) &lt;&gt; "oeaw"),CONCATENATE("&lt;",E461,LOWER(IF(F461="",J461,F461)),"&gt;"),CONCATENATE("&lt;",E461,IF(F461="",J461,F461),"&gt;")),CONCATENATE("&lt;",Table9[[#This Row],[URIName]],"&gt;"))</f>
        <v>&lt;onderwerp&gt;</v>
      </c>
      <c r="J461" s="12" t="str">
        <f>IF($A461&lt;&gt;"",VLOOKUP($A461,Vocabulary!$A:$J,2,),"")</f>
        <v>onderwerp</v>
      </c>
      <c r="K461" s="12" t="str">
        <f>IFERROR(IF(VLOOKUP(A461,VocabularyNL!$A:$G,6)=0,"",VLOOKUP(A461,VocabularyNL!$A:$G,6)),"")</f>
        <v>onderwerp</v>
      </c>
      <c r="L461" s="12" t="str">
        <f>IFERROR(IF(VLOOKUP(A461,VocabularyFR!$A:$G,6)=0,"",VLOOKUP(A461,VocabularyFR!$A:$G,6)),"")</f>
        <v/>
      </c>
      <c r="M461" s="12" t="str">
        <f>IFERROR(IF(VLOOKUP(A461,Vocabulary!$A:$F,3)=0,"",VLOOKUP(A461,Vocabulary!$A:$F,3)),"")</f>
        <v/>
      </c>
      <c r="N461" s="12" t="str">
        <f>IFERROR(IF(VLOOKUP(A461,VocabularyNL!$A:$H,7)=0,"",VLOOKUP(A461,VocabularyNL!$A:$H,7)),"")</f>
        <v/>
      </c>
      <c r="O461" s="12" t="str">
        <f>IFERROR(IF(VLOOKUP(A461,VocabularyFR!$A:$H,7)=0,"",VLOOKUP(A461,VocabularyFR!$A:$H,7)),"")</f>
        <v/>
      </c>
      <c r="P461" s="12" t="str">
        <f>IF($A461&lt;&gt;"",IF(VLOOKUP($A461,Vocabulary!$A:$J,7,)&lt;&gt;"",VLOOKUP($A461,Vocabulary!$A:$J,7,),""),"")</f>
        <v>external terminology:
http://data.europa.eu/m8g/subject</v>
      </c>
      <c r="Q461" s="12" t="str">
        <f>IFERROR(IF(VLOOKUP(A461,VocabularyNL!$A:$H,8)=0,"",VLOOKUP(A461,VocabularyNL!$A:$H,8)),"")</f>
        <v/>
      </c>
      <c r="R461" s="12" t="str">
        <f>IFERROR(IF(VLOOKUP(A461,VocabularyFR!$A:$H,8)=0,"",VLOOKUP(A461,VocabularyFR!$A:$H,8)),"")</f>
        <v/>
      </c>
      <c r="S461" s="12" t="str">
        <f>VLOOKUP(Table9[[#This Row],[Id]],Vocabulary!A:K,11)</f>
        <v>no</v>
      </c>
      <c r="T461" s="12" t="str">
        <f>VLOOKUP(Table9[[#This Row],[Id]],Vocabulary!A:L,12)</f>
        <v>no</v>
      </c>
    </row>
    <row r="462" spans="1:20" ht="43.2" hidden="1" x14ac:dyDescent="0.3">
      <c r="A462" s="4">
        <v>529</v>
      </c>
      <c r="B462" s="12" t="str">
        <f>IF($A462&lt;&gt;"",IF(VLOOKUP($A462,VocabularyAdoption!$A:$K,8,)=0,"",VLOOKUP($A462,VocabularyAdoption!$A:$K,8,)),"")</f>
        <v/>
      </c>
      <c r="C462" s="12" t="str">
        <f>IF($A462&lt;&gt;"",VLOOKUP($A462,Vocabulary!$A:$J,6,),"")</f>
        <v>VL</v>
      </c>
      <c r="D462" s="12" t="str">
        <f>IF($A462&lt;&gt;"",VLOOKUP($A462,Vocabulary!$A:$J,8,),"")</f>
        <v>vl-generiek-ext</v>
      </c>
      <c r="E462" s="12" t="str">
        <f>IFERROR(VLOOKUP(D462,Prefix!$A:$B,2,),"")</f>
        <v/>
      </c>
      <c r="F462" s="12" t="str">
        <f>IF($A462&lt;&gt;"",IF(VLOOKUP($A462,Vocabulary!$A:$J,9,)=0,"",VLOOKUP($A462,Vocabulary!$A:$J,9,)),"")</f>
        <v/>
      </c>
      <c r="G462" s="12" t="str">
        <f>IF($A462&lt;&gt;"",VLOOKUP($A462,Vocabulary!$A:$J,4,),"")</f>
        <v>Generic</v>
      </c>
      <c r="H462" s="12" t="str">
        <f>IF($A462&lt;&gt;"",VLOOKUP($A462,Vocabulary!$A:$J,5,),"")</f>
        <v>Property</v>
      </c>
      <c r="I462" s="12" t="str">
        <f>IF(Table9[[#This Row],[URIName]]="",IF(AND(H462="ConceptScheme",LEFT(D462,7) &lt;&gt; "inspire", LEFT(D462,4) &lt;&gt; "oeaw"),CONCATENATE("&lt;",E462,LOWER(IF(F462="",J462,F462)),"&gt;"),CONCATENATE("&lt;",E462,IF(F462="",J462,F462),"&gt;")),CONCATENATE("&lt;",Table9[[#This Row],[URIName]],"&gt;"))</f>
        <v>&lt;opTijdstip&gt;</v>
      </c>
      <c r="J462" s="12" t="str">
        <f>IF($A462&lt;&gt;"",VLOOKUP($A462,Vocabulary!$A:$J,2,),"")</f>
        <v>opTijdstip</v>
      </c>
      <c r="K462" s="12" t="str">
        <f>IFERROR(IF(VLOOKUP(A462,VocabularyNL!$A:$G,6)=0,"",VLOOKUP(A462,VocabularyNL!$A:$G,6)),"")</f>
        <v>opTijdstip</v>
      </c>
      <c r="L462" s="12" t="str">
        <f>IFERROR(IF(VLOOKUP(A462,VocabularyFR!$A:$G,6)=0,"",VLOOKUP(A462,VocabularyFR!$A:$G,6)),"")</f>
        <v/>
      </c>
      <c r="M462" s="12" t="str">
        <f>IFERROR(IF(VLOOKUP(A462,Vocabulary!$A:$F,3)=0,"",VLOOKUP(A462,Vocabulary!$A:$F,3)),"")</f>
        <v/>
      </c>
      <c r="N462" s="12" t="str">
        <f>IFERROR(IF(VLOOKUP(A462,VocabularyNL!$A:$H,7)=0,"",VLOOKUP(A462,VocabularyNL!$A:$H,7)),"")</f>
        <v/>
      </c>
      <c r="O462" s="12" t="str">
        <f>IFERROR(IF(VLOOKUP(A462,VocabularyFR!$A:$H,7)=0,"",VLOOKUP(A462,VocabularyFR!$A:$H,7)),"")</f>
        <v/>
      </c>
      <c r="P462" s="12" t="str">
        <f>IF($A462&lt;&gt;"",IF(VLOOKUP($A462,Vocabulary!$A:$J,7,)&lt;&gt;"",VLOOKUP($A462,Vocabulary!$A:$J,7,),""),"")</f>
        <v>external terminology:
http://www.w3.org/ns/prov#atTime</v>
      </c>
      <c r="Q462" s="12" t="str">
        <f>IFERROR(IF(VLOOKUP(A462,VocabularyNL!$A:$H,8)=0,"",VLOOKUP(A462,VocabularyNL!$A:$H,8)),"")</f>
        <v/>
      </c>
      <c r="R462" s="12" t="str">
        <f>IFERROR(IF(VLOOKUP(A462,VocabularyFR!$A:$H,8)=0,"",VLOOKUP(A462,VocabularyFR!$A:$H,8)),"")</f>
        <v/>
      </c>
      <c r="S462" s="12" t="str">
        <f>VLOOKUP(Table9[[#This Row],[Id]],Vocabulary!A:K,11)</f>
        <v>no</v>
      </c>
      <c r="T462" s="12" t="str">
        <f>VLOOKUP(Table9[[#This Row],[Id]],Vocabulary!A:L,12)</f>
        <v>no</v>
      </c>
    </row>
    <row r="463" spans="1:20" ht="43.2" hidden="1" x14ac:dyDescent="0.3">
      <c r="A463" s="4">
        <v>530</v>
      </c>
      <c r="B463" s="12" t="str">
        <f>IF($A463&lt;&gt;"",IF(VLOOKUP($A463,VocabularyAdoption!$A:$K,8,)=0,"",VLOOKUP($A463,VocabularyAdoption!$A:$K,8,)),"")</f>
        <v/>
      </c>
      <c r="C463" s="12" t="str">
        <f>IF($A463&lt;&gt;"",VLOOKUP($A463,Vocabulary!$A:$J,6,),"")</f>
        <v>VL</v>
      </c>
      <c r="D463" s="12" t="str">
        <f>IF($A463&lt;&gt;"",VLOOKUP($A463,Vocabulary!$A:$J,8,),"")</f>
        <v>vl-generiek-ext</v>
      </c>
      <c r="E463" s="12" t="str">
        <f>IFERROR(VLOOKUP(D463,Prefix!$A:$B,2,),"")</f>
        <v/>
      </c>
      <c r="F463" s="12" t="str">
        <f>IF($A463&lt;&gt;"",IF(VLOOKUP($A463,Vocabulary!$A:$J,9,)=0,"",VLOOKUP($A463,Vocabulary!$A:$J,9,)),"")</f>
        <v/>
      </c>
      <c r="G463" s="12" t="str">
        <f>IF($A463&lt;&gt;"",VLOOKUP($A463,Vocabulary!$A:$J,4,),"")</f>
        <v>Generic</v>
      </c>
      <c r="H463" s="12" t="str">
        <f>IF($A463&lt;&gt;"",VLOOKUP($A463,Vocabulary!$A:$J,5,),"")</f>
        <v>Property</v>
      </c>
      <c r="I463" s="12" t="str">
        <f>IF(Table9[[#This Row],[URIName]]="",IF(AND(H463="ConceptScheme",LEFT(D463,7) &lt;&gt; "inspire", LEFT(D463,4) &lt;&gt; "oeaw"),CONCATENATE("&lt;",E463,LOWER(IF(F463="",J463,F463)),"&gt;"),CONCATENATE("&lt;",E463,IF(F463="",J463,F463),"&gt;")),CONCATENATE("&lt;",Table9[[#This Row],[URIName]],"&gt;"))</f>
        <v>&lt;openingsuren&gt;</v>
      </c>
      <c r="J463" s="12" t="str">
        <f>IF($A463&lt;&gt;"",VLOOKUP($A463,Vocabulary!$A:$J,2,),"")</f>
        <v>openingsuren</v>
      </c>
      <c r="K463" s="12" t="str">
        <f>IFERROR(IF(VLOOKUP(A463,VocabularyNL!$A:$G,6)=0,"",VLOOKUP(A463,VocabularyNL!$A:$G,6)),"")</f>
        <v>openingsuren</v>
      </c>
      <c r="L463" s="12" t="str">
        <f>IFERROR(IF(VLOOKUP(A463,VocabularyFR!$A:$G,6)=0,"",VLOOKUP(A463,VocabularyFR!$A:$G,6)),"")</f>
        <v/>
      </c>
      <c r="M463" s="12" t="str">
        <f>IFERROR(IF(VLOOKUP(A463,Vocabulary!$A:$F,3)=0,"",VLOOKUP(A463,Vocabulary!$A:$F,3)),"")</f>
        <v/>
      </c>
      <c r="N463" s="12" t="str">
        <f>IFERROR(IF(VLOOKUP(A463,VocabularyNL!$A:$H,7)=0,"",VLOOKUP(A463,VocabularyNL!$A:$H,7)),"")</f>
        <v/>
      </c>
      <c r="O463" s="12" t="str">
        <f>IFERROR(IF(VLOOKUP(A463,VocabularyFR!$A:$H,7)=0,"",VLOOKUP(A463,VocabularyFR!$A:$H,7)),"")</f>
        <v/>
      </c>
      <c r="P463" s="12" t="str">
        <f>IF($A463&lt;&gt;"",IF(VLOOKUP($A463,Vocabulary!$A:$J,7,)&lt;&gt;"",VLOOKUP($A463,Vocabulary!$A:$J,7,),""),"")</f>
        <v>external terminology:
http://schema.org/openingHours</v>
      </c>
      <c r="Q463" s="12" t="str">
        <f>IFERROR(IF(VLOOKUP(A463,VocabularyNL!$A:$H,8)=0,"",VLOOKUP(A463,VocabularyNL!$A:$H,8)),"")</f>
        <v/>
      </c>
      <c r="R463" s="12" t="str">
        <f>IFERROR(IF(VLOOKUP(A463,VocabularyFR!$A:$H,8)=0,"",VLOOKUP(A463,VocabularyFR!$A:$H,8)),"")</f>
        <v/>
      </c>
      <c r="S463" s="12" t="str">
        <f>VLOOKUP(Table9[[#This Row],[Id]],Vocabulary!A:K,11)</f>
        <v>no</v>
      </c>
      <c r="T463" s="12" t="str">
        <f>VLOOKUP(Table9[[#This Row],[Id]],Vocabulary!A:L,12)</f>
        <v>no</v>
      </c>
    </row>
    <row r="464" spans="1:20" ht="43.2" hidden="1" x14ac:dyDescent="0.3">
      <c r="A464" s="4">
        <v>531</v>
      </c>
      <c r="B464" s="12" t="str">
        <f>IF($A464&lt;&gt;"",IF(VLOOKUP($A464,VocabularyAdoption!$A:$K,8,)=0,"",VLOOKUP($A464,VocabularyAdoption!$A:$K,8,)),"")</f>
        <v/>
      </c>
      <c r="C464" s="12" t="str">
        <f>IF($A464&lt;&gt;"",VLOOKUP($A464,Vocabulary!$A:$J,6,),"")</f>
        <v>VL</v>
      </c>
      <c r="D464" s="12" t="str">
        <f>IF($A464&lt;&gt;"",VLOOKUP($A464,Vocabulary!$A:$J,8,),"")</f>
        <v>vl-generiek-ext</v>
      </c>
      <c r="E464" s="12" t="str">
        <f>IFERROR(VLOOKUP(D464,Prefix!$A:$B,2,),"")</f>
        <v/>
      </c>
      <c r="F464" s="12" t="str">
        <f>IF($A464&lt;&gt;"",IF(VLOOKUP($A464,Vocabulary!$A:$J,9,)=0,"",VLOOKUP($A464,Vocabulary!$A:$J,9,)),"")</f>
        <v/>
      </c>
      <c r="G464" s="12" t="str">
        <f>IF($A464&lt;&gt;"",VLOOKUP($A464,Vocabulary!$A:$J,4,),"")</f>
        <v>Generic</v>
      </c>
      <c r="H464" s="12" t="str">
        <f>IF($A464&lt;&gt;"",VLOOKUP($A464,Vocabulary!$A:$J,5,),"")</f>
        <v>Property</v>
      </c>
      <c r="I464" s="12" t="str">
        <f>IF(Table9[[#This Row],[URIName]]="",IF(AND(H464="ConceptScheme",LEFT(D464,7) &lt;&gt; "inspire", LEFT(D464,4) &lt;&gt; "oeaw"),CONCATENATE("&lt;",E464,LOWER(IF(F464="",J464,F464)),"&gt;"),CONCATENATE("&lt;",E464,IF(F464="",J464,F464),"&gt;")),CONCATENATE("&lt;",Table9[[#This Row],[URIName]],"&gt;"))</f>
        <v>&lt;pagina&gt;</v>
      </c>
      <c r="J464" s="12" t="str">
        <f>IF($A464&lt;&gt;"",VLOOKUP($A464,Vocabulary!$A:$J,2,),"")</f>
        <v>pagina</v>
      </c>
      <c r="K464" s="12" t="str">
        <f>IFERROR(IF(VLOOKUP(A464,VocabularyNL!$A:$G,6)=0,"",VLOOKUP(A464,VocabularyNL!$A:$G,6)),"")</f>
        <v>pagina</v>
      </c>
      <c r="L464" s="12" t="str">
        <f>IFERROR(IF(VLOOKUP(A464,VocabularyFR!$A:$G,6)=0,"",VLOOKUP(A464,VocabularyFR!$A:$G,6)),"")</f>
        <v/>
      </c>
      <c r="M464" s="12" t="str">
        <f>IFERROR(IF(VLOOKUP(A464,Vocabulary!$A:$F,3)=0,"",VLOOKUP(A464,Vocabulary!$A:$F,3)),"")</f>
        <v/>
      </c>
      <c r="N464" s="12" t="str">
        <f>IFERROR(IF(VLOOKUP(A464,VocabularyNL!$A:$H,7)=0,"",VLOOKUP(A464,VocabularyNL!$A:$H,7)),"")</f>
        <v/>
      </c>
      <c r="O464" s="12" t="str">
        <f>IFERROR(IF(VLOOKUP(A464,VocabularyFR!$A:$H,7)=0,"",VLOOKUP(A464,VocabularyFR!$A:$H,7)),"")</f>
        <v/>
      </c>
      <c r="P464" s="12" t="str">
        <f>IF($A464&lt;&gt;"",IF(VLOOKUP($A464,Vocabulary!$A:$J,7,)&lt;&gt;"",VLOOKUP($A464,Vocabulary!$A:$J,7,),""),"")</f>
        <v>external terminology:
http://xmlns.com/foaf/0.1/page</v>
      </c>
      <c r="Q464" s="12" t="str">
        <f>IFERROR(IF(VLOOKUP(A464,VocabularyNL!$A:$H,8)=0,"",VLOOKUP(A464,VocabularyNL!$A:$H,8)),"")</f>
        <v/>
      </c>
      <c r="R464" s="12" t="str">
        <f>IFERROR(IF(VLOOKUP(A464,VocabularyFR!$A:$H,8)=0,"",VLOOKUP(A464,VocabularyFR!$A:$H,8)),"")</f>
        <v/>
      </c>
      <c r="S464" s="12" t="str">
        <f>VLOOKUP(Table9[[#This Row],[Id]],Vocabulary!A:K,11)</f>
        <v>no</v>
      </c>
      <c r="T464" s="12" t="str">
        <f>VLOOKUP(Table9[[#This Row],[Id]],Vocabulary!A:L,12)</f>
        <v>no</v>
      </c>
    </row>
    <row r="465" spans="1:20" ht="43.2" hidden="1" x14ac:dyDescent="0.3">
      <c r="A465" s="4">
        <v>532</v>
      </c>
      <c r="B465" s="12" t="str">
        <f>IF($A465&lt;&gt;"",IF(VLOOKUP($A465,VocabularyAdoption!$A:$K,8,)=0,"",VLOOKUP($A465,VocabularyAdoption!$A:$K,8,)),"")</f>
        <v/>
      </c>
      <c r="C465" s="12" t="str">
        <f>IF($A465&lt;&gt;"",VLOOKUP($A465,Vocabulary!$A:$J,6,),"")</f>
        <v>VL</v>
      </c>
      <c r="D465" s="12" t="str">
        <f>IF($A465&lt;&gt;"",VLOOKUP($A465,Vocabulary!$A:$J,8,),"")</f>
        <v>vl-generiek-ext</v>
      </c>
      <c r="E465" s="12" t="str">
        <f>IFERROR(VLOOKUP(D465,Prefix!$A:$B,2,),"")</f>
        <v/>
      </c>
      <c r="F465" s="12" t="str">
        <f>IF($A465&lt;&gt;"",IF(VLOOKUP($A465,Vocabulary!$A:$J,9,)=0,"",VLOOKUP($A465,Vocabulary!$A:$J,9,)),"")</f>
        <v/>
      </c>
      <c r="G465" s="12" t="str">
        <f>IF($A465&lt;&gt;"",VLOOKUP($A465,Vocabulary!$A:$J,4,),"")</f>
        <v>Generic</v>
      </c>
      <c r="H465" s="12" t="str">
        <f>IF($A465&lt;&gt;"",VLOOKUP($A465,Vocabulary!$A:$J,5,),"")</f>
        <v>Class</v>
      </c>
      <c r="I465" s="12" t="str">
        <f>IF(Table9[[#This Row],[URIName]]="",IF(AND(H465="ConceptScheme",LEFT(D465,7) &lt;&gt; "inspire", LEFT(D465,4) &lt;&gt; "oeaw"),CONCATENATE("&lt;",E465,LOWER(IF(F465="",J465,F465)),"&gt;"),CONCATENATE("&lt;",E465,IF(F465="",J465,F465),"&gt;")),CONCATENATE("&lt;",Table9[[#This Row],[URIName]],"&gt;"))</f>
        <v>&lt;Polygoon&gt;</v>
      </c>
      <c r="J465" s="12" t="str">
        <f>IF($A465&lt;&gt;"",VLOOKUP($A465,Vocabulary!$A:$J,2,),"")</f>
        <v>Polygoon</v>
      </c>
      <c r="K465" s="12" t="str">
        <f>IFERROR(IF(VLOOKUP(A465,VocabularyNL!$A:$G,6)=0,"",VLOOKUP(A465,VocabularyNL!$A:$G,6)),"")</f>
        <v>Polygoon</v>
      </c>
      <c r="L465" s="12" t="str">
        <f>IFERROR(IF(VLOOKUP(A465,VocabularyFR!$A:$G,6)=0,"",VLOOKUP(A465,VocabularyFR!$A:$G,6)),"")</f>
        <v/>
      </c>
      <c r="M465" s="12" t="str">
        <f>IFERROR(IF(VLOOKUP(A465,Vocabulary!$A:$F,3)=0,"",VLOOKUP(A465,Vocabulary!$A:$F,3)),"")</f>
        <v/>
      </c>
      <c r="N465" s="12" t="str">
        <f>IFERROR(IF(VLOOKUP(A465,VocabularyNL!$A:$H,7)=0,"",VLOOKUP(A465,VocabularyNL!$A:$H,7)),"")</f>
        <v/>
      </c>
      <c r="O465" s="12" t="str">
        <f>IFERROR(IF(VLOOKUP(A465,VocabularyFR!$A:$H,7)=0,"",VLOOKUP(A465,VocabularyFR!$A:$H,7)),"")</f>
        <v/>
      </c>
      <c r="P465" s="12" t="str">
        <f>IF($A465&lt;&gt;"",IF(VLOOKUP($A465,Vocabulary!$A:$J,7,)&lt;&gt;"",VLOOKUP($A465,Vocabulary!$A:$J,7,),""),"")</f>
        <v>external terminology:
http://www.opengis.net/ont/sf#Polygon</v>
      </c>
      <c r="Q465" s="12" t="str">
        <f>IFERROR(IF(VLOOKUP(A465,VocabularyNL!$A:$H,8)=0,"",VLOOKUP(A465,VocabularyNL!$A:$H,8)),"")</f>
        <v/>
      </c>
      <c r="R465" s="12" t="str">
        <f>IFERROR(IF(VLOOKUP(A465,VocabularyFR!$A:$H,8)=0,"",VLOOKUP(A465,VocabularyFR!$A:$H,8)),"")</f>
        <v/>
      </c>
      <c r="S465" s="12" t="str">
        <f>VLOOKUP(Table9[[#This Row],[Id]],Vocabulary!A:K,11)</f>
        <v>no</v>
      </c>
      <c r="T465" s="12" t="str">
        <f>VLOOKUP(Table9[[#This Row],[Id]],Vocabulary!A:L,12)</f>
        <v>no</v>
      </c>
    </row>
    <row r="466" spans="1:20" ht="43.2" hidden="1" x14ac:dyDescent="0.3">
      <c r="A466" s="4">
        <v>533</v>
      </c>
      <c r="B466" s="12" t="str">
        <f>IF($A466&lt;&gt;"",IF(VLOOKUP($A466,VocabularyAdoption!$A:$K,8,)=0,"",VLOOKUP($A466,VocabularyAdoption!$A:$K,8,)),"")</f>
        <v/>
      </c>
      <c r="C466" s="12" t="str">
        <f>IF($A466&lt;&gt;"",VLOOKUP($A466,Vocabulary!$A:$J,6,),"")</f>
        <v>VL</v>
      </c>
      <c r="D466" s="12" t="str">
        <f>IF($A466&lt;&gt;"",VLOOKUP($A466,Vocabulary!$A:$J,8,),"")</f>
        <v>vl-generiek-ext</v>
      </c>
      <c r="E466" s="12" t="str">
        <f>IFERROR(VLOOKUP(D466,Prefix!$A:$B,2,),"")</f>
        <v/>
      </c>
      <c r="F466" s="12" t="str">
        <f>IF($A466&lt;&gt;"",IF(VLOOKUP($A466,Vocabulary!$A:$J,9,)=0,"",VLOOKUP($A466,Vocabulary!$A:$J,9,)),"")</f>
        <v/>
      </c>
      <c r="G466" s="12" t="str">
        <f>IF($A466&lt;&gt;"",VLOOKUP($A466,Vocabulary!$A:$J,4,),"")</f>
        <v>Generic</v>
      </c>
      <c r="H466" s="12" t="str">
        <f>IF($A466&lt;&gt;"",VLOOKUP($A466,Vocabulary!$A:$J,5,),"")</f>
        <v>Class</v>
      </c>
      <c r="I466" s="12" t="str">
        <f>IF(Table9[[#This Row],[URIName]]="",IF(AND(H466="ConceptScheme",LEFT(D466,7) &lt;&gt; "inspire", LEFT(D466,4) &lt;&gt; "oeaw"),CONCATENATE("&lt;",E466,LOWER(IF(F466="",J466,F466)),"&gt;"),CONCATENATE("&lt;",E466,IF(F466="",J466,F466),"&gt;")),CONCATENATE("&lt;",Table9[[#This Row],[URIName]],"&gt;"))</f>
        <v>&lt;Punt&gt;</v>
      </c>
      <c r="J466" s="12" t="str">
        <f>IF($A466&lt;&gt;"",VLOOKUP($A466,Vocabulary!$A:$J,2,),"")</f>
        <v>Punt</v>
      </c>
      <c r="K466" s="12" t="str">
        <f>IFERROR(IF(VLOOKUP(A466,VocabularyNL!$A:$G,6)=0,"",VLOOKUP(A466,VocabularyNL!$A:$G,6)),"")</f>
        <v>Punt</v>
      </c>
      <c r="L466" s="12" t="str">
        <f>IFERROR(IF(VLOOKUP(A466,VocabularyFR!$A:$G,6)=0,"",VLOOKUP(A466,VocabularyFR!$A:$G,6)),"")</f>
        <v/>
      </c>
      <c r="M466" s="12" t="str">
        <f>IFERROR(IF(VLOOKUP(A466,Vocabulary!$A:$F,3)=0,"",VLOOKUP(A466,Vocabulary!$A:$F,3)),"")</f>
        <v/>
      </c>
      <c r="N466" s="12" t="str">
        <f>IFERROR(IF(VLOOKUP(A466,VocabularyNL!$A:$H,7)=0,"",VLOOKUP(A466,VocabularyNL!$A:$H,7)),"")</f>
        <v/>
      </c>
      <c r="O466" s="12" t="str">
        <f>IFERROR(IF(VLOOKUP(A466,VocabularyFR!$A:$H,7)=0,"",VLOOKUP(A466,VocabularyFR!$A:$H,7)),"")</f>
        <v/>
      </c>
      <c r="P466" s="12" t="str">
        <f>IF($A466&lt;&gt;"",IF(VLOOKUP($A466,Vocabulary!$A:$J,7,)&lt;&gt;"",VLOOKUP($A466,Vocabulary!$A:$J,7,),""),"")</f>
        <v>external terminology:
http://www.opengis.net/ont/sf#Point</v>
      </c>
      <c r="Q466" s="12" t="str">
        <f>IFERROR(IF(VLOOKUP(A466,VocabularyNL!$A:$H,8)=0,"",VLOOKUP(A466,VocabularyNL!$A:$H,8)),"")</f>
        <v/>
      </c>
      <c r="R466" s="12" t="str">
        <f>IFERROR(IF(VLOOKUP(A466,VocabularyFR!$A:$H,8)=0,"",VLOOKUP(A466,VocabularyFR!$A:$H,8)),"")</f>
        <v/>
      </c>
      <c r="S466" s="12" t="str">
        <f>VLOOKUP(Table9[[#This Row],[Id]],Vocabulary!A:K,11)</f>
        <v>no</v>
      </c>
      <c r="T466" s="12" t="str">
        <f>VLOOKUP(Table9[[#This Row],[Id]],Vocabulary!A:L,12)</f>
        <v>no</v>
      </c>
    </row>
    <row r="467" spans="1:20" ht="43.2" hidden="1" x14ac:dyDescent="0.3">
      <c r="A467" s="4">
        <v>534</v>
      </c>
      <c r="B467" s="12" t="str">
        <f>IF($A467&lt;&gt;"",IF(VLOOKUP($A467,VocabularyAdoption!$A:$K,8,)=0,"",VLOOKUP($A467,VocabularyAdoption!$A:$K,8,)),"")</f>
        <v/>
      </c>
      <c r="C467" s="12" t="str">
        <f>IF($A467&lt;&gt;"",VLOOKUP($A467,Vocabulary!$A:$J,6,),"")</f>
        <v>VL</v>
      </c>
      <c r="D467" s="12" t="str">
        <f>IF($A467&lt;&gt;"",VLOOKUP($A467,Vocabulary!$A:$J,8,),"")</f>
        <v>vl-generiek-ext</v>
      </c>
      <c r="E467" s="12" t="str">
        <f>IFERROR(VLOOKUP(D467,Prefix!$A:$B,2,),"")</f>
        <v/>
      </c>
      <c r="F467" s="12" t="str">
        <f>IF($A467&lt;&gt;"",IF(VLOOKUP($A467,Vocabulary!$A:$J,9,)=0,"",VLOOKUP($A467,Vocabulary!$A:$J,9,)),"")</f>
        <v/>
      </c>
      <c r="G467" s="12" t="str">
        <f>IF($A467&lt;&gt;"",VLOOKUP($A467,Vocabulary!$A:$J,4,),"")</f>
        <v>Generic</v>
      </c>
      <c r="H467" s="12" t="str">
        <f>IF($A467&lt;&gt;"",VLOOKUP($A467,Vocabulary!$A:$J,5,),"")</f>
        <v>Property</v>
      </c>
      <c r="I467" s="12" t="str">
        <f>IF(Table9[[#This Row],[URIName]]="",IF(AND(H467="ConceptScheme",LEFT(D467,7) &lt;&gt; "inspire", LEFT(D467,4) &lt;&gt; "oeaw"),CONCATENATE("&lt;",E467,LOWER(IF(F467="",J467,F467)),"&gt;"),CONCATENATE("&lt;",E467,IF(F467="",J467,F467),"&gt;")),CONCATENATE("&lt;",Table9[[#This Row],[URIName]],"&gt;"))</f>
        <v>&lt;relatie&gt;</v>
      </c>
      <c r="J467" s="12" t="str">
        <f>IF($A467&lt;&gt;"",VLOOKUP($A467,Vocabulary!$A:$J,2,),"")</f>
        <v>relatie</v>
      </c>
      <c r="K467" s="12" t="str">
        <f>IFERROR(IF(VLOOKUP(A467,VocabularyNL!$A:$G,6)=0,"",VLOOKUP(A467,VocabularyNL!$A:$G,6)),"")</f>
        <v>relatie</v>
      </c>
      <c r="L467" s="12" t="str">
        <f>IFERROR(IF(VLOOKUP(A467,VocabularyFR!$A:$G,6)=0,"",VLOOKUP(A467,VocabularyFR!$A:$G,6)),"")</f>
        <v/>
      </c>
      <c r="M467" s="12" t="str">
        <f>IFERROR(IF(VLOOKUP(A467,Vocabulary!$A:$F,3)=0,"",VLOOKUP(A467,Vocabulary!$A:$F,3)),"")</f>
        <v/>
      </c>
      <c r="N467" s="12" t="str">
        <f>IFERROR(IF(VLOOKUP(A467,VocabularyNL!$A:$H,7)=0,"",VLOOKUP(A467,VocabularyNL!$A:$H,7)),"")</f>
        <v/>
      </c>
      <c r="O467" s="12" t="str">
        <f>IFERROR(IF(VLOOKUP(A467,VocabularyFR!$A:$H,7)=0,"",VLOOKUP(A467,VocabularyFR!$A:$H,7)),"")</f>
        <v/>
      </c>
      <c r="P467" s="12" t="str">
        <f>IF($A467&lt;&gt;"",IF(VLOOKUP($A467,Vocabulary!$A:$J,7,)&lt;&gt;"",VLOOKUP($A467,Vocabulary!$A:$J,7,),""),"")</f>
        <v>external terminology:
http://purl.org/dc/terms/relation</v>
      </c>
      <c r="Q467" s="12" t="str">
        <f>IFERROR(IF(VLOOKUP(A467,VocabularyNL!$A:$H,8)=0,"",VLOOKUP(A467,VocabularyNL!$A:$H,8)),"")</f>
        <v/>
      </c>
      <c r="R467" s="12" t="str">
        <f>IFERROR(IF(VLOOKUP(A467,VocabularyFR!$A:$H,8)=0,"",VLOOKUP(A467,VocabularyFR!$A:$H,8)),"")</f>
        <v/>
      </c>
      <c r="S467" s="12" t="str">
        <f>VLOOKUP(Table9[[#This Row],[Id]],Vocabulary!A:K,11)</f>
        <v>no</v>
      </c>
      <c r="T467" s="12" t="str">
        <f>VLOOKUP(Table9[[#This Row],[Id]],Vocabulary!A:L,12)</f>
        <v>no</v>
      </c>
    </row>
    <row r="468" spans="1:20" ht="43.2" hidden="1" x14ac:dyDescent="0.3">
      <c r="A468" s="4">
        <v>535</v>
      </c>
      <c r="B468" s="12" t="str">
        <f>IF($A468&lt;&gt;"",IF(VLOOKUP($A468,VocabularyAdoption!$A:$K,8,)=0,"",VLOOKUP($A468,VocabularyAdoption!$A:$K,8,)),"")</f>
        <v/>
      </c>
      <c r="C468" s="12" t="str">
        <f>IF($A468&lt;&gt;"",VLOOKUP($A468,Vocabulary!$A:$J,6,),"")</f>
        <v>VL</v>
      </c>
      <c r="D468" s="12" t="str">
        <f>IF($A468&lt;&gt;"",VLOOKUP($A468,Vocabulary!$A:$J,8,),"")</f>
        <v>vl-generiek-ext</v>
      </c>
      <c r="E468" s="12" t="str">
        <f>IFERROR(VLOOKUP(D468,Prefix!$A:$B,2,),"")</f>
        <v/>
      </c>
      <c r="F468" s="12" t="str">
        <f>IF($A468&lt;&gt;"",IF(VLOOKUP($A468,Vocabulary!$A:$J,9,)=0,"",VLOOKUP($A468,Vocabulary!$A:$J,9,)),"")</f>
        <v/>
      </c>
      <c r="G468" s="12" t="str">
        <f>IF($A468&lt;&gt;"",VLOOKUP($A468,Vocabulary!$A:$J,4,),"")</f>
        <v>Generic</v>
      </c>
      <c r="H468" s="12" t="str">
        <f>IF($A468&lt;&gt;"",VLOOKUP($A468,Vocabulary!$A:$J,5,),"")</f>
        <v>Class</v>
      </c>
      <c r="I468" s="12" t="str">
        <f>IF(Table9[[#This Row],[URIName]]="",IF(AND(H468="ConceptScheme",LEFT(D468,7) &lt;&gt; "inspire", LEFT(D468,4) &lt;&gt; "oeaw"),CONCATENATE("&lt;",E468,LOWER(IF(F468="",J468,F468)),"&gt;"),CONCATENATE("&lt;",E468,IF(F468="",J468,F468),"&gt;")),CONCATENATE("&lt;",Table9[[#This Row],[URIName]],"&gt;"))</f>
        <v>&lt;Resource&gt;</v>
      </c>
      <c r="J468" s="12" t="str">
        <f>IF($A468&lt;&gt;"",VLOOKUP($A468,Vocabulary!$A:$J,2,),"")</f>
        <v>Resource</v>
      </c>
      <c r="K468" s="12" t="str">
        <f>IFERROR(IF(VLOOKUP(A468,VocabularyNL!$A:$G,6)=0,"",VLOOKUP(A468,VocabularyNL!$A:$G,6)),"")</f>
        <v>Resource</v>
      </c>
      <c r="L468" s="12" t="str">
        <f>IFERROR(IF(VLOOKUP(A468,VocabularyFR!$A:$G,6)=0,"",VLOOKUP(A468,VocabularyFR!$A:$G,6)),"")</f>
        <v/>
      </c>
      <c r="M468" s="12" t="str">
        <f>IFERROR(IF(VLOOKUP(A468,Vocabulary!$A:$F,3)=0,"",VLOOKUP(A468,Vocabulary!$A:$F,3)),"")</f>
        <v/>
      </c>
      <c r="N468" s="12" t="str">
        <f>IFERROR(IF(VLOOKUP(A468,VocabularyNL!$A:$H,7)=0,"",VLOOKUP(A468,VocabularyNL!$A:$H,7)),"")</f>
        <v/>
      </c>
      <c r="O468" s="12" t="str">
        <f>IFERROR(IF(VLOOKUP(A468,VocabularyFR!$A:$H,7)=0,"",VLOOKUP(A468,VocabularyFR!$A:$H,7)),"")</f>
        <v/>
      </c>
      <c r="P468" s="12" t="str">
        <f>IF($A468&lt;&gt;"",IF(VLOOKUP($A468,Vocabulary!$A:$J,7,)&lt;&gt;"",VLOOKUP($A468,Vocabulary!$A:$J,7,),""),"")</f>
        <v>external terminology:
http://www.w3.org/2000/01/rdf-schema#Resource</v>
      </c>
      <c r="Q468" s="12" t="str">
        <f>IFERROR(IF(VLOOKUP(A468,VocabularyNL!$A:$H,8)=0,"",VLOOKUP(A468,VocabularyNL!$A:$H,8)),"")</f>
        <v/>
      </c>
      <c r="R468" s="12" t="str">
        <f>IFERROR(IF(VLOOKUP(A468,VocabularyFR!$A:$H,8)=0,"",VLOOKUP(A468,VocabularyFR!$A:$H,8)),"")</f>
        <v/>
      </c>
      <c r="S468" s="12" t="str">
        <f>VLOOKUP(Table9[[#This Row],[Id]],Vocabulary!A:K,11)</f>
        <v>no</v>
      </c>
      <c r="T468" s="12" t="str">
        <f>VLOOKUP(Table9[[#This Row],[Id]],Vocabulary!A:L,12)</f>
        <v>no</v>
      </c>
    </row>
    <row r="469" spans="1:20" ht="43.2" hidden="1" x14ac:dyDescent="0.3">
      <c r="A469" s="4">
        <v>536</v>
      </c>
      <c r="B469" s="12" t="str">
        <f>IF($A469&lt;&gt;"",IF(VLOOKUP($A469,VocabularyAdoption!$A:$K,8,)=0,"",VLOOKUP($A469,VocabularyAdoption!$A:$K,8,)),"")</f>
        <v/>
      </c>
      <c r="C469" s="12" t="str">
        <f>IF($A469&lt;&gt;"",VLOOKUP($A469,Vocabulary!$A:$J,6,),"")</f>
        <v>VL</v>
      </c>
      <c r="D469" s="12" t="str">
        <f>IF($A469&lt;&gt;"",VLOOKUP($A469,Vocabulary!$A:$J,8,),"")</f>
        <v>vl-generiek-ext</v>
      </c>
      <c r="E469" s="12" t="str">
        <f>IFERROR(VLOOKUP(D469,Prefix!$A:$B,2,),"")</f>
        <v/>
      </c>
      <c r="F469" s="12" t="str">
        <f>IF($A469&lt;&gt;"",IF(VLOOKUP($A469,Vocabulary!$A:$J,9,)=0,"",VLOOKUP($A469,Vocabulary!$A:$J,9,)),"")</f>
        <v/>
      </c>
      <c r="G469" s="12" t="str">
        <f>IF($A469&lt;&gt;"",VLOOKUP($A469,Vocabulary!$A:$J,4,),"")</f>
        <v>Generic</v>
      </c>
      <c r="H469" s="12" t="str">
        <f>IF($A469&lt;&gt;"",VLOOKUP($A469,Vocabulary!$A:$J,5,),"")</f>
        <v>Property</v>
      </c>
      <c r="I469" s="12" t="str">
        <f>IF(Table9[[#This Row],[URIName]]="",IF(AND(H469="ConceptScheme",LEFT(D469,7) &lt;&gt; "inspire", LEFT(D469,4) &lt;&gt; "oeaw"),CONCATENATE("&lt;",E469,LOWER(IF(F469="",J469,F469)),"&gt;"),CONCATENATE("&lt;",E469,IF(F469="",J469,F469),"&gt;")),CONCATENATE("&lt;",Table9[[#This Row],[URIName]],"&gt;"))</f>
        <v>&lt;schemaAgentschap&gt;</v>
      </c>
      <c r="J469" s="12" t="str">
        <f>IF($A469&lt;&gt;"",VLOOKUP($A469,Vocabulary!$A:$J,2,),"")</f>
        <v>schemaAgentschap</v>
      </c>
      <c r="K469" s="12" t="str">
        <f>IFERROR(IF(VLOOKUP(A469,VocabularyNL!$A:$G,6)=0,"",VLOOKUP(A469,VocabularyNL!$A:$G,6)),"")</f>
        <v>schemaAgentschap</v>
      </c>
      <c r="L469" s="12" t="str">
        <f>IFERROR(IF(VLOOKUP(A469,VocabularyFR!$A:$G,6)=0,"",VLOOKUP(A469,VocabularyFR!$A:$G,6)),"")</f>
        <v/>
      </c>
      <c r="M469" s="12" t="str">
        <f>IFERROR(IF(VLOOKUP(A469,Vocabulary!$A:$F,3)=0,"",VLOOKUP(A469,Vocabulary!$A:$F,3)),"")</f>
        <v/>
      </c>
      <c r="N469" s="12" t="str">
        <f>IFERROR(IF(VLOOKUP(A469,VocabularyNL!$A:$H,7)=0,"",VLOOKUP(A469,VocabularyNL!$A:$H,7)),"")</f>
        <v/>
      </c>
      <c r="O469" s="12" t="str">
        <f>IFERROR(IF(VLOOKUP(A469,VocabularyFR!$A:$H,7)=0,"",VLOOKUP(A469,VocabularyFR!$A:$H,7)),"")</f>
        <v/>
      </c>
      <c r="P469" s="12" t="str">
        <f>IF($A469&lt;&gt;"",IF(VLOOKUP($A469,Vocabulary!$A:$J,7,)&lt;&gt;"",VLOOKUP($A469,Vocabulary!$A:$J,7,),""),"")</f>
        <v>external terminology:
http://www.w3.org/ns/adms#schemaAgency</v>
      </c>
      <c r="Q469" s="12" t="str">
        <f>IFERROR(IF(VLOOKUP(A469,VocabularyNL!$A:$H,8)=0,"",VLOOKUP(A469,VocabularyNL!$A:$H,8)),"")</f>
        <v/>
      </c>
      <c r="R469" s="12" t="str">
        <f>IFERROR(IF(VLOOKUP(A469,VocabularyFR!$A:$H,8)=0,"",VLOOKUP(A469,VocabularyFR!$A:$H,8)),"")</f>
        <v/>
      </c>
      <c r="S469" s="12" t="str">
        <f>VLOOKUP(Table9[[#This Row],[Id]],Vocabulary!A:K,11)</f>
        <v>no</v>
      </c>
      <c r="T469" s="12" t="str">
        <f>VLOOKUP(Table9[[#This Row],[Id]],Vocabulary!A:L,12)</f>
        <v>no</v>
      </c>
    </row>
    <row r="470" spans="1:20" ht="43.2" hidden="1" x14ac:dyDescent="0.3">
      <c r="A470" s="4">
        <v>537</v>
      </c>
      <c r="B470" s="12" t="str">
        <f>IF($A470&lt;&gt;"",IF(VLOOKUP($A470,VocabularyAdoption!$A:$K,8,)=0,"",VLOOKUP($A470,VocabularyAdoption!$A:$K,8,)),"")</f>
        <v/>
      </c>
      <c r="C470" s="12" t="str">
        <f>IF($A470&lt;&gt;"",VLOOKUP($A470,Vocabulary!$A:$J,6,),"")</f>
        <v>VL</v>
      </c>
      <c r="D470" s="12" t="str">
        <f>IF($A470&lt;&gt;"",VLOOKUP($A470,Vocabulary!$A:$J,8,),"")</f>
        <v>vl-generiek-ext</v>
      </c>
      <c r="E470" s="12" t="str">
        <f>IFERROR(VLOOKUP(D470,Prefix!$A:$B,2,),"")</f>
        <v/>
      </c>
      <c r="F470" s="12" t="str">
        <f>IF($A470&lt;&gt;"",IF(VLOOKUP($A470,Vocabulary!$A:$J,9,)=0,"",VLOOKUP($A470,Vocabulary!$A:$J,9,)),"")</f>
        <v/>
      </c>
      <c r="G470" s="12" t="str">
        <f>IF($A470&lt;&gt;"",VLOOKUP($A470,Vocabulary!$A:$J,4,),"")</f>
        <v>Generic</v>
      </c>
      <c r="H470" s="12" t="str">
        <f>IF($A470&lt;&gt;"",VLOOKUP($A470,Vocabulary!$A:$J,5,),"")</f>
        <v>Property</v>
      </c>
      <c r="I470" s="12" t="str">
        <f>IF(Table9[[#This Row],[URIName]]="",IF(AND(H470="ConceptScheme",LEFT(D470,7) &lt;&gt; "inspire", LEFT(D470,4) &lt;&gt; "oeaw"),CONCATENATE("&lt;",E470,LOWER(IF(F470="",J470,F470)),"&gt;"),CONCATENATE("&lt;",E470,IF(F470="",J470,F470),"&gt;")),CONCATENATE("&lt;",Table9[[#This Row],[URIName]],"&gt;"))</f>
        <v>&lt;status&gt;</v>
      </c>
      <c r="J470" s="12" t="str">
        <f>IF($A470&lt;&gt;"",VLOOKUP($A470,Vocabulary!$A:$J,2,),"")</f>
        <v>status</v>
      </c>
      <c r="K470" s="12" t="str">
        <f>IFERROR(IF(VLOOKUP(A470,VocabularyNL!$A:$G,6)=0,"",VLOOKUP(A470,VocabularyNL!$A:$G,6)),"")</f>
        <v>status</v>
      </c>
      <c r="L470" s="12" t="str">
        <f>IFERROR(IF(VLOOKUP(A470,VocabularyFR!$A:$G,6)=0,"",VLOOKUP(A470,VocabularyFR!$A:$G,6)),"")</f>
        <v/>
      </c>
      <c r="M470" s="12" t="str">
        <f>IFERROR(IF(VLOOKUP(A470,Vocabulary!$A:$F,3)=0,"",VLOOKUP(A470,Vocabulary!$A:$F,3)),"")</f>
        <v/>
      </c>
      <c r="N470" s="12" t="str">
        <f>IFERROR(IF(VLOOKUP(A470,VocabularyNL!$A:$H,7)=0,"",VLOOKUP(A470,VocabularyNL!$A:$H,7)),"")</f>
        <v/>
      </c>
      <c r="O470" s="12" t="str">
        <f>IFERROR(IF(VLOOKUP(A470,VocabularyFR!$A:$H,7)=0,"",VLOOKUP(A470,VocabularyFR!$A:$H,7)),"")</f>
        <v/>
      </c>
      <c r="P470" s="12" t="str">
        <f>IF($A470&lt;&gt;"",IF(VLOOKUP($A470,Vocabulary!$A:$J,7,)&lt;&gt;"",VLOOKUP($A470,Vocabulary!$A:$J,7,),""),"")</f>
        <v>external terminology:
http://www.w3.org/ns/adms#status</v>
      </c>
      <c r="Q470" s="12" t="str">
        <f>IFERROR(IF(VLOOKUP(A470,VocabularyNL!$A:$H,8)=0,"",VLOOKUP(A470,VocabularyNL!$A:$H,8)),"")</f>
        <v/>
      </c>
      <c r="R470" s="12" t="str">
        <f>IFERROR(IF(VLOOKUP(A470,VocabularyFR!$A:$H,8)=0,"",VLOOKUP(A470,VocabularyFR!$A:$H,8)),"")</f>
        <v/>
      </c>
      <c r="S470" s="12" t="str">
        <f>VLOOKUP(Table9[[#This Row],[Id]],Vocabulary!A:K,11)</f>
        <v>no</v>
      </c>
      <c r="T470" s="12" t="str">
        <f>VLOOKUP(Table9[[#This Row],[Id]],Vocabulary!A:L,12)</f>
        <v>no</v>
      </c>
    </row>
    <row r="471" spans="1:20" ht="43.2" hidden="1" x14ac:dyDescent="0.3">
      <c r="A471" s="4">
        <v>538</v>
      </c>
      <c r="B471" s="12" t="str">
        <f>IF($A471&lt;&gt;"",IF(VLOOKUP($A471,VocabularyAdoption!$A:$K,8,)=0,"",VLOOKUP($A471,VocabularyAdoption!$A:$K,8,)),"")</f>
        <v/>
      </c>
      <c r="C471" s="12" t="str">
        <f>IF($A471&lt;&gt;"",VLOOKUP($A471,Vocabulary!$A:$J,6,),"")</f>
        <v>VL</v>
      </c>
      <c r="D471" s="12" t="str">
        <f>IF($A471&lt;&gt;"",VLOOKUP($A471,Vocabulary!$A:$J,8,),"")</f>
        <v>vl-generiek-ext</v>
      </c>
      <c r="E471" s="12" t="str">
        <f>IFERROR(VLOOKUP(D471,Prefix!$A:$B,2,),"")</f>
        <v/>
      </c>
      <c r="F471" s="12" t="str">
        <f>IF($A471&lt;&gt;"",IF(VLOOKUP($A471,Vocabulary!$A:$J,9,)=0,"",VLOOKUP($A471,Vocabulary!$A:$J,9,)),"")</f>
        <v/>
      </c>
      <c r="G471" s="12" t="str">
        <f>IF($A471&lt;&gt;"",VLOOKUP($A471,Vocabulary!$A:$J,4,),"")</f>
        <v>Generic</v>
      </c>
      <c r="H471" s="12" t="str">
        <f>IF($A471&lt;&gt;"",VLOOKUP($A471,Vocabulary!$A:$J,5,),"")</f>
        <v>Property</v>
      </c>
      <c r="I471" s="12" t="str">
        <f>IF(Table9[[#This Row],[URIName]]="",IF(AND(H471="ConceptScheme",LEFT(D471,7) &lt;&gt; "inspire", LEFT(D471,4) &lt;&gt; "oeaw"),CONCATENATE("&lt;",E471,LOWER(IF(F471="",J471,F471)),"&gt;"),CONCATENATE("&lt;",E471,IF(F471="",J471,F471),"&gt;")),CONCATENATE("&lt;",Table9[[#This Row],[URIName]],"&gt;"))</f>
        <v>&lt;taal&gt;</v>
      </c>
      <c r="J471" s="12" t="str">
        <f>IF($A471&lt;&gt;"",VLOOKUP($A471,Vocabulary!$A:$J,2,),"")</f>
        <v>taal</v>
      </c>
      <c r="K471" s="12" t="str">
        <f>IFERROR(IF(VLOOKUP(A471,VocabularyNL!$A:$G,6)=0,"",VLOOKUP(A471,VocabularyNL!$A:$G,6)),"")</f>
        <v>taal</v>
      </c>
      <c r="L471" s="12" t="str">
        <f>IFERROR(IF(VLOOKUP(A471,VocabularyFR!$A:$G,6)=0,"",VLOOKUP(A471,VocabularyFR!$A:$G,6)),"")</f>
        <v/>
      </c>
      <c r="M471" s="12" t="str">
        <f>IFERROR(IF(VLOOKUP(A471,Vocabulary!$A:$F,3)=0,"",VLOOKUP(A471,Vocabulary!$A:$F,3)),"")</f>
        <v/>
      </c>
      <c r="N471" s="12" t="str">
        <f>IFERROR(IF(VLOOKUP(A471,VocabularyNL!$A:$H,7)=0,"",VLOOKUP(A471,VocabularyNL!$A:$H,7)),"")</f>
        <v/>
      </c>
      <c r="O471" s="12" t="str">
        <f>IFERROR(IF(VLOOKUP(A471,VocabularyFR!$A:$H,7)=0,"",VLOOKUP(A471,VocabularyFR!$A:$H,7)),"")</f>
        <v/>
      </c>
      <c r="P471" s="12" t="str">
        <f>IF($A471&lt;&gt;"",IF(VLOOKUP($A471,Vocabulary!$A:$J,7,)&lt;&gt;"",VLOOKUP($A471,Vocabulary!$A:$J,7,),""),"")</f>
        <v>external terminology:
http://data.europa.eu/eli/ontology#language</v>
      </c>
      <c r="Q471" s="12" t="str">
        <f>IFERROR(IF(VLOOKUP(A471,VocabularyNL!$A:$H,8)=0,"",VLOOKUP(A471,VocabularyNL!$A:$H,8)),"")</f>
        <v/>
      </c>
      <c r="R471" s="12" t="str">
        <f>IFERROR(IF(VLOOKUP(A471,VocabularyFR!$A:$H,8)=0,"",VLOOKUP(A471,VocabularyFR!$A:$H,8)),"")</f>
        <v/>
      </c>
      <c r="S471" s="12" t="str">
        <f>VLOOKUP(Table9[[#This Row],[Id]],Vocabulary!A:K,11)</f>
        <v>no</v>
      </c>
      <c r="T471" s="12" t="str">
        <f>VLOOKUP(Table9[[#This Row],[Id]],Vocabulary!A:L,12)</f>
        <v>no</v>
      </c>
    </row>
    <row r="472" spans="1:20" ht="43.2" hidden="1" x14ac:dyDescent="0.3">
      <c r="A472" s="4">
        <v>539</v>
      </c>
      <c r="B472" s="12" t="str">
        <f>IF($A472&lt;&gt;"",IF(VLOOKUP($A472,VocabularyAdoption!$A:$K,8,)=0,"",VLOOKUP($A472,VocabularyAdoption!$A:$K,8,)),"")</f>
        <v/>
      </c>
      <c r="C472" s="12" t="str">
        <f>IF($A472&lt;&gt;"",VLOOKUP($A472,Vocabulary!$A:$J,6,),"")</f>
        <v>VL</v>
      </c>
      <c r="D472" s="12" t="str">
        <f>IF($A472&lt;&gt;"",VLOOKUP($A472,Vocabulary!$A:$J,8,),"")</f>
        <v>vl-generiek-ext</v>
      </c>
      <c r="E472" s="12" t="str">
        <f>IFERROR(VLOOKUP(D472,Prefix!$A:$B,2,),"")</f>
        <v/>
      </c>
      <c r="F472" s="12" t="str">
        <f>IF($A472&lt;&gt;"",IF(VLOOKUP($A472,Vocabulary!$A:$J,9,)=0,"",VLOOKUP($A472,Vocabulary!$A:$J,9,)),"")</f>
        <v/>
      </c>
      <c r="G472" s="12" t="str">
        <f>IF($A472&lt;&gt;"",VLOOKUP($A472,Vocabulary!$A:$J,4,),"")</f>
        <v>Generic</v>
      </c>
      <c r="H472" s="12" t="str">
        <f>IF($A472&lt;&gt;"",VLOOKUP($A472,Vocabulary!$A:$J,5,),"")</f>
        <v>Property</v>
      </c>
      <c r="I472" s="12" t="str">
        <f>IF(Table9[[#This Row],[URIName]]="",IF(AND(H472="ConceptScheme",LEFT(D472,7) &lt;&gt; "inspire", LEFT(D472,4) &lt;&gt; "oeaw"),CONCATENATE("&lt;",E472,LOWER(IF(F472="",J472,F472)),"&gt;"),CONCATENATE("&lt;",E472,IF(F472="",J472,F472),"&gt;")),CONCATENATE("&lt;",Table9[[#This Row],[URIName]],"&gt;"))</f>
        <v>&lt;telefoon&gt;</v>
      </c>
      <c r="J472" s="12" t="str">
        <f>IF($A472&lt;&gt;"",VLOOKUP($A472,Vocabulary!$A:$J,2,),"")</f>
        <v>telefoon</v>
      </c>
      <c r="K472" s="12" t="str">
        <f>IFERROR(IF(VLOOKUP(A472,VocabularyNL!$A:$G,6)=0,"",VLOOKUP(A472,VocabularyNL!$A:$G,6)),"")</f>
        <v>telefoon</v>
      </c>
      <c r="L472" s="12" t="str">
        <f>IFERROR(IF(VLOOKUP(A472,VocabularyFR!$A:$G,6)=0,"",VLOOKUP(A472,VocabularyFR!$A:$G,6)),"")</f>
        <v/>
      </c>
      <c r="M472" s="12" t="str">
        <f>IFERROR(IF(VLOOKUP(A472,Vocabulary!$A:$F,3)=0,"",VLOOKUP(A472,Vocabulary!$A:$F,3)),"")</f>
        <v/>
      </c>
      <c r="N472" s="12" t="str">
        <f>IFERROR(IF(VLOOKUP(A472,VocabularyNL!$A:$H,7)=0,"",VLOOKUP(A472,VocabularyNL!$A:$H,7)),"")</f>
        <v/>
      </c>
      <c r="O472" s="12" t="str">
        <f>IFERROR(IF(VLOOKUP(A472,VocabularyFR!$A:$H,7)=0,"",VLOOKUP(A472,VocabularyFR!$A:$H,7)),"")</f>
        <v/>
      </c>
      <c r="P472" s="12" t="str">
        <f>IF($A472&lt;&gt;"",IF(VLOOKUP($A472,Vocabulary!$A:$J,7,)&lt;&gt;"",VLOOKUP($A472,Vocabulary!$A:$J,7,),""),"")</f>
        <v>external terminology:
http://schema.org/telephone</v>
      </c>
      <c r="Q472" s="12" t="str">
        <f>IFERROR(IF(VLOOKUP(A472,VocabularyNL!$A:$H,8)=0,"",VLOOKUP(A472,VocabularyNL!$A:$H,8)),"")</f>
        <v/>
      </c>
      <c r="R472" s="12" t="str">
        <f>IFERROR(IF(VLOOKUP(A472,VocabularyFR!$A:$H,8)=0,"",VLOOKUP(A472,VocabularyFR!$A:$H,8)),"")</f>
        <v/>
      </c>
      <c r="S472" s="12" t="str">
        <f>VLOOKUP(Table9[[#This Row],[Id]],Vocabulary!A:K,11)</f>
        <v>no</v>
      </c>
      <c r="T472" s="12" t="str">
        <f>VLOOKUP(Table9[[#This Row],[Id]],Vocabulary!A:L,12)</f>
        <v>no</v>
      </c>
    </row>
    <row r="473" spans="1:20" ht="43.2" hidden="1" x14ac:dyDescent="0.3">
      <c r="A473" s="4">
        <v>540</v>
      </c>
      <c r="B473" s="12" t="str">
        <f>IF($A473&lt;&gt;"",IF(VLOOKUP($A473,VocabularyAdoption!$A:$K,8,)=0,"",VLOOKUP($A473,VocabularyAdoption!$A:$K,8,)),"")</f>
        <v/>
      </c>
      <c r="C473" s="12" t="str">
        <f>IF($A473&lt;&gt;"",VLOOKUP($A473,Vocabulary!$A:$J,6,),"")</f>
        <v>VL</v>
      </c>
      <c r="D473" s="12" t="str">
        <f>IF($A473&lt;&gt;"",VLOOKUP($A473,Vocabulary!$A:$J,8,),"")</f>
        <v>vl-generiek-ext</v>
      </c>
      <c r="E473" s="12" t="str">
        <f>IFERROR(VLOOKUP(D473,Prefix!$A:$B,2,),"")</f>
        <v/>
      </c>
      <c r="F473" s="12" t="str">
        <f>IF($A473&lt;&gt;"",IF(VLOOKUP($A473,Vocabulary!$A:$J,9,)=0,"",VLOOKUP($A473,Vocabulary!$A:$J,9,)),"")</f>
        <v/>
      </c>
      <c r="G473" s="12" t="str">
        <f>IF($A473&lt;&gt;"",VLOOKUP($A473,Vocabulary!$A:$J,4,),"")</f>
        <v>Generic</v>
      </c>
      <c r="H473" s="12" t="str">
        <f>IF($A473&lt;&gt;"",VLOOKUP($A473,Vocabulary!$A:$J,5,),"")</f>
        <v>Property</v>
      </c>
      <c r="I473" s="12" t="str">
        <f>IF(Table9[[#This Row],[URIName]]="",IF(AND(H473="ConceptScheme",LEFT(D473,7) &lt;&gt; "inspire", LEFT(D473,4) &lt;&gt; "oeaw"),CONCATENATE("&lt;",E473,LOWER(IF(F473="",J473,F473)),"&gt;"),CONCATENATE("&lt;",E473,IF(F473="",J473,F473),"&gt;")),CONCATENATE("&lt;",Table9[[#This Row],[URIName]],"&gt;"))</f>
        <v>&lt;territorialeToepassing&gt;</v>
      </c>
      <c r="J473" s="12" t="str">
        <f>IF($A473&lt;&gt;"",VLOOKUP($A473,Vocabulary!$A:$J,2,),"")</f>
        <v>territorialeToepassing</v>
      </c>
      <c r="K473" s="12" t="str">
        <f>IFERROR(IF(VLOOKUP(A473,VocabularyNL!$A:$G,6)=0,"",VLOOKUP(A473,VocabularyNL!$A:$G,6)),"")</f>
        <v>territorialeToepassing</v>
      </c>
      <c r="L473" s="12" t="str">
        <f>IFERROR(IF(VLOOKUP(A473,VocabularyFR!$A:$G,6)=0,"",VLOOKUP(A473,VocabularyFR!$A:$G,6)),"")</f>
        <v/>
      </c>
      <c r="M473" s="12" t="str">
        <f>IFERROR(IF(VLOOKUP(A473,Vocabulary!$A:$F,3)=0,"",VLOOKUP(A473,Vocabulary!$A:$F,3)),"")</f>
        <v/>
      </c>
      <c r="N473" s="12" t="str">
        <f>IFERROR(IF(VLOOKUP(A473,VocabularyNL!$A:$H,7)=0,"",VLOOKUP(A473,VocabularyNL!$A:$H,7)),"")</f>
        <v/>
      </c>
      <c r="O473" s="12" t="str">
        <f>IFERROR(IF(VLOOKUP(A473,VocabularyFR!$A:$H,7)=0,"",VLOOKUP(A473,VocabularyFR!$A:$H,7)),"")</f>
        <v/>
      </c>
      <c r="P473" s="12" t="str">
        <f>IF($A473&lt;&gt;"",IF(VLOOKUP($A473,Vocabulary!$A:$J,7,)&lt;&gt;"",VLOOKUP($A473,Vocabulary!$A:$J,7,),""),"")</f>
        <v>external terminology:
http://data.europa.eu/m8g/territorialApplication</v>
      </c>
      <c r="Q473" s="12" t="str">
        <f>IFERROR(IF(VLOOKUP(A473,VocabularyNL!$A:$H,8)=0,"",VLOOKUP(A473,VocabularyNL!$A:$H,8)),"")</f>
        <v/>
      </c>
      <c r="R473" s="12" t="str">
        <f>IFERROR(IF(VLOOKUP(A473,VocabularyFR!$A:$H,8)=0,"",VLOOKUP(A473,VocabularyFR!$A:$H,8)),"")</f>
        <v/>
      </c>
      <c r="S473" s="12" t="str">
        <f>VLOOKUP(Table9[[#This Row],[Id]],Vocabulary!A:K,11)</f>
        <v>no</v>
      </c>
      <c r="T473" s="12" t="str">
        <f>VLOOKUP(Table9[[#This Row],[Id]],Vocabulary!A:L,12)</f>
        <v>no</v>
      </c>
    </row>
    <row r="474" spans="1:20" ht="43.2" hidden="1" x14ac:dyDescent="0.3">
      <c r="A474" s="4">
        <v>541</v>
      </c>
      <c r="B474" s="12" t="str">
        <f>IF($A474&lt;&gt;"",IF(VLOOKUP($A474,VocabularyAdoption!$A:$K,8,)=0,"",VLOOKUP($A474,VocabularyAdoption!$A:$K,8,)),"")</f>
        <v/>
      </c>
      <c r="C474" s="12" t="str">
        <f>IF($A474&lt;&gt;"",VLOOKUP($A474,Vocabulary!$A:$J,6,),"")</f>
        <v>VL</v>
      </c>
      <c r="D474" s="12" t="str">
        <f>IF($A474&lt;&gt;"",VLOOKUP($A474,Vocabulary!$A:$J,8,),"")</f>
        <v>vl-generiek-ext</v>
      </c>
      <c r="E474" s="12" t="str">
        <f>IFERROR(VLOOKUP(D474,Prefix!$A:$B,2,),"")</f>
        <v/>
      </c>
      <c r="F474" s="12" t="str">
        <f>IF($A474&lt;&gt;"",IF(VLOOKUP($A474,Vocabulary!$A:$J,9,)=0,"",VLOOKUP($A474,Vocabulary!$A:$J,9,)),"")</f>
        <v/>
      </c>
      <c r="G474" s="12" t="str">
        <f>IF($A474&lt;&gt;"",VLOOKUP($A474,Vocabulary!$A:$J,4,),"")</f>
        <v>Generic</v>
      </c>
      <c r="H474" s="12" t="str">
        <f>IF($A474&lt;&gt;"",VLOOKUP($A474,Vocabulary!$A:$J,5,),"")</f>
        <v>Class</v>
      </c>
      <c r="I474" s="12" t="str">
        <f>IF(Table9[[#This Row],[URIName]]="",IF(AND(H474="ConceptScheme",LEFT(D474,7) &lt;&gt; "inspire", LEFT(D474,4) &lt;&gt; "oeaw"),CONCATENATE("&lt;",E474,LOWER(IF(F474="",J474,F474)),"&gt;"),CONCATENATE("&lt;",E474,IF(F474="",J474,F474),"&gt;")),CONCATENATE("&lt;",Table9[[#This Row],[URIName]],"&gt;"))</f>
        <v>&lt;TijdsInterval&gt;</v>
      </c>
      <c r="J474" s="12" t="str">
        <f>IF($A474&lt;&gt;"",VLOOKUP($A474,Vocabulary!$A:$J,2,),"")</f>
        <v>TijdsInterval</v>
      </c>
      <c r="K474" s="12" t="str">
        <f>IFERROR(IF(VLOOKUP(A474,VocabularyNL!$A:$G,6)=0,"",VLOOKUP(A474,VocabularyNL!$A:$G,6)),"")</f>
        <v>TijdsInterval</v>
      </c>
      <c r="L474" s="12" t="str">
        <f>IFERROR(IF(VLOOKUP(A474,VocabularyFR!$A:$G,6)=0,"",VLOOKUP(A474,VocabularyFR!$A:$G,6)),"")</f>
        <v/>
      </c>
      <c r="M474" s="12" t="str">
        <f>IFERROR(IF(VLOOKUP(A474,Vocabulary!$A:$F,3)=0,"",VLOOKUP(A474,Vocabulary!$A:$F,3)),"")</f>
        <v/>
      </c>
      <c r="N474" s="12" t="str">
        <f>IFERROR(IF(VLOOKUP(A474,VocabularyNL!$A:$H,7)=0,"",VLOOKUP(A474,VocabularyNL!$A:$H,7)),"")</f>
        <v/>
      </c>
      <c r="O474" s="12" t="str">
        <f>IFERROR(IF(VLOOKUP(A474,VocabularyFR!$A:$H,7)=0,"",VLOOKUP(A474,VocabularyFR!$A:$H,7)),"")</f>
        <v/>
      </c>
      <c r="P474" s="12" t="str">
        <f>IF($A474&lt;&gt;"",IF(VLOOKUP($A474,Vocabulary!$A:$J,7,)&lt;&gt;"",VLOOKUP($A474,Vocabulary!$A:$J,7,),""),"")</f>
        <v>external terminology:
http://purl.org/dc/terms/PeriodOfTime</v>
      </c>
      <c r="Q474" s="12" t="str">
        <f>IFERROR(IF(VLOOKUP(A474,VocabularyNL!$A:$H,8)=0,"",VLOOKUP(A474,VocabularyNL!$A:$H,8)),"")</f>
        <v/>
      </c>
      <c r="R474" s="12" t="str">
        <f>IFERROR(IF(VLOOKUP(A474,VocabularyFR!$A:$H,8)=0,"",VLOOKUP(A474,VocabularyFR!$A:$H,8)),"")</f>
        <v/>
      </c>
      <c r="S474" s="12" t="str">
        <f>VLOOKUP(Table9[[#This Row],[Id]],Vocabulary!A:K,11)</f>
        <v>no</v>
      </c>
      <c r="T474" s="12" t="str">
        <f>VLOOKUP(Table9[[#This Row],[Id]],Vocabulary!A:L,12)</f>
        <v>no</v>
      </c>
    </row>
    <row r="475" spans="1:20" ht="43.2" hidden="1" x14ac:dyDescent="0.3">
      <c r="A475" s="4">
        <v>542</v>
      </c>
      <c r="B475" s="12" t="str">
        <f>IF($A475&lt;&gt;"",IF(VLOOKUP($A475,VocabularyAdoption!$A:$K,8,)=0,"",VLOOKUP($A475,VocabularyAdoption!$A:$K,8,)),"")</f>
        <v/>
      </c>
      <c r="C475" s="12" t="str">
        <f>IF($A475&lt;&gt;"",VLOOKUP($A475,Vocabulary!$A:$J,6,),"")</f>
        <v>VL</v>
      </c>
      <c r="D475" s="12" t="str">
        <f>IF($A475&lt;&gt;"",VLOOKUP($A475,Vocabulary!$A:$J,8,),"")</f>
        <v>vl-generiek-ext</v>
      </c>
      <c r="E475" s="12" t="str">
        <f>IFERROR(VLOOKUP(D475,Prefix!$A:$B,2,),"")</f>
        <v/>
      </c>
      <c r="F475" s="12" t="str">
        <f>IF($A475&lt;&gt;"",IF(VLOOKUP($A475,Vocabulary!$A:$J,9,)=0,"",VLOOKUP($A475,Vocabulary!$A:$J,9,)),"")</f>
        <v/>
      </c>
      <c r="G475" s="12" t="str">
        <f>IF($A475&lt;&gt;"",VLOOKUP($A475,Vocabulary!$A:$J,4,),"")</f>
        <v>Generic</v>
      </c>
      <c r="H475" s="12" t="str">
        <f>IF($A475&lt;&gt;"",VLOOKUP($A475,Vocabulary!$A:$J,5,),"")</f>
        <v>Property</v>
      </c>
      <c r="I475" s="12" t="str">
        <f>IF(Table9[[#This Row],[URIName]]="",IF(AND(H475="ConceptScheme",LEFT(D475,7) &lt;&gt; "inspire", LEFT(D475,4) &lt;&gt; "oeaw"),CONCATENATE("&lt;",E475,LOWER(IF(F475="",J475,F475)),"&gt;"),CONCATENATE("&lt;",E475,IF(F475="",J475,F475),"&gt;")),CONCATENATE("&lt;",Table9[[#This Row],[URIName]],"&gt;"))</f>
        <v>&lt;titel&gt;</v>
      </c>
      <c r="J475" s="12" t="str">
        <f>IF($A475&lt;&gt;"",VLOOKUP($A475,Vocabulary!$A:$J,2,),"")</f>
        <v>titel</v>
      </c>
      <c r="K475" s="12" t="str">
        <f>IFERROR(IF(VLOOKUP(A475,VocabularyNL!$A:$G,6)=0,"",VLOOKUP(A475,VocabularyNL!$A:$G,6)),"")</f>
        <v>titel</v>
      </c>
      <c r="L475" s="12" t="str">
        <f>IFERROR(IF(VLOOKUP(A475,VocabularyFR!$A:$G,6)=0,"",VLOOKUP(A475,VocabularyFR!$A:$G,6)),"")</f>
        <v/>
      </c>
      <c r="M475" s="12" t="str">
        <f>IFERROR(IF(VLOOKUP(A475,Vocabulary!$A:$F,3)=0,"",VLOOKUP(A475,Vocabulary!$A:$F,3)),"")</f>
        <v/>
      </c>
      <c r="N475" s="12" t="str">
        <f>IFERROR(IF(VLOOKUP(A475,VocabularyNL!$A:$H,7)=0,"",VLOOKUP(A475,VocabularyNL!$A:$H,7)),"")</f>
        <v/>
      </c>
      <c r="O475" s="12" t="str">
        <f>IFERROR(IF(VLOOKUP(A475,VocabularyFR!$A:$H,7)=0,"",VLOOKUP(A475,VocabularyFR!$A:$H,7)),"")</f>
        <v/>
      </c>
      <c r="P475" s="12" t="str">
        <f>IF($A475&lt;&gt;"",IF(VLOOKUP($A475,Vocabulary!$A:$J,7,)&lt;&gt;"",VLOOKUP($A475,Vocabulary!$A:$J,7,),""),"")</f>
        <v>external terminology:
http://purl.org/dc/terms/title</v>
      </c>
      <c r="Q475" s="12" t="str">
        <f>IFERROR(IF(VLOOKUP(A475,VocabularyNL!$A:$H,8)=0,"",VLOOKUP(A475,VocabularyNL!$A:$H,8)),"")</f>
        <v/>
      </c>
      <c r="R475" s="12" t="str">
        <f>IFERROR(IF(VLOOKUP(A475,VocabularyFR!$A:$H,8)=0,"",VLOOKUP(A475,VocabularyFR!$A:$H,8)),"")</f>
        <v/>
      </c>
      <c r="S475" s="12" t="str">
        <f>VLOOKUP(Table9[[#This Row],[Id]],Vocabulary!A:K,11)</f>
        <v>no</v>
      </c>
      <c r="T475" s="12" t="str">
        <f>VLOOKUP(Table9[[#This Row],[Id]],Vocabulary!A:L,12)</f>
        <v>no</v>
      </c>
    </row>
    <row r="476" spans="1:20" ht="43.2" hidden="1" x14ac:dyDescent="0.3">
      <c r="A476" s="4">
        <v>543</v>
      </c>
      <c r="B476" s="12" t="str">
        <f>IF($A476&lt;&gt;"",IF(VLOOKUP($A476,VocabularyAdoption!$A:$K,8,)=0,"",VLOOKUP($A476,VocabularyAdoption!$A:$K,8,)),"")</f>
        <v/>
      </c>
      <c r="C476" s="12" t="str">
        <f>IF($A476&lt;&gt;"",VLOOKUP($A476,Vocabulary!$A:$J,6,),"")</f>
        <v>VL</v>
      </c>
      <c r="D476" s="12" t="str">
        <f>IF($A476&lt;&gt;"",VLOOKUP($A476,Vocabulary!$A:$J,8,),"")</f>
        <v>vl-generiek-ext</v>
      </c>
      <c r="E476" s="12" t="str">
        <f>IFERROR(VLOOKUP(D476,Prefix!$A:$B,2,),"")</f>
        <v/>
      </c>
      <c r="F476" s="12" t="str">
        <f>IF($A476&lt;&gt;"",IF(VLOOKUP($A476,Vocabulary!$A:$J,9,)=0,"",VLOOKUP($A476,Vocabulary!$A:$J,9,)),"")</f>
        <v/>
      </c>
      <c r="G476" s="12" t="str">
        <f>IF($A476&lt;&gt;"",VLOOKUP($A476,Vocabulary!$A:$J,4,),"")</f>
        <v>Generic</v>
      </c>
      <c r="H476" s="12" t="str">
        <f>IF($A476&lt;&gt;"",VLOOKUP($A476,Vocabulary!$A:$J,5,),"")</f>
        <v>Property</v>
      </c>
      <c r="I476" s="12" t="str">
        <f>IF(Table9[[#This Row],[URIName]]="",IF(AND(H476="ConceptScheme",LEFT(D476,7) &lt;&gt; "inspire", LEFT(D476,4) &lt;&gt; "oeaw"),CONCATENATE("&lt;",E476,LOWER(IF(F476="",J476,F476)),"&gt;"),CONCATENATE("&lt;",E476,IF(F476="",J476,F476),"&gt;")),CONCATENATE("&lt;",Table9[[#This Row],[URIName]],"&gt;"))</f>
        <v>&lt;type&gt;</v>
      </c>
      <c r="J476" s="12" t="str">
        <f>IF($A476&lt;&gt;"",VLOOKUP($A476,Vocabulary!$A:$J,2,),"")</f>
        <v>type</v>
      </c>
      <c r="K476" s="12" t="str">
        <f>IFERROR(IF(VLOOKUP(A476,VocabularyNL!$A:$G,6)=0,"",VLOOKUP(A476,VocabularyNL!$A:$G,6)),"")</f>
        <v>type</v>
      </c>
      <c r="L476" s="12" t="str">
        <f>IFERROR(IF(VLOOKUP(A476,VocabularyFR!$A:$G,6)=0,"",VLOOKUP(A476,VocabularyFR!$A:$G,6)),"")</f>
        <v/>
      </c>
      <c r="M476" s="12" t="str">
        <f>IFERROR(IF(VLOOKUP(A476,Vocabulary!$A:$F,3)=0,"",VLOOKUP(A476,Vocabulary!$A:$F,3)),"")</f>
        <v/>
      </c>
      <c r="N476" s="12" t="str">
        <f>IFERROR(IF(VLOOKUP(A476,VocabularyNL!$A:$H,7)=0,"",VLOOKUP(A476,VocabularyNL!$A:$H,7)),"")</f>
        <v/>
      </c>
      <c r="O476" s="12" t="str">
        <f>IFERROR(IF(VLOOKUP(A476,VocabularyFR!$A:$H,7)=0,"",VLOOKUP(A476,VocabularyFR!$A:$H,7)),"")</f>
        <v/>
      </c>
      <c r="P476" s="12" t="str">
        <f>IF($A476&lt;&gt;"",IF(VLOOKUP($A476,Vocabulary!$A:$J,7,)&lt;&gt;"",VLOOKUP($A476,Vocabulary!$A:$J,7,),""),"")</f>
        <v>external terminology:
http://purl.org/dc/terms/type</v>
      </c>
      <c r="Q476" s="12" t="str">
        <f>IFERROR(IF(VLOOKUP(A476,VocabularyNL!$A:$H,8)=0,"",VLOOKUP(A476,VocabularyNL!$A:$H,8)),"")</f>
        <v/>
      </c>
      <c r="R476" s="12" t="str">
        <f>IFERROR(IF(VLOOKUP(A476,VocabularyFR!$A:$H,8)=0,"",VLOOKUP(A476,VocabularyFR!$A:$H,8)),"")</f>
        <v/>
      </c>
      <c r="S476" s="12" t="str">
        <f>VLOOKUP(Table9[[#This Row],[Id]],Vocabulary!A:K,11)</f>
        <v>no</v>
      </c>
      <c r="T476" s="12" t="str">
        <f>VLOOKUP(Table9[[#This Row],[Id]],Vocabulary!A:L,12)</f>
        <v>no</v>
      </c>
    </row>
    <row r="477" spans="1:20" ht="43.2" hidden="1" x14ac:dyDescent="0.3">
      <c r="A477" s="4">
        <v>544</v>
      </c>
      <c r="B477" s="12" t="str">
        <f>IF($A477&lt;&gt;"",IF(VLOOKUP($A477,VocabularyAdoption!$A:$K,8,)=0,"",VLOOKUP($A477,VocabularyAdoption!$A:$K,8,)),"")</f>
        <v/>
      </c>
      <c r="C477" s="12" t="str">
        <f>IF($A477&lt;&gt;"",VLOOKUP($A477,Vocabulary!$A:$J,6,),"")</f>
        <v>VL</v>
      </c>
      <c r="D477" s="12" t="str">
        <f>IF($A477&lt;&gt;"",VLOOKUP($A477,Vocabulary!$A:$J,8,),"")</f>
        <v>vl-generiek-ext</v>
      </c>
      <c r="E477" s="12" t="str">
        <f>IFERROR(VLOOKUP(D477,Prefix!$A:$B,2,),"")</f>
        <v/>
      </c>
      <c r="F477" s="12" t="str">
        <f>IF($A477&lt;&gt;"",IF(VLOOKUP($A477,Vocabulary!$A:$J,9,)=0,"",VLOOKUP($A477,Vocabulary!$A:$J,9,)),"")</f>
        <v/>
      </c>
      <c r="G477" s="12" t="str">
        <f>IF($A477&lt;&gt;"",VLOOKUP($A477,Vocabulary!$A:$J,4,),"")</f>
        <v>Generic</v>
      </c>
      <c r="H477" s="12" t="str">
        <f>IF($A477&lt;&gt;"",VLOOKUP($A477,Vocabulary!$A:$J,5,),"")</f>
        <v>Property</v>
      </c>
      <c r="I477" s="12" t="str">
        <f>IF(Table9[[#This Row],[URIName]]="",IF(AND(H477="ConceptScheme",LEFT(D477,7) &lt;&gt; "inspire", LEFT(D477,4) &lt;&gt; "oeaw"),CONCATENATE("&lt;",E477,LOWER(IF(F477="",J477,F477)),"&gt;"),CONCATENATE("&lt;",E477,IF(F477="",J477,F477),"&gt;")),CONCATENATE("&lt;",Table9[[#This Row],[URIName]],"&gt;"))</f>
        <v>&lt;uitgegeven&gt;</v>
      </c>
      <c r="J477" s="12" t="str">
        <f>IF($A477&lt;&gt;"",VLOOKUP($A477,Vocabulary!$A:$J,2,),"")</f>
        <v>uitgegeven</v>
      </c>
      <c r="K477" s="12" t="str">
        <f>IFERROR(IF(VLOOKUP(A477,VocabularyNL!$A:$G,6)=0,"",VLOOKUP(A477,VocabularyNL!$A:$G,6)),"")</f>
        <v>uitgegeven</v>
      </c>
      <c r="L477" s="12" t="str">
        <f>IFERROR(IF(VLOOKUP(A477,VocabularyFR!$A:$G,6)=0,"",VLOOKUP(A477,VocabularyFR!$A:$G,6)),"")</f>
        <v/>
      </c>
      <c r="M477" s="12" t="str">
        <f>IFERROR(IF(VLOOKUP(A477,Vocabulary!$A:$F,3)=0,"",VLOOKUP(A477,Vocabulary!$A:$F,3)),"")</f>
        <v/>
      </c>
      <c r="N477" s="12" t="str">
        <f>IFERROR(IF(VLOOKUP(A477,VocabularyNL!$A:$H,7)=0,"",VLOOKUP(A477,VocabularyNL!$A:$H,7)),"")</f>
        <v/>
      </c>
      <c r="O477" s="12" t="str">
        <f>IFERROR(IF(VLOOKUP(A477,VocabularyFR!$A:$H,7)=0,"",VLOOKUP(A477,VocabularyFR!$A:$H,7)),"")</f>
        <v/>
      </c>
      <c r="P477" s="12" t="str">
        <f>IF($A477&lt;&gt;"",IF(VLOOKUP($A477,Vocabulary!$A:$J,7,)&lt;&gt;"",VLOOKUP($A477,Vocabulary!$A:$J,7,),""),"")</f>
        <v>external terminology:
http://purl.org/dc/terms/issued</v>
      </c>
      <c r="Q477" s="12" t="str">
        <f>IFERROR(IF(VLOOKUP(A477,VocabularyNL!$A:$H,8)=0,"",VLOOKUP(A477,VocabularyNL!$A:$H,8)),"")</f>
        <v/>
      </c>
      <c r="R477" s="12" t="str">
        <f>IFERROR(IF(VLOOKUP(A477,VocabularyFR!$A:$H,8)=0,"",VLOOKUP(A477,VocabularyFR!$A:$H,8)),"")</f>
        <v/>
      </c>
      <c r="S477" s="12" t="str">
        <f>VLOOKUP(Table9[[#This Row],[Id]],Vocabulary!A:K,11)</f>
        <v>no</v>
      </c>
      <c r="T477" s="12" t="str">
        <f>VLOOKUP(Table9[[#This Row],[Id]],Vocabulary!A:L,12)</f>
        <v>no</v>
      </c>
    </row>
    <row r="478" spans="1:20" ht="43.2" hidden="1" x14ac:dyDescent="0.3">
      <c r="A478" s="4">
        <v>545</v>
      </c>
      <c r="B478" s="12" t="str">
        <f>IF($A478&lt;&gt;"",IF(VLOOKUP($A478,VocabularyAdoption!$A:$K,8,)=0,"",VLOOKUP($A478,VocabularyAdoption!$A:$K,8,)),"")</f>
        <v/>
      </c>
      <c r="C478" s="12" t="str">
        <f>IF($A478&lt;&gt;"",VLOOKUP($A478,Vocabulary!$A:$J,6,),"")</f>
        <v>VL</v>
      </c>
      <c r="D478" s="12" t="str">
        <f>IF($A478&lt;&gt;"",VLOOKUP($A478,Vocabulary!$A:$J,8,),"")</f>
        <v>vl-generiek-ext</v>
      </c>
      <c r="E478" s="12" t="str">
        <f>IFERROR(VLOOKUP(D478,Prefix!$A:$B,2,),"")</f>
        <v/>
      </c>
      <c r="F478" s="12" t="str">
        <f>IF($A478&lt;&gt;"",IF(VLOOKUP($A478,Vocabulary!$A:$J,9,)=0,"",VLOOKUP($A478,Vocabulary!$A:$J,9,)),"")</f>
        <v/>
      </c>
      <c r="G478" s="12" t="str">
        <f>IF($A478&lt;&gt;"",VLOOKUP($A478,Vocabulary!$A:$J,4,),"")</f>
        <v>Generic</v>
      </c>
      <c r="H478" s="12" t="str">
        <f>IF($A478&lt;&gt;"",VLOOKUP($A478,Vocabulary!$A:$J,5,),"")</f>
        <v>Property</v>
      </c>
      <c r="I478" s="12" t="str">
        <f>IF(Table9[[#This Row],[URIName]]="",IF(AND(H478="ConceptScheme",LEFT(D478,7) &lt;&gt; "inspire", LEFT(D478,4) &lt;&gt; "oeaw"),CONCATENATE("&lt;",E478,LOWER(IF(F478="",J478,F478)),"&gt;"),CONCATENATE("&lt;",E478,IF(F478="",J478,F478),"&gt;")),CONCATENATE("&lt;",Table9[[#This Row],[URIName]],"&gt;"))</f>
        <v>&lt;urenBeschikbaarheid&gt;</v>
      </c>
      <c r="J478" s="12" t="str">
        <f>IF($A478&lt;&gt;"",VLOOKUP($A478,Vocabulary!$A:$J,2,),"")</f>
        <v>urenBeschikbaarheid</v>
      </c>
      <c r="K478" s="12" t="str">
        <f>IFERROR(IF(VLOOKUP(A478,VocabularyNL!$A:$G,6)=0,"",VLOOKUP(A478,VocabularyNL!$A:$G,6)),"")</f>
        <v>urenBeschikbaarheid</v>
      </c>
      <c r="L478" s="12" t="str">
        <f>IFERROR(IF(VLOOKUP(A478,VocabularyFR!$A:$G,6)=0,"",VLOOKUP(A478,VocabularyFR!$A:$G,6)),"")</f>
        <v/>
      </c>
      <c r="M478" s="12" t="str">
        <f>IFERROR(IF(VLOOKUP(A478,Vocabulary!$A:$F,3)=0,"",VLOOKUP(A478,Vocabulary!$A:$F,3)),"")</f>
        <v/>
      </c>
      <c r="N478" s="12" t="str">
        <f>IFERROR(IF(VLOOKUP(A478,VocabularyNL!$A:$H,7)=0,"",VLOOKUP(A478,VocabularyNL!$A:$H,7)),"")</f>
        <v/>
      </c>
      <c r="O478" s="12" t="str">
        <f>IFERROR(IF(VLOOKUP(A478,VocabularyFR!$A:$H,7)=0,"",VLOOKUP(A478,VocabularyFR!$A:$H,7)),"")</f>
        <v/>
      </c>
      <c r="P478" s="12" t="str">
        <f>IF($A478&lt;&gt;"",IF(VLOOKUP($A478,Vocabulary!$A:$J,7,)&lt;&gt;"",VLOOKUP($A478,Vocabulary!$A:$J,7,),""),"")</f>
        <v>external terminology:
http://schema.org/hoursAvailable</v>
      </c>
      <c r="Q478" s="12" t="str">
        <f>IFERROR(IF(VLOOKUP(A478,VocabularyNL!$A:$H,8)=0,"",VLOOKUP(A478,VocabularyNL!$A:$H,8)),"")</f>
        <v/>
      </c>
      <c r="R478" s="12" t="str">
        <f>IFERROR(IF(VLOOKUP(A478,VocabularyFR!$A:$H,8)=0,"",VLOOKUP(A478,VocabularyFR!$A:$H,8)),"")</f>
        <v/>
      </c>
      <c r="S478" s="12" t="str">
        <f>VLOOKUP(Table9[[#This Row],[Id]],Vocabulary!A:K,11)</f>
        <v>no</v>
      </c>
      <c r="T478" s="12" t="str">
        <f>VLOOKUP(Table9[[#This Row],[Id]],Vocabulary!A:L,12)</f>
        <v>no</v>
      </c>
    </row>
    <row r="479" spans="1:20" ht="43.2" hidden="1" x14ac:dyDescent="0.3">
      <c r="A479" s="4">
        <v>546</v>
      </c>
      <c r="B479" s="12" t="str">
        <f>IF($A479&lt;&gt;"",IF(VLOOKUP($A479,VocabularyAdoption!$A:$K,8,)=0,"",VLOOKUP($A479,VocabularyAdoption!$A:$K,8,)),"")</f>
        <v/>
      </c>
      <c r="C479" s="12" t="str">
        <f>IF($A479&lt;&gt;"",VLOOKUP($A479,Vocabulary!$A:$J,6,),"")</f>
        <v>VL</v>
      </c>
      <c r="D479" s="12" t="str">
        <f>IF($A479&lt;&gt;"",VLOOKUP($A479,Vocabulary!$A:$J,8,),"")</f>
        <v>vl-generiek-ext</v>
      </c>
      <c r="E479" s="12" t="str">
        <f>IFERROR(VLOOKUP(D479,Prefix!$A:$B,2,),"")</f>
        <v/>
      </c>
      <c r="F479" s="12" t="str">
        <f>IF($A479&lt;&gt;"",IF(VLOOKUP($A479,Vocabulary!$A:$J,9,)=0,"",VLOOKUP($A479,Vocabulary!$A:$J,9,)),"")</f>
        <v/>
      </c>
      <c r="G479" s="12" t="str">
        <f>IF($A479&lt;&gt;"",VLOOKUP($A479,Vocabulary!$A:$J,4,),"")</f>
        <v>Generic</v>
      </c>
      <c r="H479" s="12" t="str">
        <f>IF($A479&lt;&gt;"",VLOOKUP($A479,Vocabulary!$A:$J,5,),"")</f>
        <v>Property</v>
      </c>
      <c r="I479" s="12" t="str">
        <f>IF(Table9[[#This Row],[URIName]]="",IF(AND(H479="ConceptScheme",LEFT(D479,7) &lt;&gt; "inspire", LEFT(D479,4) &lt;&gt; "oeaw"),CONCATENATE("&lt;",E479,LOWER(IF(F479="",J479,F479)),"&gt;"),CONCATENATE("&lt;",E479,IF(F479="",J479,F479),"&gt;")),CONCATENATE("&lt;",Table9[[#This Row],[URIName]],"&gt;"))</f>
        <v>&lt;wasGeassocieerdMet&gt;</v>
      </c>
      <c r="J479" s="12" t="str">
        <f>IF($A479&lt;&gt;"",VLOOKUP($A479,Vocabulary!$A:$J,2,),"")</f>
        <v>wasGeassocieerdMet</v>
      </c>
      <c r="K479" s="12" t="str">
        <f>IFERROR(IF(VLOOKUP(A479,VocabularyNL!$A:$G,6)=0,"",VLOOKUP(A479,VocabularyNL!$A:$G,6)),"")</f>
        <v>wasGeassocieerdMet</v>
      </c>
      <c r="L479" s="12" t="str">
        <f>IFERROR(IF(VLOOKUP(A479,VocabularyFR!$A:$G,6)=0,"",VLOOKUP(A479,VocabularyFR!$A:$G,6)),"")</f>
        <v/>
      </c>
      <c r="M479" s="12" t="str">
        <f>IFERROR(IF(VLOOKUP(A479,Vocabulary!$A:$F,3)=0,"",VLOOKUP(A479,Vocabulary!$A:$F,3)),"")</f>
        <v/>
      </c>
      <c r="N479" s="12" t="str">
        <f>IFERROR(IF(VLOOKUP(A479,VocabularyNL!$A:$H,7)=0,"",VLOOKUP(A479,VocabularyNL!$A:$H,7)),"")</f>
        <v/>
      </c>
      <c r="O479" s="12" t="str">
        <f>IFERROR(IF(VLOOKUP(A479,VocabularyFR!$A:$H,7)=0,"",VLOOKUP(A479,VocabularyFR!$A:$H,7)),"")</f>
        <v/>
      </c>
      <c r="P479" s="12" t="str">
        <f>IF($A479&lt;&gt;"",IF(VLOOKUP($A479,Vocabulary!$A:$J,7,)&lt;&gt;"",VLOOKUP($A479,Vocabulary!$A:$J,7,),""),"")</f>
        <v>external terminology:
http://www.w3.org/ns/prov#wasAssociatedWith</v>
      </c>
      <c r="Q479" s="12" t="str">
        <f>IFERROR(IF(VLOOKUP(A479,VocabularyNL!$A:$H,8)=0,"",VLOOKUP(A479,VocabularyNL!$A:$H,8)),"")</f>
        <v/>
      </c>
      <c r="R479" s="12" t="str">
        <f>IFERROR(IF(VLOOKUP(A479,VocabularyFR!$A:$H,8)=0,"",VLOOKUP(A479,VocabularyFR!$A:$H,8)),"")</f>
        <v/>
      </c>
      <c r="S479" s="12" t="str">
        <f>VLOOKUP(Table9[[#This Row],[Id]],Vocabulary!A:K,11)</f>
        <v>no</v>
      </c>
      <c r="T479" s="12" t="str">
        <f>VLOOKUP(Table9[[#This Row],[Id]],Vocabulary!A:L,12)</f>
        <v>no</v>
      </c>
    </row>
    <row r="480" spans="1:20" ht="28.8" hidden="1" x14ac:dyDescent="0.3">
      <c r="A480" s="4">
        <v>547</v>
      </c>
      <c r="B480" s="12" t="str">
        <f>IF($A480&lt;&gt;"",IF(VLOOKUP($A480,VocabularyAdoption!$A:$K,8,)=0,"",VLOOKUP($A480,VocabularyAdoption!$A:$K,8,)),"")</f>
        <v/>
      </c>
      <c r="C480" s="12" t="str">
        <f>IF($A480&lt;&gt;"",VLOOKUP($A480,Vocabulary!$A:$J,6,),"")</f>
        <v>VL</v>
      </c>
      <c r="D480" s="12" t="str">
        <f>IF($A480&lt;&gt;"",VLOOKUP($A480,Vocabulary!$A:$J,8,),"")</f>
        <v>vl-adres-ext</v>
      </c>
      <c r="E480" s="12" t="str">
        <f>IFERROR(VLOOKUP(D480,Prefix!$A:$B,2,),"")</f>
        <v/>
      </c>
      <c r="F480" s="12" t="str">
        <f>IF($A480&lt;&gt;"",IF(VLOOKUP($A480,Vocabulary!$A:$J,9,)=0,"",VLOOKUP($A480,Vocabulary!$A:$J,9,)),"")</f>
        <v/>
      </c>
      <c r="G480" s="12" t="str">
        <f>IF($A480&lt;&gt;"",VLOOKUP($A480,Vocabulary!$A:$J,4,),"")</f>
        <v>Location</v>
      </c>
      <c r="H480" s="12" t="str">
        <f>IF($A480&lt;&gt;"",VLOOKUP($A480,Vocabulary!$A:$J,5,),"")</f>
        <v>Property</v>
      </c>
      <c r="I480" s="12" t="str">
        <f>IF(Table9[[#This Row],[URIName]]="",IF(AND(H480="ConceptScheme",LEFT(D480,7) &lt;&gt; "inspire", LEFT(D480,4) &lt;&gt; "oeaw"),CONCATENATE("&lt;",E480,LOWER(IF(F480="",J480,F480)),"&gt;"),CONCATENATE("&lt;",E480,IF(F480="",J480,F480),"&gt;")),CONCATENATE("&lt;",Table9[[#This Row],[URIName]],"&gt;"))</f>
        <v>&lt;administratieveEenheidNiveau1&gt;</v>
      </c>
      <c r="J480" s="12" t="str">
        <f>IF($A480&lt;&gt;"",VLOOKUP($A480,Vocabulary!$A:$J,2,),"")</f>
        <v>administratieveEenheidNiveau1</v>
      </c>
      <c r="K480" s="12" t="str">
        <f>IFERROR(IF(VLOOKUP(A480,VocabularyNL!$A:$G,6)=0,"",VLOOKUP(A480,VocabularyNL!$A:$G,6)),"")</f>
        <v>administratieveEenheidNiveau1</v>
      </c>
      <c r="L480" s="12" t="str">
        <f>IFERROR(IF(VLOOKUP(A480,VocabularyFR!$A:$G,6)=0,"",VLOOKUP(A480,VocabularyFR!$A:$G,6)),"")</f>
        <v/>
      </c>
      <c r="M480" s="12" t="str">
        <f>IFERROR(IF(VLOOKUP(A480,Vocabulary!$A:$F,3)=0,"",VLOOKUP(A480,Vocabulary!$A:$F,3)),"")</f>
        <v>The uppermost administrative unit for the address, almost always a country.</v>
      </c>
      <c r="N480" s="12" t="str">
        <f>IFERROR(IF(VLOOKUP(A480,VocabularyNL!$A:$H,7)=0,"",VLOOKUP(A480,VocabularyNL!$A:$H,7)),"")</f>
        <v>The uppermost administrative unit for the address, almost always a country.</v>
      </c>
      <c r="O480" s="12" t="str">
        <f>IFERROR(IF(VLOOKUP(A480,VocabularyFR!$A:$H,7)=0,"",VLOOKUP(A480,VocabularyFR!$A:$H,7)),"")</f>
        <v/>
      </c>
      <c r="P480" s="12" t="str">
        <f>IF($A480&lt;&gt;"",IF(VLOOKUP($A480,Vocabulary!$A:$J,7,)&lt;&gt;"",VLOOKUP($A480,Vocabulary!$A:$J,7,),""),"")</f>
        <v>external terminology:
http://www.w3.org/ns/locn#adminUnitL1</v>
      </c>
      <c r="Q480" s="12" t="str">
        <f>IFERROR(IF(VLOOKUP(A480,VocabularyNL!$A:$H,8)=0,"",VLOOKUP(A480,VocabularyNL!$A:$H,8)),"")</f>
        <v/>
      </c>
      <c r="R480" s="12" t="str">
        <f>IFERROR(IF(VLOOKUP(A480,VocabularyFR!$A:$H,8)=0,"",VLOOKUP(A480,VocabularyFR!$A:$H,8)),"")</f>
        <v/>
      </c>
      <c r="S480" s="12" t="str">
        <f>VLOOKUP(Table9[[#This Row],[Id]],Vocabulary!A:K,11)</f>
        <v>no</v>
      </c>
      <c r="T480" s="12" t="str">
        <f>VLOOKUP(Table9[[#This Row],[Id]],Vocabulary!A:L,12)</f>
        <v>no</v>
      </c>
    </row>
    <row r="481" spans="1:20" ht="43.2" hidden="1" x14ac:dyDescent="0.3">
      <c r="A481" s="4">
        <v>548</v>
      </c>
      <c r="B481" s="12" t="str">
        <f>IF($A481&lt;&gt;"",IF(VLOOKUP($A481,VocabularyAdoption!$A:$K,8,)=0,"",VLOOKUP($A481,VocabularyAdoption!$A:$K,8,)),"")</f>
        <v/>
      </c>
      <c r="C481" s="12" t="str">
        <f>IF($A481&lt;&gt;"",VLOOKUP($A481,Vocabulary!$A:$J,6,),"")</f>
        <v>VL</v>
      </c>
      <c r="D481" s="12" t="str">
        <f>IF($A481&lt;&gt;"",VLOOKUP($A481,Vocabulary!$A:$J,8,),"")</f>
        <v>vl-adres-ext</v>
      </c>
      <c r="E481" s="12" t="str">
        <f>IFERROR(VLOOKUP(D481,Prefix!$A:$B,2,),"")</f>
        <v/>
      </c>
      <c r="F481" s="12" t="str">
        <f>IF($A481&lt;&gt;"",IF(VLOOKUP($A481,Vocabulary!$A:$J,9,)=0,"",VLOOKUP($A481,Vocabulary!$A:$J,9,)),"")</f>
        <v/>
      </c>
      <c r="G481" s="12" t="str">
        <f>IF($A481&lt;&gt;"",VLOOKUP($A481,Vocabulary!$A:$J,4,),"")</f>
        <v>Location</v>
      </c>
      <c r="H481" s="12" t="str">
        <f>IF($A481&lt;&gt;"",VLOOKUP($A481,Vocabulary!$A:$J,5,),"")</f>
        <v>Property</v>
      </c>
      <c r="I481" s="12" t="str">
        <f>IF(Table9[[#This Row],[URIName]]="",IF(AND(H481="ConceptScheme",LEFT(D481,7) &lt;&gt; "inspire", LEFT(D481,4) &lt;&gt; "oeaw"),CONCATENATE("&lt;",E481,LOWER(IF(F481="",J481,F481)),"&gt;"),CONCATENATE("&lt;",E481,IF(F481="",J481,F481),"&gt;")),CONCATENATE("&lt;",Table9[[#This Row],[URIName]],"&gt;"))</f>
        <v>&lt;administratieveEenheidNiveau2&gt;</v>
      </c>
      <c r="J481" s="12" t="str">
        <f>IF($A481&lt;&gt;"",VLOOKUP($A481,Vocabulary!$A:$J,2,),"")</f>
        <v>administratieveEenheidNiveau2</v>
      </c>
      <c r="K481" s="12" t="str">
        <f>IFERROR(IF(VLOOKUP(A481,VocabularyNL!$A:$G,6)=0,"",VLOOKUP(A481,VocabularyNL!$A:$G,6)),"")</f>
        <v>administratieveEenheidNiveau2</v>
      </c>
      <c r="L481" s="12" t="str">
        <f>IFERROR(IF(VLOOKUP(A481,VocabularyFR!$A:$G,6)=0,"",VLOOKUP(A481,VocabularyFR!$A:$G,6)),"")</f>
        <v/>
      </c>
      <c r="M481" s="12" t="str">
        <f>IFERROR(IF(VLOOKUP(A481,Vocabulary!$A:$F,3)=0,"",VLOOKUP(A481,Vocabulary!$A:$F,3)),"")</f>
        <v>The region of the address, usually a county, state or other such area that typically encompasses several localities.</v>
      </c>
      <c r="N481" s="12" t="str">
        <f>IFERROR(IF(VLOOKUP(A481,VocabularyNL!$A:$H,7)=0,"",VLOOKUP(A481,VocabularyNL!$A:$H,7)),"")</f>
        <v>The region of the address, usually a county, state or other such area that typically encompasses several localities.</v>
      </c>
      <c r="O481" s="12" t="str">
        <f>IFERROR(IF(VLOOKUP(A481,VocabularyFR!$A:$H,7)=0,"",VLOOKUP(A481,VocabularyFR!$A:$H,7)),"")</f>
        <v/>
      </c>
      <c r="P481" s="12" t="str">
        <f>IF($A481&lt;&gt;"",IF(VLOOKUP($A481,Vocabulary!$A:$J,7,)&lt;&gt;"",VLOOKUP($A481,Vocabulary!$A:$J,7,),""),"")</f>
        <v>external terminology:
http://www.w3.org/ns/locn#adminUnitL2</v>
      </c>
      <c r="Q481" s="12" t="str">
        <f>IFERROR(IF(VLOOKUP(A481,VocabularyNL!$A:$H,8)=0,"",VLOOKUP(A481,VocabularyNL!$A:$H,8)),"")</f>
        <v/>
      </c>
      <c r="R481" s="12" t="str">
        <f>IFERROR(IF(VLOOKUP(A481,VocabularyFR!$A:$H,8)=0,"",VLOOKUP(A481,VocabularyFR!$A:$H,8)),"")</f>
        <v/>
      </c>
      <c r="S481" s="12" t="str">
        <f>VLOOKUP(Table9[[#This Row],[Id]],Vocabulary!A:K,11)</f>
        <v>no</v>
      </c>
      <c r="T481" s="12" t="str">
        <f>VLOOKUP(Table9[[#This Row],[Id]],Vocabulary!A:L,12)</f>
        <v>no</v>
      </c>
    </row>
    <row r="482" spans="1:20" ht="28.8" hidden="1" x14ac:dyDescent="0.3">
      <c r="A482" s="4">
        <v>549</v>
      </c>
      <c r="B482" s="12" t="str">
        <f>IF($A482&lt;&gt;"",IF(VLOOKUP($A482,VocabularyAdoption!$A:$K,8,)=0,"",VLOOKUP($A482,VocabularyAdoption!$A:$K,8,)),"")</f>
        <v/>
      </c>
      <c r="C482" s="12" t="str">
        <f>IF($A482&lt;&gt;"",VLOOKUP($A482,Vocabulary!$A:$J,6,),"")</f>
        <v>VL</v>
      </c>
      <c r="D482" s="12" t="str">
        <f>IF($A482&lt;&gt;"",VLOOKUP($A482,Vocabulary!$A:$J,8,),"")</f>
        <v>vl-adres-ext</v>
      </c>
      <c r="E482" s="12" t="str">
        <f>IFERROR(VLOOKUP(D482,Prefix!$A:$B,2,),"")</f>
        <v/>
      </c>
      <c r="F482" s="12" t="str">
        <f>IF($A482&lt;&gt;"",IF(VLOOKUP($A482,Vocabulary!$A:$J,9,)=0,"",VLOOKUP($A482,Vocabulary!$A:$J,9,)),"")</f>
        <v/>
      </c>
      <c r="G482" s="12" t="str">
        <f>IF($A482&lt;&gt;"",VLOOKUP($A482,Vocabulary!$A:$J,4,),"")</f>
        <v>Location</v>
      </c>
      <c r="H482" s="12" t="str">
        <f>IF($A482&lt;&gt;"",VLOOKUP($A482,Vocabulary!$A:$J,5,),"")</f>
        <v>Property</v>
      </c>
      <c r="I482" s="12" t="str">
        <f>IF(Table9[[#This Row],[URIName]]="",IF(AND(H482="ConceptScheme",LEFT(D482,7) &lt;&gt; "inspire", LEFT(D482,4) &lt;&gt; "oeaw"),CONCATENATE("&lt;",E482,LOWER(IF(F482="",J482,F482)),"&gt;"),CONCATENATE("&lt;",E482,IF(F482="",J482,F482),"&gt;")),CONCATENATE("&lt;",Table9[[#This Row],[URIName]],"&gt;"))</f>
        <v>&lt;adresgebied&gt;</v>
      </c>
      <c r="J482" s="12" t="str">
        <f>IF($A482&lt;&gt;"",VLOOKUP($A482,Vocabulary!$A:$J,2,),"")</f>
        <v>adresgebied</v>
      </c>
      <c r="K482" s="12" t="str">
        <f>IFERROR(IF(VLOOKUP(A482,VocabularyNL!$A:$G,6)=0,"",VLOOKUP(A482,VocabularyNL!$A:$G,6)),"")</f>
        <v>adresgebied</v>
      </c>
      <c r="L482" s="12" t="str">
        <f>IFERROR(IF(VLOOKUP(A482,VocabularyFR!$A:$G,6)=0,"",VLOOKUP(A482,VocabularyFR!$A:$G,6)),"")</f>
        <v/>
      </c>
      <c r="M482" s="12" t="str">
        <f>IFERROR(IF(VLOOKUP(A482,Vocabulary!$A:$F,3)=0,"",VLOOKUP(A482,Vocabulary!$A:$F,3)),"")</f>
        <v/>
      </c>
      <c r="N482" s="12" t="str">
        <f>IFERROR(IF(VLOOKUP(A482,VocabularyNL!$A:$H,7)=0,"",VLOOKUP(A482,VocabularyNL!$A:$H,7)),"")</f>
        <v/>
      </c>
      <c r="O482" s="12" t="str">
        <f>IFERROR(IF(VLOOKUP(A482,VocabularyFR!$A:$H,7)=0,"",VLOOKUP(A482,VocabularyFR!$A:$H,7)),"")</f>
        <v/>
      </c>
      <c r="P482" s="12" t="str">
        <f>IF($A482&lt;&gt;"",IF(VLOOKUP($A482,Vocabulary!$A:$J,7,)&lt;&gt;"",VLOOKUP($A482,Vocabulary!$A:$J,7,),""),"")</f>
        <v>external terminology:
http://www.w3.org/ns/locn#addressArea</v>
      </c>
      <c r="Q482" s="12" t="str">
        <f>IFERROR(IF(VLOOKUP(A482,VocabularyNL!$A:$H,8)=0,"",VLOOKUP(A482,VocabularyNL!$A:$H,8)),"")</f>
        <v/>
      </c>
      <c r="R482" s="12" t="str">
        <f>IFERROR(IF(VLOOKUP(A482,VocabularyFR!$A:$H,8)=0,"",VLOOKUP(A482,VocabularyFR!$A:$H,8)),"")</f>
        <v/>
      </c>
      <c r="S482" s="12" t="str">
        <f>VLOOKUP(Table9[[#This Row],[Id]],Vocabulary!A:K,11)</f>
        <v>no</v>
      </c>
      <c r="T482" s="12" t="str">
        <f>VLOOKUP(Table9[[#This Row],[Id]],Vocabulary!A:L,12)</f>
        <v>no</v>
      </c>
    </row>
    <row r="483" spans="1:20" ht="28.8" hidden="1" x14ac:dyDescent="0.3">
      <c r="A483" s="4">
        <v>550</v>
      </c>
      <c r="B483" s="12" t="str">
        <f>IF($A483&lt;&gt;"",IF(VLOOKUP($A483,VocabularyAdoption!$A:$K,8,)=0,"",VLOOKUP($A483,VocabularyAdoption!$A:$K,8,)),"")</f>
        <v/>
      </c>
      <c r="C483" s="12" t="str">
        <f>IF($A483&lt;&gt;"",VLOOKUP($A483,Vocabulary!$A:$J,6,),"")</f>
        <v>VL</v>
      </c>
      <c r="D483" s="12" t="str">
        <f>IF($A483&lt;&gt;"",VLOOKUP($A483,Vocabulary!$A:$J,8,),"")</f>
        <v>vl-adres-ext</v>
      </c>
      <c r="E483" s="12" t="str">
        <f>IFERROR(VLOOKUP(D483,Prefix!$A:$B,2,),"")</f>
        <v/>
      </c>
      <c r="F483" s="12" t="str">
        <f>IF($A483&lt;&gt;"",IF(VLOOKUP($A483,Vocabulary!$A:$J,9,)=0,"",VLOOKUP($A483,Vocabulary!$A:$J,9,)),"")</f>
        <v/>
      </c>
      <c r="G483" s="12" t="str">
        <f>IF($A483&lt;&gt;"",VLOOKUP($A483,Vocabulary!$A:$J,4,),"")</f>
        <v>Location</v>
      </c>
      <c r="H483" s="12" t="str">
        <f>IF($A483&lt;&gt;"",VLOOKUP($A483,Vocabulary!$A:$J,5,),"")</f>
        <v>Class</v>
      </c>
      <c r="I483" s="12" t="str">
        <f>IF(Table9[[#This Row],[URIName]]="",IF(AND(H483="ConceptScheme",LEFT(D483,7) &lt;&gt; "inspire", LEFT(D483,4) &lt;&gt; "oeaw"),CONCATENATE("&lt;",E483,LOWER(IF(F483="",J483,F483)),"&gt;"),CONCATENATE("&lt;",E483,IF(F483="",J483,F483),"&gt;")),CONCATENATE("&lt;",Table9[[#This Row],[URIName]],"&gt;"))</f>
        <v>&lt;Adresvoorstelling&gt;</v>
      </c>
      <c r="J483" s="12" t="str">
        <f>IF($A483&lt;&gt;"",VLOOKUP($A483,Vocabulary!$A:$J,2,),"")</f>
        <v>Adresvoorstelling</v>
      </c>
      <c r="K483" s="12" t="str">
        <f>IFERROR(IF(VLOOKUP(A483,VocabularyNL!$A:$G,6)=0,"",VLOOKUP(A483,VocabularyNL!$A:$G,6)),"")</f>
        <v>Adresvoorstelling</v>
      </c>
      <c r="L483" s="12" t="str">
        <f>IFERROR(IF(VLOOKUP(A483,VocabularyFR!$A:$G,6)=0,"",VLOOKUP(A483,VocabularyFR!$A:$G,6)),"")</f>
        <v/>
      </c>
      <c r="M483" s="12" t="str">
        <f>IFERROR(IF(VLOOKUP(A483,Vocabulary!$A:$F,3)=0,"",VLOOKUP(A483,Vocabulary!$A:$F,3)),"")</f>
        <v/>
      </c>
      <c r="N483" s="12" t="str">
        <f>IFERROR(IF(VLOOKUP(A483,VocabularyNL!$A:$H,7)=0,"",VLOOKUP(A483,VocabularyNL!$A:$H,7)),"")</f>
        <v/>
      </c>
      <c r="O483" s="12" t="str">
        <f>IFERROR(IF(VLOOKUP(A483,VocabularyFR!$A:$H,7)=0,"",VLOOKUP(A483,VocabularyFR!$A:$H,7)),"")</f>
        <v/>
      </c>
      <c r="P483" s="12" t="str">
        <f>IF($A483&lt;&gt;"",IF(VLOOKUP($A483,Vocabulary!$A:$J,7,)&lt;&gt;"",VLOOKUP($A483,Vocabulary!$A:$J,7,),""),"")</f>
        <v>external terminology:
http://www.w3.org/ns/locn#Address</v>
      </c>
      <c r="Q483" s="12" t="str">
        <f>IFERROR(IF(VLOOKUP(A483,VocabularyNL!$A:$H,8)=0,"",VLOOKUP(A483,VocabularyNL!$A:$H,8)),"")</f>
        <v/>
      </c>
      <c r="R483" s="12" t="str">
        <f>IFERROR(IF(VLOOKUP(A483,VocabularyFR!$A:$H,8)=0,"",VLOOKUP(A483,VocabularyFR!$A:$H,8)),"")</f>
        <v/>
      </c>
      <c r="S483" s="12" t="str">
        <f>VLOOKUP(Table9[[#This Row],[Id]],Vocabulary!A:K,11)</f>
        <v>no</v>
      </c>
      <c r="T483" s="12" t="str">
        <f>VLOOKUP(Table9[[#This Row],[Id]],Vocabulary!A:L,12)</f>
        <v>no</v>
      </c>
    </row>
    <row r="484" spans="1:20" ht="43.2" hidden="1" x14ac:dyDescent="0.3">
      <c r="A484" s="4">
        <v>551</v>
      </c>
      <c r="B484" s="12" t="str">
        <f>IF($A484&lt;&gt;"",IF(VLOOKUP($A484,VocabularyAdoption!$A:$K,8,)=0,"",VLOOKUP($A484,VocabularyAdoption!$A:$K,8,)),"")</f>
        <v/>
      </c>
      <c r="C484" s="12" t="str">
        <f>IF($A484&lt;&gt;"",VLOOKUP($A484,Vocabulary!$A:$J,6,),"")</f>
        <v>VL</v>
      </c>
      <c r="D484" s="12" t="str">
        <f>IF($A484&lt;&gt;"",VLOOKUP($A484,Vocabulary!$A:$J,8,),"")</f>
        <v>vl-adres-ext</v>
      </c>
      <c r="E484" s="12" t="str">
        <f>IFERROR(VLOOKUP(D484,Prefix!$A:$B,2,),"")</f>
        <v/>
      </c>
      <c r="F484" s="12" t="str">
        <f>IF($A484&lt;&gt;"",IF(VLOOKUP($A484,Vocabulary!$A:$J,9,)=0,"",VLOOKUP($A484,Vocabulary!$A:$J,9,)),"")</f>
        <v/>
      </c>
      <c r="G484" s="12" t="str">
        <f>IF($A484&lt;&gt;"",VLOOKUP($A484,Vocabulary!$A:$J,4,),"")</f>
        <v>Location</v>
      </c>
      <c r="H484" s="12" t="str">
        <f>IF($A484&lt;&gt;"",VLOOKUP($A484,Vocabulary!$A:$J,5,),"")</f>
        <v>Property</v>
      </c>
      <c r="I484" s="12" t="str">
        <f>IF(Table9[[#This Row],[URIName]]="",IF(AND(H484="ConceptScheme",LEFT(D484,7) &lt;&gt; "inspire", LEFT(D484,4) &lt;&gt; "oeaw"),CONCATENATE("&lt;",E484,LOWER(IF(F484="",J484,F484)),"&gt;"),CONCATENATE("&lt;",E484,IF(F484="",J484,F484),"&gt;")),CONCATENATE("&lt;",Table9[[#This Row],[URIName]],"&gt;"))</f>
        <v>&lt;label&gt;</v>
      </c>
      <c r="J484" s="12" t="str">
        <f>IF($A484&lt;&gt;"",VLOOKUP($A484,Vocabulary!$A:$J,2,),"")</f>
        <v>label</v>
      </c>
      <c r="K484" s="12" t="str">
        <f>IFERROR(IF(VLOOKUP(A484,VocabularyNL!$A:$G,6)=0,"",VLOOKUP(A484,VocabularyNL!$A:$G,6)),"")</f>
        <v>label</v>
      </c>
      <c r="L484" s="12" t="str">
        <f>IFERROR(IF(VLOOKUP(A484,VocabularyFR!$A:$G,6)=0,"",VLOOKUP(A484,VocabularyFR!$A:$G,6)),"")</f>
        <v/>
      </c>
      <c r="M484" s="12" t="str">
        <f>IFERROR(IF(VLOOKUP(A484,Vocabulary!$A:$F,3)=0,"",VLOOKUP(A484,Vocabulary!$A:$F,3)),"")</f>
        <v/>
      </c>
      <c r="N484" s="12" t="str">
        <f>IFERROR(IF(VLOOKUP(A484,VocabularyNL!$A:$H,7)=0,"",VLOOKUP(A484,VocabularyNL!$A:$H,7)),"")</f>
        <v/>
      </c>
      <c r="O484" s="12" t="str">
        <f>IFERROR(IF(VLOOKUP(A484,VocabularyFR!$A:$H,7)=0,"",VLOOKUP(A484,VocabularyFR!$A:$H,7)),"")</f>
        <v/>
      </c>
      <c r="P484" s="12" t="str">
        <f>IF($A484&lt;&gt;"",IF(VLOOKUP($A484,Vocabulary!$A:$J,7,)&lt;&gt;"",VLOOKUP($A484,Vocabulary!$A:$J,7,),""),"")</f>
        <v>external terminology:
http://www.w3.org/2000/01/rdf-schema#label</v>
      </c>
      <c r="Q484" s="12" t="str">
        <f>IFERROR(IF(VLOOKUP(A484,VocabularyNL!$A:$H,8)=0,"",VLOOKUP(A484,VocabularyNL!$A:$H,8)),"")</f>
        <v/>
      </c>
      <c r="R484" s="12" t="str">
        <f>IFERROR(IF(VLOOKUP(A484,VocabularyFR!$A:$H,8)=0,"",VLOOKUP(A484,VocabularyFR!$A:$H,8)),"")</f>
        <v/>
      </c>
      <c r="S484" s="12" t="str">
        <f>VLOOKUP(Table9[[#This Row],[Id]],Vocabulary!A:K,11)</f>
        <v>no</v>
      </c>
      <c r="T484" s="12" t="str">
        <f>VLOOKUP(Table9[[#This Row],[Id]],Vocabulary!A:L,12)</f>
        <v>no</v>
      </c>
    </row>
    <row r="485" spans="1:20" ht="43.2" hidden="1" x14ac:dyDescent="0.3">
      <c r="A485" s="4">
        <v>552</v>
      </c>
      <c r="B485" s="12" t="str">
        <f>IF($A485&lt;&gt;"",IF(VLOOKUP($A485,VocabularyAdoption!$A:$K,8,)=0,"",VLOOKUP($A485,VocabularyAdoption!$A:$K,8,)),"")</f>
        <v/>
      </c>
      <c r="C485" s="12" t="str">
        <f>IF($A485&lt;&gt;"",VLOOKUP($A485,Vocabulary!$A:$J,6,),"")</f>
        <v>VL</v>
      </c>
      <c r="D485" s="12" t="str">
        <f>IF($A485&lt;&gt;"",VLOOKUP($A485,Vocabulary!$A:$J,8,),"")</f>
        <v>vl-adres-ext</v>
      </c>
      <c r="E485" s="12" t="str">
        <f>IFERROR(VLOOKUP(D485,Prefix!$A:$B,2,),"")</f>
        <v/>
      </c>
      <c r="F485" s="12" t="str">
        <f>IF($A485&lt;&gt;"",IF(VLOOKUP($A485,Vocabulary!$A:$J,9,)=0,"",VLOOKUP($A485,Vocabulary!$A:$J,9,)),"")</f>
        <v/>
      </c>
      <c r="G485" s="12" t="str">
        <f>IF($A485&lt;&gt;"",VLOOKUP($A485,Vocabulary!$A:$J,4,),"")</f>
        <v>Location</v>
      </c>
      <c r="H485" s="12" t="str">
        <f>IF($A485&lt;&gt;"",VLOOKUP($A485,Vocabulary!$A:$J,5,),"")</f>
        <v>Property</v>
      </c>
      <c r="I485" s="12" t="str">
        <f>IF(Table9[[#This Row],[URIName]]="",IF(AND(H485="ConceptScheme",LEFT(D485,7) &lt;&gt; "inspire", LEFT(D485,4) &lt;&gt; "oeaw"),CONCATENATE("&lt;",E485,LOWER(IF(F485="",J485,F485)),"&gt;"),CONCATENATE("&lt;",E485,IF(F485="",J485,F485),"&gt;")),CONCATENATE("&lt;",Table9[[#This Row],[URIName]],"&gt;"))</f>
        <v>&lt;locatieaanduiding&gt;</v>
      </c>
      <c r="J485" s="12" t="str">
        <f>IF($A485&lt;&gt;"",VLOOKUP($A485,Vocabulary!$A:$J,2,),"")</f>
        <v>locatieaanduiding</v>
      </c>
      <c r="K485" s="12" t="str">
        <f>IFERROR(IF(VLOOKUP(A485,VocabularyNL!$A:$G,6)=0,"",VLOOKUP(A485,VocabularyNL!$A:$G,6)),"")</f>
        <v>locatieaanduiding</v>
      </c>
      <c r="L485" s="12" t="str">
        <f>IFERROR(IF(VLOOKUP(A485,VocabularyFR!$A:$G,6)=0,"",VLOOKUP(A485,VocabularyFR!$A:$G,6)),"")</f>
        <v/>
      </c>
      <c r="M485" s="12" t="str">
        <f>IFERROR(IF(VLOOKUP(A485,Vocabulary!$A:$F,3)=0,"",VLOOKUP(A485,Vocabulary!$A:$F,3)),"")</f>
        <v/>
      </c>
      <c r="N485" s="12" t="str">
        <f>IFERROR(IF(VLOOKUP(A485,VocabularyNL!$A:$H,7)=0,"",VLOOKUP(A485,VocabularyNL!$A:$H,7)),"")</f>
        <v/>
      </c>
      <c r="O485" s="12" t="str">
        <f>IFERROR(IF(VLOOKUP(A485,VocabularyFR!$A:$H,7)=0,"",VLOOKUP(A485,VocabularyFR!$A:$H,7)),"")</f>
        <v/>
      </c>
      <c r="P485" s="12" t="str">
        <f>IF($A485&lt;&gt;"",IF(VLOOKUP($A485,Vocabulary!$A:$J,7,)&lt;&gt;"",VLOOKUP($A485,Vocabulary!$A:$J,7,),""),"")</f>
        <v>external terminology:
http://www.w3.org/ns/locn#locatorDesignator</v>
      </c>
      <c r="Q485" s="12" t="str">
        <f>IFERROR(IF(VLOOKUP(A485,VocabularyNL!$A:$H,8)=0,"",VLOOKUP(A485,VocabularyNL!$A:$H,8)),"")</f>
        <v/>
      </c>
      <c r="R485" s="12" t="str">
        <f>IFERROR(IF(VLOOKUP(A485,VocabularyFR!$A:$H,8)=0,"",VLOOKUP(A485,VocabularyFR!$A:$H,8)),"")</f>
        <v/>
      </c>
      <c r="S485" s="12" t="str">
        <f>VLOOKUP(Table9[[#This Row],[Id]],Vocabulary!A:K,11)</f>
        <v>no</v>
      </c>
      <c r="T485" s="12" t="str">
        <f>VLOOKUP(Table9[[#This Row],[Id]],Vocabulary!A:L,12)</f>
        <v>no</v>
      </c>
    </row>
    <row r="486" spans="1:20" ht="72" hidden="1" x14ac:dyDescent="0.3">
      <c r="A486" s="4">
        <v>553</v>
      </c>
      <c r="B486" s="12" t="str">
        <f>IF($A486&lt;&gt;"",IF(VLOOKUP($A486,VocabularyAdoption!$A:$K,8,)=0,"",VLOOKUP($A486,VocabularyAdoption!$A:$K,8,)),"")</f>
        <v/>
      </c>
      <c r="C486" s="12" t="str">
        <f>IF($A486&lt;&gt;"",VLOOKUP($A486,Vocabulary!$A:$J,6,),"")</f>
        <v>VL</v>
      </c>
      <c r="D486" s="12" t="str">
        <f>IF($A486&lt;&gt;"",VLOOKUP($A486,Vocabulary!$A:$J,8,),"")</f>
        <v>vl-adres-ext</v>
      </c>
      <c r="E486" s="12" t="str">
        <f>IFERROR(VLOOKUP(D486,Prefix!$A:$B,2,),"")</f>
        <v/>
      </c>
      <c r="F486" s="12" t="str">
        <f>IF($A486&lt;&gt;"",IF(VLOOKUP($A486,Vocabulary!$A:$J,9,)=0,"",VLOOKUP($A486,Vocabulary!$A:$J,9,)),"")</f>
        <v/>
      </c>
      <c r="G486" s="12" t="str">
        <f>IF($A486&lt;&gt;"",VLOOKUP($A486,Vocabulary!$A:$J,4,),"")</f>
        <v>Location</v>
      </c>
      <c r="H486" s="12" t="str">
        <f>IF($A486&lt;&gt;"",VLOOKUP($A486,Vocabulary!$A:$J,5,),"")</f>
        <v>Property</v>
      </c>
      <c r="I486" s="12" t="str">
        <f>IF(Table9[[#This Row],[URIName]]="",IF(AND(H486="ConceptScheme",LEFT(D486,7) &lt;&gt; "inspire", LEFT(D486,4) &lt;&gt; "oeaw"),CONCATENATE("&lt;",E486,LOWER(IF(F486="",J486,F486)),"&gt;"),CONCATENATE("&lt;",E486,IF(F486="",J486,F486),"&gt;")),CONCATENATE("&lt;",Table9[[#This Row],[URIName]],"&gt;"))</f>
        <v>&lt;locatienaam&gt;</v>
      </c>
      <c r="J486" s="12" t="str">
        <f>IF($A486&lt;&gt;"",VLOOKUP($A486,Vocabulary!$A:$J,2,),"")</f>
        <v>locatienaam</v>
      </c>
      <c r="K486" s="12" t="str">
        <f>IFERROR(IF(VLOOKUP(A486,VocabularyNL!$A:$G,6)=0,"",VLOOKUP(A486,VocabularyNL!$A:$G,6)),"")</f>
        <v>locatienaam</v>
      </c>
      <c r="L486" s="12" t="str">
        <f>IFERROR(IF(VLOOKUP(A486,VocabularyFR!$A:$G,6)=0,"",VLOOKUP(A486,VocabularyFR!$A:$G,6)),"")</f>
        <v/>
      </c>
      <c r="M486" s="12" t="str">
        <f>IFERROR(IF(VLOOKUP(A486,Vocabulary!$A:$F,3)=0,"",VLOOKUP(A486,Vocabulary!$A:$F,3)),"")</f>
        <v>Proper noun(s) applied to the real world entity identified by the locator. The locator name could be the name of the property or complex, of the building or part of the building, or it could be the name of a room inside a building.</v>
      </c>
      <c r="N486" s="12" t="str">
        <f>IFERROR(IF(VLOOKUP(A486,VocabularyNL!$A:$H,7)=0,"",VLOOKUP(A486,VocabularyNL!$A:$H,7)),"")</f>
        <v>Proper noun(s) applied to the real world entity identified by the locator. The locator name could be the name of the property or complex, of the building or part of the building, or it could be the name of a room inside a building.</v>
      </c>
      <c r="O486" s="12" t="str">
        <f>IFERROR(IF(VLOOKUP(A486,VocabularyFR!$A:$H,7)=0,"",VLOOKUP(A486,VocabularyFR!$A:$H,7)),"")</f>
        <v/>
      </c>
      <c r="P486" s="12" t="str">
        <f>IF($A486&lt;&gt;"",IF(VLOOKUP($A486,Vocabulary!$A:$J,7,)&lt;&gt;"",VLOOKUP($A486,Vocabulary!$A:$J,7,),""),"")</f>
        <v>external terminology:
http://www.w3.org/ns/locn#locatorName</v>
      </c>
      <c r="Q486" s="12" t="str">
        <f>IFERROR(IF(VLOOKUP(A486,VocabularyNL!$A:$H,8)=0,"",VLOOKUP(A486,VocabularyNL!$A:$H,8)),"")</f>
        <v/>
      </c>
      <c r="R486" s="12" t="str">
        <f>IFERROR(IF(VLOOKUP(A486,VocabularyFR!$A:$H,8)=0,"",VLOOKUP(A486,VocabularyFR!$A:$H,8)),"")</f>
        <v/>
      </c>
      <c r="S486" s="12" t="str">
        <f>VLOOKUP(Table9[[#This Row],[Id]],Vocabulary!A:K,11)</f>
        <v>no</v>
      </c>
      <c r="T486" s="12" t="str">
        <f>VLOOKUP(Table9[[#This Row],[Id]],Vocabulary!A:L,12)</f>
        <v>no</v>
      </c>
    </row>
    <row r="487" spans="1:20" ht="28.8" hidden="1" x14ac:dyDescent="0.3">
      <c r="A487" s="4">
        <v>554</v>
      </c>
      <c r="B487" s="12" t="str">
        <f>IF($A487&lt;&gt;"",IF(VLOOKUP($A487,VocabularyAdoption!$A:$K,8,)=0,"",VLOOKUP($A487,VocabularyAdoption!$A:$K,8,)),"")</f>
        <v/>
      </c>
      <c r="C487" s="12" t="str">
        <f>IF($A487&lt;&gt;"",VLOOKUP($A487,Vocabulary!$A:$J,6,),"")</f>
        <v>VL</v>
      </c>
      <c r="D487" s="12" t="str">
        <f>IF($A487&lt;&gt;"",VLOOKUP($A487,Vocabulary!$A:$J,8,),"")</f>
        <v>vl-adres-ext</v>
      </c>
      <c r="E487" s="12" t="str">
        <f>IFERROR(VLOOKUP(D487,Prefix!$A:$B,2,),"")</f>
        <v/>
      </c>
      <c r="F487" s="12" t="str">
        <f>IF($A487&lt;&gt;"",IF(VLOOKUP($A487,Vocabulary!$A:$J,9,)=0,"",VLOOKUP($A487,Vocabulary!$A:$J,9,)),"")</f>
        <v/>
      </c>
      <c r="G487" s="12" t="str">
        <f>IF($A487&lt;&gt;"",VLOOKUP($A487,Vocabulary!$A:$J,4,),"")</f>
        <v>Location</v>
      </c>
      <c r="H487" s="12" t="str">
        <f>IF($A487&lt;&gt;"",VLOOKUP($A487,Vocabulary!$A:$J,5,),"")</f>
        <v>Property</v>
      </c>
      <c r="I487" s="12" t="str">
        <f>IF(Table9[[#This Row],[URIName]]="",IF(AND(H487="ConceptScheme",LEFT(D487,7) &lt;&gt; "inspire", LEFT(D487,4) &lt;&gt; "oeaw"),CONCATENATE("&lt;",E487,LOWER(IF(F487="",J487,F487)),"&gt;"),CONCATENATE("&lt;",E487,IF(F487="",J487,F487),"&gt;")),CONCATENATE("&lt;",Table9[[#This Row],[URIName]],"&gt;"))</f>
        <v>&lt;postbus&gt;</v>
      </c>
      <c r="J487" s="12" t="str">
        <f>IF($A487&lt;&gt;"",VLOOKUP($A487,Vocabulary!$A:$J,2,),"")</f>
        <v>postbus</v>
      </c>
      <c r="K487" s="12" t="str">
        <f>IFERROR(IF(VLOOKUP(A487,VocabularyNL!$A:$G,6)=0,"",VLOOKUP(A487,VocabularyNL!$A:$G,6)),"")</f>
        <v>postbus</v>
      </c>
      <c r="L487" s="12" t="str">
        <f>IFERROR(IF(VLOOKUP(A487,VocabularyFR!$A:$G,6)=0,"",VLOOKUP(A487,VocabularyFR!$A:$G,6)),"")</f>
        <v/>
      </c>
      <c r="M487" s="12" t="str">
        <f>IFERROR(IF(VLOOKUP(A487,Vocabulary!$A:$F,3)=0,"",VLOOKUP(A487,Vocabulary!$A:$F,3)),"")</f>
        <v/>
      </c>
      <c r="N487" s="12" t="str">
        <f>IFERROR(IF(VLOOKUP(A487,VocabularyNL!$A:$H,7)=0,"",VLOOKUP(A487,VocabularyNL!$A:$H,7)),"")</f>
        <v/>
      </c>
      <c r="O487" s="12" t="str">
        <f>IFERROR(IF(VLOOKUP(A487,VocabularyFR!$A:$H,7)=0,"",VLOOKUP(A487,VocabularyFR!$A:$H,7)),"")</f>
        <v/>
      </c>
      <c r="P487" s="12" t="str">
        <f>IF($A487&lt;&gt;"",IF(VLOOKUP($A487,Vocabulary!$A:$J,7,)&lt;&gt;"",VLOOKUP($A487,Vocabulary!$A:$J,7,),""),"")</f>
        <v>external terminology:
http://www.w3.org/ns/locn#poBox</v>
      </c>
      <c r="Q487" s="12" t="str">
        <f>IFERROR(IF(VLOOKUP(A487,VocabularyNL!$A:$H,8)=0,"",VLOOKUP(A487,VocabularyNL!$A:$H,8)),"")</f>
        <v/>
      </c>
      <c r="R487" s="12" t="str">
        <f>IFERROR(IF(VLOOKUP(A487,VocabularyFR!$A:$H,8)=0,"",VLOOKUP(A487,VocabularyFR!$A:$H,8)),"")</f>
        <v/>
      </c>
      <c r="S487" s="12" t="str">
        <f>VLOOKUP(Table9[[#This Row],[Id]],Vocabulary!A:K,11)</f>
        <v>no</v>
      </c>
      <c r="T487" s="12" t="str">
        <f>VLOOKUP(Table9[[#This Row],[Id]],Vocabulary!A:L,12)</f>
        <v>no</v>
      </c>
    </row>
    <row r="488" spans="1:20" ht="28.8" hidden="1" x14ac:dyDescent="0.3">
      <c r="A488" s="4">
        <v>557</v>
      </c>
      <c r="B488" s="12" t="str">
        <f>IF($A488&lt;&gt;"",IF(VLOOKUP($A488,VocabularyAdoption!$A:$K,8,)=0,"",VLOOKUP($A488,VocabularyAdoption!$A:$K,8,)),"")</f>
        <v/>
      </c>
      <c r="C488" s="12" t="str">
        <f>IF($A488&lt;&gt;"",VLOOKUP($A488,Vocabulary!$A:$J,6,),"")</f>
        <v>VL</v>
      </c>
      <c r="D488" s="12" t="str">
        <f>IF($A488&lt;&gt;"",VLOOKUP($A488,Vocabulary!$A:$J,8,),"")</f>
        <v>vl-adres-ext</v>
      </c>
      <c r="E488" s="12" t="str">
        <f>IFERROR(VLOOKUP(D488,Prefix!$A:$B,2,),"")</f>
        <v/>
      </c>
      <c r="F488" s="12" t="str">
        <f>IF($A488&lt;&gt;"",IF(VLOOKUP($A488,Vocabulary!$A:$J,9,)=0,"",VLOOKUP($A488,Vocabulary!$A:$J,9,)),"")</f>
        <v/>
      </c>
      <c r="G488" s="12" t="str">
        <f>IF($A488&lt;&gt;"",VLOOKUP($A488,Vocabulary!$A:$J,4,),"")</f>
        <v>Location</v>
      </c>
      <c r="H488" s="12" t="str">
        <f>IF($A488&lt;&gt;"",VLOOKUP($A488,Vocabulary!$A:$J,5,),"")</f>
        <v>Property</v>
      </c>
      <c r="I488" s="12" t="str">
        <f>IF(Table9[[#This Row],[URIName]]="",IF(AND(H488="ConceptScheme",LEFT(D488,7) &lt;&gt; "inspire", LEFT(D488,4) &lt;&gt; "oeaw"),CONCATENATE("&lt;",E488,LOWER(IF(F488="",J488,F488)),"&gt;"),CONCATENATE("&lt;",E488,IF(F488="",J488,F488),"&gt;")),CONCATENATE("&lt;",Table9[[#This Row],[URIName]],"&gt;"))</f>
        <v>&lt;straatnaam&gt;</v>
      </c>
      <c r="J488" s="12" t="str">
        <f>IF($A488&lt;&gt;"",VLOOKUP($A488,Vocabulary!$A:$J,2,),"")</f>
        <v>straatnaam</v>
      </c>
      <c r="K488" s="12" t="str">
        <f>IFERROR(IF(VLOOKUP(A488,VocabularyNL!$A:$G,6)=0,"",VLOOKUP(A488,VocabularyNL!$A:$G,6)),"")</f>
        <v>straatnaam</v>
      </c>
      <c r="L488" s="12" t="str">
        <f>IFERROR(IF(VLOOKUP(A488,VocabularyFR!$A:$G,6)=0,"",VLOOKUP(A488,VocabularyFR!$A:$G,6)),"")</f>
        <v/>
      </c>
      <c r="M488" s="12" t="str">
        <f>IFERROR(IF(VLOOKUP(A488,Vocabulary!$A:$F,3)=0,"",VLOOKUP(A488,Vocabulary!$A:$F,3)),"")</f>
        <v/>
      </c>
      <c r="N488" s="12" t="str">
        <f>IFERROR(IF(VLOOKUP(A488,VocabularyNL!$A:$H,7)=0,"",VLOOKUP(A488,VocabularyNL!$A:$H,7)),"")</f>
        <v/>
      </c>
      <c r="O488" s="12" t="str">
        <f>IFERROR(IF(VLOOKUP(A488,VocabularyFR!$A:$H,7)=0,"",VLOOKUP(A488,VocabularyFR!$A:$H,7)),"")</f>
        <v/>
      </c>
      <c r="P488" s="12" t="str">
        <f>IF($A488&lt;&gt;"",IF(VLOOKUP($A488,Vocabulary!$A:$J,7,)&lt;&gt;"",VLOOKUP($A488,Vocabulary!$A:$J,7,),""),"")</f>
        <v>external terminology:
http://www.w3.org/ns/locn#thoroughfare</v>
      </c>
      <c r="Q488" s="12" t="str">
        <f>IFERROR(IF(VLOOKUP(A488,VocabularyNL!$A:$H,8)=0,"",VLOOKUP(A488,VocabularyNL!$A:$H,8)),"")</f>
        <v/>
      </c>
      <c r="R488" s="12" t="str">
        <f>IFERROR(IF(VLOOKUP(A488,VocabularyFR!$A:$H,8)=0,"",VLOOKUP(A488,VocabularyFR!$A:$H,8)),"")</f>
        <v/>
      </c>
      <c r="S488" s="12" t="str">
        <f>VLOOKUP(Table9[[#This Row],[Id]],Vocabulary!A:K,11)</f>
        <v>no</v>
      </c>
      <c r="T488" s="12" t="str">
        <f>VLOOKUP(Table9[[#This Row],[Id]],Vocabulary!A:L,12)</f>
        <v>no</v>
      </c>
    </row>
    <row r="489" spans="1:20" ht="43.2" hidden="1" x14ac:dyDescent="0.3">
      <c r="A489" s="4">
        <v>559</v>
      </c>
      <c r="B489" s="12" t="str">
        <f>IF($A489&lt;&gt;"",IF(VLOOKUP($A489,VocabularyAdoption!$A:$K,8,)=0,"",VLOOKUP($A489,VocabularyAdoption!$A:$K,8,)),"")</f>
        <v/>
      </c>
      <c r="C489" s="12" t="str">
        <f>IF($A489&lt;&gt;"",VLOOKUP($A489,Vocabulary!$A:$J,6,),"")</f>
        <v>VL</v>
      </c>
      <c r="D489" s="12" t="str">
        <f>IF($A489&lt;&gt;"",VLOOKUP($A489,Vocabulary!$A:$J,8,),"")</f>
        <v>vl-persoon-ext</v>
      </c>
      <c r="E489" s="12" t="str">
        <f>IFERROR(VLOOKUP(D489,Prefix!$A:$B,2,),"")</f>
        <v/>
      </c>
      <c r="F489" s="12" t="str">
        <f>IF($A489&lt;&gt;"",IF(VLOOKUP($A489,Vocabulary!$A:$J,9,)=0,"",VLOOKUP($A489,Vocabulary!$A:$J,9,)),"")</f>
        <v/>
      </c>
      <c r="G489" s="12" t="str">
        <f>IF($A489&lt;&gt;"",VLOOKUP($A489,Vocabulary!$A:$J,4,),"")</f>
        <v>Person</v>
      </c>
      <c r="H489" s="12" t="str">
        <f>IF($A489&lt;&gt;"",VLOOKUP($A489,Vocabulary!$A:$J,5,),"")</f>
        <v>Property</v>
      </c>
      <c r="I489" s="12" t="str">
        <f>IF(Table9[[#This Row],[URIName]]="",IF(AND(H489="ConceptScheme",LEFT(D489,7) &lt;&gt; "inspire", LEFT(D489,4) &lt;&gt; "oeaw"),CONCATENATE("&lt;",E489,LOWER(IF(F489="",J489,F489)),"&gt;"),CONCATENATE("&lt;",E489,IF(F489="",J489,F489),"&gt;")),CONCATENATE("&lt;",Table9[[#This Row],[URIName]],"&gt;"))</f>
        <v>&lt;contactpunt&gt;</v>
      </c>
      <c r="J489" s="12" t="str">
        <f>IF($A489&lt;&gt;"",VLOOKUP($A489,Vocabulary!$A:$J,2,),"")</f>
        <v>contactpunt</v>
      </c>
      <c r="K489" s="12" t="str">
        <f>IFERROR(IF(VLOOKUP(A489,VocabularyNL!$A:$G,6)=0,"",VLOOKUP(A489,VocabularyNL!$A:$G,6)),"")</f>
        <v>contactpunt</v>
      </c>
      <c r="L489" s="12" t="str">
        <f>IFERROR(IF(VLOOKUP(A489,VocabularyFR!$A:$G,6)=0,"",VLOOKUP(A489,VocabularyFR!$A:$G,6)),"")</f>
        <v/>
      </c>
      <c r="M489" s="12" t="str">
        <f>IFERROR(IF(VLOOKUP(A489,Vocabulary!$A:$F,3)=0,"",VLOOKUP(A489,Vocabulary!$A:$F,3)),"")</f>
        <v>A contact point for a person or organization.</v>
      </c>
      <c r="N489" s="12" t="str">
        <f>IFERROR(IF(VLOOKUP(A489,VocabularyNL!$A:$H,7)=0,"",VLOOKUP(A489,VocabularyNL!$A:$H,7)),"")</f>
        <v>A contact point for a person or organization.</v>
      </c>
      <c r="O489" s="12" t="str">
        <f>IFERROR(IF(VLOOKUP(A489,VocabularyFR!$A:$H,7)=0,"",VLOOKUP(A489,VocabularyFR!$A:$H,7)),"")</f>
        <v/>
      </c>
      <c r="P489" s="12" t="str">
        <f>IF($A489&lt;&gt;"",IF(VLOOKUP($A489,Vocabulary!$A:$J,7,)&lt;&gt;"",VLOOKUP($A489,Vocabulary!$A:$J,7,),""),"")</f>
        <v>external terminology:
http://schema.org/contactPoint</v>
      </c>
      <c r="Q489" s="12" t="str">
        <f>IFERROR(IF(VLOOKUP(A489,VocabularyNL!$A:$H,8)=0,"",VLOOKUP(A489,VocabularyNL!$A:$H,8)),"")</f>
        <v/>
      </c>
      <c r="R489" s="12" t="str">
        <f>IFERROR(IF(VLOOKUP(A489,VocabularyFR!$A:$H,8)=0,"",VLOOKUP(A489,VocabularyFR!$A:$H,8)),"")</f>
        <v/>
      </c>
      <c r="S489" s="12" t="str">
        <f>VLOOKUP(Table9[[#This Row],[Id]],Vocabulary!A:K,11)</f>
        <v>no</v>
      </c>
      <c r="T489" s="12" t="str">
        <f>VLOOKUP(Table9[[#This Row],[Id]],Vocabulary!A:L,12)</f>
        <v>no</v>
      </c>
    </row>
    <row r="490" spans="1:20" ht="86.4" hidden="1" x14ac:dyDescent="0.3">
      <c r="A490" s="4">
        <v>560</v>
      </c>
      <c r="B490" s="12" t="str">
        <f>IF($A490&lt;&gt;"",IF(VLOOKUP($A490,VocabularyAdoption!$A:$K,8,)=0,"",VLOOKUP($A490,VocabularyAdoption!$A:$K,8,)),"")</f>
        <v/>
      </c>
      <c r="C490" s="12" t="str">
        <f>IF($A490&lt;&gt;"",VLOOKUP($A490,Vocabulary!$A:$J,6,),"")</f>
        <v>VL</v>
      </c>
      <c r="D490" s="12" t="str">
        <f>IF($A490&lt;&gt;"",VLOOKUP($A490,Vocabulary!$A:$J,8,),"")</f>
        <v>vl-persoon-ext</v>
      </c>
      <c r="E490" s="12" t="str">
        <f>IFERROR(VLOOKUP(D490,Prefix!$A:$B,2,),"")</f>
        <v/>
      </c>
      <c r="F490" s="12" t="str">
        <f>IF($A490&lt;&gt;"",IF(VLOOKUP($A490,Vocabulary!$A:$J,9,)=0,"",VLOOKUP($A490,Vocabulary!$A:$J,9,)),"")</f>
        <v/>
      </c>
      <c r="G490" s="12" t="str">
        <f>IF($A490&lt;&gt;"",VLOOKUP($A490,Vocabulary!$A:$J,4,),"")</f>
        <v>Person</v>
      </c>
      <c r="H490" s="12" t="str">
        <f>IF($A490&lt;&gt;"",VLOOKUP($A490,Vocabulary!$A:$J,5,),"")</f>
        <v>Property</v>
      </c>
      <c r="I490" s="12" t="str">
        <f>IF(Table9[[#This Row],[URIName]]="",IF(AND(H490="ConceptScheme",LEFT(D490,7) &lt;&gt; "inspire", LEFT(D490,4) &lt;&gt; "oeaw"),CONCATENATE("&lt;",E490,LOWER(IF(F490="",J490,F490)),"&gt;"),CONCATENATE("&lt;",E490,IF(F490="",J490,F490),"&gt;")),CONCATENATE("&lt;",Table9[[#This Row],[URIName]],"&gt;"))</f>
        <v>&lt;familienaam&gt;</v>
      </c>
      <c r="J490" s="12" t="str">
        <f>IF($A490&lt;&gt;"",VLOOKUP($A490,Vocabulary!$A:$J,2,),"")</f>
        <v>familienaam</v>
      </c>
      <c r="K490" s="12" t="str">
        <f>IFERROR(IF(VLOOKUP(A490,VocabularyNL!$A:$G,6)=0,"",VLOOKUP(A490,VocabularyNL!$A:$G,6)),"")</f>
        <v>familienaam</v>
      </c>
      <c r="L490" s="12" t="str">
        <f>IFERROR(IF(VLOOKUP(A490,VocabularyFR!$A:$G,6)=0,"",VLOOKUP(A490,VocabularyFR!$A:$G,6)),"")</f>
        <v/>
      </c>
      <c r="M490" s="12" t="str">
        <f>IFERROR(IF(VLOOKUP(A490,Vocabulary!$A:$F,3)=0,"",VLOOKUP(A490,Vocabulary!$A:$F,3)),"")</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N490" s="12" t="str">
        <f>IFERROR(IF(VLOOKUP(A490,VocabularyNL!$A:$H,7)=0,"",VLOOKUP(A490,VocabularyNL!$A:$H,7)),"")</f>
        <v>The family name of some person. 
The familyName property is provided (alongside givenName) for use when describing parts of people's names. Although these concepts do not capture the full range of personal naming styles found world-wide, they are commonly used and have some value.</v>
      </c>
      <c r="O490" s="12" t="str">
        <f>IFERROR(IF(VLOOKUP(A490,VocabularyFR!$A:$H,7)=0,"",VLOOKUP(A490,VocabularyFR!$A:$H,7)),"")</f>
        <v/>
      </c>
      <c r="P490" s="12" t="str">
        <f>IF($A490&lt;&gt;"",IF(VLOOKUP($A490,Vocabulary!$A:$J,7,)&lt;&gt;"",VLOOKUP($A490,Vocabulary!$A:$J,7,),""),"")</f>
        <v>external terminology:
http://xmlns.com/foaf/0.1/familyName</v>
      </c>
      <c r="Q490" s="12" t="str">
        <f>IFERROR(IF(VLOOKUP(A490,VocabularyNL!$A:$H,8)=0,"",VLOOKUP(A490,VocabularyNL!$A:$H,8)),"")</f>
        <v/>
      </c>
      <c r="R490" s="12" t="str">
        <f>IFERROR(IF(VLOOKUP(A490,VocabularyFR!$A:$H,8)=0,"",VLOOKUP(A490,VocabularyFR!$A:$H,8)),"")</f>
        <v/>
      </c>
      <c r="S490" s="12" t="str">
        <f>VLOOKUP(Table9[[#This Row],[Id]],Vocabulary!A:K,11)</f>
        <v>no</v>
      </c>
      <c r="T490" s="12" t="str">
        <f>VLOOKUP(Table9[[#This Row],[Id]],Vocabulary!A:L,12)</f>
        <v>no</v>
      </c>
    </row>
    <row r="491" spans="1:20" ht="158.4" hidden="1" x14ac:dyDescent="0.3">
      <c r="A491" s="4">
        <v>561</v>
      </c>
      <c r="B491" s="12" t="str">
        <f>IF($A491&lt;&gt;"",IF(VLOOKUP($A491,VocabularyAdoption!$A:$K,8,)=0,"",VLOOKUP($A491,VocabularyAdoption!$A:$K,8,)),"")</f>
        <v/>
      </c>
      <c r="C491" s="12" t="str">
        <f>IF($A491&lt;&gt;"",VLOOKUP($A491,Vocabulary!$A:$J,6,),"")</f>
        <v>VL</v>
      </c>
      <c r="D491" s="12" t="str">
        <f>IF($A491&lt;&gt;"",VLOOKUP($A491,Vocabulary!$A:$J,8,),"")</f>
        <v>vl-persoon-ext</v>
      </c>
      <c r="E491" s="12" t="str">
        <f>IFERROR(VLOOKUP(D491,Prefix!$A:$B,2,),"")</f>
        <v/>
      </c>
      <c r="F491" s="12" t="str">
        <f>IF($A491&lt;&gt;"",IF(VLOOKUP($A491,Vocabulary!$A:$J,9,)=0,"",VLOOKUP($A491,Vocabulary!$A:$J,9,)),"")</f>
        <v/>
      </c>
      <c r="G491" s="12" t="str">
        <f>IF($A491&lt;&gt;"",VLOOKUP($A491,Vocabulary!$A:$J,4,),"")</f>
        <v>Person</v>
      </c>
      <c r="H491" s="12" t="str">
        <f>IF($A491&lt;&gt;"",VLOOKUP($A491,Vocabulary!$A:$J,5,),"")</f>
        <v>Property</v>
      </c>
      <c r="I491" s="12" t="str">
        <f>IF(Table9[[#This Row],[URIName]]="",IF(AND(H491="ConceptScheme",LEFT(D491,7) &lt;&gt; "inspire", LEFT(D491,4) &lt;&gt; "oeaw"),CONCATENATE("&lt;",E491,LOWER(IF(F491="",J491,F491)),"&gt;"),CONCATENATE("&lt;",E491,IF(F491="",J491,F491),"&gt;")),CONCATENATE("&lt;",Table9[[#This Row],[URIName]],"&gt;"))</f>
        <v>&lt;geboortenaam&gt;</v>
      </c>
      <c r="J491" s="12" t="str">
        <f>IF($A491&lt;&gt;"",VLOOKUP($A491,Vocabulary!$A:$J,2,),"")</f>
        <v>geboortenaam</v>
      </c>
      <c r="K491" s="12" t="str">
        <f>IFERROR(IF(VLOOKUP(A491,VocabularyNL!$A:$G,6)=0,"",VLOOKUP(A491,VocabularyNL!$A:$G,6)),"")</f>
        <v>geboortenaam</v>
      </c>
      <c r="L491" s="12" t="str">
        <f>IFERROR(IF(VLOOKUP(A491,VocabularyFR!$A:$G,6)=0,"",VLOOKUP(A491,VocabularyFR!$A:$G,6)),"")</f>
        <v/>
      </c>
      <c r="M491" s="12" t="str">
        <f>IFERROR(IF(VLOOKUP(A491,Vocabulary!$A:$F,3)=0,"",VLOOKUP(A491,Vocabulary!$A:$F,3)),"")</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N491" s="12" t="str">
        <f>IFERROR(IF(VLOOKUP(A491,VocabularyNL!$A:$H,7)=0,"",VLOOKUP(A491,VocabularyNL!$A:$H,7)),"")</f>
        <v>Birth name. 
All data associated with an individual are subject to change. Names can change for a variety of reasons, either formally or informally, and new information may come to light that means that a correction or clarification can be made to an existing record. Birth names tend to be persistent however and for this reason they are recorded by some public sector information systems. There is no granularity for birth name - the full name should be recorded in a single field.</v>
      </c>
      <c r="O491" s="12" t="str">
        <f>IFERROR(IF(VLOOKUP(A491,VocabularyFR!$A:$H,7)=0,"",VLOOKUP(A491,VocabularyFR!$A:$H,7)),"")</f>
        <v/>
      </c>
      <c r="P491" s="12" t="str">
        <f>IF($A491&lt;&gt;"",IF(VLOOKUP($A491,Vocabulary!$A:$J,7,)&lt;&gt;"",VLOOKUP($A491,Vocabulary!$A:$J,7,),""),"")</f>
        <v>external terminology:
http://www.w3.org/ns/person#birthName</v>
      </c>
      <c r="Q491" s="12" t="str">
        <f>IFERROR(IF(VLOOKUP(A491,VocabularyNL!$A:$H,8)=0,"",VLOOKUP(A491,VocabularyNL!$A:$H,8)),"")</f>
        <v/>
      </c>
      <c r="R491" s="12" t="str">
        <f>IFERROR(IF(VLOOKUP(A491,VocabularyFR!$A:$H,8)=0,"",VLOOKUP(A491,VocabularyFR!$A:$H,8)),"")</f>
        <v/>
      </c>
      <c r="S491" s="12" t="str">
        <f>VLOOKUP(Table9[[#This Row],[Id]],Vocabulary!A:K,11)</f>
        <v>no</v>
      </c>
      <c r="T491" s="12" t="str">
        <f>VLOOKUP(Table9[[#This Row],[Id]],Vocabulary!A:L,12)</f>
        <v>no</v>
      </c>
    </row>
    <row r="492" spans="1:20" ht="86.4" hidden="1" x14ac:dyDescent="0.3">
      <c r="A492" s="4">
        <v>562</v>
      </c>
      <c r="B492" s="12" t="str">
        <f>IF($A492&lt;&gt;"",IF(VLOOKUP($A492,VocabularyAdoption!$A:$K,8,)=0,"",VLOOKUP($A492,VocabularyAdoption!$A:$K,8,)),"")</f>
        <v/>
      </c>
      <c r="C492" s="12" t="str">
        <f>IF($A492&lt;&gt;"",VLOOKUP($A492,Vocabulary!$A:$J,6,),"")</f>
        <v>VL</v>
      </c>
      <c r="D492" s="12" t="str">
        <f>IF($A492&lt;&gt;"",VLOOKUP($A492,Vocabulary!$A:$J,8,),"")</f>
        <v>vl-persoon-ext</v>
      </c>
      <c r="E492" s="12" t="str">
        <f>IFERROR(VLOOKUP(D492,Prefix!$A:$B,2,),"")</f>
        <v/>
      </c>
      <c r="F492" s="12" t="str">
        <f>IF($A492&lt;&gt;"",IF(VLOOKUP($A492,Vocabulary!$A:$J,9,)=0,"",VLOOKUP($A492,Vocabulary!$A:$J,9,)),"")</f>
        <v/>
      </c>
      <c r="G492" s="12" t="str">
        <f>IF($A492&lt;&gt;"",VLOOKUP($A492,Vocabulary!$A:$J,4,),"")</f>
        <v>Person</v>
      </c>
      <c r="H492" s="12" t="str">
        <f>IF($A492&lt;&gt;"",VLOOKUP($A492,Vocabulary!$A:$J,5,),"")</f>
        <v>Property</v>
      </c>
      <c r="I492" s="12" t="str">
        <f>IF(Table9[[#This Row],[URIName]]="",IF(AND(H492="ConceptScheme",LEFT(D492,7) &lt;&gt; "inspire", LEFT(D492,4) &lt;&gt; "oeaw"),CONCATENATE("&lt;",E492,LOWER(IF(F492="",J492,F492)),"&gt;"),CONCATENATE("&lt;",E492,IF(F492="",J492,F492),"&gt;")),CONCATENATE("&lt;",Table9[[#This Row],[URIName]],"&gt;"))</f>
        <v>&lt;gegevenNaam&gt;</v>
      </c>
      <c r="J492" s="12" t="str">
        <f>IF($A492&lt;&gt;"",VLOOKUP($A492,Vocabulary!$A:$J,2,),"")</f>
        <v>gegevenNaam</v>
      </c>
      <c r="K492" s="12" t="str">
        <f>IFERROR(IF(VLOOKUP(A492,VocabularyNL!$A:$G,6)=0,"",VLOOKUP(A492,VocabularyNL!$A:$G,6)),"")</f>
        <v>gegevenNaam</v>
      </c>
      <c r="L492" s="12" t="str">
        <f>IFERROR(IF(VLOOKUP(A492,VocabularyFR!$A:$G,6)=0,"",VLOOKUP(A492,VocabularyFR!$A:$G,6)),"")</f>
        <v/>
      </c>
      <c r="M492" s="12" t="str">
        <f>IFERROR(IF(VLOOKUP(A492,Vocabulary!$A:$F,3)=0,"",VLOOKUP(A492,Vocabulary!$A:$F,3)),"")</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N492" s="12" t="str">
        <f>IFERROR(IF(VLOOKUP(A492,VocabularyNL!$A:$H,7)=0,"",VLOOKUP(A492,VocabularyNL!$A:$H,7)),"")</f>
        <v>The given name of some person. 
The givenName property is provided (alongside familyName) for use when describing parts of people's names. Although these concepts do not capture the full range of personal naming styles found world-wide, they are commonly used and have some value.</v>
      </c>
      <c r="O492" s="12" t="str">
        <f>IFERROR(IF(VLOOKUP(A492,VocabularyFR!$A:$H,7)=0,"",VLOOKUP(A492,VocabularyFR!$A:$H,7)),"")</f>
        <v/>
      </c>
      <c r="P492" s="12" t="str">
        <f>IF($A492&lt;&gt;"",IF(VLOOKUP($A492,Vocabulary!$A:$J,7,)&lt;&gt;"",VLOOKUP($A492,Vocabulary!$A:$J,7,),""),"")</f>
        <v>external terminology:
http://xmlns.com/foaf/0.1/givenName</v>
      </c>
      <c r="Q492" s="12" t="str">
        <f>IFERROR(IF(VLOOKUP(A492,VocabularyNL!$A:$H,8)=0,"",VLOOKUP(A492,VocabularyNL!$A:$H,8)),"")</f>
        <v/>
      </c>
      <c r="R492" s="12" t="str">
        <f>IFERROR(IF(VLOOKUP(A492,VocabularyFR!$A:$H,8)=0,"",VLOOKUP(A492,VocabularyFR!$A:$H,8)),"")</f>
        <v/>
      </c>
      <c r="S492" s="12" t="str">
        <f>VLOOKUP(Table9[[#This Row],[Id]],Vocabulary!A:K,11)</f>
        <v>no</v>
      </c>
      <c r="T492" s="12" t="str">
        <f>VLOOKUP(Table9[[#This Row],[Id]],Vocabulary!A:L,12)</f>
        <v>no</v>
      </c>
    </row>
    <row r="493" spans="1:20" ht="43.2" hidden="1" x14ac:dyDescent="0.3">
      <c r="A493" s="4">
        <v>563</v>
      </c>
      <c r="B493" s="12" t="str">
        <f>IF($A493&lt;&gt;"",IF(VLOOKUP($A493,VocabularyAdoption!$A:$K,8,)=0,"",VLOOKUP($A493,VocabularyAdoption!$A:$K,8,)),"")</f>
        <v/>
      </c>
      <c r="C493" s="12" t="str">
        <f>IF($A493&lt;&gt;"",VLOOKUP($A493,Vocabulary!$A:$J,6,),"")</f>
        <v>VL</v>
      </c>
      <c r="D493" s="12" t="str">
        <f>IF($A493&lt;&gt;"",VLOOKUP($A493,Vocabulary!$A:$J,8,),"")</f>
        <v>vl-persoon-ext</v>
      </c>
      <c r="E493" s="12" t="str">
        <f>IFERROR(VLOOKUP(D493,Prefix!$A:$B,2,),"")</f>
        <v/>
      </c>
      <c r="F493" s="12" t="str">
        <f>IF($A493&lt;&gt;"",IF(VLOOKUP($A493,Vocabulary!$A:$J,9,)=0,"",VLOOKUP($A493,Vocabulary!$A:$J,9,)),"")</f>
        <v/>
      </c>
      <c r="G493" s="12" t="str">
        <f>IF($A493&lt;&gt;"",VLOOKUP($A493,Vocabulary!$A:$J,4,),"")</f>
        <v>Person</v>
      </c>
      <c r="H493" s="12" t="str">
        <f>IF($A493&lt;&gt;"",VLOOKUP($A493,Vocabulary!$A:$J,5,),"")</f>
        <v>Property</v>
      </c>
      <c r="I493" s="12" t="str">
        <f>IF(Table9[[#This Row],[URIName]]="",IF(AND(H493="ConceptScheme",LEFT(D493,7) &lt;&gt; "inspire", LEFT(D493,4) &lt;&gt; "oeaw"),CONCATENATE("&lt;",E493,LOWER(IF(F493="",J493,F493)),"&gt;"),CONCATENATE("&lt;",E493,IF(F493="",J493,F493),"&gt;")),CONCATENATE("&lt;",Table9[[#This Row],[URIName]],"&gt;"))</f>
        <v>&lt;inwonerschap&gt;</v>
      </c>
      <c r="J493" s="12" t="str">
        <f>IF($A493&lt;&gt;"",VLOOKUP($A493,Vocabulary!$A:$J,2,),"")</f>
        <v>inwonerschap</v>
      </c>
      <c r="K493" s="12" t="str">
        <f>IFERROR(IF(VLOOKUP(A493,VocabularyNL!$A:$G,6)=0,"",VLOOKUP(A493,VocabularyNL!$A:$G,6)),"")</f>
        <v>inwonerschap</v>
      </c>
      <c r="L493" s="12" t="str">
        <f>IFERROR(IF(VLOOKUP(A493,VocabularyFR!$A:$G,6)=0,"",VLOOKUP(A493,VocabularyFR!$A:$G,6)),"")</f>
        <v/>
      </c>
      <c r="M493" s="12" t="str">
        <f>IFERROR(IF(VLOOKUP(A493,Vocabulary!$A:$F,3)=0,"",VLOOKUP(A493,Vocabulary!$A:$F,3)),"")</f>
        <v/>
      </c>
      <c r="N493" s="12" t="str">
        <f>IFERROR(IF(VLOOKUP(A493,VocabularyNL!$A:$H,7)=0,"",VLOOKUP(A493,VocabularyNL!$A:$H,7)),"")</f>
        <v/>
      </c>
      <c r="O493" s="12" t="str">
        <f>IFERROR(IF(VLOOKUP(A493,VocabularyFR!$A:$H,7)=0,"",VLOOKUP(A493,VocabularyFR!$A:$H,7)),"")</f>
        <v/>
      </c>
      <c r="P493" s="12" t="str">
        <f>IF($A493&lt;&gt;"",IF(VLOOKUP($A493,Vocabulary!$A:$J,7,)&lt;&gt;"",VLOOKUP($A493,Vocabulary!$A:$J,7,),""),"")</f>
        <v>external terminology:
http://www.w3.org/ns/person#residency</v>
      </c>
      <c r="Q493" s="12" t="str">
        <f>IFERROR(IF(VLOOKUP(A493,VocabularyNL!$A:$H,8)=0,"",VLOOKUP(A493,VocabularyNL!$A:$H,8)),"")</f>
        <v/>
      </c>
      <c r="R493" s="12" t="str">
        <f>IFERROR(IF(VLOOKUP(A493,VocabularyFR!$A:$H,8)=0,"",VLOOKUP(A493,VocabularyFR!$A:$H,8)),"")</f>
        <v/>
      </c>
      <c r="S493" s="12" t="str">
        <f>VLOOKUP(Table9[[#This Row],[Id]],Vocabulary!A:K,11)</f>
        <v>no</v>
      </c>
      <c r="T493" s="12" t="str">
        <f>VLOOKUP(Table9[[#This Row],[Id]],Vocabulary!A:L,12)</f>
        <v>no</v>
      </c>
    </row>
    <row r="494" spans="1:20" ht="43.2" hidden="1" x14ac:dyDescent="0.3">
      <c r="A494" s="4">
        <v>564</v>
      </c>
      <c r="B494" s="12" t="str">
        <f>IF($A494&lt;&gt;"",IF(VLOOKUP($A494,VocabularyAdoption!$A:$K,8,)=0,"",VLOOKUP($A494,VocabularyAdoption!$A:$K,8,)),"")</f>
        <v/>
      </c>
      <c r="C494" s="12" t="str">
        <f>IF($A494&lt;&gt;"",VLOOKUP($A494,Vocabulary!$A:$J,6,),"")</f>
        <v>VL</v>
      </c>
      <c r="D494" s="12" t="str">
        <f>IF($A494&lt;&gt;"",VLOOKUP($A494,Vocabulary!$A:$J,8,),"")</f>
        <v>vl-persoon-ext</v>
      </c>
      <c r="E494" s="12" t="str">
        <f>IFERROR(VLOOKUP(D494,Prefix!$A:$B,2,),"")</f>
        <v/>
      </c>
      <c r="F494" s="12" t="str">
        <f>IF($A494&lt;&gt;"",IF(VLOOKUP($A494,Vocabulary!$A:$J,9,)=0,"",VLOOKUP($A494,Vocabulary!$A:$J,9,)),"")</f>
        <v/>
      </c>
      <c r="G494" s="12" t="str">
        <f>IF($A494&lt;&gt;"",VLOOKUP($A494,Vocabulary!$A:$J,4,),"")</f>
        <v>Person</v>
      </c>
      <c r="H494" s="12" t="str">
        <f>IF($A494&lt;&gt;"",VLOOKUP($A494,Vocabulary!$A:$J,5,),"")</f>
        <v>Property</v>
      </c>
      <c r="I494" s="12" t="str">
        <f>IF(Table9[[#This Row],[URIName]]="",IF(AND(H494="ConceptScheme",LEFT(D494,7) &lt;&gt; "inspire", LEFT(D494,4) &lt;&gt; "oeaw"),CONCATENATE("&lt;",E494,LOWER(IF(F494="",J494,F494)),"&gt;"),CONCATENATE("&lt;",E494,IF(F494="",J494,F494),"&gt;")),CONCATENATE("&lt;",Table9[[#This Row],[URIName]],"&gt;"))</f>
        <v>&lt;naam&gt;</v>
      </c>
      <c r="J494" s="12" t="str">
        <f>IF($A494&lt;&gt;"",VLOOKUP($A494,Vocabulary!$A:$J,2,),"")</f>
        <v>naam</v>
      </c>
      <c r="K494" s="12" t="str">
        <f>IFERROR(IF(VLOOKUP(A494,VocabularyNL!$A:$G,6)=0,"",VLOOKUP(A494,VocabularyNL!$A:$G,6)),"")</f>
        <v>naam</v>
      </c>
      <c r="L494" s="12" t="str">
        <f>IFERROR(IF(VLOOKUP(A494,VocabularyFR!$A:$G,6)=0,"",VLOOKUP(A494,VocabularyFR!$A:$G,6)),"")</f>
        <v/>
      </c>
      <c r="M494" s="12" t="str">
        <f>IFERROR(IF(VLOOKUP(A494,Vocabulary!$A:$F,3)=0,"",VLOOKUP(A494,Vocabulary!$A:$F,3)),"")</f>
        <v/>
      </c>
      <c r="N494" s="12" t="str">
        <f>IFERROR(IF(VLOOKUP(A494,VocabularyNL!$A:$H,7)=0,"",VLOOKUP(A494,VocabularyNL!$A:$H,7)),"")</f>
        <v/>
      </c>
      <c r="O494" s="12" t="str">
        <f>IFERROR(IF(VLOOKUP(A494,VocabularyFR!$A:$H,7)=0,"",VLOOKUP(A494,VocabularyFR!$A:$H,7)),"")</f>
        <v/>
      </c>
      <c r="P494" s="12" t="str">
        <f>IF($A494&lt;&gt;"",IF(VLOOKUP($A494,Vocabulary!$A:$J,7,)&lt;&gt;"",VLOOKUP($A494,Vocabulary!$A:$J,7,),""),"")</f>
        <v>external terminology:
http://xmlns.com/foaf/0.1/name</v>
      </c>
      <c r="Q494" s="12" t="str">
        <f>IFERROR(IF(VLOOKUP(A494,VocabularyNL!$A:$H,8)=0,"",VLOOKUP(A494,VocabularyNL!$A:$H,8)),"")</f>
        <v/>
      </c>
      <c r="R494" s="12" t="str">
        <f>IFERROR(IF(VLOOKUP(A494,VocabularyFR!$A:$H,8)=0,"",VLOOKUP(A494,VocabularyFR!$A:$H,8)),"")</f>
        <v/>
      </c>
      <c r="S494" s="12" t="str">
        <f>VLOOKUP(Table9[[#This Row],[Id]],Vocabulary!A:K,11)</f>
        <v>no</v>
      </c>
      <c r="T494" s="12" t="str">
        <f>VLOOKUP(Table9[[#This Row],[Id]],Vocabulary!A:L,12)</f>
        <v>no</v>
      </c>
    </row>
    <row r="495" spans="1:20" ht="100.8" hidden="1" x14ac:dyDescent="0.3">
      <c r="A495" s="4">
        <v>565</v>
      </c>
      <c r="B495" s="12" t="str">
        <f>IF($A495&lt;&gt;"",IF(VLOOKUP($A495,VocabularyAdoption!$A:$K,8,)=0,"",VLOOKUP($A495,VocabularyAdoption!$A:$K,8,)),"")</f>
        <v/>
      </c>
      <c r="C495" s="12" t="str">
        <f>IF($A495&lt;&gt;"",VLOOKUP($A495,Vocabulary!$A:$J,6,),"")</f>
        <v>VL</v>
      </c>
      <c r="D495" s="12" t="str">
        <f>IF($A495&lt;&gt;"",VLOOKUP($A495,Vocabulary!$A:$J,8,),"")</f>
        <v>vl-persoon-ext</v>
      </c>
      <c r="E495" s="12" t="str">
        <f>IFERROR(VLOOKUP(D495,Prefix!$A:$B,2,),"")</f>
        <v/>
      </c>
      <c r="F495" s="12" t="str">
        <f>IF($A495&lt;&gt;"",IF(VLOOKUP($A495,Vocabulary!$A:$J,9,)=0,"",VLOOKUP($A495,Vocabulary!$A:$J,9,)),"")</f>
        <v/>
      </c>
      <c r="G495" s="12" t="str">
        <f>IF($A495&lt;&gt;"",VLOOKUP($A495,Vocabulary!$A:$J,4,),"")</f>
        <v>Person</v>
      </c>
      <c r="H495" s="12" t="str">
        <f>IF($A495&lt;&gt;"",VLOOKUP($A495,Vocabulary!$A:$J,5,),"")</f>
        <v>Property</v>
      </c>
      <c r="I495" s="12" t="str">
        <f>IF(Table9[[#This Row],[URIName]]="",IF(AND(H495="ConceptScheme",LEFT(D495,7) &lt;&gt; "inspire", LEFT(D495,4) &lt;&gt; "oeaw"),CONCATENATE("&lt;",E495,LOWER(IF(F495="",J495,F495)),"&gt;"),CONCATENATE("&lt;",E495,IF(F495="",J495,F495),"&gt;")),CONCATENATE("&lt;",Table9[[#This Row],[URIName]],"&gt;"))</f>
        <v>&lt;patroniem&gt;</v>
      </c>
      <c r="J495" s="12" t="str">
        <f>IF($A495&lt;&gt;"",VLOOKUP($A495,Vocabulary!$A:$J,2,),"")</f>
        <v>patroniem</v>
      </c>
      <c r="K495" s="12" t="str">
        <f>IFERROR(IF(VLOOKUP(A495,VocabularyNL!$A:$G,6)=0,"",VLOOKUP(A495,VocabularyNL!$A:$G,6)),"")</f>
        <v>patroniem</v>
      </c>
      <c r="L495" s="12" t="str">
        <f>IFERROR(IF(VLOOKUP(A495,VocabularyFR!$A:$G,6)=0,"",VLOOKUP(A495,VocabularyFR!$A:$G,6)),"")</f>
        <v/>
      </c>
      <c r="M495" s="12" t="str">
        <f>IFERROR(IF(VLOOKUP(A495,Vocabulary!$A:$F,3)=0,"",VLOOKUP(A495,Vocabulary!$A:$F,3)),"")</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N495" s="12" t="str">
        <f>IFERROR(IF(VLOOKUP(A495,VocabularyNL!$A:$H,7)=0,"",VLOOKUP(A495,VocabularyNL!$A:$H,7)),"")</f>
        <v>Patronymic names are important in some countries. Iceland does not have a concept of family name in the way that many other European countries do, for example. In Bulgaria and Russia, patronymic names are in every day usage, for example, the "Sergeyevich" (Сергеевич) in "Mikhail Sergeyevich Gorbachev" (Михаил Сергеевич Горбачёв).</v>
      </c>
      <c r="O495" s="12" t="str">
        <f>IFERROR(IF(VLOOKUP(A495,VocabularyFR!$A:$H,7)=0,"",VLOOKUP(A495,VocabularyFR!$A:$H,7)),"")</f>
        <v/>
      </c>
      <c r="P495" s="12" t="str">
        <f>IF($A495&lt;&gt;"",IF(VLOOKUP($A495,Vocabulary!$A:$J,7,)&lt;&gt;"",VLOOKUP($A495,Vocabulary!$A:$J,7,),""),"")</f>
        <v>external terminology:
http://www.w3.org/ns/person#patronymicName</v>
      </c>
      <c r="Q495" s="12" t="str">
        <f>IFERROR(IF(VLOOKUP(A495,VocabularyNL!$A:$H,8)=0,"",VLOOKUP(A495,VocabularyNL!$A:$H,8)),"")</f>
        <v/>
      </c>
      <c r="R495" s="12" t="str">
        <f>IFERROR(IF(VLOOKUP(A495,VocabularyFR!$A:$H,8)=0,"",VLOOKUP(A495,VocabularyFR!$A:$H,8)),"")</f>
        <v/>
      </c>
      <c r="S495" s="12" t="str">
        <f>VLOOKUP(Table9[[#This Row],[Id]],Vocabulary!A:K,11)</f>
        <v>no</v>
      </c>
      <c r="T495" s="12" t="str">
        <f>VLOOKUP(Table9[[#This Row],[Id]],Vocabulary!A:L,12)</f>
        <v>no</v>
      </c>
    </row>
    <row r="496" spans="1:20" ht="72" hidden="1" x14ac:dyDescent="0.3">
      <c r="A496" s="4">
        <v>566</v>
      </c>
      <c r="B496" s="12" t="str">
        <f>IF($A496&lt;&gt;"",IF(VLOOKUP($A496,VocabularyAdoption!$A:$K,8,)=0,"",VLOOKUP($A496,VocabularyAdoption!$A:$K,8,)),"")</f>
        <v/>
      </c>
      <c r="C496" s="12" t="str">
        <f>IF($A496&lt;&gt;"",VLOOKUP($A496,Vocabulary!$A:$J,6,),"")</f>
        <v>VL</v>
      </c>
      <c r="D496" s="12" t="str">
        <f>IF($A496&lt;&gt;"",VLOOKUP($A496,Vocabulary!$A:$J,8,),"")</f>
        <v>vl-persoon-ext</v>
      </c>
      <c r="E496" s="12" t="str">
        <f>IFERROR(VLOOKUP(D496,Prefix!$A:$B,2,),"")</f>
        <v/>
      </c>
      <c r="F496" s="12" t="str">
        <f>IF($A496&lt;&gt;"",IF(VLOOKUP($A496,Vocabulary!$A:$J,9,)=0,"",VLOOKUP($A496,Vocabulary!$A:$J,9,)),"")</f>
        <v/>
      </c>
      <c r="G496" s="12" t="str">
        <f>IF($A496&lt;&gt;"",VLOOKUP($A496,Vocabulary!$A:$J,4,),"")</f>
        <v>Person</v>
      </c>
      <c r="H496" s="12" t="str">
        <f>IF($A496&lt;&gt;"",VLOOKUP($A496,Vocabulary!$A:$J,5,),"")</f>
        <v>Class</v>
      </c>
      <c r="I496" s="12" t="str">
        <f>IF(Table9[[#This Row],[URIName]]="",IF(AND(H496="ConceptScheme",LEFT(D496,7) &lt;&gt; "inspire", LEFT(D496,4) &lt;&gt; "oeaw"),CONCATENATE("&lt;",E496,LOWER(IF(F496="",J496,F496)),"&gt;"),CONCATENATE("&lt;",E496,IF(F496="",J496,F496),"&gt;")),CONCATENATE("&lt;",Table9[[#This Row],[URIName]],"&gt;"))</f>
        <v>&lt;Persoon&gt;</v>
      </c>
      <c r="J496" s="12" t="str">
        <f>IF($A496&lt;&gt;"",VLOOKUP($A496,Vocabulary!$A:$J,2,),"")</f>
        <v>Persoon</v>
      </c>
      <c r="K496" s="12" t="str">
        <f>IFERROR(IF(VLOOKUP(A496,VocabularyNL!$A:$G,6)=0,"",VLOOKUP(A496,VocabularyNL!$A:$G,6)),"")</f>
        <v>Persoon</v>
      </c>
      <c r="L496" s="12" t="str">
        <f>IFERROR(IF(VLOOKUP(A496,VocabularyFR!$A:$G,6)=0,"",VLOOKUP(A496,VocabularyFR!$A:$G,6)),"")</f>
        <v/>
      </c>
      <c r="M496" s="12" t="str">
        <f>IFERROR(IF(VLOOKUP(A496,Vocabulary!$A:$F,3)=0,"",VLOOKUP(A496,Vocabulary!$A:$F,3)),"")</f>
        <v>An individual person who may be dead or alive, but not imaginary. It is that restriction that makes person:Person a sub class of both foaf:Person and schema:Person which both cover imaginary characters as well as real people.</v>
      </c>
      <c r="N496" s="12" t="str">
        <f>IFERROR(IF(VLOOKUP(A496,VocabularyNL!$A:$H,7)=0,"",VLOOKUP(A496,VocabularyNL!$A:$H,7)),"")</f>
        <v>An individual person who may be dead or alive, but not imaginary. It is that restriction that makes person:Person a sub class of both foaf:Person and schema:Person which both cover imaginary characters as well as real people.</v>
      </c>
      <c r="O496" s="12" t="str">
        <f>IFERROR(IF(VLOOKUP(A496,VocabularyFR!$A:$H,7)=0,"",VLOOKUP(A496,VocabularyFR!$A:$H,7)),"")</f>
        <v/>
      </c>
      <c r="P496" s="12" t="str">
        <f>IF($A496&lt;&gt;"",IF(VLOOKUP($A496,Vocabulary!$A:$J,7,)&lt;&gt;"",VLOOKUP($A496,Vocabulary!$A:$J,7,),""),"")</f>
        <v>external terminology:
http://www.w3.org/ns/person#Person</v>
      </c>
      <c r="Q496" s="12" t="str">
        <f>IFERROR(IF(VLOOKUP(A496,VocabularyNL!$A:$H,8)=0,"",VLOOKUP(A496,VocabularyNL!$A:$H,8)),"")</f>
        <v/>
      </c>
      <c r="R496" s="12" t="str">
        <f>IFERROR(IF(VLOOKUP(A496,VocabularyFR!$A:$H,8)=0,"",VLOOKUP(A496,VocabularyFR!$A:$H,8)),"")</f>
        <v/>
      </c>
      <c r="S496" s="12" t="str">
        <f>VLOOKUP(Table9[[#This Row],[Id]],Vocabulary!A:K,11)</f>
        <v>no</v>
      </c>
      <c r="T496" s="12" t="str">
        <f>VLOOKUP(Table9[[#This Row],[Id]],Vocabulary!A:L,12)</f>
        <v>no</v>
      </c>
    </row>
    <row r="497" spans="1:20" ht="43.2" hidden="1" x14ac:dyDescent="0.3">
      <c r="A497" s="4">
        <v>567</v>
      </c>
      <c r="B497" s="12" t="str">
        <f>IF($A497&lt;&gt;"",IF(VLOOKUP($A497,VocabularyAdoption!$A:$K,8,)=0,"",VLOOKUP($A497,VocabularyAdoption!$A:$K,8,)),"")</f>
        <v/>
      </c>
      <c r="C497" s="12" t="str">
        <f>IF($A497&lt;&gt;"",VLOOKUP($A497,Vocabulary!$A:$J,6,),"")</f>
        <v>VL</v>
      </c>
      <c r="D497" s="12" t="str">
        <f>IF($A497&lt;&gt;"",VLOOKUP($A497,Vocabulary!$A:$J,8,),"")</f>
        <v>vl-persoon-ext</v>
      </c>
      <c r="E497" s="12" t="str">
        <f>IFERROR(VLOOKUP(D497,Prefix!$A:$B,2,),"")</f>
        <v/>
      </c>
      <c r="F497" s="12" t="str">
        <f>IF($A497&lt;&gt;"",IF(VLOOKUP($A497,Vocabulary!$A:$J,9,)=0,"",VLOOKUP($A497,Vocabulary!$A:$J,9,)),"")</f>
        <v/>
      </c>
      <c r="G497" s="12" t="str">
        <f>IF($A497&lt;&gt;"",VLOOKUP($A497,Vocabulary!$A:$J,4,),"")</f>
        <v>Person</v>
      </c>
      <c r="H497" s="12" t="str">
        <f>IF($A497&lt;&gt;"",VLOOKUP($A497,Vocabulary!$A:$J,5,),"")</f>
        <v>Property</v>
      </c>
      <c r="I497" s="12" t="str">
        <f>IF(Table9[[#This Row],[URIName]]="",IF(AND(H497="ConceptScheme",LEFT(D497,7) &lt;&gt; "inspire", LEFT(D497,4) &lt;&gt; "oeaw"),CONCATENATE("&lt;",E497,LOWER(IF(F497="",J497,F497)),"&gt;"),CONCATENATE("&lt;",E497,IF(F497="",J497,F497),"&gt;")),CONCATENATE("&lt;",Table9[[#This Row],[URIName]],"&gt;"))</f>
        <v>&lt;staatsburgerschap&gt;</v>
      </c>
      <c r="J497" s="12" t="str">
        <f>IF($A497&lt;&gt;"",VLOOKUP($A497,Vocabulary!$A:$J,2,),"")</f>
        <v>staatsburgerschap</v>
      </c>
      <c r="K497" s="12" t="str">
        <f>IFERROR(IF(VLOOKUP(A497,VocabularyNL!$A:$G,6)=0,"",VLOOKUP(A497,VocabularyNL!$A:$G,6)),"")</f>
        <v>staatsburgerschap</v>
      </c>
      <c r="L497" s="12" t="str">
        <f>IFERROR(IF(VLOOKUP(A497,VocabularyFR!$A:$G,6)=0,"",VLOOKUP(A497,VocabularyFR!$A:$G,6)),"")</f>
        <v/>
      </c>
      <c r="M497" s="12" t="str">
        <f>IFERROR(IF(VLOOKUP(A497,Vocabulary!$A:$F,3)=0,"",VLOOKUP(A497,Vocabulary!$A:$F,3)),"")</f>
        <v/>
      </c>
      <c r="N497" s="12" t="str">
        <f>IFERROR(IF(VLOOKUP(A497,VocabularyNL!$A:$H,7)=0,"",VLOOKUP(A497,VocabularyNL!$A:$H,7)),"")</f>
        <v/>
      </c>
      <c r="O497" s="12" t="str">
        <f>IFERROR(IF(VLOOKUP(A497,VocabularyFR!$A:$H,7)=0,"",VLOOKUP(A497,VocabularyFR!$A:$H,7)),"")</f>
        <v/>
      </c>
      <c r="P497" s="12" t="str">
        <f>IF($A497&lt;&gt;"",IF(VLOOKUP($A497,Vocabulary!$A:$J,7,)&lt;&gt;"",VLOOKUP($A497,Vocabulary!$A:$J,7,),""),"")</f>
        <v>external terminology:
http://www.w3.org/ns/person#citizenship</v>
      </c>
      <c r="Q497" s="12" t="str">
        <f>IFERROR(IF(VLOOKUP(A497,VocabularyNL!$A:$H,8)=0,"",VLOOKUP(A497,VocabularyNL!$A:$H,8)),"")</f>
        <v/>
      </c>
      <c r="R497" s="12" t="str">
        <f>IFERROR(IF(VLOOKUP(A497,VocabularyFR!$A:$H,8)=0,"",VLOOKUP(A497,VocabularyFR!$A:$H,8)),"")</f>
        <v/>
      </c>
      <c r="S497" s="12" t="str">
        <f>VLOOKUP(Table9[[#This Row],[Id]],Vocabulary!A:K,11)</f>
        <v>no</v>
      </c>
      <c r="T497" s="12" t="str">
        <f>VLOOKUP(Table9[[#This Row],[Id]],Vocabulary!A:L,12)</f>
        <v>no</v>
      </c>
    </row>
    <row r="498" spans="1:20" ht="43.2" hidden="1" x14ac:dyDescent="0.3">
      <c r="A498" s="4">
        <v>568</v>
      </c>
      <c r="B498" s="12" t="str">
        <f>IF($A498&lt;&gt;"",IF(VLOOKUP($A498,VocabularyAdoption!$A:$K,8,)=0,"",VLOOKUP($A498,VocabularyAdoption!$A:$K,8,)),"")</f>
        <v/>
      </c>
      <c r="C498" s="12" t="str">
        <f>IF($A498&lt;&gt;"",VLOOKUP($A498,Vocabulary!$A:$J,6,),"")</f>
        <v>VL</v>
      </c>
      <c r="D498" s="12" t="str">
        <f>IF($A498&lt;&gt;"",VLOOKUP($A498,Vocabulary!$A:$J,8,),"")</f>
        <v>vl-organisatie-ext</v>
      </c>
      <c r="E498" s="12" t="str">
        <f>IFERROR(VLOOKUP(D498,Prefix!$A:$B,2,),"")</f>
        <v/>
      </c>
      <c r="F498" s="12" t="str">
        <f>IF($A498&lt;&gt;"",IF(VLOOKUP($A498,Vocabulary!$A:$J,9,)=0,"",VLOOKUP($A498,Vocabulary!$A:$J,9,)),"")</f>
        <v/>
      </c>
      <c r="G498" s="12" t="str">
        <f>IF($A498&lt;&gt;"",VLOOKUP($A498,Vocabulary!$A:$J,4,),"")</f>
        <v>Organization</v>
      </c>
      <c r="H498" s="12" t="str">
        <f>IF($A498&lt;&gt;"",VLOOKUP($A498,Vocabulary!$A:$J,5,),"")</f>
        <v>Property</v>
      </c>
      <c r="I498" s="12" t="str">
        <f>IF(Table9[[#This Row],[URIName]]="",IF(AND(H498="ConceptScheme",LEFT(D498,7) &lt;&gt; "inspire", LEFT(D498,4) &lt;&gt; "oeaw"),CONCATENATE("&lt;",E498,LOWER(IF(F498="",J498,F498)),"&gt;"),CONCATENATE("&lt;",E498,IF(F498="",J498,F498),"&gt;")),CONCATENATE("&lt;",Table9[[#This Row],[URIName]],"&gt;"))</f>
        <v>&lt;alternatieveLabel&gt;</v>
      </c>
      <c r="J498" s="12" t="str">
        <f>IF($A498&lt;&gt;"",VLOOKUP($A498,Vocabulary!$A:$J,2,),"")</f>
        <v>alternatieveLabel</v>
      </c>
      <c r="K498" s="12" t="str">
        <f>IFERROR(IF(VLOOKUP(A498,VocabularyNL!$A:$G,6)=0,"",VLOOKUP(A498,VocabularyNL!$A:$G,6)),"")</f>
        <v>alternatieveLabel</v>
      </c>
      <c r="L498" s="12" t="str">
        <f>IFERROR(IF(VLOOKUP(A498,VocabularyFR!$A:$G,6)=0,"",VLOOKUP(A498,VocabularyFR!$A:$G,6)),"")</f>
        <v/>
      </c>
      <c r="M498" s="12" t="str">
        <f>IFERROR(IF(VLOOKUP(A498,Vocabulary!$A:$F,3)=0,"",VLOOKUP(A498,Vocabulary!$A:$F,3)),"")</f>
        <v/>
      </c>
      <c r="N498" s="12" t="str">
        <f>IFERROR(IF(VLOOKUP(A498,VocabularyNL!$A:$H,7)=0,"",VLOOKUP(A498,VocabularyNL!$A:$H,7)),"")</f>
        <v/>
      </c>
      <c r="O498" s="12" t="str">
        <f>IFERROR(IF(VLOOKUP(A498,VocabularyFR!$A:$H,7)=0,"",VLOOKUP(A498,VocabularyFR!$A:$H,7)),"")</f>
        <v/>
      </c>
      <c r="P498" s="12" t="str">
        <f>IF($A498&lt;&gt;"",IF(VLOOKUP($A498,Vocabulary!$A:$J,7,)&lt;&gt;"",VLOOKUP($A498,Vocabulary!$A:$J,7,),""),"")</f>
        <v>external terminology:
http://www.w3.org/2004/02/skos/core#altLabel</v>
      </c>
      <c r="Q498" s="12" t="str">
        <f>IFERROR(IF(VLOOKUP(A498,VocabularyNL!$A:$H,8)=0,"",VLOOKUP(A498,VocabularyNL!$A:$H,8)),"")</f>
        <v/>
      </c>
      <c r="R498" s="12" t="str">
        <f>IFERROR(IF(VLOOKUP(A498,VocabularyFR!$A:$H,8)=0,"",VLOOKUP(A498,VocabularyFR!$A:$H,8)),"")</f>
        <v/>
      </c>
      <c r="S498" s="12" t="str">
        <f>VLOOKUP(Table9[[#This Row],[Id]],Vocabulary!A:K,11)</f>
        <v>no</v>
      </c>
      <c r="T498" s="12" t="str">
        <f>VLOOKUP(Table9[[#This Row],[Id]],Vocabulary!A:L,12)</f>
        <v>no</v>
      </c>
    </row>
    <row r="499" spans="1:20" ht="43.2" hidden="1" x14ac:dyDescent="0.3">
      <c r="A499" s="4">
        <v>569</v>
      </c>
      <c r="B499" s="12" t="str">
        <f>IF($A499&lt;&gt;"",IF(VLOOKUP($A499,VocabularyAdoption!$A:$K,8,)=0,"",VLOOKUP($A499,VocabularyAdoption!$A:$K,8,)),"")</f>
        <v/>
      </c>
      <c r="C499" s="12" t="str">
        <f>IF($A499&lt;&gt;"",VLOOKUP($A499,Vocabulary!$A:$J,6,),"")</f>
        <v>VL</v>
      </c>
      <c r="D499" s="12" t="str">
        <f>IF($A499&lt;&gt;"",VLOOKUP($A499,Vocabulary!$A:$J,8,),"")</f>
        <v>vl-organisatie-ext</v>
      </c>
      <c r="E499" s="12" t="str">
        <f>IFERROR(VLOOKUP(D499,Prefix!$A:$B,2,),"")</f>
        <v/>
      </c>
      <c r="F499" s="12" t="str">
        <f>IF($A499&lt;&gt;"",IF(VLOOKUP($A499,Vocabulary!$A:$J,9,)=0,"",VLOOKUP($A499,Vocabulary!$A:$J,9,)),"")</f>
        <v/>
      </c>
      <c r="G499" s="12" t="str">
        <f>IF($A499&lt;&gt;"",VLOOKUP($A499,Vocabulary!$A:$J,4,),"")</f>
        <v>Organization</v>
      </c>
      <c r="H499" s="12" t="str">
        <f>IF($A499&lt;&gt;"",VLOOKUP($A499,Vocabulary!$A:$J,5,),"")</f>
        <v>Property</v>
      </c>
      <c r="I499" s="12" t="str">
        <f>IF(Table9[[#This Row],[URIName]]="",IF(AND(H499="ConceptScheme",LEFT(D499,7) &lt;&gt; "inspire", LEFT(D499,4) &lt;&gt; "oeaw"),CONCATENATE("&lt;",E499,LOWER(IF(F499="",J499,F499)),"&gt;"),CONCATENATE("&lt;",E499,IF(F499="",J499,F499),"&gt;")),CONCATENATE("&lt;",Table9[[#This Row],[URIName]],"&gt;"))</f>
        <v>&lt;beschrijving&gt;</v>
      </c>
      <c r="J499" s="12" t="str">
        <f>IF($A499&lt;&gt;"",VLOOKUP($A499,Vocabulary!$A:$J,2,),"")</f>
        <v>beschrijving</v>
      </c>
      <c r="K499" s="12" t="str">
        <f>IFERROR(IF(VLOOKUP(A499,VocabularyNL!$A:$G,6)=0,"",VLOOKUP(A499,VocabularyNL!$A:$G,6)),"")</f>
        <v>beschrijving</v>
      </c>
      <c r="L499" s="12" t="str">
        <f>IFERROR(IF(VLOOKUP(A499,VocabularyFR!$A:$G,6)=0,"",VLOOKUP(A499,VocabularyFR!$A:$G,6)),"")</f>
        <v/>
      </c>
      <c r="M499" s="12" t="str">
        <f>IFERROR(IF(VLOOKUP(A499,Vocabulary!$A:$F,3)=0,"",VLOOKUP(A499,Vocabulary!$A:$F,3)),"")</f>
        <v/>
      </c>
      <c r="N499" s="12" t="str">
        <f>IFERROR(IF(VLOOKUP(A499,VocabularyNL!$A:$H,7)=0,"",VLOOKUP(A499,VocabularyNL!$A:$H,7)),"")</f>
        <v/>
      </c>
      <c r="O499" s="12" t="str">
        <f>IFERROR(IF(VLOOKUP(A499,VocabularyFR!$A:$H,7)=0,"",VLOOKUP(A499,VocabularyFR!$A:$H,7)),"")</f>
        <v/>
      </c>
      <c r="P499" s="12" t="str">
        <f>IF($A499&lt;&gt;"",IF(VLOOKUP($A499,Vocabulary!$A:$J,7,)&lt;&gt;"",VLOOKUP($A499,Vocabulary!$A:$J,7,),""),"")</f>
        <v>external terminology:
http://purl.org/dc/terms/description</v>
      </c>
      <c r="Q499" s="12" t="str">
        <f>IFERROR(IF(VLOOKUP(A499,VocabularyNL!$A:$H,8)=0,"",VLOOKUP(A499,VocabularyNL!$A:$H,8)),"")</f>
        <v/>
      </c>
      <c r="R499" s="12" t="str">
        <f>IFERROR(IF(VLOOKUP(A499,VocabularyFR!$A:$H,8)=0,"",VLOOKUP(A499,VocabularyFR!$A:$H,8)),"")</f>
        <v/>
      </c>
      <c r="S499" s="12" t="str">
        <f>VLOOKUP(Table9[[#This Row],[Id]],Vocabulary!A:K,11)</f>
        <v>no</v>
      </c>
      <c r="T499" s="12" t="str">
        <f>VLOOKUP(Table9[[#This Row],[Id]],Vocabulary!A:L,12)</f>
        <v>no</v>
      </c>
    </row>
    <row r="500" spans="1:20" ht="43.2" hidden="1" x14ac:dyDescent="0.3">
      <c r="A500" s="4">
        <v>570</v>
      </c>
      <c r="B500" s="12" t="str">
        <f>IF($A500&lt;&gt;"",IF(VLOOKUP($A500,VocabularyAdoption!$A:$K,8,)=0,"",VLOOKUP($A500,VocabularyAdoption!$A:$K,8,)),"")</f>
        <v/>
      </c>
      <c r="C500" s="12" t="str">
        <f>IF($A500&lt;&gt;"",VLOOKUP($A500,Vocabulary!$A:$J,6,),"")</f>
        <v>VL</v>
      </c>
      <c r="D500" s="12" t="str">
        <f>IF($A500&lt;&gt;"",VLOOKUP($A500,Vocabulary!$A:$J,8,),"")</f>
        <v>vl-organisatie-ext</v>
      </c>
      <c r="E500" s="12" t="str">
        <f>IFERROR(VLOOKUP(D500,Prefix!$A:$B,2,),"")</f>
        <v/>
      </c>
      <c r="F500" s="12" t="str">
        <f>IF($A500&lt;&gt;"",IF(VLOOKUP($A500,Vocabulary!$A:$J,9,)=0,"",VLOOKUP($A500,Vocabulary!$A:$J,9,)),"")</f>
        <v/>
      </c>
      <c r="G500" s="12" t="str">
        <f>IF($A500&lt;&gt;"",VLOOKUP($A500,Vocabulary!$A:$J,4,),"")</f>
        <v>Organization</v>
      </c>
      <c r="H500" s="12" t="str">
        <f>IF($A500&lt;&gt;"",VLOOKUP($A500,Vocabulary!$A:$J,5,),"")</f>
        <v>Property</v>
      </c>
      <c r="I500" s="12" t="str">
        <f>IF(Table9[[#This Row],[URIName]]="",IF(AND(H500="ConceptScheme",LEFT(D500,7) &lt;&gt; "inspire", LEFT(D500,4) &lt;&gt; "oeaw"),CONCATENATE("&lt;",E500,LOWER(IF(F500="",J500,F500)),"&gt;"),CONCATENATE("&lt;",E500,IF(F500="",J500,F500),"&gt;")),CONCATENATE("&lt;",Table9[[#This Row],[URIName]],"&gt;"))</f>
        <v>&lt;classificatie&gt;</v>
      </c>
      <c r="J500" s="12" t="str">
        <f>IF($A500&lt;&gt;"",VLOOKUP($A500,Vocabulary!$A:$J,2,),"")</f>
        <v>classificatie</v>
      </c>
      <c r="K500" s="12" t="str">
        <f>IFERROR(IF(VLOOKUP(A500,VocabularyNL!$A:$G,6)=0,"",VLOOKUP(A500,VocabularyNL!$A:$G,6)),"")</f>
        <v>classificatie</v>
      </c>
      <c r="L500" s="12" t="str">
        <f>IFERROR(IF(VLOOKUP(A500,VocabularyFR!$A:$G,6)=0,"",VLOOKUP(A500,VocabularyFR!$A:$G,6)),"")</f>
        <v/>
      </c>
      <c r="M500" s="12" t="str">
        <f>IFERROR(IF(VLOOKUP(A500,Vocabulary!$A:$F,3)=0,"",VLOOKUP(A500,Vocabulary!$A:$F,3)),"")</f>
        <v/>
      </c>
      <c r="N500" s="12" t="str">
        <f>IFERROR(IF(VLOOKUP(A500,VocabularyNL!$A:$H,7)=0,"",VLOOKUP(A500,VocabularyNL!$A:$H,7)),"")</f>
        <v/>
      </c>
      <c r="O500" s="12" t="str">
        <f>IFERROR(IF(VLOOKUP(A500,VocabularyFR!$A:$H,7)=0,"",VLOOKUP(A500,VocabularyFR!$A:$H,7)),"")</f>
        <v/>
      </c>
      <c r="P500" s="12" t="str">
        <f>IF($A500&lt;&gt;"",IF(VLOOKUP($A500,Vocabulary!$A:$J,7,)&lt;&gt;"",VLOOKUP($A500,Vocabulary!$A:$J,7,),""),"")</f>
        <v>external terminology:
http://www.w3.org/ns/org#classification</v>
      </c>
      <c r="Q500" s="12" t="str">
        <f>IFERROR(IF(VLOOKUP(A500,VocabularyNL!$A:$H,8)=0,"",VLOOKUP(A500,VocabularyNL!$A:$H,8)),"")</f>
        <v/>
      </c>
      <c r="R500" s="12" t="str">
        <f>IFERROR(IF(VLOOKUP(A500,VocabularyFR!$A:$H,8)=0,"",VLOOKUP(A500,VocabularyFR!$A:$H,8)),"")</f>
        <v/>
      </c>
      <c r="S500" s="12" t="str">
        <f>VLOOKUP(Table9[[#This Row],[Id]],Vocabulary!A:K,11)</f>
        <v>no</v>
      </c>
      <c r="T500" s="12" t="str">
        <f>VLOOKUP(Table9[[#This Row],[Id]],Vocabulary!A:L,12)</f>
        <v>no</v>
      </c>
    </row>
    <row r="501" spans="1:20" ht="43.2" hidden="1" x14ac:dyDescent="0.3">
      <c r="A501" s="4">
        <v>571</v>
      </c>
      <c r="B501" s="12" t="str">
        <f>IF($A501&lt;&gt;"",IF(VLOOKUP($A501,VocabularyAdoption!$A:$K,8,)=0,"",VLOOKUP($A501,VocabularyAdoption!$A:$K,8,)),"")</f>
        <v/>
      </c>
      <c r="C501" s="12" t="str">
        <f>IF($A501&lt;&gt;"",VLOOKUP($A501,Vocabulary!$A:$J,6,),"")</f>
        <v>VL</v>
      </c>
      <c r="D501" s="12" t="str">
        <f>IF($A501&lt;&gt;"",VLOOKUP($A501,Vocabulary!$A:$J,8,),"")</f>
        <v>vl-organisatie-ext</v>
      </c>
      <c r="E501" s="12" t="str">
        <f>IFERROR(VLOOKUP(D501,Prefix!$A:$B,2,),"")</f>
        <v/>
      </c>
      <c r="F501" s="12" t="str">
        <f>IF($A501&lt;&gt;"",IF(VLOOKUP($A501,Vocabulary!$A:$J,9,)=0,"",VLOOKUP($A501,Vocabulary!$A:$J,9,)),"")</f>
        <v/>
      </c>
      <c r="G501" s="12" t="str">
        <f>IF($A501&lt;&gt;"",VLOOKUP($A501,Vocabulary!$A:$J,4,),"")</f>
        <v>Organization</v>
      </c>
      <c r="H501" s="12" t="str">
        <f>IF($A501&lt;&gt;"",VLOOKUP($A501,Vocabulary!$A:$J,5,),"")</f>
        <v>Property</v>
      </c>
      <c r="I501" s="12" t="str">
        <f>IF(Table9[[#This Row],[URIName]]="",IF(AND(H501="ConceptScheme",LEFT(D501,7) &lt;&gt; "inspire", LEFT(D501,4) &lt;&gt; "oeaw"),CONCATENATE("&lt;",E501,LOWER(IF(F501="",J501,F501)),"&gt;"),CONCATENATE("&lt;",E501,IF(F501="",J501,F501),"&gt;")),CONCATENATE("&lt;",Table9[[#This Row],[URIName]],"&gt;"))</f>
        <v>&lt;contactpunt&gt;</v>
      </c>
      <c r="J501" s="12" t="str">
        <f>IF($A501&lt;&gt;"",VLOOKUP($A501,Vocabulary!$A:$J,2,),"")</f>
        <v>contactpunt</v>
      </c>
      <c r="K501" s="12" t="str">
        <f>IFERROR(IF(VLOOKUP(A501,VocabularyNL!$A:$G,6)=0,"",VLOOKUP(A501,VocabularyNL!$A:$G,6)),"")</f>
        <v>contactpunt</v>
      </c>
      <c r="L501" s="12" t="str">
        <f>IFERROR(IF(VLOOKUP(A501,VocabularyFR!$A:$G,6)=0,"",VLOOKUP(A501,VocabularyFR!$A:$G,6)),"")</f>
        <v/>
      </c>
      <c r="M501" s="12" t="str">
        <f>IFERROR(IF(VLOOKUP(A501,Vocabulary!$A:$F,3)=0,"",VLOOKUP(A501,Vocabulary!$A:$F,3)),"")</f>
        <v>A contact point for a person or organization.</v>
      </c>
      <c r="N501" s="12" t="str">
        <f>IFERROR(IF(VLOOKUP(A501,VocabularyNL!$A:$H,7)=0,"",VLOOKUP(A501,VocabularyNL!$A:$H,7)),"")</f>
        <v>A contact point for a person or organization.</v>
      </c>
      <c r="O501" s="12" t="str">
        <f>IFERROR(IF(VLOOKUP(A501,VocabularyFR!$A:$H,7)=0,"",VLOOKUP(A501,VocabularyFR!$A:$H,7)),"")</f>
        <v/>
      </c>
      <c r="P501" s="12" t="str">
        <f>IF($A501&lt;&gt;"",IF(VLOOKUP($A501,Vocabulary!$A:$J,7,)&lt;&gt;"",VLOOKUP($A501,Vocabulary!$A:$J,7,),""),"")</f>
        <v>external terminology:
http://schema.org/contactPoint</v>
      </c>
      <c r="Q501" s="12" t="str">
        <f>IFERROR(IF(VLOOKUP(A501,VocabularyNL!$A:$H,8)=0,"",VLOOKUP(A501,VocabularyNL!$A:$H,8)),"")</f>
        <v/>
      </c>
      <c r="R501" s="12" t="str">
        <f>IFERROR(IF(VLOOKUP(A501,VocabularyFR!$A:$H,8)=0,"",VLOOKUP(A501,VocabularyFR!$A:$H,8)),"")</f>
        <v/>
      </c>
      <c r="S501" s="12" t="str">
        <f>VLOOKUP(Table9[[#This Row],[Id]],Vocabulary!A:K,11)</f>
        <v>no</v>
      </c>
      <c r="T501" s="12" t="str">
        <f>VLOOKUP(Table9[[#This Row],[Id]],Vocabulary!A:L,12)</f>
        <v>no</v>
      </c>
    </row>
    <row r="502" spans="1:20" ht="43.2" hidden="1" x14ac:dyDescent="0.3">
      <c r="A502" s="4">
        <v>572</v>
      </c>
      <c r="B502" s="12" t="str">
        <f>IF($A502&lt;&gt;"",IF(VLOOKUP($A502,VocabularyAdoption!$A:$K,8,)=0,"",VLOOKUP($A502,VocabularyAdoption!$A:$K,8,)),"")</f>
        <v/>
      </c>
      <c r="C502" s="12" t="str">
        <f>IF($A502&lt;&gt;"",VLOOKUP($A502,Vocabulary!$A:$J,6,),"")</f>
        <v>VL</v>
      </c>
      <c r="D502" s="12" t="str">
        <f>IF($A502&lt;&gt;"",VLOOKUP($A502,Vocabulary!$A:$J,8,),"")</f>
        <v>vl-organisatie-ext</v>
      </c>
      <c r="E502" s="12" t="str">
        <f>IFERROR(VLOOKUP(D502,Prefix!$A:$B,2,),"")</f>
        <v/>
      </c>
      <c r="F502" s="12" t="str">
        <f>IF($A502&lt;&gt;"",IF(VLOOKUP($A502,Vocabulary!$A:$J,9,)=0,"",VLOOKUP($A502,Vocabulary!$A:$J,9,)),"")</f>
        <v/>
      </c>
      <c r="G502" s="12" t="str">
        <f>IF($A502&lt;&gt;"",VLOOKUP($A502,Vocabulary!$A:$J,4,),"")</f>
        <v>Organization</v>
      </c>
      <c r="H502" s="12" t="str">
        <f>IF($A502&lt;&gt;"",VLOOKUP($A502,Vocabulary!$A:$J,5,),"")</f>
        <v>Property</v>
      </c>
      <c r="I502" s="12" t="str">
        <f>IF(Table9[[#This Row],[URIName]]="",IF(AND(H502="ConceptScheme",LEFT(D502,7) &lt;&gt; "inspire", LEFT(D502,4) &lt;&gt; "oeaw"),CONCATENATE("&lt;",E502,LOWER(IF(F502="",J502,F502)),"&gt;"),CONCATENATE("&lt;",E502,IF(F502="",J502,F502),"&gt;")),CONCATENATE("&lt;",Table9[[#This Row],[URIName]],"&gt;"))</f>
        <v>&lt;datum&gt;</v>
      </c>
      <c r="J502" s="12" t="str">
        <f>IF($A502&lt;&gt;"",VLOOKUP($A502,Vocabulary!$A:$J,2,),"")</f>
        <v>datum</v>
      </c>
      <c r="K502" s="12" t="str">
        <f>IFERROR(IF(VLOOKUP(A502,VocabularyNL!$A:$G,6)=0,"",VLOOKUP(A502,VocabularyNL!$A:$G,6)),"")</f>
        <v>datum</v>
      </c>
      <c r="L502" s="12" t="str">
        <f>IFERROR(IF(VLOOKUP(A502,VocabularyFR!$A:$G,6)=0,"",VLOOKUP(A502,VocabularyFR!$A:$G,6)),"")</f>
        <v/>
      </c>
      <c r="M502" s="12" t="str">
        <f>IFERROR(IF(VLOOKUP(A502,Vocabulary!$A:$F,3)=0,"",VLOOKUP(A502,Vocabulary!$A:$F,3)),"")</f>
        <v/>
      </c>
      <c r="N502" s="12" t="str">
        <f>IFERROR(IF(VLOOKUP(A502,VocabularyNL!$A:$H,7)=0,"",VLOOKUP(A502,VocabularyNL!$A:$H,7)),"")</f>
        <v/>
      </c>
      <c r="O502" s="12" t="str">
        <f>IFERROR(IF(VLOOKUP(A502,VocabularyFR!$A:$H,7)=0,"",VLOOKUP(A502,VocabularyFR!$A:$H,7)),"")</f>
        <v/>
      </c>
      <c r="P502" s="12" t="str">
        <f>IF($A502&lt;&gt;"",IF(VLOOKUP($A502,Vocabulary!$A:$J,7,)&lt;&gt;"",VLOOKUP($A502,Vocabulary!$A:$J,7,),""),"")</f>
        <v>external terminology:
http://purl.org/dc/terms/date</v>
      </c>
      <c r="Q502" s="12" t="str">
        <f>IFERROR(IF(VLOOKUP(A502,VocabularyNL!$A:$H,8)=0,"",VLOOKUP(A502,VocabularyNL!$A:$H,8)),"")</f>
        <v/>
      </c>
      <c r="R502" s="12" t="str">
        <f>IFERROR(IF(VLOOKUP(A502,VocabularyFR!$A:$H,8)=0,"",VLOOKUP(A502,VocabularyFR!$A:$H,8)),"")</f>
        <v/>
      </c>
      <c r="S502" s="12" t="str">
        <f>VLOOKUP(Table9[[#This Row],[Id]],Vocabulary!A:K,11)</f>
        <v>no</v>
      </c>
      <c r="T502" s="12" t="str">
        <f>VLOOKUP(Table9[[#This Row],[Id]],Vocabulary!A:L,12)</f>
        <v>no</v>
      </c>
    </row>
    <row r="503" spans="1:20" ht="43.2" hidden="1" x14ac:dyDescent="0.3">
      <c r="A503" s="4">
        <v>573</v>
      </c>
      <c r="B503" s="12" t="str">
        <f>IF($A503&lt;&gt;"",IF(VLOOKUP($A503,VocabularyAdoption!$A:$K,8,)=0,"",VLOOKUP($A503,VocabularyAdoption!$A:$K,8,)),"")</f>
        <v/>
      </c>
      <c r="C503" s="12" t="str">
        <f>IF($A503&lt;&gt;"",VLOOKUP($A503,Vocabulary!$A:$J,6,),"")</f>
        <v>VL</v>
      </c>
      <c r="D503" s="12" t="str">
        <f>IF($A503&lt;&gt;"",VLOOKUP($A503,Vocabulary!$A:$J,8,),"")</f>
        <v>vl-organisatie-ext</v>
      </c>
      <c r="E503" s="12" t="str">
        <f>IFERROR(VLOOKUP(D503,Prefix!$A:$B,2,),"")</f>
        <v/>
      </c>
      <c r="F503" s="12" t="str">
        <f>IF($A503&lt;&gt;"",IF(VLOOKUP($A503,Vocabulary!$A:$J,9,)=0,"",VLOOKUP($A503,Vocabulary!$A:$J,9,)),"")</f>
        <v/>
      </c>
      <c r="G503" s="12" t="str">
        <f>IF($A503&lt;&gt;"",VLOOKUP($A503,Vocabulary!$A:$J,4,),"")</f>
        <v>Organization</v>
      </c>
      <c r="H503" s="12" t="str">
        <f>IF($A503&lt;&gt;"",VLOOKUP($A503,Vocabulary!$A:$J,5,),"")</f>
        <v>Property</v>
      </c>
      <c r="I503" s="12" t="str">
        <f>IF(Table9[[#This Row],[URIName]]="",IF(AND(H503="ConceptScheme",LEFT(D503,7) &lt;&gt; "inspire", LEFT(D503,4) &lt;&gt; "oeaw"),CONCATENATE("&lt;",E503,LOWER(IF(F503="",J503,F503)),"&gt;"),CONCATENATE("&lt;",E503,IF(F503="",J503,F503),"&gt;")),CONCATENATE("&lt;",Table9[[#This Row],[URIName]],"&gt;"))</f>
        <v>&lt;doel&gt;</v>
      </c>
      <c r="J503" s="12" t="str">
        <f>IF($A503&lt;&gt;"",VLOOKUP($A503,Vocabulary!$A:$J,2,),"")</f>
        <v>doel</v>
      </c>
      <c r="K503" s="12" t="str">
        <f>IFERROR(IF(VLOOKUP(A503,VocabularyNL!$A:$G,6)=0,"",VLOOKUP(A503,VocabularyNL!$A:$G,6)),"")</f>
        <v>doel</v>
      </c>
      <c r="L503" s="12" t="str">
        <f>IFERROR(IF(VLOOKUP(A503,VocabularyFR!$A:$G,6)=0,"",VLOOKUP(A503,VocabularyFR!$A:$G,6)),"")</f>
        <v/>
      </c>
      <c r="M503" s="12" t="str">
        <f>IFERROR(IF(VLOOKUP(A503,Vocabulary!$A:$F,3)=0,"",VLOOKUP(A503,Vocabulary!$A:$F,3)),"")</f>
        <v/>
      </c>
      <c r="N503" s="12" t="str">
        <f>IFERROR(IF(VLOOKUP(A503,VocabularyNL!$A:$H,7)=0,"",VLOOKUP(A503,VocabularyNL!$A:$H,7)),"")</f>
        <v/>
      </c>
      <c r="O503" s="12" t="str">
        <f>IFERROR(IF(VLOOKUP(A503,VocabularyFR!$A:$H,7)=0,"",VLOOKUP(A503,VocabularyFR!$A:$H,7)),"")</f>
        <v/>
      </c>
      <c r="P503" s="12" t="str">
        <f>IF($A503&lt;&gt;"",IF(VLOOKUP($A503,Vocabulary!$A:$J,7,)&lt;&gt;"",VLOOKUP($A503,Vocabulary!$A:$J,7,),""),"")</f>
        <v>external terminology:
http://www.w3.org/ns/org#purpose</v>
      </c>
      <c r="Q503" s="12" t="str">
        <f>IFERROR(IF(VLOOKUP(A503,VocabularyNL!$A:$H,8)=0,"",VLOOKUP(A503,VocabularyNL!$A:$H,8)),"")</f>
        <v/>
      </c>
      <c r="R503" s="12" t="str">
        <f>IFERROR(IF(VLOOKUP(A503,VocabularyFR!$A:$H,8)=0,"",VLOOKUP(A503,VocabularyFR!$A:$H,8)),"")</f>
        <v/>
      </c>
      <c r="S503" s="12" t="str">
        <f>VLOOKUP(Table9[[#This Row],[Id]],Vocabulary!A:K,11)</f>
        <v>no</v>
      </c>
      <c r="T503" s="12" t="str">
        <f>VLOOKUP(Table9[[#This Row],[Id]],Vocabulary!A:L,12)</f>
        <v>no</v>
      </c>
    </row>
    <row r="504" spans="1:20" ht="43.2" hidden="1" x14ac:dyDescent="0.3">
      <c r="A504" s="4">
        <v>574</v>
      </c>
      <c r="B504" s="12" t="str">
        <f>IF($A504&lt;&gt;"",IF(VLOOKUP($A504,VocabularyAdoption!$A:$K,8,)=0,"",VLOOKUP($A504,VocabularyAdoption!$A:$K,8,)),"")</f>
        <v/>
      </c>
      <c r="C504" s="12" t="str">
        <f>IF($A504&lt;&gt;"",VLOOKUP($A504,Vocabulary!$A:$J,6,),"")</f>
        <v>VL</v>
      </c>
      <c r="D504" s="12" t="str">
        <f>IF($A504&lt;&gt;"",VLOOKUP($A504,Vocabulary!$A:$J,8,),"")</f>
        <v>vl-organisatie-ext</v>
      </c>
      <c r="E504" s="12" t="str">
        <f>IFERROR(VLOOKUP(D504,Prefix!$A:$B,2,),"")</f>
        <v/>
      </c>
      <c r="F504" s="12" t="str">
        <f>IF($A504&lt;&gt;"",IF(VLOOKUP($A504,Vocabulary!$A:$J,9,)=0,"",VLOOKUP($A504,Vocabulary!$A:$J,9,)),"")</f>
        <v/>
      </c>
      <c r="G504" s="12" t="str">
        <f>IF($A504&lt;&gt;"",VLOOKUP($A504,Vocabulary!$A:$J,4,),"")</f>
        <v>Organization</v>
      </c>
      <c r="H504" s="12" t="str">
        <f>IF($A504&lt;&gt;"",VLOOKUP($A504,Vocabulary!$A:$J,5,),"")</f>
        <v>Property</v>
      </c>
      <c r="I504" s="12" t="str">
        <f>IF(Table9[[#This Row],[URIName]]="",IF(AND(H504="ConceptScheme",LEFT(D504,7) &lt;&gt; "inspire", LEFT(D504,4) &lt;&gt; "oeaw"),CONCATENATE("&lt;",E504,LOWER(IF(F504="",J504,F504)),"&gt;"),CONCATENATE("&lt;",E504,IF(F504="",J504,F504),"&gt;")),CONCATENATE("&lt;",Table9[[#This Row],[URIName]],"&gt;"))</f>
        <v>&lt;eenheidVan&gt;</v>
      </c>
      <c r="J504" s="12" t="str">
        <f>IF($A504&lt;&gt;"",VLOOKUP($A504,Vocabulary!$A:$J,2,),"")</f>
        <v>eenheidVan</v>
      </c>
      <c r="K504" s="12" t="str">
        <f>IFERROR(IF(VLOOKUP(A504,VocabularyNL!$A:$G,6)=0,"",VLOOKUP(A504,VocabularyNL!$A:$G,6)),"")</f>
        <v>eenheidVan</v>
      </c>
      <c r="L504" s="12" t="str">
        <f>IFERROR(IF(VLOOKUP(A504,VocabularyFR!$A:$G,6)=0,"",VLOOKUP(A504,VocabularyFR!$A:$G,6)),"")</f>
        <v/>
      </c>
      <c r="M504" s="12" t="str">
        <f>IFERROR(IF(VLOOKUP(A504,Vocabulary!$A:$F,3)=0,"",VLOOKUP(A504,Vocabulary!$A:$F,3)),"")</f>
        <v/>
      </c>
      <c r="N504" s="12" t="str">
        <f>IFERROR(IF(VLOOKUP(A504,VocabularyNL!$A:$H,7)=0,"",VLOOKUP(A504,VocabularyNL!$A:$H,7)),"")</f>
        <v/>
      </c>
      <c r="O504" s="12" t="str">
        <f>IFERROR(IF(VLOOKUP(A504,VocabularyFR!$A:$H,7)=0,"",VLOOKUP(A504,VocabularyFR!$A:$H,7)),"")</f>
        <v/>
      </c>
      <c r="P504" s="12" t="str">
        <f>IF($A504&lt;&gt;"",IF(VLOOKUP($A504,Vocabulary!$A:$J,7,)&lt;&gt;"",VLOOKUP($A504,Vocabulary!$A:$J,7,),""),"")</f>
        <v>external terminology:
http://www.w3.org/ns/org#unitOf</v>
      </c>
      <c r="Q504" s="12" t="str">
        <f>IFERROR(IF(VLOOKUP(A504,VocabularyNL!$A:$H,8)=0,"",VLOOKUP(A504,VocabularyNL!$A:$H,8)),"")</f>
        <v/>
      </c>
      <c r="R504" s="12" t="str">
        <f>IFERROR(IF(VLOOKUP(A504,VocabularyFR!$A:$H,8)=0,"",VLOOKUP(A504,VocabularyFR!$A:$H,8)),"")</f>
        <v/>
      </c>
      <c r="S504" s="12" t="str">
        <f>VLOOKUP(Table9[[#This Row],[Id]],Vocabulary!A:K,11)</f>
        <v>no</v>
      </c>
      <c r="T504" s="12" t="str">
        <f>VLOOKUP(Table9[[#This Row],[Id]],Vocabulary!A:L,12)</f>
        <v>no</v>
      </c>
    </row>
    <row r="505" spans="1:20" ht="115.2" hidden="1" x14ac:dyDescent="0.3">
      <c r="A505" s="4">
        <v>575</v>
      </c>
      <c r="B505" s="12" t="str">
        <f>IF($A505&lt;&gt;"",IF(VLOOKUP($A505,VocabularyAdoption!$A:$K,8,)=0,"",VLOOKUP($A505,VocabularyAdoption!$A:$K,8,)),"")</f>
        <v/>
      </c>
      <c r="C505" s="12" t="str">
        <f>IF($A505&lt;&gt;"",VLOOKUP($A505,Vocabulary!$A:$J,6,),"")</f>
        <v>VL</v>
      </c>
      <c r="D505" s="12" t="str">
        <f>IF($A505&lt;&gt;"",VLOOKUP($A505,Vocabulary!$A:$J,8,),"")</f>
        <v>vl-organisatie-ext</v>
      </c>
      <c r="E505" s="12" t="str">
        <f>IFERROR(VLOOKUP(D505,Prefix!$A:$B,2,),"")</f>
        <v/>
      </c>
      <c r="F505" s="12" t="str">
        <f>IF($A505&lt;&gt;"",IF(VLOOKUP($A505,Vocabulary!$A:$J,9,)=0,"",VLOOKUP($A505,Vocabulary!$A:$J,9,)),"")</f>
        <v/>
      </c>
      <c r="G505" s="12" t="str">
        <f>IF($A505&lt;&gt;"",VLOOKUP($A505,Vocabulary!$A:$J,4,),"")</f>
        <v>Organization</v>
      </c>
      <c r="H505" s="12" t="str">
        <f>IF($A505&lt;&gt;"",VLOOKUP($A505,Vocabulary!$A:$J,5,),"")</f>
        <v>Class</v>
      </c>
      <c r="I505" s="12" t="str">
        <f>IF(Table9[[#This Row],[URIName]]="",IF(AND(H505="ConceptScheme",LEFT(D505,7) &lt;&gt; "inspire", LEFT(D505,4) &lt;&gt; "oeaw"),CONCATENATE("&lt;",E505,LOWER(IF(F505="",J505,F505)),"&gt;"),CONCATENATE("&lt;",E505,IF(F505="",J505,F505),"&gt;")),CONCATENATE("&lt;",Table9[[#This Row],[URIName]],"&gt;"))</f>
        <v>&lt;FormeleOrganisatie&gt;</v>
      </c>
      <c r="J505" s="12" t="str">
        <f>IF($A505&lt;&gt;"",VLOOKUP($A505,Vocabulary!$A:$J,2,),"")</f>
        <v>FormeleOrganisatie</v>
      </c>
      <c r="K505" s="12" t="str">
        <f>IFERROR(IF(VLOOKUP(A505,VocabularyNL!$A:$G,6)=0,"",VLOOKUP(A505,VocabularyNL!$A:$G,6)),"")</f>
        <v>FormeleOrganisatie</v>
      </c>
      <c r="L505" s="12" t="str">
        <f>IFERROR(IF(VLOOKUP(A505,VocabularyFR!$A:$G,6)=0,"",VLOOKUP(A505,VocabularyFR!$A:$G,6)),"")</f>
        <v/>
      </c>
      <c r="M505" s="12" t="str">
        <f>IFERROR(IF(VLOOKUP(A505,Vocabulary!$A:$F,3)=0,"",VLOOKUP(A505,Vocabulary!$A:$F,3)),"")</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N505" s="12" t="str">
        <f>IFERROR(IF(VLOOKUP(A505,VocabularyNL!$A:$H,7)=0,"",VLOOKUP(A505,VocabularyNL!$A:$H,7)),"")</f>
        <v>An Organization which is recognized in the world at large, in particular in legal jurisdictions, with associated rights and responsibilities. Examples include a Corporation, Charity, Government or Church. Note that this is a super class of `gr:BusinessEntity` and it is recommended to use the GoodRelations vocabulary to denote Business classifications such as DUNS or NAICS.</v>
      </c>
      <c r="O505" s="12" t="str">
        <f>IFERROR(IF(VLOOKUP(A505,VocabularyFR!$A:$H,7)=0,"",VLOOKUP(A505,VocabularyFR!$A:$H,7)),"")</f>
        <v/>
      </c>
      <c r="P505" s="12" t="str">
        <f>IF($A505&lt;&gt;"",IF(VLOOKUP($A505,Vocabulary!$A:$J,7,)&lt;&gt;"",VLOOKUP($A505,Vocabulary!$A:$J,7,),""),"")</f>
        <v>external terminology:
http://www.w3.org/ns/org#FormalOrganization</v>
      </c>
      <c r="Q505" s="12" t="str">
        <f>IFERROR(IF(VLOOKUP(A505,VocabularyNL!$A:$H,8)=0,"",VLOOKUP(A505,VocabularyNL!$A:$H,8)),"")</f>
        <v/>
      </c>
      <c r="R505" s="12" t="str">
        <f>IFERROR(IF(VLOOKUP(A505,VocabularyFR!$A:$H,8)=0,"",VLOOKUP(A505,VocabularyFR!$A:$H,8)),"")</f>
        <v/>
      </c>
      <c r="S505" s="12" t="str">
        <f>VLOOKUP(Table9[[#This Row],[Id]],Vocabulary!A:K,11)</f>
        <v>no</v>
      </c>
      <c r="T505" s="12" t="str">
        <f>VLOOKUP(Table9[[#This Row],[Id]],Vocabulary!A:L,12)</f>
        <v>no</v>
      </c>
    </row>
    <row r="506" spans="1:20" ht="43.2" hidden="1" x14ac:dyDescent="0.3">
      <c r="A506" s="4">
        <v>576</v>
      </c>
      <c r="B506" s="12" t="str">
        <f>IF($A506&lt;&gt;"",IF(VLOOKUP($A506,VocabularyAdoption!$A:$K,8,)=0,"",VLOOKUP($A506,VocabularyAdoption!$A:$K,8,)),"")</f>
        <v/>
      </c>
      <c r="C506" s="12" t="str">
        <f>IF($A506&lt;&gt;"",VLOOKUP($A506,Vocabulary!$A:$J,6,),"")</f>
        <v>VL</v>
      </c>
      <c r="D506" s="12" t="str">
        <f>IF($A506&lt;&gt;"",VLOOKUP($A506,Vocabulary!$A:$J,8,),"")</f>
        <v>vl-organisatie-ext</v>
      </c>
      <c r="E506" s="12" t="str">
        <f>IFERROR(VLOOKUP(D506,Prefix!$A:$B,2,),"")</f>
        <v/>
      </c>
      <c r="F506" s="12" t="str">
        <f>IF($A506&lt;&gt;"",IF(VLOOKUP($A506,Vocabulary!$A:$J,9,)=0,"",VLOOKUP($A506,Vocabulary!$A:$J,9,)),"")</f>
        <v/>
      </c>
      <c r="G506" s="12" t="str">
        <f>IF($A506&lt;&gt;"",VLOOKUP($A506,Vocabulary!$A:$J,4,),"")</f>
        <v>Organization</v>
      </c>
      <c r="H506" s="12" t="str">
        <f>IF($A506&lt;&gt;"",VLOOKUP($A506,Vocabulary!$A:$J,5,),"")</f>
        <v>Property</v>
      </c>
      <c r="I506" s="12" t="str">
        <f>IF(Table9[[#This Row],[URIName]]="",IF(AND(H506="ConceptScheme",LEFT(D506,7) &lt;&gt; "inspire", LEFT(D506,4) &lt;&gt; "oeaw"),CONCATENATE("&lt;",E506,LOWER(IF(F506="",J506,F506)),"&gt;"),CONCATENATE("&lt;",E506,IF(F506="",J506,F506),"&gt;")),CONCATENATE("&lt;",Table9[[#This Row],[URIName]],"&gt;"))</f>
        <v>&lt;gelinktMet&gt;</v>
      </c>
      <c r="J506" s="12" t="str">
        <f>IF($A506&lt;&gt;"",VLOOKUP($A506,Vocabulary!$A:$J,2,),"")</f>
        <v>gelinktMet</v>
      </c>
      <c r="K506" s="12" t="str">
        <f>IFERROR(IF(VLOOKUP(A506,VocabularyNL!$A:$G,6)=0,"",VLOOKUP(A506,VocabularyNL!$A:$G,6)),"")</f>
        <v>gelinktMet</v>
      </c>
      <c r="L506" s="12" t="str">
        <f>IFERROR(IF(VLOOKUP(A506,VocabularyFR!$A:$G,6)=0,"",VLOOKUP(A506,VocabularyFR!$A:$G,6)),"")</f>
        <v/>
      </c>
      <c r="M506" s="12" t="str">
        <f>IFERROR(IF(VLOOKUP(A506,Vocabulary!$A:$F,3)=0,"",VLOOKUP(A506,Vocabulary!$A:$F,3)),"")</f>
        <v/>
      </c>
      <c r="N506" s="12" t="str">
        <f>IFERROR(IF(VLOOKUP(A506,VocabularyNL!$A:$H,7)=0,"",VLOOKUP(A506,VocabularyNL!$A:$H,7)),"")</f>
        <v/>
      </c>
      <c r="O506" s="12" t="str">
        <f>IFERROR(IF(VLOOKUP(A506,VocabularyFR!$A:$H,7)=0,"",VLOOKUP(A506,VocabularyFR!$A:$H,7)),"")</f>
        <v/>
      </c>
      <c r="P506" s="12" t="str">
        <f>IF($A506&lt;&gt;"",IF(VLOOKUP($A506,Vocabulary!$A:$J,7,)&lt;&gt;"",VLOOKUP($A506,Vocabulary!$A:$J,7,),""),"")</f>
        <v>external terminology:
http://www.w3.org/ns/org#linkedTo</v>
      </c>
      <c r="Q506" s="12" t="str">
        <f>IFERROR(IF(VLOOKUP(A506,VocabularyNL!$A:$H,8)=0,"",VLOOKUP(A506,VocabularyNL!$A:$H,8)),"")</f>
        <v/>
      </c>
      <c r="R506" s="12" t="str">
        <f>IFERROR(IF(VLOOKUP(A506,VocabularyFR!$A:$H,8)=0,"",VLOOKUP(A506,VocabularyFR!$A:$H,8)),"")</f>
        <v/>
      </c>
      <c r="S506" s="12" t="str">
        <f>VLOOKUP(Table9[[#This Row],[Id]],Vocabulary!A:K,11)</f>
        <v>no</v>
      </c>
      <c r="T506" s="12" t="str">
        <f>VLOOKUP(Table9[[#This Row],[Id]],Vocabulary!A:L,12)</f>
        <v>no</v>
      </c>
    </row>
    <row r="507" spans="1:20" ht="374.4" hidden="1" x14ac:dyDescent="0.3">
      <c r="A507" s="4">
        <v>577</v>
      </c>
      <c r="B507" s="12" t="str">
        <f>IF($A507&lt;&gt;"",IF(VLOOKUP($A507,VocabularyAdoption!$A:$K,8,)=0,"",VLOOKUP($A507,VocabularyAdoption!$A:$K,8,)),"")</f>
        <v/>
      </c>
      <c r="C507" s="12" t="str">
        <f>IF($A507&lt;&gt;"",VLOOKUP($A507,Vocabulary!$A:$J,6,),"")</f>
        <v>VL</v>
      </c>
      <c r="D507" s="12" t="str">
        <f>IF($A507&lt;&gt;"",VLOOKUP($A507,Vocabulary!$A:$J,8,),"")</f>
        <v>vl-organisatie-ext</v>
      </c>
      <c r="E507" s="12" t="str">
        <f>IFERROR(VLOOKUP(D507,Prefix!$A:$B,2,),"")</f>
        <v/>
      </c>
      <c r="F507" s="12" t="str">
        <f>IF($A507&lt;&gt;"",IF(VLOOKUP($A507,Vocabulary!$A:$J,9,)=0,"",VLOOKUP($A507,Vocabulary!$A:$J,9,)),"")</f>
        <v/>
      </c>
      <c r="G507" s="12" t="str">
        <f>IF($A507&lt;&gt;"",VLOOKUP($A507,Vocabulary!$A:$J,4,),"")</f>
        <v>Organization</v>
      </c>
      <c r="H507" s="12" t="str">
        <f>IF($A507&lt;&gt;"",VLOOKUP($A507,Vocabulary!$A:$J,5,),"")</f>
        <v>Class</v>
      </c>
      <c r="I507" s="12" t="str">
        <f>IF(Table9[[#This Row],[URIName]]="",IF(AND(H507="ConceptScheme",LEFT(D507,7) &lt;&gt; "inspire", LEFT(D507,4) &lt;&gt; "oeaw"),CONCATENATE("&lt;",E507,LOWER(IF(F507="",J507,F507)),"&gt;"),CONCATENATE("&lt;",E507,IF(F507="",J507,F507),"&gt;")),CONCATENATE("&lt;",Table9[[#This Row],[URIName]],"&gt;"))</f>
        <v>&lt;GeregistreerdeOrganisatie&gt;</v>
      </c>
      <c r="J507" s="12" t="str">
        <f>IF($A507&lt;&gt;"",VLOOKUP($A507,Vocabulary!$A:$J,2,),"")</f>
        <v>GeregistreerdeOrganisatie</v>
      </c>
      <c r="K507" s="12" t="str">
        <f>IFERROR(IF(VLOOKUP(A507,VocabularyNL!$A:$G,6)=0,"",VLOOKUP(A507,VocabularyNL!$A:$G,6)),"")</f>
        <v>GeregistreerdeOrganisatie</v>
      </c>
      <c r="L507" s="12" t="str">
        <f>IFERROR(IF(VLOOKUP(A507,VocabularyFR!$A:$G,6)=0,"",VLOOKUP(A507,VocabularyFR!$A:$G,6)),"")</f>
        <v/>
      </c>
      <c r="M507" s="12" t="str">
        <f>IFERROR(IF(VLOOKUP(A507,Vocabulary!$A:$F,3)=0,"",VLOOKUP(A507,Vocabulary!$A:$F,3)),"")</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N507" s="12" t="str">
        <f>IFERROR(IF(VLOOKUP(A507,VocabularyNL!$A:$H,7)=0,"",VLOOKUP(A507,VocabularyNL!$A:$H,7)),"")</f>
        <v>rov:RegisteredOrganization is the key class for the Registered Organization vocabulary and represents     an organization that is legally registered. In many countries there is a single registry although in others, such as Spain and Germany, multiple registries exist. A Registered Organization is able to trade, is legally liable for  its actions, accounts, tax affairs etc. Legal entity status is conferred by the act of registration cf.     org:FormalOrganization that applies to any legal entity, including those created by other legal means.
This makes registered organizations distinct from the broader concept of organizations, groups or, in some jurisdictions, sole traders. Many organizations exist that are not legal entities yet to the outside world they have staff, hierarchies, locations etc. Other organizations exist that are an umbrella for several legal entities (universities are often good examples of this). This vocabulary is concerned solely with registered organizations.
In RDF, Registered Organization is a sub class of the Organization Ontology's org:FormalOrganization which is itself a sub class of the more general 'Agent' class found in FOAF and Dublin Core that does encompass organizations, natural persons, groups etc. - i.e. an Agent is any entity that is able to carry out actions.</v>
      </c>
      <c r="O507" s="12" t="str">
        <f>IFERROR(IF(VLOOKUP(A507,VocabularyFR!$A:$H,7)=0,"",VLOOKUP(A507,VocabularyFR!$A:$H,7)),"")</f>
        <v/>
      </c>
      <c r="P507" s="12" t="str">
        <f>IF($A507&lt;&gt;"",IF(VLOOKUP($A507,Vocabulary!$A:$J,7,)&lt;&gt;"",VLOOKUP($A507,Vocabulary!$A:$J,7,),""),"")</f>
        <v>external terminology:
http://www.w3.org/ns/regorg#RegisteredOrganization</v>
      </c>
      <c r="Q507" s="12" t="str">
        <f>IFERROR(IF(VLOOKUP(A507,VocabularyNL!$A:$H,8)=0,"",VLOOKUP(A507,VocabularyNL!$A:$H,8)),"")</f>
        <v/>
      </c>
      <c r="R507" s="12" t="str">
        <f>IFERROR(IF(VLOOKUP(A507,VocabularyFR!$A:$H,8)=0,"",VLOOKUP(A507,VocabularyFR!$A:$H,8)),"")</f>
        <v/>
      </c>
      <c r="S507" s="12" t="str">
        <f>VLOOKUP(Table9[[#This Row],[Id]],Vocabulary!A:K,11)</f>
        <v>no</v>
      </c>
      <c r="T507" s="12" t="str">
        <f>VLOOKUP(Table9[[#This Row],[Id]],Vocabulary!A:L,12)</f>
        <v>no</v>
      </c>
    </row>
    <row r="508" spans="1:20" ht="43.2" hidden="1" x14ac:dyDescent="0.3">
      <c r="A508" s="4">
        <v>578</v>
      </c>
      <c r="B508" s="12" t="str">
        <f>IF($A508&lt;&gt;"",IF(VLOOKUP($A508,VocabularyAdoption!$A:$K,8,)=0,"",VLOOKUP($A508,VocabularyAdoption!$A:$K,8,)),"")</f>
        <v/>
      </c>
      <c r="C508" s="12" t="str">
        <f>IF($A508&lt;&gt;"",VLOOKUP($A508,Vocabulary!$A:$J,6,),"")</f>
        <v>VL</v>
      </c>
      <c r="D508" s="12" t="str">
        <f>IF($A508&lt;&gt;"",VLOOKUP($A508,Vocabulary!$A:$J,8,),"")</f>
        <v>vl-organisatie-ext</v>
      </c>
      <c r="E508" s="12" t="str">
        <f>IFERROR(VLOOKUP(D508,Prefix!$A:$B,2,),"")</f>
        <v/>
      </c>
      <c r="F508" s="12" t="str">
        <f>IF($A508&lt;&gt;"",IF(VLOOKUP($A508,Vocabulary!$A:$J,9,)=0,"",VLOOKUP($A508,Vocabulary!$A:$J,9,)),"")</f>
        <v/>
      </c>
      <c r="G508" s="12" t="str">
        <f>IF($A508&lt;&gt;"",VLOOKUP($A508,Vocabulary!$A:$J,4,),"")</f>
        <v>Organization</v>
      </c>
      <c r="H508" s="12" t="str">
        <f>IF($A508&lt;&gt;"",VLOOKUP($A508,Vocabulary!$A:$J,5,),"")</f>
        <v>Property</v>
      </c>
      <c r="I508" s="12" t="str">
        <f>IF(Table9[[#This Row],[URIName]]="",IF(AND(H508="ConceptScheme",LEFT(D508,7) &lt;&gt; "inspire", LEFT(D508,4) &lt;&gt; "oeaw"),CONCATENATE("&lt;",E508,LOWER(IF(F508="",J508,F508)),"&gt;"),CONCATENATE("&lt;",E508,IF(F508="",J508,F508),"&gt;")),CONCATENATE("&lt;",Table9[[#This Row],[URIName]],"&gt;"))</f>
        <v>&lt;gevolgVan&gt;</v>
      </c>
      <c r="J508" s="12" t="str">
        <f>IF($A508&lt;&gt;"",VLOOKUP($A508,Vocabulary!$A:$J,2,),"")</f>
        <v>gevolgVan</v>
      </c>
      <c r="K508" s="12" t="str">
        <f>IFERROR(IF(VLOOKUP(A508,VocabularyNL!$A:$G,6)=0,"",VLOOKUP(A508,VocabularyNL!$A:$G,6)),"")</f>
        <v>gevolgVan</v>
      </c>
      <c r="L508" s="12" t="str">
        <f>IFERROR(IF(VLOOKUP(A508,VocabularyFR!$A:$G,6)=0,"",VLOOKUP(A508,VocabularyFR!$A:$G,6)),"")</f>
        <v/>
      </c>
      <c r="M508" s="12" t="str">
        <f>IFERROR(IF(VLOOKUP(A508,Vocabulary!$A:$F,3)=0,"",VLOOKUP(A508,Vocabulary!$A:$F,3)),"")</f>
        <v/>
      </c>
      <c r="N508" s="12" t="str">
        <f>IFERROR(IF(VLOOKUP(A508,VocabularyNL!$A:$H,7)=0,"",VLOOKUP(A508,VocabularyNL!$A:$H,7)),"")</f>
        <v/>
      </c>
      <c r="O508" s="12" t="str">
        <f>IFERROR(IF(VLOOKUP(A508,VocabularyFR!$A:$H,7)=0,"",VLOOKUP(A508,VocabularyFR!$A:$H,7)),"")</f>
        <v/>
      </c>
      <c r="P508" s="12" t="str">
        <f>IF($A508&lt;&gt;"",IF(VLOOKUP($A508,Vocabulary!$A:$J,7,)&lt;&gt;"",VLOOKUP($A508,Vocabulary!$A:$J,7,),""),"")</f>
        <v>external terminology:
http://www.w3.org/ns/org#resultedFrom</v>
      </c>
      <c r="Q508" s="12" t="str">
        <f>IFERROR(IF(VLOOKUP(A508,VocabularyNL!$A:$H,8)=0,"",VLOOKUP(A508,VocabularyNL!$A:$H,8)),"")</f>
        <v/>
      </c>
      <c r="R508" s="12" t="str">
        <f>IFERROR(IF(VLOOKUP(A508,VocabularyFR!$A:$H,8)=0,"",VLOOKUP(A508,VocabularyFR!$A:$H,8)),"")</f>
        <v/>
      </c>
      <c r="S508" s="12" t="str">
        <f>VLOOKUP(Table9[[#This Row],[Id]],Vocabulary!A:K,11)</f>
        <v>no</v>
      </c>
      <c r="T508" s="12" t="str">
        <f>VLOOKUP(Table9[[#This Row],[Id]],Vocabulary!A:L,12)</f>
        <v>no</v>
      </c>
    </row>
    <row r="509" spans="1:20" ht="43.2" hidden="1" x14ac:dyDescent="0.3">
      <c r="A509" s="4">
        <v>579</v>
      </c>
      <c r="B509" s="12" t="str">
        <f>IF($A509&lt;&gt;"",IF(VLOOKUP($A509,VocabularyAdoption!$A:$K,8,)=0,"",VLOOKUP($A509,VocabularyAdoption!$A:$K,8,)),"")</f>
        <v/>
      </c>
      <c r="C509" s="12" t="str">
        <f>IF($A509&lt;&gt;"",VLOOKUP($A509,Vocabulary!$A:$J,6,),"")</f>
        <v>VL</v>
      </c>
      <c r="D509" s="12" t="str">
        <f>IF($A509&lt;&gt;"",VLOOKUP($A509,Vocabulary!$A:$J,8,),"")</f>
        <v>vl-organisatie-ext</v>
      </c>
      <c r="E509" s="12" t="str">
        <f>IFERROR(VLOOKUP(D509,Prefix!$A:$B,2,),"")</f>
        <v/>
      </c>
      <c r="F509" s="12" t="str">
        <f>IF($A509&lt;&gt;"",IF(VLOOKUP($A509,Vocabulary!$A:$J,9,)=0,"",VLOOKUP($A509,Vocabulary!$A:$J,9,)),"")</f>
        <v/>
      </c>
      <c r="G509" s="12" t="str">
        <f>IF($A509&lt;&gt;"",VLOOKUP($A509,Vocabulary!$A:$J,4,),"")</f>
        <v>Organization</v>
      </c>
      <c r="H509" s="12" t="str">
        <f>IF($A509&lt;&gt;"",VLOOKUP($A509,Vocabulary!$A:$J,5,),"")</f>
        <v>Property</v>
      </c>
      <c r="I509" s="12" t="str">
        <f>IF(Table9[[#This Row],[URIName]]="",IF(AND(H509="ConceptScheme",LEFT(D509,7) &lt;&gt; "inspire", LEFT(D509,4) &lt;&gt; "oeaw"),CONCATENATE("&lt;",E509,LOWER(IF(F509="",J509,F509)),"&gt;"),CONCATENATE("&lt;",E509,IF(F509="",J509,F509),"&gt;")),CONCATENATE("&lt;",Table9[[#This Row],[URIName]],"&gt;"))</f>
        <v>&lt;heeft&gt;</v>
      </c>
      <c r="J509" s="12" t="str">
        <f>IF($A509&lt;&gt;"",VLOOKUP($A509,Vocabulary!$A:$J,2,),"")</f>
        <v>heeft</v>
      </c>
      <c r="K509" s="12" t="str">
        <f>IFERROR(IF(VLOOKUP(A509,VocabularyNL!$A:$G,6)=0,"",VLOOKUP(A509,VocabularyNL!$A:$G,6)),"")</f>
        <v>heeft</v>
      </c>
      <c r="L509" s="12" t="str">
        <f>IFERROR(IF(VLOOKUP(A509,VocabularyFR!$A:$G,6)=0,"",VLOOKUP(A509,VocabularyFR!$A:$G,6)),"")</f>
        <v/>
      </c>
      <c r="M509" s="12" t="str">
        <f>IFERROR(IF(VLOOKUP(A509,Vocabulary!$A:$F,3)=0,"",VLOOKUP(A509,Vocabulary!$A:$F,3)),"")</f>
        <v/>
      </c>
      <c r="N509" s="12" t="str">
        <f>IFERROR(IF(VLOOKUP(A509,VocabularyNL!$A:$H,7)=0,"",VLOOKUP(A509,VocabularyNL!$A:$H,7)),"")</f>
        <v/>
      </c>
      <c r="O509" s="12" t="str">
        <f>IFERROR(IF(VLOOKUP(A509,VocabularyFR!$A:$H,7)=0,"",VLOOKUP(A509,VocabularyFR!$A:$H,7)),"")</f>
        <v/>
      </c>
      <c r="P509" s="12" t="str">
        <f>IF($A509&lt;&gt;"",IF(VLOOKUP($A509,Vocabulary!$A:$J,7,)&lt;&gt;"",VLOOKUP($A509,Vocabulary!$A:$J,7,),""),"")</f>
        <v>external terminology:
http://www.w3.org/ns/org#hasMembership</v>
      </c>
      <c r="Q509" s="12" t="str">
        <f>IFERROR(IF(VLOOKUP(A509,VocabularyNL!$A:$H,8)=0,"",VLOOKUP(A509,VocabularyNL!$A:$H,8)),"")</f>
        <v/>
      </c>
      <c r="R509" s="12" t="str">
        <f>IFERROR(IF(VLOOKUP(A509,VocabularyFR!$A:$H,8)=0,"",VLOOKUP(A509,VocabularyFR!$A:$H,8)),"")</f>
        <v/>
      </c>
      <c r="S509" s="12" t="str">
        <f>VLOOKUP(Table9[[#This Row],[Id]],Vocabulary!A:K,11)</f>
        <v>no</v>
      </c>
      <c r="T509" s="12" t="str">
        <f>VLOOKUP(Table9[[#This Row],[Id]],Vocabulary!A:L,12)</f>
        <v>no</v>
      </c>
    </row>
    <row r="510" spans="1:20" ht="43.2" hidden="1" x14ac:dyDescent="0.3">
      <c r="A510" s="4">
        <v>580</v>
      </c>
      <c r="B510" s="12" t="str">
        <f>IF($A510&lt;&gt;"",IF(VLOOKUP($A510,VocabularyAdoption!$A:$K,8,)=0,"",VLOOKUP($A510,VocabularyAdoption!$A:$K,8,)),"")</f>
        <v/>
      </c>
      <c r="C510" s="12" t="str">
        <f>IF($A510&lt;&gt;"",VLOOKUP($A510,Vocabulary!$A:$J,6,),"")</f>
        <v>VL</v>
      </c>
      <c r="D510" s="12" t="str">
        <f>IF($A510&lt;&gt;"",VLOOKUP($A510,Vocabulary!$A:$J,8,),"")</f>
        <v>vl-organisatie-ext</v>
      </c>
      <c r="E510" s="12" t="str">
        <f>IFERROR(VLOOKUP(D510,Prefix!$A:$B,2,),"")</f>
        <v/>
      </c>
      <c r="F510" s="12" t="str">
        <f>IF($A510&lt;&gt;"",IF(VLOOKUP($A510,Vocabulary!$A:$J,9,)=0,"",VLOOKUP($A510,Vocabulary!$A:$J,9,)),"")</f>
        <v/>
      </c>
      <c r="G510" s="12" t="str">
        <f>IF($A510&lt;&gt;"",VLOOKUP($A510,Vocabulary!$A:$J,4,),"")</f>
        <v>Organization</v>
      </c>
      <c r="H510" s="12" t="str">
        <f>IF($A510&lt;&gt;"",VLOOKUP($A510,Vocabulary!$A:$J,5,),"")</f>
        <v>Property</v>
      </c>
      <c r="I510" s="12" t="str">
        <f>IF(Table9[[#This Row],[URIName]]="",IF(AND(H510="ConceptScheme",LEFT(D510,7) &lt;&gt; "inspire", LEFT(D510,4) &lt;&gt; "oeaw"),CONCATENATE("&lt;",E510,LOWER(IF(F510="",J510,F510)),"&gt;"),CONCATENATE("&lt;",E510,IF(F510="",J510,F510),"&gt;")),CONCATENATE("&lt;",Table9[[#This Row],[URIName]],"&gt;"))</f>
        <v>&lt;heeftEenheid&gt;</v>
      </c>
      <c r="J510" s="12" t="str">
        <f>IF($A510&lt;&gt;"",VLOOKUP($A510,Vocabulary!$A:$J,2,),"")</f>
        <v>heeftEenheid</v>
      </c>
      <c r="K510" s="12" t="str">
        <f>IFERROR(IF(VLOOKUP(A510,VocabularyNL!$A:$G,6)=0,"",VLOOKUP(A510,VocabularyNL!$A:$G,6)),"")</f>
        <v>heeftEenheid</v>
      </c>
      <c r="L510" s="12" t="str">
        <f>IFERROR(IF(VLOOKUP(A510,VocabularyFR!$A:$G,6)=0,"",VLOOKUP(A510,VocabularyFR!$A:$G,6)),"")</f>
        <v/>
      </c>
      <c r="M510" s="12" t="str">
        <f>IFERROR(IF(VLOOKUP(A510,Vocabulary!$A:$F,3)=0,"",VLOOKUP(A510,Vocabulary!$A:$F,3)),"")</f>
        <v/>
      </c>
      <c r="N510" s="12" t="str">
        <f>IFERROR(IF(VLOOKUP(A510,VocabularyNL!$A:$H,7)=0,"",VLOOKUP(A510,VocabularyNL!$A:$H,7)),"")</f>
        <v/>
      </c>
      <c r="O510" s="12" t="str">
        <f>IFERROR(IF(VLOOKUP(A510,VocabularyFR!$A:$H,7)=0,"",VLOOKUP(A510,VocabularyFR!$A:$H,7)),"")</f>
        <v/>
      </c>
      <c r="P510" s="12" t="str">
        <f>IF($A510&lt;&gt;"",IF(VLOOKUP($A510,Vocabulary!$A:$J,7,)&lt;&gt;"",VLOOKUP($A510,Vocabulary!$A:$J,7,),""),"")</f>
        <v>external terminology:
http://www.w3.org/ns/org#hasUnit</v>
      </c>
      <c r="Q510" s="12" t="str">
        <f>IFERROR(IF(VLOOKUP(A510,VocabularyNL!$A:$H,8)=0,"",VLOOKUP(A510,VocabularyNL!$A:$H,8)),"")</f>
        <v/>
      </c>
      <c r="R510" s="12" t="str">
        <f>IFERROR(IF(VLOOKUP(A510,VocabularyFR!$A:$H,8)=0,"",VLOOKUP(A510,VocabularyFR!$A:$H,8)),"")</f>
        <v/>
      </c>
      <c r="S510" s="12" t="str">
        <f>VLOOKUP(Table9[[#This Row],[Id]],Vocabulary!A:K,11)</f>
        <v>no</v>
      </c>
      <c r="T510" s="12" t="str">
        <f>VLOOKUP(Table9[[#This Row],[Id]],Vocabulary!A:L,12)</f>
        <v>no</v>
      </c>
    </row>
    <row r="511" spans="1:20" ht="43.2" hidden="1" x14ac:dyDescent="0.3">
      <c r="A511" s="4">
        <v>581</v>
      </c>
      <c r="B511" s="12" t="str">
        <f>IF($A511&lt;&gt;"",IF(VLOOKUP($A511,VocabularyAdoption!$A:$K,8,)=0,"",VLOOKUP($A511,VocabularyAdoption!$A:$K,8,)),"")</f>
        <v/>
      </c>
      <c r="C511" s="12" t="str">
        <f>IF($A511&lt;&gt;"",VLOOKUP($A511,Vocabulary!$A:$J,6,),"")</f>
        <v>VL</v>
      </c>
      <c r="D511" s="12" t="str">
        <f>IF($A511&lt;&gt;"",VLOOKUP($A511,Vocabulary!$A:$J,8,),"")</f>
        <v>vl-organisatie-ext</v>
      </c>
      <c r="E511" s="12" t="str">
        <f>IFERROR(VLOOKUP(D511,Prefix!$A:$B,2,),"")</f>
        <v/>
      </c>
      <c r="F511" s="12" t="str">
        <f>IF($A511&lt;&gt;"",IF(VLOOKUP($A511,Vocabulary!$A:$J,9,)=0,"",VLOOKUP($A511,Vocabulary!$A:$J,9,)),"")</f>
        <v/>
      </c>
      <c r="G511" s="12" t="str">
        <f>IF($A511&lt;&gt;"",VLOOKUP($A511,Vocabulary!$A:$J,4,),"")</f>
        <v>Organization</v>
      </c>
      <c r="H511" s="12" t="str">
        <f>IF($A511&lt;&gt;"",VLOOKUP($A511,Vocabulary!$A:$J,5,),"")</f>
        <v>Property</v>
      </c>
      <c r="I511" s="12" t="str">
        <f>IF(Table9[[#This Row],[URIName]]="",IF(AND(H511="ConceptScheme",LEFT(D511,7) &lt;&gt; "inspire", LEFT(D511,4) &lt;&gt; "oeaw"),CONCATENATE("&lt;",E511,LOWER(IF(F511="",J511,F511)),"&gt;"),CONCATENATE("&lt;",E511,IF(F511="",J511,F511),"&gt;")),CONCATENATE("&lt;",Table9[[#This Row],[URIName]],"&gt;"))</f>
        <v>&lt;heeftFormeelKader&gt;</v>
      </c>
      <c r="J511" s="12" t="str">
        <f>IF($A511&lt;&gt;"",VLOOKUP($A511,Vocabulary!$A:$J,2,),"")</f>
        <v>heeftFormeelKader</v>
      </c>
      <c r="K511" s="12" t="str">
        <f>IFERROR(IF(VLOOKUP(A511,VocabularyNL!$A:$G,6)=0,"",VLOOKUP(A511,VocabularyNL!$A:$G,6)),"")</f>
        <v>heeftFormeelKader</v>
      </c>
      <c r="L511" s="12" t="str">
        <f>IFERROR(IF(VLOOKUP(A511,VocabularyFR!$A:$G,6)=0,"",VLOOKUP(A511,VocabularyFR!$A:$G,6)),"")</f>
        <v/>
      </c>
      <c r="M511" s="12" t="str">
        <f>IFERROR(IF(VLOOKUP(A511,Vocabulary!$A:$F,3)=0,"",VLOOKUP(A511,Vocabulary!$A:$F,3)),"")</f>
        <v/>
      </c>
      <c r="N511" s="12" t="str">
        <f>IFERROR(IF(VLOOKUP(A511,VocabularyNL!$A:$H,7)=0,"",VLOOKUP(A511,VocabularyNL!$A:$H,7)),"")</f>
        <v/>
      </c>
      <c r="O511" s="12" t="str">
        <f>IFERROR(IF(VLOOKUP(A511,VocabularyFR!$A:$H,7)=0,"",VLOOKUP(A511,VocabularyFR!$A:$H,7)),"")</f>
        <v/>
      </c>
      <c r="P511" s="12" t="str">
        <f>IF($A511&lt;&gt;"",IF(VLOOKUP($A511,Vocabulary!$A:$J,7,)&lt;&gt;"",VLOOKUP($A511,Vocabulary!$A:$J,7,),""),"")</f>
        <v>external terminology:
http://data.europa.eu/m8g/hasFormalFramework</v>
      </c>
      <c r="Q511" s="12" t="str">
        <f>IFERROR(IF(VLOOKUP(A511,VocabularyNL!$A:$H,8)=0,"",VLOOKUP(A511,VocabularyNL!$A:$H,8)),"")</f>
        <v/>
      </c>
      <c r="R511" s="12" t="str">
        <f>IFERROR(IF(VLOOKUP(A511,VocabularyFR!$A:$H,8)=0,"",VLOOKUP(A511,VocabularyFR!$A:$H,8)),"")</f>
        <v/>
      </c>
      <c r="S511" s="12" t="str">
        <f>VLOOKUP(Table9[[#This Row],[Id]],Vocabulary!A:K,11)</f>
        <v>no</v>
      </c>
      <c r="T511" s="12" t="str">
        <f>VLOOKUP(Table9[[#This Row],[Id]],Vocabulary!A:L,12)</f>
        <v>no</v>
      </c>
    </row>
    <row r="512" spans="1:20" ht="43.2" hidden="1" x14ac:dyDescent="0.3">
      <c r="A512" s="4">
        <v>582</v>
      </c>
      <c r="B512" s="12" t="str">
        <f>IF($A512&lt;&gt;"",IF(VLOOKUP($A512,VocabularyAdoption!$A:$K,8,)=0,"",VLOOKUP($A512,VocabularyAdoption!$A:$K,8,)),"")</f>
        <v/>
      </c>
      <c r="C512" s="12" t="str">
        <f>IF($A512&lt;&gt;"",VLOOKUP($A512,Vocabulary!$A:$J,6,),"")</f>
        <v>VL</v>
      </c>
      <c r="D512" s="12" t="str">
        <f>IF($A512&lt;&gt;"",VLOOKUP($A512,Vocabulary!$A:$J,8,),"")</f>
        <v>vl-organisatie-ext</v>
      </c>
      <c r="E512" s="12" t="str">
        <f>IFERROR(VLOOKUP(D512,Prefix!$A:$B,2,),"")</f>
        <v/>
      </c>
      <c r="F512" s="12" t="str">
        <f>IF($A512&lt;&gt;"",IF(VLOOKUP($A512,Vocabulary!$A:$J,9,)=0,"",VLOOKUP($A512,Vocabulary!$A:$J,9,)),"")</f>
        <v/>
      </c>
      <c r="G512" s="12" t="str">
        <f>IF($A512&lt;&gt;"",VLOOKUP($A512,Vocabulary!$A:$J,4,),"")</f>
        <v>Organization</v>
      </c>
      <c r="H512" s="12" t="str">
        <f>IF($A512&lt;&gt;"",VLOOKUP($A512,Vocabulary!$A:$J,5,),"")</f>
        <v>Property</v>
      </c>
      <c r="I512" s="12" t="str">
        <f>IF(Table9[[#This Row],[URIName]]="",IF(AND(H512="ConceptScheme",LEFT(D512,7) &lt;&gt; "inspire", LEFT(D512,4) &lt;&gt; "oeaw"),CONCATENATE("&lt;",E512,LOWER(IF(F512="",J512,F512)),"&gt;"),CONCATENATE("&lt;",E512,IF(F512="",J512,F512),"&gt;")),CONCATENATE("&lt;",Table9[[#This Row],[URIName]],"&gt;"))</f>
        <v>&lt;heeftGeregistreerdeOrganisatie&gt;</v>
      </c>
      <c r="J512" s="12" t="str">
        <f>IF($A512&lt;&gt;"",VLOOKUP($A512,Vocabulary!$A:$J,2,),"")</f>
        <v>heeftGeregistreerdeOrganisatie</v>
      </c>
      <c r="K512" s="12" t="str">
        <f>IFERROR(IF(VLOOKUP(A512,VocabularyNL!$A:$G,6)=0,"",VLOOKUP(A512,VocabularyNL!$A:$G,6)),"")</f>
        <v>heeftGeregistreerdeOrganisatie</v>
      </c>
      <c r="L512" s="12" t="str">
        <f>IFERROR(IF(VLOOKUP(A512,VocabularyFR!$A:$G,6)=0,"",VLOOKUP(A512,VocabularyFR!$A:$G,6)),"")</f>
        <v/>
      </c>
      <c r="M512" s="12" t="str">
        <f>IFERROR(IF(VLOOKUP(A512,Vocabulary!$A:$F,3)=0,"",VLOOKUP(A512,Vocabulary!$A:$F,3)),"")</f>
        <v/>
      </c>
      <c r="N512" s="12" t="str">
        <f>IFERROR(IF(VLOOKUP(A512,VocabularyNL!$A:$H,7)=0,"",VLOOKUP(A512,VocabularyNL!$A:$H,7)),"")</f>
        <v/>
      </c>
      <c r="O512" s="12" t="str">
        <f>IFERROR(IF(VLOOKUP(A512,VocabularyFR!$A:$H,7)=0,"",VLOOKUP(A512,VocabularyFR!$A:$H,7)),"")</f>
        <v/>
      </c>
      <c r="P512" s="12" t="str">
        <f>IF($A512&lt;&gt;"",IF(VLOOKUP($A512,Vocabulary!$A:$J,7,)&lt;&gt;"",VLOOKUP($A512,Vocabulary!$A:$J,7,),""),"")</f>
        <v>external terminology:
http://www.w3.org/ns/regorg#hasRegisteredOrganization</v>
      </c>
      <c r="Q512" s="12" t="str">
        <f>IFERROR(IF(VLOOKUP(A512,VocabularyNL!$A:$H,8)=0,"",VLOOKUP(A512,VocabularyNL!$A:$H,8)),"")</f>
        <v/>
      </c>
      <c r="R512" s="12" t="str">
        <f>IFERROR(IF(VLOOKUP(A512,VocabularyFR!$A:$H,8)=0,"",VLOOKUP(A512,VocabularyFR!$A:$H,8)),"")</f>
        <v/>
      </c>
      <c r="S512" s="12" t="str">
        <f>VLOOKUP(Table9[[#This Row],[Id]],Vocabulary!A:K,11)</f>
        <v>no</v>
      </c>
      <c r="T512" s="12" t="str">
        <f>VLOOKUP(Table9[[#This Row],[Id]],Vocabulary!A:L,12)</f>
        <v>no</v>
      </c>
    </row>
    <row r="513" spans="1:20" ht="43.2" hidden="1" x14ac:dyDescent="0.3">
      <c r="A513" s="4">
        <v>583</v>
      </c>
      <c r="B513" s="12" t="str">
        <f>IF($A513&lt;&gt;"",IF(VLOOKUP($A513,VocabularyAdoption!$A:$K,8,)=0,"",VLOOKUP($A513,VocabularyAdoption!$A:$K,8,)),"")</f>
        <v/>
      </c>
      <c r="C513" s="12" t="str">
        <f>IF($A513&lt;&gt;"",VLOOKUP($A513,Vocabulary!$A:$J,6,),"")</f>
        <v>VL</v>
      </c>
      <c r="D513" s="12" t="str">
        <f>IF($A513&lt;&gt;"",VLOOKUP($A513,Vocabulary!$A:$J,8,),"")</f>
        <v>vl-organisatie-ext</v>
      </c>
      <c r="E513" s="12" t="str">
        <f>IFERROR(VLOOKUP(D513,Prefix!$A:$B,2,),"")</f>
        <v/>
      </c>
      <c r="F513" s="12" t="str">
        <f>IF($A513&lt;&gt;"",IF(VLOOKUP($A513,Vocabulary!$A:$J,9,)=0,"",VLOOKUP($A513,Vocabulary!$A:$J,9,)),"")</f>
        <v/>
      </c>
      <c r="G513" s="12" t="str">
        <f>IF($A513&lt;&gt;"",VLOOKUP($A513,Vocabulary!$A:$J,4,),"")</f>
        <v>Organization</v>
      </c>
      <c r="H513" s="12" t="str">
        <f>IF($A513&lt;&gt;"",VLOOKUP($A513,Vocabulary!$A:$J,5,),"")</f>
        <v>Property</v>
      </c>
      <c r="I513" s="12" t="str">
        <f>IF(Table9[[#This Row],[URIName]]="",IF(AND(H513="ConceptScheme",LEFT(D513,7) &lt;&gt; "inspire", LEFT(D513,4) &lt;&gt; "oeaw"),CONCATENATE("&lt;",E513,LOWER(IF(F513="",J513,F513)),"&gt;"),CONCATENATE("&lt;",E513,IF(F513="",J513,F513),"&gt;")),CONCATENATE("&lt;",Table9[[#This Row],[URIName]],"&gt;"))</f>
        <v>&lt;heeftGeregistreerdeVestiging&gt;</v>
      </c>
      <c r="J513" s="12" t="str">
        <f>IF($A513&lt;&gt;"",VLOOKUP($A513,Vocabulary!$A:$J,2,),"")</f>
        <v>heeftGeregistreerdeVestiging</v>
      </c>
      <c r="K513" s="12" t="str">
        <f>IFERROR(IF(VLOOKUP(A513,VocabularyNL!$A:$G,6)=0,"",VLOOKUP(A513,VocabularyNL!$A:$G,6)),"")</f>
        <v>heeftGeregistreerdeVestiging</v>
      </c>
      <c r="L513" s="12" t="str">
        <f>IFERROR(IF(VLOOKUP(A513,VocabularyFR!$A:$G,6)=0,"",VLOOKUP(A513,VocabularyFR!$A:$G,6)),"")</f>
        <v/>
      </c>
      <c r="M513" s="12" t="str">
        <f>IFERROR(IF(VLOOKUP(A513,Vocabulary!$A:$F,3)=0,"",VLOOKUP(A513,Vocabulary!$A:$F,3)),"")</f>
        <v/>
      </c>
      <c r="N513" s="12" t="str">
        <f>IFERROR(IF(VLOOKUP(A513,VocabularyNL!$A:$H,7)=0,"",VLOOKUP(A513,VocabularyNL!$A:$H,7)),"")</f>
        <v/>
      </c>
      <c r="O513" s="12" t="str">
        <f>IFERROR(IF(VLOOKUP(A513,VocabularyFR!$A:$H,7)=0,"",VLOOKUP(A513,VocabularyFR!$A:$H,7)),"")</f>
        <v/>
      </c>
      <c r="P513" s="12" t="str">
        <f>IF($A513&lt;&gt;"",IF(VLOOKUP($A513,Vocabulary!$A:$J,7,)&lt;&gt;"",VLOOKUP($A513,Vocabulary!$A:$J,7,),""),"")</f>
        <v>external terminology:
http://www.w3.org/ns/org#hasRegisteredSite</v>
      </c>
      <c r="Q513" s="12" t="str">
        <f>IFERROR(IF(VLOOKUP(A513,VocabularyNL!$A:$H,8)=0,"",VLOOKUP(A513,VocabularyNL!$A:$H,8)),"")</f>
        <v/>
      </c>
      <c r="R513" s="12" t="str">
        <f>IFERROR(IF(VLOOKUP(A513,VocabularyFR!$A:$H,8)=0,"",VLOOKUP(A513,VocabularyFR!$A:$H,8)),"")</f>
        <v/>
      </c>
      <c r="S513" s="12" t="str">
        <f>VLOOKUP(Table9[[#This Row],[Id]],Vocabulary!A:K,11)</f>
        <v>no</v>
      </c>
      <c r="T513" s="12" t="str">
        <f>VLOOKUP(Table9[[#This Row],[Id]],Vocabulary!A:L,12)</f>
        <v>no</v>
      </c>
    </row>
    <row r="514" spans="1:20" ht="43.2" hidden="1" x14ac:dyDescent="0.3">
      <c r="A514" s="4">
        <v>584</v>
      </c>
      <c r="B514" s="12" t="str">
        <f>IF($A514&lt;&gt;"",IF(VLOOKUP($A514,VocabularyAdoption!$A:$K,8,)=0,"",VLOOKUP($A514,VocabularyAdoption!$A:$K,8,)),"")</f>
        <v/>
      </c>
      <c r="C514" s="12" t="str">
        <f>IF($A514&lt;&gt;"",VLOOKUP($A514,Vocabulary!$A:$J,6,),"")</f>
        <v>VL</v>
      </c>
      <c r="D514" s="12" t="str">
        <f>IF($A514&lt;&gt;"",VLOOKUP($A514,Vocabulary!$A:$J,8,),"")</f>
        <v>vl-organisatie-ext</v>
      </c>
      <c r="E514" s="12" t="str">
        <f>IFERROR(VLOOKUP(D514,Prefix!$A:$B,2,),"")</f>
        <v/>
      </c>
      <c r="F514" s="12" t="str">
        <f>IF($A514&lt;&gt;"",IF(VLOOKUP($A514,Vocabulary!$A:$J,9,)=0,"",VLOOKUP($A514,Vocabulary!$A:$J,9,)),"")</f>
        <v/>
      </c>
      <c r="G514" s="12" t="str">
        <f>IF($A514&lt;&gt;"",VLOOKUP($A514,Vocabulary!$A:$J,4,),"")</f>
        <v>Organization</v>
      </c>
      <c r="H514" s="12" t="str">
        <f>IF($A514&lt;&gt;"",VLOOKUP($A514,Vocabulary!$A:$J,5,),"")</f>
        <v>Property</v>
      </c>
      <c r="I514" s="12" t="str">
        <f>IF(Table9[[#This Row],[URIName]]="",IF(AND(H514="ConceptScheme",LEFT(D514,7) &lt;&gt; "inspire", LEFT(D514,4) &lt;&gt; "oeaw"),CONCATENATE("&lt;",E514,LOWER(IF(F514="",J514,F514)),"&gt;"),CONCATENATE("&lt;",E514,IF(F514="",J514,F514),"&gt;")),CONCATENATE("&lt;",Table9[[#This Row],[URIName]],"&gt;"))</f>
        <v>&lt;heeftPositie&gt;</v>
      </c>
      <c r="J514" s="12" t="str">
        <f>IF($A514&lt;&gt;"",VLOOKUP($A514,Vocabulary!$A:$J,2,),"")</f>
        <v>heeftPositie</v>
      </c>
      <c r="K514" s="12" t="str">
        <f>IFERROR(IF(VLOOKUP(A514,VocabularyNL!$A:$G,6)=0,"",VLOOKUP(A514,VocabularyNL!$A:$G,6)),"")</f>
        <v>heeftPositie</v>
      </c>
      <c r="L514" s="12" t="str">
        <f>IFERROR(IF(VLOOKUP(A514,VocabularyFR!$A:$G,6)=0,"",VLOOKUP(A514,VocabularyFR!$A:$G,6)),"")</f>
        <v/>
      </c>
      <c r="M514" s="12" t="str">
        <f>IFERROR(IF(VLOOKUP(A514,Vocabulary!$A:$F,3)=0,"",VLOOKUP(A514,Vocabulary!$A:$F,3)),"")</f>
        <v/>
      </c>
      <c r="N514" s="12" t="str">
        <f>IFERROR(IF(VLOOKUP(A514,VocabularyNL!$A:$H,7)=0,"",VLOOKUP(A514,VocabularyNL!$A:$H,7)),"")</f>
        <v/>
      </c>
      <c r="O514" s="12" t="str">
        <f>IFERROR(IF(VLOOKUP(A514,VocabularyFR!$A:$H,7)=0,"",VLOOKUP(A514,VocabularyFR!$A:$H,7)),"")</f>
        <v/>
      </c>
      <c r="P514" s="12" t="str">
        <f>IF($A514&lt;&gt;"",IF(VLOOKUP($A514,Vocabulary!$A:$J,7,)&lt;&gt;"",VLOOKUP($A514,Vocabulary!$A:$J,7,),""),"")</f>
        <v>external terminology:
http://www.w3.org/ns/org#hasPost</v>
      </c>
      <c r="Q514" s="12" t="str">
        <f>IFERROR(IF(VLOOKUP(A514,VocabularyNL!$A:$H,8)=0,"",VLOOKUP(A514,VocabularyNL!$A:$H,8)),"")</f>
        <v/>
      </c>
      <c r="R514" s="12" t="str">
        <f>IFERROR(IF(VLOOKUP(A514,VocabularyFR!$A:$H,8)=0,"",VLOOKUP(A514,VocabularyFR!$A:$H,8)),"")</f>
        <v/>
      </c>
      <c r="S514" s="12" t="str">
        <f>VLOOKUP(Table9[[#This Row],[Id]],Vocabulary!A:K,11)</f>
        <v>no</v>
      </c>
      <c r="T514" s="12" t="str">
        <f>VLOOKUP(Table9[[#This Row],[Id]],Vocabulary!A:L,12)</f>
        <v>no</v>
      </c>
    </row>
    <row r="515" spans="1:20" ht="43.2" hidden="1" x14ac:dyDescent="0.3">
      <c r="A515" s="4">
        <v>585</v>
      </c>
      <c r="B515" s="12" t="str">
        <f>IF($A515&lt;&gt;"",IF(VLOOKUP($A515,VocabularyAdoption!$A:$K,8,)=0,"",VLOOKUP($A515,VocabularyAdoption!$A:$K,8,)),"")</f>
        <v/>
      </c>
      <c r="C515" s="12" t="str">
        <f>IF($A515&lt;&gt;"",VLOOKUP($A515,Vocabulary!$A:$J,6,),"")</f>
        <v>VL</v>
      </c>
      <c r="D515" s="12" t="str">
        <f>IF($A515&lt;&gt;"",VLOOKUP($A515,Vocabulary!$A:$J,8,),"")</f>
        <v>vl-organisatie-ext</v>
      </c>
      <c r="E515" s="12" t="str">
        <f>IFERROR(VLOOKUP(D515,Prefix!$A:$B,2,),"")</f>
        <v/>
      </c>
      <c r="F515" s="12" t="str">
        <f>IF($A515&lt;&gt;"",IF(VLOOKUP($A515,Vocabulary!$A:$J,9,)=0,"",VLOOKUP($A515,Vocabulary!$A:$J,9,)),"")</f>
        <v/>
      </c>
      <c r="G515" s="12" t="str">
        <f>IF($A515&lt;&gt;"",VLOOKUP($A515,Vocabulary!$A:$J,4,),"")</f>
        <v>Organization</v>
      </c>
      <c r="H515" s="12" t="str">
        <f>IF($A515&lt;&gt;"",VLOOKUP($A515,Vocabulary!$A:$J,5,),"")</f>
        <v>Property</v>
      </c>
      <c r="I515" s="12" t="str">
        <f>IF(Table9[[#This Row],[URIName]]="",IF(AND(H515="ConceptScheme",LEFT(D515,7) &lt;&gt; "inspire", LEFT(D515,4) &lt;&gt; "oeaw"),CONCATENATE("&lt;",E515,LOWER(IF(F515="",J515,F515)),"&gt;"),CONCATENATE("&lt;",E515,IF(F515="",J515,F515),"&gt;")),CONCATENATE("&lt;",Table9[[#This Row],[URIName]],"&gt;"))</f>
        <v>&lt;heeftPrimaireVestiging&gt;</v>
      </c>
      <c r="J515" s="12" t="str">
        <f>IF($A515&lt;&gt;"",VLOOKUP($A515,Vocabulary!$A:$J,2,),"")</f>
        <v>heeftPrimaireVestiging</v>
      </c>
      <c r="K515" s="12" t="str">
        <f>IFERROR(IF(VLOOKUP(A515,VocabularyNL!$A:$G,6)=0,"",VLOOKUP(A515,VocabularyNL!$A:$G,6)),"")</f>
        <v>heeftPrimaireVestiging</v>
      </c>
      <c r="L515" s="12" t="str">
        <f>IFERROR(IF(VLOOKUP(A515,VocabularyFR!$A:$G,6)=0,"",VLOOKUP(A515,VocabularyFR!$A:$G,6)),"")</f>
        <v/>
      </c>
      <c r="M515" s="12" t="str">
        <f>IFERROR(IF(VLOOKUP(A515,Vocabulary!$A:$F,3)=0,"",VLOOKUP(A515,Vocabulary!$A:$F,3)),"")</f>
        <v/>
      </c>
      <c r="N515" s="12" t="str">
        <f>IFERROR(IF(VLOOKUP(A515,VocabularyNL!$A:$H,7)=0,"",VLOOKUP(A515,VocabularyNL!$A:$H,7)),"")</f>
        <v/>
      </c>
      <c r="O515" s="12" t="str">
        <f>IFERROR(IF(VLOOKUP(A515,VocabularyFR!$A:$H,7)=0,"",VLOOKUP(A515,VocabularyFR!$A:$H,7)),"")</f>
        <v/>
      </c>
      <c r="P515" s="12" t="str">
        <f>IF($A515&lt;&gt;"",IF(VLOOKUP($A515,Vocabulary!$A:$J,7,)&lt;&gt;"",VLOOKUP($A515,Vocabulary!$A:$J,7,),""),"")</f>
        <v>external terminology:
http://www.w3.org/ns/org#hasPrimarySite</v>
      </c>
      <c r="Q515" s="12" t="str">
        <f>IFERROR(IF(VLOOKUP(A515,VocabularyNL!$A:$H,8)=0,"",VLOOKUP(A515,VocabularyNL!$A:$H,8)),"")</f>
        <v/>
      </c>
      <c r="R515" s="12" t="str">
        <f>IFERROR(IF(VLOOKUP(A515,VocabularyFR!$A:$H,8)=0,"",VLOOKUP(A515,VocabularyFR!$A:$H,8)),"")</f>
        <v/>
      </c>
      <c r="S515" s="12" t="str">
        <f>VLOOKUP(Table9[[#This Row],[Id]],Vocabulary!A:K,11)</f>
        <v>no</v>
      </c>
      <c r="T515" s="12" t="str">
        <f>VLOOKUP(Table9[[#This Row],[Id]],Vocabulary!A:L,12)</f>
        <v>no</v>
      </c>
    </row>
    <row r="516" spans="1:20" ht="43.2" hidden="1" x14ac:dyDescent="0.3">
      <c r="A516" s="4">
        <v>586</v>
      </c>
      <c r="B516" s="12" t="str">
        <f>IF($A516&lt;&gt;"",IF(VLOOKUP($A516,VocabularyAdoption!$A:$K,8,)=0,"",VLOOKUP($A516,VocabularyAdoption!$A:$K,8,)),"")</f>
        <v/>
      </c>
      <c r="C516" s="12" t="str">
        <f>IF($A516&lt;&gt;"",VLOOKUP($A516,Vocabulary!$A:$J,6,),"")</f>
        <v>VL</v>
      </c>
      <c r="D516" s="12" t="str">
        <f>IF($A516&lt;&gt;"",VLOOKUP($A516,Vocabulary!$A:$J,8,),"")</f>
        <v>vl-organisatie-ext</v>
      </c>
      <c r="E516" s="12" t="str">
        <f>IFERROR(VLOOKUP(D516,Prefix!$A:$B,2,),"")</f>
        <v/>
      </c>
      <c r="F516" s="12" t="str">
        <f>IF($A516&lt;&gt;"",IF(VLOOKUP($A516,Vocabulary!$A:$J,9,)=0,"",VLOOKUP($A516,Vocabulary!$A:$J,9,)),"")</f>
        <v/>
      </c>
      <c r="G516" s="12" t="str">
        <f>IF($A516&lt;&gt;"",VLOOKUP($A516,Vocabulary!$A:$J,4,),"")</f>
        <v>Organization</v>
      </c>
      <c r="H516" s="12" t="str">
        <f>IF($A516&lt;&gt;"",VLOOKUP($A516,Vocabulary!$A:$J,5,),"")</f>
        <v>Property</v>
      </c>
      <c r="I516" s="12" t="str">
        <f>IF(Table9[[#This Row],[URIName]]="",IF(AND(H516="ConceptScheme",LEFT(D516,7) &lt;&gt; "inspire", LEFT(D516,4) &lt;&gt; "oeaw"),CONCATENATE("&lt;",E516,LOWER(IF(F516="",J516,F516)),"&gt;"),CONCATENATE("&lt;",E516,IF(F516="",J516,F516),"&gt;")),CONCATENATE("&lt;",Table9[[#This Row],[URIName]],"&gt;"))</f>
        <v>&lt;heeftStandplaats&gt;</v>
      </c>
      <c r="J516" s="12" t="str">
        <f>IF($A516&lt;&gt;"",VLOOKUP($A516,Vocabulary!$A:$J,2,),"")</f>
        <v>heeftStandplaats</v>
      </c>
      <c r="K516" s="12" t="str">
        <f>IFERROR(IF(VLOOKUP(A516,VocabularyNL!$A:$G,6)=0,"",VLOOKUP(A516,VocabularyNL!$A:$G,6)),"")</f>
        <v>heeftStandplaats</v>
      </c>
      <c r="L516" s="12" t="str">
        <f>IFERROR(IF(VLOOKUP(A516,VocabularyFR!$A:$G,6)=0,"",VLOOKUP(A516,VocabularyFR!$A:$G,6)),"")</f>
        <v/>
      </c>
      <c r="M516" s="12" t="str">
        <f>IFERROR(IF(VLOOKUP(A516,Vocabulary!$A:$F,3)=0,"",VLOOKUP(A516,Vocabulary!$A:$F,3)),"")</f>
        <v/>
      </c>
      <c r="N516" s="12" t="str">
        <f>IFERROR(IF(VLOOKUP(A516,VocabularyNL!$A:$H,7)=0,"",VLOOKUP(A516,VocabularyNL!$A:$H,7)),"")</f>
        <v/>
      </c>
      <c r="O516" s="12" t="str">
        <f>IFERROR(IF(VLOOKUP(A516,VocabularyFR!$A:$H,7)=0,"",VLOOKUP(A516,VocabularyFR!$A:$H,7)),"")</f>
        <v/>
      </c>
      <c r="P516" s="12" t="str">
        <f>IF($A516&lt;&gt;"",IF(VLOOKUP($A516,Vocabulary!$A:$J,7,)&lt;&gt;"",VLOOKUP($A516,Vocabulary!$A:$J,7,),""),"")</f>
        <v>external terminology:
http://www.w3.org/ns/org#basedAt</v>
      </c>
      <c r="Q516" s="12" t="str">
        <f>IFERROR(IF(VLOOKUP(A516,VocabularyNL!$A:$H,8)=0,"",VLOOKUP(A516,VocabularyNL!$A:$H,8)),"")</f>
        <v/>
      </c>
      <c r="R516" s="12" t="str">
        <f>IFERROR(IF(VLOOKUP(A516,VocabularyFR!$A:$H,8)=0,"",VLOOKUP(A516,VocabularyFR!$A:$H,8)),"")</f>
        <v/>
      </c>
      <c r="S516" s="12" t="str">
        <f>VLOOKUP(Table9[[#This Row],[Id]],Vocabulary!A:K,11)</f>
        <v>no</v>
      </c>
      <c r="T516" s="12" t="str">
        <f>VLOOKUP(Table9[[#This Row],[Id]],Vocabulary!A:L,12)</f>
        <v>no</v>
      </c>
    </row>
    <row r="517" spans="1:20" ht="43.2" hidden="1" x14ac:dyDescent="0.3">
      <c r="A517" s="4">
        <v>587</v>
      </c>
      <c r="B517" s="12" t="str">
        <f>IF($A517&lt;&gt;"",IF(VLOOKUP($A517,VocabularyAdoption!$A:$K,8,)=0,"",VLOOKUP($A517,VocabularyAdoption!$A:$K,8,)),"")</f>
        <v/>
      </c>
      <c r="C517" s="12" t="str">
        <f>IF($A517&lt;&gt;"",VLOOKUP($A517,Vocabulary!$A:$J,6,),"")</f>
        <v>VL</v>
      </c>
      <c r="D517" s="12" t="str">
        <f>IF($A517&lt;&gt;"",VLOOKUP($A517,Vocabulary!$A:$J,8,),"")</f>
        <v>vl-organisatie-ext</v>
      </c>
      <c r="E517" s="12" t="str">
        <f>IFERROR(VLOOKUP(D517,Prefix!$A:$B,2,),"")</f>
        <v/>
      </c>
      <c r="F517" s="12" t="str">
        <f>IF($A517&lt;&gt;"",IF(VLOOKUP($A517,Vocabulary!$A:$J,9,)=0,"",VLOOKUP($A517,Vocabulary!$A:$J,9,)),"")</f>
        <v/>
      </c>
      <c r="G517" s="12" t="str">
        <f>IF($A517&lt;&gt;"",VLOOKUP($A517,Vocabulary!$A:$J,4,),"")</f>
        <v>Organization</v>
      </c>
      <c r="H517" s="12" t="str">
        <f>IF($A517&lt;&gt;"",VLOOKUP($A517,Vocabulary!$A:$J,5,),"")</f>
        <v>Property</v>
      </c>
      <c r="I517" s="12" t="str">
        <f>IF(Table9[[#This Row],[URIName]]="",IF(AND(H517="ConceptScheme",LEFT(D517,7) &lt;&gt; "inspire", LEFT(D517,4) &lt;&gt; "oeaw"),CONCATENATE("&lt;",E517,LOWER(IF(F517="",J517,F517)),"&gt;"),CONCATENATE("&lt;",E517,IF(F517="",J517,F517),"&gt;")),CONCATENATE("&lt;",Table9[[#This Row],[URIName]],"&gt;"))</f>
        <v>&lt;heeftSuborganisatie&gt;</v>
      </c>
      <c r="J517" s="12" t="str">
        <f>IF($A517&lt;&gt;"",VLOOKUP($A517,Vocabulary!$A:$J,2,),"")</f>
        <v>heeftSuborganisatie</v>
      </c>
      <c r="K517" s="12" t="str">
        <f>IFERROR(IF(VLOOKUP(A517,VocabularyNL!$A:$G,6)=0,"",VLOOKUP(A517,VocabularyNL!$A:$G,6)),"")</f>
        <v>heeftSuborganisatie</v>
      </c>
      <c r="L517" s="12" t="str">
        <f>IFERROR(IF(VLOOKUP(A517,VocabularyFR!$A:$G,6)=0,"",VLOOKUP(A517,VocabularyFR!$A:$G,6)),"")</f>
        <v/>
      </c>
      <c r="M517" s="12" t="str">
        <f>IFERROR(IF(VLOOKUP(A517,Vocabulary!$A:$F,3)=0,"",VLOOKUP(A517,Vocabulary!$A:$F,3)),"")</f>
        <v/>
      </c>
      <c r="N517" s="12" t="str">
        <f>IFERROR(IF(VLOOKUP(A517,VocabularyNL!$A:$H,7)=0,"",VLOOKUP(A517,VocabularyNL!$A:$H,7)),"")</f>
        <v/>
      </c>
      <c r="O517" s="12" t="str">
        <f>IFERROR(IF(VLOOKUP(A517,VocabularyFR!$A:$H,7)=0,"",VLOOKUP(A517,VocabularyFR!$A:$H,7)),"")</f>
        <v/>
      </c>
      <c r="P517" s="12" t="str">
        <f>IF($A517&lt;&gt;"",IF(VLOOKUP($A517,Vocabulary!$A:$J,7,)&lt;&gt;"",VLOOKUP($A517,Vocabulary!$A:$J,7,),""),"")</f>
        <v>external terminology:
http://www.w3.org/ns/org#hasSubOrganization</v>
      </c>
      <c r="Q517" s="12" t="str">
        <f>IFERROR(IF(VLOOKUP(A517,VocabularyNL!$A:$H,8)=0,"",VLOOKUP(A517,VocabularyNL!$A:$H,8)),"")</f>
        <v/>
      </c>
      <c r="R517" s="12" t="str">
        <f>IFERROR(IF(VLOOKUP(A517,VocabularyFR!$A:$H,8)=0,"",VLOOKUP(A517,VocabularyFR!$A:$H,8)),"")</f>
        <v/>
      </c>
      <c r="S517" s="12" t="str">
        <f>VLOOKUP(Table9[[#This Row],[Id]],Vocabulary!A:K,11)</f>
        <v>no</v>
      </c>
      <c r="T517" s="12" t="str">
        <f>VLOOKUP(Table9[[#This Row],[Id]],Vocabulary!A:L,12)</f>
        <v>no</v>
      </c>
    </row>
    <row r="518" spans="1:20" ht="43.2" hidden="1" x14ac:dyDescent="0.3">
      <c r="A518" s="4">
        <v>588</v>
      </c>
      <c r="B518" s="12" t="str">
        <f>IF($A518&lt;&gt;"",IF(VLOOKUP($A518,VocabularyAdoption!$A:$K,8,)=0,"",VLOOKUP($A518,VocabularyAdoption!$A:$K,8,)),"")</f>
        <v/>
      </c>
      <c r="C518" s="12" t="str">
        <f>IF($A518&lt;&gt;"",VLOOKUP($A518,Vocabulary!$A:$J,6,),"")</f>
        <v>VL</v>
      </c>
      <c r="D518" s="12" t="str">
        <f>IF($A518&lt;&gt;"",VLOOKUP($A518,Vocabulary!$A:$J,8,),"")</f>
        <v>vl-organisatie-ext</v>
      </c>
      <c r="E518" s="12" t="str">
        <f>IFERROR(VLOOKUP(D518,Prefix!$A:$B,2,),"")</f>
        <v/>
      </c>
      <c r="F518" s="12" t="str">
        <f>IF($A518&lt;&gt;"",IF(VLOOKUP($A518,Vocabulary!$A:$J,9,)=0,"",VLOOKUP($A518,Vocabulary!$A:$J,9,)),"")</f>
        <v/>
      </c>
      <c r="G518" s="12" t="str">
        <f>IF($A518&lt;&gt;"",VLOOKUP($A518,Vocabulary!$A:$J,4,),"")</f>
        <v>Organization</v>
      </c>
      <c r="H518" s="12" t="str">
        <f>IF($A518&lt;&gt;"",VLOOKUP($A518,Vocabulary!$A:$J,5,),"")</f>
        <v>Property</v>
      </c>
      <c r="I518" s="12" t="str">
        <f>IF(Table9[[#This Row],[URIName]]="",IF(AND(H518="ConceptScheme",LEFT(D518,7) &lt;&gt; "inspire", LEFT(D518,4) &lt;&gt; "oeaw"),CONCATENATE("&lt;",E518,LOWER(IF(F518="",J518,F518)),"&gt;"),CONCATENATE("&lt;",E518,IF(F518="",J518,F518),"&gt;")),CONCATENATE("&lt;",Table9[[#This Row],[URIName]],"&gt;"))</f>
        <v>&lt;heeftVestiging&gt;</v>
      </c>
      <c r="J518" s="12" t="str">
        <f>IF($A518&lt;&gt;"",VLOOKUP($A518,Vocabulary!$A:$J,2,),"")</f>
        <v>heeftVestiging</v>
      </c>
      <c r="K518" s="12" t="str">
        <f>IFERROR(IF(VLOOKUP(A518,VocabularyNL!$A:$G,6)=0,"",VLOOKUP(A518,VocabularyNL!$A:$G,6)),"")</f>
        <v>heeftVestiging</v>
      </c>
      <c r="L518" s="12" t="str">
        <f>IFERROR(IF(VLOOKUP(A518,VocabularyFR!$A:$G,6)=0,"",VLOOKUP(A518,VocabularyFR!$A:$G,6)),"")</f>
        <v/>
      </c>
      <c r="M518" s="12" t="str">
        <f>IFERROR(IF(VLOOKUP(A518,Vocabulary!$A:$F,3)=0,"",VLOOKUP(A518,Vocabulary!$A:$F,3)),"")</f>
        <v/>
      </c>
      <c r="N518" s="12" t="str">
        <f>IFERROR(IF(VLOOKUP(A518,VocabularyNL!$A:$H,7)=0,"",VLOOKUP(A518,VocabularyNL!$A:$H,7)),"")</f>
        <v/>
      </c>
      <c r="O518" s="12" t="str">
        <f>IFERROR(IF(VLOOKUP(A518,VocabularyFR!$A:$H,7)=0,"",VLOOKUP(A518,VocabularyFR!$A:$H,7)),"")</f>
        <v/>
      </c>
      <c r="P518" s="12" t="str">
        <f>IF($A518&lt;&gt;"",IF(VLOOKUP($A518,Vocabulary!$A:$J,7,)&lt;&gt;"",VLOOKUP($A518,Vocabulary!$A:$J,7,),""),"")</f>
        <v>external terminology:
http://www.w3.org/ns/org#hasSite</v>
      </c>
      <c r="Q518" s="12" t="str">
        <f>IFERROR(IF(VLOOKUP(A518,VocabularyNL!$A:$H,8)=0,"",VLOOKUP(A518,VocabularyNL!$A:$H,8)),"")</f>
        <v/>
      </c>
      <c r="R518" s="12" t="str">
        <f>IFERROR(IF(VLOOKUP(A518,VocabularyFR!$A:$H,8)=0,"",VLOOKUP(A518,VocabularyFR!$A:$H,8)),"")</f>
        <v/>
      </c>
      <c r="S518" s="12" t="str">
        <f>VLOOKUP(Table9[[#This Row],[Id]],Vocabulary!A:K,11)</f>
        <v>no</v>
      </c>
      <c r="T518" s="12" t="str">
        <f>VLOOKUP(Table9[[#This Row],[Id]],Vocabulary!A:L,12)</f>
        <v>no</v>
      </c>
    </row>
    <row r="519" spans="1:20" ht="43.2" hidden="1" x14ac:dyDescent="0.3">
      <c r="A519" s="4">
        <v>589</v>
      </c>
      <c r="B519" s="12" t="str">
        <f>IF($A519&lt;&gt;"",IF(VLOOKUP($A519,VocabularyAdoption!$A:$K,8,)=0,"",VLOOKUP($A519,VocabularyAdoption!$A:$K,8,)),"")</f>
        <v/>
      </c>
      <c r="C519" s="12" t="str">
        <f>IF($A519&lt;&gt;"",VLOOKUP($A519,Vocabulary!$A:$J,6,),"")</f>
        <v>VL</v>
      </c>
      <c r="D519" s="12" t="str">
        <f>IF($A519&lt;&gt;"",VLOOKUP($A519,Vocabulary!$A:$J,8,),"")</f>
        <v>vl-organisatie-ext</v>
      </c>
      <c r="E519" s="12" t="str">
        <f>IFERROR(VLOOKUP(D519,Prefix!$A:$B,2,),"")</f>
        <v/>
      </c>
      <c r="F519" s="12" t="str">
        <f>IF($A519&lt;&gt;"",IF(VLOOKUP($A519,Vocabulary!$A:$J,9,)=0,"",VLOOKUP($A519,Vocabulary!$A:$J,9,)),"")</f>
        <v/>
      </c>
      <c r="G519" s="12" t="str">
        <f>IF($A519&lt;&gt;"",VLOOKUP($A519,Vocabulary!$A:$J,4,),"")</f>
        <v>Organization</v>
      </c>
      <c r="H519" s="12" t="str">
        <f>IF($A519&lt;&gt;"",VLOOKUP($A519,Vocabulary!$A:$J,5,),"")</f>
        <v>Property</v>
      </c>
      <c r="I519" s="12" t="str">
        <f>IF(Table9[[#This Row],[URIName]]="",IF(AND(H519="ConceptScheme",LEFT(D519,7) &lt;&gt; "inspire", LEFT(D519,4) &lt;&gt; "oeaw"),CONCATENATE("&lt;",E519,LOWER(IF(F519="",J519,F519)),"&gt;"),CONCATENATE("&lt;",E519,IF(F519="",J519,F519),"&gt;")),CONCATENATE("&lt;",Table9[[#This Row],[URIName]],"&gt;"))</f>
        <v>&lt;homepage&gt;</v>
      </c>
      <c r="J519" s="12" t="str">
        <f>IF($A519&lt;&gt;"",VLOOKUP($A519,Vocabulary!$A:$J,2,),"")</f>
        <v>homepage</v>
      </c>
      <c r="K519" s="12" t="str">
        <f>IFERROR(IF(VLOOKUP(A519,VocabularyNL!$A:$G,6)=0,"",VLOOKUP(A519,VocabularyNL!$A:$G,6)),"")</f>
        <v>homepage</v>
      </c>
      <c r="L519" s="12" t="str">
        <f>IFERROR(IF(VLOOKUP(A519,VocabularyFR!$A:$G,6)=0,"",VLOOKUP(A519,VocabularyFR!$A:$G,6)),"")</f>
        <v/>
      </c>
      <c r="M519" s="12" t="str">
        <f>IFERROR(IF(VLOOKUP(A519,Vocabulary!$A:$F,3)=0,"",VLOOKUP(A519,Vocabulary!$A:$F,3)),"")</f>
        <v/>
      </c>
      <c r="N519" s="12" t="str">
        <f>IFERROR(IF(VLOOKUP(A519,VocabularyNL!$A:$H,7)=0,"",VLOOKUP(A519,VocabularyNL!$A:$H,7)),"")</f>
        <v/>
      </c>
      <c r="O519" s="12" t="str">
        <f>IFERROR(IF(VLOOKUP(A519,VocabularyFR!$A:$H,7)=0,"",VLOOKUP(A519,VocabularyFR!$A:$H,7)),"")</f>
        <v/>
      </c>
      <c r="P519" s="12" t="str">
        <f>IF($A519&lt;&gt;"",IF(VLOOKUP($A519,Vocabulary!$A:$J,7,)&lt;&gt;"",VLOOKUP($A519,Vocabulary!$A:$J,7,),""),"")</f>
        <v>external terminology:
http://xmlns.com/foaf/0.1/homepage</v>
      </c>
      <c r="Q519" s="12" t="str">
        <f>IFERROR(IF(VLOOKUP(A519,VocabularyNL!$A:$H,8)=0,"",VLOOKUP(A519,VocabularyNL!$A:$H,8)),"")</f>
        <v/>
      </c>
      <c r="R519" s="12" t="str">
        <f>IFERROR(IF(VLOOKUP(A519,VocabularyFR!$A:$H,8)=0,"",VLOOKUP(A519,VocabularyFR!$A:$H,8)),"")</f>
        <v/>
      </c>
      <c r="S519" s="12" t="str">
        <f>VLOOKUP(Table9[[#This Row],[Id]],Vocabulary!A:K,11)</f>
        <v>no</v>
      </c>
      <c r="T519" s="12" t="str">
        <f>VLOOKUP(Table9[[#This Row],[Id]],Vocabulary!A:L,12)</f>
        <v>no</v>
      </c>
    </row>
    <row r="520" spans="1:20" ht="43.2" hidden="1" x14ac:dyDescent="0.3">
      <c r="A520" s="4">
        <v>590</v>
      </c>
      <c r="B520" s="12" t="str">
        <f>IF($A520&lt;&gt;"",IF(VLOOKUP($A520,VocabularyAdoption!$A:$K,8,)=0,"",VLOOKUP($A520,VocabularyAdoption!$A:$K,8,)),"")</f>
        <v/>
      </c>
      <c r="C520" s="12" t="str">
        <f>IF($A520&lt;&gt;"",VLOOKUP($A520,Vocabulary!$A:$J,6,),"")</f>
        <v>VL</v>
      </c>
      <c r="D520" s="12" t="str">
        <f>IF($A520&lt;&gt;"",VLOOKUP($A520,Vocabulary!$A:$J,8,),"")</f>
        <v>vl-organisatie-ext</v>
      </c>
      <c r="E520" s="12" t="str">
        <f>IFERROR(VLOOKUP(D520,Prefix!$A:$B,2,),"")</f>
        <v/>
      </c>
      <c r="F520" s="12" t="str">
        <f>IF($A520&lt;&gt;"",IF(VLOOKUP($A520,Vocabulary!$A:$J,9,)=0,"",VLOOKUP($A520,Vocabulary!$A:$J,9,)),"")</f>
        <v/>
      </c>
      <c r="G520" s="12" t="str">
        <f>IF($A520&lt;&gt;"",VLOOKUP($A520,Vocabulary!$A:$J,4,),"")</f>
        <v>Organization</v>
      </c>
      <c r="H520" s="12" t="str">
        <f>IF($A520&lt;&gt;"",VLOOKUP($A520,Vocabulary!$A:$J,5,),"")</f>
        <v>Property</v>
      </c>
      <c r="I520" s="12" t="str">
        <f>IF(Table9[[#This Row],[URIName]]="",IF(AND(H520="ConceptScheme",LEFT(D520,7) &lt;&gt; "inspire", LEFT(D520,4) &lt;&gt; "oeaw"),CONCATENATE("&lt;",E520,LOWER(IF(F520="",J520,F520)),"&gt;"),CONCATENATE("&lt;",E520,IF(F520="",J520,F520),"&gt;")),CONCATENATE("&lt;",Table9[[#This Row],[URIName]],"&gt;"))</f>
        <v>&lt;hoofdVan&gt;</v>
      </c>
      <c r="J520" s="12" t="str">
        <f>IF($A520&lt;&gt;"",VLOOKUP($A520,Vocabulary!$A:$J,2,),"")</f>
        <v>hoofdVan</v>
      </c>
      <c r="K520" s="12" t="str">
        <f>IFERROR(IF(VLOOKUP(A520,VocabularyNL!$A:$G,6)=0,"",VLOOKUP(A520,VocabularyNL!$A:$G,6)),"")</f>
        <v>hoofdVan</v>
      </c>
      <c r="L520" s="12" t="str">
        <f>IFERROR(IF(VLOOKUP(A520,VocabularyFR!$A:$G,6)=0,"",VLOOKUP(A520,VocabularyFR!$A:$G,6)),"")</f>
        <v/>
      </c>
      <c r="M520" s="12" t="str">
        <f>IFERROR(IF(VLOOKUP(A520,Vocabulary!$A:$F,3)=0,"",VLOOKUP(A520,Vocabulary!$A:$F,3)),"")</f>
        <v/>
      </c>
      <c r="N520" s="12" t="str">
        <f>IFERROR(IF(VLOOKUP(A520,VocabularyNL!$A:$H,7)=0,"",VLOOKUP(A520,VocabularyNL!$A:$H,7)),"")</f>
        <v/>
      </c>
      <c r="O520" s="12" t="str">
        <f>IFERROR(IF(VLOOKUP(A520,VocabularyFR!$A:$H,7)=0,"",VLOOKUP(A520,VocabularyFR!$A:$H,7)),"")</f>
        <v/>
      </c>
      <c r="P520" s="12" t="str">
        <f>IF($A520&lt;&gt;"",IF(VLOOKUP($A520,Vocabulary!$A:$J,7,)&lt;&gt;"",VLOOKUP($A520,Vocabulary!$A:$J,7,),""),"")</f>
        <v>external terminology:
http://www.w3.org/ns/org#headOf</v>
      </c>
      <c r="Q520" s="12" t="str">
        <f>IFERROR(IF(VLOOKUP(A520,VocabularyNL!$A:$H,8)=0,"",VLOOKUP(A520,VocabularyNL!$A:$H,8)),"")</f>
        <v/>
      </c>
      <c r="R520" s="12" t="str">
        <f>IFERROR(IF(VLOOKUP(A520,VocabularyFR!$A:$H,8)=0,"",VLOOKUP(A520,VocabularyFR!$A:$H,8)),"")</f>
        <v/>
      </c>
      <c r="S520" s="12" t="str">
        <f>VLOOKUP(Table9[[#This Row],[Id]],Vocabulary!A:K,11)</f>
        <v>no</v>
      </c>
      <c r="T520" s="12" t="str">
        <f>VLOOKUP(Table9[[#This Row],[Id]],Vocabulary!A:L,12)</f>
        <v>no</v>
      </c>
    </row>
    <row r="521" spans="1:20" ht="43.2" hidden="1" x14ac:dyDescent="0.3">
      <c r="A521" s="4">
        <v>591</v>
      </c>
      <c r="B521" s="12" t="str">
        <f>IF($A521&lt;&gt;"",IF(VLOOKUP($A521,VocabularyAdoption!$A:$K,8,)=0,"",VLOOKUP($A521,VocabularyAdoption!$A:$K,8,)),"")</f>
        <v/>
      </c>
      <c r="C521" s="12" t="str">
        <f>IF($A521&lt;&gt;"",VLOOKUP($A521,Vocabulary!$A:$J,6,),"")</f>
        <v>VL</v>
      </c>
      <c r="D521" s="12" t="str">
        <f>IF($A521&lt;&gt;"",VLOOKUP($A521,Vocabulary!$A:$J,8,),"")</f>
        <v>vl-organisatie-ext</v>
      </c>
      <c r="E521" s="12" t="str">
        <f>IFERROR(VLOOKUP(D521,Prefix!$A:$B,2,),"")</f>
        <v/>
      </c>
      <c r="F521" s="12" t="str">
        <f>IF($A521&lt;&gt;"",IF(VLOOKUP($A521,Vocabulary!$A:$J,9,)=0,"",VLOOKUP($A521,Vocabulary!$A:$J,9,)),"")</f>
        <v/>
      </c>
      <c r="G521" s="12" t="str">
        <f>IF($A521&lt;&gt;"",VLOOKUP($A521,Vocabulary!$A:$J,4,),"")</f>
        <v>Organization</v>
      </c>
      <c r="H521" s="12" t="str">
        <f>IF($A521&lt;&gt;"",VLOOKUP($A521,Vocabulary!$A:$J,5,),"")</f>
        <v>Property</v>
      </c>
      <c r="I521" s="12" t="str">
        <f>IF(Table9[[#This Row],[URIName]]="",IF(AND(H521="ConceptScheme",LEFT(D521,7) &lt;&gt; "inspire", LEFT(D521,4) &lt;&gt; "oeaw"),CONCATENATE("&lt;",E521,LOWER(IF(F521="",J521,F521)),"&gt;"),CONCATENATE("&lt;",E521,IF(F521="",J521,F521),"&gt;")),CONCATENATE("&lt;",Table9[[#This Row],[URIName]],"&gt;"))</f>
        <v>&lt;houdt&gt;</v>
      </c>
      <c r="J521" s="12" t="str">
        <f>IF($A521&lt;&gt;"",VLOOKUP($A521,Vocabulary!$A:$J,2,),"")</f>
        <v>houdt</v>
      </c>
      <c r="K521" s="12" t="str">
        <f>IFERROR(IF(VLOOKUP(A521,VocabularyNL!$A:$G,6)=0,"",VLOOKUP(A521,VocabularyNL!$A:$G,6)),"")</f>
        <v>houdt</v>
      </c>
      <c r="L521" s="12" t="str">
        <f>IFERROR(IF(VLOOKUP(A521,VocabularyFR!$A:$G,6)=0,"",VLOOKUP(A521,VocabularyFR!$A:$G,6)),"")</f>
        <v/>
      </c>
      <c r="M521" s="12" t="str">
        <f>IFERROR(IF(VLOOKUP(A521,Vocabulary!$A:$F,3)=0,"",VLOOKUP(A521,Vocabulary!$A:$F,3)),"")</f>
        <v/>
      </c>
      <c r="N521" s="12" t="str">
        <f>IFERROR(IF(VLOOKUP(A521,VocabularyNL!$A:$H,7)=0,"",VLOOKUP(A521,VocabularyNL!$A:$H,7)),"")</f>
        <v/>
      </c>
      <c r="O521" s="12" t="str">
        <f>IFERROR(IF(VLOOKUP(A521,VocabularyFR!$A:$H,7)=0,"",VLOOKUP(A521,VocabularyFR!$A:$H,7)),"")</f>
        <v/>
      </c>
      <c r="P521" s="12" t="str">
        <f>IF($A521&lt;&gt;"",IF(VLOOKUP($A521,Vocabulary!$A:$J,7,)&lt;&gt;"",VLOOKUP($A521,Vocabulary!$A:$J,7,),""),"")</f>
        <v>external terminology:
http://www.w3.org/ns/org#holds</v>
      </c>
      <c r="Q521" s="12" t="str">
        <f>IFERROR(IF(VLOOKUP(A521,VocabularyNL!$A:$H,8)=0,"",VLOOKUP(A521,VocabularyNL!$A:$H,8)),"")</f>
        <v/>
      </c>
      <c r="R521" s="12" t="str">
        <f>IFERROR(IF(VLOOKUP(A521,VocabularyFR!$A:$H,8)=0,"",VLOOKUP(A521,VocabularyFR!$A:$H,8)),"")</f>
        <v/>
      </c>
      <c r="S521" s="12" t="str">
        <f>VLOOKUP(Table9[[#This Row],[Id]],Vocabulary!A:K,11)</f>
        <v>no</v>
      </c>
      <c r="T521" s="12" t="str">
        <f>VLOOKUP(Table9[[#This Row],[Id]],Vocabulary!A:L,12)</f>
        <v>no</v>
      </c>
    </row>
    <row r="522" spans="1:20" ht="43.2" hidden="1" x14ac:dyDescent="0.3">
      <c r="A522" s="4">
        <v>592</v>
      </c>
      <c r="B522" s="12" t="str">
        <f>IF($A522&lt;&gt;"",IF(VLOOKUP($A522,VocabularyAdoption!$A:$K,8,)=0,"",VLOOKUP($A522,VocabularyAdoption!$A:$K,8,)),"")</f>
        <v/>
      </c>
      <c r="C522" s="12" t="str">
        <f>IF($A522&lt;&gt;"",VLOOKUP($A522,Vocabulary!$A:$J,6,),"")</f>
        <v>VL</v>
      </c>
      <c r="D522" s="12" t="str">
        <f>IF($A522&lt;&gt;"",VLOOKUP($A522,Vocabulary!$A:$J,8,),"")</f>
        <v>vl-organisatie-ext</v>
      </c>
      <c r="E522" s="12" t="str">
        <f>IFERROR(VLOOKUP(D522,Prefix!$A:$B,2,),"")</f>
        <v/>
      </c>
      <c r="F522" s="12" t="str">
        <f>IF($A522&lt;&gt;"",IF(VLOOKUP($A522,Vocabulary!$A:$J,9,)=0,"",VLOOKUP($A522,Vocabulary!$A:$J,9,)),"")</f>
        <v/>
      </c>
      <c r="G522" s="12" t="str">
        <f>IF($A522&lt;&gt;"",VLOOKUP($A522,Vocabulary!$A:$J,4,),"")</f>
        <v>Organization</v>
      </c>
      <c r="H522" s="12" t="str">
        <f>IF($A522&lt;&gt;"",VLOOKUP($A522,Vocabulary!$A:$J,5,),"")</f>
        <v>Property</v>
      </c>
      <c r="I522" s="12" t="str">
        <f>IF(Table9[[#This Row],[URIName]]="",IF(AND(H522="ConceptScheme",LEFT(D522,7) &lt;&gt; "inspire", LEFT(D522,4) &lt;&gt; "oeaw"),CONCATENATE("&lt;",E522,LOWER(IF(F522="",J522,F522)),"&gt;"),CONCATENATE("&lt;",E522,IF(F522="",J522,F522),"&gt;")),CONCATENATE("&lt;",Table9[[#This Row],[URIName]],"&gt;"))</f>
        <v>&lt;ingevuldDoor&gt;</v>
      </c>
      <c r="J522" s="12" t="str">
        <f>IF($A522&lt;&gt;"",VLOOKUP($A522,Vocabulary!$A:$J,2,),"")</f>
        <v>ingevuldDoor</v>
      </c>
      <c r="K522" s="12" t="str">
        <f>IFERROR(IF(VLOOKUP(A522,VocabularyNL!$A:$G,6)=0,"",VLOOKUP(A522,VocabularyNL!$A:$G,6)),"")</f>
        <v>ingevuldDoor</v>
      </c>
      <c r="L522" s="12" t="str">
        <f>IFERROR(IF(VLOOKUP(A522,VocabularyFR!$A:$G,6)=0,"",VLOOKUP(A522,VocabularyFR!$A:$G,6)),"")</f>
        <v/>
      </c>
      <c r="M522" s="12" t="str">
        <f>IFERROR(IF(VLOOKUP(A522,Vocabulary!$A:$F,3)=0,"",VLOOKUP(A522,Vocabulary!$A:$F,3)),"")</f>
        <v/>
      </c>
      <c r="N522" s="12" t="str">
        <f>IFERROR(IF(VLOOKUP(A522,VocabularyNL!$A:$H,7)=0,"",VLOOKUP(A522,VocabularyNL!$A:$H,7)),"")</f>
        <v/>
      </c>
      <c r="O522" s="12" t="str">
        <f>IFERROR(IF(VLOOKUP(A522,VocabularyFR!$A:$H,7)=0,"",VLOOKUP(A522,VocabularyFR!$A:$H,7)),"")</f>
        <v/>
      </c>
      <c r="P522" s="12" t="str">
        <f>IF($A522&lt;&gt;"",IF(VLOOKUP($A522,Vocabulary!$A:$J,7,)&lt;&gt;"",VLOOKUP($A522,Vocabulary!$A:$J,7,),""),"")</f>
        <v>external terminology:
http://www.w3.org/ns/org#heldBy</v>
      </c>
      <c r="Q522" s="12" t="str">
        <f>IFERROR(IF(VLOOKUP(A522,VocabularyNL!$A:$H,8)=0,"",VLOOKUP(A522,VocabularyNL!$A:$H,8)),"")</f>
        <v/>
      </c>
      <c r="R522" s="12" t="str">
        <f>IFERROR(IF(VLOOKUP(A522,VocabularyFR!$A:$H,8)=0,"",VLOOKUP(A522,VocabularyFR!$A:$H,8)),"")</f>
        <v/>
      </c>
      <c r="S522" s="12" t="str">
        <f>VLOOKUP(Table9[[#This Row],[Id]],Vocabulary!A:K,11)</f>
        <v>no</v>
      </c>
      <c r="T522" s="12" t="str">
        <f>VLOOKUP(Table9[[#This Row],[Id]],Vocabulary!A:L,12)</f>
        <v>no</v>
      </c>
    </row>
    <row r="523" spans="1:20" ht="43.2" hidden="1" x14ac:dyDescent="0.3">
      <c r="A523" s="4">
        <v>593</v>
      </c>
      <c r="B523" s="12" t="str">
        <f>IF($A523&lt;&gt;"",IF(VLOOKUP($A523,VocabularyAdoption!$A:$K,8,)=0,"",VLOOKUP($A523,VocabularyAdoption!$A:$K,8,)),"")</f>
        <v/>
      </c>
      <c r="C523" s="12" t="str">
        <f>IF($A523&lt;&gt;"",VLOOKUP($A523,Vocabulary!$A:$J,6,),"")</f>
        <v>VL</v>
      </c>
      <c r="D523" s="12" t="str">
        <f>IF($A523&lt;&gt;"",VLOOKUP($A523,Vocabulary!$A:$J,8,),"")</f>
        <v>vl-organisatie-ext</v>
      </c>
      <c r="E523" s="12" t="str">
        <f>IFERROR(VLOOKUP(D523,Prefix!$A:$B,2,),"")</f>
        <v/>
      </c>
      <c r="F523" s="12" t="str">
        <f>IF($A523&lt;&gt;"",IF(VLOOKUP($A523,Vocabulary!$A:$J,9,)=0,"",VLOOKUP($A523,Vocabulary!$A:$J,9,)),"")</f>
        <v/>
      </c>
      <c r="G523" s="12" t="str">
        <f>IF($A523&lt;&gt;"",VLOOKUP($A523,Vocabulary!$A:$J,4,),"")</f>
        <v>Organization</v>
      </c>
      <c r="H523" s="12" t="str">
        <f>IF($A523&lt;&gt;"",VLOOKUP($A523,Vocabulary!$A:$J,5,),"")</f>
        <v>Property</v>
      </c>
      <c r="I523" s="12" t="str">
        <f>IF(Table9[[#This Row],[URIName]]="",IF(AND(H523="ConceptScheme",LEFT(D523,7) &lt;&gt; "inspire", LEFT(D523,4) &lt;&gt; "oeaw"),CONCATENATE("&lt;",E523,LOWER(IF(F523="",J523,F523)),"&gt;"),CONCATENATE("&lt;",E523,IF(F523="",J523,F523),"&gt;")),CONCATENATE("&lt;",Table9[[#This Row],[URIName]],"&gt;"))</f>
        <v>&lt;isLidmaatschapBij&gt;</v>
      </c>
      <c r="J523" s="12" t="str">
        <f>IF($A523&lt;&gt;"",VLOOKUP($A523,Vocabulary!$A:$J,2,),"")</f>
        <v>isLidmaatschapBij</v>
      </c>
      <c r="K523" s="12" t="str">
        <f>IFERROR(IF(VLOOKUP(A523,VocabularyNL!$A:$G,6)=0,"",VLOOKUP(A523,VocabularyNL!$A:$G,6)),"")</f>
        <v>isLidmaatschapBij</v>
      </c>
      <c r="L523" s="12" t="str">
        <f>IFERROR(IF(VLOOKUP(A523,VocabularyFR!$A:$G,6)=0,"",VLOOKUP(A523,VocabularyFR!$A:$G,6)),"")</f>
        <v/>
      </c>
      <c r="M523" s="12" t="str">
        <f>IFERROR(IF(VLOOKUP(A523,Vocabulary!$A:$F,3)=0,"",VLOOKUP(A523,Vocabulary!$A:$F,3)),"")</f>
        <v/>
      </c>
      <c r="N523" s="12" t="str">
        <f>IFERROR(IF(VLOOKUP(A523,VocabularyNL!$A:$H,7)=0,"",VLOOKUP(A523,VocabularyNL!$A:$H,7)),"")</f>
        <v/>
      </c>
      <c r="O523" s="12" t="str">
        <f>IFERROR(IF(VLOOKUP(A523,VocabularyFR!$A:$H,7)=0,"",VLOOKUP(A523,VocabularyFR!$A:$H,7)),"")</f>
        <v/>
      </c>
      <c r="P523" s="12" t="str">
        <f>IF($A523&lt;&gt;"",IF(VLOOKUP($A523,Vocabulary!$A:$J,7,)&lt;&gt;"",VLOOKUP($A523,Vocabulary!$A:$J,7,),""),"")</f>
        <v>external terminology:
http://www.w3.org/ns/org#organization</v>
      </c>
      <c r="Q523" s="12" t="str">
        <f>IFERROR(IF(VLOOKUP(A523,VocabularyNL!$A:$H,8)=0,"",VLOOKUP(A523,VocabularyNL!$A:$H,8)),"")</f>
        <v/>
      </c>
      <c r="R523" s="12" t="str">
        <f>IFERROR(IF(VLOOKUP(A523,VocabularyFR!$A:$H,8)=0,"",VLOOKUP(A523,VocabularyFR!$A:$H,8)),"")</f>
        <v/>
      </c>
      <c r="S523" s="12" t="str">
        <f>VLOOKUP(Table9[[#This Row],[Id]],Vocabulary!A:K,11)</f>
        <v>no</v>
      </c>
      <c r="T523" s="12" t="str">
        <f>VLOOKUP(Table9[[#This Row],[Id]],Vocabulary!A:L,12)</f>
        <v>no</v>
      </c>
    </row>
    <row r="524" spans="1:20" ht="43.2" hidden="1" x14ac:dyDescent="0.3">
      <c r="A524" s="4">
        <v>594</v>
      </c>
      <c r="B524" s="12" t="str">
        <f>IF($A524&lt;&gt;"",IF(VLOOKUP($A524,VocabularyAdoption!$A:$K,8,)=0,"",VLOOKUP($A524,VocabularyAdoption!$A:$K,8,)),"")</f>
        <v/>
      </c>
      <c r="C524" s="12" t="str">
        <f>IF($A524&lt;&gt;"",VLOOKUP($A524,Vocabulary!$A:$J,6,),"")</f>
        <v>VL</v>
      </c>
      <c r="D524" s="12" t="str">
        <f>IF($A524&lt;&gt;"",VLOOKUP($A524,Vocabulary!$A:$J,8,),"")</f>
        <v>vl-organisatie-ext</v>
      </c>
      <c r="E524" s="12" t="str">
        <f>IFERROR(VLOOKUP(D524,Prefix!$A:$B,2,),"")</f>
        <v/>
      </c>
      <c r="F524" s="12" t="str">
        <f>IF($A524&lt;&gt;"",IF(VLOOKUP($A524,Vocabulary!$A:$J,9,)=0,"",VLOOKUP($A524,Vocabulary!$A:$J,9,)),"")</f>
        <v/>
      </c>
      <c r="G524" s="12" t="str">
        <f>IF($A524&lt;&gt;"",VLOOKUP($A524,Vocabulary!$A:$J,4,),"")</f>
        <v>Organization</v>
      </c>
      <c r="H524" s="12" t="str">
        <f>IF($A524&lt;&gt;"",VLOOKUP($A524,Vocabulary!$A:$J,5,),"")</f>
        <v>Property</v>
      </c>
      <c r="I524" s="12" t="str">
        <f>IF(Table9[[#This Row],[URIName]]="",IF(AND(H524="ConceptScheme",LEFT(D524,7) &lt;&gt; "inspire", LEFT(D524,4) &lt;&gt; "oeaw"),CONCATENATE("&lt;",E524,LOWER(IF(F524="",J524,F524)),"&gt;"),CONCATENATE("&lt;",E524,IF(F524="",J524,F524),"&gt;")),CONCATENATE("&lt;",Table9[[#This Row],[URIName]],"&gt;"))</f>
        <v>&lt;lid&gt;</v>
      </c>
      <c r="J524" s="12" t="str">
        <f>IF($A524&lt;&gt;"",VLOOKUP($A524,Vocabulary!$A:$J,2,),"")</f>
        <v>lid</v>
      </c>
      <c r="K524" s="12" t="str">
        <f>IFERROR(IF(VLOOKUP(A524,VocabularyNL!$A:$G,6)=0,"",VLOOKUP(A524,VocabularyNL!$A:$G,6)),"")</f>
        <v>lid</v>
      </c>
      <c r="L524" s="12" t="str">
        <f>IFERROR(IF(VLOOKUP(A524,VocabularyFR!$A:$G,6)=0,"",VLOOKUP(A524,VocabularyFR!$A:$G,6)),"")</f>
        <v/>
      </c>
      <c r="M524" s="12" t="str">
        <f>IFERROR(IF(VLOOKUP(A524,Vocabulary!$A:$F,3)=0,"",VLOOKUP(A524,Vocabulary!$A:$F,3)),"")</f>
        <v/>
      </c>
      <c r="N524" s="12" t="str">
        <f>IFERROR(IF(VLOOKUP(A524,VocabularyNL!$A:$H,7)=0,"",VLOOKUP(A524,VocabularyNL!$A:$H,7)),"")</f>
        <v/>
      </c>
      <c r="O524" s="12" t="str">
        <f>IFERROR(IF(VLOOKUP(A524,VocabularyFR!$A:$H,7)=0,"",VLOOKUP(A524,VocabularyFR!$A:$H,7)),"")</f>
        <v/>
      </c>
      <c r="P524" s="12" t="str">
        <f>IF($A524&lt;&gt;"",IF(VLOOKUP($A524,Vocabulary!$A:$J,7,)&lt;&gt;"",VLOOKUP($A524,Vocabulary!$A:$J,7,),""),"")</f>
        <v>external terminology:
http://www.w3.org/ns/org#member</v>
      </c>
      <c r="Q524" s="12" t="str">
        <f>IFERROR(IF(VLOOKUP(A524,VocabularyNL!$A:$H,8)=0,"",VLOOKUP(A524,VocabularyNL!$A:$H,8)),"")</f>
        <v/>
      </c>
      <c r="R524" s="12" t="str">
        <f>IFERROR(IF(VLOOKUP(A524,VocabularyFR!$A:$H,8)=0,"",VLOOKUP(A524,VocabularyFR!$A:$H,8)),"")</f>
        <v/>
      </c>
      <c r="S524" s="12" t="str">
        <f>VLOOKUP(Table9[[#This Row],[Id]],Vocabulary!A:K,11)</f>
        <v>no</v>
      </c>
      <c r="T524" s="12" t="str">
        <f>VLOOKUP(Table9[[#This Row],[Id]],Vocabulary!A:L,12)</f>
        <v>no</v>
      </c>
    </row>
    <row r="525" spans="1:20" ht="43.2" hidden="1" x14ac:dyDescent="0.3">
      <c r="A525" s="4">
        <v>595</v>
      </c>
      <c r="B525" s="12" t="str">
        <f>IF($A525&lt;&gt;"",IF(VLOOKUP($A525,VocabularyAdoption!$A:$K,8,)=0,"",VLOOKUP($A525,VocabularyAdoption!$A:$K,8,)),"")</f>
        <v/>
      </c>
      <c r="C525" s="12" t="str">
        <f>IF($A525&lt;&gt;"",VLOOKUP($A525,Vocabulary!$A:$J,6,),"")</f>
        <v>VL</v>
      </c>
      <c r="D525" s="12" t="str">
        <f>IF($A525&lt;&gt;"",VLOOKUP($A525,Vocabulary!$A:$J,8,),"")</f>
        <v>vl-organisatie-ext</v>
      </c>
      <c r="E525" s="12" t="str">
        <f>IFERROR(VLOOKUP(D525,Prefix!$A:$B,2,),"")</f>
        <v/>
      </c>
      <c r="F525" s="12" t="str">
        <f>IF($A525&lt;&gt;"",IF(VLOOKUP($A525,Vocabulary!$A:$J,9,)=0,"",VLOOKUP($A525,Vocabulary!$A:$J,9,)),"")</f>
        <v/>
      </c>
      <c r="G525" s="12" t="str">
        <f>IF($A525&lt;&gt;"",VLOOKUP($A525,Vocabulary!$A:$J,4,),"")</f>
        <v>Organization</v>
      </c>
      <c r="H525" s="12" t="str">
        <f>IF($A525&lt;&gt;"",VLOOKUP($A525,Vocabulary!$A:$J,5,),"")</f>
        <v>Property</v>
      </c>
      <c r="I525" s="12" t="str">
        <f>IF(Table9[[#This Row],[URIName]]="",IF(AND(H525="ConceptScheme",LEFT(D525,7) &lt;&gt; "inspire", LEFT(D525,4) &lt;&gt; "oeaw"),CONCATENATE("&lt;",E525,LOWER(IF(F525="",J525,F525)),"&gt;"),CONCATENATE("&lt;",E525,IF(F525="",J525,F525),"&gt;")),CONCATENATE("&lt;",Table9[[#This Row],[URIName]],"&gt;"))</f>
        <v>&lt;lidGedurende&gt;</v>
      </c>
      <c r="J525" s="12" t="str">
        <f>IF($A525&lt;&gt;"",VLOOKUP($A525,Vocabulary!$A:$J,2,),"")</f>
        <v>lidGedurende</v>
      </c>
      <c r="K525" s="12" t="str">
        <f>IFERROR(IF(VLOOKUP(A525,VocabularyNL!$A:$G,6)=0,"",VLOOKUP(A525,VocabularyNL!$A:$G,6)),"")</f>
        <v>lidGedurende</v>
      </c>
      <c r="L525" s="12" t="str">
        <f>IFERROR(IF(VLOOKUP(A525,VocabularyFR!$A:$G,6)=0,"",VLOOKUP(A525,VocabularyFR!$A:$G,6)),"")</f>
        <v/>
      </c>
      <c r="M525" s="12" t="str">
        <f>IFERROR(IF(VLOOKUP(A525,Vocabulary!$A:$F,3)=0,"",VLOOKUP(A525,Vocabulary!$A:$F,3)),"")</f>
        <v/>
      </c>
      <c r="N525" s="12" t="str">
        <f>IFERROR(IF(VLOOKUP(A525,VocabularyNL!$A:$H,7)=0,"",VLOOKUP(A525,VocabularyNL!$A:$H,7)),"")</f>
        <v/>
      </c>
      <c r="O525" s="12" t="str">
        <f>IFERROR(IF(VLOOKUP(A525,VocabularyFR!$A:$H,7)=0,"",VLOOKUP(A525,VocabularyFR!$A:$H,7)),"")</f>
        <v/>
      </c>
      <c r="P525" s="12" t="str">
        <f>IF($A525&lt;&gt;"",IF(VLOOKUP($A525,Vocabulary!$A:$J,7,)&lt;&gt;"",VLOOKUP($A525,Vocabulary!$A:$J,7,),""),"")</f>
        <v>external terminology:
http://www.w3.org/ns/org#memberDuring</v>
      </c>
      <c r="Q525" s="12" t="str">
        <f>IFERROR(IF(VLOOKUP(A525,VocabularyNL!$A:$H,8)=0,"",VLOOKUP(A525,VocabularyNL!$A:$H,8)),"")</f>
        <v/>
      </c>
      <c r="R525" s="12" t="str">
        <f>IFERROR(IF(VLOOKUP(A525,VocabularyFR!$A:$H,8)=0,"",VLOOKUP(A525,VocabularyFR!$A:$H,8)),"")</f>
        <v/>
      </c>
      <c r="S525" s="12" t="str">
        <f>VLOOKUP(Table9[[#This Row],[Id]],Vocabulary!A:K,11)</f>
        <v>no</v>
      </c>
      <c r="T525" s="12" t="str">
        <f>VLOOKUP(Table9[[#This Row],[Id]],Vocabulary!A:L,12)</f>
        <v>no</v>
      </c>
    </row>
    <row r="526" spans="1:20" ht="43.2" hidden="1" x14ac:dyDescent="0.3">
      <c r="A526" s="4">
        <v>596</v>
      </c>
      <c r="B526" s="12" t="str">
        <f>IF($A526&lt;&gt;"",IF(VLOOKUP($A526,VocabularyAdoption!$A:$K,8,)=0,"",VLOOKUP($A526,VocabularyAdoption!$A:$K,8,)),"")</f>
        <v/>
      </c>
      <c r="C526" s="12" t="str">
        <f>IF($A526&lt;&gt;"",VLOOKUP($A526,Vocabulary!$A:$J,6,),"")</f>
        <v>VL</v>
      </c>
      <c r="D526" s="12" t="str">
        <f>IF($A526&lt;&gt;"",VLOOKUP($A526,Vocabulary!$A:$J,8,),"")</f>
        <v>vl-organisatie-ext</v>
      </c>
      <c r="E526" s="12" t="str">
        <f>IFERROR(VLOOKUP(D526,Prefix!$A:$B,2,),"")</f>
        <v/>
      </c>
      <c r="F526" s="12" t="str">
        <f>IF($A526&lt;&gt;"",IF(VLOOKUP($A526,Vocabulary!$A:$J,9,)=0,"",VLOOKUP($A526,Vocabulary!$A:$J,9,)),"")</f>
        <v/>
      </c>
      <c r="G526" s="12" t="str">
        <f>IF($A526&lt;&gt;"",VLOOKUP($A526,Vocabulary!$A:$J,4,),"")</f>
        <v>Organization</v>
      </c>
      <c r="H526" s="12" t="str">
        <f>IF($A526&lt;&gt;"",VLOOKUP($A526,Vocabulary!$A:$J,5,),"")</f>
        <v>Property</v>
      </c>
      <c r="I526" s="12" t="str">
        <f>IF(Table9[[#This Row],[URIName]]="",IF(AND(H526="ConceptScheme",LEFT(D526,7) &lt;&gt; "inspire", LEFT(D526,4) &lt;&gt; "oeaw"),CONCATENATE("&lt;",E526,LOWER(IF(F526="",J526,F526)),"&gt;"),CONCATENATE("&lt;",E526,IF(F526="",J526,F526),"&gt;")),CONCATENATE("&lt;",Table9[[#This Row],[URIName]],"&gt;"))</f>
        <v>&lt;lidVan&gt;</v>
      </c>
      <c r="J526" s="12" t="str">
        <f>IF($A526&lt;&gt;"",VLOOKUP($A526,Vocabulary!$A:$J,2,),"")</f>
        <v>lidVan</v>
      </c>
      <c r="K526" s="12" t="str">
        <f>IFERROR(IF(VLOOKUP(A526,VocabularyNL!$A:$G,6)=0,"",VLOOKUP(A526,VocabularyNL!$A:$G,6)),"")</f>
        <v>lidVan</v>
      </c>
      <c r="L526" s="12" t="str">
        <f>IFERROR(IF(VLOOKUP(A526,VocabularyFR!$A:$G,6)=0,"",VLOOKUP(A526,VocabularyFR!$A:$G,6)),"")</f>
        <v/>
      </c>
      <c r="M526" s="12" t="str">
        <f>IFERROR(IF(VLOOKUP(A526,Vocabulary!$A:$F,3)=0,"",VLOOKUP(A526,Vocabulary!$A:$F,3)),"")</f>
        <v/>
      </c>
      <c r="N526" s="12" t="str">
        <f>IFERROR(IF(VLOOKUP(A526,VocabularyNL!$A:$H,7)=0,"",VLOOKUP(A526,VocabularyNL!$A:$H,7)),"")</f>
        <v/>
      </c>
      <c r="O526" s="12" t="str">
        <f>IFERROR(IF(VLOOKUP(A526,VocabularyFR!$A:$H,7)=0,"",VLOOKUP(A526,VocabularyFR!$A:$H,7)),"")</f>
        <v/>
      </c>
      <c r="P526" s="12" t="str">
        <f>IF($A526&lt;&gt;"",IF(VLOOKUP($A526,Vocabulary!$A:$J,7,)&lt;&gt;"",VLOOKUP($A526,Vocabulary!$A:$J,7,),""),"")</f>
        <v>external terminology:
http://www.w3.org/ns/org#memberOf</v>
      </c>
      <c r="Q526" s="12" t="str">
        <f>IFERROR(IF(VLOOKUP(A526,VocabularyNL!$A:$H,8)=0,"",VLOOKUP(A526,VocabularyNL!$A:$H,8)),"")</f>
        <v/>
      </c>
      <c r="R526" s="12" t="str">
        <f>IFERROR(IF(VLOOKUP(A526,VocabularyFR!$A:$H,8)=0,"",VLOOKUP(A526,VocabularyFR!$A:$H,8)),"")</f>
        <v/>
      </c>
      <c r="S526" s="12" t="str">
        <f>VLOOKUP(Table9[[#This Row],[Id]],Vocabulary!A:K,11)</f>
        <v>no</v>
      </c>
      <c r="T526" s="12" t="str">
        <f>VLOOKUP(Table9[[#This Row],[Id]],Vocabulary!A:L,12)</f>
        <v>no</v>
      </c>
    </row>
    <row r="527" spans="1:20" ht="43.2" hidden="1" x14ac:dyDescent="0.3">
      <c r="A527" s="4">
        <v>597</v>
      </c>
      <c r="B527" s="12" t="str">
        <f>IF($A527&lt;&gt;"",IF(VLOOKUP($A527,VocabularyAdoption!$A:$K,8,)=0,"",VLOOKUP($A527,VocabularyAdoption!$A:$K,8,)),"")</f>
        <v/>
      </c>
      <c r="C527" s="12" t="str">
        <f>IF($A527&lt;&gt;"",VLOOKUP($A527,Vocabulary!$A:$J,6,),"")</f>
        <v>VL</v>
      </c>
      <c r="D527" s="12" t="str">
        <f>IF($A527&lt;&gt;"",VLOOKUP($A527,Vocabulary!$A:$J,8,),"")</f>
        <v>vl-organisatie-ext</v>
      </c>
      <c r="E527" s="12" t="str">
        <f>IFERROR(VLOOKUP(D527,Prefix!$A:$B,2,),"")</f>
        <v/>
      </c>
      <c r="F527" s="12" t="str">
        <f>IF($A527&lt;&gt;"",IF(VLOOKUP($A527,Vocabulary!$A:$J,9,)=0,"",VLOOKUP($A527,Vocabulary!$A:$J,9,)),"")</f>
        <v/>
      </c>
      <c r="G527" s="12" t="str">
        <f>IF($A527&lt;&gt;"",VLOOKUP($A527,Vocabulary!$A:$J,4,),"")</f>
        <v>Organization</v>
      </c>
      <c r="H527" s="12" t="str">
        <f>IF($A527&lt;&gt;"",VLOOKUP($A527,Vocabulary!$A:$J,5,),"")</f>
        <v>Class</v>
      </c>
      <c r="I527" s="12" t="str">
        <f>IF(Table9[[#This Row],[URIName]]="",IF(AND(H527="ConceptScheme",LEFT(D527,7) &lt;&gt; "inspire", LEFT(D527,4) &lt;&gt; "oeaw"),CONCATENATE("&lt;",E527,LOWER(IF(F527="",J527,F527)),"&gt;"),CONCATENATE("&lt;",E527,IF(F527="",J527,F527),"&gt;")),CONCATENATE("&lt;",Table9[[#This Row],[URIName]],"&gt;"))</f>
        <v>&lt;Lidmaatschap&gt;</v>
      </c>
      <c r="J527" s="12" t="str">
        <f>IF($A527&lt;&gt;"",VLOOKUP($A527,Vocabulary!$A:$J,2,),"")</f>
        <v>Lidmaatschap</v>
      </c>
      <c r="K527" s="12" t="str">
        <f>IFERROR(IF(VLOOKUP(A527,VocabularyNL!$A:$G,6)=0,"",VLOOKUP(A527,VocabularyNL!$A:$G,6)),"")</f>
        <v>Lidmaatschap</v>
      </c>
      <c r="L527" s="12" t="str">
        <f>IFERROR(IF(VLOOKUP(A527,VocabularyFR!$A:$G,6)=0,"",VLOOKUP(A527,VocabularyFR!$A:$G,6)),"")</f>
        <v/>
      </c>
      <c r="M527" s="12" t="str">
        <f>IFERROR(IF(VLOOKUP(A527,Vocabulary!$A:$F,3)=0,"",VLOOKUP(A527,Vocabulary!$A:$F,3)),"")</f>
        <v/>
      </c>
      <c r="N527" s="12" t="str">
        <f>IFERROR(IF(VLOOKUP(A527,VocabularyNL!$A:$H,7)=0,"",VLOOKUP(A527,VocabularyNL!$A:$H,7)),"")</f>
        <v/>
      </c>
      <c r="O527" s="12" t="str">
        <f>IFERROR(IF(VLOOKUP(A527,VocabularyFR!$A:$H,7)=0,"",VLOOKUP(A527,VocabularyFR!$A:$H,7)),"")</f>
        <v/>
      </c>
      <c r="P527" s="12" t="str">
        <f>IF($A527&lt;&gt;"",IF(VLOOKUP($A527,Vocabulary!$A:$J,7,)&lt;&gt;"",VLOOKUP($A527,Vocabulary!$A:$J,7,),""),"")</f>
        <v>external terminology:
http://www.w3.org/ns/org#Membership</v>
      </c>
      <c r="Q527" s="12" t="str">
        <f>IFERROR(IF(VLOOKUP(A527,VocabularyNL!$A:$H,8)=0,"",VLOOKUP(A527,VocabularyNL!$A:$H,8)),"")</f>
        <v/>
      </c>
      <c r="R527" s="12" t="str">
        <f>IFERROR(IF(VLOOKUP(A527,VocabularyFR!$A:$H,8)=0,"",VLOOKUP(A527,VocabularyFR!$A:$H,8)),"")</f>
        <v/>
      </c>
      <c r="S527" s="12" t="str">
        <f>VLOOKUP(Table9[[#This Row],[Id]],Vocabulary!A:K,11)</f>
        <v>no</v>
      </c>
      <c r="T527" s="12" t="str">
        <f>VLOOKUP(Table9[[#This Row],[Id]],Vocabulary!A:L,12)</f>
        <v>no</v>
      </c>
    </row>
    <row r="528" spans="1:20" ht="43.2" hidden="1" x14ac:dyDescent="0.3">
      <c r="A528" s="4">
        <v>598</v>
      </c>
      <c r="B528" s="12" t="str">
        <f>IF($A528&lt;&gt;"",IF(VLOOKUP($A528,VocabularyAdoption!$A:$K,8,)=0,"",VLOOKUP($A528,VocabularyAdoption!$A:$K,8,)),"")</f>
        <v/>
      </c>
      <c r="C528" s="12" t="str">
        <f>IF($A528&lt;&gt;"",VLOOKUP($A528,Vocabulary!$A:$J,6,),"")</f>
        <v>VL</v>
      </c>
      <c r="D528" s="12" t="str">
        <f>IF($A528&lt;&gt;"",VLOOKUP($A528,Vocabulary!$A:$J,8,),"")</f>
        <v>vl-organisatie-ext</v>
      </c>
      <c r="E528" s="12" t="str">
        <f>IFERROR(VLOOKUP(D528,Prefix!$A:$B,2,),"")</f>
        <v/>
      </c>
      <c r="F528" s="12" t="str">
        <f>IF($A528&lt;&gt;"",IF(VLOOKUP($A528,Vocabulary!$A:$J,9,)=0,"",VLOOKUP($A528,Vocabulary!$A:$J,9,)),"")</f>
        <v/>
      </c>
      <c r="G528" s="12" t="str">
        <f>IF($A528&lt;&gt;"",VLOOKUP($A528,Vocabulary!$A:$J,4,),"")</f>
        <v>Organization</v>
      </c>
      <c r="H528" s="12" t="str">
        <f>IF($A528&lt;&gt;"",VLOOKUP($A528,Vocabulary!$A:$J,5,),"")</f>
        <v>Property</v>
      </c>
      <c r="I528" s="12" t="str">
        <f>IF(Table9[[#This Row],[URIName]]="",IF(AND(H528="ConceptScheme",LEFT(D528,7) &lt;&gt; "inspire", LEFT(D528,4) &lt;&gt; "oeaw"),CONCATENATE("&lt;",E528,LOWER(IF(F528="",J528,F528)),"&gt;"),CONCATENATE("&lt;",E528,IF(F528="",J528,F528),"&gt;")),CONCATENATE("&lt;",Table9[[#This Row],[URIName]],"&gt;"))</f>
        <v>&lt;logo&gt;</v>
      </c>
      <c r="J528" s="12" t="str">
        <f>IF($A528&lt;&gt;"",VLOOKUP($A528,Vocabulary!$A:$J,2,),"")</f>
        <v>logo</v>
      </c>
      <c r="K528" s="12" t="str">
        <f>IFERROR(IF(VLOOKUP(A528,VocabularyNL!$A:$G,6)=0,"",VLOOKUP(A528,VocabularyNL!$A:$G,6)),"")</f>
        <v>logo</v>
      </c>
      <c r="L528" s="12" t="str">
        <f>IFERROR(IF(VLOOKUP(A528,VocabularyFR!$A:$G,6)=0,"",VLOOKUP(A528,VocabularyFR!$A:$G,6)),"")</f>
        <v/>
      </c>
      <c r="M528" s="12" t="str">
        <f>IFERROR(IF(VLOOKUP(A528,Vocabulary!$A:$F,3)=0,"",VLOOKUP(A528,Vocabulary!$A:$F,3)),"")</f>
        <v/>
      </c>
      <c r="N528" s="12" t="str">
        <f>IFERROR(IF(VLOOKUP(A528,VocabularyNL!$A:$H,7)=0,"",VLOOKUP(A528,VocabularyNL!$A:$H,7)),"")</f>
        <v/>
      </c>
      <c r="O528" s="12" t="str">
        <f>IFERROR(IF(VLOOKUP(A528,VocabularyFR!$A:$H,7)=0,"",VLOOKUP(A528,VocabularyFR!$A:$H,7)),"")</f>
        <v/>
      </c>
      <c r="P528" s="12" t="str">
        <f>IF($A528&lt;&gt;"",IF(VLOOKUP($A528,Vocabulary!$A:$J,7,)&lt;&gt;"",VLOOKUP($A528,Vocabulary!$A:$J,7,),""),"")</f>
        <v>external terminology:
http://schema.org/logo</v>
      </c>
      <c r="Q528" s="12" t="str">
        <f>IFERROR(IF(VLOOKUP(A528,VocabularyNL!$A:$H,8)=0,"",VLOOKUP(A528,VocabularyNL!$A:$H,8)),"")</f>
        <v/>
      </c>
      <c r="R528" s="12" t="str">
        <f>IFERROR(IF(VLOOKUP(A528,VocabularyFR!$A:$H,8)=0,"",VLOOKUP(A528,VocabularyFR!$A:$H,8)),"")</f>
        <v/>
      </c>
      <c r="S528" s="12" t="str">
        <f>VLOOKUP(Table9[[#This Row],[Id]],Vocabulary!A:K,11)</f>
        <v>no</v>
      </c>
      <c r="T528" s="12" t="str">
        <f>VLOOKUP(Table9[[#This Row],[Id]],Vocabulary!A:L,12)</f>
        <v>no</v>
      </c>
    </row>
    <row r="529" spans="1:20" ht="43.2" hidden="1" x14ac:dyDescent="0.3">
      <c r="A529" s="4">
        <v>599</v>
      </c>
      <c r="B529" s="12" t="str">
        <f>IF($A529&lt;&gt;"",IF(VLOOKUP($A529,VocabularyAdoption!$A:$K,8,)=0,"",VLOOKUP($A529,VocabularyAdoption!$A:$K,8,)),"")</f>
        <v/>
      </c>
      <c r="C529" s="12" t="str">
        <f>IF($A529&lt;&gt;"",VLOOKUP($A529,Vocabulary!$A:$J,6,),"")</f>
        <v>VL</v>
      </c>
      <c r="D529" s="12" t="str">
        <f>IF($A529&lt;&gt;"",VLOOKUP($A529,Vocabulary!$A:$J,8,),"")</f>
        <v>vl-organisatie-ext</v>
      </c>
      <c r="E529" s="12" t="str">
        <f>IFERROR(VLOOKUP(D529,Prefix!$A:$B,2,),"")</f>
        <v/>
      </c>
      <c r="F529" s="12" t="str">
        <f>IF($A529&lt;&gt;"",IF(VLOOKUP($A529,Vocabulary!$A:$J,9,)=0,"",VLOOKUP($A529,Vocabulary!$A:$J,9,)),"")</f>
        <v/>
      </c>
      <c r="G529" s="12" t="str">
        <f>IF($A529&lt;&gt;"",VLOOKUP($A529,Vocabulary!$A:$J,4,),"")</f>
        <v>Organization</v>
      </c>
      <c r="H529" s="12" t="str">
        <f>IF($A529&lt;&gt;"",VLOOKUP($A529,Vocabulary!$A:$J,5,),"")</f>
        <v>Class</v>
      </c>
      <c r="I529" s="12" t="str">
        <f>IF(Table9[[#This Row],[URIName]]="",IF(AND(H529="ConceptScheme",LEFT(D529,7) &lt;&gt; "inspire", LEFT(D529,4) &lt;&gt; "oeaw"),CONCATENATE("&lt;",E529,LOWER(IF(F529="",J529,F529)),"&gt;"),CONCATENATE("&lt;",E529,IF(F529="",J529,F529),"&gt;")),CONCATENATE("&lt;",Table9[[#This Row],[URIName]],"&gt;"))</f>
        <v>&lt;Oprichtingsgebeurtenis&gt;</v>
      </c>
      <c r="J529" s="12" t="str">
        <f>IF($A529&lt;&gt;"",VLOOKUP($A529,Vocabulary!$A:$J,2,),"")</f>
        <v>Oprichtingsgebeurtenis</v>
      </c>
      <c r="K529" s="12" t="str">
        <f>IFERROR(IF(VLOOKUP(A529,VocabularyNL!$A:$G,6)=0,"",VLOOKUP(A529,VocabularyNL!$A:$G,6)),"")</f>
        <v>Oprichtingsgebeurtenis</v>
      </c>
      <c r="L529" s="12" t="str">
        <f>IFERROR(IF(VLOOKUP(A529,VocabularyFR!$A:$G,6)=0,"",VLOOKUP(A529,VocabularyFR!$A:$G,6)),"")</f>
        <v/>
      </c>
      <c r="M529" s="12" t="str">
        <f>IFERROR(IF(VLOOKUP(A529,Vocabulary!$A:$F,3)=0,"",VLOOKUP(A529,Vocabulary!$A:$F,3)),"")</f>
        <v/>
      </c>
      <c r="N529" s="12" t="str">
        <f>IFERROR(IF(VLOOKUP(A529,VocabularyNL!$A:$H,7)=0,"",VLOOKUP(A529,VocabularyNL!$A:$H,7)),"")</f>
        <v/>
      </c>
      <c r="O529" s="12" t="str">
        <f>IFERROR(IF(VLOOKUP(A529,VocabularyFR!$A:$H,7)=0,"",VLOOKUP(A529,VocabularyFR!$A:$H,7)),"")</f>
        <v/>
      </c>
      <c r="P529" s="12" t="str">
        <f>IF($A529&lt;&gt;"",IF(VLOOKUP($A529,Vocabulary!$A:$J,7,)&lt;&gt;"",VLOOKUP($A529,Vocabulary!$A:$J,7,),""),"")</f>
        <v>external terminology:
http://data.europa.eu/m8g/FoundationEvent</v>
      </c>
      <c r="Q529" s="12" t="str">
        <f>IFERROR(IF(VLOOKUP(A529,VocabularyNL!$A:$H,8)=0,"",VLOOKUP(A529,VocabularyNL!$A:$H,8)),"")</f>
        <v/>
      </c>
      <c r="R529" s="12" t="str">
        <f>IFERROR(IF(VLOOKUP(A529,VocabularyFR!$A:$H,8)=0,"",VLOOKUP(A529,VocabularyFR!$A:$H,8)),"")</f>
        <v/>
      </c>
      <c r="S529" s="12" t="str">
        <f>VLOOKUP(Table9[[#This Row],[Id]],Vocabulary!A:K,11)</f>
        <v>no</v>
      </c>
      <c r="T529" s="12" t="str">
        <f>VLOOKUP(Table9[[#This Row],[Id]],Vocabulary!A:L,12)</f>
        <v>no</v>
      </c>
    </row>
    <row r="530" spans="1:20" ht="100.8" hidden="1" x14ac:dyDescent="0.3">
      <c r="A530" s="4">
        <v>600</v>
      </c>
      <c r="B530" s="12" t="str">
        <f>IF($A530&lt;&gt;"",IF(VLOOKUP($A530,VocabularyAdoption!$A:$K,8,)=0,"",VLOOKUP($A530,VocabularyAdoption!$A:$K,8,)),"")</f>
        <v/>
      </c>
      <c r="C530" s="12" t="str">
        <f>IF($A530&lt;&gt;"",VLOOKUP($A530,Vocabulary!$A:$J,6,),"")</f>
        <v>VL</v>
      </c>
      <c r="D530" s="12" t="str">
        <f>IF($A530&lt;&gt;"",VLOOKUP($A530,Vocabulary!$A:$J,8,),"")</f>
        <v>vl-organisatie-ext</v>
      </c>
      <c r="E530" s="12" t="str">
        <f>IFERROR(VLOOKUP(D530,Prefix!$A:$B,2,),"")</f>
        <v/>
      </c>
      <c r="F530" s="12" t="str">
        <f>IF($A530&lt;&gt;"",IF(VLOOKUP($A530,Vocabulary!$A:$J,9,)=0,"",VLOOKUP($A530,Vocabulary!$A:$J,9,)),"")</f>
        <v/>
      </c>
      <c r="G530" s="12" t="str">
        <f>IF($A530&lt;&gt;"",VLOOKUP($A530,Vocabulary!$A:$J,4,),"")</f>
        <v>Organization</v>
      </c>
      <c r="H530" s="12" t="str">
        <f>IF($A530&lt;&gt;"",VLOOKUP($A530,Vocabulary!$A:$J,5,),"")</f>
        <v>Class</v>
      </c>
      <c r="I530" s="12" t="str">
        <f>IF(Table9[[#This Row],[URIName]]="",IF(AND(H530="ConceptScheme",LEFT(D530,7) &lt;&gt; "inspire", LEFT(D530,4) &lt;&gt; "oeaw"),CONCATENATE("&lt;",E530,LOWER(IF(F530="",J530,F530)),"&gt;"),CONCATENATE("&lt;",E530,IF(F530="",J530,F530),"&gt;")),CONCATENATE("&lt;",Table9[[#This Row],[URIName]],"&gt;"))</f>
        <v>&lt;Organisatie&gt;</v>
      </c>
      <c r="J530" s="12" t="str">
        <f>IF($A530&lt;&gt;"",VLOOKUP($A530,Vocabulary!$A:$J,2,),"")</f>
        <v>Organisatie</v>
      </c>
      <c r="K530" s="12" t="str">
        <f>IFERROR(IF(VLOOKUP(A530,VocabularyNL!$A:$G,6)=0,"",VLOOKUP(A530,VocabularyNL!$A:$G,6)),"")</f>
        <v>Organisatie</v>
      </c>
      <c r="L530" s="12" t="str">
        <f>IFERROR(IF(VLOOKUP(A530,VocabularyFR!$A:$G,6)=0,"",VLOOKUP(A530,VocabularyFR!$A:$G,6)),"")</f>
        <v/>
      </c>
      <c r="M530" s="12" t="str">
        <f>IFERROR(IF(VLOOKUP(A530,Vocabulary!$A:$F,3)=0,"",VLOOKUP(A530,Vocabulary!$A:$F,3)),"")</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N530" s="12" t="str">
        <f>IFERROR(IF(VLOOKUP(A530,VocabularyNL!$A:$H,7)=0,"",VLOOKUP(A530,VocabularyNL!$A:$H,7)),"")</f>
        <v xml:space="preserve">Represents a collection of people organized together into a community or other social, commercial or political structure. The group has some common purpose or reason for existence which goes beyond the set of people belonging to it and can act as an Agent. Organizations are often decomposable into hierarchical structures. </v>
      </c>
      <c r="O530" s="12" t="str">
        <f>IFERROR(IF(VLOOKUP(A530,VocabularyFR!$A:$H,7)=0,"",VLOOKUP(A530,VocabularyFR!$A:$H,7)),"")</f>
        <v/>
      </c>
      <c r="P530" s="12" t="str">
        <f>IF($A530&lt;&gt;"",IF(VLOOKUP($A530,Vocabulary!$A:$J,7,)&lt;&gt;"",VLOOKUP($A530,Vocabulary!$A:$J,7,),""),"")</f>
        <v>external terminology:
http://www.w3.org/ns/org#Organization</v>
      </c>
      <c r="Q530" s="12" t="str">
        <f>IFERROR(IF(VLOOKUP(A530,VocabularyNL!$A:$H,8)=0,"",VLOOKUP(A530,VocabularyNL!$A:$H,8)),"")</f>
        <v/>
      </c>
      <c r="R530" s="12" t="str">
        <f>IFERROR(IF(VLOOKUP(A530,VocabularyFR!$A:$H,8)=0,"",VLOOKUP(A530,VocabularyFR!$A:$H,8)),"")</f>
        <v/>
      </c>
      <c r="S530" s="12" t="str">
        <f>VLOOKUP(Table9[[#This Row],[Id]],Vocabulary!A:K,11)</f>
        <v>no</v>
      </c>
      <c r="T530" s="12" t="str">
        <f>VLOOKUP(Table9[[#This Row],[Id]],Vocabulary!A:L,12)</f>
        <v>no</v>
      </c>
    </row>
    <row r="531" spans="1:20" ht="43.2" hidden="1" x14ac:dyDescent="0.3">
      <c r="A531" s="4">
        <v>601</v>
      </c>
      <c r="B531" s="12" t="str">
        <f>IF($A531&lt;&gt;"",IF(VLOOKUP($A531,VocabularyAdoption!$A:$K,8,)=0,"",VLOOKUP($A531,VocabularyAdoption!$A:$K,8,)),"")</f>
        <v/>
      </c>
      <c r="C531" s="12" t="str">
        <f>IF($A531&lt;&gt;"",VLOOKUP($A531,Vocabulary!$A:$J,6,),"")</f>
        <v>VL</v>
      </c>
      <c r="D531" s="12" t="str">
        <f>IF($A531&lt;&gt;"",VLOOKUP($A531,Vocabulary!$A:$J,8,),"")</f>
        <v>vl-organisatie-ext</v>
      </c>
      <c r="E531" s="12" t="str">
        <f>IFERROR(VLOOKUP(D531,Prefix!$A:$B,2,),"")</f>
        <v/>
      </c>
      <c r="F531" s="12" t="str">
        <f>IF($A531&lt;&gt;"",IF(VLOOKUP($A531,Vocabulary!$A:$J,9,)=0,"",VLOOKUP($A531,Vocabulary!$A:$J,9,)),"")</f>
        <v/>
      </c>
      <c r="G531" s="12" t="str">
        <f>IF($A531&lt;&gt;"",VLOOKUP($A531,Vocabulary!$A:$J,4,),"")</f>
        <v>Organization</v>
      </c>
      <c r="H531" s="12" t="str">
        <f>IF($A531&lt;&gt;"",VLOOKUP($A531,Vocabulary!$A:$J,5,),"")</f>
        <v>Property</v>
      </c>
      <c r="I531" s="12" t="str">
        <f>IF(Table9[[#This Row],[URIName]]="",IF(AND(H531="ConceptScheme",LEFT(D531,7) &lt;&gt; "inspire", LEFT(D531,4) &lt;&gt; "oeaw"),CONCATENATE("&lt;",E531,LOWER(IF(F531="",J531,F531)),"&gt;"),CONCATENATE("&lt;",E531,IF(F531="",J531,F531),"&gt;")),CONCATENATE("&lt;",Table9[[#This Row],[URIName]],"&gt;"))</f>
        <v>&lt;organisatieactiviteit&gt;</v>
      </c>
      <c r="J531" s="12" t="str">
        <f>IF($A531&lt;&gt;"",VLOOKUP($A531,Vocabulary!$A:$J,2,),"")</f>
        <v>organisatieactiviteit</v>
      </c>
      <c r="K531" s="12" t="str">
        <f>IFERROR(IF(VLOOKUP(A531,VocabularyNL!$A:$G,6)=0,"",VLOOKUP(A531,VocabularyNL!$A:$G,6)),"")</f>
        <v>organisatieactiviteit</v>
      </c>
      <c r="L531" s="12" t="str">
        <f>IFERROR(IF(VLOOKUP(A531,VocabularyFR!$A:$G,6)=0,"",VLOOKUP(A531,VocabularyFR!$A:$G,6)),"")</f>
        <v/>
      </c>
      <c r="M531" s="12" t="str">
        <f>IFERROR(IF(VLOOKUP(A531,Vocabulary!$A:$F,3)=0,"",VLOOKUP(A531,Vocabulary!$A:$F,3)),"")</f>
        <v/>
      </c>
      <c r="N531" s="12" t="str">
        <f>IFERROR(IF(VLOOKUP(A531,VocabularyNL!$A:$H,7)=0,"",VLOOKUP(A531,VocabularyNL!$A:$H,7)),"")</f>
        <v/>
      </c>
      <c r="O531" s="12" t="str">
        <f>IFERROR(IF(VLOOKUP(A531,VocabularyFR!$A:$H,7)=0,"",VLOOKUP(A531,VocabularyFR!$A:$H,7)),"")</f>
        <v/>
      </c>
      <c r="P531" s="12" t="str">
        <f>IF($A531&lt;&gt;"",IF(VLOOKUP($A531,Vocabulary!$A:$J,7,)&lt;&gt;"",VLOOKUP($A531,Vocabulary!$A:$J,7,),""),"")</f>
        <v>external terminology:
http://www.w3.org/ns/regorg#orgActivity</v>
      </c>
      <c r="Q531" s="12" t="str">
        <f>IFERROR(IF(VLOOKUP(A531,VocabularyNL!$A:$H,8)=0,"",VLOOKUP(A531,VocabularyNL!$A:$H,8)),"")</f>
        <v/>
      </c>
      <c r="R531" s="12" t="str">
        <f>IFERROR(IF(VLOOKUP(A531,VocabularyFR!$A:$H,8)=0,"",VLOOKUP(A531,VocabularyFR!$A:$H,8)),"")</f>
        <v/>
      </c>
      <c r="S531" s="12" t="str">
        <f>VLOOKUP(Table9[[#This Row],[Id]],Vocabulary!A:K,11)</f>
        <v>no</v>
      </c>
      <c r="T531" s="12" t="str">
        <f>VLOOKUP(Table9[[#This Row],[Id]],Vocabulary!A:L,12)</f>
        <v>no</v>
      </c>
    </row>
    <row r="532" spans="1:20" ht="86.4" hidden="1" x14ac:dyDescent="0.3">
      <c r="A532" s="4">
        <v>602</v>
      </c>
      <c r="B532" s="12" t="str">
        <f>IF($A532&lt;&gt;"",IF(VLOOKUP($A532,VocabularyAdoption!$A:$K,8,)=0,"",VLOOKUP($A532,VocabularyAdoption!$A:$K,8,)),"")</f>
        <v/>
      </c>
      <c r="C532" s="12" t="str">
        <f>IF($A532&lt;&gt;"",VLOOKUP($A532,Vocabulary!$A:$J,6,),"")</f>
        <v>VL</v>
      </c>
      <c r="D532" s="12" t="str">
        <f>IF($A532&lt;&gt;"",VLOOKUP($A532,Vocabulary!$A:$J,8,),"")</f>
        <v>vl-organisatie-ext</v>
      </c>
      <c r="E532" s="12" t="str">
        <f>IFERROR(VLOOKUP(D532,Prefix!$A:$B,2,),"")</f>
        <v/>
      </c>
      <c r="F532" s="12" t="str">
        <f>IF($A532&lt;&gt;"",IF(VLOOKUP($A532,Vocabulary!$A:$J,9,)=0,"",VLOOKUP($A532,Vocabulary!$A:$J,9,)),"")</f>
        <v/>
      </c>
      <c r="G532" s="12" t="str">
        <f>IF($A532&lt;&gt;"",VLOOKUP($A532,Vocabulary!$A:$J,4,),"")</f>
        <v>Organization</v>
      </c>
      <c r="H532" s="12" t="str">
        <f>IF($A532&lt;&gt;"",VLOOKUP($A532,Vocabulary!$A:$J,5,),"")</f>
        <v>Class</v>
      </c>
      <c r="I532" s="12" t="str">
        <f>IF(Table9[[#This Row],[URIName]]="",IF(AND(H532="ConceptScheme",LEFT(D532,7) &lt;&gt; "inspire", LEFT(D532,4) &lt;&gt; "oeaw"),CONCATENATE("&lt;",E532,LOWER(IF(F532="",J532,F532)),"&gt;"),CONCATENATE("&lt;",E532,IF(F532="",J532,F532),"&gt;")),CONCATENATE("&lt;",Table9[[#This Row],[URIName]],"&gt;"))</f>
        <v>&lt;Organisatie-eenheid&gt;</v>
      </c>
      <c r="J532" s="12" t="str">
        <f>IF($A532&lt;&gt;"",VLOOKUP($A532,Vocabulary!$A:$J,2,),"")</f>
        <v>Organisatie-eenheid</v>
      </c>
      <c r="K532" s="12" t="str">
        <f>IFERROR(IF(VLOOKUP(A532,VocabularyNL!$A:$G,6)=0,"",VLOOKUP(A532,VocabularyNL!$A:$G,6)),"")</f>
        <v>Organisatie-eenheid</v>
      </c>
      <c r="L532" s="12" t="str">
        <f>IFERROR(IF(VLOOKUP(A532,VocabularyFR!$A:$G,6)=0,"",VLOOKUP(A532,VocabularyFR!$A:$G,6)),"")</f>
        <v/>
      </c>
      <c r="M532" s="12" t="str">
        <f>IFERROR(IF(VLOOKUP(A532,Vocabulary!$A:$F,3)=0,"",VLOOKUP(A532,Vocabulary!$A:$F,3)),"")</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N532" s="12" t="str">
        <f>IFERROR(IF(VLOOKUP(A532,VocabularyNL!$A:$H,7)=0,"",VLOOKUP(A532,VocabularyNL!$A:$H,7)),"")</f>
        <v>An Organization such as a University Support Unit which is part of some larger FormalOrganization and only has full recognition within the context of that FormalOrganization, it is not a Legal Entity in its own right. Units can be large and complex containing other Units and even FormalOrganizations.</v>
      </c>
      <c r="O532" s="12" t="str">
        <f>IFERROR(IF(VLOOKUP(A532,VocabularyFR!$A:$H,7)=0,"",VLOOKUP(A532,VocabularyFR!$A:$H,7)),"")</f>
        <v/>
      </c>
      <c r="P532" s="12" t="str">
        <f>IF($A532&lt;&gt;"",IF(VLOOKUP($A532,Vocabulary!$A:$J,7,)&lt;&gt;"",VLOOKUP($A532,Vocabulary!$A:$J,7,),""),"")</f>
        <v>external terminology:
http://www.w3.org/ns/org#OrganizationalUnit</v>
      </c>
      <c r="Q532" s="12" t="str">
        <f>IFERROR(IF(VLOOKUP(A532,VocabularyNL!$A:$H,8)=0,"",VLOOKUP(A532,VocabularyNL!$A:$H,8)),"")</f>
        <v/>
      </c>
      <c r="R532" s="12" t="str">
        <f>IFERROR(IF(VLOOKUP(A532,VocabularyFR!$A:$H,8)=0,"",VLOOKUP(A532,VocabularyFR!$A:$H,8)),"")</f>
        <v/>
      </c>
      <c r="S532" s="12" t="str">
        <f>VLOOKUP(Table9[[#This Row],[Id]],Vocabulary!A:K,11)</f>
        <v>no</v>
      </c>
      <c r="T532" s="12" t="str">
        <f>VLOOKUP(Table9[[#This Row],[Id]],Vocabulary!A:L,12)</f>
        <v>no</v>
      </c>
    </row>
    <row r="533" spans="1:20" ht="43.2" hidden="1" x14ac:dyDescent="0.3">
      <c r="A533" s="4">
        <v>603</v>
      </c>
      <c r="B533" s="12" t="str">
        <f>IF($A533&lt;&gt;"",IF(VLOOKUP($A533,VocabularyAdoption!$A:$K,8,)=0,"",VLOOKUP($A533,VocabularyAdoption!$A:$K,8,)),"")</f>
        <v/>
      </c>
      <c r="C533" s="12" t="str">
        <f>IF($A533&lt;&gt;"",VLOOKUP($A533,Vocabulary!$A:$J,6,),"")</f>
        <v>VL</v>
      </c>
      <c r="D533" s="12" t="str">
        <f>IF($A533&lt;&gt;"",VLOOKUP($A533,Vocabulary!$A:$J,8,),"")</f>
        <v>vl-organisatie-ext</v>
      </c>
      <c r="E533" s="12" t="str">
        <f>IFERROR(VLOOKUP(D533,Prefix!$A:$B,2,),"")</f>
        <v/>
      </c>
      <c r="F533" s="12" t="str">
        <f>IF($A533&lt;&gt;"",IF(VLOOKUP($A533,Vocabulary!$A:$J,9,)=0,"",VLOOKUP($A533,Vocabulary!$A:$J,9,)),"")</f>
        <v/>
      </c>
      <c r="G533" s="12" t="str">
        <f>IF($A533&lt;&gt;"",VLOOKUP($A533,Vocabulary!$A:$J,4,),"")</f>
        <v>Organization</v>
      </c>
      <c r="H533" s="12" t="str">
        <f>IF($A533&lt;&gt;"",VLOOKUP($A533,Vocabulary!$A:$J,5,),"")</f>
        <v>Property</v>
      </c>
      <c r="I533" s="12" t="str">
        <f>IF(Table9[[#This Row],[URIName]]="",IF(AND(H533="ConceptScheme",LEFT(D533,7) &lt;&gt; "inspire", LEFT(D533,4) &lt;&gt; "oeaw"),CONCATENATE("&lt;",E533,LOWER(IF(F533="",J533,F533)),"&gt;"),CONCATENATE("&lt;",E533,IF(F533="",J533,F533),"&gt;")),CONCATENATE("&lt;",Table9[[#This Row],[URIName]],"&gt;"))</f>
        <v>&lt;organisatiestatus&gt;</v>
      </c>
      <c r="J533" s="12" t="str">
        <f>IF($A533&lt;&gt;"",VLOOKUP($A533,Vocabulary!$A:$J,2,),"")</f>
        <v>organisatiestatus</v>
      </c>
      <c r="K533" s="12" t="str">
        <f>IFERROR(IF(VLOOKUP(A533,VocabularyNL!$A:$G,6)=0,"",VLOOKUP(A533,VocabularyNL!$A:$G,6)),"")</f>
        <v>organisatiestatus</v>
      </c>
      <c r="L533" s="12" t="str">
        <f>IFERROR(IF(VLOOKUP(A533,VocabularyFR!$A:$G,6)=0,"",VLOOKUP(A533,VocabularyFR!$A:$G,6)),"")</f>
        <v/>
      </c>
      <c r="M533" s="12" t="str">
        <f>IFERROR(IF(VLOOKUP(A533,Vocabulary!$A:$F,3)=0,"",VLOOKUP(A533,Vocabulary!$A:$F,3)),"")</f>
        <v/>
      </c>
      <c r="N533" s="12" t="str">
        <f>IFERROR(IF(VLOOKUP(A533,VocabularyNL!$A:$H,7)=0,"",VLOOKUP(A533,VocabularyNL!$A:$H,7)),"")</f>
        <v/>
      </c>
      <c r="O533" s="12" t="str">
        <f>IFERROR(IF(VLOOKUP(A533,VocabularyFR!$A:$H,7)=0,"",VLOOKUP(A533,VocabularyFR!$A:$H,7)),"")</f>
        <v/>
      </c>
      <c r="P533" s="12" t="str">
        <f>IF($A533&lt;&gt;"",IF(VLOOKUP($A533,Vocabulary!$A:$J,7,)&lt;&gt;"",VLOOKUP($A533,Vocabulary!$A:$J,7,),""),"")</f>
        <v>external terminology:
http://www.w3.org/ns/regorg#orgStatus</v>
      </c>
      <c r="Q533" s="12" t="str">
        <f>IFERROR(IF(VLOOKUP(A533,VocabularyNL!$A:$H,8)=0,"",VLOOKUP(A533,VocabularyNL!$A:$H,8)),"")</f>
        <v/>
      </c>
      <c r="R533" s="12" t="str">
        <f>IFERROR(IF(VLOOKUP(A533,VocabularyFR!$A:$H,8)=0,"",VLOOKUP(A533,VocabularyFR!$A:$H,8)),"")</f>
        <v/>
      </c>
      <c r="S533" s="12" t="str">
        <f>VLOOKUP(Table9[[#This Row],[Id]],Vocabulary!A:K,11)</f>
        <v>no</v>
      </c>
      <c r="T533" s="12" t="str">
        <f>VLOOKUP(Table9[[#This Row],[Id]],Vocabulary!A:L,12)</f>
        <v>no</v>
      </c>
    </row>
    <row r="534" spans="1:20" ht="43.2" hidden="1" x14ac:dyDescent="0.3">
      <c r="A534" s="4">
        <v>604</v>
      </c>
      <c r="B534" s="12" t="str">
        <f>IF($A534&lt;&gt;"",IF(VLOOKUP($A534,VocabularyAdoption!$A:$K,8,)=0,"",VLOOKUP($A534,VocabularyAdoption!$A:$K,8,)),"")</f>
        <v/>
      </c>
      <c r="C534" s="12" t="str">
        <f>IF($A534&lt;&gt;"",VLOOKUP($A534,Vocabulary!$A:$J,6,),"")</f>
        <v>VL</v>
      </c>
      <c r="D534" s="12" t="str">
        <f>IF($A534&lt;&gt;"",VLOOKUP($A534,Vocabulary!$A:$J,8,),"")</f>
        <v>vl-organisatie-ext</v>
      </c>
      <c r="E534" s="12" t="str">
        <f>IFERROR(VLOOKUP(D534,Prefix!$A:$B,2,),"")</f>
        <v/>
      </c>
      <c r="F534" s="12" t="str">
        <f>IF($A534&lt;&gt;"",IF(VLOOKUP($A534,Vocabulary!$A:$J,9,)=0,"",VLOOKUP($A534,Vocabulary!$A:$J,9,)),"")</f>
        <v/>
      </c>
      <c r="G534" s="12" t="str">
        <f>IF($A534&lt;&gt;"",VLOOKUP($A534,Vocabulary!$A:$J,4,),"")</f>
        <v>Organization</v>
      </c>
      <c r="H534" s="12" t="str">
        <f>IF($A534&lt;&gt;"",VLOOKUP($A534,Vocabulary!$A:$J,5,),"")</f>
        <v>Property</v>
      </c>
      <c r="I534" s="12" t="str">
        <f>IF(Table9[[#This Row],[URIName]]="",IF(AND(H534="ConceptScheme",LEFT(D534,7) &lt;&gt; "inspire", LEFT(D534,4) &lt;&gt; "oeaw"),CONCATENATE("&lt;",E534,LOWER(IF(F534="",J534,F534)),"&gt;"),CONCATENATE("&lt;",E534,IF(F534="",J534,F534),"&gt;")),CONCATENATE("&lt;",Table9[[#This Row],[URIName]],"&gt;"))</f>
        <v>&lt;organisatietype&gt;</v>
      </c>
      <c r="J534" s="12" t="str">
        <f>IF($A534&lt;&gt;"",VLOOKUP($A534,Vocabulary!$A:$J,2,),"")</f>
        <v>organisatietype</v>
      </c>
      <c r="K534" s="12" t="str">
        <f>IFERROR(IF(VLOOKUP(A534,VocabularyNL!$A:$G,6)=0,"",VLOOKUP(A534,VocabularyNL!$A:$G,6)),"")</f>
        <v>organisatietype</v>
      </c>
      <c r="L534" s="12" t="str">
        <f>IFERROR(IF(VLOOKUP(A534,VocabularyFR!$A:$G,6)=0,"",VLOOKUP(A534,VocabularyFR!$A:$G,6)),"")</f>
        <v/>
      </c>
      <c r="M534" s="12" t="str">
        <f>IFERROR(IF(VLOOKUP(A534,Vocabulary!$A:$F,3)=0,"",VLOOKUP(A534,Vocabulary!$A:$F,3)),"")</f>
        <v/>
      </c>
      <c r="N534" s="12" t="str">
        <f>IFERROR(IF(VLOOKUP(A534,VocabularyNL!$A:$H,7)=0,"",VLOOKUP(A534,VocabularyNL!$A:$H,7)),"")</f>
        <v/>
      </c>
      <c r="O534" s="12" t="str">
        <f>IFERROR(IF(VLOOKUP(A534,VocabularyFR!$A:$H,7)=0,"",VLOOKUP(A534,VocabularyFR!$A:$H,7)),"")</f>
        <v/>
      </c>
      <c r="P534" s="12" t="str">
        <f>IF($A534&lt;&gt;"",IF(VLOOKUP($A534,Vocabulary!$A:$J,7,)&lt;&gt;"",VLOOKUP($A534,Vocabulary!$A:$J,7,),""),"")</f>
        <v>external terminology:
http://www.w3.org/ns/regorg#orgType</v>
      </c>
      <c r="Q534" s="12" t="str">
        <f>IFERROR(IF(VLOOKUP(A534,VocabularyNL!$A:$H,8)=0,"",VLOOKUP(A534,VocabularyNL!$A:$H,8)),"")</f>
        <v/>
      </c>
      <c r="R534" s="12" t="str">
        <f>IFERROR(IF(VLOOKUP(A534,VocabularyFR!$A:$H,8)=0,"",VLOOKUP(A534,VocabularyFR!$A:$H,8)),"")</f>
        <v/>
      </c>
      <c r="S534" s="12" t="str">
        <f>VLOOKUP(Table9[[#This Row],[Id]],Vocabulary!A:K,11)</f>
        <v>no</v>
      </c>
      <c r="T534" s="12" t="str">
        <f>VLOOKUP(Table9[[#This Row],[Id]],Vocabulary!A:L,12)</f>
        <v>no</v>
      </c>
    </row>
    <row r="535" spans="1:20" ht="43.2" hidden="1" x14ac:dyDescent="0.3">
      <c r="A535" s="4">
        <v>605</v>
      </c>
      <c r="B535" s="12" t="str">
        <f>IF($A535&lt;&gt;"",IF(VLOOKUP($A535,VocabularyAdoption!$A:$K,8,)=0,"",VLOOKUP($A535,VocabularyAdoption!$A:$K,8,)),"")</f>
        <v/>
      </c>
      <c r="C535" s="12" t="str">
        <f>IF($A535&lt;&gt;"",VLOOKUP($A535,Vocabulary!$A:$J,6,),"")</f>
        <v>VL</v>
      </c>
      <c r="D535" s="12" t="str">
        <f>IF($A535&lt;&gt;"",VLOOKUP($A535,Vocabulary!$A:$J,8,),"")</f>
        <v>vl-organisatie-ext</v>
      </c>
      <c r="E535" s="12" t="str">
        <f>IFERROR(VLOOKUP(D535,Prefix!$A:$B,2,),"")</f>
        <v/>
      </c>
      <c r="F535" s="12" t="str">
        <f>IF($A535&lt;&gt;"",IF(VLOOKUP($A535,Vocabulary!$A:$J,9,)=0,"",VLOOKUP($A535,Vocabulary!$A:$J,9,)),"")</f>
        <v/>
      </c>
      <c r="G535" s="12" t="str">
        <f>IF($A535&lt;&gt;"",VLOOKUP($A535,Vocabulary!$A:$J,4,),"")</f>
        <v>Organization</v>
      </c>
      <c r="H535" s="12" t="str">
        <f>IF($A535&lt;&gt;"",VLOOKUP($A535,Vocabulary!$A:$J,5,),"")</f>
        <v>Property</v>
      </c>
      <c r="I535" s="12" t="str">
        <f>IF(Table9[[#This Row],[URIName]]="",IF(AND(H535="ConceptScheme",LEFT(D535,7) &lt;&gt; "inspire", LEFT(D535,4) &lt;&gt; "oeaw"),CONCATENATE("&lt;",E535,LOWER(IF(F535="",J535,F535)),"&gt;"),CONCATENATE("&lt;",E535,IF(F535="",J535,F535),"&gt;")),CONCATENATE("&lt;",Table9[[#This Row],[URIName]],"&gt;"))</f>
        <v>&lt;origineleOrganisatie&gt;</v>
      </c>
      <c r="J535" s="12" t="str">
        <f>IF($A535&lt;&gt;"",VLOOKUP($A535,Vocabulary!$A:$J,2,),"")</f>
        <v>origineleOrganisatie</v>
      </c>
      <c r="K535" s="12" t="str">
        <f>IFERROR(IF(VLOOKUP(A535,VocabularyNL!$A:$G,6)=0,"",VLOOKUP(A535,VocabularyNL!$A:$G,6)),"")</f>
        <v>origineleOrganisatie</v>
      </c>
      <c r="L535" s="12" t="str">
        <f>IFERROR(IF(VLOOKUP(A535,VocabularyFR!$A:$G,6)=0,"",VLOOKUP(A535,VocabularyFR!$A:$G,6)),"")</f>
        <v/>
      </c>
      <c r="M535" s="12" t="str">
        <f>IFERROR(IF(VLOOKUP(A535,Vocabulary!$A:$F,3)=0,"",VLOOKUP(A535,Vocabulary!$A:$F,3)),"")</f>
        <v/>
      </c>
      <c r="N535" s="12" t="str">
        <f>IFERROR(IF(VLOOKUP(A535,VocabularyNL!$A:$H,7)=0,"",VLOOKUP(A535,VocabularyNL!$A:$H,7)),"")</f>
        <v/>
      </c>
      <c r="O535" s="12" t="str">
        <f>IFERROR(IF(VLOOKUP(A535,VocabularyFR!$A:$H,7)=0,"",VLOOKUP(A535,VocabularyFR!$A:$H,7)),"")</f>
        <v/>
      </c>
      <c r="P535" s="12" t="str">
        <f>IF($A535&lt;&gt;"",IF(VLOOKUP($A535,Vocabulary!$A:$J,7,)&lt;&gt;"",VLOOKUP($A535,Vocabulary!$A:$J,7,),""),"")</f>
        <v>external terminology:
http://www.w3.org/ns/org#originalOrganization</v>
      </c>
      <c r="Q535" s="12" t="str">
        <f>IFERROR(IF(VLOOKUP(A535,VocabularyNL!$A:$H,8)=0,"",VLOOKUP(A535,VocabularyNL!$A:$H,8)),"")</f>
        <v/>
      </c>
      <c r="R535" s="12" t="str">
        <f>IFERROR(IF(VLOOKUP(A535,VocabularyFR!$A:$H,8)=0,"",VLOOKUP(A535,VocabularyFR!$A:$H,8)),"")</f>
        <v/>
      </c>
      <c r="S535" s="12" t="str">
        <f>VLOOKUP(Table9[[#This Row],[Id]],Vocabulary!A:K,11)</f>
        <v>no</v>
      </c>
      <c r="T535" s="12" t="str">
        <f>VLOOKUP(Table9[[#This Row],[Id]],Vocabulary!A:L,12)</f>
        <v>no</v>
      </c>
    </row>
    <row r="536" spans="1:20" ht="43.2" hidden="1" x14ac:dyDescent="0.3">
      <c r="A536" s="4">
        <v>606</v>
      </c>
      <c r="B536" s="12" t="str">
        <f>IF($A536&lt;&gt;"",IF(VLOOKUP($A536,VocabularyAdoption!$A:$K,8,)=0,"",VLOOKUP($A536,VocabularyAdoption!$A:$K,8,)),"")</f>
        <v/>
      </c>
      <c r="C536" s="12" t="str">
        <f>IF($A536&lt;&gt;"",VLOOKUP($A536,Vocabulary!$A:$J,6,),"")</f>
        <v>VL</v>
      </c>
      <c r="D536" s="12" t="str">
        <f>IF($A536&lt;&gt;"",VLOOKUP($A536,Vocabulary!$A:$J,8,),"")</f>
        <v>vl-organisatie-ext</v>
      </c>
      <c r="E536" s="12" t="str">
        <f>IFERROR(VLOOKUP(D536,Prefix!$A:$B,2,),"")</f>
        <v/>
      </c>
      <c r="F536" s="12" t="str">
        <f>IF($A536&lt;&gt;"",IF(VLOOKUP($A536,Vocabulary!$A:$J,9,)=0,"",VLOOKUP($A536,Vocabulary!$A:$J,9,)),"")</f>
        <v/>
      </c>
      <c r="G536" s="12" t="str">
        <f>IF($A536&lt;&gt;"",VLOOKUP($A536,Vocabulary!$A:$J,4,),"")</f>
        <v>Organization</v>
      </c>
      <c r="H536" s="12" t="str">
        <f>IF($A536&lt;&gt;"",VLOOKUP($A536,Vocabulary!$A:$J,5,),"")</f>
        <v>Class</v>
      </c>
      <c r="I536" s="12" t="str">
        <f>IF(Table9[[#This Row],[URIName]]="",IF(AND(H536="ConceptScheme",LEFT(D536,7) &lt;&gt; "inspire", LEFT(D536,4) &lt;&gt; "oeaw"),CONCATENATE("&lt;",E536,LOWER(IF(F536="",J536,F536)),"&gt;"),CONCATENATE("&lt;",E536,IF(F536="",J536,F536),"&gt;")),CONCATENATE("&lt;",Table9[[#This Row],[URIName]],"&gt;"))</f>
        <v>&lt;Positie&gt;</v>
      </c>
      <c r="J536" s="12" t="str">
        <f>IF($A536&lt;&gt;"",VLOOKUP($A536,Vocabulary!$A:$J,2,),"")</f>
        <v>Positie</v>
      </c>
      <c r="K536" s="12" t="str">
        <f>IFERROR(IF(VLOOKUP(A536,VocabularyNL!$A:$G,6)=0,"",VLOOKUP(A536,VocabularyNL!$A:$G,6)),"")</f>
        <v>Positie</v>
      </c>
      <c r="L536" s="12" t="str">
        <f>IFERROR(IF(VLOOKUP(A536,VocabularyFR!$A:$G,6)=0,"",VLOOKUP(A536,VocabularyFR!$A:$G,6)),"")</f>
        <v/>
      </c>
      <c r="M536" s="12" t="str">
        <f>IFERROR(IF(VLOOKUP(A536,Vocabulary!$A:$F,3)=0,"",VLOOKUP(A536,Vocabulary!$A:$F,3)),"")</f>
        <v/>
      </c>
      <c r="N536" s="12" t="str">
        <f>IFERROR(IF(VLOOKUP(A536,VocabularyNL!$A:$H,7)=0,"",VLOOKUP(A536,VocabularyNL!$A:$H,7)),"")</f>
        <v/>
      </c>
      <c r="O536" s="12" t="str">
        <f>IFERROR(IF(VLOOKUP(A536,VocabularyFR!$A:$H,7)=0,"",VLOOKUP(A536,VocabularyFR!$A:$H,7)),"")</f>
        <v/>
      </c>
      <c r="P536" s="12" t="str">
        <f>IF($A536&lt;&gt;"",IF(VLOOKUP($A536,Vocabulary!$A:$J,7,)&lt;&gt;"",VLOOKUP($A536,Vocabulary!$A:$J,7,),""),"")</f>
        <v>external terminology:
http://www.w3.org/ns/org#Post</v>
      </c>
      <c r="Q536" s="12" t="str">
        <f>IFERROR(IF(VLOOKUP(A536,VocabularyNL!$A:$H,8)=0,"",VLOOKUP(A536,VocabularyNL!$A:$H,8)),"")</f>
        <v/>
      </c>
      <c r="R536" s="12" t="str">
        <f>IFERROR(IF(VLOOKUP(A536,VocabularyFR!$A:$H,8)=0,"",VLOOKUP(A536,VocabularyFR!$A:$H,8)),"")</f>
        <v/>
      </c>
      <c r="S536" s="12" t="str">
        <f>VLOOKUP(Table9[[#This Row],[Id]],Vocabulary!A:K,11)</f>
        <v>no</v>
      </c>
      <c r="T536" s="12" t="str">
        <f>VLOOKUP(Table9[[#This Row],[Id]],Vocabulary!A:L,12)</f>
        <v>no</v>
      </c>
    </row>
    <row r="537" spans="1:20" ht="43.2" hidden="1" x14ac:dyDescent="0.3">
      <c r="A537" s="4">
        <v>607</v>
      </c>
      <c r="B537" s="12" t="str">
        <f>IF($A537&lt;&gt;"",IF(VLOOKUP($A537,VocabularyAdoption!$A:$K,8,)=0,"",VLOOKUP($A537,VocabularyAdoption!$A:$K,8,)),"")</f>
        <v/>
      </c>
      <c r="C537" s="12" t="str">
        <f>IF($A537&lt;&gt;"",VLOOKUP($A537,Vocabulary!$A:$J,6,),"")</f>
        <v>VL</v>
      </c>
      <c r="D537" s="12" t="str">
        <f>IF($A537&lt;&gt;"",VLOOKUP($A537,Vocabulary!$A:$J,8,),"")</f>
        <v>vl-organisatie-ext</v>
      </c>
      <c r="E537" s="12" t="str">
        <f>IFERROR(VLOOKUP(D537,Prefix!$A:$B,2,),"")</f>
        <v/>
      </c>
      <c r="F537" s="12" t="str">
        <f>IF($A537&lt;&gt;"",IF(VLOOKUP($A537,Vocabulary!$A:$J,9,)=0,"",VLOOKUP($A537,Vocabulary!$A:$J,9,)),"")</f>
        <v/>
      </c>
      <c r="G537" s="12" t="str">
        <f>IF($A537&lt;&gt;"",VLOOKUP($A537,Vocabulary!$A:$J,4,),"")</f>
        <v>Organization</v>
      </c>
      <c r="H537" s="12" t="str">
        <f>IF($A537&lt;&gt;"",VLOOKUP($A537,Vocabulary!$A:$J,5,),"")</f>
        <v>Property</v>
      </c>
      <c r="I537" s="12" t="str">
        <f>IF(Table9[[#This Row],[URIName]]="",IF(AND(H537="ConceptScheme",LEFT(D537,7) &lt;&gt; "inspire", LEFT(D537,4) &lt;&gt; "oeaw"),CONCATENATE("&lt;",E537,LOWER(IF(F537="",J537,F537)),"&gt;"),CONCATENATE("&lt;",E537,IF(F537="",J537,F537),"&gt;")),CONCATENATE("&lt;",Table9[[#This Row],[URIName]],"&gt;"))</f>
        <v>&lt;positieBij&gt;</v>
      </c>
      <c r="J537" s="12" t="str">
        <f>IF($A537&lt;&gt;"",VLOOKUP($A537,Vocabulary!$A:$J,2,),"")</f>
        <v>positieBij</v>
      </c>
      <c r="K537" s="12" t="str">
        <f>IFERROR(IF(VLOOKUP(A537,VocabularyNL!$A:$G,6)=0,"",VLOOKUP(A537,VocabularyNL!$A:$G,6)),"")</f>
        <v>positieBij</v>
      </c>
      <c r="L537" s="12" t="str">
        <f>IFERROR(IF(VLOOKUP(A537,VocabularyFR!$A:$G,6)=0,"",VLOOKUP(A537,VocabularyFR!$A:$G,6)),"")</f>
        <v/>
      </c>
      <c r="M537" s="12" t="str">
        <f>IFERROR(IF(VLOOKUP(A537,Vocabulary!$A:$F,3)=0,"",VLOOKUP(A537,Vocabulary!$A:$F,3)),"")</f>
        <v/>
      </c>
      <c r="N537" s="12" t="str">
        <f>IFERROR(IF(VLOOKUP(A537,VocabularyNL!$A:$H,7)=0,"",VLOOKUP(A537,VocabularyNL!$A:$H,7)),"")</f>
        <v/>
      </c>
      <c r="O537" s="12" t="str">
        <f>IFERROR(IF(VLOOKUP(A537,VocabularyFR!$A:$H,7)=0,"",VLOOKUP(A537,VocabularyFR!$A:$H,7)),"")</f>
        <v/>
      </c>
      <c r="P537" s="12" t="str">
        <f>IF($A537&lt;&gt;"",IF(VLOOKUP($A537,Vocabulary!$A:$J,7,)&lt;&gt;"",VLOOKUP($A537,Vocabulary!$A:$J,7,),""),"")</f>
        <v>external terminology:
http://www.w3.org/ns/org#postIn</v>
      </c>
      <c r="Q537" s="12" t="str">
        <f>IFERROR(IF(VLOOKUP(A537,VocabularyNL!$A:$H,8)=0,"",VLOOKUP(A537,VocabularyNL!$A:$H,8)),"")</f>
        <v/>
      </c>
      <c r="R537" s="12" t="str">
        <f>IFERROR(IF(VLOOKUP(A537,VocabularyFR!$A:$H,8)=0,"",VLOOKUP(A537,VocabularyFR!$A:$H,8)),"")</f>
        <v/>
      </c>
      <c r="S537" s="12" t="str">
        <f>VLOOKUP(Table9[[#This Row],[Id]],Vocabulary!A:K,11)</f>
        <v>no</v>
      </c>
      <c r="T537" s="12" t="str">
        <f>VLOOKUP(Table9[[#This Row],[Id]],Vocabulary!A:L,12)</f>
        <v>no</v>
      </c>
    </row>
    <row r="538" spans="1:20" ht="43.2" hidden="1" x14ac:dyDescent="0.3">
      <c r="A538" s="4">
        <v>608</v>
      </c>
      <c r="B538" s="12" t="str">
        <f>IF($A538&lt;&gt;"",IF(VLOOKUP($A538,VocabularyAdoption!$A:$K,8,)=0,"",VLOOKUP($A538,VocabularyAdoption!$A:$K,8,)),"")</f>
        <v/>
      </c>
      <c r="C538" s="12" t="str">
        <f>IF($A538&lt;&gt;"",VLOOKUP($A538,Vocabulary!$A:$J,6,),"")</f>
        <v>VL</v>
      </c>
      <c r="D538" s="12" t="str">
        <f>IF($A538&lt;&gt;"",VLOOKUP($A538,Vocabulary!$A:$J,8,),"")</f>
        <v>vl-organisatie-ext</v>
      </c>
      <c r="E538" s="12" t="str">
        <f>IFERROR(VLOOKUP(D538,Prefix!$A:$B,2,),"")</f>
        <v/>
      </c>
      <c r="F538" s="12" t="str">
        <f>IF($A538&lt;&gt;"",IF(VLOOKUP($A538,Vocabulary!$A:$J,9,)=0,"",VLOOKUP($A538,Vocabulary!$A:$J,9,)),"")</f>
        <v/>
      </c>
      <c r="G538" s="12" t="str">
        <f>IF($A538&lt;&gt;"",VLOOKUP($A538,Vocabulary!$A:$J,4,),"")</f>
        <v>Organization</v>
      </c>
      <c r="H538" s="12" t="str">
        <f>IF($A538&lt;&gt;"",VLOOKUP($A538,Vocabulary!$A:$J,5,),"")</f>
        <v>Class</v>
      </c>
      <c r="I538" s="12" t="str">
        <f>IF(Table9[[#This Row],[URIName]]="",IF(AND(H538="ConceptScheme",LEFT(D538,7) &lt;&gt; "inspire", LEFT(D538,4) &lt;&gt; "oeaw"),CONCATENATE("&lt;",E538,LOWER(IF(F538="",J538,F538)),"&gt;"),CONCATENATE("&lt;",E538,IF(F538="",J538,F538),"&gt;")),CONCATENATE("&lt;",Table9[[#This Row],[URIName]],"&gt;"))</f>
        <v>&lt;PubliekeOrganisatie&gt;</v>
      </c>
      <c r="J538" s="12" t="str">
        <f>IF($A538&lt;&gt;"",VLOOKUP($A538,Vocabulary!$A:$J,2,),"")</f>
        <v>PubliekeOrganisatie</v>
      </c>
      <c r="K538" s="12" t="str">
        <f>IFERROR(IF(VLOOKUP(A538,VocabularyNL!$A:$G,6)=0,"",VLOOKUP(A538,VocabularyNL!$A:$G,6)),"")</f>
        <v>PubliekeOrganisatie</v>
      </c>
      <c r="L538" s="12" t="str">
        <f>IFERROR(IF(VLOOKUP(A538,VocabularyFR!$A:$G,6)=0,"",VLOOKUP(A538,VocabularyFR!$A:$G,6)),"")</f>
        <v/>
      </c>
      <c r="M538" s="12" t="str">
        <f>IFERROR(IF(VLOOKUP(A538,Vocabulary!$A:$F,3)=0,"",VLOOKUP(A538,Vocabulary!$A:$F,3)),"")</f>
        <v/>
      </c>
      <c r="N538" s="12" t="str">
        <f>IFERROR(IF(VLOOKUP(A538,VocabularyNL!$A:$H,7)=0,"",VLOOKUP(A538,VocabularyNL!$A:$H,7)),"")</f>
        <v/>
      </c>
      <c r="O538" s="12" t="str">
        <f>IFERROR(IF(VLOOKUP(A538,VocabularyFR!$A:$H,7)=0,"",VLOOKUP(A538,VocabularyFR!$A:$H,7)),"")</f>
        <v/>
      </c>
      <c r="P538" s="12" t="str">
        <f>IF($A538&lt;&gt;"",IF(VLOOKUP($A538,Vocabulary!$A:$J,7,)&lt;&gt;"",VLOOKUP($A538,Vocabulary!$A:$J,7,),""),"")</f>
        <v>external terminology:
http://data.europa.eu/m8g/PublicOrganisation</v>
      </c>
      <c r="Q538" s="12" t="str">
        <f>IFERROR(IF(VLOOKUP(A538,VocabularyNL!$A:$H,8)=0,"",VLOOKUP(A538,VocabularyNL!$A:$H,8)),"")</f>
        <v/>
      </c>
      <c r="R538" s="12" t="str">
        <f>IFERROR(IF(VLOOKUP(A538,VocabularyFR!$A:$H,8)=0,"",VLOOKUP(A538,VocabularyFR!$A:$H,8)),"")</f>
        <v/>
      </c>
      <c r="S538" s="12" t="str">
        <f>VLOOKUP(Table9[[#This Row],[Id]],Vocabulary!A:K,11)</f>
        <v>no</v>
      </c>
      <c r="T538" s="12" t="str">
        <f>VLOOKUP(Table9[[#This Row],[Id]],Vocabulary!A:L,12)</f>
        <v>no</v>
      </c>
    </row>
    <row r="539" spans="1:20" ht="43.2" hidden="1" x14ac:dyDescent="0.3">
      <c r="A539" s="4">
        <v>609</v>
      </c>
      <c r="B539" s="12" t="str">
        <f>IF($A539&lt;&gt;"",IF(VLOOKUP($A539,VocabularyAdoption!$A:$K,8,)=0,"",VLOOKUP($A539,VocabularyAdoption!$A:$K,8,)),"")</f>
        <v/>
      </c>
      <c r="C539" s="12" t="str">
        <f>IF($A539&lt;&gt;"",VLOOKUP($A539,Vocabulary!$A:$J,6,),"")</f>
        <v>VL</v>
      </c>
      <c r="D539" s="12" t="str">
        <f>IF($A539&lt;&gt;"",VLOOKUP($A539,Vocabulary!$A:$J,8,),"")</f>
        <v>vl-organisatie-ext</v>
      </c>
      <c r="E539" s="12" t="str">
        <f>IFERROR(VLOOKUP(D539,Prefix!$A:$B,2,),"")</f>
        <v/>
      </c>
      <c r="F539" s="12" t="str">
        <f>IF($A539&lt;&gt;"",IF(VLOOKUP($A539,Vocabulary!$A:$J,9,)=0,"",VLOOKUP($A539,Vocabulary!$A:$J,9,)),"")</f>
        <v/>
      </c>
      <c r="G539" s="12" t="str">
        <f>IF($A539&lt;&gt;"",VLOOKUP($A539,Vocabulary!$A:$J,4,),"")</f>
        <v>Organization</v>
      </c>
      <c r="H539" s="12" t="str">
        <f>IF($A539&lt;&gt;"",VLOOKUP($A539,Vocabulary!$A:$J,5,),"")</f>
        <v>Property</v>
      </c>
      <c r="I539" s="12" t="str">
        <f>IF(Table9[[#This Row],[URIName]]="",IF(AND(H539="ConceptScheme",LEFT(D539,7) &lt;&gt; "inspire", LEFT(D539,4) &lt;&gt; "oeaw"),CONCATENATE("&lt;",E539,LOWER(IF(F539="",J539,F539)),"&gt;"),CONCATENATE("&lt;",E539,IF(F539="",J539,F539),"&gt;")),CONCATENATE("&lt;",Table9[[#This Row],[URIName]],"&gt;"))</f>
        <v>&lt;rapporteertAan&gt;</v>
      </c>
      <c r="J539" s="12" t="str">
        <f>IF($A539&lt;&gt;"",VLOOKUP($A539,Vocabulary!$A:$J,2,),"")</f>
        <v>rapporteertAan</v>
      </c>
      <c r="K539" s="12" t="str">
        <f>IFERROR(IF(VLOOKUP(A539,VocabularyNL!$A:$G,6)=0,"",VLOOKUP(A539,VocabularyNL!$A:$G,6)),"")</f>
        <v>rapporteertAan</v>
      </c>
      <c r="L539" s="12" t="str">
        <f>IFERROR(IF(VLOOKUP(A539,VocabularyFR!$A:$G,6)=0,"",VLOOKUP(A539,VocabularyFR!$A:$G,6)),"")</f>
        <v/>
      </c>
      <c r="M539" s="12" t="str">
        <f>IFERROR(IF(VLOOKUP(A539,Vocabulary!$A:$F,3)=0,"",VLOOKUP(A539,Vocabulary!$A:$F,3)),"")</f>
        <v/>
      </c>
      <c r="N539" s="12" t="str">
        <f>IFERROR(IF(VLOOKUP(A539,VocabularyNL!$A:$H,7)=0,"",VLOOKUP(A539,VocabularyNL!$A:$H,7)),"")</f>
        <v/>
      </c>
      <c r="O539" s="12" t="str">
        <f>IFERROR(IF(VLOOKUP(A539,VocabularyFR!$A:$H,7)=0,"",VLOOKUP(A539,VocabularyFR!$A:$H,7)),"")</f>
        <v/>
      </c>
      <c r="P539" s="12" t="str">
        <f>IF($A539&lt;&gt;"",IF(VLOOKUP($A539,Vocabulary!$A:$J,7,)&lt;&gt;"",VLOOKUP($A539,Vocabulary!$A:$J,7,),""),"")</f>
        <v>external terminology:
http://www.w3.org/ns/org#reportsTo</v>
      </c>
      <c r="Q539" s="12" t="str">
        <f>IFERROR(IF(VLOOKUP(A539,VocabularyNL!$A:$H,8)=0,"",VLOOKUP(A539,VocabularyNL!$A:$H,8)),"")</f>
        <v/>
      </c>
      <c r="R539" s="12" t="str">
        <f>IFERROR(IF(VLOOKUP(A539,VocabularyFR!$A:$H,8)=0,"",VLOOKUP(A539,VocabularyFR!$A:$H,8)),"")</f>
        <v/>
      </c>
      <c r="S539" s="12" t="str">
        <f>VLOOKUP(Table9[[#This Row],[Id]],Vocabulary!A:K,11)</f>
        <v>no</v>
      </c>
      <c r="T539" s="12" t="str">
        <f>VLOOKUP(Table9[[#This Row],[Id]],Vocabulary!A:L,12)</f>
        <v>no</v>
      </c>
    </row>
    <row r="540" spans="1:20" ht="43.2" hidden="1" x14ac:dyDescent="0.3">
      <c r="A540" s="4">
        <v>610</v>
      </c>
      <c r="B540" s="12" t="str">
        <f>IF($A540&lt;&gt;"",IF(VLOOKUP($A540,VocabularyAdoption!$A:$K,8,)=0,"",VLOOKUP($A540,VocabularyAdoption!$A:$K,8,)),"")</f>
        <v/>
      </c>
      <c r="C540" s="12" t="str">
        <f>IF($A540&lt;&gt;"",VLOOKUP($A540,Vocabulary!$A:$J,6,),"")</f>
        <v>VL</v>
      </c>
      <c r="D540" s="12" t="str">
        <f>IF($A540&lt;&gt;"",VLOOKUP($A540,Vocabulary!$A:$J,8,),"")</f>
        <v>vl-organisatie-ext</v>
      </c>
      <c r="E540" s="12" t="str">
        <f>IFERROR(VLOOKUP(D540,Prefix!$A:$B,2,),"")</f>
        <v/>
      </c>
      <c r="F540" s="12" t="str">
        <f>IF($A540&lt;&gt;"",IF(VLOOKUP($A540,Vocabulary!$A:$J,9,)=0,"",VLOOKUP($A540,Vocabulary!$A:$J,9,)),"")</f>
        <v/>
      </c>
      <c r="G540" s="12" t="str">
        <f>IF($A540&lt;&gt;"",VLOOKUP($A540,Vocabulary!$A:$J,4,),"")</f>
        <v>Organization</v>
      </c>
      <c r="H540" s="12" t="str">
        <f>IF($A540&lt;&gt;"",VLOOKUP($A540,Vocabulary!$A:$J,5,),"")</f>
        <v>Property</v>
      </c>
      <c r="I540" s="12" t="str">
        <f>IF(Table9[[#This Row],[URIName]]="",IF(AND(H540="ConceptScheme",LEFT(D540,7) &lt;&gt; "inspire", LEFT(D540,4) &lt;&gt; "oeaw"),CONCATENATE("&lt;",E540,LOWER(IF(F540="",J540,F540)),"&gt;"),CONCATENATE("&lt;",E540,IF(F540="",J540,F540),"&gt;")),CONCATENATE("&lt;",Table9[[#This Row],[URIName]],"&gt;"))</f>
        <v>&lt;registratie&gt;</v>
      </c>
      <c r="J540" s="12" t="str">
        <f>IF($A540&lt;&gt;"",VLOOKUP($A540,Vocabulary!$A:$J,2,),"")</f>
        <v>registratie</v>
      </c>
      <c r="K540" s="12" t="str">
        <f>IFERROR(IF(VLOOKUP(A540,VocabularyNL!$A:$G,6)=0,"",VLOOKUP(A540,VocabularyNL!$A:$G,6)),"")</f>
        <v>registratie</v>
      </c>
      <c r="L540" s="12" t="str">
        <f>IFERROR(IF(VLOOKUP(A540,VocabularyFR!$A:$G,6)=0,"",VLOOKUP(A540,VocabularyFR!$A:$G,6)),"")</f>
        <v/>
      </c>
      <c r="M540" s="12" t="str">
        <f>IFERROR(IF(VLOOKUP(A540,Vocabulary!$A:$F,3)=0,"",VLOOKUP(A540,Vocabulary!$A:$F,3)),"")</f>
        <v/>
      </c>
      <c r="N540" s="12" t="str">
        <f>IFERROR(IF(VLOOKUP(A540,VocabularyNL!$A:$H,7)=0,"",VLOOKUP(A540,VocabularyNL!$A:$H,7)),"")</f>
        <v/>
      </c>
      <c r="O540" s="12" t="str">
        <f>IFERROR(IF(VLOOKUP(A540,VocabularyFR!$A:$H,7)=0,"",VLOOKUP(A540,VocabularyFR!$A:$H,7)),"")</f>
        <v/>
      </c>
      <c r="P540" s="12" t="str">
        <f>IF($A540&lt;&gt;"",IF(VLOOKUP($A540,Vocabulary!$A:$J,7,)&lt;&gt;"",VLOOKUP($A540,Vocabulary!$A:$J,7,),""),"")</f>
        <v>external terminology:
http://www.w3.org/ns/regorg#registration</v>
      </c>
      <c r="Q540" s="12" t="str">
        <f>IFERROR(IF(VLOOKUP(A540,VocabularyNL!$A:$H,8)=0,"",VLOOKUP(A540,VocabularyNL!$A:$H,8)),"")</f>
        <v/>
      </c>
      <c r="R540" s="12" t="str">
        <f>IFERROR(IF(VLOOKUP(A540,VocabularyFR!$A:$H,8)=0,"",VLOOKUP(A540,VocabularyFR!$A:$H,8)),"")</f>
        <v/>
      </c>
      <c r="S540" s="12" t="str">
        <f>VLOOKUP(Table9[[#This Row],[Id]],Vocabulary!A:K,11)</f>
        <v>no</v>
      </c>
      <c r="T540" s="12" t="str">
        <f>VLOOKUP(Table9[[#This Row],[Id]],Vocabulary!A:L,12)</f>
        <v>no</v>
      </c>
    </row>
    <row r="541" spans="1:20" ht="43.2" hidden="1" x14ac:dyDescent="0.3">
      <c r="A541" s="4">
        <v>611</v>
      </c>
      <c r="B541" s="12" t="str">
        <f>IF($A541&lt;&gt;"",IF(VLOOKUP($A541,VocabularyAdoption!$A:$K,8,)=0,"",VLOOKUP($A541,VocabularyAdoption!$A:$K,8,)),"")</f>
        <v/>
      </c>
      <c r="C541" s="12" t="str">
        <f>IF($A541&lt;&gt;"",VLOOKUP($A541,Vocabulary!$A:$J,6,),"")</f>
        <v>VL</v>
      </c>
      <c r="D541" s="12" t="str">
        <f>IF($A541&lt;&gt;"",VLOOKUP($A541,Vocabulary!$A:$J,8,),"")</f>
        <v>vl-organisatie-ext</v>
      </c>
      <c r="E541" s="12" t="str">
        <f>IFERROR(VLOOKUP(D541,Prefix!$A:$B,2,),"")</f>
        <v/>
      </c>
      <c r="F541" s="12" t="str">
        <f>IF($A541&lt;&gt;"",IF(VLOOKUP($A541,Vocabulary!$A:$J,9,)=0,"",VLOOKUP($A541,Vocabulary!$A:$J,9,)),"")</f>
        <v/>
      </c>
      <c r="G541" s="12" t="str">
        <f>IF($A541&lt;&gt;"",VLOOKUP($A541,Vocabulary!$A:$J,4,),"")</f>
        <v>Organization</v>
      </c>
      <c r="H541" s="12" t="str">
        <f>IF($A541&lt;&gt;"",VLOOKUP($A541,Vocabulary!$A:$J,5,),"")</f>
        <v>Property</v>
      </c>
      <c r="I541" s="12" t="str">
        <f>IF(Table9[[#This Row],[URIName]]="",IF(AND(H541="ConceptScheme",LEFT(D541,7) &lt;&gt; "inspire", LEFT(D541,4) &lt;&gt; "oeaw"),CONCATENATE("&lt;",E541,LOWER(IF(F541="",J541,F541)),"&gt;"),CONCATENATE("&lt;",E541,IF(F541="",J541,F541),"&gt;")),CONCATENATE("&lt;",Table9[[#This Row],[URIName]],"&gt;"))</f>
        <v>&lt;resulterendeOrganisatie&gt;</v>
      </c>
      <c r="J541" s="12" t="str">
        <f>IF($A541&lt;&gt;"",VLOOKUP($A541,Vocabulary!$A:$J,2,),"")</f>
        <v>resulterendeOrganisatie</v>
      </c>
      <c r="K541" s="12" t="str">
        <f>IFERROR(IF(VLOOKUP(A541,VocabularyNL!$A:$G,6)=0,"",VLOOKUP(A541,VocabularyNL!$A:$G,6)),"")</f>
        <v>resulterendeOrganisatie</v>
      </c>
      <c r="L541" s="12" t="str">
        <f>IFERROR(IF(VLOOKUP(A541,VocabularyFR!$A:$G,6)=0,"",VLOOKUP(A541,VocabularyFR!$A:$G,6)),"")</f>
        <v/>
      </c>
      <c r="M541" s="12" t="str">
        <f>IFERROR(IF(VLOOKUP(A541,Vocabulary!$A:$F,3)=0,"",VLOOKUP(A541,Vocabulary!$A:$F,3)),"")</f>
        <v/>
      </c>
      <c r="N541" s="12" t="str">
        <f>IFERROR(IF(VLOOKUP(A541,VocabularyNL!$A:$H,7)=0,"",VLOOKUP(A541,VocabularyNL!$A:$H,7)),"")</f>
        <v/>
      </c>
      <c r="O541" s="12" t="str">
        <f>IFERROR(IF(VLOOKUP(A541,VocabularyFR!$A:$H,7)=0,"",VLOOKUP(A541,VocabularyFR!$A:$H,7)),"")</f>
        <v/>
      </c>
      <c r="P541" s="12" t="str">
        <f>IF($A541&lt;&gt;"",IF(VLOOKUP($A541,Vocabulary!$A:$J,7,)&lt;&gt;"",VLOOKUP($A541,Vocabulary!$A:$J,7,),""),"")</f>
        <v>external terminology:
http://www.w3.org/ns/org#resultingOrganization</v>
      </c>
      <c r="Q541" s="12" t="str">
        <f>IFERROR(IF(VLOOKUP(A541,VocabularyNL!$A:$H,8)=0,"",VLOOKUP(A541,VocabularyNL!$A:$H,8)),"")</f>
        <v/>
      </c>
      <c r="R541" s="12" t="str">
        <f>IFERROR(IF(VLOOKUP(A541,VocabularyFR!$A:$H,8)=0,"",VLOOKUP(A541,VocabularyFR!$A:$H,8)),"")</f>
        <v/>
      </c>
      <c r="S541" s="12" t="str">
        <f>VLOOKUP(Table9[[#This Row],[Id]],Vocabulary!A:K,11)</f>
        <v>no</v>
      </c>
      <c r="T541" s="12" t="str">
        <f>VLOOKUP(Table9[[#This Row],[Id]],Vocabulary!A:L,12)</f>
        <v>no</v>
      </c>
    </row>
    <row r="542" spans="1:20" ht="43.2" hidden="1" x14ac:dyDescent="0.3">
      <c r="A542" s="4">
        <v>612</v>
      </c>
      <c r="B542" s="12" t="str">
        <f>IF($A542&lt;&gt;"",IF(VLOOKUP($A542,VocabularyAdoption!$A:$K,8,)=0,"",VLOOKUP($A542,VocabularyAdoption!$A:$K,8,)),"")</f>
        <v/>
      </c>
      <c r="C542" s="12" t="str">
        <f>IF($A542&lt;&gt;"",VLOOKUP($A542,Vocabulary!$A:$J,6,),"")</f>
        <v>VL</v>
      </c>
      <c r="D542" s="12" t="str">
        <f>IF($A542&lt;&gt;"",VLOOKUP($A542,Vocabulary!$A:$J,8,),"")</f>
        <v>vl-organisatie-ext</v>
      </c>
      <c r="E542" s="12" t="str">
        <f>IFERROR(VLOOKUP(D542,Prefix!$A:$B,2,),"")</f>
        <v/>
      </c>
      <c r="F542" s="12" t="str">
        <f>IF($A542&lt;&gt;"",IF(VLOOKUP($A542,Vocabulary!$A:$J,9,)=0,"",VLOOKUP($A542,Vocabulary!$A:$J,9,)),"")</f>
        <v/>
      </c>
      <c r="G542" s="12" t="str">
        <f>IF($A542&lt;&gt;"",VLOOKUP($A542,Vocabulary!$A:$J,4,),"")</f>
        <v>Organization</v>
      </c>
      <c r="H542" s="12" t="str">
        <f>IF($A542&lt;&gt;"",VLOOKUP($A542,Vocabulary!$A:$J,5,),"")</f>
        <v>Class</v>
      </c>
      <c r="I542" s="12" t="str">
        <f>IF(Table9[[#This Row],[URIName]]="",IF(AND(H542="ConceptScheme",LEFT(D542,7) &lt;&gt; "inspire", LEFT(D542,4) &lt;&gt; "oeaw"),CONCATENATE("&lt;",E542,LOWER(IF(F542="",J542,F542)),"&gt;"),CONCATENATE("&lt;",E542,IF(F542="",J542,F542),"&gt;")),CONCATENATE("&lt;",Table9[[#This Row],[URIName]],"&gt;"))</f>
        <v>&lt;Rol&gt;</v>
      </c>
      <c r="J542" s="12" t="str">
        <f>IF($A542&lt;&gt;"",VLOOKUP($A542,Vocabulary!$A:$J,2,),"")</f>
        <v>Rol</v>
      </c>
      <c r="K542" s="12" t="str">
        <f>IFERROR(IF(VLOOKUP(A542,VocabularyNL!$A:$G,6)=0,"",VLOOKUP(A542,VocabularyNL!$A:$G,6)),"")</f>
        <v>Rol</v>
      </c>
      <c r="L542" s="12" t="str">
        <f>IFERROR(IF(VLOOKUP(A542,VocabularyFR!$A:$G,6)=0,"",VLOOKUP(A542,VocabularyFR!$A:$G,6)),"")</f>
        <v/>
      </c>
      <c r="M542" s="12" t="str">
        <f>IFERROR(IF(VLOOKUP(A542,Vocabulary!$A:$F,3)=0,"",VLOOKUP(A542,Vocabulary!$A:$F,3)),"")</f>
        <v/>
      </c>
      <c r="N542" s="12" t="str">
        <f>IFERROR(IF(VLOOKUP(A542,VocabularyNL!$A:$H,7)=0,"",VLOOKUP(A542,VocabularyNL!$A:$H,7)),"")</f>
        <v/>
      </c>
      <c r="O542" s="12" t="str">
        <f>IFERROR(IF(VLOOKUP(A542,VocabularyFR!$A:$H,7)=0,"",VLOOKUP(A542,VocabularyFR!$A:$H,7)),"")</f>
        <v/>
      </c>
      <c r="P542" s="12" t="str">
        <f>IF($A542&lt;&gt;"",IF(VLOOKUP($A542,Vocabulary!$A:$J,7,)&lt;&gt;"",VLOOKUP($A542,Vocabulary!$A:$J,7,),""),"")</f>
        <v>external terminology:
http://www.w3.org/ns/org#Role</v>
      </c>
      <c r="Q542" s="12" t="str">
        <f>IFERROR(IF(VLOOKUP(A542,VocabularyNL!$A:$H,8)=0,"",VLOOKUP(A542,VocabularyNL!$A:$H,8)),"")</f>
        <v/>
      </c>
      <c r="R542" s="12" t="str">
        <f>IFERROR(IF(VLOOKUP(A542,VocabularyFR!$A:$H,8)=0,"",VLOOKUP(A542,VocabularyFR!$A:$H,8)),"")</f>
        <v/>
      </c>
      <c r="S542" s="12" t="str">
        <f>VLOOKUP(Table9[[#This Row],[Id]],Vocabulary!A:K,11)</f>
        <v>no</v>
      </c>
      <c r="T542" s="12" t="str">
        <f>VLOOKUP(Table9[[#This Row],[Id]],Vocabulary!A:L,12)</f>
        <v>no</v>
      </c>
    </row>
    <row r="543" spans="1:20" ht="43.2" hidden="1" x14ac:dyDescent="0.3">
      <c r="A543" s="4">
        <v>613</v>
      </c>
      <c r="B543" s="12" t="str">
        <f>IF($A543&lt;&gt;"",IF(VLOOKUP($A543,VocabularyAdoption!$A:$K,8,)=0,"",VLOOKUP($A543,VocabularyAdoption!$A:$K,8,)),"")</f>
        <v/>
      </c>
      <c r="C543" s="12" t="str">
        <f>IF($A543&lt;&gt;"",VLOOKUP($A543,Vocabulary!$A:$J,6,),"")</f>
        <v>VL</v>
      </c>
      <c r="D543" s="12" t="str">
        <f>IF($A543&lt;&gt;"",VLOOKUP($A543,Vocabulary!$A:$J,8,),"")</f>
        <v>vl-organisatie-ext</v>
      </c>
      <c r="E543" s="12" t="str">
        <f>IFERROR(VLOOKUP(D543,Prefix!$A:$B,2,),"")</f>
        <v/>
      </c>
      <c r="F543" s="12" t="str">
        <f>IF($A543&lt;&gt;"",IF(VLOOKUP($A543,Vocabulary!$A:$J,9,)=0,"",VLOOKUP($A543,Vocabulary!$A:$J,9,)),"")</f>
        <v/>
      </c>
      <c r="G543" s="12" t="str">
        <f>IF($A543&lt;&gt;"",VLOOKUP($A543,Vocabulary!$A:$J,4,),"")</f>
        <v>Organization</v>
      </c>
      <c r="H543" s="12" t="str">
        <f>IF($A543&lt;&gt;"",VLOOKUP($A543,Vocabulary!$A:$J,5,),"")</f>
        <v>Property</v>
      </c>
      <c r="I543" s="12" t="str">
        <f>IF(Table9[[#This Row],[URIName]]="",IF(AND(H543="ConceptScheme",LEFT(D543,7) &lt;&gt; "inspire", LEFT(D543,4) &lt;&gt; "oeaw"),CONCATENATE("&lt;",E543,LOWER(IF(F543="",J543,F543)),"&gt;"),CONCATENATE("&lt;",E543,IF(F543="",J543,F543),"&gt;")),CONCATENATE("&lt;",Table9[[#This Row],[URIName]],"&gt;"))</f>
        <v>&lt;rol&gt;</v>
      </c>
      <c r="J543" s="12" t="str">
        <f>IF($A543&lt;&gt;"",VLOOKUP($A543,Vocabulary!$A:$J,2,),"")</f>
        <v>rol</v>
      </c>
      <c r="K543" s="12" t="str">
        <f>IFERROR(IF(VLOOKUP(A543,VocabularyNL!$A:$G,6)=0,"",VLOOKUP(A543,VocabularyNL!$A:$G,6)),"")</f>
        <v>rol</v>
      </c>
      <c r="L543" s="12" t="str">
        <f>IFERROR(IF(VLOOKUP(A543,VocabularyFR!$A:$G,6)=0,"",VLOOKUP(A543,VocabularyFR!$A:$G,6)),"")</f>
        <v/>
      </c>
      <c r="M543" s="12" t="str">
        <f>IFERROR(IF(VLOOKUP(A543,Vocabulary!$A:$F,3)=0,"",VLOOKUP(A543,Vocabulary!$A:$F,3)),"")</f>
        <v/>
      </c>
      <c r="N543" s="12" t="str">
        <f>IFERROR(IF(VLOOKUP(A543,VocabularyNL!$A:$H,7)=0,"",VLOOKUP(A543,VocabularyNL!$A:$H,7)),"")</f>
        <v/>
      </c>
      <c r="O543" s="12" t="str">
        <f>IFERROR(IF(VLOOKUP(A543,VocabularyFR!$A:$H,7)=0,"",VLOOKUP(A543,VocabularyFR!$A:$H,7)),"")</f>
        <v/>
      </c>
      <c r="P543" s="12" t="str">
        <f>IF($A543&lt;&gt;"",IF(VLOOKUP($A543,Vocabulary!$A:$J,7,)&lt;&gt;"",VLOOKUP($A543,Vocabulary!$A:$J,7,),""),"")</f>
        <v>external terminology:
http://www.w3.org/ns/org#role</v>
      </c>
      <c r="Q543" s="12" t="str">
        <f>IFERROR(IF(VLOOKUP(A543,VocabularyNL!$A:$H,8)=0,"",VLOOKUP(A543,VocabularyNL!$A:$H,8)),"")</f>
        <v/>
      </c>
      <c r="R543" s="12" t="str">
        <f>IFERROR(IF(VLOOKUP(A543,VocabularyFR!$A:$H,8)=0,"",VLOOKUP(A543,VocabularyFR!$A:$H,8)),"")</f>
        <v/>
      </c>
      <c r="S543" s="12" t="str">
        <f>VLOOKUP(Table9[[#This Row],[Id]],Vocabulary!A:K,11)</f>
        <v>no</v>
      </c>
      <c r="T543" s="12" t="str">
        <f>VLOOKUP(Table9[[#This Row],[Id]],Vocabulary!A:L,12)</f>
        <v>no</v>
      </c>
    </row>
    <row r="544" spans="1:20" ht="43.2" hidden="1" x14ac:dyDescent="0.3">
      <c r="A544" s="4">
        <v>614</v>
      </c>
      <c r="B544" s="12" t="str">
        <f>IF($A544&lt;&gt;"",IF(VLOOKUP($A544,VocabularyAdoption!$A:$K,8,)=0,"",VLOOKUP($A544,VocabularyAdoption!$A:$K,8,)),"")</f>
        <v/>
      </c>
      <c r="C544" s="12" t="str">
        <f>IF($A544&lt;&gt;"",VLOOKUP($A544,Vocabulary!$A:$J,6,),"")</f>
        <v>VL</v>
      </c>
      <c r="D544" s="12" t="str">
        <f>IF($A544&lt;&gt;"",VLOOKUP($A544,Vocabulary!$A:$J,8,),"")</f>
        <v>vl-organisatie-ext</v>
      </c>
      <c r="E544" s="12" t="str">
        <f>IFERROR(VLOOKUP(D544,Prefix!$A:$B,2,),"")</f>
        <v/>
      </c>
      <c r="F544" s="12" t="str">
        <f>IF($A544&lt;&gt;"",IF(VLOOKUP($A544,Vocabulary!$A:$J,9,)=0,"",VLOOKUP($A544,Vocabulary!$A:$J,9,)),"")</f>
        <v/>
      </c>
      <c r="G544" s="12" t="str">
        <f>IF($A544&lt;&gt;"",VLOOKUP($A544,Vocabulary!$A:$J,4,),"")</f>
        <v>Organization</v>
      </c>
      <c r="H544" s="12" t="str">
        <f>IF($A544&lt;&gt;"",VLOOKUP($A544,Vocabulary!$A:$J,5,),"")</f>
        <v>Property</v>
      </c>
      <c r="I544" s="12" t="str">
        <f>IF(Table9[[#This Row],[URIName]]="",IF(AND(H544="ConceptScheme",LEFT(D544,7) &lt;&gt; "inspire", LEFT(D544,4) &lt;&gt; "oeaw"),CONCATENATE("&lt;",E544,LOWER(IF(F544="",J544,F544)),"&gt;"),CONCATENATE("&lt;",E544,IF(F544="",J544,F544),"&gt;")),CONCATENATE("&lt;",Table9[[#This Row],[URIName]],"&gt;"))</f>
        <v>&lt;ruimtelijk&gt;</v>
      </c>
      <c r="J544" s="12" t="str">
        <f>IF($A544&lt;&gt;"",VLOOKUP($A544,Vocabulary!$A:$J,2,),"")</f>
        <v>ruimtelijk</v>
      </c>
      <c r="K544" s="12" t="str">
        <f>IFERROR(IF(VLOOKUP(A544,VocabularyNL!$A:$G,6)=0,"",VLOOKUP(A544,VocabularyNL!$A:$G,6)),"")</f>
        <v>ruimtelijk</v>
      </c>
      <c r="L544" s="12" t="str">
        <f>IFERROR(IF(VLOOKUP(A544,VocabularyFR!$A:$G,6)=0,"",VLOOKUP(A544,VocabularyFR!$A:$G,6)),"")</f>
        <v/>
      </c>
      <c r="M544" s="12" t="str">
        <f>IFERROR(IF(VLOOKUP(A544,Vocabulary!$A:$F,3)=0,"",VLOOKUP(A544,Vocabulary!$A:$F,3)),"")</f>
        <v/>
      </c>
      <c r="N544" s="12" t="str">
        <f>IFERROR(IF(VLOOKUP(A544,VocabularyNL!$A:$H,7)=0,"",VLOOKUP(A544,VocabularyNL!$A:$H,7)),"")</f>
        <v/>
      </c>
      <c r="O544" s="12" t="str">
        <f>IFERROR(IF(VLOOKUP(A544,VocabularyFR!$A:$H,7)=0,"",VLOOKUP(A544,VocabularyFR!$A:$H,7)),"")</f>
        <v/>
      </c>
      <c r="P544" s="12" t="str">
        <f>IF($A544&lt;&gt;"",IF(VLOOKUP($A544,Vocabulary!$A:$J,7,)&lt;&gt;"",VLOOKUP($A544,Vocabulary!$A:$J,7,),""),"")</f>
        <v>external terminology:
http://purl.org/dc/terms/spatial</v>
      </c>
      <c r="Q544" s="12" t="str">
        <f>IFERROR(IF(VLOOKUP(A544,VocabularyNL!$A:$H,8)=0,"",VLOOKUP(A544,VocabularyNL!$A:$H,8)),"")</f>
        <v/>
      </c>
      <c r="R544" s="12" t="str">
        <f>IFERROR(IF(VLOOKUP(A544,VocabularyFR!$A:$H,8)=0,"",VLOOKUP(A544,VocabularyFR!$A:$H,8)),"")</f>
        <v/>
      </c>
      <c r="S544" s="12" t="str">
        <f>VLOOKUP(Table9[[#This Row],[Id]],Vocabulary!A:K,11)</f>
        <v>no</v>
      </c>
      <c r="T544" s="12" t="str">
        <f>VLOOKUP(Table9[[#This Row],[Id]],Vocabulary!A:L,12)</f>
        <v>no</v>
      </c>
    </row>
    <row r="545" spans="1:20" ht="158.4" hidden="1" x14ac:dyDescent="0.3">
      <c r="A545" s="4">
        <v>615</v>
      </c>
      <c r="B545" s="12" t="str">
        <f>IF($A545&lt;&gt;"",IF(VLOOKUP($A545,VocabularyAdoption!$A:$K,8,)=0,"",VLOOKUP($A545,VocabularyAdoption!$A:$K,8,)),"")</f>
        <v/>
      </c>
      <c r="C545" s="12" t="str">
        <f>IF($A545&lt;&gt;"",VLOOKUP($A545,Vocabulary!$A:$J,6,),"")</f>
        <v>VL</v>
      </c>
      <c r="D545" s="12" t="str">
        <f>IF($A545&lt;&gt;"",VLOOKUP($A545,Vocabulary!$A:$J,8,),"")</f>
        <v>vl-organisatie-ext</v>
      </c>
      <c r="E545" s="12" t="str">
        <f>IFERROR(VLOOKUP(D545,Prefix!$A:$B,2,),"")</f>
        <v/>
      </c>
      <c r="F545" s="12" t="str">
        <f>IF($A545&lt;&gt;"",IF(VLOOKUP($A545,Vocabulary!$A:$J,9,)=0,"",VLOOKUP($A545,Vocabulary!$A:$J,9,)),"")</f>
        <v/>
      </c>
      <c r="G545" s="12" t="str">
        <f>IF($A545&lt;&gt;"",VLOOKUP($A545,Vocabulary!$A:$J,4,),"")</f>
        <v>Organization</v>
      </c>
      <c r="H545" s="12" t="str">
        <f>IF($A545&lt;&gt;"",VLOOKUP($A545,Vocabulary!$A:$J,5,),"")</f>
        <v>Class</v>
      </c>
      <c r="I545" s="12" t="str">
        <f>IF(Table9[[#This Row],[URIName]]="",IF(AND(H545="ConceptScheme",LEFT(D545,7) &lt;&gt; "inspire", LEFT(D545,4) &lt;&gt; "oeaw"),CONCATENATE("&lt;",E545,LOWER(IF(F545="",J545,F545)),"&gt;"),CONCATENATE("&lt;",E545,IF(F545="",J545,F545),"&gt;")),CONCATENATE("&lt;",Table9[[#This Row],[URIName]],"&gt;"))</f>
        <v>&lt;SamenwerkingVanOrganisaties&gt;</v>
      </c>
      <c r="J545" s="12" t="str">
        <f>IF($A545&lt;&gt;"",VLOOKUP($A545,Vocabulary!$A:$J,2,),"")</f>
        <v>SamenwerkingVanOrganisaties</v>
      </c>
      <c r="K545" s="12" t="str">
        <f>IFERROR(IF(VLOOKUP(A545,VocabularyNL!$A:$G,6)=0,"",VLOOKUP(A545,VocabularyNL!$A:$G,6)),"")</f>
        <v>SamenwerkingVanOrganisaties</v>
      </c>
      <c r="L545" s="12" t="str">
        <f>IFERROR(IF(VLOOKUP(A545,VocabularyFR!$A:$G,6)=0,"",VLOOKUP(A545,VocabularyFR!$A:$G,6)),"")</f>
        <v/>
      </c>
      <c r="M545" s="12" t="str">
        <f>IFERROR(IF(VLOOKUP(A545,Vocabulary!$A:$F,3)=0,"",VLOOKUP(A545,Vocabulary!$A:$F,3)),"")</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N545" s="12" t="str">
        <f>IFERROR(IF(VLOOKUP(A545,VocabularyNL!$A:$H,7)=0,"",VLOOKUP(A545,VocabularyNL!$A:$H,7)),"")</f>
        <v xml:space="preserve">A collaboration between two or more Organizations such as a project. It meets the criteria for being an Organization in that it has an identity and defining purpose independent of its particular members but is neither a formally recognized legal entity nor a sub-unit within some larger organization. Might typically have a shorter lifetime than the Organizations within it, but not necessarily. All members are `org:Organization`s rather than individuals and those Organizations can play particular roles within the venture. </v>
      </c>
      <c r="O545" s="12" t="str">
        <f>IFERROR(IF(VLOOKUP(A545,VocabularyFR!$A:$H,7)=0,"",VLOOKUP(A545,VocabularyFR!$A:$H,7)),"")</f>
        <v/>
      </c>
      <c r="P545" s="12" t="str">
        <f>IF($A545&lt;&gt;"",IF(VLOOKUP($A545,Vocabulary!$A:$J,7,)&lt;&gt;"",VLOOKUP($A545,Vocabulary!$A:$J,7,),""),"")</f>
        <v>external terminology:
http://www.w3.org/ns/org#OrganizationalCollaboration</v>
      </c>
      <c r="Q545" s="12" t="str">
        <f>IFERROR(IF(VLOOKUP(A545,VocabularyNL!$A:$H,8)=0,"",VLOOKUP(A545,VocabularyNL!$A:$H,8)),"")</f>
        <v/>
      </c>
      <c r="R545" s="12" t="str">
        <f>IFERROR(IF(VLOOKUP(A545,VocabularyFR!$A:$H,8)=0,"",VLOOKUP(A545,VocabularyFR!$A:$H,8)),"")</f>
        <v/>
      </c>
      <c r="S545" s="12" t="str">
        <f>VLOOKUP(Table9[[#This Row],[Id]],Vocabulary!A:K,11)</f>
        <v>no</v>
      </c>
      <c r="T545" s="12" t="str">
        <f>VLOOKUP(Table9[[#This Row],[Id]],Vocabulary!A:L,12)</f>
        <v>no</v>
      </c>
    </row>
    <row r="546" spans="1:20" ht="43.2" hidden="1" x14ac:dyDescent="0.3">
      <c r="A546" s="4">
        <v>616</v>
      </c>
      <c r="B546" s="12" t="str">
        <f>IF($A546&lt;&gt;"",IF(VLOOKUP($A546,VocabularyAdoption!$A:$K,8,)=0,"",VLOOKUP($A546,VocabularyAdoption!$A:$K,8,)),"")</f>
        <v/>
      </c>
      <c r="C546" s="12" t="str">
        <f>IF($A546&lt;&gt;"",VLOOKUP($A546,Vocabulary!$A:$J,6,),"")</f>
        <v>VL</v>
      </c>
      <c r="D546" s="12" t="str">
        <f>IF($A546&lt;&gt;"",VLOOKUP($A546,Vocabulary!$A:$J,8,),"")</f>
        <v>vl-organisatie-ext</v>
      </c>
      <c r="E546" s="12" t="str">
        <f>IFERROR(VLOOKUP(D546,Prefix!$A:$B,2,),"")</f>
        <v/>
      </c>
      <c r="F546" s="12" t="str">
        <f>IF($A546&lt;&gt;"",IF(VLOOKUP($A546,Vocabulary!$A:$J,9,)=0,"",VLOOKUP($A546,Vocabulary!$A:$J,9,)),"")</f>
        <v/>
      </c>
      <c r="G546" s="12" t="str">
        <f>IF($A546&lt;&gt;"",VLOOKUP($A546,Vocabulary!$A:$J,4,),"")</f>
        <v>Organization</v>
      </c>
      <c r="H546" s="12" t="str">
        <f>IF($A546&lt;&gt;"",VLOOKUP($A546,Vocabulary!$A:$J,5,),"")</f>
        <v>Property</v>
      </c>
      <c r="I546" s="12" t="str">
        <f>IF(Table9[[#This Row],[URIName]]="",IF(AND(H546="ConceptScheme",LEFT(D546,7) &lt;&gt; "inspire", LEFT(D546,4) &lt;&gt; "oeaw"),CONCATENATE("&lt;",E546,LOWER(IF(F546="",J546,F546)),"&gt;"),CONCATENATE("&lt;",E546,IF(F546="",J546,F546),"&gt;")),CONCATENATE("&lt;",Table9[[#This Row],[URIName]],"&gt;"))</f>
        <v>&lt;suborganisatieVan&gt;</v>
      </c>
      <c r="J546" s="12" t="str">
        <f>IF($A546&lt;&gt;"",VLOOKUP($A546,Vocabulary!$A:$J,2,),"")</f>
        <v>suborganisatieVan</v>
      </c>
      <c r="K546" s="12" t="str">
        <f>IFERROR(IF(VLOOKUP(A546,VocabularyNL!$A:$G,6)=0,"",VLOOKUP(A546,VocabularyNL!$A:$G,6)),"")</f>
        <v>suborganisatieVan</v>
      </c>
      <c r="L546" s="12" t="str">
        <f>IFERROR(IF(VLOOKUP(A546,VocabularyFR!$A:$G,6)=0,"",VLOOKUP(A546,VocabularyFR!$A:$G,6)),"")</f>
        <v/>
      </c>
      <c r="M546" s="12" t="str">
        <f>IFERROR(IF(VLOOKUP(A546,Vocabulary!$A:$F,3)=0,"",VLOOKUP(A546,Vocabulary!$A:$F,3)),"")</f>
        <v/>
      </c>
      <c r="N546" s="12" t="str">
        <f>IFERROR(IF(VLOOKUP(A546,VocabularyNL!$A:$H,7)=0,"",VLOOKUP(A546,VocabularyNL!$A:$H,7)),"")</f>
        <v/>
      </c>
      <c r="O546" s="12" t="str">
        <f>IFERROR(IF(VLOOKUP(A546,VocabularyFR!$A:$H,7)=0,"",VLOOKUP(A546,VocabularyFR!$A:$H,7)),"")</f>
        <v/>
      </c>
      <c r="P546" s="12" t="str">
        <f>IF($A546&lt;&gt;"",IF(VLOOKUP($A546,Vocabulary!$A:$J,7,)&lt;&gt;"",VLOOKUP($A546,Vocabulary!$A:$J,7,),""),"")</f>
        <v>external terminology:
http://www.w3.org/ns/org#subOrganizationOf</v>
      </c>
      <c r="Q546" s="12" t="str">
        <f>IFERROR(IF(VLOOKUP(A546,VocabularyNL!$A:$H,8)=0,"",VLOOKUP(A546,VocabularyNL!$A:$H,8)),"")</f>
        <v/>
      </c>
      <c r="R546" s="12" t="str">
        <f>IFERROR(IF(VLOOKUP(A546,VocabularyFR!$A:$H,8)=0,"",VLOOKUP(A546,VocabularyFR!$A:$H,8)),"")</f>
        <v/>
      </c>
      <c r="S546" s="12" t="str">
        <f>VLOOKUP(Table9[[#This Row],[Id]],Vocabulary!A:K,11)</f>
        <v>no</v>
      </c>
      <c r="T546" s="12" t="str">
        <f>VLOOKUP(Table9[[#This Row],[Id]],Vocabulary!A:L,12)</f>
        <v>no</v>
      </c>
    </row>
    <row r="547" spans="1:20" ht="43.2" hidden="1" x14ac:dyDescent="0.3">
      <c r="A547" s="4">
        <v>617</v>
      </c>
      <c r="B547" s="12" t="str">
        <f>IF($A547&lt;&gt;"",IF(VLOOKUP($A547,VocabularyAdoption!$A:$K,8,)=0,"",VLOOKUP($A547,VocabularyAdoption!$A:$K,8,)),"")</f>
        <v/>
      </c>
      <c r="C547" s="12" t="str">
        <f>IF($A547&lt;&gt;"",VLOOKUP($A547,Vocabulary!$A:$J,6,),"")</f>
        <v>VL</v>
      </c>
      <c r="D547" s="12" t="str">
        <f>IF($A547&lt;&gt;"",VLOOKUP($A547,Vocabulary!$A:$J,8,),"")</f>
        <v>vl-organisatie-ext</v>
      </c>
      <c r="E547" s="12" t="str">
        <f>IFERROR(VLOOKUP(D547,Prefix!$A:$B,2,),"")</f>
        <v/>
      </c>
      <c r="F547" s="12" t="str">
        <f>IF($A547&lt;&gt;"",IF(VLOOKUP($A547,Vocabulary!$A:$J,9,)=0,"",VLOOKUP($A547,Vocabulary!$A:$J,9,)),"")</f>
        <v/>
      </c>
      <c r="G547" s="12" t="str">
        <f>IF($A547&lt;&gt;"",VLOOKUP($A547,Vocabulary!$A:$J,4,),"")</f>
        <v>Organization</v>
      </c>
      <c r="H547" s="12" t="str">
        <f>IF($A547&lt;&gt;"",VLOOKUP($A547,Vocabulary!$A:$J,5,),"")</f>
        <v>Property</v>
      </c>
      <c r="I547" s="12" t="str">
        <f>IF(Table9[[#This Row],[URIName]]="",IF(AND(H547="ConceptScheme",LEFT(D547,7) &lt;&gt; "inspire", LEFT(D547,4) &lt;&gt; "oeaw"),CONCATENATE("&lt;",E547,LOWER(IF(F547="",J547,F547)),"&gt;"),CONCATENATE("&lt;",E547,IF(F547="",J547,F547),"&gt;")),CONCATENATE("&lt;",Table9[[#This Row],[URIName]],"&gt;"))</f>
        <v>&lt;veranderdDoor&gt;</v>
      </c>
      <c r="J547" s="12" t="str">
        <f>IF($A547&lt;&gt;"",VLOOKUP($A547,Vocabulary!$A:$J,2,),"")</f>
        <v>veranderdDoor</v>
      </c>
      <c r="K547" s="12" t="str">
        <f>IFERROR(IF(VLOOKUP(A547,VocabularyNL!$A:$G,6)=0,"",VLOOKUP(A547,VocabularyNL!$A:$G,6)),"")</f>
        <v>veranderdDoor</v>
      </c>
      <c r="L547" s="12" t="str">
        <f>IFERROR(IF(VLOOKUP(A547,VocabularyFR!$A:$G,6)=0,"",VLOOKUP(A547,VocabularyFR!$A:$G,6)),"")</f>
        <v/>
      </c>
      <c r="M547" s="12" t="str">
        <f>IFERROR(IF(VLOOKUP(A547,Vocabulary!$A:$F,3)=0,"",VLOOKUP(A547,Vocabulary!$A:$F,3)),"")</f>
        <v/>
      </c>
      <c r="N547" s="12" t="str">
        <f>IFERROR(IF(VLOOKUP(A547,VocabularyNL!$A:$H,7)=0,"",VLOOKUP(A547,VocabularyNL!$A:$H,7)),"")</f>
        <v/>
      </c>
      <c r="O547" s="12" t="str">
        <f>IFERROR(IF(VLOOKUP(A547,VocabularyFR!$A:$H,7)=0,"",VLOOKUP(A547,VocabularyFR!$A:$H,7)),"")</f>
        <v/>
      </c>
      <c r="P547" s="12" t="str">
        <f>IF($A547&lt;&gt;"",IF(VLOOKUP($A547,Vocabulary!$A:$J,7,)&lt;&gt;"",VLOOKUP($A547,Vocabulary!$A:$J,7,),""),"")</f>
        <v>external terminology:
http://www.w3.org/ns/org#changedBy</v>
      </c>
      <c r="Q547" s="12" t="str">
        <f>IFERROR(IF(VLOOKUP(A547,VocabularyNL!$A:$H,8)=0,"",VLOOKUP(A547,VocabularyNL!$A:$H,8)),"")</f>
        <v/>
      </c>
      <c r="R547" s="12" t="str">
        <f>IFERROR(IF(VLOOKUP(A547,VocabularyFR!$A:$H,8)=0,"",VLOOKUP(A547,VocabularyFR!$A:$H,8)),"")</f>
        <v/>
      </c>
      <c r="S547" s="12" t="str">
        <f>VLOOKUP(Table9[[#This Row],[Id]],Vocabulary!A:K,11)</f>
        <v>no</v>
      </c>
      <c r="T547" s="12" t="str">
        <f>VLOOKUP(Table9[[#This Row],[Id]],Vocabulary!A:L,12)</f>
        <v>no</v>
      </c>
    </row>
    <row r="548" spans="1:20" ht="43.2" hidden="1" x14ac:dyDescent="0.3">
      <c r="A548" s="4">
        <v>618</v>
      </c>
      <c r="B548" s="12" t="str">
        <f>IF($A548&lt;&gt;"",IF(VLOOKUP($A548,VocabularyAdoption!$A:$K,8,)=0,"",VLOOKUP($A548,VocabularyAdoption!$A:$K,8,)),"")</f>
        <v/>
      </c>
      <c r="C548" s="12" t="str">
        <f>IF($A548&lt;&gt;"",VLOOKUP($A548,Vocabulary!$A:$J,6,),"")</f>
        <v>VL</v>
      </c>
      <c r="D548" s="12" t="str">
        <f>IF($A548&lt;&gt;"",VLOOKUP($A548,Vocabulary!$A:$J,8,),"")</f>
        <v>vl-organisatie-ext</v>
      </c>
      <c r="E548" s="12" t="str">
        <f>IFERROR(VLOOKUP(D548,Prefix!$A:$B,2,),"")</f>
        <v/>
      </c>
      <c r="F548" s="12" t="str">
        <f>IF($A548&lt;&gt;"",IF(VLOOKUP($A548,Vocabulary!$A:$J,9,)=0,"",VLOOKUP($A548,Vocabulary!$A:$J,9,)),"")</f>
        <v/>
      </c>
      <c r="G548" s="12" t="str">
        <f>IF($A548&lt;&gt;"",VLOOKUP($A548,Vocabulary!$A:$J,4,),"")</f>
        <v>Organization</v>
      </c>
      <c r="H548" s="12" t="str">
        <f>IF($A548&lt;&gt;"",VLOOKUP($A548,Vocabulary!$A:$J,5,),"")</f>
        <v>Class</v>
      </c>
      <c r="I548" s="12" t="str">
        <f>IF(Table9[[#This Row],[URIName]]="",IF(AND(H548="ConceptScheme",LEFT(D548,7) &lt;&gt; "inspire", LEFT(D548,4) &lt;&gt; "oeaw"),CONCATENATE("&lt;",E548,LOWER(IF(F548="",J548,F548)),"&gt;"),CONCATENATE("&lt;",E548,IF(F548="",J548,F548),"&gt;")),CONCATENATE("&lt;",Table9[[#This Row],[URIName]],"&gt;"))</f>
        <v>&lt;Veranderingsgebeurtenis&gt;</v>
      </c>
      <c r="J548" s="12" t="str">
        <f>IF($A548&lt;&gt;"",VLOOKUP($A548,Vocabulary!$A:$J,2,),"")</f>
        <v>Veranderingsgebeurtenis</v>
      </c>
      <c r="K548" s="12" t="str">
        <f>IFERROR(IF(VLOOKUP(A548,VocabularyNL!$A:$G,6)=0,"",VLOOKUP(A548,VocabularyNL!$A:$G,6)),"")</f>
        <v>Veranderingsgebeurtenis</v>
      </c>
      <c r="L548" s="12" t="str">
        <f>IFERROR(IF(VLOOKUP(A548,VocabularyFR!$A:$G,6)=0,"",VLOOKUP(A548,VocabularyFR!$A:$G,6)),"")</f>
        <v/>
      </c>
      <c r="M548" s="12" t="str">
        <f>IFERROR(IF(VLOOKUP(A548,Vocabulary!$A:$F,3)=0,"",VLOOKUP(A548,Vocabulary!$A:$F,3)),"")</f>
        <v/>
      </c>
      <c r="N548" s="12" t="str">
        <f>IFERROR(IF(VLOOKUP(A548,VocabularyNL!$A:$H,7)=0,"",VLOOKUP(A548,VocabularyNL!$A:$H,7)),"")</f>
        <v/>
      </c>
      <c r="O548" s="12" t="str">
        <f>IFERROR(IF(VLOOKUP(A548,VocabularyFR!$A:$H,7)=0,"",VLOOKUP(A548,VocabularyFR!$A:$H,7)),"")</f>
        <v/>
      </c>
      <c r="P548" s="12" t="str">
        <f>IF($A548&lt;&gt;"",IF(VLOOKUP($A548,Vocabulary!$A:$J,7,)&lt;&gt;"",VLOOKUP($A548,Vocabulary!$A:$J,7,),""),"")</f>
        <v>external terminology:
http://www.w3.org/ns/org#ChangeEvent</v>
      </c>
      <c r="Q548" s="12" t="str">
        <f>IFERROR(IF(VLOOKUP(A548,VocabularyNL!$A:$H,8)=0,"",VLOOKUP(A548,VocabularyNL!$A:$H,8)),"")</f>
        <v/>
      </c>
      <c r="R548" s="12" t="str">
        <f>IFERROR(IF(VLOOKUP(A548,VocabularyFR!$A:$H,8)=0,"",VLOOKUP(A548,VocabularyFR!$A:$H,8)),"")</f>
        <v/>
      </c>
      <c r="S548" s="12" t="str">
        <f>VLOOKUP(Table9[[#This Row],[Id]],Vocabulary!A:K,11)</f>
        <v>no</v>
      </c>
      <c r="T548" s="12" t="str">
        <f>VLOOKUP(Table9[[#This Row],[Id]],Vocabulary!A:L,12)</f>
        <v>no</v>
      </c>
    </row>
    <row r="549" spans="1:20" ht="129.6" hidden="1" x14ac:dyDescent="0.3">
      <c r="A549" s="4">
        <v>619</v>
      </c>
      <c r="B549" s="12" t="str">
        <f>IF($A549&lt;&gt;"",IF(VLOOKUP($A549,VocabularyAdoption!$A:$K,8,)=0,"",VLOOKUP($A549,VocabularyAdoption!$A:$K,8,)),"")</f>
        <v/>
      </c>
      <c r="C549" s="12" t="str">
        <f>IF($A549&lt;&gt;"",VLOOKUP($A549,Vocabulary!$A:$J,6,),"")</f>
        <v>VL</v>
      </c>
      <c r="D549" s="12" t="str">
        <f>IF($A549&lt;&gt;"",VLOOKUP($A549,Vocabulary!$A:$J,8,),"")</f>
        <v>vl-organisatie-ext</v>
      </c>
      <c r="E549" s="12" t="str">
        <f>IFERROR(VLOOKUP(D549,Prefix!$A:$B,2,),"")</f>
        <v/>
      </c>
      <c r="F549" s="12" t="str">
        <f>IF($A549&lt;&gt;"",IF(VLOOKUP($A549,Vocabulary!$A:$J,9,)=0,"",VLOOKUP($A549,Vocabulary!$A:$J,9,)),"")</f>
        <v/>
      </c>
      <c r="G549" s="12" t="str">
        <f>IF($A549&lt;&gt;"",VLOOKUP($A549,Vocabulary!$A:$J,4,),"")</f>
        <v>Organization</v>
      </c>
      <c r="H549" s="12" t="str">
        <f>IF($A549&lt;&gt;"",VLOOKUP($A549,Vocabulary!$A:$J,5,),"")</f>
        <v>Class</v>
      </c>
      <c r="I549" s="12" t="str">
        <f>IF(Table9[[#This Row],[URIName]]="",IF(AND(H549="ConceptScheme",LEFT(D549,7) &lt;&gt; "inspire", LEFT(D549,4) &lt;&gt; "oeaw"),CONCATENATE("&lt;",E549,LOWER(IF(F549="",J549,F549)),"&gt;"),CONCATENATE("&lt;",E549,IF(F549="",J549,F549),"&gt;")),CONCATENATE("&lt;",Table9[[#This Row],[URIName]],"&gt;"))</f>
        <v>&lt;Vestiging&gt;</v>
      </c>
      <c r="J549" s="12" t="str">
        <f>IF($A549&lt;&gt;"",VLOOKUP($A549,Vocabulary!$A:$J,2,),"")</f>
        <v>Vestiging</v>
      </c>
      <c r="K549" s="12" t="str">
        <f>IFERROR(IF(VLOOKUP(A549,VocabularyNL!$A:$G,6)=0,"",VLOOKUP(A549,VocabularyNL!$A:$G,6)),"")</f>
        <v>Vestiging</v>
      </c>
      <c r="L549" s="12" t="str">
        <f>IFERROR(IF(VLOOKUP(A549,VocabularyFR!$A:$G,6)=0,"",VLOOKUP(A549,VocabularyFR!$A:$G,6)),"")</f>
        <v/>
      </c>
      <c r="M549" s="12" t="str">
        <f>IFERROR(IF(VLOOKUP(A549,Vocabulary!$A:$F,3)=0,"",VLOOKUP(A549,Vocabulary!$A:$F,3)),"")</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N549" s="12" t="str">
        <f>IFERROR(IF(VLOOKUP(A549,VocabularyNL!$A:$H,7)=0,"",VLOOKUP(A549,VocabularyNL!$A:$H,7)),"")</f>
        <v>An office or other premise at which the organization is located. Many organizations are spread across multiple sites and many sites will host multiple locations. In most cases a Site will be a physical location. However, we don't exclude the possibility of non-physical sites such as a virtual office with an associated post box and phone reception service. Extensions may provide subclasses to denote particular types of site.</v>
      </c>
      <c r="O549" s="12" t="str">
        <f>IFERROR(IF(VLOOKUP(A549,VocabularyFR!$A:$H,7)=0,"",VLOOKUP(A549,VocabularyFR!$A:$H,7)),"")</f>
        <v/>
      </c>
      <c r="P549" s="12" t="str">
        <f>IF($A549&lt;&gt;"",IF(VLOOKUP($A549,Vocabulary!$A:$J,7,)&lt;&gt;"",VLOOKUP($A549,Vocabulary!$A:$J,7,),""),"")</f>
        <v>external terminology:
http://www.w3.org/ns/org#Site</v>
      </c>
      <c r="Q549" s="12" t="str">
        <f>IFERROR(IF(VLOOKUP(A549,VocabularyNL!$A:$H,8)=0,"",VLOOKUP(A549,VocabularyNL!$A:$H,8)),"")</f>
        <v/>
      </c>
      <c r="R549" s="12" t="str">
        <f>IFERROR(IF(VLOOKUP(A549,VocabularyFR!$A:$H,8)=0,"",VLOOKUP(A549,VocabularyFR!$A:$H,8)),"")</f>
        <v/>
      </c>
      <c r="S549" s="12" t="str">
        <f>VLOOKUP(Table9[[#This Row],[Id]],Vocabulary!A:K,11)</f>
        <v>no</v>
      </c>
      <c r="T549" s="12" t="str">
        <f>VLOOKUP(Table9[[#This Row],[Id]],Vocabulary!A:L,12)</f>
        <v>no</v>
      </c>
    </row>
    <row r="550" spans="1:20" ht="43.2" hidden="1" x14ac:dyDescent="0.3">
      <c r="A550" s="4">
        <v>620</v>
      </c>
      <c r="B550" s="12" t="str">
        <f>IF($A550&lt;&gt;"",IF(VLOOKUP($A550,VocabularyAdoption!$A:$K,8,)=0,"",VLOOKUP($A550,VocabularyAdoption!$A:$K,8,)),"")</f>
        <v/>
      </c>
      <c r="C550" s="12" t="str">
        <f>IF($A550&lt;&gt;"",VLOOKUP($A550,Vocabulary!$A:$J,6,),"")</f>
        <v>VL</v>
      </c>
      <c r="D550" s="12" t="str">
        <f>IF($A550&lt;&gt;"",VLOOKUP($A550,Vocabulary!$A:$J,8,),"")</f>
        <v>vl-organisatie-ext</v>
      </c>
      <c r="E550" s="12" t="str">
        <f>IFERROR(VLOOKUP(D550,Prefix!$A:$B,2,),"")</f>
        <v/>
      </c>
      <c r="F550" s="12" t="str">
        <f>IF($A550&lt;&gt;"",IF(VLOOKUP($A550,Vocabulary!$A:$J,9,)=0,"",VLOOKUP($A550,Vocabulary!$A:$J,9,)),"")</f>
        <v/>
      </c>
      <c r="G550" s="12" t="str">
        <f>IF($A550&lt;&gt;"",VLOOKUP($A550,Vocabulary!$A:$J,4,),"")</f>
        <v>Organization</v>
      </c>
      <c r="H550" s="12" t="str">
        <f>IF($A550&lt;&gt;"",VLOOKUP($A550,Vocabulary!$A:$J,5,),"")</f>
        <v>Property</v>
      </c>
      <c r="I550" s="12" t="str">
        <f>IF(Table9[[#This Row],[URIName]]="",IF(AND(H550="ConceptScheme",LEFT(D550,7) &lt;&gt; "inspire", LEFT(D550,4) &lt;&gt; "oeaw"),CONCATENATE("&lt;",E550,LOWER(IF(F550="",J550,F550)),"&gt;"),CONCATENATE("&lt;",E550,IF(F550="",J550,F550),"&gt;")),CONCATENATE("&lt;",Table9[[#This Row],[URIName]],"&gt;"))</f>
        <v>&lt;vestigingsadres&gt;</v>
      </c>
      <c r="J550" s="12" t="str">
        <f>IF($A550&lt;&gt;"",VLOOKUP($A550,Vocabulary!$A:$J,2,),"")</f>
        <v>vestigingsadres</v>
      </c>
      <c r="K550" s="12" t="str">
        <f>IFERROR(IF(VLOOKUP(A550,VocabularyNL!$A:$G,6)=0,"",VLOOKUP(A550,VocabularyNL!$A:$G,6)),"")</f>
        <v>vestigingsadres</v>
      </c>
      <c r="L550" s="12" t="str">
        <f>IFERROR(IF(VLOOKUP(A550,VocabularyFR!$A:$G,6)=0,"",VLOOKUP(A550,VocabularyFR!$A:$G,6)),"")</f>
        <v/>
      </c>
      <c r="M550" s="12" t="str">
        <f>IFERROR(IF(VLOOKUP(A550,Vocabulary!$A:$F,3)=0,"",VLOOKUP(A550,Vocabulary!$A:$F,3)),"")</f>
        <v/>
      </c>
      <c r="N550" s="12" t="str">
        <f>IFERROR(IF(VLOOKUP(A550,VocabularyNL!$A:$H,7)=0,"",VLOOKUP(A550,VocabularyNL!$A:$H,7)),"")</f>
        <v/>
      </c>
      <c r="O550" s="12" t="str">
        <f>IFERROR(IF(VLOOKUP(A550,VocabularyFR!$A:$H,7)=0,"",VLOOKUP(A550,VocabularyFR!$A:$H,7)),"")</f>
        <v/>
      </c>
      <c r="P550" s="12" t="str">
        <f>IF($A550&lt;&gt;"",IF(VLOOKUP($A550,Vocabulary!$A:$J,7,)&lt;&gt;"",VLOOKUP($A550,Vocabulary!$A:$J,7,),""),"")</f>
        <v>external terminology:
http://www.w3.org/ns/org#siteAddress</v>
      </c>
      <c r="Q550" s="12" t="str">
        <f>IFERROR(IF(VLOOKUP(A550,VocabularyNL!$A:$H,8)=0,"",VLOOKUP(A550,VocabularyNL!$A:$H,8)),"")</f>
        <v/>
      </c>
      <c r="R550" s="12" t="str">
        <f>IFERROR(IF(VLOOKUP(A550,VocabularyFR!$A:$H,8)=0,"",VLOOKUP(A550,VocabularyFR!$A:$H,8)),"")</f>
        <v/>
      </c>
      <c r="S550" s="12" t="str">
        <f>VLOOKUP(Table9[[#This Row],[Id]],Vocabulary!A:K,11)</f>
        <v>no</v>
      </c>
      <c r="T550" s="12" t="str">
        <f>VLOOKUP(Table9[[#This Row],[Id]],Vocabulary!A:L,12)</f>
        <v>no</v>
      </c>
    </row>
    <row r="551" spans="1:20" ht="43.2" hidden="1" x14ac:dyDescent="0.3">
      <c r="A551" s="4">
        <v>621</v>
      </c>
      <c r="B551" s="12" t="str">
        <f>IF($A551&lt;&gt;"",IF(VLOOKUP($A551,VocabularyAdoption!$A:$K,8,)=0,"",VLOOKUP($A551,VocabularyAdoption!$A:$K,8,)),"")</f>
        <v/>
      </c>
      <c r="C551" s="12" t="str">
        <f>IF($A551&lt;&gt;"",VLOOKUP($A551,Vocabulary!$A:$J,6,),"")</f>
        <v>VL</v>
      </c>
      <c r="D551" s="12" t="str">
        <f>IF($A551&lt;&gt;"",VLOOKUP($A551,Vocabulary!$A:$J,8,),"")</f>
        <v>vl-organisatie-ext</v>
      </c>
      <c r="E551" s="12" t="str">
        <f>IFERROR(VLOOKUP(D551,Prefix!$A:$B,2,),"")</f>
        <v/>
      </c>
      <c r="F551" s="12" t="str">
        <f>IF($A551&lt;&gt;"",IF(VLOOKUP($A551,Vocabulary!$A:$J,9,)=0,"",VLOOKUP($A551,Vocabulary!$A:$J,9,)),"")</f>
        <v/>
      </c>
      <c r="G551" s="12" t="str">
        <f>IF($A551&lt;&gt;"",VLOOKUP($A551,Vocabulary!$A:$J,4,),"")</f>
        <v>Organization</v>
      </c>
      <c r="H551" s="12" t="str">
        <f>IF($A551&lt;&gt;"",VLOOKUP($A551,Vocabulary!$A:$J,5,),"")</f>
        <v>Property</v>
      </c>
      <c r="I551" s="12" t="str">
        <f>IF(Table9[[#This Row],[URIName]]="",IF(AND(H551="ConceptScheme",LEFT(D551,7) &lt;&gt; "inspire", LEFT(D551,4) &lt;&gt; "oeaw"),CONCATENATE("&lt;",E551,LOWER(IF(F551="",J551,F551)),"&gt;"),CONCATENATE("&lt;",E551,IF(F551="",J551,F551),"&gt;")),CONCATENATE("&lt;",Table9[[#This Row],[URIName]],"&gt;"))</f>
        <v>&lt;voorkeurslabel&gt;</v>
      </c>
      <c r="J551" s="12" t="str">
        <f>IF($A551&lt;&gt;"",VLOOKUP($A551,Vocabulary!$A:$J,2,),"")</f>
        <v>voorkeurslabel</v>
      </c>
      <c r="K551" s="12" t="str">
        <f>IFERROR(IF(VLOOKUP(A551,VocabularyNL!$A:$G,6)=0,"",VLOOKUP(A551,VocabularyNL!$A:$G,6)),"")</f>
        <v>voorkeurslabel</v>
      </c>
      <c r="L551" s="12" t="str">
        <f>IFERROR(IF(VLOOKUP(A551,VocabularyFR!$A:$G,6)=0,"",VLOOKUP(A551,VocabularyFR!$A:$G,6)),"")</f>
        <v/>
      </c>
      <c r="M551" s="12" t="str">
        <f>IFERROR(IF(VLOOKUP(A551,Vocabulary!$A:$F,3)=0,"",VLOOKUP(A551,Vocabulary!$A:$F,3)),"")</f>
        <v/>
      </c>
      <c r="N551" s="12" t="str">
        <f>IFERROR(IF(VLOOKUP(A551,VocabularyNL!$A:$H,7)=0,"",VLOOKUP(A551,VocabularyNL!$A:$H,7)),"")</f>
        <v/>
      </c>
      <c r="O551" s="12" t="str">
        <f>IFERROR(IF(VLOOKUP(A551,VocabularyFR!$A:$H,7)=0,"",VLOOKUP(A551,VocabularyFR!$A:$H,7)),"")</f>
        <v/>
      </c>
      <c r="P551" s="12" t="str">
        <f>IF($A551&lt;&gt;"",IF(VLOOKUP($A551,Vocabulary!$A:$J,7,)&lt;&gt;"",VLOOKUP($A551,Vocabulary!$A:$J,7,),""),"")</f>
        <v>external terminology:
http://www.w3.org/2004/02/skos/core#prefLabel</v>
      </c>
      <c r="Q551" s="12" t="str">
        <f>IFERROR(IF(VLOOKUP(A551,VocabularyNL!$A:$H,8)=0,"",VLOOKUP(A551,VocabularyNL!$A:$H,8)),"")</f>
        <v/>
      </c>
      <c r="R551" s="12" t="str">
        <f>IFERROR(IF(VLOOKUP(A551,VocabularyFR!$A:$H,8)=0,"",VLOOKUP(A551,VocabularyFR!$A:$H,8)),"")</f>
        <v/>
      </c>
      <c r="S551" s="12" t="str">
        <f>VLOOKUP(Table9[[#This Row],[Id]],Vocabulary!A:K,11)</f>
        <v>no</v>
      </c>
      <c r="T551" s="12" t="str">
        <f>VLOOKUP(Table9[[#This Row],[Id]],Vocabulary!A:L,12)</f>
        <v>no</v>
      </c>
    </row>
    <row r="552" spans="1:20" ht="43.2" hidden="1" x14ac:dyDescent="0.3">
      <c r="A552" s="4">
        <v>622</v>
      </c>
      <c r="B552" s="12" t="str">
        <f>IF($A552&lt;&gt;"",IF(VLOOKUP($A552,VocabularyAdoption!$A:$K,8,)=0,"",VLOOKUP($A552,VocabularyAdoption!$A:$K,8,)),"")</f>
        <v/>
      </c>
      <c r="C552" s="12" t="str">
        <f>IF($A552&lt;&gt;"",VLOOKUP($A552,Vocabulary!$A:$J,6,),"")</f>
        <v>VL</v>
      </c>
      <c r="D552" s="12" t="str">
        <f>IF($A552&lt;&gt;"",VLOOKUP($A552,Vocabulary!$A:$J,8,),"")</f>
        <v>vl-organisatie-ext</v>
      </c>
      <c r="E552" s="12" t="str">
        <f>IFERROR(VLOOKUP(D552,Prefix!$A:$B,2,),"")</f>
        <v/>
      </c>
      <c r="F552" s="12" t="str">
        <f>IF($A552&lt;&gt;"",IF(VLOOKUP($A552,Vocabulary!$A:$J,9,)=0,"",VLOOKUP($A552,Vocabulary!$A:$J,9,)),"")</f>
        <v/>
      </c>
      <c r="G552" s="12" t="str">
        <f>IF($A552&lt;&gt;"",VLOOKUP($A552,Vocabulary!$A:$J,4,),"")</f>
        <v>Organization</v>
      </c>
      <c r="H552" s="12" t="str">
        <f>IF($A552&lt;&gt;"",VLOOKUP($A552,Vocabulary!$A:$J,5,),"")</f>
        <v>Property</v>
      </c>
      <c r="I552" s="12" t="str">
        <f>IF(Table9[[#This Row],[URIName]]="",IF(AND(H552="ConceptScheme",LEFT(D552,7) &lt;&gt; "inspire", LEFT(D552,4) &lt;&gt; "oeaw"),CONCATENATE("&lt;",E552,LOWER(IF(F552="",J552,F552)),"&gt;"),CONCATENATE("&lt;",E552,IF(F552="",J552,F552),"&gt;")),CONCATENATE("&lt;",Table9[[#This Row],[URIName]],"&gt;"))</f>
        <v>&lt;wettelijkeNaam&gt;</v>
      </c>
      <c r="J552" s="12" t="str">
        <f>IF($A552&lt;&gt;"",VLOOKUP($A552,Vocabulary!$A:$J,2,),"")</f>
        <v>wettelijkeNaam</v>
      </c>
      <c r="K552" s="12" t="str">
        <f>IFERROR(IF(VLOOKUP(A552,VocabularyNL!$A:$G,6)=0,"",VLOOKUP(A552,VocabularyNL!$A:$G,6)),"")</f>
        <v>wettelijkeNaam</v>
      </c>
      <c r="L552" s="12" t="str">
        <f>IFERROR(IF(VLOOKUP(A552,VocabularyFR!$A:$G,6)=0,"",VLOOKUP(A552,VocabularyFR!$A:$G,6)),"")</f>
        <v/>
      </c>
      <c r="M552" s="12" t="str">
        <f>IFERROR(IF(VLOOKUP(A552,Vocabulary!$A:$F,3)=0,"",VLOOKUP(A552,Vocabulary!$A:$F,3)),"")</f>
        <v/>
      </c>
      <c r="N552" s="12" t="str">
        <f>IFERROR(IF(VLOOKUP(A552,VocabularyNL!$A:$H,7)=0,"",VLOOKUP(A552,VocabularyNL!$A:$H,7)),"")</f>
        <v/>
      </c>
      <c r="O552" s="12" t="str">
        <f>IFERROR(IF(VLOOKUP(A552,VocabularyFR!$A:$H,7)=0,"",VLOOKUP(A552,VocabularyFR!$A:$H,7)),"")</f>
        <v/>
      </c>
      <c r="P552" s="12" t="str">
        <f>IF($A552&lt;&gt;"",IF(VLOOKUP($A552,Vocabulary!$A:$J,7,)&lt;&gt;"",VLOOKUP($A552,Vocabulary!$A:$J,7,),""),"")</f>
        <v>external terminology:
http://www.w3.org/ns/regorg#legalName</v>
      </c>
      <c r="Q552" s="12" t="str">
        <f>IFERROR(IF(VLOOKUP(A552,VocabularyNL!$A:$H,8)=0,"",VLOOKUP(A552,VocabularyNL!$A:$H,8)),"")</f>
        <v/>
      </c>
      <c r="R552" s="12" t="str">
        <f>IFERROR(IF(VLOOKUP(A552,VocabularyFR!$A:$H,8)=0,"",VLOOKUP(A552,VocabularyFR!$A:$H,8)),"")</f>
        <v/>
      </c>
      <c r="S552" s="12" t="str">
        <f>VLOOKUP(Table9[[#This Row],[Id]],Vocabulary!A:K,11)</f>
        <v>no</v>
      </c>
      <c r="T552" s="12" t="str">
        <f>VLOOKUP(Table9[[#This Row],[Id]],Vocabulary!A:L,12)</f>
        <v>no</v>
      </c>
    </row>
    <row r="553" spans="1:20" ht="28.8" hidden="1" x14ac:dyDescent="0.3">
      <c r="A553" s="4">
        <v>623</v>
      </c>
      <c r="B553" s="12" t="str">
        <f>IF($A553&lt;&gt;"",IF(VLOOKUP($A553,VocabularyAdoption!$A:$K,8,)=0,"",VLOOKUP($A553,VocabularyAdoption!$A:$K,8,)),"")</f>
        <v/>
      </c>
      <c r="C553" s="12" t="str">
        <f>IF($A553&lt;&gt;"",VLOOKUP($A553,Vocabulary!$A:$J,6,),"")</f>
        <v>VL</v>
      </c>
      <c r="D553" s="12" t="str">
        <f>IF($A553&lt;&gt;"",VLOOKUP($A553,Vocabulary!$A:$J,8,),"")</f>
        <v>vl-generiek</v>
      </c>
      <c r="E553" s="12" t="str">
        <f>IFERROR(VLOOKUP(D553,Prefix!$A:$B,2,),"")</f>
        <v>http://data.vlaanderen.be/ns/generiek#</v>
      </c>
      <c r="F553" s="12" t="str">
        <f>IF($A553&lt;&gt;"",IF(VLOOKUP($A553,Vocabulary!$A:$J,9,)=0,"",VLOOKUP($A553,Vocabulary!$A:$J,9,)),"")</f>
        <v/>
      </c>
      <c r="G553" s="12" t="str">
        <f>IF($A553&lt;&gt;"",VLOOKUP($A553,Vocabulary!$A:$J,4,),"")</f>
        <v>Generic</v>
      </c>
      <c r="H553" s="12" t="str">
        <f>IF($A553&lt;&gt;"",VLOOKUP($A553,Vocabulary!$A:$J,5,),"")</f>
        <v>Class</v>
      </c>
      <c r="I553" s="12" t="str">
        <f>IF(Table9[[#This Row],[URIName]]="",IF(AND(H553="ConceptScheme",LEFT(D553,7) &lt;&gt; "inspire", LEFT(D553,4) &lt;&gt; "oeaw"),CONCATENATE("&lt;",E553,LOWER(IF(F553="",J553,F553)),"&gt;"),CONCATENATE("&lt;",E553,IF(F553="",J553,F553),"&gt;")),CONCATENATE("&lt;",Table9[[#This Row],[URIName]],"&gt;"))</f>
        <v>&lt;http://data.vlaanderen.be/ns/generiek#Object&gt;</v>
      </c>
      <c r="J553" s="12" t="str">
        <f>IF($A553&lt;&gt;"",VLOOKUP($A553,Vocabulary!$A:$J,2,),"")</f>
        <v>Object</v>
      </c>
      <c r="K553" s="12" t="str">
        <f>IFERROR(IF(VLOOKUP(A553,VocabularyNL!$A:$G,6)=0,"",VLOOKUP(A553,VocabularyNL!$A:$G,6)),"")</f>
        <v>Object</v>
      </c>
      <c r="L553" s="12" t="str">
        <f>IFERROR(IF(VLOOKUP(A553,VocabularyFR!$A:$G,6)=0,"",VLOOKUP(A553,VocabularyFR!$A:$G,6)),"")</f>
        <v/>
      </c>
      <c r="M553" s="12" t="str">
        <f>IFERROR(IF(VLOOKUP(A553,Vocabulary!$A:$F,3)=0,"",VLOOKUP(A553,Vocabulary!$A:$F,3)),"")</f>
        <v/>
      </c>
      <c r="N553" s="12" t="str">
        <f>IFERROR(IF(VLOOKUP(A553,VocabularyNL!$A:$H,7)=0,"",VLOOKUP(A553,VocabularyNL!$A:$H,7)),"")</f>
        <v/>
      </c>
      <c r="O553" s="12" t="str">
        <f>IFERROR(IF(VLOOKUP(A553,VocabularyFR!$A:$H,7)=0,"",VLOOKUP(A553,VocabularyFR!$A:$H,7)),"")</f>
        <v/>
      </c>
      <c r="P553" s="12" t="str">
        <f>IF($A553&lt;&gt;"",IF(VLOOKUP($A553,Vocabulary!$A:$J,7,)&lt;&gt;"",VLOOKUP($A553,Vocabulary!$A:$J,7,),""),"")</f>
        <v/>
      </c>
      <c r="Q553" s="12" t="str">
        <f>IFERROR(IF(VLOOKUP(A553,VocabularyNL!$A:$H,8)=0,"",VLOOKUP(A553,VocabularyNL!$A:$H,8)),"")</f>
        <v/>
      </c>
      <c r="R553" s="12" t="str">
        <f>IFERROR(IF(VLOOKUP(A553,VocabularyFR!$A:$H,8)=0,"",VLOOKUP(A553,VocabularyFR!$A:$H,8)),"")</f>
        <v/>
      </c>
      <c r="S553" s="12" t="str">
        <f>VLOOKUP(Table9[[#This Row],[Id]],Vocabulary!A:K,11)</f>
        <v>no</v>
      </c>
      <c r="T553" s="12" t="str">
        <f>VLOOKUP(Table9[[#This Row],[Id]],Vocabulary!A:L,12)</f>
        <v>no</v>
      </c>
    </row>
    <row r="554" spans="1:20" ht="28.8" hidden="1" x14ac:dyDescent="0.3">
      <c r="A554" s="4">
        <v>624</v>
      </c>
      <c r="B554" s="12" t="str">
        <f>IF($A554&lt;&gt;"",IF(VLOOKUP($A554,VocabularyAdoption!$A:$K,8,)=0,"",VLOOKUP($A554,VocabularyAdoption!$A:$K,8,)),"")</f>
        <v/>
      </c>
      <c r="C554" s="12" t="str">
        <f>IF($A554&lt;&gt;"",VLOOKUP($A554,Vocabulary!$A:$J,6,),"")</f>
        <v>VL</v>
      </c>
      <c r="D554" s="12" t="str">
        <f>IF($A554&lt;&gt;"",VLOOKUP($A554,Vocabulary!$A:$J,8,),"")</f>
        <v>vl-generiek</v>
      </c>
      <c r="E554" s="12" t="str">
        <f>IFERROR(VLOOKUP(D554,Prefix!$A:$B,2,),"")</f>
        <v>http://data.vlaanderen.be/ns/generiek#</v>
      </c>
      <c r="F554" s="12" t="str">
        <f>IF($A554&lt;&gt;"",IF(VLOOKUP($A554,Vocabulary!$A:$J,9,)=0,"",VLOOKUP($A554,Vocabulary!$A:$J,9,)),"")</f>
        <v/>
      </c>
      <c r="G554" s="12" t="str">
        <f>IF($A554&lt;&gt;"",VLOOKUP($A554,Vocabulary!$A:$J,4,),"")</f>
        <v>Generic</v>
      </c>
      <c r="H554" s="12" t="str">
        <f>IF($A554&lt;&gt;"",VLOOKUP($A554,Vocabulary!$A:$J,5,),"")</f>
        <v>Class</v>
      </c>
      <c r="I554" s="12" t="str">
        <f>IF(Table9[[#This Row],[URIName]]="",IF(AND(H554="ConceptScheme",LEFT(D554,7) &lt;&gt; "inspire", LEFT(D554,4) &lt;&gt; "oeaw"),CONCATENATE("&lt;",E554,LOWER(IF(F554="",J554,F554)),"&gt;"),CONCATENATE("&lt;",E554,IF(F554="",J554,F554),"&gt;")),CONCATENATE("&lt;",Table9[[#This Row],[URIName]],"&gt;"))</f>
        <v>&lt;http://data.vlaanderen.be/ns/generiek#ContactInfo&gt;</v>
      </c>
      <c r="J554" s="12" t="str">
        <f>IF($A554&lt;&gt;"",VLOOKUP($A554,Vocabulary!$A:$J,2,),"")</f>
        <v>ContactInfo</v>
      </c>
      <c r="K554" s="12" t="str">
        <f>IFERROR(IF(VLOOKUP(A554,VocabularyNL!$A:$G,6)=0,"",VLOOKUP(A554,VocabularyNL!$A:$G,6)),"")</f>
        <v>ContactInfo</v>
      </c>
      <c r="L554" s="12" t="str">
        <f>IFERROR(IF(VLOOKUP(A554,VocabularyFR!$A:$G,6)=0,"",VLOOKUP(A554,VocabularyFR!$A:$G,6)),"")</f>
        <v/>
      </c>
      <c r="M554" s="12" t="str">
        <f>IFERROR(IF(VLOOKUP(A554,Vocabulary!$A:$F,3)=0,"",VLOOKUP(A554,Vocabulary!$A:$F,3)),"")</f>
        <v/>
      </c>
      <c r="N554" s="12" t="str">
        <f>IFERROR(IF(VLOOKUP(A554,VocabularyNL!$A:$H,7)=0,"",VLOOKUP(A554,VocabularyNL!$A:$H,7)),"")</f>
        <v/>
      </c>
      <c r="O554" s="12" t="str">
        <f>IFERROR(IF(VLOOKUP(A554,VocabularyFR!$A:$H,7)=0,"",VLOOKUP(A554,VocabularyFR!$A:$H,7)),"")</f>
        <v/>
      </c>
      <c r="P554" s="12" t="str">
        <f>IF($A554&lt;&gt;"",IF(VLOOKUP($A554,Vocabulary!$A:$J,7,)&lt;&gt;"",VLOOKUP($A554,Vocabulary!$A:$J,7,),""),"")</f>
        <v/>
      </c>
      <c r="Q554" s="12" t="str">
        <f>IFERROR(IF(VLOOKUP(A554,VocabularyNL!$A:$H,8)=0,"",VLOOKUP(A554,VocabularyNL!$A:$H,8)),"")</f>
        <v/>
      </c>
      <c r="R554" s="12" t="str">
        <f>IFERROR(IF(VLOOKUP(A554,VocabularyFR!$A:$H,8)=0,"",VLOOKUP(A554,VocabularyFR!$A:$H,8)),"")</f>
        <v/>
      </c>
      <c r="S554" s="12" t="str">
        <f>VLOOKUP(Table9[[#This Row],[Id]],Vocabulary!A:K,11)</f>
        <v>no</v>
      </c>
      <c r="T554" s="12" t="str">
        <f>VLOOKUP(Table9[[#This Row],[Id]],Vocabulary!A:L,12)</f>
        <v>no</v>
      </c>
    </row>
    <row r="555" spans="1:20" ht="28.8" hidden="1" x14ac:dyDescent="0.3">
      <c r="A555" s="4">
        <v>625</v>
      </c>
      <c r="B555" s="12" t="str">
        <f>IF($A555&lt;&gt;"",IF(VLOOKUP($A555,VocabularyAdoption!$A:$K,8,)=0,"",VLOOKUP($A555,VocabularyAdoption!$A:$K,8,)),"")</f>
        <v/>
      </c>
      <c r="C555" s="12" t="str">
        <f>IF($A555&lt;&gt;"",VLOOKUP($A555,Vocabulary!$A:$J,6,),"")</f>
        <v>VL</v>
      </c>
      <c r="D555" s="12" t="str">
        <f>IF($A555&lt;&gt;"",VLOOKUP($A555,Vocabulary!$A:$J,8,),"")</f>
        <v>vl-adres</v>
      </c>
      <c r="E555" s="12" t="str">
        <f>IFERROR(VLOOKUP(D555,Prefix!$A:$B,2,),"")</f>
        <v>http://data.vlaanderen.be/ns/adres#</v>
      </c>
      <c r="F555" s="12" t="str">
        <f>IF($A555&lt;&gt;"",IF(VLOOKUP($A555,Vocabulary!$A:$J,9,)=0,"",VLOOKUP($A555,Vocabulary!$A:$J,9,)),"")</f>
        <v/>
      </c>
      <c r="G555" s="12" t="str">
        <f>IF($A555&lt;&gt;"",VLOOKUP($A555,Vocabulary!$A:$J,4,),"")</f>
        <v>Location</v>
      </c>
      <c r="H555" s="12" t="str">
        <f>IF($A555&lt;&gt;"",VLOOKUP($A555,Vocabulary!$A:$J,5,),"")</f>
        <v>Class</v>
      </c>
      <c r="I555" s="12" t="str">
        <f>IF(Table9[[#This Row],[URIName]]="",IF(AND(H555="ConceptScheme",LEFT(D555,7) &lt;&gt; "inspire", LEFT(D555,4) &lt;&gt; "oeaw"),CONCATENATE("&lt;",E555,LOWER(IF(F555="",J555,F555)),"&gt;"),CONCATENATE("&lt;",E555,IF(F555="",J555,F555),"&gt;")),CONCATENATE("&lt;",Table9[[#This Row],[URIName]],"&gt;"))</f>
        <v>&lt;http://data.vlaanderen.be/ns/adres#Perceel&gt;</v>
      </c>
      <c r="J555" s="12" t="str">
        <f>IF($A555&lt;&gt;"",VLOOKUP($A555,Vocabulary!$A:$J,2,),"")</f>
        <v>Perceel</v>
      </c>
      <c r="K555" s="12" t="str">
        <f>IFERROR(IF(VLOOKUP(A555,VocabularyNL!$A:$G,6)=0,"",VLOOKUP(A555,VocabularyNL!$A:$G,6)),"")</f>
        <v>Perceel</v>
      </c>
      <c r="L555" s="12" t="str">
        <f>IFERROR(IF(VLOOKUP(A555,VocabularyFR!$A:$G,6)=0,"",VLOOKUP(A555,VocabularyFR!$A:$G,6)),"")</f>
        <v/>
      </c>
      <c r="M555" s="12" t="str">
        <f>IFERROR(IF(VLOOKUP(A555,Vocabulary!$A:$F,3)=0,"",VLOOKUP(A555,Vocabulary!$A:$F,3)),"")</f>
        <v/>
      </c>
      <c r="N555" s="12" t="str">
        <f>IFERROR(IF(VLOOKUP(A555,VocabularyNL!$A:$H,7)=0,"",VLOOKUP(A555,VocabularyNL!$A:$H,7)),"")</f>
        <v/>
      </c>
      <c r="O555" s="12" t="str">
        <f>IFERROR(IF(VLOOKUP(A555,VocabularyFR!$A:$H,7)=0,"",VLOOKUP(A555,VocabularyFR!$A:$H,7)),"")</f>
        <v/>
      </c>
      <c r="P555" s="12" t="str">
        <f>IF($A555&lt;&gt;"",IF(VLOOKUP($A555,Vocabulary!$A:$J,7,)&lt;&gt;"",VLOOKUP($A555,Vocabulary!$A:$J,7,),""),"")</f>
        <v/>
      </c>
      <c r="Q555" s="12" t="str">
        <f>IFERROR(IF(VLOOKUP(A555,VocabularyNL!$A:$H,8)=0,"",VLOOKUP(A555,VocabularyNL!$A:$H,8)),"")</f>
        <v/>
      </c>
      <c r="R555" s="12" t="str">
        <f>IFERROR(IF(VLOOKUP(A555,VocabularyFR!$A:$H,8)=0,"",VLOOKUP(A555,VocabularyFR!$A:$H,8)),"")</f>
        <v/>
      </c>
      <c r="S555" s="12" t="str">
        <f>VLOOKUP(Table9[[#This Row],[Id]],Vocabulary!A:K,11)</f>
        <v>no</v>
      </c>
      <c r="T555" s="12" t="str">
        <f>VLOOKUP(Table9[[#This Row],[Id]],Vocabulary!A:L,12)</f>
        <v>no</v>
      </c>
    </row>
    <row r="556" spans="1:20" ht="28.8" hidden="1" x14ac:dyDescent="0.3">
      <c r="A556" s="4">
        <v>626</v>
      </c>
      <c r="B556" s="12" t="str">
        <f>IF($A556&lt;&gt;"",IF(VLOOKUP($A556,VocabularyAdoption!$A:$K,8,)=0,"",VLOOKUP($A556,VocabularyAdoption!$A:$K,8,)),"")</f>
        <v/>
      </c>
      <c r="C556" s="12" t="str">
        <f>IF($A556&lt;&gt;"",VLOOKUP($A556,Vocabulary!$A:$J,6,),"")</f>
        <v>VL</v>
      </c>
      <c r="D556" s="12" t="str">
        <f>IF($A556&lt;&gt;"",VLOOKUP($A556,Vocabulary!$A:$J,8,),"")</f>
        <v>vl-adres</v>
      </c>
      <c r="E556" s="12" t="str">
        <f>IFERROR(VLOOKUP(D556,Prefix!$A:$B,2,),"")</f>
        <v>http://data.vlaanderen.be/ns/adres#</v>
      </c>
      <c r="F556" s="12" t="str">
        <f>IF($A556&lt;&gt;"",IF(VLOOKUP($A556,Vocabulary!$A:$J,9,)=0,"",VLOOKUP($A556,Vocabulary!$A:$J,9,)),"")</f>
        <v/>
      </c>
      <c r="G556" s="12" t="str">
        <f>IF($A556&lt;&gt;"",VLOOKUP($A556,Vocabulary!$A:$J,4,),"")</f>
        <v>Location</v>
      </c>
      <c r="H556" s="12" t="str">
        <f>IF($A556&lt;&gt;"",VLOOKUP($A556,Vocabulary!$A:$J,5,),"")</f>
        <v>Class</v>
      </c>
      <c r="I556" s="12" t="str">
        <f>IF(Table9[[#This Row],[URIName]]="",IF(AND(H556="ConceptScheme",LEFT(D556,7) &lt;&gt; "inspire", LEFT(D556,4) &lt;&gt; "oeaw"),CONCATENATE("&lt;",E556,LOWER(IF(F556="",J556,F556)),"&gt;"),CONCATENATE("&lt;",E556,IF(F556="",J556,F556),"&gt;")),CONCATENATE("&lt;",Table9[[#This Row],[URIName]],"&gt;"))</f>
        <v>&lt;http://data.vlaanderen.be/ns/adres#Gebouw&gt;</v>
      </c>
      <c r="J556" s="12" t="str">
        <f>IF($A556&lt;&gt;"",VLOOKUP($A556,Vocabulary!$A:$J,2,),"")</f>
        <v>Gebouw</v>
      </c>
      <c r="K556" s="12" t="str">
        <f>IFERROR(IF(VLOOKUP(A556,VocabularyNL!$A:$G,6)=0,"",VLOOKUP(A556,VocabularyNL!$A:$G,6)),"")</f>
        <v>Gebouw</v>
      </c>
      <c r="L556" s="12" t="str">
        <f>IFERROR(IF(VLOOKUP(A556,VocabularyFR!$A:$G,6)=0,"",VLOOKUP(A556,VocabularyFR!$A:$G,6)),"")</f>
        <v/>
      </c>
      <c r="M556" s="12" t="str">
        <f>IFERROR(IF(VLOOKUP(A556,Vocabulary!$A:$F,3)=0,"",VLOOKUP(A556,Vocabulary!$A:$F,3)),"")</f>
        <v/>
      </c>
      <c r="N556" s="12" t="str">
        <f>IFERROR(IF(VLOOKUP(A556,VocabularyNL!$A:$H,7)=0,"",VLOOKUP(A556,VocabularyNL!$A:$H,7)),"")</f>
        <v/>
      </c>
      <c r="O556" s="12" t="str">
        <f>IFERROR(IF(VLOOKUP(A556,VocabularyFR!$A:$H,7)=0,"",VLOOKUP(A556,VocabularyFR!$A:$H,7)),"")</f>
        <v/>
      </c>
      <c r="P556" s="12" t="str">
        <f>IF($A556&lt;&gt;"",IF(VLOOKUP($A556,Vocabulary!$A:$J,7,)&lt;&gt;"",VLOOKUP($A556,Vocabulary!$A:$J,7,),""),"")</f>
        <v/>
      </c>
      <c r="Q556" s="12" t="str">
        <f>IFERROR(IF(VLOOKUP(A556,VocabularyNL!$A:$H,8)=0,"",VLOOKUP(A556,VocabularyNL!$A:$H,8)),"")</f>
        <v/>
      </c>
      <c r="R556" s="12" t="str">
        <f>IFERROR(IF(VLOOKUP(A556,VocabularyFR!$A:$H,8)=0,"",VLOOKUP(A556,VocabularyFR!$A:$H,8)),"")</f>
        <v/>
      </c>
      <c r="S556" s="12" t="str">
        <f>VLOOKUP(Table9[[#This Row],[Id]],Vocabulary!A:K,11)</f>
        <v>no</v>
      </c>
      <c r="T556" s="12" t="str">
        <f>VLOOKUP(Table9[[#This Row],[Id]],Vocabulary!A:L,12)</f>
        <v>no</v>
      </c>
    </row>
    <row r="557" spans="1:20" ht="28.8" hidden="1" x14ac:dyDescent="0.3">
      <c r="A557" s="4">
        <v>627</v>
      </c>
      <c r="B557" s="12" t="str">
        <f>IF($A557&lt;&gt;"",IF(VLOOKUP($A557,VocabularyAdoption!$A:$K,8,)=0,"",VLOOKUP($A557,VocabularyAdoption!$A:$K,8,)),"")</f>
        <v/>
      </c>
      <c r="C557" s="12" t="str">
        <f>IF($A557&lt;&gt;"",VLOOKUP($A557,Vocabulary!$A:$J,6,),"")</f>
        <v>VL</v>
      </c>
      <c r="D557" s="12" t="str">
        <f>IF($A557&lt;&gt;"",VLOOKUP($A557,Vocabulary!$A:$J,8,),"")</f>
        <v>vl-adres</v>
      </c>
      <c r="E557" s="12" t="str">
        <f>IFERROR(VLOOKUP(D557,Prefix!$A:$B,2,),"")</f>
        <v>http://data.vlaanderen.be/ns/adres#</v>
      </c>
      <c r="F557" s="12" t="str">
        <f>IF($A557&lt;&gt;"",IF(VLOOKUP($A557,Vocabulary!$A:$J,9,)=0,"",VLOOKUP($A557,Vocabulary!$A:$J,9,)),"")</f>
        <v/>
      </c>
      <c r="G557" s="12" t="str">
        <f>IF($A557&lt;&gt;"",VLOOKUP($A557,Vocabulary!$A:$J,4,),"")</f>
        <v>Location</v>
      </c>
      <c r="H557" s="12" t="str">
        <f>IF($A557&lt;&gt;"",VLOOKUP($A557,Vocabulary!$A:$J,5,),"")</f>
        <v>Class</v>
      </c>
      <c r="I557" s="12" t="str">
        <f>IF(Table9[[#This Row],[URIName]]="",IF(AND(H557="ConceptScheme",LEFT(D557,7) &lt;&gt; "inspire", LEFT(D557,4) &lt;&gt; "oeaw"),CONCATENATE("&lt;",E557,LOWER(IF(F557="",J557,F557)),"&gt;"),CONCATENATE("&lt;",E557,IF(F557="",J557,F557),"&gt;")),CONCATENATE("&lt;",Table9[[#This Row],[URIName]],"&gt;"))</f>
        <v>&lt;http://data.vlaanderen.be/ns/adres#Gebouweenheid&gt;</v>
      </c>
      <c r="J557" s="12" t="str">
        <f>IF($A557&lt;&gt;"",VLOOKUP($A557,Vocabulary!$A:$J,2,),"")</f>
        <v>Gebouweenheid</v>
      </c>
      <c r="K557" s="12" t="str">
        <f>IFERROR(IF(VLOOKUP(A557,VocabularyNL!$A:$G,6)=0,"",VLOOKUP(A557,VocabularyNL!$A:$G,6)),"")</f>
        <v>Gebouweenheid</v>
      </c>
      <c r="L557" s="12" t="str">
        <f>IFERROR(IF(VLOOKUP(A557,VocabularyFR!$A:$G,6)=0,"",VLOOKUP(A557,VocabularyFR!$A:$G,6)),"")</f>
        <v/>
      </c>
      <c r="M557" s="12" t="str">
        <f>IFERROR(IF(VLOOKUP(A557,Vocabulary!$A:$F,3)=0,"",VLOOKUP(A557,Vocabulary!$A:$F,3)),"")</f>
        <v/>
      </c>
      <c r="N557" s="12" t="str">
        <f>IFERROR(IF(VLOOKUP(A557,VocabularyNL!$A:$H,7)=0,"",VLOOKUP(A557,VocabularyNL!$A:$H,7)),"")</f>
        <v/>
      </c>
      <c r="O557" s="12" t="str">
        <f>IFERROR(IF(VLOOKUP(A557,VocabularyFR!$A:$H,7)=0,"",VLOOKUP(A557,VocabularyFR!$A:$H,7)),"")</f>
        <v/>
      </c>
      <c r="P557" s="12" t="str">
        <f>IF($A557&lt;&gt;"",IF(VLOOKUP($A557,Vocabulary!$A:$J,7,)&lt;&gt;"",VLOOKUP($A557,Vocabulary!$A:$J,7,),""),"")</f>
        <v/>
      </c>
      <c r="Q557" s="12" t="str">
        <f>IFERROR(IF(VLOOKUP(A557,VocabularyNL!$A:$H,8)=0,"",VLOOKUP(A557,VocabularyNL!$A:$H,8)),"")</f>
        <v/>
      </c>
      <c r="R557" s="12" t="str">
        <f>IFERROR(IF(VLOOKUP(A557,VocabularyFR!$A:$H,8)=0,"",VLOOKUP(A557,VocabularyFR!$A:$H,8)),"")</f>
        <v/>
      </c>
      <c r="S557" s="12" t="str">
        <f>VLOOKUP(Table9[[#This Row],[Id]],Vocabulary!A:K,11)</f>
        <v>no</v>
      </c>
      <c r="T557" s="12" t="str">
        <f>VLOOKUP(Table9[[#This Row],[Id]],Vocabulary!A:L,12)</f>
        <v>no</v>
      </c>
    </row>
    <row r="558" spans="1:20" ht="28.8" hidden="1" x14ac:dyDescent="0.3">
      <c r="A558" s="4">
        <v>628</v>
      </c>
      <c r="B558" s="12" t="str">
        <f>IF($A558&lt;&gt;"",IF(VLOOKUP($A558,VocabularyAdoption!$A:$K,8,)=0,"",VLOOKUP($A558,VocabularyAdoption!$A:$K,8,)),"")</f>
        <v/>
      </c>
      <c r="C558" s="12" t="str">
        <f>IF($A558&lt;&gt;"",VLOOKUP($A558,Vocabulary!$A:$J,6,),"")</f>
        <v>VL</v>
      </c>
      <c r="D558" s="12" t="str">
        <f>IF($A558&lt;&gt;"",VLOOKUP($A558,Vocabulary!$A:$J,8,),"")</f>
        <v>vl-adres</v>
      </c>
      <c r="E558" s="12" t="str">
        <f>IFERROR(VLOOKUP(D558,Prefix!$A:$B,2,),"")</f>
        <v>http://data.vlaanderen.be/ns/adres#</v>
      </c>
      <c r="F558" s="12" t="str">
        <f>IF($A558&lt;&gt;"",IF(VLOOKUP($A558,Vocabulary!$A:$J,9,)=0,"",VLOOKUP($A558,Vocabulary!$A:$J,9,)),"")</f>
        <v/>
      </c>
      <c r="G558" s="12" t="str">
        <f>IF($A558&lt;&gt;"",VLOOKUP($A558,Vocabulary!$A:$J,4,),"")</f>
        <v>Location</v>
      </c>
      <c r="H558" s="12" t="str">
        <f>IF($A558&lt;&gt;"",VLOOKUP($A558,Vocabulary!$A:$J,5,),"")</f>
        <v>Class</v>
      </c>
      <c r="I558" s="12" t="str">
        <f>IF(Table9[[#This Row],[URIName]]="",IF(AND(H558="ConceptScheme",LEFT(D558,7) &lt;&gt; "inspire", LEFT(D558,4) &lt;&gt; "oeaw"),CONCATENATE("&lt;",E558,LOWER(IF(F558="",J558,F558)),"&gt;"),CONCATENATE("&lt;",E558,IF(F558="",J558,F558),"&gt;")),CONCATENATE("&lt;",Table9[[#This Row],[URIName]],"&gt;"))</f>
        <v>&lt;http://data.vlaanderen.be/ns/adres#Standplaats&gt;</v>
      </c>
      <c r="J558" s="12" t="str">
        <f>IF($A558&lt;&gt;"",VLOOKUP($A558,Vocabulary!$A:$J,2,),"")</f>
        <v>Standplaats</v>
      </c>
      <c r="K558" s="12" t="str">
        <f>IFERROR(IF(VLOOKUP(A558,VocabularyNL!$A:$G,6)=0,"",VLOOKUP(A558,VocabularyNL!$A:$G,6)),"")</f>
        <v>Standplaats</v>
      </c>
      <c r="L558" s="12" t="str">
        <f>IFERROR(IF(VLOOKUP(A558,VocabularyFR!$A:$G,6)=0,"",VLOOKUP(A558,VocabularyFR!$A:$G,6)),"")</f>
        <v/>
      </c>
      <c r="M558" s="12" t="str">
        <f>IFERROR(IF(VLOOKUP(A558,Vocabulary!$A:$F,3)=0,"",VLOOKUP(A558,Vocabulary!$A:$F,3)),"")</f>
        <v/>
      </c>
      <c r="N558" s="12" t="str">
        <f>IFERROR(IF(VLOOKUP(A558,VocabularyNL!$A:$H,7)=0,"",VLOOKUP(A558,VocabularyNL!$A:$H,7)),"")</f>
        <v/>
      </c>
      <c r="O558" s="12" t="str">
        <f>IFERROR(IF(VLOOKUP(A558,VocabularyFR!$A:$H,7)=0,"",VLOOKUP(A558,VocabularyFR!$A:$H,7)),"")</f>
        <v/>
      </c>
      <c r="P558" s="12" t="str">
        <f>IF($A558&lt;&gt;"",IF(VLOOKUP($A558,Vocabulary!$A:$J,7,)&lt;&gt;"",VLOOKUP($A558,Vocabulary!$A:$J,7,),""),"")</f>
        <v/>
      </c>
      <c r="Q558" s="12" t="str">
        <f>IFERROR(IF(VLOOKUP(A558,VocabularyNL!$A:$H,8)=0,"",VLOOKUP(A558,VocabularyNL!$A:$H,8)),"")</f>
        <v/>
      </c>
      <c r="R558" s="12" t="str">
        <f>IFERROR(IF(VLOOKUP(A558,VocabularyFR!$A:$H,8)=0,"",VLOOKUP(A558,VocabularyFR!$A:$H,8)),"")</f>
        <v/>
      </c>
      <c r="S558" s="12" t="str">
        <f>VLOOKUP(Table9[[#This Row],[Id]],Vocabulary!A:K,11)</f>
        <v>no</v>
      </c>
      <c r="T558" s="12" t="str">
        <f>VLOOKUP(Table9[[#This Row],[Id]],Vocabulary!A:L,12)</f>
        <v>no</v>
      </c>
    </row>
    <row r="559" spans="1:20" ht="28.8" hidden="1" x14ac:dyDescent="0.3">
      <c r="A559" s="4">
        <v>629</v>
      </c>
      <c r="B559" s="12" t="str">
        <f>IF($A559&lt;&gt;"",IF(VLOOKUP($A559,VocabularyAdoption!$A:$K,8,)=0,"",VLOOKUP($A559,VocabularyAdoption!$A:$K,8,)),"")</f>
        <v/>
      </c>
      <c r="C559" s="12" t="str">
        <f>IF($A559&lt;&gt;"",VLOOKUP($A559,Vocabulary!$A:$J,6,),"")</f>
        <v>VL</v>
      </c>
      <c r="D559" s="12" t="str">
        <f>IF($A559&lt;&gt;"",VLOOKUP($A559,Vocabulary!$A:$J,8,),"")</f>
        <v>vl-adres</v>
      </c>
      <c r="E559" s="12" t="str">
        <f>IFERROR(VLOOKUP(D559,Prefix!$A:$B,2,),"")</f>
        <v>http://data.vlaanderen.be/ns/adres#</v>
      </c>
      <c r="F559" s="12" t="str">
        <f>IF($A559&lt;&gt;"",IF(VLOOKUP($A559,Vocabulary!$A:$J,9,)=0,"",VLOOKUP($A559,Vocabulary!$A:$J,9,)),"")</f>
        <v/>
      </c>
      <c r="G559" s="12" t="str">
        <f>IF($A559&lt;&gt;"",VLOOKUP($A559,Vocabulary!$A:$J,4,),"")</f>
        <v>Location</v>
      </c>
      <c r="H559" s="12" t="str">
        <f>IF($A559&lt;&gt;"",VLOOKUP($A559,Vocabulary!$A:$J,5,),"")</f>
        <v>Class</v>
      </c>
      <c r="I559" s="12" t="str">
        <f>IF(Table9[[#This Row],[URIName]]="",IF(AND(H559="ConceptScheme",LEFT(D559,7) &lt;&gt; "inspire", LEFT(D559,4) &lt;&gt; "oeaw"),CONCATENATE("&lt;",E559,LOWER(IF(F559="",J559,F559)),"&gt;"),CONCATENATE("&lt;",E559,IF(F559="",J559,F559),"&gt;")),CONCATENATE("&lt;",Table9[[#This Row],[URIName]],"&gt;"))</f>
        <v>&lt;http://data.vlaanderen.be/ns/adres#Ligplaats&gt;</v>
      </c>
      <c r="J559" s="12" t="str">
        <f>IF($A559&lt;&gt;"",VLOOKUP($A559,Vocabulary!$A:$J,2,),"")</f>
        <v>Ligplaats</v>
      </c>
      <c r="K559" s="12" t="str">
        <f>IFERROR(IF(VLOOKUP(A559,VocabularyNL!$A:$G,6)=0,"",VLOOKUP(A559,VocabularyNL!$A:$G,6)),"")</f>
        <v>Ligplaats</v>
      </c>
      <c r="L559" s="12" t="str">
        <f>IFERROR(IF(VLOOKUP(A559,VocabularyFR!$A:$G,6)=0,"",VLOOKUP(A559,VocabularyFR!$A:$G,6)),"")</f>
        <v/>
      </c>
      <c r="M559" s="12" t="str">
        <f>IFERROR(IF(VLOOKUP(A559,Vocabulary!$A:$F,3)=0,"",VLOOKUP(A559,Vocabulary!$A:$F,3)),"")</f>
        <v/>
      </c>
      <c r="N559" s="12" t="str">
        <f>IFERROR(IF(VLOOKUP(A559,VocabularyNL!$A:$H,7)=0,"",VLOOKUP(A559,VocabularyNL!$A:$H,7)),"")</f>
        <v/>
      </c>
      <c r="O559" s="12" t="str">
        <f>IFERROR(IF(VLOOKUP(A559,VocabularyFR!$A:$H,7)=0,"",VLOOKUP(A559,VocabularyFR!$A:$H,7)),"")</f>
        <v/>
      </c>
      <c r="P559" s="12" t="str">
        <f>IF($A559&lt;&gt;"",IF(VLOOKUP($A559,Vocabulary!$A:$J,7,)&lt;&gt;"",VLOOKUP($A559,Vocabulary!$A:$J,7,),""),"")</f>
        <v/>
      </c>
      <c r="Q559" s="12" t="str">
        <f>IFERROR(IF(VLOOKUP(A559,VocabularyNL!$A:$H,8)=0,"",VLOOKUP(A559,VocabularyNL!$A:$H,8)),"")</f>
        <v/>
      </c>
      <c r="R559" s="12" t="str">
        <f>IFERROR(IF(VLOOKUP(A559,VocabularyFR!$A:$H,8)=0,"",VLOOKUP(A559,VocabularyFR!$A:$H,8)),"")</f>
        <v/>
      </c>
      <c r="S559" s="12" t="str">
        <f>VLOOKUP(Table9[[#This Row],[Id]],Vocabulary!A:K,11)</f>
        <v>no</v>
      </c>
      <c r="T559" s="12" t="str">
        <f>VLOOKUP(Table9[[#This Row],[Id]],Vocabulary!A:L,12)</f>
        <v>no</v>
      </c>
    </row>
    <row r="560" spans="1:20" ht="28.8" hidden="1" x14ac:dyDescent="0.3">
      <c r="A560" s="4">
        <v>630</v>
      </c>
      <c r="B560" s="12" t="str">
        <f>IF($A560&lt;&gt;"",IF(VLOOKUP($A560,VocabularyAdoption!$A:$K,8,)=0,"",VLOOKUP($A560,VocabularyAdoption!$A:$K,8,)),"")</f>
        <v/>
      </c>
      <c r="C560" s="12" t="str">
        <f>IF($A560&lt;&gt;"",VLOOKUP($A560,Vocabulary!$A:$J,6,),"")</f>
        <v>VL</v>
      </c>
      <c r="D560" s="12" t="str">
        <f>IF($A560&lt;&gt;"",VLOOKUP($A560,Vocabulary!$A:$J,8,),"")</f>
        <v>vl-persoon</v>
      </c>
      <c r="E560" s="12" t="str">
        <f>IFERROR(VLOOKUP(D560,Prefix!$A:$B,2,),"")</f>
        <v>http://data.vlaanderen.be/ns/persoon#</v>
      </c>
      <c r="F560" s="12" t="str">
        <f>IF($A560&lt;&gt;"",IF(VLOOKUP($A560,Vocabulary!$A:$J,9,)=0,"",VLOOKUP($A560,Vocabulary!$A:$J,9,)),"")</f>
        <v/>
      </c>
      <c r="G560" s="12" t="str">
        <f>IF($A560&lt;&gt;"",VLOOKUP($A560,Vocabulary!$A:$J,4,),"")</f>
        <v>Person</v>
      </c>
      <c r="H560" s="12" t="str">
        <f>IF($A560&lt;&gt;"",VLOOKUP($A560,Vocabulary!$A:$J,5,),"")</f>
        <v>Property</v>
      </c>
      <c r="I560" s="12" t="str">
        <f>IF(Table9[[#This Row],[URIName]]="",IF(AND(H560="ConceptScheme",LEFT(D560,7) &lt;&gt; "inspire", LEFT(D560,4) &lt;&gt; "oeaw"),CONCATENATE("&lt;",E560,LOWER(IF(F560="",J560,F560)),"&gt;"),CONCATENATE("&lt;",E560,IF(F560="",J560,F560),"&gt;")),CONCATENATE("&lt;",Table9[[#This Row],[URIName]],"&gt;"))</f>
        <v>&lt;http://data.vlaanderen.be/ns/persoon#heeftRelatieMet&gt;</v>
      </c>
      <c r="J560" s="12" t="str">
        <f>IF($A560&lt;&gt;"",VLOOKUP($A560,Vocabulary!$A:$J,2,),"")</f>
        <v>heeftRelatieMet</v>
      </c>
      <c r="K560" s="12" t="str">
        <f>IFERROR(IF(VLOOKUP(A560,VocabularyNL!$A:$G,6)=0,"",VLOOKUP(A560,VocabularyNL!$A:$G,6)),"")</f>
        <v>heeftRelatieMet</v>
      </c>
      <c r="L560" s="12" t="str">
        <f>IFERROR(IF(VLOOKUP(A560,VocabularyFR!$A:$G,6)=0,"",VLOOKUP(A560,VocabularyFR!$A:$G,6)),"")</f>
        <v/>
      </c>
      <c r="M560" s="12" t="str">
        <f>IFERROR(IF(VLOOKUP(A560,Vocabulary!$A:$F,3)=0,"",VLOOKUP(A560,Vocabulary!$A:$F,3)),"")</f>
        <v/>
      </c>
      <c r="N560" s="12" t="str">
        <f>IFERROR(IF(VLOOKUP(A560,VocabularyNL!$A:$H,7)=0,"",VLOOKUP(A560,VocabularyNL!$A:$H,7)),"")</f>
        <v/>
      </c>
      <c r="O560" s="12" t="str">
        <f>IFERROR(IF(VLOOKUP(A560,VocabularyFR!$A:$H,7)=0,"",VLOOKUP(A560,VocabularyFR!$A:$H,7)),"")</f>
        <v/>
      </c>
      <c r="P560" s="12" t="str">
        <f>IF($A560&lt;&gt;"",IF(VLOOKUP($A560,Vocabulary!$A:$J,7,)&lt;&gt;"",VLOOKUP($A560,Vocabulary!$A:$J,7,),""),"")</f>
        <v/>
      </c>
      <c r="Q560" s="12" t="str">
        <f>IFERROR(IF(VLOOKUP(A560,VocabularyNL!$A:$H,8)=0,"",VLOOKUP(A560,VocabularyNL!$A:$H,8)),"")</f>
        <v/>
      </c>
      <c r="R560" s="12" t="str">
        <f>IFERROR(IF(VLOOKUP(A560,VocabularyFR!$A:$H,8)=0,"",VLOOKUP(A560,VocabularyFR!$A:$H,8)),"")</f>
        <v/>
      </c>
      <c r="S560" s="12" t="str">
        <f>VLOOKUP(Table9[[#This Row],[Id]],Vocabulary!A:K,11)</f>
        <v>no</v>
      </c>
      <c r="T560" s="12" t="str">
        <f>VLOOKUP(Table9[[#This Row],[Id]],Vocabulary!A:L,12)</f>
        <v>no</v>
      </c>
    </row>
    <row r="561" spans="1:20" ht="43.2" hidden="1" x14ac:dyDescent="0.3">
      <c r="A561" s="4">
        <v>631</v>
      </c>
      <c r="B561" s="12" t="str">
        <f>IF($A561&lt;&gt;"",IF(VLOOKUP($A561,VocabularyAdoption!$A:$K,8,)=0,"",VLOOKUP($A561,VocabularyAdoption!$A:$K,8,)),"")</f>
        <v/>
      </c>
      <c r="C561" s="12" t="str">
        <f>IF($A561&lt;&gt;"",VLOOKUP($A561,Vocabulary!$A:$J,6,),"")</f>
        <v>VL</v>
      </c>
      <c r="D561" s="12" t="str">
        <f>IF($A561&lt;&gt;"",VLOOKUP($A561,Vocabulary!$A:$J,8,),"")</f>
        <v>vl-organisatie-ext</v>
      </c>
      <c r="E561" s="12" t="str">
        <f>IFERROR(VLOOKUP(D561,Prefix!$A:$B,2,),"")</f>
        <v/>
      </c>
      <c r="F561" s="12" t="str">
        <f>IF($A561&lt;&gt;"",IF(VLOOKUP($A561,Vocabulary!$A:$J,9,)=0,"",VLOOKUP($A561,Vocabulary!$A:$J,9,)),"")</f>
        <v/>
      </c>
      <c r="G561" s="12" t="str">
        <f>IF($A561&lt;&gt;"",VLOOKUP($A561,Vocabulary!$A:$J,4,),"")</f>
        <v>Organization</v>
      </c>
      <c r="H561" s="12" t="str">
        <f>IF($A561&lt;&gt;"",VLOOKUP($A561,Vocabulary!$A:$J,5,),"")</f>
        <v>Property</v>
      </c>
      <c r="I561" s="12" t="str">
        <f>IF(Table9[[#This Row],[URIName]]="",IF(AND(H561="ConceptScheme",LEFT(D561,7) &lt;&gt; "inspire", LEFT(D561,4) &lt;&gt; "oeaw"),CONCATENATE("&lt;",E561,LOWER(IF(F561="",J561,F561)),"&gt;"),CONCATENATE("&lt;",E561,IF(F561="",J561,F561),"&gt;")),CONCATENATE("&lt;",Table9[[#This Row],[URIName]],"&gt;"))</f>
        <v>&lt;alternatieveNaam&gt;</v>
      </c>
      <c r="J561" s="12" t="str">
        <f>IF($A561&lt;&gt;"",VLOOKUP($A561,Vocabulary!$A:$J,2,),"")</f>
        <v>alternatieveNaam</v>
      </c>
      <c r="K561" s="12" t="str">
        <f>IFERROR(IF(VLOOKUP(A561,VocabularyNL!$A:$G,6)=0,"",VLOOKUP(A561,VocabularyNL!$A:$G,6)),"")</f>
        <v>alternatieveNaam</v>
      </c>
      <c r="L561" s="12" t="str">
        <f>IFERROR(IF(VLOOKUP(A561,VocabularyFR!$A:$G,6)=0,"",VLOOKUP(A561,VocabularyFR!$A:$G,6)),"")</f>
        <v/>
      </c>
      <c r="M561" s="12" t="str">
        <f>IFERROR(IF(VLOOKUP(A561,Vocabulary!$A:$F,3)=0,"",VLOOKUP(A561,Vocabulary!$A:$F,3)),"")</f>
        <v>alternative label</v>
      </c>
      <c r="N561" s="12" t="str">
        <f>IFERROR(IF(VLOOKUP(A561,VocabularyNL!$A:$H,7)=0,"",VLOOKUP(A561,VocabularyNL!$A:$H,7)),"")</f>
        <v>alternative label</v>
      </c>
      <c r="O561" s="12" t="str">
        <f>IFERROR(IF(VLOOKUP(A561,VocabularyFR!$A:$H,7)=0,"",VLOOKUP(A561,VocabularyFR!$A:$H,7)),"")</f>
        <v/>
      </c>
      <c r="P561" s="12" t="str">
        <f>IF($A561&lt;&gt;"",IF(VLOOKUP($A561,Vocabulary!$A:$J,7,)&lt;&gt;"",VLOOKUP($A561,Vocabulary!$A:$J,7,),""),"")</f>
        <v>&lt;skos:altLabel&gt;</v>
      </c>
      <c r="Q561" s="12" t="str">
        <f>IFERROR(IF(VLOOKUP(A561,VocabularyNL!$A:$H,8)=0,"",VLOOKUP(A561,VocabularyNL!$A:$H,8)),"")</f>
        <v/>
      </c>
      <c r="R561" s="12" t="str">
        <f>IFERROR(IF(VLOOKUP(A561,VocabularyFR!$A:$H,8)=0,"",VLOOKUP(A561,VocabularyFR!$A:$H,8)),"")</f>
        <v/>
      </c>
      <c r="S561" s="12" t="str">
        <f>VLOOKUP(Table9[[#This Row],[Id]],Vocabulary!A:K,11)</f>
        <v>no</v>
      </c>
      <c r="T561" s="12" t="str">
        <f>VLOOKUP(Table9[[#This Row],[Id]],Vocabulary!A:L,12)</f>
        <v>no</v>
      </c>
    </row>
    <row r="562" spans="1:20" ht="43.2" hidden="1" x14ac:dyDescent="0.3">
      <c r="A562" s="4">
        <v>632</v>
      </c>
      <c r="B562" s="12" t="str">
        <f>IF($A562&lt;&gt;"",IF(VLOOKUP($A562,VocabularyAdoption!$A:$K,8,)=0,"",VLOOKUP($A562,VocabularyAdoption!$A:$K,8,)),"")</f>
        <v/>
      </c>
      <c r="C562" s="12" t="str">
        <f>IF($A562&lt;&gt;"",VLOOKUP($A562,Vocabulary!$A:$J,6,),"")</f>
        <v>VL</v>
      </c>
      <c r="D562" s="12" t="str">
        <f>IF($A562&lt;&gt;"",VLOOKUP($A562,Vocabulary!$A:$J,8,),"")</f>
        <v>vl-generiek-ext</v>
      </c>
      <c r="E562" s="12" t="str">
        <f>IFERROR(VLOOKUP(D562,Prefix!$A:$B,2,),"")</f>
        <v/>
      </c>
      <c r="F562" s="12" t="str">
        <f>IF($A562&lt;&gt;"",IF(VLOOKUP($A562,Vocabulary!$A:$J,9,)=0,"",VLOOKUP($A562,Vocabulary!$A:$J,9,)),"")</f>
        <v/>
      </c>
      <c r="G562" s="12" t="str">
        <f>IF($A562&lt;&gt;"",VLOOKUP($A562,Vocabulary!$A:$J,4,),"")</f>
        <v>Generic</v>
      </c>
      <c r="H562" s="12" t="str">
        <f>IF($A562&lt;&gt;"",VLOOKUP($A562,Vocabulary!$A:$J,5,),"")</f>
        <v>Property</v>
      </c>
      <c r="I562" s="12" t="str">
        <f>IF(Table9[[#This Row],[URIName]]="",IF(AND(H562="ConceptScheme",LEFT(D562,7) &lt;&gt; "inspire", LEFT(D562,4) &lt;&gt; "oeaw"),CONCATENATE("&lt;",E562,LOWER(IF(F562="",J562,F562)),"&gt;"),CONCATENATE("&lt;",E562,IF(F562="",J562,F562),"&gt;")),CONCATENATE("&lt;",Table9[[#This Row],[URIName]],"&gt;"))</f>
        <v>&lt;website&gt;</v>
      </c>
      <c r="J562" s="12" t="str">
        <f>IF($A562&lt;&gt;"",VLOOKUP($A562,Vocabulary!$A:$J,2,),"")</f>
        <v>website</v>
      </c>
      <c r="K562" s="12" t="str">
        <f>IFERROR(IF(VLOOKUP(A562,VocabularyNL!$A:$G,6)=0,"",VLOOKUP(A562,VocabularyNL!$A:$G,6)),"")</f>
        <v>website</v>
      </c>
      <c r="L562" s="12" t="str">
        <f>IFERROR(IF(VLOOKUP(A562,VocabularyFR!$A:$G,6)=0,"",VLOOKUP(A562,VocabularyFR!$A:$G,6)),"")</f>
        <v/>
      </c>
      <c r="M562" s="12" t="str">
        <f>IFERROR(IF(VLOOKUP(A562,Vocabulary!$A:$F,3)=0,"",VLOOKUP(A562,Vocabulary!$A:$F,3)),"")</f>
        <v/>
      </c>
      <c r="N562" s="12" t="str">
        <f>IFERROR(IF(VLOOKUP(A562,VocabularyNL!$A:$H,7)=0,"",VLOOKUP(A562,VocabularyNL!$A:$H,7)),"")</f>
        <v/>
      </c>
      <c r="O562" s="12" t="str">
        <f>IFERROR(IF(VLOOKUP(A562,VocabularyFR!$A:$H,7)=0,"",VLOOKUP(A562,VocabularyFR!$A:$H,7)),"")</f>
        <v/>
      </c>
      <c r="P562" s="12" t="str">
        <f>IF($A562&lt;&gt;"",IF(VLOOKUP($A562,Vocabulary!$A:$J,7,)&lt;&gt;"",VLOOKUP($A562,Vocabulary!$A:$J,7,),""),"")</f>
        <v/>
      </c>
      <c r="Q562" s="12" t="str">
        <f>IFERROR(IF(VLOOKUP(A562,VocabularyNL!$A:$H,8)=0,"",VLOOKUP(A562,VocabularyNL!$A:$H,8)),"")</f>
        <v/>
      </c>
      <c r="R562" s="12" t="str">
        <f>IFERROR(IF(VLOOKUP(A562,VocabularyFR!$A:$H,8)=0,"",VLOOKUP(A562,VocabularyFR!$A:$H,8)),"")</f>
        <v/>
      </c>
      <c r="S562" s="12" t="str">
        <f>VLOOKUP(Table9[[#This Row],[Id]],Vocabulary!A:K,11)</f>
        <v>no</v>
      </c>
      <c r="T562" s="12" t="str">
        <f>VLOOKUP(Table9[[#This Row],[Id]],Vocabulary!A:L,12)</f>
        <v>no</v>
      </c>
    </row>
    <row r="563" spans="1:20" ht="43.2" hidden="1" x14ac:dyDescent="0.3">
      <c r="A563" s="4">
        <v>633</v>
      </c>
      <c r="B563" s="12" t="str">
        <f>IF($A563&lt;&gt;"",IF(VLOOKUP($A563,VocabularyAdoption!$A:$K,8,)=0,"",VLOOKUP($A563,VocabularyAdoption!$A:$K,8,)),"")</f>
        <v/>
      </c>
      <c r="C563" s="12" t="str">
        <f>IF($A563&lt;&gt;"",VLOOKUP($A563,Vocabulary!$A:$J,6,),"")</f>
        <v>VL</v>
      </c>
      <c r="D563" s="12" t="str">
        <f>IF($A563&lt;&gt;"",VLOOKUP($A563,Vocabulary!$A:$J,8,),"")</f>
        <v>vl-organisatie</v>
      </c>
      <c r="E563" s="12" t="str">
        <f>IFERROR(VLOOKUP(D563,Prefix!$A:$B,2,),"")</f>
        <v>http://data.vlaanderen.be/ns/organisatie#</v>
      </c>
      <c r="F563" s="12" t="str">
        <f>IF($A563&lt;&gt;"",IF(VLOOKUP($A563,Vocabulary!$A:$J,9,)=0,"",VLOOKUP($A563,Vocabulary!$A:$J,9,)),"")</f>
        <v/>
      </c>
      <c r="G563" s="12" t="str">
        <f>IF($A563&lt;&gt;"",VLOOKUP($A563,Vocabulary!$A:$J,4,),"")</f>
        <v>Organization</v>
      </c>
      <c r="H563" s="12" t="str">
        <f>IF($A563&lt;&gt;"",VLOOKUP($A563,Vocabulary!$A:$J,5,),"")</f>
        <v>ConceptScheme</v>
      </c>
      <c r="I563" s="12" t="str">
        <f>IF(Table9[[#This Row],[URIName]]="",IF(AND(H563="ConceptScheme",LEFT(D563,7) &lt;&gt; "inspire", LEFT(D563,4) &lt;&gt; "oeaw"),CONCATENATE("&lt;",E563,LOWER(IF(F563="",J563,F563)),"&gt;"),CONCATENATE("&lt;",E563,IF(F563="",J563,F563),"&gt;")),CONCATENATE("&lt;",Table9[[#This Row],[URIName]],"&gt;"))</f>
        <v>&lt;http://data.vlaanderen.be/ns/organisatie#rechtsvormtype&gt;</v>
      </c>
      <c r="J563" s="12" t="str">
        <f>IF($A563&lt;&gt;"",VLOOKUP($A563,Vocabulary!$A:$J,2,),"")</f>
        <v>Rechtsvormtype</v>
      </c>
      <c r="K563" s="12" t="str">
        <f>IFERROR(IF(VLOOKUP(A563,VocabularyNL!$A:$G,6)=0,"",VLOOKUP(A563,VocabularyNL!$A:$G,6)),"")</f>
        <v>Rechtsvormtype</v>
      </c>
      <c r="L563" s="12" t="str">
        <f>IFERROR(IF(VLOOKUP(A563,VocabularyFR!$A:$G,6)=0,"",VLOOKUP(A563,VocabularyFR!$A:$G,6)),"")</f>
        <v/>
      </c>
      <c r="M563" s="12" t="str">
        <f>IFERROR(IF(VLOOKUP(A563,Vocabulary!$A:$F,3)=0,"",VLOOKUP(A563,Vocabulary!$A:$F,3)),"")</f>
        <v/>
      </c>
      <c r="N563" s="12" t="str">
        <f>IFERROR(IF(VLOOKUP(A563,VocabularyNL!$A:$H,7)=0,"",VLOOKUP(A563,VocabularyNL!$A:$H,7)),"")</f>
        <v/>
      </c>
      <c r="O563" s="12" t="str">
        <f>IFERROR(IF(VLOOKUP(A563,VocabularyFR!$A:$H,7)=0,"",VLOOKUP(A563,VocabularyFR!$A:$H,7)),"")</f>
        <v/>
      </c>
      <c r="P563" s="12" t="str">
        <f>IF($A563&lt;&gt;"",IF(VLOOKUP($A563,Vocabulary!$A:$J,7,)&lt;&gt;"",VLOOKUP($A563,Vocabulary!$A:$J,7,),""),"")</f>
        <v/>
      </c>
      <c r="Q563" s="12" t="str">
        <f>IFERROR(IF(VLOOKUP(A563,VocabularyNL!$A:$H,8)=0,"",VLOOKUP(A563,VocabularyNL!$A:$H,8)),"")</f>
        <v/>
      </c>
      <c r="R563" s="12" t="str">
        <f>IFERROR(IF(VLOOKUP(A563,VocabularyFR!$A:$H,8)=0,"",VLOOKUP(A563,VocabularyFR!$A:$H,8)),"")</f>
        <v/>
      </c>
      <c r="S563" s="12" t="str">
        <f>VLOOKUP(Table9[[#This Row],[Id]],Vocabulary!A:K,11)</f>
        <v>no</v>
      </c>
      <c r="T563" s="12" t="str">
        <f>VLOOKUP(Table9[[#This Row],[Id]],Vocabulary!A:L,12)</f>
        <v>no</v>
      </c>
    </row>
    <row r="564" spans="1:20" ht="43.2" hidden="1" x14ac:dyDescent="0.3">
      <c r="A564" s="4">
        <v>634</v>
      </c>
      <c r="B564" s="12" t="str">
        <f>IF($A564&lt;&gt;"",IF(VLOOKUP($A564,VocabularyAdoption!$A:$K,8,)=0,"",VLOOKUP($A564,VocabularyAdoption!$A:$K,8,)),"")</f>
        <v/>
      </c>
      <c r="C564" s="12" t="str">
        <f>IF($A564&lt;&gt;"",VLOOKUP($A564,Vocabulary!$A:$J,6,),"")</f>
        <v>VL</v>
      </c>
      <c r="D564" s="12" t="str">
        <f>IF($A564&lt;&gt;"",VLOOKUP($A564,Vocabulary!$A:$J,8,),"")</f>
        <v>vl-organisatie</v>
      </c>
      <c r="E564" s="12" t="str">
        <f>IFERROR(VLOOKUP(D564,Prefix!$A:$B,2,),"")</f>
        <v>http://data.vlaanderen.be/ns/organisatie#</v>
      </c>
      <c r="F564" s="12" t="str">
        <f>IF($A564&lt;&gt;"",IF(VLOOKUP($A564,Vocabulary!$A:$J,9,)=0,"",VLOOKUP($A564,Vocabulary!$A:$J,9,)),"")</f>
        <v/>
      </c>
      <c r="G564" s="12" t="str">
        <f>IF($A564&lt;&gt;"",VLOOKUP($A564,Vocabulary!$A:$J,4,),"")</f>
        <v>Organization</v>
      </c>
      <c r="H564" s="12" t="str">
        <f>IF($A564&lt;&gt;"",VLOOKUP($A564,Vocabulary!$A:$J,5,),"")</f>
        <v>ConceptScheme</v>
      </c>
      <c r="I564" s="12" t="str">
        <f>IF(Table9[[#This Row],[URIName]]="",IF(AND(H564="ConceptScheme",LEFT(D564,7) &lt;&gt; "inspire", LEFT(D564,4) &lt;&gt; "oeaw"),CONCATENATE("&lt;",E564,LOWER(IF(F564="",J564,F564)),"&gt;"),CONCATENATE("&lt;",E564,IF(F564="",J564,F564),"&gt;")),CONCATENATE("&lt;",Table9[[#This Row],[URIName]],"&gt;"))</f>
        <v>&lt;http://data.vlaanderen.be/ns/organisatie#rechtstoestandtype&gt;</v>
      </c>
      <c r="J564" s="12" t="str">
        <f>IF($A564&lt;&gt;"",VLOOKUP($A564,Vocabulary!$A:$J,2,),"")</f>
        <v>Rechtstoestandtype</v>
      </c>
      <c r="K564" s="12" t="str">
        <f>IFERROR(IF(VLOOKUP(A564,VocabularyNL!$A:$G,6)=0,"",VLOOKUP(A564,VocabularyNL!$A:$G,6)),"")</f>
        <v>Rechtstoestandtype</v>
      </c>
      <c r="L564" s="12" t="str">
        <f>IFERROR(IF(VLOOKUP(A564,VocabularyFR!$A:$G,6)=0,"",VLOOKUP(A564,VocabularyFR!$A:$G,6)),"")</f>
        <v/>
      </c>
      <c r="M564" s="12" t="str">
        <f>IFERROR(IF(VLOOKUP(A564,Vocabulary!$A:$F,3)=0,"",VLOOKUP(A564,Vocabulary!$A:$F,3)),"")</f>
        <v/>
      </c>
      <c r="N564" s="12" t="str">
        <f>IFERROR(IF(VLOOKUP(A564,VocabularyNL!$A:$H,7)=0,"",VLOOKUP(A564,VocabularyNL!$A:$H,7)),"")</f>
        <v/>
      </c>
      <c r="O564" s="12" t="str">
        <f>IFERROR(IF(VLOOKUP(A564,VocabularyFR!$A:$H,7)=0,"",VLOOKUP(A564,VocabularyFR!$A:$H,7)),"")</f>
        <v/>
      </c>
      <c r="P564" s="12" t="str">
        <f>IF($A564&lt;&gt;"",IF(VLOOKUP($A564,Vocabulary!$A:$J,7,)&lt;&gt;"",VLOOKUP($A564,Vocabulary!$A:$J,7,),""),"")</f>
        <v/>
      </c>
      <c r="Q564" s="12" t="str">
        <f>IFERROR(IF(VLOOKUP(A564,VocabularyNL!$A:$H,8)=0,"",VLOOKUP(A564,VocabularyNL!$A:$H,8)),"")</f>
        <v/>
      </c>
      <c r="R564" s="12" t="str">
        <f>IFERROR(IF(VLOOKUP(A564,VocabularyFR!$A:$H,8)=0,"",VLOOKUP(A564,VocabularyFR!$A:$H,8)),"")</f>
        <v/>
      </c>
      <c r="S564" s="12" t="str">
        <f>VLOOKUP(Table9[[#This Row],[Id]],Vocabulary!A:K,11)</f>
        <v>no</v>
      </c>
      <c r="T564" s="12" t="str">
        <f>VLOOKUP(Table9[[#This Row],[Id]],Vocabulary!A:L,12)</f>
        <v>no</v>
      </c>
    </row>
    <row r="565" spans="1:20" ht="187.2" hidden="1" x14ac:dyDescent="0.3">
      <c r="A565" s="4">
        <v>635</v>
      </c>
      <c r="B565" s="12" t="str">
        <f>IF($A565&lt;&gt;"",IF(VLOOKUP($A565,VocabularyAdoption!$A:$K,8,)=0,"",VLOOKUP($A565,VocabularyAdoption!$A:$K,8,)),"")</f>
        <v/>
      </c>
      <c r="C565" s="12" t="str">
        <f>IF($A565&lt;&gt;"",VLOOKUP($A565,Vocabulary!$A:$J,6,),"")</f>
        <v>VL</v>
      </c>
      <c r="D565" s="12" t="str">
        <f>IF($A565&lt;&gt;"",VLOOKUP($A565,Vocabulary!$A:$J,8,),"")</f>
        <v>vl-organisatie</v>
      </c>
      <c r="E565" s="12" t="str">
        <f>IFERROR(VLOOKUP(D565,Prefix!$A:$B,2,),"")</f>
        <v>http://data.vlaanderen.be/ns/organisatie#</v>
      </c>
      <c r="F565" s="12" t="str">
        <f>IF($A565&lt;&gt;"",IF(VLOOKUP($A565,Vocabulary!$A:$J,9,)=0,"",VLOOKUP($A565,Vocabulary!$A:$J,9,)),"")</f>
        <v/>
      </c>
      <c r="G565" s="12" t="str">
        <f>IF($A565&lt;&gt;"",VLOOKUP($A565,Vocabulary!$A:$J,4,),"")</f>
        <v>Organization</v>
      </c>
      <c r="H565" s="12" t="str">
        <f>IF($A565&lt;&gt;"",VLOOKUP($A565,Vocabulary!$A:$J,5,),"")</f>
        <v>ConceptScheme</v>
      </c>
      <c r="I565" s="12" t="str">
        <f>IF(Table9[[#This Row],[URIName]]="",IF(AND(H565="ConceptScheme",LEFT(D565,7) &lt;&gt; "inspire", LEFT(D565,4) &lt;&gt; "oeaw"),CONCATENATE("&lt;",E565,LOWER(IF(F565="",J565,F565)),"&gt;"),CONCATENATE("&lt;",E565,IF(F565="",J565,F565),"&gt;")),CONCATENATE("&lt;",Table9[[#This Row],[URIName]],"&gt;"))</f>
        <v>&lt;http://data.vlaanderen.be/ns/organisatie#rechtspersoonlijkheidtype&gt;</v>
      </c>
      <c r="J565" s="12" t="str">
        <f>IF($A565&lt;&gt;"",VLOOKUP($A565,Vocabulary!$A:$J,2,),"")</f>
        <v>Rechtspersoonlijkheidtype</v>
      </c>
      <c r="K565" s="12" t="str">
        <f>IFERROR(IF(VLOOKUP(A565,VocabularyNL!$A:$G,6)=0,"",VLOOKUP(A565,VocabularyNL!$A:$G,6)),"")</f>
        <v>Rechtspersoonlijkheidtype</v>
      </c>
      <c r="L565" s="12" t="str">
        <f>IFERROR(IF(VLOOKUP(A565,VocabularyFR!$A:$G,6)=0,"",VLOOKUP(A565,VocabularyFR!$A:$G,6)),"")</f>
        <v/>
      </c>
      <c r="M565" s="12" t="str">
        <f>IFERROR(IF(VLOOKUP(A565,Vocabulary!$A:$F,3)=0,"",VLOOKUP(A565,Vocabulary!$A:$F,3)),"")</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N565" s="12" t="str">
        <f>IFERROR(IF(VLOOKUP(A565,VocabularyNL!$A:$H,7)=0,"",VLOOKUP(A565,VocabularyNL!$A:$H,7)),"")</f>
        <v>Geeft aan of de rechtspersoonlijkheid van de geregistreerde organisatie deze is van een natuurlijk persoon of van een rechtspersoon.
Gebruik Een rechtspersoon is een juridische constructie die een organisatie dezelfde rechtspersoonlijkheid geeft als een natuurlijk persoon (kan bv ook schulden hebben, contracten afsluiten, aangeklaagd worden etc). Vb privaatrechterlijke rechtspersonen: vennootschappen, vzw's etc.; vb publiekrechterlijke rechtspersonen: steden, gemeenten etc. Een feitelijke vereniging is in principe geen rechtspersoon maar wordt als ze geregistreerd is id KBO toch als dusdanig geklasseerd.</v>
      </c>
      <c r="O565" s="12" t="str">
        <f>IFERROR(IF(VLOOKUP(A565,VocabularyFR!$A:$H,7)=0,"",VLOOKUP(A565,VocabularyFR!$A:$H,7)),"")</f>
        <v/>
      </c>
      <c r="P565" s="12" t="str">
        <f>IF($A565&lt;&gt;"",IF(VLOOKUP($A565,Vocabulary!$A:$J,7,)&lt;&gt;"",VLOOKUP($A565,Vocabulary!$A:$J,7,),""),"")</f>
        <v/>
      </c>
      <c r="Q565" s="12" t="str">
        <f>IFERROR(IF(VLOOKUP(A565,VocabularyNL!$A:$H,8)=0,"",VLOOKUP(A565,VocabularyNL!$A:$H,8)),"")</f>
        <v/>
      </c>
      <c r="R565" s="12" t="str">
        <f>IFERROR(IF(VLOOKUP(A565,VocabularyFR!$A:$H,8)=0,"",VLOOKUP(A565,VocabularyFR!$A:$H,8)),"")</f>
        <v/>
      </c>
      <c r="S565" s="12" t="str">
        <f>VLOOKUP(Table9[[#This Row],[Id]],Vocabulary!A:K,11)</f>
        <v>no</v>
      </c>
      <c r="T565" s="12" t="str">
        <f>VLOOKUP(Table9[[#This Row],[Id]],Vocabulary!A:L,12)</f>
        <v>no</v>
      </c>
    </row>
    <row r="566" spans="1:20" ht="28.8" hidden="1" x14ac:dyDescent="0.3">
      <c r="A566" s="4">
        <v>636</v>
      </c>
      <c r="B566" s="12" t="str">
        <f>IF($A566&lt;&gt;"",IF(VLOOKUP($A566,VocabularyAdoption!$A:$K,8,)=0,"",VLOOKUP($A566,VocabularyAdoption!$A:$K,8,)),"")</f>
        <v/>
      </c>
      <c r="C566" s="12" t="str">
        <f>IF($A566&lt;&gt;"",VLOOKUP($A566,Vocabulary!$A:$J,6,),"")</f>
        <v>VL</v>
      </c>
      <c r="D566" s="12" t="str">
        <f>IF($A566&lt;&gt;"",VLOOKUP($A566,Vocabulary!$A:$J,8,),"")</f>
        <v>vl-adres</v>
      </c>
      <c r="E566" s="12" t="str">
        <f>IFERROR(VLOOKUP(D566,Prefix!$A:$B,2,),"")</f>
        <v>http://data.vlaanderen.be/ns/adres#</v>
      </c>
      <c r="F566" s="12" t="str">
        <f>IF($A566&lt;&gt;"",IF(VLOOKUP($A566,Vocabulary!$A:$J,9,)=0,"",VLOOKUP($A566,Vocabulary!$A:$J,9,)),"")</f>
        <v/>
      </c>
      <c r="G566" s="12" t="str">
        <f>IF($A566&lt;&gt;"",VLOOKUP($A566,Vocabulary!$A:$J,4,),"")</f>
        <v>Location</v>
      </c>
      <c r="H566" s="12" t="str">
        <f>IF($A566&lt;&gt;"",VLOOKUP($A566,Vocabulary!$A:$J,5,),"")</f>
        <v>ConceptScheme</v>
      </c>
      <c r="I566" s="12" t="str">
        <f>IF(Table9[[#This Row],[URIName]]="",IF(AND(H566="ConceptScheme",LEFT(D566,7) &lt;&gt; "inspire", LEFT(D566,4) &lt;&gt; "oeaw"),CONCATENATE("&lt;",E566,LOWER(IF(F566="",J566,F566)),"&gt;"),CONCATENATE("&lt;",E566,IF(F566="",J566,F566),"&gt;")),CONCATENATE("&lt;",Table9[[#This Row],[URIName]],"&gt;"))</f>
        <v>&lt;http://data.vlaanderen.be/ns/adres#statuswaarde&gt;</v>
      </c>
      <c r="J566" s="12" t="str">
        <f>IF($A566&lt;&gt;"",VLOOKUP($A566,Vocabulary!$A:$J,2,),"")</f>
        <v>Statuswaarde</v>
      </c>
      <c r="K566" s="12" t="str">
        <f>IFERROR(IF(VLOOKUP(A566,VocabularyNL!$A:$G,6)=0,"",VLOOKUP(A566,VocabularyNL!$A:$G,6)),"")</f>
        <v>Statuswaarde</v>
      </c>
      <c r="L566" s="12" t="str">
        <f>IFERROR(IF(VLOOKUP(A566,VocabularyFR!$A:$G,6)=0,"",VLOOKUP(A566,VocabularyFR!$A:$G,6)),"")</f>
        <v/>
      </c>
      <c r="M566" s="12" t="str">
        <f>IFERROR(IF(VLOOKUP(A566,Vocabulary!$A:$F,3)=0,"",VLOOKUP(A566,Vocabulary!$A:$F,3)),"")</f>
        <v/>
      </c>
      <c r="N566" s="12" t="str">
        <f>IFERROR(IF(VLOOKUP(A566,VocabularyNL!$A:$H,7)=0,"",VLOOKUP(A566,VocabularyNL!$A:$H,7)),"")</f>
        <v/>
      </c>
      <c r="O566" s="12" t="str">
        <f>IFERROR(IF(VLOOKUP(A566,VocabularyFR!$A:$H,7)=0,"",VLOOKUP(A566,VocabularyFR!$A:$H,7)),"")</f>
        <v/>
      </c>
      <c r="P566" s="12" t="str">
        <f>IF($A566&lt;&gt;"",IF(VLOOKUP($A566,Vocabulary!$A:$J,7,)&lt;&gt;"",VLOOKUP($A566,Vocabulary!$A:$J,7,),""),"")</f>
        <v/>
      </c>
      <c r="Q566" s="12" t="str">
        <f>IFERROR(IF(VLOOKUP(A566,VocabularyNL!$A:$H,8)=0,"",VLOOKUP(A566,VocabularyNL!$A:$H,8)),"")</f>
        <v/>
      </c>
      <c r="R566" s="12" t="str">
        <f>IFERROR(IF(VLOOKUP(A566,VocabularyFR!$A:$H,8)=0,"",VLOOKUP(A566,VocabularyFR!$A:$H,8)),"")</f>
        <v/>
      </c>
      <c r="S566" s="12" t="str">
        <f>VLOOKUP(Table9[[#This Row],[Id]],Vocabulary!A:K,11)</f>
        <v>no</v>
      </c>
      <c r="T566" s="12" t="str">
        <f>VLOOKUP(Table9[[#This Row],[Id]],Vocabulary!A:L,12)</f>
        <v>no</v>
      </c>
    </row>
    <row r="567" spans="1:20" ht="43.2" hidden="1" x14ac:dyDescent="0.3">
      <c r="A567" s="4">
        <v>637</v>
      </c>
      <c r="B567" s="12" t="str">
        <f>IF($A567&lt;&gt;"",IF(VLOOKUP($A567,VocabularyAdoption!$A:$K,8,)=0,"",VLOOKUP($A567,VocabularyAdoption!$A:$K,8,)),"")</f>
        <v/>
      </c>
      <c r="C567" s="12" t="str">
        <f>IF($A567&lt;&gt;"",VLOOKUP($A567,Vocabulary!$A:$J,6,),"")</f>
        <v>VL</v>
      </c>
      <c r="D567" s="12" t="str">
        <f>IF($A567&lt;&gt;"",VLOOKUP($A567,Vocabulary!$A:$J,8,),"")</f>
        <v>vl-persoon-ext</v>
      </c>
      <c r="E567" s="12" t="str">
        <f>IFERROR(VLOOKUP(D567,Prefix!$A:$B,2,),"")</f>
        <v/>
      </c>
      <c r="F567" s="12" t="str">
        <f>IF($A567&lt;&gt;"",IF(VLOOKUP($A567,Vocabulary!$A:$J,9,)=0,"",VLOOKUP($A567,Vocabulary!$A:$J,9,)),"")</f>
        <v/>
      </c>
      <c r="G567" s="12" t="str">
        <f>IF($A567&lt;&gt;"",VLOOKUP($A567,Vocabulary!$A:$J,4,),"")</f>
        <v>Person</v>
      </c>
      <c r="H567" s="12" t="str">
        <f>IF($A567&lt;&gt;"",VLOOKUP($A567,Vocabulary!$A:$J,5,),"")</f>
        <v>Property</v>
      </c>
      <c r="I567" s="12" t="str">
        <f>IF(Table9[[#This Row],[URIName]]="",IF(AND(H567="ConceptScheme",LEFT(D567,7) &lt;&gt; "inspire", LEFT(D567,4) &lt;&gt; "oeaw"),CONCATENATE("&lt;",E567,LOWER(IF(F567="",J567,F567)),"&gt;"),CONCATENATE("&lt;",E567,IF(F567="",J567,F567),"&gt;")),CONCATENATE("&lt;",Table9[[#This Row],[URIName]],"&gt;"))</f>
        <v>&lt;achternaam&gt;</v>
      </c>
      <c r="J567" s="12" t="str">
        <f>IF($A567&lt;&gt;"",VLOOKUP($A567,Vocabulary!$A:$J,2,),"")</f>
        <v>achternaam</v>
      </c>
      <c r="K567" s="12" t="str">
        <f>IFERROR(IF(VLOOKUP(A567,VocabularyNL!$A:$G,6)=0,"",VLOOKUP(A567,VocabularyNL!$A:$G,6)),"")</f>
        <v>achternaam</v>
      </c>
      <c r="L567" s="12" t="str">
        <f>IFERROR(IF(VLOOKUP(A567,VocabularyFR!$A:$G,6)=0,"",VLOOKUP(A567,VocabularyFR!$A:$G,6)),"")</f>
        <v/>
      </c>
      <c r="M567" s="12" t="str">
        <f>IFERROR(IF(VLOOKUP(A567,Vocabulary!$A:$F,3)=0,"",VLOOKUP(A567,Vocabulary!$A:$F,3)),"")</f>
        <v/>
      </c>
      <c r="N567" s="12" t="str">
        <f>IFERROR(IF(VLOOKUP(A567,VocabularyNL!$A:$H,7)=0,"",VLOOKUP(A567,VocabularyNL!$A:$H,7)),"")</f>
        <v/>
      </c>
      <c r="O567" s="12" t="str">
        <f>IFERROR(IF(VLOOKUP(A567,VocabularyFR!$A:$H,7)=0,"",VLOOKUP(A567,VocabularyFR!$A:$H,7)),"")</f>
        <v/>
      </c>
      <c r="P567" s="12" t="str">
        <f>IF($A567&lt;&gt;"",IF(VLOOKUP($A567,Vocabulary!$A:$J,7,)&lt;&gt;"",VLOOKUP($A567,Vocabulary!$A:$J,7,),""),"")</f>
        <v/>
      </c>
      <c r="Q567" s="12" t="str">
        <f>IFERROR(IF(VLOOKUP(A567,VocabularyNL!$A:$H,8)=0,"",VLOOKUP(A567,VocabularyNL!$A:$H,8)),"")</f>
        <v/>
      </c>
      <c r="R567" s="12" t="str">
        <f>IFERROR(IF(VLOOKUP(A567,VocabularyFR!$A:$H,8)=0,"",VLOOKUP(A567,VocabularyFR!$A:$H,8)),"")</f>
        <v/>
      </c>
      <c r="S567" s="12" t="str">
        <f>VLOOKUP(Table9[[#This Row],[Id]],Vocabulary!A:K,11)</f>
        <v>no</v>
      </c>
      <c r="T567" s="12" t="str">
        <f>VLOOKUP(Table9[[#This Row],[Id]],Vocabulary!A:L,12)</f>
        <v>no</v>
      </c>
    </row>
    <row r="568" spans="1:20" ht="43.2" hidden="1" x14ac:dyDescent="0.3">
      <c r="A568" s="4">
        <v>638</v>
      </c>
      <c r="B568" s="12" t="str">
        <f>IF($A568&lt;&gt;"",IF(VLOOKUP($A568,VocabularyAdoption!$A:$K,8,)=0,"",VLOOKUP($A568,VocabularyAdoption!$A:$K,8,)),"")</f>
        <v/>
      </c>
      <c r="C568" s="12" t="str">
        <f>IF($A568&lt;&gt;"",VLOOKUP($A568,Vocabulary!$A:$J,6,),"")</f>
        <v>VL</v>
      </c>
      <c r="D568" s="12" t="str">
        <f>IF($A568&lt;&gt;"",VLOOKUP($A568,Vocabulary!$A:$J,8,),"")</f>
        <v>vl-persoon-ext</v>
      </c>
      <c r="E568" s="12" t="str">
        <f>IFERROR(VLOOKUP(D568,Prefix!$A:$B,2,),"")</f>
        <v/>
      </c>
      <c r="F568" s="12" t="str">
        <f>IF($A568&lt;&gt;"",IF(VLOOKUP($A568,Vocabulary!$A:$J,9,)=0,"",VLOOKUP($A568,Vocabulary!$A:$J,9,)),"")</f>
        <v/>
      </c>
      <c r="G568" s="12" t="str">
        <f>IF($A568&lt;&gt;"",VLOOKUP($A568,Vocabulary!$A:$J,4,),"")</f>
        <v>Person</v>
      </c>
      <c r="H568" s="12" t="str">
        <f>IF($A568&lt;&gt;"",VLOOKUP($A568,Vocabulary!$A:$J,5,),"")</f>
        <v>Property</v>
      </c>
      <c r="I568" s="12" t="str">
        <f>IF(Table9[[#This Row],[URIName]]="",IF(AND(H568="ConceptScheme",LEFT(D568,7) &lt;&gt; "inspire", LEFT(D568,4) &lt;&gt; "oeaw"),CONCATENATE("&lt;",E568,LOWER(IF(F568="",J568,F568)),"&gt;"),CONCATENATE("&lt;",E568,IF(F568="",J568,F568),"&gt;")),CONCATENATE("&lt;",Table9[[#This Row],[URIName]],"&gt;"))</f>
        <v>&lt;voornaam&gt;</v>
      </c>
      <c r="J568" s="12" t="str">
        <f>IF($A568&lt;&gt;"",VLOOKUP($A568,Vocabulary!$A:$J,2,),"")</f>
        <v>voornaam</v>
      </c>
      <c r="K568" s="12" t="str">
        <f>IFERROR(IF(VLOOKUP(A568,VocabularyNL!$A:$G,6)=0,"",VLOOKUP(A568,VocabularyNL!$A:$G,6)),"")</f>
        <v>voornaam</v>
      </c>
      <c r="L568" s="12" t="str">
        <f>IFERROR(IF(VLOOKUP(A568,VocabularyFR!$A:$G,6)=0,"",VLOOKUP(A568,VocabularyFR!$A:$G,6)),"")</f>
        <v/>
      </c>
      <c r="M568" s="12" t="str">
        <f>IFERROR(IF(VLOOKUP(A568,Vocabulary!$A:$F,3)=0,"",VLOOKUP(A568,Vocabulary!$A:$F,3)),"")</f>
        <v/>
      </c>
      <c r="N568" s="12" t="str">
        <f>IFERROR(IF(VLOOKUP(A568,VocabularyNL!$A:$H,7)=0,"",VLOOKUP(A568,VocabularyNL!$A:$H,7)),"")</f>
        <v/>
      </c>
      <c r="O568" s="12" t="str">
        <f>IFERROR(IF(VLOOKUP(A568,VocabularyFR!$A:$H,7)=0,"",VLOOKUP(A568,VocabularyFR!$A:$H,7)),"")</f>
        <v/>
      </c>
      <c r="P568" s="12" t="str">
        <f>IF($A568&lt;&gt;"",IF(VLOOKUP($A568,Vocabulary!$A:$J,7,)&lt;&gt;"",VLOOKUP($A568,Vocabulary!$A:$J,7,),""),"")</f>
        <v/>
      </c>
      <c r="Q568" s="12" t="str">
        <f>IFERROR(IF(VLOOKUP(A568,VocabularyNL!$A:$H,8)=0,"",VLOOKUP(A568,VocabularyNL!$A:$H,8)),"")</f>
        <v/>
      </c>
      <c r="R568" s="12" t="str">
        <f>IFERROR(IF(VLOOKUP(A568,VocabularyFR!$A:$H,8)=0,"",VLOOKUP(A568,VocabularyFR!$A:$H,8)),"")</f>
        <v/>
      </c>
      <c r="S568" s="12" t="str">
        <f>VLOOKUP(Table9[[#This Row],[Id]],Vocabulary!A:K,11)</f>
        <v>no</v>
      </c>
      <c r="T568" s="12" t="str">
        <f>VLOOKUP(Table9[[#This Row],[Id]],Vocabulary!A:L,12)</f>
        <v>no</v>
      </c>
    </row>
    <row r="569" spans="1:20" ht="28.8" hidden="1" x14ac:dyDescent="0.3">
      <c r="A569" s="4">
        <v>639</v>
      </c>
      <c r="B569" s="12" t="str">
        <f>IF($A569&lt;&gt;"",IF(VLOOKUP($A569,VocabularyAdoption!$A:$K,8,)=0,"",VLOOKUP($A569,VocabularyAdoption!$A:$K,8,)),"")</f>
        <v/>
      </c>
      <c r="C569" s="12" t="str">
        <f>IF($A569&lt;&gt;"",VLOOKUP($A569,Vocabulary!$A:$J,6,),"")</f>
        <v>VL</v>
      </c>
      <c r="D569" s="12" t="str">
        <f>IF($A569&lt;&gt;"",VLOOKUP($A569,Vocabulary!$A:$J,8,),"")</f>
        <v>vl-persoon</v>
      </c>
      <c r="E569" s="12" t="str">
        <f>IFERROR(VLOOKUP(D569,Prefix!$A:$B,2,),"")</f>
        <v>http://data.vlaanderen.be/ns/persoon#</v>
      </c>
      <c r="F569" s="12" t="str">
        <f>IF($A569&lt;&gt;"",IF(VLOOKUP($A569,Vocabulary!$A:$J,9,)=0,"",VLOOKUP($A569,Vocabulary!$A:$J,9,)),"")</f>
        <v/>
      </c>
      <c r="G569" s="12" t="str">
        <f>IF($A569&lt;&gt;"",VLOOKUP($A569,Vocabulary!$A:$J,4,),"")</f>
        <v>Person</v>
      </c>
      <c r="H569" s="12" t="str">
        <f>IF($A569&lt;&gt;"",VLOOKUP($A569,Vocabulary!$A:$J,5,),"")</f>
        <v>ConceptScheme</v>
      </c>
      <c r="I569" s="12" t="str">
        <f>IF(Table9[[#This Row],[URIName]]="",IF(AND(H569="ConceptScheme",LEFT(D569,7) &lt;&gt; "inspire", LEFT(D569,4) &lt;&gt; "oeaw"),CONCATENATE("&lt;",E569,LOWER(IF(F569="",J569,F569)),"&gt;"),CONCATENATE("&lt;",E569,IF(F569="",J569,F569),"&gt;")),CONCATENATE("&lt;",Table9[[#This Row],[URIName]],"&gt;"))</f>
        <v>&lt;http://data.vlaanderen.be/ns/persoon#geslacht&gt;</v>
      </c>
      <c r="J569" s="12" t="str">
        <f>IF($A569&lt;&gt;"",VLOOKUP($A569,Vocabulary!$A:$J,2,),"")</f>
        <v>Geslacht</v>
      </c>
      <c r="K569" s="12" t="str">
        <f>IFERROR(IF(VLOOKUP(A569,VocabularyNL!$A:$G,6)=0,"",VLOOKUP(A569,VocabularyNL!$A:$G,6)),"")</f>
        <v>Geslacht</v>
      </c>
      <c r="L569" s="12" t="str">
        <f>IFERROR(IF(VLOOKUP(A569,VocabularyFR!$A:$G,6)=0,"",VLOOKUP(A569,VocabularyFR!$A:$G,6)),"")</f>
        <v/>
      </c>
      <c r="M569" s="12" t="str">
        <f>IFERROR(IF(VLOOKUP(A569,Vocabulary!$A:$F,3)=0,"",VLOOKUP(A569,Vocabulary!$A:$F,3)),"")</f>
        <v/>
      </c>
      <c r="N569" s="12" t="str">
        <f>IFERROR(IF(VLOOKUP(A569,VocabularyNL!$A:$H,7)=0,"",VLOOKUP(A569,VocabularyNL!$A:$H,7)),"")</f>
        <v/>
      </c>
      <c r="O569" s="12" t="str">
        <f>IFERROR(IF(VLOOKUP(A569,VocabularyFR!$A:$H,7)=0,"",VLOOKUP(A569,VocabularyFR!$A:$H,7)),"")</f>
        <v/>
      </c>
      <c r="P569" s="12" t="str">
        <f>IF($A569&lt;&gt;"",IF(VLOOKUP($A569,Vocabulary!$A:$J,7,)&lt;&gt;"",VLOOKUP($A569,Vocabulary!$A:$J,7,),""),"")</f>
        <v/>
      </c>
      <c r="Q569" s="12" t="str">
        <f>IFERROR(IF(VLOOKUP(A569,VocabularyNL!$A:$H,8)=0,"",VLOOKUP(A569,VocabularyNL!$A:$H,8)),"")</f>
        <v/>
      </c>
      <c r="R569" s="12" t="str">
        <f>IFERROR(IF(VLOOKUP(A569,VocabularyFR!$A:$H,8)=0,"",VLOOKUP(A569,VocabularyFR!$A:$H,8)),"")</f>
        <v/>
      </c>
      <c r="S569" s="12" t="str">
        <f>VLOOKUP(Table9[[#This Row],[Id]],Vocabulary!A:K,11)</f>
        <v>no</v>
      </c>
      <c r="T569" s="12" t="str">
        <f>VLOOKUP(Table9[[#This Row],[Id]],Vocabulary!A:L,12)</f>
        <v>no</v>
      </c>
    </row>
    <row r="570" spans="1:20" ht="28.8" hidden="1" x14ac:dyDescent="0.3">
      <c r="A570" s="4">
        <v>640</v>
      </c>
      <c r="B570" s="12" t="str">
        <f>IF($A570&lt;&gt;"",IF(VLOOKUP($A570,VocabularyAdoption!$A:$K,8,)=0,"",VLOOKUP($A570,VocabularyAdoption!$A:$K,8,)),"")</f>
        <v/>
      </c>
      <c r="C570" s="12" t="str">
        <f>IF($A570&lt;&gt;"",VLOOKUP($A570,Vocabulary!$A:$J,6,),"")</f>
        <v>VL</v>
      </c>
      <c r="D570" s="12" t="str">
        <f>IF($A570&lt;&gt;"",VLOOKUP($A570,Vocabulary!$A:$J,8,),"")</f>
        <v>vl-persoon</v>
      </c>
      <c r="E570" s="12" t="str">
        <f>IFERROR(VLOOKUP(D570,Prefix!$A:$B,2,),"")</f>
        <v>http://data.vlaanderen.be/ns/persoon#</v>
      </c>
      <c r="F570" s="12" t="str">
        <f>IF($A570&lt;&gt;"",IF(VLOOKUP($A570,Vocabulary!$A:$J,9,)=0,"",VLOOKUP($A570,Vocabulary!$A:$J,9,)),"")</f>
        <v/>
      </c>
      <c r="G570" s="12" t="str">
        <f>IF($A570&lt;&gt;"",VLOOKUP($A570,Vocabulary!$A:$J,4,),"")</f>
        <v>Person</v>
      </c>
      <c r="H570" s="12" t="str">
        <f>IF($A570&lt;&gt;"",VLOOKUP($A570,Vocabulary!$A:$J,5,),"")</f>
        <v>ConceptScheme</v>
      </c>
      <c r="I570" s="12" t="str">
        <f>IF(Table9[[#This Row],[URIName]]="",IF(AND(H570="ConceptScheme",LEFT(D570,7) &lt;&gt; "inspire", LEFT(D570,4) &lt;&gt; "oeaw"),CONCATENATE("&lt;",E570,LOWER(IF(F570="",J570,F570)),"&gt;"),CONCATENATE("&lt;",E570,IF(F570="",J570,F570),"&gt;")),CONCATENATE("&lt;",Table9[[#This Row],[URIName]],"&gt;"))</f>
        <v>&lt;http://data.vlaanderen.be/ns/persoon#burgerlijkestaattype&gt;</v>
      </c>
      <c r="J570" s="12" t="str">
        <f>IF($A570&lt;&gt;"",VLOOKUP($A570,Vocabulary!$A:$J,2,),"")</f>
        <v>BurgerlijkeStaatType</v>
      </c>
      <c r="K570" s="12" t="str">
        <f>IFERROR(IF(VLOOKUP(A570,VocabularyNL!$A:$G,6)=0,"",VLOOKUP(A570,VocabularyNL!$A:$G,6)),"")</f>
        <v>BurgerlijkeStaatType</v>
      </c>
      <c r="L570" s="12" t="str">
        <f>IFERROR(IF(VLOOKUP(A570,VocabularyFR!$A:$G,6)=0,"",VLOOKUP(A570,VocabularyFR!$A:$G,6)),"")</f>
        <v/>
      </c>
      <c r="M570" s="12" t="str">
        <f>IFERROR(IF(VLOOKUP(A570,Vocabulary!$A:$F,3)=0,"",VLOOKUP(A570,Vocabulary!$A:$F,3)),"")</f>
        <v/>
      </c>
      <c r="N570" s="12" t="str">
        <f>IFERROR(IF(VLOOKUP(A570,VocabularyNL!$A:$H,7)=0,"",VLOOKUP(A570,VocabularyNL!$A:$H,7)),"")</f>
        <v/>
      </c>
      <c r="O570" s="12" t="str">
        <f>IFERROR(IF(VLOOKUP(A570,VocabularyFR!$A:$H,7)=0,"",VLOOKUP(A570,VocabularyFR!$A:$H,7)),"")</f>
        <v/>
      </c>
      <c r="P570" s="12" t="str">
        <f>IF($A570&lt;&gt;"",IF(VLOOKUP($A570,Vocabulary!$A:$J,7,)&lt;&gt;"",VLOOKUP($A570,Vocabulary!$A:$J,7,),""),"")</f>
        <v/>
      </c>
      <c r="Q570" s="12" t="str">
        <f>IFERROR(IF(VLOOKUP(A570,VocabularyNL!$A:$H,8)=0,"",VLOOKUP(A570,VocabularyNL!$A:$H,8)),"")</f>
        <v/>
      </c>
      <c r="R570" s="12" t="str">
        <f>IFERROR(IF(VLOOKUP(A570,VocabularyFR!$A:$H,8)=0,"",VLOOKUP(A570,VocabularyFR!$A:$H,8)),"")</f>
        <v/>
      </c>
      <c r="S570" s="12" t="str">
        <f>VLOOKUP(Table9[[#This Row],[Id]],Vocabulary!A:K,11)</f>
        <v>no</v>
      </c>
      <c r="T570" s="12" t="str">
        <f>VLOOKUP(Table9[[#This Row],[Id]],Vocabulary!A:L,12)</f>
        <v>no</v>
      </c>
    </row>
    <row r="571" spans="1:20" ht="28.8" hidden="1" x14ac:dyDescent="0.3">
      <c r="A571" s="4">
        <v>641</v>
      </c>
      <c r="B571" s="12" t="str">
        <f>IF($A571&lt;&gt;"",IF(VLOOKUP($A571,VocabularyAdoption!$A:$K,8,)=0,"",VLOOKUP($A571,VocabularyAdoption!$A:$K,8,)),"")</f>
        <v/>
      </c>
      <c r="C571" s="12" t="str">
        <f>IF($A571&lt;&gt;"",VLOOKUP($A571,Vocabulary!$A:$J,6,),"")</f>
        <v>VL</v>
      </c>
      <c r="D571" s="12" t="str">
        <f>IF($A571&lt;&gt;"",VLOOKUP($A571,Vocabulary!$A:$J,8,),"")</f>
        <v>vl-persoon</v>
      </c>
      <c r="E571" s="12" t="str">
        <f>IFERROR(VLOOKUP(D571,Prefix!$A:$B,2,),"")</f>
        <v>http://data.vlaanderen.be/ns/persoon#</v>
      </c>
      <c r="F571" s="12" t="str">
        <f>IF($A571&lt;&gt;"",IF(VLOOKUP($A571,Vocabulary!$A:$J,9,)=0,"",VLOOKUP($A571,Vocabulary!$A:$J,9,)),"")</f>
        <v/>
      </c>
      <c r="G571" s="12" t="str">
        <f>IF($A571&lt;&gt;"",VLOOKUP($A571,Vocabulary!$A:$J,4,),"")</f>
        <v>Person</v>
      </c>
      <c r="H571" s="12" t="str">
        <f>IF($A571&lt;&gt;"",VLOOKUP($A571,Vocabulary!$A:$J,5,),"")</f>
        <v>ConceptScheme</v>
      </c>
      <c r="I571" s="12" t="str">
        <f>IF(Table9[[#This Row],[URIName]]="",IF(AND(H571="ConceptScheme",LEFT(D571,7) &lt;&gt; "inspire", LEFT(D571,4) &lt;&gt; "oeaw"),CONCATENATE("&lt;",E571,LOWER(IF(F571="",J571,F571)),"&gt;"),CONCATENATE("&lt;",E571,IF(F571="",J571,F571),"&gt;")),CONCATENATE("&lt;",Table9[[#This Row],[URIName]],"&gt;"))</f>
        <v>&lt;http://data.vlaanderen.be/ns/persoon#afstammingstype&gt;</v>
      </c>
      <c r="J571" s="12" t="str">
        <f>IF($A571&lt;&gt;"",VLOOKUP($A571,Vocabulary!$A:$J,2,),"")</f>
        <v>Afstammingstype</v>
      </c>
      <c r="K571" s="12" t="str">
        <f>IFERROR(IF(VLOOKUP(A571,VocabularyNL!$A:$G,6)=0,"",VLOOKUP(A571,VocabularyNL!$A:$G,6)),"")</f>
        <v>Afstammingstype</v>
      </c>
      <c r="L571" s="12" t="str">
        <f>IFERROR(IF(VLOOKUP(A571,VocabularyFR!$A:$G,6)=0,"",VLOOKUP(A571,VocabularyFR!$A:$G,6)),"")</f>
        <v/>
      </c>
      <c r="M571" s="12" t="str">
        <f>IFERROR(IF(VLOOKUP(A571,Vocabulary!$A:$F,3)=0,"",VLOOKUP(A571,Vocabulary!$A:$F,3)),"")</f>
        <v/>
      </c>
      <c r="N571" s="12" t="str">
        <f>IFERROR(IF(VLOOKUP(A571,VocabularyNL!$A:$H,7)=0,"",VLOOKUP(A571,VocabularyNL!$A:$H,7)),"")</f>
        <v/>
      </c>
      <c r="O571" s="12" t="str">
        <f>IFERROR(IF(VLOOKUP(A571,VocabularyFR!$A:$H,7)=0,"",VLOOKUP(A571,VocabularyFR!$A:$H,7)),"")</f>
        <v/>
      </c>
      <c r="P571" s="12" t="str">
        <f>IF($A571&lt;&gt;"",IF(VLOOKUP($A571,Vocabulary!$A:$J,7,)&lt;&gt;"",VLOOKUP($A571,Vocabulary!$A:$J,7,),""),"")</f>
        <v/>
      </c>
      <c r="Q571" s="12" t="str">
        <f>IFERROR(IF(VLOOKUP(A571,VocabularyNL!$A:$H,8)=0,"",VLOOKUP(A571,VocabularyNL!$A:$H,8)),"")</f>
        <v/>
      </c>
      <c r="R571" s="12" t="str">
        <f>IFERROR(IF(VLOOKUP(A571,VocabularyFR!$A:$H,8)=0,"",VLOOKUP(A571,VocabularyFR!$A:$H,8)),"")</f>
        <v/>
      </c>
      <c r="S571" s="12" t="str">
        <f>VLOOKUP(Table9[[#This Row],[Id]],Vocabulary!A:K,11)</f>
        <v>no</v>
      </c>
      <c r="T571" s="12" t="str">
        <f>VLOOKUP(Table9[[#This Row],[Id]],Vocabulary!A:L,12)</f>
        <v>no</v>
      </c>
    </row>
    <row r="572" spans="1:20" ht="28.8" hidden="1" x14ac:dyDescent="0.3">
      <c r="A572" s="4">
        <v>642</v>
      </c>
      <c r="B572" s="12" t="str">
        <f>IF($A572&lt;&gt;"",IF(VLOOKUP($A572,VocabularyAdoption!$A:$K,8,)=0,"",VLOOKUP($A572,VocabularyAdoption!$A:$K,8,)),"")</f>
        <v/>
      </c>
      <c r="C572" s="12" t="str">
        <f>IF($A572&lt;&gt;"",VLOOKUP($A572,Vocabulary!$A:$J,6,),"")</f>
        <v>VL</v>
      </c>
      <c r="D572" s="12" t="str">
        <f>IF($A572&lt;&gt;"",VLOOKUP($A572,Vocabulary!$A:$J,8,),"")</f>
        <v>vl-persoon</v>
      </c>
      <c r="E572" s="12" t="str">
        <f>IFERROR(VLOOKUP(D572,Prefix!$A:$B,2,),"")</f>
        <v>http://data.vlaanderen.be/ns/persoon#</v>
      </c>
      <c r="F572" s="12" t="str">
        <f>IF($A572&lt;&gt;"",IF(VLOOKUP($A572,Vocabulary!$A:$J,9,)=0,"",VLOOKUP($A572,Vocabulary!$A:$J,9,)),"")</f>
        <v/>
      </c>
      <c r="G572" s="12" t="str">
        <f>IF($A572&lt;&gt;"",VLOOKUP($A572,Vocabulary!$A:$J,4,),"")</f>
        <v>Person</v>
      </c>
      <c r="H572" s="12" t="str">
        <f>IF($A572&lt;&gt;"",VLOOKUP($A572,Vocabulary!$A:$J,5,),"")</f>
        <v>ConceptScheme</v>
      </c>
      <c r="I572" s="12" t="str">
        <f>IF(Table9[[#This Row],[URIName]]="",IF(AND(H572="ConceptScheme",LEFT(D572,7) &lt;&gt; "inspire", LEFT(D572,4) &lt;&gt; "oeaw"),CONCATENATE("&lt;",E572,LOWER(IF(F572="",J572,F572)),"&gt;"),CONCATENATE("&lt;",E572,IF(F572="",J572,F572),"&gt;")),CONCATENATE("&lt;",Table9[[#This Row],[URIName]],"&gt;"))</f>
        <v>&lt;http://data.vlaanderen.be/ns/persoon#gezinsrelatietype&gt;</v>
      </c>
      <c r="J572" s="12" t="str">
        <f>IF($A572&lt;&gt;"",VLOOKUP($A572,Vocabulary!$A:$J,2,),"")</f>
        <v>Gezinsrelatietype</v>
      </c>
      <c r="K572" s="12" t="str">
        <f>IFERROR(IF(VLOOKUP(A572,VocabularyNL!$A:$G,6)=0,"",VLOOKUP(A572,VocabularyNL!$A:$G,6)),"")</f>
        <v>Gezinsrelatietype</v>
      </c>
      <c r="L572" s="12" t="str">
        <f>IFERROR(IF(VLOOKUP(A572,VocabularyFR!$A:$G,6)=0,"",VLOOKUP(A572,VocabularyFR!$A:$G,6)),"")</f>
        <v/>
      </c>
      <c r="M572" s="12" t="str">
        <f>IFERROR(IF(VLOOKUP(A572,Vocabulary!$A:$F,3)=0,"",VLOOKUP(A572,Vocabulary!$A:$F,3)),"")</f>
        <v/>
      </c>
      <c r="N572" s="12" t="str">
        <f>IFERROR(IF(VLOOKUP(A572,VocabularyNL!$A:$H,7)=0,"",VLOOKUP(A572,VocabularyNL!$A:$H,7)),"")</f>
        <v/>
      </c>
      <c r="O572" s="12" t="str">
        <f>IFERROR(IF(VLOOKUP(A572,VocabularyFR!$A:$H,7)=0,"",VLOOKUP(A572,VocabularyFR!$A:$H,7)),"")</f>
        <v/>
      </c>
      <c r="P572" s="12" t="str">
        <f>IF($A572&lt;&gt;"",IF(VLOOKUP($A572,Vocabulary!$A:$J,7,)&lt;&gt;"",VLOOKUP($A572,Vocabulary!$A:$J,7,),""),"")</f>
        <v/>
      </c>
      <c r="Q572" s="12" t="str">
        <f>IFERROR(IF(VLOOKUP(A572,VocabularyNL!$A:$H,8)=0,"",VLOOKUP(A572,VocabularyNL!$A:$H,8)),"")</f>
        <v/>
      </c>
      <c r="R572" s="12" t="str">
        <f>IFERROR(IF(VLOOKUP(A572,VocabularyFR!$A:$H,8)=0,"",VLOOKUP(A572,VocabularyFR!$A:$H,8)),"")</f>
        <v/>
      </c>
      <c r="S572" s="12" t="str">
        <f>VLOOKUP(Table9[[#This Row],[Id]],Vocabulary!A:K,11)</f>
        <v>no</v>
      </c>
      <c r="T572" s="12" t="str">
        <f>VLOOKUP(Table9[[#This Row],[Id]],Vocabulary!A:L,12)</f>
        <v>no</v>
      </c>
    </row>
    <row r="573" spans="1:20" ht="43.2" hidden="1" x14ac:dyDescent="0.3">
      <c r="A573" s="4">
        <v>643</v>
      </c>
      <c r="B573" s="12" t="str">
        <f>IF($A573&lt;&gt;"",IF(VLOOKUP($A573,VocabularyAdoption!$A:$K,8,)=0,"",VLOOKUP($A573,VocabularyAdoption!$A:$K,8,)),"")</f>
        <v/>
      </c>
      <c r="C573" s="12" t="str">
        <f>IF($A573&lt;&gt;"",VLOOKUP($A573,Vocabulary!$A:$J,6,),"")</f>
        <v>VL</v>
      </c>
      <c r="D573" s="12" t="str">
        <f>IF($A573&lt;&gt;"",VLOOKUP($A573,Vocabulary!$A:$J,8,),"")</f>
        <v>vl-organisatie</v>
      </c>
      <c r="E573" s="12" t="str">
        <f>IFERROR(VLOOKUP(D573,Prefix!$A:$B,2,),"")</f>
        <v>http://data.vlaanderen.be/ns/organisatie#</v>
      </c>
      <c r="F573" s="12" t="str">
        <f>IF($A573&lt;&gt;"",IF(VLOOKUP($A573,Vocabulary!$A:$J,9,)=0,"",VLOOKUP($A573,Vocabulary!$A:$J,9,)),"")</f>
        <v/>
      </c>
      <c r="G573" s="12" t="str">
        <f>IF($A573&lt;&gt;"",VLOOKUP($A573,Vocabulary!$A:$J,4,),"")</f>
        <v>Organization</v>
      </c>
      <c r="H573" s="12" t="str">
        <f>IF($A573&lt;&gt;"",VLOOKUP($A573,Vocabulary!$A:$J,5,),"")</f>
        <v>Property</v>
      </c>
      <c r="I573" s="12" t="str">
        <f>IF(Table9[[#This Row],[URIName]]="",IF(AND(H573="ConceptScheme",LEFT(D573,7) &lt;&gt; "inspire", LEFT(D573,4) &lt;&gt; "oeaw"),CONCATENATE("&lt;",E573,LOWER(IF(F573="",J573,F573)),"&gt;"),CONCATENATE("&lt;",E573,IF(F573="",J573,F573),"&gt;")),CONCATENATE("&lt;",Table9[[#This Row],[URIName]],"&gt;"))</f>
        <v>&lt;http://data.vlaanderen.be/ns/organisatie#isHetResultaatVan&gt;</v>
      </c>
      <c r="J573" s="12" t="str">
        <f>IF($A573&lt;&gt;"",VLOOKUP($A573,Vocabulary!$A:$J,2,),"")</f>
        <v>isHetResultaatVan</v>
      </c>
      <c r="K573" s="12" t="str">
        <f>IFERROR(IF(VLOOKUP(A573,VocabularyNL!$A:$G,6)=0,"",VLOOKUP(A573,VocabularyNL!$A:$G,6)),"")</f>
        <v>isHetResultaatVan</v>
      </c>
      <c r="L573" s="12" t="str">
        <f>IFERROR(IF(VLOOKUP(A573,VocabularyFR!$A:$G,6)=0,"",VLOOKUP(A573,VocabularyFR!$A:$G,6)),"")</f>
        <v/>
      </c>
      <c r="M573" s="12" t="str">
        <f>IFERROR(IF(VLOOKUP(A573,Vocabulary!$A:$F,3)=0,"",VLOOKUP(A573,Vocabulary!$A:$F,3)),"")</f>
        <v/>
      </c>
      <c r="N573" s="12" t="str">
        <f>IFERROR(IF(VLOOKUP(A573,VocabularyNL!$A:$H,7)=0,"",VLOOKUP(A573,VocabularyNL!$A:$H,7)),"")</f>
        <v/>
      </c>
      <c r="O573" s="12" t="str">
        <f>IFERROR(IF(VLOOKUP(A573,VocabularyFR!$A:$H,7)=0,"",VLOOKUP(A573,VocabularyFR!$A:$H,7)),"")</f>
        <v/>
      </c>
      <c r="P573" s="12" t="str">
        <f>IF($A573&lt;&gt;"",IF(VLOOKUP($A573,Vocabulary!$A:$J,7,)&lt;&gt;"",VLOOKUP($A573,Vocabulary!$A:$J,7,),""),"")</f>
        <v/>
      </c>
      <c r="Q573" s="12" t="str">
        <f>IFERROR(IF(VLOOKUP(A573,VocabularyNL!$A:$H,8)=0,"",VLOOKUP(A573,VocabularyNL!$A:$H,8)),"")</f>
        <v/>
      </c>
      <c r="R573" s="12" t="str">
        <f>IFERROR(IF(VLOOKUP(A573,VocabularyFR!$A:$H,8)=0,"",VLOOKUP(A573,VocabularyFR!$A:$H,8)),"")</f>
        <v/>
      </c>
      <c r="S573" s="12" t="str">
        <f>VLOOKUP(Table9[[#This Row],[Id]],Vocabulary!A:K,11)</f>
        <v>no</v>
      </c>
      <c r="T573" s="12" t="str">
        <f>VLOOKUP(Table9[[#This Row],[Id]],Vocabulary!A:L,12)</f>
        <v>no</v>
      </c>
    </row>
    <row r="574" spans="1:20" ht="28.8" x14ac:dyDescent="0.3">
      <c r="A574" s="4">
        <v>644</v>
      </c>
      <c r="B574" s="12" t="str">
        <f>IF($A574&lt;&gt;"",IF(VLOOKUP($A574,VocabularyAdoption!$A:$K,8,)=0,"",VLOOKUP($A574,VocabularyAdoption!$A:$K,8,)),"")</f>
        <v>Proposed standard</v>
      </c>
      <c r="C574" s="12" t="str">
        <f>IF($A574&lt;&gt;"",VLOOKUP($A574,Vocabulary!$A:$J,6,),"")</f>
        <v>FED</v>
      </c>
      <c r="D574" s="12" t="str">
        <f>IF($A574&lt;&gt;"",VLOOKUP($A574,Vocabulary!$A:$J,8,),"")</f>
        <v>fed-per</v>
      </c>
      <c r="E574" s="12" t="str">
        <f>IFERROR(VLOOKUP(D574,Prefix!$A:$B,2,),"")</f>
        <v>http://vocab.belgif.be/ns/person#</v>
      </c>
      <c r="F574" s="12" t="str">
        <f>IF($A574&lt;&gt;"",IF(VLOOKUP($A574,Vocabulary!$A:$J,9,)=0,"",VLOOKUP($A574,Vocabulary!$A:$J,9,)),"")</f>
        <v/>
      </c>
      <c r="G574" s="12" t="str">
        <f>IF($A574&lt;&gt;"",VLOOKUP($A574,Vocabulary!$A:$J,4,),"")</f>
        <v>Person</v>
      </c>
      <c r="H574" s="12" t="str">
        <f>IF($A574&lt;&gt;"",VLOOKUP($A574,Vocabulary!$A:$J,5,),"")</f>
        <v>Property</v>
      </c>
      <c r="I574" s="12" t="str">
        <f>IF(Table9[[#This Row],[URIName]]="",IF(AND(H574="ConceptScheme",LEFT(D574,7) &lt;&gt; "inspire", LEFT(D574,4) &lt;&gt; "oeaw"),CONCATENATE("&lt;",E574,LOWER(IF(F574="",J574,F574)),"&gt;"),CONCATENATE("&lt;",E574,IF(F574="",J574,F574),"&gt;")),CONCATENATE("&lt;",Table9[[#This Row],[URIName]],"&gt;"))</f>
        <v>&lt;http://vocab.belgif.be/ns/person#person2&gt;</v>
      </c>
      <c r="J574" s="12" t="str">
        <f>IF($A574&lt;&gt;"",VLOOKUP($A574,Vocabulary!$A:$J,2,),"")</f>
        <v>person2</v>
      </c>
      <c r="K574" s="12" t="str">
        <f>IFERROR(IF(VLOOKUP(A574,VocabularyNL!$A:$G,6)=0,"",VLOOKUP(A574,VocabularyNL!$A:$G,6)),"")</f>
        <v>Persoon 2</v>
      </c>
      <c r="L574" s="12" t="str">
        <f>IFERROR(IF(VLOOKUP(A574,VocabularyFR!$A:$G,6)=0,"",VLOOKUP(A574,VocabularyFR!$A:$G,6)),"")</f>
        <v>Personne 2</v>
      </c>
      <c r="M574" s="12" t="str">
        <f>IFERROR(IF(VLOOKUP(A574,Vocabulary!$A:$F,3)=0,"",VLOOKUP(A574,Vocabulary!$A:$F,3)),"")</f>
        <v>Second person in a relation of 2 persons.</v>
      </c>
      <c r="N574" s="12" t="str">
        <f>IFERROR(IF(VLOOKUP(A574,VocabularyNL!$A:$H,7)=0,"",VLOOKUP(A574,VocabularyNL!$A:$H,7)),"")</f>
        <v>Tweede persoon in een relatie van 2 personen.</v>
      </c>
      <c r="O574" s="12" t="str">
        <f>IFERROR(IF(VLOOKUP(A574,VocabularyFR!$A:$H,7)=0,"",VLOOKUP(A574,VocabularyFR!$A:$H,7)),"")</f>
        <v>Seconde personne dans une relation de 2 personnes.</v>
      </c>
      <c r="P574" s="12" t="str">
        <f>IF($A574&lt;&gt;"",IF(VLOOKUP($A574,Vocabulary!$A:$J,7,)&lt;&gt;"",VLOOKUP($A574,Vocabulary!$A:$J,7,),""),"")</f>
        <v/>
      </c>
      <c r="Q574" s="12" t="str">
        <f>IFERROR(IF(VLOOKUP(A574,VocabularyNL!$A:$H,8)=0,"",VLOOKUP(A574,VocabularyNL!$A:$H,8)),"")</f>
        <v/>
      </c>
      <c r="R574" s="12" t="str">
        <f>IFERROR(IF(VLOOKUP(A574,VocabularyFR!$A:$H,8)=0,"",VLOOKUP(A574,VocabularyFR!$A:$H,8)),"")</f>
        <v/>
      </c>
      <c r="S574" s="12" t="str">
        <f>VLOOKUP(Table9[[#This Row],[Id]],Vocabulary!A:K,11)</f>
        <v>no</v>
      </c>
      <c r="T574" s="12" t="str">
        <f>VLOOKUP(Table9[[#This Row],[Id]],Vocabulary!A:L,12)</f>
        <v>yes</v>
      </c>
    </row>
    <row r="575" spans="1:20" x14ac:dyDescent="0.3">
      <c r="A575" s="4">
        <v>645</v>
      </c>
      <c r="B575" s="12" t="str">
        <f>IF($A575&lt;&gt;"",IF(VLOOKUP($A575,VocabularyAdoption!$A:$K,8,)=0,"",VLOOKUP($A575,VocabularyAdoption!$A:$K,8,)),"")</f>
        <v>Proposed standard</v>
      </c>
      <c r="C575" s="12" t="str">
        <f>IF($A575&lt;&gt;"",VLOOKUP($A575,Vocabulary!$A:$J,6,),"")</f>
        <v>FED</v>
      </c>
      <c r="D575" s="12" t="str">
        <f>IF($A575&lt;&gt;"",VLOOKUP($A575,Vocabulary!$A:$J,8,),"")</f>
        <v>dcterms</v>
      </c>
      <c r="E575" s="12" t="str">
        <f>IFERROR(VLOOKUP(D575,Prefix!$A:$B,2,),"")</f>
        <v>http://purl.org/dc/terms/</v>
      </c>
      <c r="F575" s="12" t="str">
        <f>IF($A575&lt;&gt;"",IF(VLOOKUP($A575,Vocabulary!$A:$J,9,)=0,"",VLOOKUP($A575,Vocabulary!$A:$J,9,)),"")</f>
        <v/>
      </c>
      <c r="G575" s="12" t="str">
        <f>IF($A575&lt;&gt;"",VLOOKUP($A575,Vocabulary!$A:$J,4,),"")</f>
        <v>Location</v>
      </c>
      <c r="H575" s="12" t="str">
        <f>IF($A575&lt;&gt;"",VLOOKUP($A575,Vocabulary!$A:$J,5,),"")</f>
        <v>Class</v>
      </c>
      <c r="I575" s="12" t="str">
        <f>IF(Table9[[#This Row],[URIName]]="",IF(AND(H575="ConceptScheme",LEFT(D575,7) &lt;&gt; "inspire", LEFT(D575,4) &lt;&gt; "oeaw"),CONCATENATE("&lt;",E575,LOWER(IF(F575="",J575,F575)),"&gt;"),CONCATENATE("&lt;",E575,IF(F575="",J575,F575),"&gt;")),CONCATENATE("&lt;",Table9[[#This Row],[URIName]],"&gt;"))</f>
        <v>&lt;http://purl.org/dc/terms/Location&gt;</v>
      </c>
      <c r="J575" s="12" t="str">
        <f>IF($A575&lt;&gt;"",VLOOKUP($A575,Vocabulary!$A:$J,2,),"")</f>
        <v>Location</v>
      </c>
      <c r="K575" s="12" t="str">
        <f>IFERROR(IF(VLOOKUP(A575,VocabularyNL!$A:$G,6)=0,"",VLOOKUP(A575,VocabularyNL!$A:$G,6)),"")</f>
        <v>Plaats</v>
      </c>
      <c r="L575" s="12" t="str">
        <f>IFERROR(IF(VLOOKUP(A575,VocabularyFR!$A:$G,6)=0,"",VLOOKUP(A575,VocabularyFR!$A:$G,6)),"")</f>
        <v>Lieu</v>
      </c>
      <c r="M575" s="12" t="str">
        <f>IFERROR(IF(VLOOKUP(A575,Vocabulary!$A:$F,3)=0,"",VLOOKUP(A575,Vocabulary!$A:$F,3)),"")</f>
        <v>An identifiable geographic place.</v>
      </c>
      <c r="N575" s="12" t="str">
        <f>IFERROR(IF(VLOOKUP(A575,VocabularyNL!$A:$H,7)=0,"",VLOOKUP(A575,VocabularyNL!$A:$H,7)),"")</f>
        <v>Een identificeerbare geografische plaats.</v>
      </c>
      <c r="O575" s="12" t="str">
        <f>IFERROR(IF(VLOOKUP(A575,VocabularyFR!$A:$H,7)=0,"",VLOOKUP(A575,VocabularyFR!$A:$H,7)),"")</f>
        <v>Un lieu géographiquement identifiable.</v>
      </c>
      <c r="P575" s="12" t="str">
        <f>IF($A575&lt;&gt;"",IF(VLOOKUP($A575,Vocabulary!$A:$J,7,)&lt;&gt;"",VLOOKUP($A575,Vocabulary!$A:$J,7,),""),"")</f>
        <v/>
      </c>
      <c r="Q575" s="12" t="str">
        <f>IFERROR(IF(VLOOKUP(A575,VocabularyNL!$A:$H,8)=0,"",VLOOKUP(A575,VocabularyNL!$A:$H,8)),"")</f>
        <v/>
      </c>
      <c r="R575" s="12" t="str">
        <f>IFERROR(IF(VLOOKUP(A575,VocabularyFR!$A:$H,8)=0,"",VLOOKUP(A575,VocabularyFR!$A:$H,8)),"")</f>
        <v/>
      </c>
      <c r="S575" s="12" t="str">
        <f>VLOOKUP(Table9[[#This Row],[Id]],Vocabulary!A:K,11)</f>
        <v>no</v>
      </c>
      <c r="T575" s="12" t="str">
        <f>VLOOKUP(Table9[[#This Row],[Id]],Vocabulary!A:L,12)</f>
        <v>yes</v>
      </c>
    </row>
    <row r="576" spans="1:20" ht="316.8" x14ac:dyDescent="0.3">
      <c r="A576" s="4">
        <v>649</v>
      </c>
      <c r="B576" s="12" t="str">
        <f>IF($A576&lt;&gt;"",IF(VLOOKUP($A576,VocabularyAdoption!$A:$K,8,)=0,"",VLOOKUP($A576,VocabularyAdoption!$A:$K,8,)),"")</f>
        <v>Proposed standard</v>
      </c>
      <c r="C576" s="12" t="str">
        <f>IF($A576&lt;&gt;"",VLOOKUP($A576,Vocabulary!$A:$J,6,),"")</f>
        <v>FED</v>
      </c>
      <c r="D576" s="12" t="str">
        <f>IF($A576&lt;&gt;"",VLOOKUP($A576,Vocabulary!$A:$J,8,),"")</f>
        <v>inspire-ad</v>
      </c>
      <c r="E576" s="12" t="str">
        <f>IFERROR(VLOOKUP(D576,Prefix!$A:$B,2,),"")</f>
        <v>http://inspire.ec.europa.eu/ont/ad#</v>
      </c>
      <c r="F576" s="12" t="str">
        <f>IF($A576&lt;&gt;"",IF(VLOOKUP($A576,Vocabulary!$A:$J,9,)=0,"",VLOOKUP($A576,Vocabulary!$A:$J,9,)),"")</f>
        <v>PostalDescriptor.postName</v>
      </c>
      <c r="G576" s="12" t="str">
        <f>IF($A576&lt;&gt;"",VLOOKUP($A576,Vocabulary!$A:$J,4,),"")</f>
        <v>Location</v>
      </c>
      <c r="H576" s="12" t="str">
        <f>IF($A576&lt;&gt;"",VLOOKUP($A576,Vocabulary!$A:$J,5,),"")</f>
        <v>Property</v>
      </c>
      <c r="I576" s="12" t="str">
        <f>IF(Table9[[#This Row],[URIName]]="",IF(AND(H576="ConceptScheme",LEFT(D576,7) &lt;&gt; "inspire", LEFT(D576,4) &lt;&gt; "oeaw"),CONCATENATE("&lt;",E576,LOWER(IF(F576="",J576,F576)),"&gt;"),CONCATENATE("&lt;",E576,IF(F576="",J576,F576),"&gt;")),CONCATENATE("&lt;",Table9[[#This Row],[URIName]],"&gt;"))</f>
        <v>&lt;PostalDescriptor.postName&gt;</v>
      </c>
      <c r="J576" s="12" t="str">
        <f>IF($A576&lt;&gt;"",VLOOKUP($A576,Vocabulary!$A:$J,2,),"")</f>
        <v>postName</v>
      </c>
      <c r="K576" s="12" t="str">
        <f>IFERROR(IF(VLOOKUP(A576,VocabularyNL!$A:$G,6)=0,"",VLOOKUP(A576,VocabularyNL!$A:$G,6)),"")</f>
        <v>Postnaam</v>
      </c>
      <c r="L576" s="12" t="str">
        <f>IFERROR(IF(VLOOKUP(A576,VocabularyFR!$A:$G,6)=0,"",VLOOKUP(A576,VocabularyFR!$A:$G,6)),"")</f>
        <v>Nom postal</v>
      </c>
      <c r="M576" s="12" t="str">
        <f>IFERROR(IF(VLOOKUP(A576,Vocabulary!$A:$F,3)=0,"",VLOOKUP(A576,Vocabulary!$A:$F,3)),"")</f>
        <v>The key postal division of the address, usually the city. (INSPIRE's definition is "One or more names created and maintained for postal purposes to identify a subdivision of addresses and postal delivery points."). 
Name with which the geographical area that groups the addresses for postal purposes can be indicated.</v>
      </c>
      <c r="N576" s="12" t="str">
        <f>IFERROR(IF(VLOOKUP(A576,VocabularyNL!$A:$H,7)=0,"",VLOOKUP(A576,VocabularyNL!$A:$H,7)),"")</f>
        <v>De belangrijkste postafdeling van het adres, meestal de stad. (De definitie van INSPIRE is "Eén of meer namen gemaakt en onderhouden voor postdoeleinden om een onderverdeling van adressen en postbezorgingspunten te identificeren.").
Naam waarmee het geografisch gebied dat de adressen voor postale doeleinden groepeert kan worden aangeduid.</v>
      </c>
      <c r="O576" s="12" t="str">
        <f>IFERROR(IF(VLOOKUP(A576,VocabularyFR!$A:$H,7)=0,"",VLOOKUP(A576,VocabularyFR!$A:$H,7)),"")</f>
        <v>La division postale clé de l'adresse, généralement la ville. (La définition d'INSPIRE est "Un ou plusieurs noms créés et gérés à des fins postales pour identifier une subdivision des adresses et des points de livraison postaux").
Nom avec lequel la zone géographique qui regroupe les adresses à des fins postales peut être indiquée.</v>
      </c>
      <c r="P576" s="12" t="str">
        <f>IF($A576&lt;&gt;"",IF(VLOOKUP($A576,Vocabulary!$A:$J,7,)&lt;&gt;"",VLOOKUP($A576,Vocabulary!$A:$J,7,),""),"")</f>
        <v>examples from BEST:
Brussels region:
1030: "Schaerbeek + Bruxelles (Pont Van Praet, Teichmann)"
1030: "Schaarbeek + Brussel (Van Praet, Teichmann Brug)"
Flanders:
1730: "Asse/Bekkerzeel/Kobbegem/Mollem"
Wallonia:
6000: postcodes are used in Addresses, however the postname is not filled by Wallonia
(note that Wallonia makes use of PartOfMunicipalities which are not used by neither the Brussels region nor Flanders)
See https://github.com/belgif/fedvoc/wiki/Mapping-of-a-Belgian-(BEST)-address-on-an-international-address</v>
      </c>
      <c r="Q576" s="12" t="str">
        <f>IFERROR(IF(VLOOKUP(A576,VocabularyNL!$A:$H,8)=0,"",VLOOKUP(A576,VocabularyNL!$A:$H,8)),"")</f>
        <v>Voorbeelden van BEST:
Brussels gewest:
1030: "Schaerbeek + Bruxelles (Pont Van Praet, Teichmann)"
1030: "Schaarbeek + Brussel (Van Praet, Teichmann Brug)"
Vlaanderen:
1730: "Asse/Bekkerzeel/Kobbegem/Mollem"
Wallonië:
6000: postcodes worden gebruikt in Addressen, maar de Postnaam is niet ingevuld door Wallonië
(noteer dat Wallonië gebruik maakt van PartOfMunicipalities die noch door het Brussels gewest noch door Vlaanderen gebruikt worden)
Zie https://github.com/belgif/fedvoc/wiki/Mapping-of-a-Belgian-(BEST)-address-on-an-international-address</v>
      </c>
      <c r="R576" s="12" t="str">
        <f>IFERROR(IF(VLOOKUP(A576,VocabularyFR!$A:$H,8)=0,"",VLOOKUP(A576,VocabularyFR!$A:$H,8)),"")</f>
        <v>exemples de BEST:
région Bruxelles:
1030: "Schaerbeek + Bruxelles (Pont Van Praet, Teichmann)"
1030: "Schaarbeek + Brussel (Van Praet, Teichmann Brug)"
Flandre:
1730: "Asse/Bekkerzeel/Kobbegem/Mollem"
Wallonie:
6000: des codes postaux sont utilisés dans les Addresses, mais le nom postal n'est pas rempli en Wallonie
(notez que la Wallonie se sert de PartOfMunicipalities qui ne sont pas utilisés dans la région bruxelloise ni en Flandre)
Voir https://github.com/belgif/fedvoc/wiki/Mapping-of-a-Belgian-(BEST)-address-on-an-international-address</v>
      </c>
      <c r="S576" s="12" t="str">
        <f>VLOOKUP(Table9[[#This Row],[Id]],Vocabulary!A:K,11)</f>
        <v>no</v>
      </c>
      <c r="T576" s="12" t="str">
        <f>VLOOKUP(Table9[[#This Row],[Id]],Vocabulary!A:L,12)</f>
        <v>yes</v>
      </c>
    </row>
    <row r="577" spans="1:20" x14ac:dyDescent="0.3">
      <c r="A577" s="4">
        <v>650</v>
      </c>
      <c r="B577" s="12" t="str">
        <f>IF($A577&lt;&gt;"",IF(VLOOKUP($A577,VocabularyAdoption!$A:$K,8,)=0,"",VLOOKUP($A577,VocabularyAdoption!$A:$K,8,)),"")</f>
        <v>Proposed standard</v>
      </c>
      <c r="C577" s="12" t="str">
        <f>IF($A577&lt;&gt;"",VLOOKUP($A577,Vocabulary!$A:$J,6,),"")</f>
        <v>FED</v>
      </c>
      <c r="D577" s="12" t="str">
        <f>IF($A577&lt;&gt;"",VLOOKUP($A577,Vocabulary!$A:$J,8,),"")</f>
        <v>locn</v>
      </c>
      <c r="E577" s="12" t="str">
        <f>IFERROR(VLOOKUP(D577,Prefix!$A:$B,2,),"")</f>
        <v>http://www.w3.org/ns/locn#</v>
      </c>
      <c r="F577" s="12" t="str">
        <f>IF($A577&lt;&gt;"",IF(VLOOKUP($A577,Vocabulary!$A:$J,9,)=0,"",VLOOKUP($A577,Vocabulary!$A:$J,9,)),"")</f>
        <v/>
      </c>
      <c r="G577" s="12" t="str">
        <f>IF($A577&lt;&gt;"",VLOOKUP($A577,Vocabulary!$A:$J,4,),"")</f>
        <v>Location</v>
      </c>
      <c r="H577" s="12" t="str">
        <f>IF($A577&lt;&gt;"",VLOOKUP($A577,Vocabulary!$A:$J,5,),"")</f>
        <v>Property</v>
      </c>
      <c r="I577" s="12" t="str">
        <f>IF(Table9[[#This Row],[URIName]]="",IF(AND(H577="ConceptScheme",LEFT(D577,7) &lt;&gt; "inspire", LEFT(D577,4) &lt;&gt; "oeaw"),CONCATENATE("&lt;",E577,LOWER(IF(F577="",J577,F577)),"&gt;"),CONCATENATE("&lt;",E577,IF(F577="",J577,F577),"&gt;")),CONCATENATE("&lt;",Table9[[#This Row],[URIName]],"&gt;"))</f>
        <v>&lt;http://www.w3.org/ns/locn#geographicName&gt;</v>
      </c>
      <c r="J577" s="12" t="str">
        <f>IF($A577&lt;&gt;"",VLOOKUP($A577,Vocabulary!$A:$J,2,),"")</f>
        <v>geographicName</v>
      </c>
      <c r="K577" s="12" t="str">
        <f>IFERROR(IF(VLOOKUP(A577,VocabularyNL!$A:$G,6)=0,"",VLOOKUP(A577,VocabularyNL!$A:$G,6)),"")</f>
        <v>Geografische naam</v>
      </c>
      <c r="L577" s="12" t="str">
        <f>IFERROR(IF(VLOOKUP(A577,VocabularyFR!$A:$G,6)=0,"",VLOOKUP(A577,VocabularyFR!$A:$G,6)),"")</f>
        <v>Nom géographique</v>
      </c>
      <c r="M577" s="12" t="str">
        <f>IFERROR(IF(VLOOKUP(A577,Vocabulary!$A:$F,3)=0,"",VLOOKUP(A577,Vocabulary!$A:$F,3)),"")</f>
        <v>A proper noun applied to a spatial object.</v>
      </c>
      <c r="N577" s="12" t="str">
        <f>IFERROR(IF(VLOOKUP(A577,VocabularyNL!$A:$H,7)=0,"",VLOOKUP(A577,VocabularyNL!$A:$H,7)),"")</f>
        <v>Een naam toegepast op een ruimtelijk object.</v>
      </c>
      <c r="O577" s="12" t="str">
        <f>IFERROR(IF(VLOOKUP(A577,VocabularyFR!$A:$H,7)=0,"",VLOOKUP(A577,VocabularyFR!$A:$H,7)),"")</f>
        <v>Un nom propre appliqué à un objet spatial.</v>
      </c>
      <c r="P577" s="12" t="str">
        <f>IF($A577&lt;&gt;"",IF(VLOOKUP($A577,Vocabulary!$A:$J,7,)&lt;&gt;"",VLOOKUP($A577,Vocabulary!$A:$J,7,),""),"")</f>
        <v/>
      </c>
      <c r="Q577" s="12" t="str">
        <f>IFERROR(IF(VLOOKUP(A577,VocabularyNL!$A:$H,8)=0,"",VLOOKUP(A577,VocabularyNL!$A:$H,8)),"")</f>
        <v/>
      </c>
      <c r="R577" s="12" t="str">
        <f>IFERROR(IF(VLOOKUP(A577,VocabularyFR!$A:$H,8)=0,"",VLOOKUP(A577,VocabularyFR!$A:$H,8)),"")</f>
        <v/>
      </c>
      <c r="S577" s="12" t="str">
        <f>VLOOKUP(Table9[[#This Row],[Id]],Vocabulary!A:K,11)</f>
        <v>no</v>
      </c>
      <c r="T577" s="12" t="str">
        <f>VLOOKUP(Table9[[#This Row],[Id]],Vocabulary!A:L,12)</f>
        <v>yes</v>
      </c>
    </row>
    <row r="578" spans="1:20" ht="28.8" x14ac:dyDescent="0.3">
      <c r="A578" s="4">
        <v>651</v>
      </c>
      <c r="B578" s="12" t="str">
        <f>IF($A578&lt;&gt;"",IF(VLOOKUP($A578,VocabularyAdoption!$A:$K,8,)=0,"",VLOOKUP($A578,VocabularyAdoption!$A:$K,8,)),"")</f>
        <v>Proposed standard</v>
      </c>
      <c r="C578" s="12" t="str">
        <f>IF($A578&lt;&gt;"",VLOOKUP($A578,Vocabulary!$A:$J,6,),"")</f>
        <v>FED</v>
      </c>
      <c r="D578" s="12" t="str">
        <f>IF($A578&lt;&gt;"",VLOOKUP($A578,Vocabulary!$A:$J,8,),"")</f>
        <v>locn</v>
      </c>
      <c r="E578" s="12" t="str">
        <f>IFERROR(VLOOKUP(D578,Prefix!$A:$B,2,),"")</f>
        <v>http://www.w3.org/ns/locn#</v>
      </c>
      <c r="F578" s="12" t="str">
        <f>IF($A578&lt;&gt;"",IF(VLOOKUP($A578,Vocabulary!$A:$J,9,)=0,"",VLOOKUP($A578,Vocabulary!$A:$J,9,)),"")</f>
        <v/>
      </c>
      <c r="G578" s="12" t="str">
        <f>IF($A578&lt;&gt;"",VLOOKUP($A578,Vocabulary!$A:$J,4,),"")</f>
        <v>Location</v>
      </c>
      <c r="H578" s="12" t="str">
        <f>IF($A578&lt;&gt;"",VLOOKUP($A578,Vocabulary!$A:$J,5,),"")</f>
        <v>Property</v>
      </c>
      <c r="I578" s="12" t="str">
        <f>IF(Table9[[#This Row],[URIName]]="",IF(AND(H578="ConceptScheme",LEFT(D578,7) &lt;&gt; "inspire", LEFT(D578,4) &lt;&gt; "oeaw"),CONCATENATE("&lt;",E578,LOWER(IF(F578="",J578,F578)),"&gt;"),CONCATENATE("&lt;",E578,IF(F578="",J578,F578),"&gt;")),CONCATENATE("&lt;",Table9[[#This Row],[URIName]],"&gt;"))</f>
        <v>&lt;http://www.w3.org/ns/locn#adminUnitL1&gt;</v>
      </c>
      <c r="J578" s="12" t="str">
        <f>IF($A578&lt;&gt;"",VLOOKUP($A578,Vocabulary!$A:$J,2,),"")</f>
        <v>adminUnitL1</v>
      </c>
      <c r="K578" s="12" t="str">
        <f>IFERROR(IF(VLOOKUP(A578,VocabularyNL!$A:$G,6)=0,"",VLOOKUP(A578,VocabularyNL!$A:$G,6)),"")</f>
        <v>Administratieve eenheid L1</v>
      </c>
      <c r="L578" s="12" t="str">
        <f>IFERROR(IF(VLOOKUP(A578,VocabularyFR!$A:$G,6)=0,"",VLOOKUP(A578,VocabularyFR!$A:$G,6)),"")</f>
        <v>Unité administrative L1</v>
      </c>
      <c r="M578" s="12" t="str">
        <f>IFERROR(IF(VLOOKUP(A578,Vocabulary!$A:$F,3)=0,"",VLOOKUP(A578,Vocabulary!$A:$F,3)),"")</f>
        <v>The uppermost administrative unit for the address, almost always a country.</v>
      </c>
      <c r="N578" s="12" t="str">
        <f>IFERROR(IF(VLOOKUP(A578,VocabularyNL!$A:$H,7)=0,"",VLOOKUP(A578,VocabularyNL!$A:$H,7)),"")</f>
        <v>De bovenste administratieve eenheid voor het adres, bijna altijd een land.</v>
      </c>
      <c r="O578" s="12" t="str">
        <f>IFERROR(IF(VLOOKUP(A578,VocabularyFR!$A:$H,7)=0,"",VLOOKUP(A578,VocabularyFR!$A:$H,7)),"")</f>
        <v>L'unité administrative la plus élevée pour l'adresse, presque toujours un pays.</v>
      </c>
      <c r="P578" s="12" t="str">
        <f>IF($A578&lt;&gt;"",IF(VLOOKUP($A578,Vocabulary!$A:$J,7,)&lt;&gt;"",VLOOKUP($A578,Vocabulary!$A:$J,7,),""),"")</f>
        <v/>
      </c>
      <c r="Q578" s="12" t="str">
        <f>IFERROR(IF(VLOOKUP(A578,VocabularyNL!$A:$H,8)=0,"",VLOOKUP(A578,VocabularyNL!$A:$H,8)),"")</f>
        <v/>
      </c>
      <c r="R578" s="12" t="str">
        <f>IFERROR(IF(VLOOKUP(A578,VocabularyFR!$A:$H,8)=0,"",VLOOKUP(A578,VocabularyFR!$A:$H,8)),"")</f>
        <v/>
      </c>
      <c r="S578" s="12" t="str">
        <f>VLOOKUP(Table9[[#This Row],[Id]],Vocabulary!A:K,11)</f>
        <v>no</v>
      </c>
      <c r="T578" s="12" t="str">
        <f>VLOOKUP(Table9[[#This Row],[Id]],Vocabulary!A:L,12)</f>
        <v>yes</v>
      </c>
    </row>
    <row r="579" spans="1:20" ht="43.2" x14ac:dyDescent="0.3">
      <c r="A579" s="4">
        <v>652</v>
      </c>
      <c r="B579" s="12" t="str">
        <f>IF($A579&lt;&gt;"",IF(VLOOKUP($A579,VocabularyAdoption!$A:$K,8,)=0,"",VLOOKUP($A579,VocabularyAdoption!$A:$K,8,)),"")</f>
        <v>Proposed standard</v>
      </c>
      <c r="C579" s="12" t="str">
        <f>IF($A579&lt;&gt;"",VLOOKUP($A579,Vocabulary!$A:$J,6,),"")</f>
        <v>FED</v>
      </c>
      <c r="D579" s="12" t="str">
        <f>IF($A579&lt;&gt;"",VLOOKUP($A579,Vocabulary!$A:$J,8,),"")</f>
        <v>locn</v>
      </c>
      <c r="E579" s="12" t="str">
        <f>IFERROR(VLOOKUP(D579,Prefix!$A:$B,2,),"")</f>
        <v>http://www.w3.org/ns/locn#</v>
      </c>
      <c r="F579" s="12" t="str">
        <f>IF($A579&lt;&gt;"",IF(VLOOKUP($A579,Vocabulary!$A:$J,9,)=0,"",VLOOKUP($A579,Vocabulary!$A:$J,9,)),"")</f>
        <v/>
      </c>
      <c r="G579" s="12" t="str">
        <f>IF($A579&lt;&gt;"",VLOOKUP($A579,Vocabulary!$A:$J,4,),"")</f>
        <v>Location</v>
      </c>
      <c r="H579" s="12" t="str">
        <f>IF($A579&lt;&gt;"",VLOOKUP($A579,Vocabulary!$A:$J,5,),"")</f>
        <v>Property</v>
      </c>
      <c r="I579" s="12" t="str">
        <f>IF(Table9[[#This Row],[URIName]]="",IF(AND(H579="ConceptScheme",LEFT(D579,7) &lt;&gt; "inspire", LEFT(D579,4) &lt;&gt; "oeaw"),CONCATENATE("&lt;",E579,LOWER(IF(F579="",J579,F579)),"&gt;"),CONCATENATE("&lt;",E579,IF(F579="",J579,F579),"&gt;")),CONCATENATE("&lt;",Table9[[#This Row],[URIName]],"&gt;"))</f>
        <v>&lt;http://www.w3.org/ns/locn#adminUnitL2&gt;</v>
      </c>
      <c r="J579" s="12" t="str">
        <f>IF($A579&lt;&gt;"",VLOOKUP($A579,Vocabulary!$A:$J,2,),"")</f>
        <v>adminUnitL2</v>
      </c>
      <c r="K579" s="12" t="str">
        <f>IFERROR(IF(VLOOKUP(A579,VocabularyNL!$A:$G,6)=0,"",VLOOKUP(A579,VocabularyNL!$A:$G,6)),"")</f>
        <v>Administratieve eenheid L2</v>
      </c>
      <c r="L579" s="12" t="str">
        <f>IFERROR(IF(VLOOKUP(A579,VocabularyFR!$A:$G,6)=0,"",VLOOKUP(A579,VocabularyFR!$A:$G,6)),"")</f>
        <v>Unité administrative L2</v>
      </c>
      <c r="M579" s="12" t="str">
        <f>IFERROR(IF(VLOOKUP(A579,Vocabulary!$A:$F,3)=0,"",VLOOKUP(A579,Vocabulary!$A:$F,3)),"")</f>
        <v>The region of the address, usually a county, state or other such area that typically encompasses several localities.</v>
      </c>
      <c r="N579" s="12" t="str">
        <f>IFERROR(IF(VLOOKUP(A579,VocabularyNL!$A:$H,7)=0,"",VLOOKUP(A579,VocabularyNL!$A:$H,7)),"")</f>
        <v>De regio van het adres, meestal een provincie, staat of een ander dergelijk gebied dat doorgaans meerdere plaatsen omvat.</v>
      </c>
      <c r="O579" s="12" t="str">
        <f>IFERROR(IF(VLOOKUP(A579,VocabularyFR!$A:$H,7)=0,"",VLOOKUP(A579,VocabularyFR!$A:$H,7)),"")</f>
        <v>La région de l'adresse, généralement un comté, un état ou une autre zone, qui englobe généralement plusieurs localités.</v>
      </c>
      <c r="P579" s="12" t="str">
        <f>IF($A579&lt;&gt;"",IF(VLOOKUP($A579,Vocabulary!$A:$J,7,)&lt;&gt;"",VLOOKUP($A579,Vocabulary!$A:$J,7,),""),"")</f>
        <v/>
      </c>
      <c r="Q579" s="12" t="str">
        <f>IFERROR(IF(VLOOKUP(A579,VocabularyNL!$A:$H,8)=0,"",VLOOKUP(A579,VocabularyNL!$A:$H,8)),"")</f>
        <v/>
      </c>
      <c r="R579" s="12" t="str">
        <f>IFERROR(IF(VLOOKUP(A579,VocabularyFR!$A:$H,8)=0,"",VLOOKUP(A579,VocabularyFR!$A:$H,8)),"")</f>
        <v/>
      </c>
      <c r="S579" s="12" t="str">
        <f>VLOOKUP(Table9[[#This Row],[Id]],Vocabulary!A:K,11)</f>
        <v>no</v>
      </c>
      <c r="T579" s="12" t="str">
        <f>VLOOKUP(Table9[[#This Row],[Id]],Vocabulary!A:L,12)</f>
        <v>yes</v>
      </c>
    </row>
    <row r="580" spans="1:20" ht="72" x14ac:dyDescent="0.3">
      <c r="A580" s="4">
        <v>653</v>
      </c>
      <c r="B580" s="12" t="str">
        <f>IF($A580&lt;&gt;"",IF(VLOOKUP($A580,VocabularyAdoption!$A:$K,8,)=0,"",VLOOKUP($A580,VocabularyAdoption!$A:$K,8,)),"")</f>
        <v>Draft</v>
      </c>
      <c r="C580" s="12" t="str">
        <f>IF($A580&lt;&gt;"",VLOOKUP($A580,Vocabulary!$A:$J,6,),"")</f>
        <v>FED</v>
      </c>
      <c r="D580" s="12" t="str">
        <f>IF($A580&lt;&gt;"",VLOOKUP($A580,Vocabulary!$A:$J,8,),"")</f>
        <v>locn</v>
      </c>
      <c r="E580" s="12" t="str">
        <f>IFERROR(VLOOKUP(D580,Prefix!$A:$B,2,),"")</f>
        <v>http://www.w3.org/ns/locn#</v>
      </c>
      <c r="F580" s="12" t="str">
        <f>IF($A580&lt;&gt;"",IF(VLOOKUP($A580,Vocabulary!$A:$J,9,)=0,"",VLOOKUP($A580,Vocabulary!$A:$J,9,)),"")</f>
        <v/>
      </c>
      <c r="G580" s="12" t="str">
        <f>IF($A580&lt;&gt;"",VLOOKUP($A580,Vocabulary!$A:$J,4,),"")</f>
        <v>Location</v>
      </c>
      <c r="H580" s="12" t="str">
        <f>IF($A580&lt;&gt;"",VLOOKUP($A580,Vocabulary!$A:$J,5,),"")</f>
        <v>Property</v>
      </c>
      <c r="I580" s="12" t="str">
        <f>IF(Table9[[#This Row],[URIName]]="",IF(AND(H580="ConceptScheme",LEFT(D580,7) &lt;&gt; "inspire", LEFT(D580,4) &lt;&gt; "oeaw"),CONCATENATE("&lt;",E580,LOWER(IF(F580="",J580,F580)),"&gt;"),CONCATENATE("&lt;",E580,IF(F580="",J580,F580),"&gt;")),CONCATENATE("&lt;",Table9[[#This Row],[URIName]],"&gt;"))</f>
        <v>&lt;http://www.w3.org/ns/locn#addressArea&gt;</v>
      </c>
      <c r="J580" s="12" t="str">
        <f>IF($A580&lt;&gt;"",VLOOKUP($A580,Vocabulary!$A:$J,2,),"")</f>
        <v>addressArea</v>
      </c>
      <c r="K580" s="12" t="str">
        <f>IFERROR(IF(VLOOKUP(A580,VocabularyNL!$A:$G,6)=0,"",VLOOKUP(A580,VocabularyNL!$A:$G,6)),"")</f>
        <v>Adresgebied</v>
      </c>
      <c r="L580" s="12" t="str">
        <f>IFERROR(IF(VLOOKUP(A580,VocabularyFR!$A:$G,6)=0,"",VLOOKUP(A580,VocabularyFR!$A:$G,6)),"")</f>
        <v>Zone d'adresse</v>
      </c>
      <c r="M580" s="12" t="str">
        <f>IFERROR(IF(VLOOKUP(A580,Vocabulary!$A:$F,3)=0,"",VLOOKUP(A580,Vocabulary!$A:$F,3)),"")</f>
        <v xml:space="preserve">The name or names of a geographic area or locality that groups a number of addressable objects for addressing purposes, without being an administrative unit. This would typically be part of a city, a neighbourhood or village. </v>
      </c>
      <c r="N580" s="12" t="str">
        <f>IFERROR(IF(VLOOKUP(A580,VocabularyNL!$A:$H,7)=0,"",VLOOKUP(A580,VocabularyNL!$A:$H,7)),"")</f>
        <v>De naam of namen van een geografisch gebied of een geografische locatie die een aantal adresseerbare objecten groepeert voor adresdoeleinden, zonder een administratieve eenheid te zijn. Dit zou typisch onderdeel zijn van een stad, een buurt of een dorp.</v>
      </c>
      <c r="O580" s="12" t="str">
        <f>IFERROR(IF(VLOOKUP(A580,VocabularyFR!$A:$H,7)=0,"",VLOOKUP(A580,VocabularyFR!$A:$H,7)),"")</f>
        <v>Le ou les noms d'une zone géographique ou d'une localité regroupant un certain nombre d'objets adressables à des fins d'adressage, sans être une unité administrative. Cela ferait typiquement partie d'une ville, d'un quartier ou d'un village.</v>
      </c>
      <c r="P580" s="12" t="str">
        <f>IF($A580&lt;&gt;"",IF(VLOOKUP($A580,Vocabulary!$A:$J,7,)&lt;&gt;"",VLOOKUP($A580,Vocabulary!$A:$J,7,),""),"")</f>
        <v/>
      </c>
      <c r="Q580" s="12" t="str">
        <f>IFERROR(IF(VLOOKUP(A580,VocabularyNL!$A:$H,8)=0,"",VLOOKUP(A580,VocabularyNL!$A:$H,8)),"")</f>
        <v/>
      </c>
      <c r="R580" s="12" t="str">
        <f>IFERROR(IF(VLOOKUP(A580,VocabularyFR!$A:$H,8)=0,"",VLOOKUP(A580,VocabularyFR!$A:$H,8)),"")</f>
        <v/>
      </c>
      <c r="S580" s="12" t="str">
        <f>VLOOKUP(Table9[[#This Row],[Id]],Vocabulary!A:K,11)</f>
        <v>no</v>
      </c>
      <c r="T580" s="12" t="str">
        <f>VLOOKUP(Table9[[#This Row],[Id]],Vocabulary!A:L,12)</f>
        <v>yes</v>
      </c>
    </row>
    <row r="581" spans="1:20" ht="72" x14ac:dyDescent="0.3">
      <c r="A581" s="4">
        <v>654</v>
      </c>
      <c r="B581" s="12" t="str">
        <f>IF($A581&lt;&gt;"",IF(VLOOKUP($A581,VocabularyAdoption!$A:$K,8,)=0,"",VLOOKUP($A581,VocabularyAdoption!$A:$K,8,)),"")</f>
        <v>Draft</v>
      </c>
      <c r="C581" s="12" t="str">
        <f>IF($A581&lt;&gt;"",VLOOKUP($A581,Vocabulary!$A:$J,6,),"")</f>
        <v>FED</v>
      </c>
      <c r="D581" s="12" t="str">
        <f>IF($A581&lt;&gt;"",VLOOKUP($A581,Vocabulary!$A:$J,8,),"")</f>
        <v>locn</v>
      </c>
      <c r="E581" s="12" t="str">
        <f>IFERROR(VLOOKUP(D581,Prefix!$A:$B,2,),"")</f>
        <v>http://www.w3.org/ns/locn#</v>
      </c>
      <c r="F581" s="12" t="str">
        <f>IF($A581&lt;&gt;"",IF(VLOOKUP($A581,Vocabulary!$A:$J,9,)=0,"",VLOOKUP($A581,Vocabulary!$A:$J,9,)),"")</f>
        <v/>
      </c>
      <c r="G581" s="12" t="str">
        <f>IF($A581&lt;&gt;"",VLOOKUP($A581,Vocabulary!$A:$J,4,),"")</f>
        <v>Location</v>
      </c>
      <c r="H581" s="12" t="str">
        <f>IF($A581&lt;&gt;"",VLOOKUP($A581,Vocabulary!$A:$J,5,),"")</f>
        <v>Property</v>
      </c>
      <c r="I581" s="12" t="str">
        <f>IF(Table9[[#This Row],[URIName]]="",IF(AND(H581="ConceptScheme",LEFT(D581,7) &lt;&gt; "inspire", LEFT(D581,4) &lt;&gt; "oeaw"),CONCATENATE("&lt;",E581,LOWER(IF(F581="",J581,F581)),"&gt;"),CONCATENATE("&lt;",E581,IF(F581="",J581,F581),"&gt;")),CONCATENATE("&lt;",Table9[[#This Row],[URIName]],"&gt;"))</f>
        <v>&lt;http://www.w3.org/ns/locn#locatorName&gt;</v>
      </c>
      <c r="J581" s="12" t="str">
        <f>IF($A581&lt;&gt;"",VLOOKUP($A581,Vocabulary!$A:$J,2,),"")</f>
        <v>locatorName</v>
      </c>
      <c r="K581" s="12" t="str">
        <f>IFERROR(IF(VLOOKUP(A581,VocabularyNL!$A:$G,6)=0,"",VLOOKUP(A581,VocabularyNL!$A:$G,6)),"")</f>
        <v>Locatienaam</v>
      </c>
      <c r="L581" s="12" t="str">
        <f>IFERROR(IF(VLOOKUP(A581,VocabularyFR!$A:$G,6)=0,"",VLOOKUP(A581,VocabularyFR!$A:$G,6)),"")</f>
        <v>Nom de la localisation</v>
      </c>
      <c r="M581" s="12" t="str">
        <f>IFERROR(IF(VLOOKUP(A581,Vocabulary!$A:$F,3)=0,"",VLOOKUP(A581,Vocabulary!$A:$F,3)),"")</f>
        <v>Proper noun(s) applied to the real world entity identified by the locator. The locator name could be the name of the property or complex, of the building or part of the building, or it could be the name of a room inside a building.</v>
      </c>
      <c r="N581" s="12" t="str">
        <f>IFERROR(IF(VLOOKUP(A581,VocabularyNL!$A:$H,7)=0,"",VLOOKUP(A581,VocabularyNL!$A:$H,7)),"")</f>
        <v>Naam toegepast op de entiteit in de echte wereld geïdentificeerd door de locator. De locatornaam kan de naam zijn van het pand of complex, van het gebouw of een deel van het gebouw, of het kan de naam zijn van een kamer in een gebouw.</v>
      </c>
      <c r="O581" s="12" t="str">
        <f>IFERROR(IF(VLOOKUP(A581,VocabularyFR!$A:$H,7)=0,"",VLOOKUP(A581,VocabularyFR!$A:$H,7)),"")</f>
        <v>Nom (s) approprié (s) appliqué (s) à l'entité du monde réel identifiée par le localisateur. Le nom du localisateur pourrait être le nom de la propriété ou du complexe, du bâtiment ou d’une partie du bâtiment, ou le nom d’une pièce à l’intérieur d’un bâtiment.</v>
      </c>
      <c r="P581" s="12" t="str">
        <f>IF($A581&lt;&gt;"",IF(VLOOKUP($A581,Vocabulary!$A:$J,7,)&lt;&gt;"",VLOOKUP($A581,Vocabulary!$A:$J,7,),""),"")</f>
        <v/>
      </c>
      <c r="Q581" s="12" t="str">
        <f>IFERROR(IF(VLOOKUP(A581,VocabularyNL!$A:$H,8)=0,"",VLOOKUP(A581,VocabularyNL!$A:$H,8)),"")</f>
        <v/>
      </c>
      <c r="R581" s="12" t="str">
        <f>IFERROR(IF(VLOOKUP(A581,VocabularyFR!$A:$H,8)=0,"",VLOOKUP(A581,VocabularyFR!$A:$H,8)),"")</f>
        <v/>
      </c>
      <c r="S581" s="12" t="str">
        <f>VLOOKUP(Table9[[#This Row],[Id]],Vocabulary!A:K,11)</f>
        <v>no</v>
      </c>
      <c r="T581" s="12" t="str">
        <f>VLOOKUP(Table9[[#This Row],[Id]],Vocabulary!A:L,12)</f>
        <v>yes</v>
      </c>
    </row>
    <row r="582" spans="1:20" ht="43.2" x14ac:dyDescent="0.3">
      <c r="A582" s="4">
        <v>655</v>
      </c>
      <c r="B582" s="12" t="str">
        <f>IF($A582&lt;&gt;"",IF(VLOOKUP($A582,VocabularyAdoption!$A:$K,8,)=0,"",VLOOKUP($A582,VocabularyAdoption!$A:$K,8,)),"")</f>
        <v>Proposed standard</v>
      </c>
      <c r="C582" s="12" t="str">
        <f>IF($A582&lt;&gt;"",VLOOKUP($A582,Vocabulary!$A:$J,6,),"")</f>
        <v>FED</v>
      </c>
      <c r="D582" s="12" t="str">
        <f>IF($A582&lt;&gt;"",VLOOKUP($A582,Vocabulary!$A:$J,8,),"")</f>
        <v>org</v>
      </c>
      <c r="E582" s="12" t="str">
        <f>IFERROR(VLOOKUP(D582,Prefix!$A:$B,2,),"")</f>
        <v>http://www.w3.org/ns/org#</v>
      </c>
      <c r="F582" s="12" t="str">
        <f>IF($A582&lt;&gt;"",IF(VLOOKUP($A582,Vocabulary!$A:$J,9,)=0,"",VLOOKUP($A582,Vocabulary!$A:$J,9,)),"")</f>
        <v/>
      </c>
      <c r="G582" s="12" t="str">
        <f>IF($A582&lt;&gt;"",VLOOKUP($A582,Vocabulary!$A:$J,4,),"")</f>
        <v>Organization</v>
      </c>
      <c r="H582" s="12" t="str">
        <f>IF($A582&lt;&gt;"",VLOOKUP($A582,Vocabulary!$A:$J,5,),"")</f>
        <v>Property</v>
      </c>
      <c r="I582" s="12" t="str">
        <f>IF(Table9[[#This Row],[URIName]]="",IF(AND(H582="ConceptScheme",LEFT(D582,7) &lt;&gt; "inspire", LEFT(D582,4) &lt;&gt; "oeaw"),CONCATENATE("&lt;",E582,LOWER(IF(F582="",J582,F582)),"&gt;"),CONCATENATE("&lt;",E582,IF(F582="",J582,F582),"&gt;")),CONCATENATE("&lt;",Table9[[#This Row],[URIName]],"&gt;"))</f>
        <v>&lt;http://www.w3.org/ns/org#establishmentUnitOf&gt;</v>
      </c>
      <c r="J582" s="12" t="str">
        <f>IF($A582&lt;&gt;"",VLOOKUP($A582,Vocabulary!$A:$J,2,),"")</f>
        <v>establishmentUnitOf</v>
      </c>
      <c r="K582" s="12" t="str">
        <f>IFERROR(IF(VLOOKUP(A582,VocabularyNL!$A:$G,6)=0,"",VLOOKUP(A582,VocabularyNL!$A:$G,6)),"")</f>
        <v>Is vestigingseenheid van</v>
      </c>
      <c r="L582" s="12" t="str">
        <f>IFERROR(IF(VLOOKUP(A582,VocabularyFR!$A:$G,6)=0,"",VLOOKUP(A582,VocabularyFR!$A:$G,6)),"")</f>
        <v>Est unité d'établissement de</v>
      </c>
      <c r="M582" s="12" t="str">
        <f>IFERROR(IF(VLOOKUP(A582,Vocabulary!$A:$F,3)=0,"",VLOOKUP(A582,Vocabulary!$A:$F,3)),"")</f>
        <v>Indicates an Organization which has some presence at the given site. This is the inverse of `org:hasEstablishmentUnit`.</v>
      </c>
      <c r="N582" s="12" t="str">
        <f>IFERROR(IF(VLOOKUP(A582,VocabularyNL!$A:$H,7)=0,"",VLOOKUP(A582,VocabularyNL!$A:$H,7)),"")</f>
        <v>Geeft een organisatie aan die aanwezig is op de betreffende site. Dit is het omgekeerde van `org:hasEstablishmentUnit`.</v>
      </c>
      <c r="O582" s="12" t="str">
        <f>IFERROR(IF(VLOOKUP(A582,VocabularyFR!$A:$H,7)=0,"",VLOOKUP(A582,VocabularyFR!$A:$H,7)),"")</f>
        <v>Indique une organisation qui a une présence sur le site donné. C'est l'inverse de `org:hasEstablishmentUnit`.</v>
      </c>
      <c r="P582" s="12" t="str">
        <f>IF($A582&lt;&gt;"",IF(VLOOKUP($A582,Vocabulary!$A:$J,7,)&lt;&gt;"",VLOOKUP($A582,Vocabulary!$A:$J,7,),""),"")</f>
        <v/>
      </c>
      <c r="Q582" s="12" t="str">
        <f>IFERROR(IF(VLOOKUP(A582,VocabularyNL!$A:$H,8)=0,"",VLOOKUP(A582,VocabularyNL!$A:$H,8)),"")</f>
        <v/>
      </c>
      <c r="R582" s="12" t="str">
        <f>IFERROR(IF(VLOOKUP(A582,VocabularyFR!$A:$H,8)=0,"",VLOOKUP(A582,VocabularyFR!$A:$H,8)),"")</f>
        <v/>
      </c>
      <c r="S582" s="12" t="str">
        <f>VLOOKUP(Table9[[#This Row],[Id]],Vocabulary!A:K,11)</f>
        <v>no</v>
      </c>
      <c r="T582" s="12" t="str">
        <f>VLOOKUP(Table9[[#This Row],[Id]],Vocabulary!A:L,12)</f>
        <v>yes</v>
      </c>
    </row>
    <row r="583" spans="1:20" ht="86.4" x14ac:dyDescent="0.3">
      <c r="A583" s="4">
        <v>656</v>
      </c>
      <c r="B583" s="12" t="str">
        <f>IF($A583&lt;&gt;"",IF(VLOOKUP($A583,VocabularyAdoption!$A:$K,8,)=0,"",VLOOKUP($A583,VocabularyAdoption!$A:$K,8,)),"")</f>
        <v>Proposed standard</v>
      </c>
      <c r="C583" s="12" t="str">
        <f>IF($A583&lt;&gt;"",VLOOKUP($A583,Vocabulary!$A:$J,6,),"")</f>
        <v>FED</v>
      </c>
      <c r="D583" s="12" t="str">
        <f>IF($A583&lt;&gt;"",VLOOKUP($A583,Vocabulary!$A:$J,8,),"")</f>
        <v>org</v>
      </c>
      <c r="E583" s="12" t="str">
        <f>IFERROR(VLOOKUP(D583,Prefix!$A:$B,2,),"")</f>
        <v>http://www.w3.org/ns/org#</v>
      </c>
      <c r="F583" s="12" t="str">
        <f>IF($A583&lt;&gt;"",IF(VLOOKUP($A583,Vocabulary!$A:$J,9,)=0,"",VLOOKUP($A583,Vocabulary!$A:$J,9,)),"")</f>
        <v/>
      </c>
      <c r="G583" s="12" t="str">
        <f>IF($A583&lt;&gt;"",VLOOKUP($A583,Vocabulary!$A:$J,4,),"")</f>
        <v>Organization</v>
      </c>
      <c r="H583" s="12" t="str">
        <f>IF($A583&lt;&gt;"",VLOOKUP($A583,Vocabulary!$A:$J,5,),"")</f>
        <v>Property</v>
      </c>
      <c r="I583" s="12" t="str">
        <f>IF(Table9[[#This Row],[URIName]]="",IF(AND(H583="ConceptScheme",LEFT(D583,7) &lt;&gt; "inspire", LEFT(D583,4) &lt;&gt; "oeaw"),CONCATENATE("&lt;",E583,LOWER(IF(F583="",J583,F583)),"&gt;"),CONCATENATE("&lt;",E583,IF(F583="",J583,F583),"&gt;")),CONCATENATE("&lt;",Table9[[#This Row],[URIName]],"&gt;"))</f>
        <v>&lt;http://www.w3.org/ns/org#subOrganizationOf&gt;</v>
      </c>
      <c r="J583" s="12" t="str">
        <f>IF($A583&lt;&gt;"",VLOOKUP($A583,Vocabulary!$A:$J,2,),"")</f>
        <v>subOrganizationOf</v>
      </c>
      <c r="K583" s="12" t="str">
        <f>IFERROR(IF(VLOOKUP(A583,VocabularyNL!$A:$G,6)=0,"",VLOOKUP(A583,VocabularyNL!$A:$G,6)),"")</f>
        <v>Is dochtermaatschappij van</v>
      </c>
      <c r="L583" s="12" t="str">
        <f>IFERROR(IF(VLOOKUP(A583,VocabularyFR!$A:$G,6)=0,"",VLOOKUP(A583,VocabularyFR!$A:$G,6)),"")</f>
        <v>Est société fille de</v>
      </c>
      <c r="M583" s="12" t="str">
        <f>IFERROR(IF(VLOOKUP(A583,Vocabulary!$A:$F,3)=0,"",VLOOKUP(A583,Vocabulary!$A:$F,3)),"")</f>
        <v>Represents hierarchical containment of Organizations or OrganizationalUnits; indicates an Organization which contains this Organization. Inverse of `org:hasSubOrganization`.
(context: relation between mother and daughter companies)</v>
      </c>
      <c r="N583" s="12" t="str">
        <f>IFERROR(IF(VLOOKUP(A583,VocabularyNL!$A:$H,7)=0,"",VLOOKUP(A583,VocabularyNL!$A:$H,7)),"")</f>
        <v>Vertegenwoordigt hiërarchische insluiting van Organisaties of OrganizationalUnits; geeft een organisatie aan die deze organisatie bevat. Inverse van `org: hasSubOrganization`.
(context: relatie tussen moeder- en dochterbedrijven)</v>
      </c>
      <c r="O583" s="12" t="str">
        <f>IFERROR(IF(VLOOKUP(A583,VocabularyFR!$A:$H,7)=0,"",VLOOKUP(A583,VocabularyFR!$A:$H,7)),"")</f>
        <v>Représente le confinement hiérarchique des organisations ou des unités organisationnelles; indique une organisation qui contient cette organisation. Inverse de `org: hasSubOrganization`.
(contexte: relation entre les sociétés mères et filles)</v>
      </c>
      <c r="P583" s="12" t="str">
        <f>IF($A583&lt;&gt;"",IF(VLOOKUP($A583,Vocabulary!$A:$J,7,)&lt;&gt;"",VLOOKUP($A583,Vocabulary!$A:$J,7,),""),"")</f>
        <v/>
      </c>
      <c r="Q583" s="12" t="str">
        <f>IFERROR(IF(VLOOKUP(A583,VocabularyNL!$A:$H,8)=0,"",VLOOKUP(A583,VocabularyNL!$A:$H,8)),"")</f>
        <v/>
      </c>
      <c r="R583" s="12" t="str">
        <f>IFERROR(IF(VLOOKUP(A583,VocabularyFR!$A:$H,8)=0,"",VLOOKUP(A583,VocabularyFR!$A:$H,8)),"")</f>
        <v/>
      </c>
      <c r="S583" s="12" t="str">
        <f>VLOOKUP(Table9[[#This Row],[Id]],Vocabulary!A:K,11)</f>
        <v>no</v>
      </c>
      <c r="T583" s="12" t="str">
        <f>VLOOKUP(Table9[[#This Row],[Id]],Vocabulary!A:L,12)</f>
        <v>yes</v>
      </c>
    </row>
    <row r="584" spans="1:20" ht="86.4" x14ac:dyDescent="0.3">
      <c r="A584" s="4">
        <v>657</v>
      </c>
      <c r="B584" s="12" t="str">
        <f>IF($A584&lt;&gt;"",IF(VLOOKUP($A584,VocabularyAdoption!$A:$K,8,)=0,"",VLOOKUP($A584,VocabularyAdoption!$A:$K,8,)),"")</f>
        <v>Proposed standard</v>
      </c>
      <c r="C584" s="12" t="str">
        <f>IF($A584&lt;&gt;"",VLOOKUP($A584,Vocabulary!$A:$J,6,),"")</f>
        <v>FED</v>
      </c>
      <c r="D584" s="12" t="str">
        <f>IF($A584&lt;&gt;"",VLOOKUP($A584,Vocabulary!$A:$J,8,),"")</f>
        <v>org</v>
      </c>
      <c r="E584" s="12" t="str">
        <f>IFERROR(VLOOKUP(D584,Prefix!$A:$B,2,),"")</f>
        <v>http://www.w3.org/ns/org#</v>
      </c>
      <c r="F584" s="12" t="str">
        <f>IF($A584&lt;&gt;"",IF(VLOOKUP($A584,Vocabulary!$A:$J,9,)=0,"",VLOOKUP($A584,Vocabulary!$A:$J,9,)),"")</f>
        <v/>
      </c>
      <c r="G584" s="12" t="str">
        <f>IF($A584&lt;&gt;"",VLOOKUP($A584,Vocabulary!$A:$J,4,),"")</f>
        <v>Organization</v>
      </c>
      <c r="H584" s="12" t="str">
        <f>IF($A584&lt;&gt;"",VLOOKUP($A584,Vocabulary!$A:$J,5,),"")</f>
        <v>Property</v>
      </c>
      <c r="I584" s="12" t="str">
        <f>IF(Table9[[#This Row],[URIName]]="",IF(AND(H584="ConceptScheme",LEFT(D584,7) &lt;&gt; "inspire", LEFT(D584,4) &lt;&gt; "oeaw"),CONCATENATE("&lt;",E584,LOWER(IF(F584="",J584,F584)),"&gt;"),CONCATENATE("&lt;",E584,IF(F584="",J584,F584),"&gt;")),CONCATENATE("&lt;",Table9[[#This Row],[URIName]],"&gt;"))</f>
        <v>&lt;http://www.w3.org/ns/org#hasSubOrganization&gt;</v>
      </c>
      <c r="J584" s="12" t="str">
        <f>IF($A584&lt;&gt;"",VLOOKUP($A584,Vocabulary!$A:$J,2,),"")</f>
        <v>hasSubOrganization</v>
      </c>
      <c r="K584" s="12" t="str">
        <f>IFERROR(IF(VLOOKUP(A584,VocabularyNL!$A:$G,6)=0,"",VLOOKUP(A584,VocabularyNL!$A:$G,6)),"")</f>
        <v>Heeft dochtermaatschappij</v>
      </c>
      <c r="L584" s="12" t="str">
        <f>IFERROR(IF(VLOOKUP(A584,VocabularyFR!$A:$G,6)=0,"",VLOOKUP(A584,VocabularyFR!$A:$G,6)),"")</f>
        <v>A une société fille</v>
      </c>
      <c r="M584" s="12" t="str">
        <f>IFERROR(IF(VLOOKUP(A584,Vocabulary!$A:$F,3)=0,"",VLOOKUP(A584,Vocabulary!$A:$F,3)),"")</f>
        <v>Represents hierarchical containment of Organizations or Organizational Units; indicates an organization which is a sub-part or child of this organization.  Inverse of `org:subOrganizationOf`.
(context: relation between mother and daughter companies)</v>
      </c>
      <c r="N584" s="12" t="str">
        <f>IFERROR(IF(VLOOKUP(A584,VocabularyNL!$A:$H,7)=0,"",VLOOKUP(A584,VocabularyNL!$A:$H,7)),"")</f>
        <v>Vertegenwoordigt hiërarchische insluiting van organisaties of organisatie-eenheden; geeft een organisatie aan die een subpartij of een kind van deze organisatie is. Inverse van `org: subOrganizationOf`.
(context: relatie tussen moeder- en dochterbedrijven)</v>
      </c>
      <c r="O584" s="12" t="str">
        <f>IFERROR(IF(VLOOKUP(A584,VocabularyFR!$A:$H,7)=0,"",VLOOKUP(A584,VocabularyFR!$A:$H,7)),"")</f>
        <v>Représente le confinement hiérarchique des organisations ou des unités organisationnelles; indique une organisation qui est une sous-partie ou un enfant de cette organisation. Inverse de `org: subOrganizationOf`.
(contexte: relation entre les sociétés mères et filles)</v>
      </c>
      <c r="P584" s="12" t="str">
        <f>IF($A584&lt;&gt;"",IF(VLOOKUP($A584,Vocabulary!$A:$J,7,)&lt;&gt;"",VLOOKUP($A584,Vocabulary!$A:$J,7,),""),"")</f>
        <v/>
      </c>
      <c r="Q584" s="12" t="str">
        <f>IFERROR(IF(VLOOKUP(A584,VocabularyNL!$A:$H,8)=0,"",VLOOKUP(A584,VocabularyNL!$A:$H,8)),"")</f>
        <v/>
      </c>
      <c r="R584" s="12" t="str">
        <f>IFERROR(IF(VLOOKUP(A584,VocabularyFR!$A:$H,8)=0,"",VLOOKUP(A584,VocabularyFR!$A:$H,8)),"")</f>
        <v/>
      </c>
      <c r="S584" s="12" t="str">
        <f>VLOOKUP(Table9[[#This Row],[Id]],Vocabulary!A:K,11)</f>
        <v>no</v>
      </c>
      <c r="T584" s="12" t="str">
        <f>VLOOKUP(Table9[[#This Row],[Id]],Vocabulary!A:L,12)</f>
        <v>yes</v>
      </c>
    </row>
    <row r="585" spans="1:20" ht="72" x14ac:dyDescent="0.3">
      <c r="A585" s="4">
        <v>658</v>
      </c>
      <c r="B585" s="12" t="str">
        <f>IF($A585&lt;&gt;"",IF(VLOOKUP($A585,VocabularyAdoption!$A:$K,8,)=0,"",VLOOKUP($A585,VocabularyAdoption!$A:$K,8,)),"")</f>
        <v>Proposed standard</v>
      </c>
      <c r="C585" s="12" t="str">
        <f>IF($A585&lt;&gt;"",VLOOKUP($A585,Vocabulary!$A:$J,6,),"")</f>
        <v>FED</v>
      </c>
      <c r="D585" s="12" t="str">
        <f>IF($A585&lt;&gt;"",VLOOKUP($A585,Vocabulary!$A:$J,8,),"")</f>
        <v>org</v>
      </c>
      <c r="E585" s="12" t="str">
        <f>IFERROR(VLOOKUP(D585,Prefix!$A:$B,2,),"")</f>
        <v>http://www.w3.org/ns/org#</v>
      </c>
      <c r="F585" s="12" t="str">
        <f>IF($A585&lt;&gt;"",IF(VLOOKUP($A585,Vocabulary!$A:$J,9,)=0,"",VLOOKUP($A585,Vocabulary!$A:$J,9,)),"")</f>
        <v/>
      </c>
      <c r="G585" s="12" t="str">
        <f>IF($A585&lt;&gt;"",VLOOKUP($A585,Vocabulary!$A:$J,4,),"")</f>
        <v>Organization</v>
      </c>
      <c r="H585" s="12" t="str">
        <f>IF($A585&lt;&gt;"",VLOOKUP($A585,Vocabulary!$A:$J,5,),"")</f>
        <v>Class</v>
      </c>
      <c r="I585" s="12" t="str">
        <f>IF(Table9[[#This Row],[URIName]]="",IF(AND(H585="ConceptScheme",LEFT(D585,7) &lt;&gt; "inspire", LEFT(D585,4) &lt;&gt; "oeaw"),CONCATENATE("&lt;",E585,LOWER(IF(F585="",J585,F585)),"&gt;"),CONCATENATE("&lt;",E585,IF(F585="",J585,F585),"&gt;")),CONCATENATE("&lt;",Table9[[#This Row],[URIName]],"&gt;"))</f>
        <v>&lt;http://www.w3.org/ns/org#FormalOrganization&gt;</v>
      </c>
      <c r="J585" s="12" t="str">
        <f>IF($A585&lt;&gt;"",VLOOKUP($A585,Vocabulary!$A:$J,2,),"")</f>
        <v>FormalOrganization</v>
      </c>
      <c r="K585" s="12" t="str">
        <f>IFERROR(IF(VLOOKUP(A585,VocabularyNL!$A:$G,6)=0,"",VLOOKUP(A585,VocabularyNL!$A:$G,6)),"")</f>
        <v>Formele Organisatie</v>
      </c>
      <c r="L585" s="12" t="str">
        <f>IFERROR(IF(VLOOKUP(A585,VocabularyFR!$A:$G,6)=0,"",VLOOKUP(A585,VocabularyFR!$A:$G,6)),"")</f>
        <v>Organisation formelle</v>
      </c>
      <c r="M585" s="12" t="str">
        <f>IFERROR(IF(VLOOKUP(A585,Vocabulary!$A:$F,3)=0,"",VLOOKUP(A585,Vocabulary!$A:$F,3)),"")</f>
        <v xml:space="preserve">An Organization which is recognized in the world at large, in particular in legal jurisdictions, with associated rights and responsibilities. Examples include a Corporation, Charity, Government or Church. </v>
      </c>
      <c r="N585" s="12" t="str">
        <f>IFERROR(IF(VLOOKUP(A585,VocabularyNL!$A:$H,7)=0,"",VLOOKUP(A585,VocabularyNL!$A:$H,7)),"")</f>
        <v>Een organisatie die wordt erkend in de wereld als geheel, met name in juridische jurisdicties, met bijbehorende rechten en verantwoordelijkheden. Voorbeelden zijn een bedrijf, liefdadigheidsinstelling, regering of kerk.</v>
      </c>
      <c r="O585" s="12" t="str">
        <f>IFERROR(IF(VLOOKUP(A585,VocabularyFR!$A:$H,7)=0,"",VLOOKUP(A585,VocabularyFR!$A:$H,7)),"")</f>
        <v>Une organisation reconnue dans le monde entier, en particulier dans les juridictions, avec des droits et des responsabilités associés. Les exemples incluent une corporation, une charité, un gouvernement ou une église.</v>
      </c>
      <c r="P585" s="12" t="str">
        <f>IF($A585&lt;&gt;"",IF(VLOOKUP($A585,Vocabulary!$A:$J,7,)&lt;&gt;"",VLOOKUP($A585,Vocabulary!$A:$J,7,),""),"")</f>
        <v/>
      </c>
      <c r="Q585" s="12" t="str">
        <f>IFERROR(IF(VLOOKUP(A585,VocabularyNL!$A:$H,8)=0,"",VLOOKUP(A585,VocabularyNL!$A:$H,8)),"")</f>
        <v/>
      </c>
      <c r="R585" s="12" t="str">
        <f>IFERROR(IF(VLOOKUP(A585,VocabularyFR!$A:$H,8)=0,"",VLOOKUP(A585,VocabularyFR!$A:$H,8)),"")</f>
        <v/>
      </c>
      <c r="S585" s="12" t="str">
        <f>VLOOKUP(Table9[[#This Row],[Id]],Vocabulary!A:K,11)</f>
        <v>no</v>
      </c>
      <c r="T585" s="12" t="str">
        <f>VLOOKUP(Table9[[#This Row],[Id]],Vocabulary!A:L,12)</f>
        <v>yes</v>
      </c>
    </row>
    <row r="586" spans="1:20" ht="43.2" x14ac:dyDescent="0.3">
      <c r="A586" s="4">
        <v>660</v>
      </c>
      <c r="B586" s="12" t="str">
        <f>IF($A586&lt;&gt;"",IF(VLOOKUP($A586,VocabularyAdoption!$A:$K,8,)=0,"",VLOOKUP($A586,VocabularyAdoption!$A:$K,8,)),"")</f>
        <v>Proposed standard</v>
      </c>
      <c r="C586" s="12" t="str">
        <f>IF($A586&lt;&gt;"",VLOOKUP($A586,Vocabulary!$A:$J,6,),"")</f>
        <v>FED</v>
      </c>
      <c r="D586" s="12" t="str">
        <f>IF($A586&lt;&gt;"",VLOOKUP($A586,Vocabulary!$A:$J,8,),"")</f>
        <v>org</v>
      </c>
      <c r="E586" s="12" t="str">
        <f>IFERROR(VLOOKUP(D586,Prefix!$A:$B,2,),"")</f>
        <v>http://www.w3.org/ns/org#</v>
      </c>
      <c r="F586" s="12" t="str">
        <f>IF($A586&lt;&gt;"",IF(VLOOKUP($A586,Vocabulary!$A:$J,9,)=0,"",VLOOKUP($A586,Vocabulary!$A:$J,9,)),"")</f>
        <v/>
      </c>
      <c r="G586" s="12" t="str">
        <f>IF($A586&lt;&gt;"",VLOOKUP($A586,Vocabulary!$A:$J,4,),"")</f>
        <v>Organization</v>
      </c>
      <c r="H586" s="12" t="str">
        <f>IF($A586&lt;&gt;"",VLOOKUP($A586,Vocabulary!$A:$J,5,),"")</f>
        <v>Property</v>
      </c>
      <c r="I586" s="12" t="str">
        <f>IF(Table9[[#This Row],[URIName]]="",IF(AND(H586="ConceptScheme",LEFT(D586,7) &lt;&gt; "inspire", LEFT(D586,4) &lt;&gt; "oeaw"),CONCATENATE("&lt;",E586,LOWER(IF(F586="",J586,F586)),"&gt;"),CONCATENATE("&lt;",E586,IF(F586="",J586,F586),"&gt;")),CONCATENATE("&lt;",Table9[[#This Row],[URIName]],"&gt;"))</f>
        <v>&lt;http://www.w3.org/ns/org#hasUnit&gt;</v>
      </c>
      <c r="J586" s="12" t="str">
        <f>IF($A586&lt;&gt;"",VLOOKUP($A586,Vocabulary!$A:$J,2,),"")</f>
        <v>hasUnit</v>
      </c>
      <c r="K586" s="12" t="str">
        <f>IFERROR(IF(VLOOKUP(A586,VocabularyNL!$A:$G,6)=0,"",VLOOKUP(A586,VocabularyNL!$A:$G,6)),"")</f>
        <v>Heeft eenheid</v>
      </c>
      <c r="L586" s="12" t="str">
        <f>IFERROR(IF(VLOOKUP(A586,VocabularyFR!$A:$G,6)=0,"",VLOOKUP(A586,VocabularyFR!$A:$G,6)),"")</f>
        <v>A une unité</v>
      </c>
      <c r="M586" s="12" t="str">
        <f>IFERROR(IF(VLOOKUP(A586,Vocabulary!$A:$F,3)=0,"",VLOOKUP(A586,Vocabulary!$A:$F,3)),"")</f>
        <v>Indicates a unit which is part of this Organization, e.g. a Department within a larger FormalOrganization. 
Inverse of `org:unitOf`.</v>
      </c>
      <c r="N586" s="12" t="str">
        <f>IFERROR(IF(VLOOKUP(A586,VocabularyNL!$A:$H,7)=0,"",VLOOKUP(A586,VocabularyNL!$A:$H,7)),"")</f>
        <v>Geeft een eenheid aan die deel uitmaakt van deze organisatie, b.v. een afdeling binnen een grotere FormalOrganization.
Inverse van `org: unitOf`.</v>
      </c>
      <c r="O586" s="12" t="str">
        <f>IFERROR(IF(VLOOKUP(A586,VocabularyFR!$A:$H,7)=0,"",VLOOKUP(A586,VocabularyFR!$A:$H,7)),"")</f>
        <v>Indique une unité faisant partie de cette organisation, par ex. un département au sein d'une organisation formelle plus grande.
Inverse de `org: unitOf`.</v>
      </c>
      <c r="P586" s="12" t="str">
        <f>IF($A586&lt;&gt;"",IF(VLOOKUP($A586,Vocabulary!$A:$J,7,)&lt;&gt;"",VLOOKUP($A586,Vocabulary!$A:$J,7,),""),"")</f>
        <v/>
      </c>
      <c r="Q586" s="12" t="str">
        <f>IFERROR(IF(VLOOKUP(A586,VocabularyNL!$A:$H,8)=0,"",VLOOKUP(A586,VocabularyNL!$A:$H,8)),"")</f>
        <v/>
      </c>
      <c r="R586" s="12" t="str">
        <f>IFERROR(IF(VLOOKUP(A586,VocabularyFR!$A:$H,8)=0,"",VLOOKUP(A586,VocabularyFR!$A:$H,8)),"")</f>
        <v/>
      </c>
      <c r="S586" s="12" t="str">
        <f>VLOOKUP(Table9[[#This Row],[Id]],Vocabulary!A:K,11)</f>
        <v>no</v>
      </c>
      <c r="T586" s="12" t="str">
        <f>VLOOKUP(Table9[[#This Row],[Id]],Vocabulary!A:L,12)</f>
        <v>yes</v>
      </c>
    </row>
    <row r="587" spans="1:20" ht="43.2" x14ac:dyDescent="0.3">
      <c r="A587" s="4">
        <v>661</v>
      </c>
      <c r="B587" s="12" t="str">
        <f>IF($A587&lt;&gt;"",IF(VLOOKUP($A587,VocabularyAdoption!$A:$K,8,)=0,"",VLOOKUP($A587,VocabularyAdoption!$A:$K,8,)),"")</f>
        <v>Proposed standard</v>
      </c>
      <c r="C587" s="12" t="str">
        <f>IF($A587&lt;&gt;"",VLOOKUP($A587,Vocabulary!$A:$J,6,),"")</f>
        <v>FED</v>
      </c>
      <c r="D587" s="12" t="str">
        <f>IF($A587&lt;&gt;"",VLOOKUP($A587,Vocabulary!$A:$J,8,),"")</f>
        <v>org</v>
      </c>
      <c r="E587" s="12" t="str">
        <f>IFERROR(VLOOKUP(D587,Prefix!$A:$B,2,),"")</f>
        <v>http://www.w3.org/ns/org#</v>
      </c>
      <c r="F587" s="12" t="str">
        <f>IF($A587&lt;&gt;"",IF(VLOOKUP($A587,Vocabulary!$A:$J,9,)=0,"",VLOOKUP($A587,Vocabulary!$A:$J,9,)),"")</f>
        <v/>
      </c>
      <c r="G587" s="12" t="str">
        <f>IF($A587&lt;&gt;"",VLOOKUP($A587,Vocabulary!$A:$J,4,),"")</f>
        <v>Organization</v>
      </c>
      <c r="H587" s="12" t="str">
        <f>IF($A587&lt;&gt;"",VLOOKUP($A587,Vocabulary!$A:$J,5,),"")</f>
        <v>Property</v>
      </c>
      <c r="I587" s="12" t="str">
        <f>IF(Table9[[#This Row],[URIName]]="",IF(AND(H587="ConceptScheme",LEFT(D587,7) &lt;&gt; "inspire", LEFT(D587,4) &lt;&gt; "oeaw"),CONCATENATE("&lt;",E587,LOWER(IF(F587="",J587,F587)),"&gt;"),CONCATENATE("&lt;",E587,IF(F587="",J587,F587),"&gt;")),CONCATENATE("&lt;",Table9[[#This Row],[URIName]],"&gt;"))</f>
        <v>&lt;http://www.w3.org/ns/org#unitOf&gt;</v>
      </c>
      <c r="J587" s="12" t="str">
        <f>IF($A587&lt;&gt;"",VLOOKUP($A587,Vocabulary!$A:$J,2,),"")</f>
        <v>unitOf</v>
      </c>
      <c r="K587" s="12" t="str">
        <f>IFERROR(IF(VLOOKUP(A587,VocabularyNL!$A:$G,6)=0,"",VLOOKUP(A587,VocabularyNL!$A:$G,6)),"")</f>
        <v>Is eenheid van</v>
      </c>
      <c r="L587" s="12" t="str">
        <f>IFERROR(IF(VLOOKUP(A587,VocabularyFR!$A:$G,6)=0,"",VLOOKUP(A587,VocabularyFR!$A:$G,6)),"")</f>
        <v>Est unité de</v>
      </c>
      <c r="M587" s="12" t="str">
        <f>IFERROR(IF(VLOOKUP(A587,Vocabulary!$A:$F,3)=0,"",VLOOKUP(A587,Vocabulary!$A:$F,3)),"")</f>
        <v>Indicates an Organization of which this Unit is a part, e.g. a Department within a larger FormalOrganization. This is the inverse of `org:hasUnit`.</v>
      </c>
      <c r="N587" s="12" t="str">
        <f>IFERROR(IF(VLOOKUP(A587,VocabularyNL!$A:$H,7)=0,"",VLOOKUP(A587,VocabularyNL!$A:$H,7)),"")</f>
        <v>Geeft een organisatie aan waarvan deze eenheid een onderdeel is, bijvoorbeeld een afdeling binnen een grotere FormalOrganization. Dit is het omgekeerde van `org: hasUnit`.</v>
      </c>
      <c r="O587" s="12" t="str">
        <f>IFERROR(IF(VLOOKUP(A587,VocabularyFR!$A:$H,7)=0,"",VLOOKUP(A587,VocabularyFR!$A:$H,7)),"")</f>
        <v>Indique une organisation dont cette unité fait partie, par ex. un département au sein d'une organisation formelle plus grande. C'est l'inverse de `org: hasUnit`.</v>
      </c>
      <c r="P587" s="12" t="str">
        <f>IF($A587&lt;&gt;"",IF(VLOOKUP($A587,Vocabulary!$A:$J,7,)&lt;&gt;"",VLOOKUP($A587,Vocabulary!$A:$J,7,),""),"")</f>
        <v/>
      </c>
      <c r="Q587" s="12" t="str">
        <f>IFERROR(IF(VLOOKUP(A587,VocabularyNL!$A:$H,8)=0,"",VLOOKUP(A587,VocabularyNL!$A:$H,8)),"")</f>
        <v/>
      </c>
      <c r="R587" s="12" t="str">
        <f>IFERROR(IF(VLOOKUP(A587,VocabularyFR!$A:$H,8)=0,"",VLOOKUP(A587,VocabularyFR!$A:$H,8)),"")</f>
        <v/>
      </c>
      <c r="S587" s="12" t="str">
        <f>VLOOKUP(Table9[[#This Row],[Id]],Vocabulary!A:K,11)</f>
        <v>no</v>
      </c>
      <c r="T587" s="12" t="str">
        <f>VLOOKUP(Table9[[#This Row],[Id]],Vocabulary!A:L,12)</f>
        <v>yes</v>
      </c>
    </row>
    <row r="588" spans="1:20" ht="100.8" x14ac:dyDescent="0.3">
      <c r="A588" s="4">
        <v>662</v>
      </c>
      <c r="B588" s="12" t="str">
        <f>IF($A588&lt;&gt;"",IF(VLOOKUP($A588,VocabularyAdoption!$A:$K,8,)=0,"",VLOOKUP($A588,VocabularyAdoption!$A:$K,8,)),"")</f>
        <v>Proposed standard</v>
      </c>
      <c r="C588" s="12" t="str">
        <f>IF($A588&lt;&gt;"",VLOOKUP($A588,Vocabulary!$A:$J,6,),"")</f>
        <v>FED</v>
      </c>
      <c r="D588" s="12" t="str">
        <f>IF($A588&lt;&gt;"",VLOOKUP($A588,Vocabulary!$A:$J,8,),"")</f>
        <v>inspire-ad</v>
      </c>
      <c r="E588" s="12" t="str">
        <f>IFERROR(VLOOKUP(D588,Prefix!$A:$B,2,),"")</f>
        <v>http://inspire.ec.europa.eu/ont/ad#</v>
      </c>
      <c r="F588" s="12" t="str">
        <f>IF($A588&lt;&gt;"",IF(VLOOKUP($A588,Vocabulary!$A:$J,9,)=0,"",VLOOKUP($A588,Vocabulary!$A:$J,9,)),"")</f>
        <v>ThoroughfareName</v>
      </c>
      <c r="G588" s="12" t="str">
        <f>IF($A588&lt;&gt;"",VLOOKUP($A588,Vocabulary!$A:$J,4,),"")</f>
        <v>Location</v>
      </c>
      <c r="H588" s="12" t="str">
        <f>IF($A588&lt;&gt;"",VLOOKUP($A588,Vocabulary!$A:$J,5,),"")</f>
        <v>Class</v>
      </c>
      <c r="I588" s="12" t="str">
        <f>IF(Table9[[#This Row],[URIName]]="",IF(AND(H588="ConceptScheme",LEFT(D588,7) &lt;&gt; "inspire", LEFT(D588,4) &lt;&gt; "oeaw"),CONCATENATE("&lt;",E588,LOWER(IF(F588="",J588,F588)),"&gt;"),CONCATENATE("&lt;",E588,IF(F588="",J588,F588),"&gt;")),CONCATENATE("&lt;",Table9[[#This Row],[URIName]],"&gt;"))</f>
        <v>&lt;ThoroughfareName&gt;</v>
      </c>
      <c r="J588" s="12" t="str">
        <f>IF($A588&lt;&gt;"",VLOOKUP($A588,Vocabulary!$A:$J,2,),"")</f>
        <v>StreetName</v>
      </c>
      <c r="K588" s="12" t="str">
        <f>IFERROR(IF(VLOOKUP(A588,VocabularyNL!$A:$G,6)=0,"",VLOOKUP(A588,VocabularyNL!$A:$G,6)),"")</f>
        <v>Straatnaam</v>
      </c>
      <c r="L588" s="12" t="str">
        <f>IFERROR(IF(VLOOKUP(A588,VocabularyFR!$A:$G,6)=0,"",VLOOKUP(A588,VocabularyFR!$A:$G,6)),"")</f>
        <v>Nom de la rue</v>
      </c>
      <c r="M588" s="12" t="str">
        <f>IFERROR(IF(VLOOKUP(A588,Vocabulary!$A:$F,3)=0,"",VLOOKUP(A588,Vocabulary!$A:$F,3)),"")</f>
        <v xml:space="preserve">An address component that represents the name of a passage or way through from one location to another. A thoroughfare is not necessarily a road, it might be a waterway or some other feature. </v>
      </c>
      <c r="N588" s="12" t="str">
        <f>IFERROR(IF(VLOOKUP(A588,VocabularyNL!$A:$H,7)=0,"",VLOOKUP(A588,VocabularyNL!$A:$H,7)),"")</f>
        <v>Een adrescomponent die de naam is van een passage of een weg door de ene locatie naar de andere. Een verkeersweg is niet noodzakelijkerwijs een weg, het kan een waterweg zijn of een andere functie.</v>
      </c>
      <c r="O588" s="12" t="str">
        <f>IFERROR(IF(VLOOKUP(A588,VocabularyFR!$A:$H,7)=0,"",VLOOKUP(A588,VocabularyFR!$A:$H,7)),"")</f>
        <v>Un composant d'adresse qui est le nom d'un passage ou d'une route passant d'un endroit à un autre. Une route n'est pas nécessairement une route, elle peut être une voie navigable ou une fonction différente.</v>
      </c>
      <c r="P588" s="12" t="str">
        <f>IF($A588&lt;&gt;"",IF(VLOOKUP($A588,Vocabulary!$A:$J,7,)&lt;&gt;"",VLOOKUP($A588,Vocabulary!$A:$J,7,),""),"")</f>
        <v>BEST: Address component with the name officially assigned to a street (runway, passage, square) or to a hamlet and to which addresses can be linked.
BEST = Belgian standard for adresses.
(also see &lt;locn:Thoroughfare&gt;)</v>
      </c>
      <c r="Q588" s="12" t="str">
        <f>IFERROR(IF(VLOOKUP(A588,VocabularyNL!$A:$H,8)=0,"",VLOOKUP(A588,VocabularyNL!$A:$H,8)),"")</f>
        <v>BEST: Adrescomponent met de naam die officieel werd toegekend aan een straat (baan, doorgang, plein) of aan een gehucht en waaraan adressen kunnen zijn gekoppeld.
BEST = Belgische standaard voor adressen.
(zie ook &lt;locn:Thoroughfare&gt;)</v>
      </c>
      <c r="R588" s="12" t="str">
        <f>IFERROR(IF(VLOOKUP(A588,VocabularyFR!$A:$H,8)=0,"",VLOOKUP(A588,VocabularyFR!$A:$H,8)),"")</f>
        <v xml:space="preserve">
BEST: Composant d'adresse avec le nom attribué officiellement à une rue (piste, passage, carré) ou à un hameau et auquel des adresses peuvent être liées.
BEST = standard belge pour les adresses
(voir également &lt;locn:Thoroughfare&gt;)</v>
      </c>
      <c r="S588" s="12" t="str">
        <f>VLOOKUP(Table9[[#This Row],[Id]],Vocabulary!A:K,11)</f>
        <v>no</v>
      </c>
      <c r="T588" s="12" t="str">
        <f>VLOOKUP(Table9[[#This Row],[Id]],Vocabulary!A:L,12)</f>
        <v>yes</v>
      </c>
    </row>
    <row r="589" spans="1:20" ht="115.2" x14ac:dyDescent="0.3">
      <c r="A589" s="4">
        <v>663</v>
      </c>
      <c r="B589" s="12" t="str">
        <f>IF($A589&lt;&gt;"",IF(VLOOKUP($A589,VocabularyAdoption!$A:$K,8,)=0,"",VLOOKUP($A589,VocabularyAdoption!$A:$K,8,)),"")</f>
        <v>Proposed standard</v>
      </c>
      <c r="C589" s="12" t="str">
        <f>IF($A589&lt;&gt;"",VLOOKUP($A589,Vocabulary!$A:$J,6,),"")</f>
        <v>FED</v>
      </c>
      <c r="D589" s="12" t="str">
        <f>IF($A589&lt;&gt;"",VLOOKUP($A589,Vocabulary!$A:$J,8,),"")</f>
        <v>locn</v>
      </c>
      <c r="E589" s="12" t="str">
        <f>IFERROR(VLOOKUP(D589,Prefix!$A:$B,2,),"")</f>
        <v>http://www.w3.org/ns/locn#</v>
      </c>
      <c r="F589" s="12" t="str">
        <f>IF($A589&lt;&gt;"",IF(VLOOKUP($A589,Vocabulary!$A:$J,9,)=0,"",VLOOKUP($A589,Vocabulary!$A:$J,9,)),"")</f>
        <v>locatorDesignator</v>
      </c>
      <c r="G589" s="12" t="str">
        <f>IF($A589&lt;&gt;"",VLOOKUP($A589,Vocabulary!$A:$J,4,),"")</f>
        <v>Location</v>
      </c>
      <c r="H589" s="12" t="str">
        <f>IF($A589&lt;&gt;"",VLOOKUP($A589,Vocabulary!$A:$J,5,),"")</f>
        <v>Property</v>
      </c>
      <c r="I589" s="12" t="str">
        <f>IF(Table9[[#This Row],[URIName]]="",IF(AND(H589="ConceptScheme",LEFT(D589,7) &lt;&gt; "inspire", LEFT(D589,4) &lt;&gt; "oeaw"),CONCATENATE("&lt;",E589,LOWER(IF(F589="",J589,F589)),"&gt;"),CONCATENATE("&lt;",E589,IF(F589="",J589,F589),"&gt;")),CONCATENATE("&lt;",Table9[[#This Row],[URIName]],"&gt;"))</f>
        <v>&lt;locatorDesignator&gt;</v>
      </c>
      <c r="J589" s="12" t="str">
        <f>IF($A589&lt;&gt;"",VLOOKUP($A589,Vocabulary!$A:$J,2,),"")</f>
        <v>houseNumber</v>
      </c>
      <c r="K589" s="12" t="str">
        <f>IFERROR(IF(VLOOKUP(A589,VocabularyNL!$A:$G,6)=0,"",VLOOKUP(A589,VocabularyNL!$A:$G,6)),"")</f>
        <v>Huisnummer</v>
      </c>
      <c r="L589" s="12" t="str">
        <f>IFERROR(IF(VLOOKUP(A589,VocabularyFR!$A:$G,6)=0,"",VLOOKUP(A589,VocabularyFR!$A:$G,6)),"")</f>
        <v>Numéro de la maison</v>
      </c>
      <c r="M589" s="12" t="str">
        <f>IFERROR(IF(VLOOKUP(A589,Vocabulary!$A:$F,3)=0,"",VLOOKUP(A589,Vocabulary!$A:$F,3)),"")</f>
        <v>A number or a sequence of characters that uniquely identifies the locator within the relevant scope(s). The full identification of the locator could include one or more locator designators.</v>
      </c>
      <c r="N589" s="12" t="str">
        <f>IFERROR(IF(VLOOKUP(A589,VocabularyNL!$A:$H,7)=0,"",VLOOKUP(A589,VocabularyNL!$A:$H,7)),"")</f>
        <v>Een aantal of een reeks tekens die de locator op unieke wijze identificeert binnen de relevante scope (s). De volledige identificatie van de locator kan een of meer locator-aanduidingen bevatten.</v>
      </c>
      <c r="O589" s="12" t="str">
        <f>IFERROR(IF(VLOOKUP(A589,VocabularyFR!$A:$H,7)=0,"",VLOOKUP(A589,VocabularyFR!$A:$H,7)),"")</f>
        <v>Un nombre ou une séquence de caractères identifiant de manière unique le localisateur dans la ou les portées pertinentes. L’identification complète du localisateur pourrait inclure un ou plusieurs indicateurs de localisateur.</v>
      </c>
      <c r="P589" s="12" t="str">
        <f>IF($A589&lt;&gt;"",IF(VLOOKUP($A589,Vocabulary!$A:$J,7,)&lt;&gt;"",VLOOKUP($A589,Vocabulary!$A:$J,7,),""),"")</f>
        <v xml:space="preserve">
Alphanumeric code officially assigned to building units (house number), mooring places, stands or parcels.
See https://github.com/belgif/fedvoc/wiki/Mapping-of-a-Belgian-(BEST)-address-on-an-international-address</v>
      </c>
      <c r="Q589" s="12" t="str">
        <f>IFERROR(IF(VLOOKUP(A589,VocabularyNL!$A:$H,8)=0,"",VLOOKUP(A589,VocabularyNL!$A:$H,8)),"")</f>
        <v>Alfanumerieke code officieel toegekend aan gebouweenheden, ligplaatsen, standplaatsen of percelen.
Zie https://github.com/belgif/fedvoc/wiki/Mapping-of-a-Belgian-(BEST)-address-on-an-international-address</v>
      </c>
      <c r="R589" s="12" t="str">
        <f>IFERROR(IF(VLOOKUP(A589,VocabularyFR!$A:$H,8)=0,"",VLOOKUP(A589,VocabularyFR!$A:$H,8)),"")</f>
        <v>Code alphanumérique attribué officiellement à des unités de bâtiment, postes d’amarrage, emplacements ou parcelles.
Voir https://github.com/belgif/fedvoc/wiki/Mapping-of-a-Belgian-(BEST)-address-on-an-international-address</v>
      </c>
      <c r="S589" s="12" t="str">
        <f>VLOOKUP(Table9[[#This Row],[Id]],Vocabulary!A:K,11)</f>
        <v>no</v>
      </c>
      <c r="T589" s="12" t="str">
        <f>VLOOKUP(Table9[[#This Row],[Id]],Vocabulary!A:L,12)</f>
        <v>yes</v>
      </c>
    </row>
    <row r="590" spans="1:20" ht="86.4" x14ac:dyDescent="0.3">
      <c r="A590" s="8">
        <v>664</v>
      </c>
      <c r="B590" s="12" t="str">
        <f>IF($A590&lt;&gt;"",IF(VLOOKUP($A590,VocabularyAdoption!$A:$K,8,)=0,"",VLOOKUP($A590,VocabularyAdoption!$A:$K,8,)),"")</f>
        <v>Proposed standard</v>
      </c>
      <c r="C590" s="12" t="str">
        <f>IF($A590&lt;&gt;"",VLOOKUP($A590,Vocabulary!$A:$J,6,),"")</f>
        <v>FED</v>
      </c>
      <c r="D590" s="12" t="str">
        <f>IF($A590&lt;&gt;"",VLOOKUP($A590,Vocabulary!$A:$J,8,),"")</f>
        <v>inspire-ad</v>
      </c>
      <c r="E590" s="12" t="str">
        <f>IFERROR(VLOOKUP(D590,Prefix!$A:$B,2,),"")</f>
        <v>http://inspire.ec.europa.eu/ont/ad#</v>
      </c>
      <c r="F590" s="12" t="str">
        <f>IF($A590&lt;&gt;"",IF(VLOOKUP($A590,Vocabulary!$A:$J,9,)=0,"",VLOOKUP($A590,Vocabulary!$A:$J,9,)),"")</f>
        <v>ThoroughfareName.name</v>
      </c>
      <c r="G590" s="12" t="str">
        <f>IF($A590&lt;&gt;"",VLOOKUP($A590,Vocabulary!$A:$J,4,),"")</f>
        <v>Location</v>
      </c>
      <c r="H590" s="12" t="str">
        <f>IF($A590&lt;&gt;"",VLOOKUP($A590,Vocabulary!$A:$J,5,),"")</f>
        <v>Property</v>
      </c>
      <c r="I590" s="12" t="str">
        <f>IF(Table9[[#This Row],[URIName]]="",IF(AND(H590="ConceptScheme",LEFT(D590,7) &lt;&gt; "inspire", LEFT(D590,4) &lt;&gt; "oeaw"),CONCATENATE("&lt;",E590,LOWER(IF(F590="",J590,F590)),"&gt;"),CONCATENATE("&lt;",E590,IF(F590="",J590,F590),"&gt;")),CONCATENATE("&lt;",Table9[[#This Row],[URIName]],"&gt;"))</f>
        <v>&lt;ThoroughfareName.name&gt;</v>
      </c>
      <c r="J590" s="12" t="str">
        <f>IF($A590&lt;&gt;"",VLOOKUP($A590,Vocabulary!$A:$J,2,),"")</f>
        <v>streetName</v>
      </c>
      <c r="K590" s="12" t="str">
        <f>IFERROR(IF(VLOOKUP(A590,VocabularyNL!$A:$G,6)=0,"",VLOOKUP(A590,VocabularyNL!$A:$G,6)),"")</f>
        <v>Straatnaam</v>
      </c>
      <c r="L590" s="12" t="str">
        <f>IFERROR(IF(VLOOKUP(A590,VocabularyFR!$A:$G,6)=0,"",VLOOKUP(A590,VocabularyFR!$A:$G,6)),"")</f>
        <v>Nom de la rue</v>
      </c>
      <c r="M590" s="12" t="str">
        <f>IFERROR(IF(VLOOKUP(A590,Vocabulary!$A:$F,3)=0,"",VLOOKUP(A590,Vocabulary!$A:$F,3)),"")</f>
        <v>The name of a passage or way through from one location to another. A thoroughfare is not necessarily a road, it might be a waterway or some other feature. 
Name of the street  (in the sense of spelling, possibly in several languages).</v>
      </c>
      <c r="N590" s="12" t="str">
        <f>IFERROR(IF(VLOOKUP(A590,VocabularyNL!$A:$H,7)=0,"",VLOOKUP(A590,VocabularyNL!$A:$H,7)),"")</f>
        <v>De naam van een passage of een doorgang van de ene naar de andere locatie. Niet noodzakelijkerwijs een weg, het kan een waterweg zijn of een andere functie.
Naam van de straat (in de betekenis van spelling, eventueel in meerdere talen).</v>
      </c>
      <c r="O590" s="12" t="str">
        <f>IFERROR(IF(VLOOKUP(A590,VocabularyFR!$A:$H,7)=0,"",VLOOKUP(A590,VocabularyFR!$A:$H,7)),"")</f>
        <v>Le nom d'un passage ou chemin d'un endroit à un autre. Pas nécessairement une route, il peut s'agir d'une voie navigable ou d'une autre caractéristique.
Nom de la rue (dans le sens de l'orthographe, éventuellement en plusieurs langues).</v>
      </c>
      <c r="P590" s="12" t="str">
        <f>IF($A590&lt;&gt;"",IF(VLOOKUP($A590,Vocabulary!$A:$J,7,)&lt;&gt;"",VLOOKUP($A590,Vocabulary!$A:$J,7,),""),"")</f>
        <v>Name of the street  (in the sense of spelling, possibly in several languages).
See https://github.com/belgif/fedvoc/wiki/Mapping-of-a-Belgian-(BEST)-address-on-an-international-address</v>
      </c>
      <c r="Q590" s="12" t="str">
        <f>IFERROR(IF(VLOOKUP(A590,VocabularyNL!$A:$H,8)=0,"",VLOOKUP(A590,VocabularyNL!$A:$H,8)),"")</f>
        <v>Naam van de straat (in de betekenis van spelling, eventueel in meerdere talen).
Zie https://github.com/belgif/fedvoc/wiki/Mapping-of-a-Belgian-(BEST)-address-on-an-international-address</v>
      </c>
      <c r="R590" s="12" t="str">
        <f>IFERROR(IF(VLOOKUP(A590,VocabularyFR!$A:$H,8)=0,"",VLOOKUP(A590,VocabularyFR!$A:$H,8)),"")</f>
        <v>Nom de la rue (dans le sens de l'orthographe, éventuellement en plusieurs langues).
Voir https://github.com/belgif/fedvoc/wiki/Mapping-of-a-Belgian-(BEST)-address-on-an-international-address</v>
      </c>
      <c r="S590" s="12" t="str">
        <f>VLOOKUP(Table9[[#This Row],[Id]],Vocabulary!A:K,11)</f>
        <v>no</v>
      </c>
      <c r="T590" s="12" t="str">
        <f>VLOOKUP(Table9[[#This Row],[Id]],Vocabulary!A:L,12)</f>
        <v>yes</v>
      </c>
    </row>
    <row r="591" spans="1:20" ht="28.8" x14ac:dyDescent="0.3">
      <c r="A591" s="8">
        <v>666</v>
      </c>
      <c r="B591" s="12" t="str">
        <f>IF($A591&lt;&gt;"",IF(VLOOKUP($A591,VocabularyAdoption!$A:$K,8,)=0,"",VLOOKUP($A591,VocabularyAdoption!$A:$K,8,)),"")</f>
        <v>Proposed standard</v>
      </c>
      <c r="C591" s="12" t="str">
        <f>IF($A591&lt;&gt;"",VLOOKUP($A591,Vocabulary!$A:$J,6,),"")</f>
        <v>FED</v>
      </c>
      <c r="D591" s="12" t="str">
        <f>IF($A591&lt;&gt;"",VLOOKUP($A591,Vocabulary!$A:$J,8,),"")</f>
        <v>fed-loc</v>
      </c>
      <c r="E591" s="12" t="str">
        <f>IFERROR(VLOOKUP(D591,Prefix!$A:$B,2,),"")</f>
        <v>http://vocab.belgif.be/ns/location#</v>
      </c>
      <c r="F591" s="12" t="str">
        <f>IF($A591&lt;&gt;"",IF(VLOOKUP($A591,Vocabulary!$A:$J,9,)=0,"",VLOOKUP($A591,Vocabulary!$A:$J,9,)),"")</f>
        <v/>
      </c>
      <c r="G591" s="12" t="str">
        <f>IF($A591&lt;&gt;"",VLOOKUP($A591,Vocabulary!$A:$J,4,),"")</f>
        <v>Location</v>
      </c>
      <c r="H591" s="12" t="str">
        <f>IF($A591&lt;&gt;"",VLOOKUP($A591,Vocabulary!$A:$J,5,),"")</f>
        <v>Property</v>
      </c>
      <c r="I591" s="12" t="str">
        <f>IF(Table9[[#This Row],[URIName]]="",IF(AND(H591="ConceptScheme",LEFT(D591,7) &lt;&gt; "inspire", LEFT(D591,4) &lt;&gt; "oeaw"),CONCATENATE("&lt;",E591,LOWER(IF(F591="",J591,F591)),"&gt;"),CONCATENATE("&lt;",E591,IF(F591="",J591,F591),"&gt;")),CONCATENATE("&lt;",Table9[[#This Row],[URIName]],"&gt;"))</f>
        <v>&lt;http://vocab.belgif.be/ns/location#streetNameStatus&gt;</v>
      </c>
      <c r="J591" s="12" t="str">
        <f>IF($A591&lt;&gt;"",VLOOKUP($A591,Vocabulary!$A:$J,2,),"")</f>
        <v>streetNameStatus</v>
      </c>
      <c r="K591" s="12" t="str">
        <f>IFERROR(IF(VLOOKUP(A591,VocabularyNL!$A:$G,6)=0,"",VLOOKUP(A591,VocabularyNL!$A:$G,6)),"")</f>
        <v>Status straatnaam</v>
      </c>
      <c r="L591" s="12" t="str">
        <f>IFERROR(IF(VLOOKUP(A591,VocabularyFR!$A:$G,6)=0,"",VLOOKUP(A591,VocabularyFR!$A:$G,6)),"")</f>
        <v>Statut du nom de la rue</v>
      </c>
      <c r="M591" s="12" t="str">
        <f>IFERROR(IF(VLOOKUP(A591,Vocabulary!$A:$F,3)=0,"",VLOOKUP(A591,Vocabulary!$A:$F,3)),"")</f>
        <v>Current state of the streetname.</v>
      </c>
      <c r="N591" s="12" t="str">
        <f>IFERROR(IF(VLOOKUP(A591,VocabularyNL!$A:$H,7)=0,"",VLOOKUP(A591,VocabularyNL!$A:$H,7)),"")</f>
        <v>Actuele toestand van de straatnaam.</v>
      </c>
      <c r="O591" s="12" t="str">
        <f>IFERROR(IF(VLOOKUP(A591,VocabularyFR!$A:$H,7)=0,"",VLOOKUP(A591,VocabularyFR!$A:$H,7)),"")</f>
        <v>État actuel du nom de la rue.</v>
      </c>
      <c r="P591" s="12" t="str">
        <f>IF($A591&lt;&gt;"",IF(VLOOKUP($A591,Vocabulary!$A:$J,7,)&lt;&gt;"",VLOOKUP($A591,Vocabulary!$A:$J,7,),""),"")</f>
        <v/>
      </c>
      <c r="Q591" s="12" t="str">
        <f>IFERROR(IF(VLOOKUP(A591,VocabularyNL!$A:$H,8)=0,"",VLOOKUP(A591,VocabularyNL!$A:$H,8)),"")</f>
        <v/>
      </c>
      <c r="R591" s="12" t="str">
        <f>IFERROR(IF(VLOOKUP(A591,VocabularyFR!$A:$H,8)=0,"",VLOOKUP(A591,VocabularyFR!$A:$H,8)),"")</f>
        <v/>
      </c>
      <c r="S591" s="12" t="str">
        <f>VLOOKUP(Table9[[#This Row],[Id]],Vocabulary!A:K,11)</f>
        <v>no</v>
      </c>
      <c r="T591" s="12" t="str">
        <f>VLOOKUP(Table9[[#This Row],[Id]],Vocabulary!A:L,12)</f>
        <v>yes</v>
      </c>
    </row>
    <row r="592" spans="1:20" ht="28.8" x14ac:dyDescent="0.3">
      <c r="A592" s="8">
        <v>667</v>
      </c>
      <c r="B592" s="12" t="str">
        <f>IF($A592&lt;&gt;"",IF(VLOOKUP($A592,VocabularyAdoption!$A:$K,8,)=0,"",VLOOKUP($A592,VocabularyAdoption!$A:$K,8,)),"")</f>
        <v>Proposed standard</v>
      </c>
      <c r="C592" s="12" t="str">
        <f>IF($A592&lt;&gt;"",VLOOKUP($A592,Vocabulary!$A:$J,6,),"")</f>
        <v>FED</v>
      </c>
      <c r="D592" s="12" t="str">
        <f>IF($A592&lt;&gt;"",VLOOKUP($A592,Vocabulary!$A:$J,8,),"")</f>
        <v>fed-loc</v>
      </c>
      <c r="E592" s="12" t="str">
        <f>IFERROR(VLOOKUP(D592,Prefix!$A:$B,2,),"")</f>
        <v>http://vocab.belgif.be/ns/location#</v>
      </c>
      <c r="F592" s="12" t="str">
        <f>IF($A592&lt;&gt;"",IF(VLOOKUP($A592,Vocabulary!$A:$J,9,)=0,"",VLOOKUP($A592,Vocabulary!$A:$J,9,)),"")</f>
        <v/>
      </c>
      <c r="G592" s="12" t="str">
        <f>IF($A592&lt;&gt;"",VLOOKUP($A592,Vocabulary!$A:$J,4,),"")</f>
        <v>Location</v>
      </c>
      <c r="H592" s="12" t="str">
        <f>IF($A592&lt;&gt;"",VLOOKUP($A592,Vocabulary!$A:$J,5,),"")</f>
        <v>Property</v>
      </c>
      <c r="I592" s="12" t="str">
        <f>IF(Table9[[#This Row],[URIName]]="",IF(AND(H592="ConceptScheme",LEFT(D592,7) &lt;&gt; "inspire", LEFT(D592,4) &lt;&gt; "oeaw"),CONCATENATE("&lt;",E592,LOWER(IF(F592="",J592,F592)),"&gt;"),CONCATENATE("&lt;",E592,IF(F592="",J592,F592),"&gt;")),CONCATENATE("&lt;",Table9[[#This Row],[URIName]],"&gt;"))</f>
        <v>&lt;http://vocab.belgif.be/ns/location#streetNameType&gt;</v>
      </c>
      <c r="J592" s="12" t="str">
        <f>IF($A592&lt;&gt;"",VLOOKUP($A592,Vocabulary!$A:$J,2,),"")</f>
        <v>streetNameType</v>
      </c>
      <c r="K592" s="12" t="str">
        <f>IFERROR(IF(VLOOKUP(A592,VocabularyNL!$A:$G,6)=0,"",VLOOKUP(A592,VocabularyNL!$A:$G,6)),"")</f>
        <v>Type straatnaam</v>
      </c>
      <c r="L592" s="12" t="str">
        <f>IFERROR(IF(VLOOKUP(A592,VocabularyFR!$A:$G,6)=0,"",VLOOKUP(A592,VocabularyFR!$A:$G,6)),"")</f>
        <v>Type de nom de la rue</v>
      </c>
      <c r="M592" s="12" t="str">
        <f>IFERROR(IF(VLOOKUP(A592,Vocabulary!$A:$F,3)=0,"",VLOOKUP(A592,Vocabulary!$A:$F,3)),"")</f>
        <v>Nature of the streetname (see code list).</v>
      </c>
      <c r="N592" s="12" t="str">
        <f>IFERROR(IF(VLOOKUP(A592,VocabularyNL!$A:$H,7)=0,"",VLOOKUP(A592,VocabularyNL!$A:$H,7)),"")</f>
        <v>Aard van de straatnaam (zie codelijst).</v>
      </c>
      <c r="O592" s="12" t="str">
        <f>IFERROR(IF(VLOOKUP(A592,VocabularyFR!$A:$H,7)=0,"",VLOOKUP(A592,VocabularyFR!$A:$H,7)),"")</f>
        <v>Nature du nom de rue (voir liste de codes).</v>
      </c>
      <c r="P592" s="12" t="str">
        <f>IF($A592&lt;&gt;"",IF(VLOOKUP($A592,Vocabulary!$A:$J,7,)&lt;&gt;"",VLOOKUP($A592,Vocabulary!$A:$J,7,),""),"")</f>
        <v/>
      </c>
      <c r="Q592" s="12" t="str">
        <f>IFERROR(IF(VLOOKUP(A592,VocabularyNL!$A:$H,8)=0,"",VLOOKUP(A592,VocabularyNL!$A:$H,8)),"")</f>
        <v/>
      </c>
      <c r="R592" s="12" t="str">
        <f>IFERROR(IF(VLOOKUP(A592,VocabularyFR!$A:$H,8)=0,"",VLOOKUP(A592,VocabularyFR!$A:$H,8)),"")</f>
        <v/>
      </c>
      <c r="S592" s="12" t="str">
        <f>VLOOKUP(Table9[[#This Row],[Id]],Vocabulary!A:K,11)</f>
        <v>no</v>
      </c>
      <c r="T592" s="12" t="str">
        <f>VLOOKUP(Table9[[#This Row],[Id]],Vocabulary!A:L,12)</f>
        <v>yes</v>
      </c>
    </row>
    <row r="593" spans="1:20" ht="28.8" x14ac:dyDescent="0.3">
      <c r="A593" s="8">
        <v>668</v>
      </c>
      <c r="B593" s="12" t="str">
        <f>IF($A593&lt;&gt;"",IF(VLOOKUP($A593,VocabularyAdoption!$A:$K,8,)=0,"",VLOOKUP($A593,VocabularyAdoption!$A:$K,8,)),"")</f>
        <v>Proposed standard</v>
      </c>
      <c r="C593" s="12" t="str">
        <f>IF($A593&lt;&gt;"",VLOOKUP($A593,Vocabulary!$A:$J,6,),"")</f>
        <v>FED</v>
      </c>
      <c r="D593" s="12" t="str">
        <f>IF($A593&lt;&gt;"",VLOOKUP($A593,Vocabulary!$A:$J,8,),"")</f>
        <v>inspire-code</v>
      </c>
      <c r="E593" s="12" t="str">
        <f>IFERROR(VLOOKUP(D593,Prefix!$A:$B,2,),"")</f>
        <v>http://inspire.ec.europa.eu/codelist/</v>
      </c>
      <c r="F593" s="12" t="str">
        <f>IF($A593&lt;&gt;"",IF(VLOOKUP($A593,Vocabulary!$A:$J,9,)=0,"",VLOOKUP($A593,Vocabulary!$A:$J,9,)),"")</f>
        <v>http://inspire.ec.europa.eu/codelist/StatusValue</v>
      </c>
      <c r="G593" s="12" t="str">
        <f>IF($A593&lt;&gt;"",VLOOKUP($A593,Vocabulary!$A:$J,4,),"")</f>
        <v>Location</v>
      </c>
      <c r="H593" s="12" t="str">
        <f>IF($A593&lt;&gt;"",VLOOKUP($A593,Vocabulary!$A:$J,5,),"")</f>
        <v>ConceptScheme</v>
      </c>
      <c r="I593" s="12" t="str">
        <f>IF(Table9[[#This Row],[URIName]]="",IF(AND(H593="ConceptScheme",LEFT(D593,7) &lt;&gt; "inspire", LEFT(D593,4) &lt;&gt; "oeaw"),CONCATENATE("&lt;",E593,LOWER(IF(F593="",J593,F593)),"&gt;"),CONCATENATE("&lt;",E593,IF(F593="",J593,F593),"&gt;")),CONCATENATE("&lt;",Table9[[#This Row],[URIName]],"&gt;"))</f>
        <v>&lt;http://inspire.ec.europa.eu/codelist/StatusValue&gt;</v>
      </c>
      <c r="J593" s="12" t="str">
        <f>IF($A593&lt;&gt;"",VLOOKUP($A593,Vocabulary!$A:$J,2,),"")</f>
        <v>StreetNameStatus</v>
      </c>
      <c r="K593" s="12" t="str">
        <f>IFERROR(IF(VLOOKUP(A593,VocabularyNL!$A:$G,6)=0,"",VLOOKUP(A593,VocabularyNL!$A:$G,6)),"")</f>
        <v>Status straatnaam</v>
      </c>
      <c r="L593" s="12" t="str">
        <f>IFERROR(IF(VLOOKUP(A593,VocabularyFR!$A:$G,6)=0,"",VLOOKUP(A593,VocabularyFR!$A:$G,6)),"")</f>
        <v>Statut du nom de la rue</v>
      </c>
      <c r="M593" s="12" t="str">
        <f>IFERROR(IF(VLOOKUP(A593,Vocabulary!$A:$F,3)=0,"",VLOOKUP(A593,Vocabulary!$A:$F,3)),"")</f>
        <v>Current state of the streetname.</v>
      </c>
      <c r="N593" s="12" t="str">
        <f>IFERROR(IF(VLOOKUP(A593,VocabularyNL!$A:$H,7)=0,"",VLOOKUP(A593,VocabularyNL!$A:$H,7)),"")</f>
        <v>Actuele toestand van de straatnaam.</v>
      </c>
      <c r="O593" s="12" t="str">
        <f>IFERROR(IF(VLOOKUP(A593,VocabularyFR!$A:$H,7)=0,"",VLOOKUP(A593,VocabularyFR!$A:$H,7)),"")</f>
        <v>État actuel du nom de la rue.</v>
      </c>
      <c r="P593" s="12" t="str">
        <f>IF($A593&lt;&gt;"",IF(VLOOKUP($A593,Vocabulary!$A:$J,7,)&lt;&gt;"",VLOOKUP($A593,Vocabulary!$A:$J,7,),""),"")</f>
        <v/>
      </c>
      <c r="Q593" s="12" t="str">
        <f>IFERROR(IF(VLOOKUP(A593,VocabularyNL!$A:$H,8)=0,"",VLOOKUP(A593,VocabularyNL!$A:$H,8)),"")</f>
        <v/>
      </c>
      <c r="R593" s="12" t="str">
        <f>IFERROR(IF(VLOOKUP(A593,VocabularyFR!$A:$H,8)=0,"",VLOOKUP(A593,VocabularyFR!$A:$H,8)),"")</f>
        <v/>
      </c>
      <c r="S593" s="12" t="str">
        <f>VLOOKUP(Table9[[#This Row],[Id]],Vocabulary!A:K,11)</f>
        <v>no</v>
      </c>
      <c r="T593" s="12" t="str">
        <f>VLOOKUP(Table9[[#This Row],[Id]],Vocabulary!A:L,12)</f>
        <v>yes</v>
      </c>
    </row>
    <row r="594" spans="1:20" ht="43.2" x14ac:dyDescent="0.3">
      <c r="A594" s="8">
        <v>669</v>
      </c>
      <c r="B594" s="12" t="str">
        <f>IF($A594&lt;&gt;"",IF(VLOOKUP($A594,VocabularyAdoption!$A:$K,8,)=0,"",VLOOKUP($A594,VocabularyAdoption!$A:$K,8,)),"")</f>
        <v>Proposed standard</v>
      </c>
      <c r="C594" s="12" t="str">
        <f>IF($A594&lt;&gt;"",VLOOKUP($A594,Vocabulary!$A:$J,6,),"")</f>
        <v>FED</v>
      </c>
      <c r="D594" s="12" t="str">
        <f>IF($A594&lt;&gt;"",VLOOKUP($A594,Vocabulary!$A:$J,8,),"")</f>
        <v>fed-thesaurus</v>
      </c>
      <c r="E594" s="12" t="str">
        <f>IFERROR(VLOOKUP(D594,Prefix!$A:$B,2,),"")</f>
        <v>http://vocab.belgif.be/auth/</v>
      </c>
      <c r="F594" s="12" t="str">
        <f>IF($A594&lt;&gt;"",IF(VLOOKUP($A594,Vocabulary!$A:$J,9,)=0,"",VLOOKUP($A594,Vocabulary!$A:$J,9,)),"")</f>
        <v/>
      </c>
      <c r="G594" s="12" t="str">
        <f>IF($A594&lt;&gt;"",VLOOKUP($A594,Vocabulary!$A:$J,4,),"")</f>
        <v>Location</v>
      </c>
      <c r="H594" s="12" t="str">
        <f>IF($A594&lt;&gt;"",VLOOKUP($A594,Vocabulary!$A:$J,5,),"")</f>
        <v>ConceptScheme</v>
      </c>
      <c r="I594" s="12" t="str">
        <f>IF(Table9[[#This Row],[URIName]]="",IF(AND(H594="ConceptScheme",LEFT(D594,7) &lt;&gt; "inspire", LEFT(D594,4) &lt;&gt; "oeaw"),CONCATENATE("&lt;",E594,LOWER(IF(F594="",J594,F594)),"&gt;"),CONCATENATE("&lt;",E594,IF(F594="",J594,F594),"&gt;")),CONCATENATE("&lt;",Table9[[#This Row],[URIName]],"&gt;"))</f>
        <v>&lt;http://vocab.belgif.be/auth/streetnametype&gt;</v>
      </c>
      <c r="J594" s="12" t="str">
        <f>IF($A594&lt;&gt;"",VLOOKUP($A594,Vocabulary!$A:$J,2,),"")</f>
        <v>StreetNameType</v>
      </c>
      <c r="K594" s="12" t="str">
        <f>IFERROR(IF(VLOOKUP(A594,VocabularyNL!$A:$G,6)=0,"",VLOOKUP(A594,VocabularyNL!$A:$G,6)),"")</f>
        <v>Type straatnaam</v>
      </c>
      <c r="L594" s="12" t="str">
        <f>IFERROR(IF(VLOOKUP(A594,VocabularyFR!$A:$G,6)=0,"",VLOOKUP(A594,VocabularyFR!$A:$G,6)),"")</f>
        <v>Type de nom de la rue</v>
      </c>
      <c r="M594" s="12" t="str">
        <f>IFERROR(IF(VLOOKUP(A594,Vocabulary!$A:$F,3)=0,"",VLOOKUP(A594,Vocabulary!$A:$F,3)),"")</f>
        <v>Nature of the streetname (see code list).</v>
      </c>
      <c r="N594" s="12" t="str">
        <f>IFERROR(IF(VLOOKUP(A594,VocabularyNL!$A:$H,7)=0,"",VLOOKUP(A594,VocabularyNL!$A:$H,7)),"")</f>
        <v>Aard van de straatnaam (zie codelijst).</v>
      </c>
      <c r="O594" s="12" t="str">
        <f>IFERROR(IF(VLOOKUP(A594,VocabularyFR!$A:$H,7)=0,"",VLOOKUP(A594,VocabularyFR!$A:$H,7)),"")</f>
        <v>Nature du nom de rue (voir liste de codes).</v>
      </c>
      <c r="P594" s="12" t="str">
        <f>IF($A594&lt;&gt;"",IF(VLOOKUP($A594,Vocabulary!$A:$J,7,)&lt;&gt;"",VLOOKUP($A594,Vocabulary!$A:$J,7,),""),"")</f>
        <v/>
      </c>
      <c r="Q594" s="12" t="str">
        <f>IFERROR(IF(VLOOKUP(A594,VocabularyNL!$A:$H,8)=0,"",VLOOKUP(A594,VocabularyNL!$A:$H,8)),"")</f>
        <v/>
      </c>
      <c r="R594" s="12" t="str">
        <f>IFERROR(IF(VLOOKUP(A594,VocabularyFR!$A:$H,8)=0,"",VLOOKUP(A594,VocabularyFR!$A:$H,8)),"")</f>
        <v/>
      </c>
      <c r="S594" s="12" t="str">
        <f>VLOOKUP(Table9[[#This Row],[Id]],Vocabulary!A:K,11)</f>
        <v>no</v>
      </c>
      <c r="T594" s="12" t="str">
        <f>VLOOKUP(Table9[[#This Row],[Id]],Vocabulary!A:L,12)</f>
        <v>yes</v>
      </c>
    </row>
    <row r="595" spans="1:20" ht="28.8" x14ac:dyDescent="0.3">
      <c r="A595" s="4">
        <v>670</v>
      </c>
      <c r="B595" s="12" t="str">
        <f>IF($A595&lt;&gt;"",IF(VLOOKUP($A595,VocabularyAdoption!$A:$K,8,)=0,"",VLOOKUP($A595,VocabularyAdoption!$A:$K,8,)),"")</f>
        <v>Proposed standard</v>
      </c>
      <c r="C595" s="12" t="str">
        <f>IF($A595&lt;&gt;"",VLOOKUP($A595,Vocabulary!$A:$J,6,),"")</f>
        <v>FED</v>
      </c>
      <c r="D595" s="12" t="str">
        <f>IF($A595&lt;&gt;"",VLOOKUP($A595,Vocabulary!$A:$J,8,),"")</f>
        <v>dcterms</v>
      </c>
      <c r="E595" s="12" t="str">
        <f>IFERROR(VLOOKUP(D595,Prefix!$A:$B,2,),"")</f>
        <v>http://purl.org/dc/terms/</v>
      </c>
      <c r="F595" s="12" t="str">
        <f>IF($A595&lt;&gt;"",IF(VLOOKUP($A595,Vocabulary!$A:$J,9,)=0,"",VLOOKUP($A595,Vocabulary!$A:$J,9,)),"")</f>
        <v/>
      </c>
      <c r="G595" s="12" t="str">
        <f>IF($A595&lt;&gt;"",VLOOKUP($A595,Vocabulary!$A:$J,4,),"")</f>
        <v>Other</v>
      </c>
      <c r="H595" s="12" t="str">
        <f>IF($A595&lt;&gt;"",VLOOKUP($A595,Vocabulary!$A:$J,5,),"")</f>
        <v>Class</v>
      </c>
      <c r="I595" s="12" t="str">
        <f>IF(Table9[[#This Row],[URIName]]="",IF(AND(H595="ConceptScheme",LEFT(D595,7) &lt;&gt; "inspire", LEFT(D595,4) &lt;&gt; "oeaw"),CONCATENATE("&lt;",E595,LOWER(IF(F595="",J595,F595)),"&gt;"),CONCATENATE("&lt;",E595,IF(F595="",J595,F595),"&gt;")),CONCATENATE("&lt;",Table9[[#This Row],[URIName]],"&gt;"))</f>
        <v>&lt;http://purl.org/dc/terms/Agent&gt;</v>
      </c>
      <c r="J595" s="12" t="str">
        <f>IF($A595&lt;&gt;"",VLOOKUP($A595,Vocabulary!$A:$J,2,),"")</f>
        <v>Agent</v>
      </c>
      <c r="K595" s="12" t="str">
        <f>IFERROR(IF(VLOOKUP(A595,VocabularyNL!$A:$G,6)=0,"",VLOOKUP(A595,VocabularyNL!$A:$G,6)),"")</f>
        <v>Agent</v>
      </c>
      <c r="L595" s="12" t="str">
        <f>IFERROR(IF(VLOOKUP(A595,VocabularyFR!$A:$G,6)=0,"",VLOOKUP(A595,VocabularyFR!$A:$G,6)),"")</f>
        <v>Agent</v>
      </c>
      <c r="M595" s="12" t="str">
        <f>IFERROR(IF(VLOOKUP(A595,Vocabulary!$A:$F,3)=0,"",VLOOKUP(A595,Vocabulary!$A:$F,3)),"")</f>
        <v>An entity that is able to carry out actions.
Typically either a natural person or an organization.</v>
      </c>
      <c r="N595" s="12" t="str">
        <f>IFERROR(IF(VLOOKUP(A595,VocabularyNL!$A:$H,7)=0,"",VLOOKUP(A595,VocabularyNL!$A:$H,7)),"")</f>
        <v>Een entiteit die acties kan uitvoeren.
Typisch een natuurlijke persoon of een organisatie.</v>
      </c>
      <c r="O595" s="12" t="str">
        <f>IFERROR(IF(VLOOKUP(A595,VocabularyFR!$A:$H,7)=0,"",VLOOKUP(A595,VocabularyFR!$A:$H,7)),"")</f>
        <v>Une entité capable d'effectuer des actions.
Typiquement, une personne physique ou une organisation.</v>
      </c>
      <c r="P595" s="12" t="str">
        <f>IF($A595&lt;&gt;"",IF(VLOOKUP($A595,Vocabulary!$A:$J,7,)&lt;&gt;"",VLOOKUP($A595,Vocabulary!$A:$J,7,),""),"")</f>
        <v/>
      </c>
      <c r="Q595" s="12" t="str">
        <f>IFERROR(IF(VLOOKUP(A595,VocabularyNL!$A:$H,8)=0,"",VLOOKUP(A595,VocabularyNL!$A:$H,8)),"")</f>
        <v/>
      </c>
      <c r="R595" s="12" t="str">
        <f>IFERROR(IF(VLOOKUP(A595,VocabularyFR!$A:$H,8)=0,"",VLOOKUP(A595,VocabularyFR!$A:$H,8)),"")</f>
        <v/>
      </c>
      <c r="S595" s="12" t="str">
        <f>VLOOKUP(Table9[[#This Row],[Id]],Vocabulary!A:K,11)</f>
        <v>no</v>
      </c>
      <c r="T595" s="12" t="str">
        <f>VLOOKUP(Table9[[#This Row],[Id]],Vocabulary!A:L,12)</f>
        <v>yes</v>
      </c>
    </row>
    <row r="596" spans="1:20" ht="28.8" x14ac:dyDescent="0.3">
      <c r="A596" s="4">
        <v>674</v>
      </c>
      <c r="B596" s="12" t="str">
        <f>IF($A596&lt;&gt;"",IF(VLOOKUP($A596,VocabularyAdoption!$A:$K,8,)=0,"",VLOOKUP($A596,VocabularyAdoption!$A:$K,8,)),"")</f>
        <v>Draft</v>
      </c>
      <c r="C596" s="12" t="str">
        <f>IF($A596&lt;&gt;"",VLOOKUP($A596,Vocabulary!$A:$J,6,),"")</f>
        <v>FED</v>
      </c>
      <c r="D596" s="12" t="str">
        <f>IF($A596&lt;&gt;"",VLOOKUP($A596,Vocabulary!$A:$J,8,),"")</f>
        <v>person</v>
      </c>
      <c r="E596" s="12" t="str">
        <f>IFERROR(VLOOKUP(D596,Prefix!$A:$B,2,),"")</f>
        <v>http://www.w3.org/ns/person#</v>
      </c>
      <c r="F596" s="12" t="str">
        <f>IF($A596&lt;&gt;"",IF(VLOOKUP($A596,Vocabulary!$A:$J,9,)=0,"",VLOOKUP($A596,Vocabulary!$A:$J,9,)),"")</f>
        <v/>
      </c>
      <c r="G596" s="12" t="str">
        <f>IF($A596&lt;&gt;"",VLOOKUP($A596,Vocabulary!$A:$J,4,),"")</f>
        <v>Person</v>
      </c>
      <c r="H596" s="12" t="str">
        <f>IF($A596&lt;&gt;"",VLOOKUP($A596,Vocabulary!$A:$J,5,),"")</f>
        <v>Property</v>
      </c>
      <c r="I596" s="12" t="str">
        <f>IF(Table9[[#This Row],[URIName]]="",IF(AND(H596="ConceptScheme",LEFT(D596,7) &lt;&gt; "inspire", LEFT(D596,4) &lt;&gt; "oeaw"),CONCATENATE("&lt;",E596,LOWER(IF(F596="",J596,F596)),"&gt;"),CONCATENATE("&lt;",E596,IF(F596="",J596,F596),"&gt;")),CONCATENATE("&lt;",Table9[[#This Row],[URIName]],"&gt;"))</f>
        <v>&lt;http://www.w3.org/ns/person#residency&gt;</v>
      </c>
      <c r="J596" s="12" t="str">
        <f>IF($A596&lt;&gt;"",VLOOKUP($A596,Vocabulary!$A:$J,2,),"")</f>
        <v>residency</v>
      </c>
      <c r="K596" s="12" t="str">
        <f>IFERROR(IF(VLOOKUP(A596,VocabularyNL!$A:$G,6)=0,"",VLOOKUP(A596,VocabularyNL!$A:$G,6)),"")</f>
        <v>Resident van</v>
      </c>
      <c r="L596" s="12" t="str">
        <f>IFERROR(IF(VLOOKUP(A596,VocabularyFR!$A:$G,6)=0,"",VLOOKUP(A596,VocabularyFR!$A:$G,6)),"")</f>
        <v>Résident de</v>
      </c>
      <c r="M596" s="12" t="str">
        <f>IFERROR(IF(VLOOKUP(A596,Vocabulary!$A:$F,3)=0,"",VLOOKUP(A596,Vocabulary!$A:$F,3)),"")</f>
        <v>Residency typically provides an individual with a subset of the rights of a citizen.</v>
      </c>
      <c r="N596" s="12" t="str">
        <f>IFERROR(IF(VLOOKUP(A596,VocabularyNL!$A:$H,7)=0,"",VLOOKUP(A596,VocabularyNL!$A:$H,7)),"")</f>
        <v>Residentie (inwonerschap) biedt een individu typisch een deelverzameling van de rechten van een burger.</v>
      </c>
      <c r="O596" s="12" t="str">
        <f>IFERROR(IF(VLOOKUP(A596,VocabularyFR!$A:$H,7)=0,"",VLOOKUP(A596,VocabularyFR!$A:$H,7)),"")</f>
        <v>La résidence fournit généralement à un individu un sous-ensemble des droits d'un citoyen.</v>
      </c>
      <c r="P596" s="12" t="str">
        <f>IF($A596&lt;&gt;"",IF(VLOOKUP($A596,Vocabulary!$A:$J,7,)&lt;&gt;"",VLOOKUP($A596,Vocabulary!$A:$J,7,),""),"")</f>
        <v/>
      </c>
      <c r="Q596" s="12" t="str">
        <f>IFERROR(IF(VLOOKUP(A596,VocabularyNL!$A:$H,8)=0,"",VLOOKUP(A596,VocabularyNL!$A:$H,8)),"")</f>
        <v/>
      </c>
      <c r="R596" s="12" t="str">
        <f>IFERROR(IF(VLOOKUP(A596,VocabularyFR!$A:$H,8)=0,"",VLOOKUP(A596,VocabularyFR!$A:$H,8)),"")</f>
        <v/>
      </c>
      <c r="S596" s="12" t="str">
        <f>VLOOKUP(Table9[[#This Row],[Id]],Vocabulary!A:K,11)</f>
        <v>no</v>
      </c>
      <c r="T596" s="12" t="str">
        <f>VLOOKUP(Table9[[#This Row],[Id]],Vocabulary!A:L,12)</f>
        <v>yes</v>
      </c>
    </row>
    <row r="597" spans="1:20" ht="86.4" x14ac:dyDescent="0.3">
      <c r="A597" s="4">
        <v>675</v>
      </c>
      <c r="B597" s="12" t="str">
        <f>IF($A597&lt;&gt;"",IF(VLOOKUP($A597,VocabularyAdoption!$A:$K,8,)=0,"",VLOOKUP($A597,VocabularyAdoption!$A:$K,8,)),"")</f>
        <v>Draft</v>
      </c>
      <c r="C597" s="12" t="str">
        <f>IF($A597&lt;&gt;"",VLOOKUP($A597,Vocabulary!$A:$J,6,),"")</f>
        <v>FED</v>
      </c>
      <c r="D597" s="12" t="str">
        <f>IF($A597&lt;&gt;"",VLOOKUP($A597,Vocabulary!$A:$J,8,),"")</f>
        <v>person</v>
      </c>
      <c r="E597" s="12" t="str">
        <f>IFERROR(VLOOKUP(D597,Prefix!$A:$B,2,),"")</f>
        <v>http://www.w3.org/ns/person#</v>
      </c>
      <c r="F597" s="12" t="str">
        <f>IF($A597&lt;&gt;"",IF(VLOOKUP($A597,Vocabulary!$A:$J,9,)=0,"",VLOOKUP($A597,Vocabulary!$A:$J,9,)),"")</f>
        <v/>
      </c>
      <c r="G597" s="12" t="str">
        <f>IF($A597&lt;&gt;"",VLOOKUP($A597,Vocabulary!$A:$J,4,),"")</f>
        <v>Person</v>
      </c>
      <c r="H597" s="12" t="str">
        <f>IF($A597&lt;&gt;"",VLOOKUP($A597,Vocabulary!$A:$J,5,),"")</f>
        <v>Property</v>
      </c>
      <c r="I597" s="12" t="str">
        <f>IF(Table9[[#This Row],[URIName]]="",IF(AND(H597="ConceptScheme",LEFT(D597,7) &lt;&gt; "inspire", LEFT(D597,4) &lt;&gt; "oeaw"),CONCATENATE("&lt;",E597,LOWER(IF(F597="",J597,F597)),"&gt;"),CONCATENATE("&lt;",E597,IF(F597="",J597,F597),"&gt;")),CONCATENATE("&lt;",Table9[[#This Row],[URIName]],"&gt;"))</f>
        <v>&lt;http://www.w3.org/ns/person#citizenship&gt;</v>
      </c>
      <c r="J597" s="12" t="str">
        <f>IF($A597&lt;&gt;"",VLOOKUP($A597,Vocabulary!$A:$J,2,),"")</f>
        <v>citizenship</v>
      </c>
      <c r="K597" s="12" t="str">
        <f>IFERROR(IF(VLOOKUP(A597,VocabularyNL!$A:$G,6)=0,"",VLOOKUP(A597,VocabularyNL!$A:$G,6)),"")</f>
        <v>Burger van</v>
      </c>
      <c r="L597" s="12" t="str">
        <f>IFERROR(IF(VLOOKUP(A597,VocabularyFR!$A:$G,6)=0,"",VLOOKUP(A597,VocabularyFR!$A:$G,6)),"")</f>
        <v>Citoyen de</v>
      </c>
      <c r="M597" s="12" t="str">
        <f>IFERROR(IF(VLOOKUP(A597,Vocabulary!$A:$F,3)=0,"",VLOOKUP(A597,Vocabulary!$A:$F,3)),"")</f>
        <v>The citizenship relationship links a Person to a Jurisdiction that has conferred citizenship rights on the individual such as the right to vote, to receive certain protection from the community or the issuance of a passport. Multiple citizenships are recorded as multiple instances of the citizenship relationship.</v>
      </c>
      <c r="N597" s="12" t="str">
        <f>IFERROR(IF(VLOOKUP(A597,VocabularyNL!$A:$H,7)=0,"",VLOOKUP(A597,VocabularyNL!$A:$H,7)),"")</f>
        <v>De burgerschapsrelatie (staatsburgerschap)  verbindt een persoon met een rechtsgebied dat burgerschapsrechten heeft verleend aan het individu, zoals het stemrecht, bepaalde bescherming van de gemeenschap of de uitgifte van een paspoort. 
Meer nationaliteiten worden geregistreerd als meer instanties van de relatie tussen staatsburgerschap.</v>
      </c>
      <c r="O597" s="12" t="str">
        <f>IFERROR(IF(VLOOKUP(A597,VocabularyFR!$A:$H,7)=0,"",VLOOKUP(A597,VocabularyFR!$A:$H,7)),"")</f>
        <v>La relation de citoyenneté lie une personne à une juridiction qui lui a conféré des droits, tels que le droit de voter, le droit de recevoir une certaine protection de la communauté ou la délivrance d'un passeport. 
Les citoyennetés multiples sont enregistrées en tant qu'exemples multiples de la relation de citoyenneté.</v>
      </c>
      <c r="P597" s="12" t="str">
        <f>IF($A597&lt;&gt;"",IF(VLOOKUP($A597,Vocabulary!$A:$J,7,)&lt;&gt;"",VLOOKUP($A597,Vocabulary!$A:$J,7,),""),"")</f>
        <v/>
      </c>
      <c r="Q597" s="12" t="str">
        <f>IFERROR(IF(VLOOKUP(A597,VocabularyNL!$A:$H,8)=0,"",VLOOKUP(A597,VocabularyNL!$A:$H,8)),"")</f>
        <v/>
      </c>
      <c r="R597" s="12" t="str">
        <f>IFERROR(IF(VLOOKUP(A597,VocabularyFR!$A:$H,8)=0,"",VLOOKUP(A597,VocabularyFR!$A:$H,8)),"")</f>
        <v/>
      </c>
      <c r="S597" s="12" t="str">
        <f>VLOOKUP(Table9[[#This Row],[Id]],Vocabulary!A:K,11)</f>
        <v>no</v>
      </c>
      <c r="T597" s="12" t="str">
        <f>VLOOKUP(Table9[[#This Row],[Id]],Vocabulary!A:L,12)</f>
        <v>yes</v>
      </c>
    </row>
    <row r="598" spans="1:20" ht="28.8" x14ac:dyDescent="0.3">
      <c r="A598" s="4">
        <v>676</v>
      </c>
      <c r="B598" s="12" t="str">
        <f>IF($A598&lt;&gt;"",IF(VLOOKUP($A598,VocabularyAdoption!$A:$K,8,)=0,"",VLOOKUP($A598,VocabularyAdoption!$A:$K,8,)),"")</f>
        <v>Draft</v>
      </c>
      <c r="C598" s="12" t="str">
        <f>IF($A598&lt;&gt;"",VLOOKUP($A598,Vocabulary!$A:$J,6,),"")</f>
        <v>FED</v>
      </c>
      <c r="D598" s="12" t="str">
        <f>IF($A598&lt;&gt;"",VLOOKUP($A598,Vocabulary!$A:$J,8,),"")</f>
        <v>dcterms</v>
      </c>
      <c r="E598" s="12" t="str">
        <f>IFERROR(VLOOKUP(D598,Prefix!$A:$B,2,),"")</f>
        <v>http://purl.org/dc/terms/</v>
      </c>
      <c r="F598" s="12" t="str">
        <f>IF($A598&lt;&gt;"",IF(VLOOKUP($A598,Vocabulary!$A:$J,9,)=0,"",VLOOKUP($A598,Vocabulary!$A:$J,9,)),"")</f>
        <v/>
      </c>
      <c r="G598" s="12" t="str">
        <f>IF($A598&lt;&gt;"",VLOOKUP($A598,Vocabulary!$A:$J,4,),"")</f>
        <v>Person</v>
      </c>
      <c r="H598" s="12" t="str">
        <f>IF($A598&lt;&gt;"",VLOOKUP($A598,Vocabulary!$A:$J,5,),"")</f>
        <v>Class</v>
      </c>
      <c r="I598" s="12" t="str">
        <f>IF(Table9[[#This Row],[URIName]]="",IF(AND(H598="ConceptScheme",LEFT(D598,7) &lt;&gt; "inspire", LEFT(D598,4) &lt;&gt; "oeaw"),CONCATENATE("&lt;",E598,LOWER(IF(F598="",J598,F598)),"&gt;"),CONCATENATE("&lt;",E598,IF(F598="",J598,F598),"&gt;")),CONCATENATE("&lt;",Table9[[#This Row],[URIName]],"&gt;"))</f>
        <v>&lt;http://purl.org/dc/terms/Jurisdiction&gt;</v>
      </c>
      <c r="J598" s="12" t="str">
        <f>IF($A598&lt;&gt;"",VLOOKUP($A598,Vocabulary!$A:$J,2,),"")</f>
        <v>Jurisdiction</v>
      </c>
      <c r="K598" s="12" t="str">
        <f>IFERROR(IF(VLOOKUP(A598,VocabularyNL!$A:$G,6)=0,"",VLOOKUP(A598,VocabularyNL!$A:$G,6)),"")</f>
        <v>Jurisdictie</v>
      </c>
      <c r="L598" s="12" t="str">
        <f>IFERROR(IF(VLOOKUP(A598,VocabularyFR!$A:$G,6)=0,"",VLOOKUP(A598,VocabularyFR!$A:$G,6)),"")</f>
        <v>Juridiction</v>
      </c>
      <c r="M598" s="12" t="str">
        <f>IFERROR(IF(VLOOKUP(A598,Vocabulary!$A:$F,3)=0,"",VLOOKUP(A598,Vocabulary!$A:$F,3)),"")</f>
        <v>The extent or range of judicial, law enforcement, or other authority.</v>
      </c>
      <c r="N598" s="12" t="str">
        <f>IFERROR(IF(VLOOKUP(A598,VocabularyNL!$A:$H,7)=0,"",VLOOKUP(A598,VocabularyNL!$A:$H,7)),"")</f>
        <v>De omvang of het bereik van juridische, wetshandhaving of andere autoriteit.</v>
      </c>
      <c r="O598" s="12" t="str">
        <f>IFERROR(IF(VLOOKUP(A598,VocabularyFR!$A:$H,7)=0,"",VLOOKUP(A598,VocabularyFR!$A:$H,7)),"")</f>
        <v>L'étendue ou la gamme des autorités judiciaires, des forces de l'ordre ou autres.</v>
      </c>
      <c r="P598" s="12" t="str">
        <f>IF($A598&lt;&gt;"",IF(VLOOKUP($A598,Vocabulary!$A:$J,7,)&lt;&gt;"",VLOOKUP($A598,Vocabulary!$A:$J,7,),""),"")</f>
        <v/>
      </c>
      <c r="Q598" s="12" t="str">
        <f>IFERROR(IF(VLOOKUP(A598,VocabularyNL!$A:$H,8)=0,"",VLOOKUP(A598,VocabularyNL!$A:$H,8)),"")</f>
        <v/>
      </c>
      <c r="R598" s="12" t="str">
        <f>IFERROR(IF(VLOOKUP(A598,VocabularyFR!$A:$H,8)=0,"",VLOOKUP(A598,VocabularyFR!$A:$H,8)),"")</f>
        <v/>
      </c>
      <c r="S598" s="12" t="str">
        <f>VLOOKUP(Table9[[#This Row],[Id]],Vocabulary!A:K,11)</f>
        <v>no</v>
      </c>
      <c r="T598" s="12" t="str">
        <f>VLOOKUP(Table9[[#This Row],[Id]],Vocabulary!A:L,12)</f>
        <v>yes</v>
      </c>
    </row>
    <row r="599" spans="1:20" ht="43.2" x14ac:dyDescent="0.3">
      <c r="A599" s="4">
        <v>677</v>
      </c>
      <c r="B599" s="12" t="str">
        <f>IF($A599&lt;&gt;"",IF(VLOOKUP($A599,VocabularyAdoption!$A:$K,8,)=0,"",VLOOKUP($A599,VocabularyAdoption!$A:$K,8,)),"")</f>
        <v>Proposed standard</v>
      </c>
      <c r="C599" s="12" t="str">
        <f>IF($A599&lt;&gt;"",VLOOKUP($A599,Vocabulary!$A:$J,6,),"")</f>
        <v>FED</v>
      </c>
      <c r="D599" s="12" t="str">
        <f>IF($A599&lt;&gt;"",VLOOKUP($A599,Vocabulary!$A:$J,8,),"")</f>
        <v>person</v>
      </c>
      <c r="E599" s="12" t="str">
        <f>IFERROR(VLOOKUP(D599,Prefix!$A:$B,2,),"")</f>
        <v>http://www.w3.org/ns/person#</v>
      </c>
      <c r="F599" s="12" t="str">
        <f>IF($A599&lt;&gt;"",IF(VLOOKUP($A599,Vocabulary!$A:$J,9,)=0,"",VLOOKUP($A599,Vocabulary!$A:$J,9,)),"")</f>
        <v/>
      </c>
      <c r="G599" s="12" t="str">
        <f>IF($A599&lt;&gt;"",VLOOKUP($A599,Vocabulary!$A:$J,4,),"")</f>
        <v>Person</v>
      </c>
      <c r="H599" s="12" t="str">
        <f>IF($A599&lt;&gt;"",VLOOKUP($A599,Vocabulary!$A:$J,5,),"")</f>
        <v>Property</v>
      </c>
      <c r="I599" s="12" t="str">
        <f>IF(Table9[[#This Row],[URIName]]="",IF(AND(H599="ConceptScheme",LEFT(D599,7) &lt;&gt; "inspire", LEFT(D599,4) &lt;&gt; "oeaw"),CONCATENATE("&lt;",E599,LOWER(IF(F599="",J599,F599)),"&gt;"),CONCATENATE("&lt;",E599,IF(F599="",J599,F599),"&gt;")),CONCATENATE("&lt;",Table9[[#This Row],[URIName]],"&gt;"))</f>
        <v>&lt;http://www.w3.org/ns/person#countryOfBirth&gt;</v>
      </c>
      <c r="J599" s="12" t="str">
        <f>IF($A599&lt;&gt;"",VLOOKUP($A599,Vocabulary!$A:$J,2,),"")</f>
        <v>countryOfBirth</v>
      </c>
      <c r="K599" s="12" t="str">
        <f>IFERROR(IF(VLOOKUP(A599,VocabularyNL!$A:$G,6)=0,"",VLOOKUP(A599,VocabularyNL!$A:$G,6)),"")</f>
        <v>Geboorteland</v>
      </c>
      <c r="L599" s="12" t="str">
        <f>IFERROR(IF(VLOOKUP(A599,VocabularyFR!$A:$G,6)=0,"",VLOOKUP(A599,VocabularyFR!$A:$G,6)),"")</f>
        <v>Pays de naissance</v>
      </c>
      <c r="M599" s="12" t="str">
        <f>IFERROR(IF(VLOOKUP(A599,Vocabulary!$A:$F,3)=0,"",VLOOKUP(A599,Vocabulary!$A:$F,3)),"")</f>
        <v>The country in which a Person was born.</v>
      </c>
      <c r="N599" s="12" t="str">
        <f>IFERROR(IF(VLOOKUP(A599,VocabularyNL!$A:$H,7)=0,"",VLOOKUP(A599,VocabularyNL!$A:$H,7)),"")</f>
        <v>Het land waar de persoon is geboren.</v>
      </c>
      <c r="O599" s="12" t="str">
        <f>IFERROR(IF(VLOOKUP(A599,VocabularyFR!$A:$H,7)=0,"",VLOOKUP(A599,VocabularyFR!$A:$H,7)),"")</f>
        <v>Pays où la personne est née.</v>
      </c>
      <c r="P599" s="12" t="str">
        <f>IF($A599&lt;&gt;"",IF(VLOOKUP($A599,Vocabulary!$A:$J,7,)&lt;&gt;"",VLOOKUP($A599,Vocabulary!$A:$J,7,),""),"")</f>
        <v>CBSS: country (NIS code) + municipality (string)
NR: NIS code municipality/country</v>
      </c>
      <c r="Q599" s="12" t="str">
        <f>IFERROR(IF(VLOOKUP(A599,VocabularyNL!$A:$H,8)=0,"",VLOOKUP(A599,VocabularyNL!$A:$H,8)),"")</f>
        <v>KSZ: land (NIS-code) + gemeente (string)
RR: NIS-code gemeente / land</v>
      </c>
      <c r="R599" s="12" t="str">
        <f>IFERROR(IF(VLOOKUP(A599,VocabularyFR!$A:$H,8)=0,"",VLOOKUP(A599,VocabularyFR!$A:$H,8)),"")</f>
        <v>BCSS: pays (code INS) + municipalité (string)
Registre National: code de la commune INS / pays</v>
      </c>
      <c r="S599" s="12" t="str">
        <f>VLOOKUP(Table9[[#This Row],[Id]],Vocabulary!A:K,11)</f>
        <v>no</v>
      </c>
      <c r="T599" s="12" t="str">
        <f>VLOOKUP(Table9[[#This Row],[Id]],Vocabulary!A:L,12)</f>
        <v>yes</v>
      </c>
    </row>
    <row r="600" spans="1:20" ht="43.2" x14ac:dyDescent="0.3">
      <c r="A600" s="4">
        <v>678</v>
      </c>
      <c r="B600" s="12" t="str">
        <f>IF($A600&lt;&gt;"",IF(VLOOKUP($A600,VocabularyAdoption!$A:$K,8,)=0,"",VLOOKUP($A600,VocabularyAdoption!$A:$K,8,)),"")</f>
        <v>Proposed standard</v>
      </c>
      <c r="C600" s="12" t="str">
        <f>IF($A600&lt;&gt;"",VLOOKUP($A600,Vocabulary!$A:$J,6,),"")</f>
        <v>FED</v>
      </c>
      <c r="D600" s="12" t="str">
        <f>IF($A600&lt;&gt;"",VLOOKUP($A600,Vocabulary!$A:$J,8,),"")</f>
        <v>person</v>
      </c>
      <c r="E600" s="12" t="str">
        <f>IFERROR(VLOOKUP(D600,Prefix!$A:$B,2,),"")</f>
        <v>http://www.w3.org/ns/person#</v>
      </c>
      <c r="F600" s="12" t="str">
        <f>IF($A600&lt;&gt;"",IF(VLOOKUP($A600,Vocabulary!$A:$J,9,)=0,"",VLOOKUP($A600,Vocabulary!$A:$J,9,)),"")</f>
        <v/>
      </c>
      <c r="G600" s="12" t="str">
        <f>IF($A600&lt;&gt;"",VLOOKUP($A600,Vocabulary!$A:$J,4,),"")</f>
        <v>Person</v>
      </c>
      <c r="H600" s="12" t="str">
        <f>IF($A600&lt;&gt;"",VLOOKUP($A600,Vocabulary!$A:$J,5,),"")</f>
        <v>Property</v>
      </c>
      <c r="I600" s="12" t="str">
        <f>IF(Table9[[#This Row],[URIName]]="",IF(AND(H600="ConceptScheme",LEFT(D600,7) &lt;&gt; "inspire", LEFT(D600,4) &lt;&gt; "oeaw"),CONCATENATE("&lt;",E600,LOWER(IF(F600="",J600,F600)),"&gt;"),CONCATENATE("&lt;",E600,IF(F600="",J600,F600),"&gt;")),CONCATENATE("&lt;",Table9[[#This Row],[URIName]],"&gt;"))</f>
        <v>&lt;http://www.w3.org/ns/person#countryOfDeath&gt;</v>
      </c>
      <c r="J600" s="12" t="str">
        <f>IF($A600&lt;&gt;"",VLOOKUP($A600,Vocabulary!$A:$J,2,),"")</f>
        <v>countryOfDeath</v>
      </c>
      <c r="K600" s="12" t="str">
        <f>IFERROR(IF(VLOOKUP(A600,VocabularyNL!$A:$G,6)=0,"",VLOOKUP(A600,VocabularyNL!$A:$G,6)),"")</f>
        <v>Land van overlijden</v>
      </c>
      <c r="L600" s="12" t="str">
        <f>IFERROR(IF(VLOOKUP(A600,VocabularyFR!$A:$G,6)=0,"",VLOOKUP(A600,VocabularyFR!$A:$G,6)),"")</f>
        <v>Pays de décès</v>
      </c>
      <c r="M600" s="12" t="str">
        <f>IFERROR(IF(VLOOKUP(A600,Vocabulary!$A:$F,3)=0,"",VLOOKUP(A600,Vocabulary!$A:$F,3)),"")</f>
        <v>The country in which a Person died.</v>
      </c>
      <c r="N600" s="12" t="str">
        <f>IFERROR(IF(VLOOKUP(A600,VocabularyNL!$A:$H,7)=0,"",VLOOKUP(A600,VocabularyNL!$A:$H,7)),"")</f>
        <v>Het land waar de persoon is overleden.</v>
      </c>
      <c r="O600" s="12" t="str">
        <f>IFERROR(IF(VLOOKUP(A600,VocabularyFR!$A:$H,7)=0,"",VLOOKUP(A600,VocabularyFR!$A:$H,7)),"")</f>
        <v>Pays où la personne est décédée.</v>
      </c>
      <c r="P600" s="12" t="str">
        <f>IF($A600&lt;&gt;"",IF(VLOOKUP($A600,Vocabulary!$A:$J,7,)&lt;&gt;"",VLOOKUP($A600,Vocabulary!$A:$J,7,),""),"")</f>
        <v>CBSS: country (NIS code) + municipality (string)
NR: NIS code municipality/country</v>
      </c>
      <c r="Q600" s="12" t="str">
        <f>IFERROR(IF(VLOOKUP(A600,VocabularyNL!$A:$H,8)=0,"",VLOOKUP(A600,VocabularyNL!$A:$H,8)),"")</f>
        <v>KSZ: land (NIS-code) + gemeente (string)
RR: NIS-code gemeente / land</v>
      </c>
      <c r="R600" s="12" t="str">
        <f>IFERROR(IF(VLOOKUP(A600,VocabularyFR!$A:$H,8)=0,"",VLOOKUP(A600,VocabularyFR!$A:$H,8)),"")</f>
        <v>BCSS: pays (code INS) + municipalité (string)
Registre National: code de la commune INS / pays</v>
      </c>
      <c r="S600" s="12" t="str">
        <f>VLOOKUP(Table9[[#This Row],[Id]],Vocabulary!A:K,11)</f>
        <v>no</v>
      </c>
      <c r="T600" s="12" t="str">
        <f>VLOOKUP(Table9[[#This Row],[Id]],Vocabulary!A:L,12)</f>
        <v>yes</v>
      </c>
    </row>
    <row r="601" spans="1:20" ht="72" x14ac:dyDescent="0.3">
      <c r="A601" s="4">
        <v>679</v>
      </c>
      <c r="B601" s="12" t="str">
        <f>IF($A601&lt;&gt;"",IF(VLOOKUP($A601,VocabularyAdoption!$A:$K,8,)=0,"",VLOOKUP($A601,VocabularyAdoption!$A:$K,8,)),"")</f>
        <v>Proposed standard</v>
      </c>
      <c r="C601" s="12" t="str">
        <f>IF($A601&lt;&gt;"",VLOOKUP($A601,Vocabulary!$A:$J,6,),"")</f>
        <v>FED</v>
      </c>
      <c r="D601" s="12" t="str">
        <f>IF($A601&lt;&gt;"",VLOOKUP($A601,Vocabulary!$A:$J,8,),"")</f>
        <v>adms</v>
      </c>
      <c r="E601" s="12" t="str">
        <f>IFERROR(VLOOKUP(D601,Prefix!$A:$B,2,),"")</f>
        <v>http://www.w3.org/ns/adms#</v>
      </c>
      <c r="F601" s="12" t="str">
        <f>IF($A601&lt;&gt;"",IF(VLOOKUP($A601,Vocabulary!$A:$J,9,)=0,"",VLOOKUP($A601,Vocabulary!$A:$J,9,)),"")</f>
        <v/>
      </c>
      <c r="G601" s="12" t="str">
        <f>IF($A601&lt;&gt;"",VLOOKUP($A601,Vocabulary!$A:$J,4,),"")</f>
        <v>Generic</v>
      </c>
      <c r="H601" s="12" t="str">
        <f>IF($A601&lt;&gt;"",VLOOKUP($A601,Vocabulary!$A:$J,5,),"")</f>
        <v>Property</v>
      </c>
      <c r="I601" s="12" t="str">
        <f>IF(Table9[[#This Row],[URIName]]="",IF(AND(H601="ConceptScheme",LEFT(D601,7) &lt;&gt; "inspire", LEFT(D601,4) &lt;&gt; "oeaw"),CONCATENATE("&lt;",E601,LOWER(IF(F601="",J601,F601)),"&gt;"),CONCATENATE("&lt;",E601,IF(F601="",J601,F601),"&gt;")),CONCATENATE("&lt;",Table9[[#This Row],[URIName]],"&gt;"))</f>
        <v>&lt;http://www.w3.org/ns/adms#identifier&gt;</v>
      </c>
      <c r="J601" s="12" t="str">
        <f>IF($A601&lt;&gt;"",VLOOKUP($A601,Vocabulary!$A:$J,2,),"")</f>
        <v>identifier</v>
      </c>
      <c r="K601" s="12" t="str">
        <f>IFERROR(IF(VLOOKUP(A601,VocabularyNL!$A:$G,6)=0,"",VLOOKUP(A601,VocabularyNL!$A:$G,6)),"")</f>
        <v>Identifier (complex)</v>
      </c>
      <c r="L601" s="12" t="str">
        <f>IFERROR(IF(VLOOKUP(A601,VocabularyFR!$A:$G,6)=0,"",VLOOKUP(A601,VocabularyFR!$A:$G,6)),"")</f>
        <v>Identifiant (complexe)</v>
      </c>
      <c r="M601" s="12" t="str">
        <f>IFERROR(IF(VLOOKUP(A601,Vocabulary!$A:$F,3)=0,"",VLOOKUP(A601,Vocabulary!$A:$F,3)),"")</f>
        <v>adms:identifier is used to link any resource to an instance of adms:Identifier which is its range. 
N.B. it is not appropriate to use dcterms:identifer to link to the Identifier class as its range is rdfs:Literal. ADMS uses this to provide any identifier for the Asset.</v>
      </c>
      <c r="N601" s="12" t="str">
        <f>IFERROR(IF(VLOOKUP(A601,VocabularyNL!$A:$H,7)=0,"",VLOOKUP(A601,VocabularyNL!$A:$H,7)),"")</f>
        <v>adms:identifier wordt gebruikt om een resource te koppelen aan een instantie van adms:Identifier, wat zijn bereik is.
N.B. het is niet gepast om dcterms:identifer te gebruiken om te linken naar de klasse Identifier, aangezien het bereik rdfs:Literal is. ADMS gebruikt dit om een ID voor de asset te verschaffen.</v>
      </c>
      <c r="O601" s="12" t="str">
        <f>IFERROR(IF(VLOOKUP(A601,VocabularyFR!$A:$H,7)=0,"",VLOOKUP(A601,VocabularyFR!$A:$H,7)),"")</f>
        <v>adms:identifier est utilisé pour lier n'importe quelle ressource à une instance de adms:Identifier qui correspond à sa plage.
N.B. il n'est pas approprié d'utiliser dcterms:identifier pour établir un lien avec la classe d'identifiant, car sa plage est rdfs:Literal. ADMS l'utilise pour fournir un identifiant pour l'actif.</v>
      </c>
      <c r="P601" s="12" t="str">
        <f>IF($A601&lt;&gt;"",IF(VLOOKUP($A601,Vocabulary!$A:$J,7,)&lt;&gt;"",VLOOKUP($A601,Vocabulary!$A:$J,7,),""),"")</f>
        <v/>
      </c>
      <c r="Q601" s="12" t="str">
        <f>IFERROR(IF(VLOOKUP(A601,VocabularyNL!$A:$H,8)=0,"",VLOOKUP(A601,VocabularyNL!$A:$H,8)),"")</f>
        <v/>
      </c>
      <c r="R601" s="12" t="str">
        <f>IFERROR(IF(VLOOKUP(A601,VocabularyFR!$A:$H,8)=0,"",VLOOKUP(A601,VocabularyFR!$A:$H,8)),"")</f>
        <v/>
      </c>
      <c r="S601" s="12" t="str">
        <f>VLOOKUP(Table9[[#This Row],[Id]],Vocabulary!A:K,11)</f>
        <v>no</v>
      </c>
      <c r="T601" s="12" t="str">
        <f>VLOOKUP(Table9[[#This Row],[Id]],Vocabulary!A:L,12)</f>
        <v>yes</v>
      </c>
    </row>
    <row r="602" spans="1:20" ht="72" x14ac:dyDescent="0.3">
      <c r="A602" s="28">
        <v>680</v>
      </c>
      <c r="B602" s="31" t="str">
        <f>IF($A602&lt;&gt;"",IF(VLOOKUP($A602,VocabularyAdoption!$A:$K,8,)=0,"",VLOOKUP($A602,VocabularyAdoption!$A:$K,8,)),"")</f>
        <v>Proposed standard</v>
      </c>
      <c r="C602" s="31" t="str">
        <f>IF($A602&lt;&gt;"",VLOOKUP($A602,Vocabulary!$A:$J,6,),"")</f>
        <v>FED</v>
      </c>
      <c r="D602" s="31" t="str">
        <f>IF($A602&lt;&gt;"",VLOOKUP($A602,Vocabulary!$A:$J,8,),"")</f>
        <v>dcterms</v>
      </c>
      <c r="E602" s="31" t="str">
        <f>IFERROR(VLOOKUP(D602,Prefix!$A:$B,2,),"")</f>
        <v>http://purl.org/dc/terms/</v>
      </c>
      <c r="F602" s="31" t="str">
        <f>IF($A602&lt;&gt;"",IF(VLOOKUP($A602,Vocabulary!$A:$J,9,)=0,"",VLOOKUP($A602,Vocabulary!$A:$J,9,)),"")</f>
        <v/>
      </c>
      <c r="G602" s="31" t="str">
        <f>IF($A602&lt;&gt;"",VLOOKUP($A602,Vocabulary!$A:$J,4,),"")</f>
        <v>Generic</v>
      </c>
      <c r="H602" s="31" t="str">
        <f>IF($A602&lt;&gt;"",VLOOKUP($A602,Vocabulary!$A:$J,5,),"")</f>
        <v>Property</v>
      </c>
      <c r="I602" s="31" t="str">
        <f>IF(Table9[[#This Row],[URIName]]="",IF(AND(H602="ConceptScheme",LEFT(D602,7) &lt;&gt; "inspire", LEFT(D602,4) &lt;&gt; "oeaw"),CONCATENATE("&lt;",E602,LOWER(IF(F602="",J602,F602)),"&gt;"),CONCATENATE("&lt;",E602,IF(F602="",J602,F602),"&gt;")),CONCATENATE("&lt;",Table9[[#This Row],[URIName]],"&gt;"))</f>
        <v>&lt;http://purl.org/dc/terms/identifier&gt;</v>
      </c>
      <c r="J602" s="31" t="str">
        <f>IF($A602&lt;&gt;"",VLOOKUP($A602,Vocabulary!$A:$J,2,),"")</f>
        <v>identifier</v>
      </c>
      <c r="K602" s="31" t="str">
        <f>IFERROR(IF(VLOOKUP(A602,VocabularyNL!$A:$G,6)=0,"",VLOOKUP(A602,VocabularyNL!$A:$G,6)),"")</f>
        <v>Identifier (simpel)</v>
      </c>
      <c r="L602" s="31" t="str">
        <f>IFERROR(IF(VLOOKUP(A602,VocabularyFR!$A:$G,6)=0,"",VLOOKUP(A602,VocabularyFR!$A:$G,6)),"")</f>
        <v>Identifiant (simple)</v>
      </c>
      <c r="M602" s="12" t="str">
        <f>IFERROR(IF(VLOOKUP(A602,Vocabulary!$A:$F,3)=0,"",VLOOKUP(A602,Vocabulary!$A:$F,3)),"")</f>
        <v>Recommended best practice is to identify the resource by means of a string conforming to a formal identification system. 
An unambiguous reference to the resource within a given context.</v>
      </c>
      <c r="N602" s="31" t="str">
        <f>IFERROR(IF(VLOOKUP(A602,VocabularyNL!$A:$H,7)=0,"",VLOOKUP(A602,VocabularyNL!$A:$H,7)),"")</f>
        <v>Aanbevolen beste praktijk is om de bron te identificeren door middel van een string die overeenkomt met een formeel identificatiesysteem.
Een eenduidige verwijzing naar de bron binnen een bepaalde context.</v>
      </c>
      <c r="O602" s="31" t="str">
        <f>IFERROR(IF(VLOOKUP(A602,VocabularyFR!$A:$H,7)=0,"",VLOOKUP(A602,VocabularyFR!$A:$H,7)),"")</f>
        <v>La meilleure pratique recommandée consiste à identifier la ressource à l'aide d'une chaîne conforme à un système d'identification formel.
Une référence non ambiguë à la ressource dans un contexte donné.</v>
      </c>
      <c r="P602" s="31" t="str">
        <f>IF($A602&lt;&gt;"",IF(VLOOKUP($A602,Vocabulary!$A:$J,7,)&lt;&gt;"",VLOOKUP($A602,Vocabulary!$A:$J,7,),""),"")</f>
        <v/>
      </c>
      <c r="Q602" s="31" t="str">
        <f>IFERROR(IF(VLOOKUP(A602,VocabularyNL!$A:$H,8)=0,"",VLOOKUP(A602,VocabularyNL!$A:$H,8)),"")</f>
        <v/>
      </c>
      <c r="R602" s="31" t="str">
        <f>IFERROR(IF(VLOOKUP(A602,VocabularyFR!$A:$H,8)=0,"",VLOOKUP(A602,VocabularyFR!$A:$H,8)),"")</f>
        <v/>
      </c>
      <c r="S602" s="12" t="str">
        <f>VLOOKUP(Table9[[#This Row],[Id]],Vocabulary!A:K,11)</f>
        <v>no</v>
      </c>
      <c r="T602" s="12" t="str">
        <f>VLOOKUP(Table9[[#This Row],[Id]],Vocabulary!A:L,12)</f>
        <v>yes</v>
      </c>
    </row>
    <row r="603" spans="1:20" ht="100.8" x14ac:dyDescent="0.3">
      <c r="A603" s="4">
        <v>681</v>
      </c>
      <c r="B603" s="12" t="str">
        <f>IF($A603&lt;&gt;"",IF(VLOOKUP($A603,VocabularyAdoption!$A:$K,8,)=0,"",VLOOKUP($A603,VocabularyAdoption!$A:$K,8,)),"")</f>
        <v>Proposed standard</v>
      </c>
      <c r="C603" s="12" t="str">
        <f>IF($A603&lt;&gt;"",VLOOKUP($A603,Vocabulary!$A:$J,6,),"")</f>
        <v>FED</v>
      </c>
      <c r="D603" s="12" t="str">
        <f>IF($A603&lt;&gt;"",VLOOKUP($A603,Vocabulary!$A:$J,8,),"")</f>
        <v>fed-thesaurus</v>
      </c>
      <c r="E603" s="12" t="str">
        <f>IFERROR(VLOOKUP(D603,Prefix!$A:$B,2,),"")</f>
        <v>http://vocab.belgif.be/auth/</v>
      </c>
      <c r="F603" s="12" t="str">
        <f>IF($A603&lt;&gt;"",IF(VLOOKUP($A603,Vocabulary!$A:$J,9,)=0,"",VLOOKUP($A603,Vocabulary!$A:$J,9,)),"")</f>
        <v/>
      </c>
      <c r="G603" s="12" t="str">
        <f>IF($A603&lt;&gt;"",VLOOKUP($A603,Vocabulary!$A:$J,4,),"")</f>
        <v>Organization</v>
      </c>
      <c r="H603" s="12" t="str">
        <f>IF($A603&lt;&gt;"",VLOOKUP($A603,Vocabulary!$A:$J,5,),"")</f>
        <v>ConceptScheme</v>
      </c>
      <c r="I603" s="12" t="str">
        <f>IF(Table9[[#This Row],[URIName]]="",IF(AND(H603="ConceptScheme",LEFT(D603,7) &lt;&gt; "inspire", LEFT(D603,4) &lt;&gt; "oeaw"),CONCATENATE("&lt;",E603,LOWER(IF(F603="",J603,F603)),"&gt;"),CONCATENATE("&lt;",E603,IF(F603="",J603,F603),"&gt;")),CONCATENATE("&lt;",Table9[[#This Row],[URIName]],"&gt;"))</f>
        <v>&lt;http://vocab.belgif.be/auth/quality&gt;</v>
      </c>
      <c r="J603" s="12" t="str">
        <f>IF($A603&lt;&gt;"",VLOOKUP($A603,Vocabulary!$A:$J,2,),"")</f>
        <v>Quality</v>
      </c>
      <c r="K603" s="12" t="str">
        <f>IFERROR(IF(VLOOKUP(A603,VocabularyNL!$A:$G,6)=0,"",VLOOKUP(A603,VocabularyNL!$A:$G,6)),"")</f>
        <v>Hoedanigheid</v>
      </c>
      <c r="L603" s="12" t="str">
        <f>IFERROR(IF(VLOOKUP(A603,VocabularyFR!$A:$G,6)=0,"",VLOOKUP(A603,VocabularyFR!$A:$G,6)),"")</f>
        <v>Qualité</v>
      </c>
      <c r="M603" s="12" t="str">
        <f>IFERROR(IF(VLOOKUP(A603,Vocabulary!$A:$F,3)=0,"",VLOOKUP(A603,Vocabulary!$A:$F,3)),"")</f>
        <v>The conceptscheme "Quality" contains the different qualities allowed by the administration to an organization.
These are qualities that the organization is known to, such as VAT-liable, "Employer".
The quality can be in different stages: 'in application', 'refused', 'awarded', ...</v>
      </c>
      <c r="N603" s="12" t="str">
        <f>IFERROR(IF(VLOOKUP(A603,VocabularyNL!$A:$H,7)=0,"",VLOOKUP(A603,VocabularyNL!$A:$H,7)),"")</f>
        <v>Het conceptscheme "Hoedanigheid" bevat de verschillende hoedanigheden die toegestaan zijn door de administratie aan de onderneming.
Het gaat om hoedanigheden waaronder de onderneming gekend is, zoals 'BTW-plichtige’, ‘Werkgever’.
De hoedanigheid kan zich in verschillende stadia bevinden: 'in aanvraag', 'geweigerd', 'toegekend', ...</v>
      </c>
      <c r="O603" s="12" t="str">
        <f>IFERROR(IF(VLOOKUP(A603,VocabularyFR!$A:$H,7)=0,"",VLOOKUP(A603,VocabularyFR!$A:$H,7)),"")</f>
        <v>Le conceptscheme "Qualité" contient les différentes qualités autorisées par l'administration à l'entreprise.
Ce sont des qualités que l’entreprise connaît, telles que «assujetti à la TVA», «employeur».
La qualité peut être à différentes étapes: "en application", "refusée", "attribuée", ...</v>
      </c>
      <c r="P603" s="12" t="str">
        <f>IF($A603&lt;&gt;"",IF(VLOOKUP($A603,Vocabulary!$A:$J,7,)&lt;&gt;"",VLOOKUP($A603,Vocabulary!$A:$J,7,),""),"")</f>
        <v>see https://economie.fgov.be/en/themes/enterprises/crossroads-bank-enterprises/services-administrations/tables-codes (KBO-codes-quality-aut-activities.xls, tab 'Quality' )</v>
      </c>
      <c r="Q603" s="12" t="str">
        <f>IFERROR(IF(VLOOKUP(A603,VocabularyNL!$A:$H,8)=0,"",VLOOKUP(A603,VocabularyNL!$A:$H,8)),"")</f>
        <v>zie https://economie.fgov.be/nl/themas/ondernemingen/kruispuntbank-van/diensten-voor-administraties/codetabellen (KBO-codes-quality-aut-activities.xls tab 'Quality' )</v>
      </c>
      <c r="R603" s="12" t="str">
        <f>IFERROR(IF(VLOOKUP(A603,VocabularyFR!$A:$H,8)=0,"",VLOOKUP(A603,VocabularyFR!$A:$H,8)),"")</f>
        <v>voir https://economie.fgov.be/fr/themes/entreprises/banque-carrefour-des/services-pour-les/tables-de-codes (KBO-codes-quality-aut-activities.xls, onglet 'Quality' )</v>
      </c>
      <c r="S603" s="12" t="str">
        <f>VLOOKUP(Table9[[#This Row],[Id]],Vocabulary!A:K,11)</f>
        <v>no</v>
      </c>
      <c r="T603" s="12" t="str">
        <f>VLOOKUP(Table9[[#This Row],[Id]],Vocabulary!A:L,12)</f>
        <v>yes</v>
      </c>
    </row>
    <row r="604" spans="1:20" ht="86.4" x14ac:dyDescent="0.3">
      <c r="A604" s="28">
        <v>682</v>
      </c>
      <c r="B604" s="12" t="str">
        <f>IF($A604&lt;&gt;"",IF(VLOOKUP($A604,VocabularyAdoption!$A:$K,8,)=0,"",VLOOKUP($A604,VocabularyAdoption!$A:$K,8,)),"")</f>
        <v>Draft</v>
      </c>
      <c r="C604" s="12" t="str">
        <f>IF($A604&lt;&gt;"",VLOOKUP($A604,Vocabulary!$A:$J,6,),"")</f>
        <v>FED</v>
      </c>
      <c r="D604" s="12" t="str">
        <f>IF($A604&lt;&gt;"",VLOOKUP($A604,Vocabulary!$A:$J,8,),"")</f>
        <v>fed-thesaurus</v>
      </c>
      <c r="E604" s="12" t="str">
        <f>IFERROR(VLOOKUP(D604,Prefix!$A:$B,2,),"")</f>
        <v>http://vocab.belgif.be/auth/</v>
      </c>
      <c r="F604" s="12" t="str">
        <f>IF($A604&lt;&gt;"",IF(VLOOKUP($A604,Vocabulary!$A:$J,9,)=0,"",VLOOKUP($A604,Vocabulary!$A:$J,9,)),"")</f>
        <v/>
      </c>
      <c r="G604" s="12" t="str">
        <f>IF($A604&lt;&gt;"",VLOOKUP($A604,Vocabulary!$A:$J,4,),"")</f>
        <v>Organization</v>
      </c>
      <c r="H604" s="12" t="str">
        <f>IF($A604&lt;&gt;"",VLOOKUP($A604,Vocabulary!$A:$J,5,),"")</f>
        <v>Property</v>
      </c>
      <c r="I604" s="12" t="str">
        <f>IF(Table9[[#This Row],[URIName]]="",IF(AND(H604="ConceptScheme",LEFT(D604,7) &lt;&gt; "inspire", LEFT(D604,4) &lt;&gt; "oeaw"),CONCATENATE("&lt;",E604,LOWER(IF(F604="",J604,F604)),"&gt;"),CONCATENATE("&lt;",E604,IF(F604="",J604,F604),"&gt;")),CONCATENATE("&lt;",Table9[[#This Row],[URIName]],"&gt;"))</f>
        <v>&lt;http://vocab.belgif.be/auth/quality&gt;</v>
      </c>
      <c r="J604" s="12" t="str">
        <f>IF($A604&lt;&gt;"",VLOOKUP($A604,Vocabulary!$A:$J,2,),"")</f>
        <v>quality</v>
      </c>
      <c r="K604" s="12" t="str">
        <f>IFERROR(IF(VLOOKUP(A604,VocabularyNL!$A:$G,6)=0,"",VLOOKUP(A604,VocabularyNL!$A:$G,6)),"")</f>
        <v>hoedanigheid</v>
      </c>
      <c r="L604" s="12" t="str">
        <f>IFERROR(IF(VLOOKUP(A604,VocabularyFR!$A:$G,6)=0,"",VLOOKUP(A604,VocabularyFR!$A:$G,6)),"")</f>
        <v>qualité</v>
      </c>
      <c r="M604" s="12" t="str">
        <f>IFERROR(IF(VLOOKUP(A604,Vocabulary!$A:$F,3)=0,"",VLOOKUP(A604,Vocabulary!$A:$F,3)),"")</f>
        <v>A qualities is allowed by the administration to a company.
A quality that the company is known to, can be VAT-liable, "Employer"...
The quality can be in different stages: 'in application', 'refused', 'awarded', ...</v>
      </c>
      <c r="N604" s="12" t="str">
        <f>IFERROR(IF(VLOOKUP(A604,VocabularyNL!$A:$H,7)=0,"",VLOOKUP(A604,VocabularyNL!$A:$H,7)),"")</f>
        <v>Een hoedanigheid is door de administratie toegestaan aan een bedrijf.
Het gaat om hoedanigheden waaronder de onderneming gekend is, zoals 'BTW-plichtige’, ‘Werkgever’.
De hoedanigheid kan zich in verschillende stadia bevinden: 'in aanvraag', 'geweigerd', 'toegekend', ...</v>
      </c>
      <c r="O604" s="12" t="str">
        <f>IFERROR(IF(VLOOKUP(A604,VocabularyFR!$A:$H,7)=0,"",VLOOKUP(A604,VocabularyFR!$A:$H,7)),"")</f>
        <v>Une qualité est autorisée par l'administration à l'entreprise.
Ce sont des qualités que l’entreprise connaît, telles que «assujetti à la TVA», «employeur».
La qualité peut être à différentes étapes: "en application", "refusée", "attribuée", ...</v>
      </c>
      <c r="P604" s="12" t="str">
        <f>IF($A604&lt;&gt;"",IF(VLOOKUP($A604,Vocabulary!$A:$J,7,)&lt;&gt;"",VLOOKUP($A604,Vocabulary!$A:$J,7,),""),"")</f>
        <v/>
      </c>
      <c r="Q604" s="12" t="str">
        <f>IFERROR(IF(VLOOKUP(A604,VocabularyNL!$A:$H,8)=0,"",VLOOKUP(A604,VocabularyNL!$A:$H,8)),"")</f>
        <v/>
      </c>
      <c r="R604" s="12" t="str">
        <f>IFERROR(IF(VLOOKUP(A604,VocabularyFR!$A:$H,8)=0,"",VLOOKUP(A604,VocabularyFR!$A:$H,8)),"")</f>
        <v/>
      </c>
      <c r="S604" s="12" t="str">
        <f>VLOOKUP(Table9[[#This Row],[Id]],Vocabulary!A:K,11)</f>
        <v>no</v>
      </c>
      <c r="T604" s="12" t="str">
        <f>VLOOKUP(Table9[[#This Row],[Id]],Vocabulary!A:L,12)</f>
        <v>yes</v>
      </c>
    </row>
    <row r="605" spans="1:20" ht="28.8" x14ac:dyDescent="0.3">
      <c r="A605" s="28">
        <v>683</v>
      </c>
      <c r="B605" s="31" t="str">
        <f>IF($A605&lt;&gt;"",IF(VLOOKUP($A605,VocabularyAdoption!$A:$K,8,)=0,"",VLOOKUP($A605,VocabularyAdoption!$A:$K,8,)),"")</f>
        <v>Draft</v>
      </c>
      <c r="C605" s="31" t="str">
        <f>IF($A605&lt;&gt;"",VLOOKUP($A605,Vocabulary!$A:$J,6,),"")</f>
        <v>FED</v>
      </c>
      <c r="D605" s="31" t="str">
        <f>IF($A605&lt;&gt;"",VLOOKUP($A605,Vocabulary!$A:$J,8,),"")</f>
        <v>fed-per</v>
      </c>
      <c r="E605" s="31" t="str">
        <f>IFERROR(VLOOKUP(D605,Prefix!$A:$B,2,),"")</f>
        <v>http://vocab.belgif.be/ns/person#</v>
      </c>
      <c r="F605" s="31" t="str">
        <f>IF($A605&lt;&gt;"",IF(VLOOKUP($A605,Vocabulary!$A:$J,9,)=0,"",VLOOKUP($A605,Vocabulary!$A:$J,9,)),"")</f>
        <v/>
      </c>
      <c r="G605" s="31" t="str">
        <f>IF($A605&lt;&gt;"",VLOOKUP($A605,Vocabulary!$A:$J,4,),"")</f>
        <v>Person</v>
      </c>
      <c r="H605" s="31" t="str">
        <f>IF($A605&lt;&gt;"",VLOOKUP($A605,Vocabulary!$A:$J,5,),"")</f>
        <v>Property</v>
      </c>
      <c r="I605" s="31" t="str">
        <f>IF(Table9[[#This Row],[URIName]]="",IF(AND(H605="ConceptScheme",LEFT(D605,7) &lt;&gt; "inspire", LEFT(D605,4) &lt;&gt; "oeaw"),CONCATENATE("&lt;",E605,LOWER(IF(F605="",J605,F605)),"&gt;"),CONCATENATE("&lt;",E605,IF(F605="",J605,F605),"&gt;")),CONCATENATE("&lt;",Table9[[#This Row],[URIName]],"&gt;"))</f>
        <v>&lt;http://vocab.belgif.be/ns/person#administrativeStatus&gt;</v>
      </c>
      <c r="J605" s="31" t="str">
        <f>IF($A605&lt;&gt;"",VLOOKUP($A605,Vocabulary!$A:$J,2,),"")</f>
        <v>administrativeStatus</v>
      </c>
      <c r="K605" s="31" t="str">
        <f>IFERROR(IF(VLOOKUP(A605,VocabularyNL!$A:$G,6)=0,"",VLOOKUP(A605,VocabularyNL!$A:$G,6)),"")</f>
        <v>administratieve status</v>
      </c>
      <c r="L605" s="31" t="str">
        <f>IFERROR(IF(VLOOKUP(A605,VocabularyFR!$A:$G,6)=0,"",VLOOKUP(A605,VocabularyFR!$A:$G,6)),"")</f>
        <v>statut administratif</v>
      </c>
      <c r="M605" s="12" t="str">
        <f>IFERROR(IF(VLOOKUP(A605,Vocabulary!$A:$F,3)=0,"",VLOOKUP(A605,Vocabulary!$A:$F,3)),"")</f>
        <v>Administrative status.</v>
      </c>
      <c r="N605" s="31" t="str">
        <f>IFERROR(IF(VLOOKUP(A605,VocabularyNL!$A:$H,7)=0,"",VLOOKUP(A605,VocabularyNL!$A:$H,7)),"")</f>
        <v>Administratieve status.</v>
      </c>
      <c r="O605" s="31" t="str">
        <f>IFERROR(IF(VLOOKUP(A605,VocabularyFR!$A:$H,7)=0,"",VLOOKUP(A605,VocabularyFR!$A:$H,7)),"")</f>
        <v>Conceptscheme avec les valeurs d'un statut administratif.</v>
      </c>
      <c r="P605" s="31" t="str">
        <f>IF($A605&lt;&gt;"",IF(VLOOKUP($A605,Vocabulary!$A:$J,7,)&lt;&gt;"",VLOOKUP($A605,Vocabulary!$A:$J,7,),""),"")</f>
        <v/>
      </c>
      <c r="Q605" s="31" t="str">
        <f>IFERROR(IF(VLOOKUP(A605,VocabularyNL!$A:$H,8)=0,"",VLOOKUP(A605,VocabularyNL!$A:$H,8)),"")</f>
        <v/>
      </c>
      <c r="R605" s="31" t="str">
        <f>IFERROR(IF(VLOOKUP(A605,VocabularyFR!$A:$H,8)=0,"",VLOOKUP(A605,VocabularyFR!$A:$H,8)),"")</f>
        <v/>
      </c>
      <c r="S605" s="12" t="str">
        <f>VLOOKUP(Table9[[#This Row],[Id]],Vocabulary!A:K,11)</f>
        <v>no</v>
      </c>
      <c r="T605" s="12" t="str">
        <f>VLOOKUP(Table9[[#This Row],[Id]],Vocabulary!A:L,12)</f>
        <v>yes</v>
      </c>
    </row>
    <row r="606" spans="1:20" ht="374.4" x14ac:dyDescent="0.3">
      <c r="A606" s="28">
        <v>684</v>
      </c>
      <c r="B606" s="31" t="str">
        <f>IF($A606&lt;&gt;"",IF(VLOOKUP($A606,VocabularyAdoption!$A:$K,8,)=0,"",VLOOKUP($A606,VocabularyAdoption!$A:$K,8,)),"")</f>
        <v>Proposed standard</v>
      </c>
      <c r="C606" s="31" t="str">
        <f>IF($A606&lt;&gt;"",VLOOKUP($A606,Vocabulary!$A:$J,6,),"")</f>
        <v>FED</v>
      </c>
      <c r="D606" s="31" t="str">
        <f>IF($A606&lt;&gt;"",VLOOKUP($A606,Vocabulary!$A:$J,8,),"")</f>
        <v>inspire-ad</v>
      </c>
      <c r="E606" s="31" t="str">
        <f>IFERROR(VLOOKUP(D606,Prefix!$A:$B,2,),"")</f>
        <v>http://inspire.ec.europa.eu/ont/ad#</v>
      </c>
      <c r="F606" s="31" t="str">
        <f>IF($A606&lt;&gt;"",IF(VLOOKUP($A606,Vocabulary!$A:$J,9,)=0,"",VLOOKUP($A606,Vocabulary!$A:$J,9,)),"")</f>
        <v>AddressComponent</v>
      </c>
      <c r="G606" s="31" t="str">
        <f>IF($A606&lt;&gt;"",VLOOKUP($A606,Vocabulary!$A:$J,4,),"")</f>
        <v>Location</v>
      </c>
      <c r="H606" s="31" t="str">
        <f>IF($A606&lt;&gt;"",VLOOKUP($A606,Vocabulary!$A:$J,5,),"")</f>
        <v>Class</v>
      </c>
      <c r="I606" s="31" t="str">
        <f>IF(Table9[[#This Row],[URIName]]="",IF(AND(H606="ConceptScheme",LEFT(D606,7) &lt;&gt; "inspire", LEFT(D606,4) &lt;&gt; "oeaw"),CONCATENATE("&lt;",E606,LOWER(IF(F606="",J606,F606)),"&gt;"),CONCATENATE("&lt;",E606,IF(F606="",J606,F606),"&gt;")),CONCATENATE("&lt;",Table9[[#This Row],[URIName]],"&gt;"))</f>
        <v>&lt;AddressComponent&gt;</v>
      </c>
      <c r="J606" s="31" t="str">
        <f>IF($A606&lt;&gt;"",VLOOKUP($A606,Vocabulary!$A:$J,2,),"")</f>
        <v>AddressComponent</v>
      </c>
      <c r="K606" s="31" t="str">
        <f>IFERROR(IF(VLOOKUP(A606,VocabularyNL!$A:$G,6)=0,"",VLOOKUP(A606,VocabularyNL!$A:$G,6)),"")</f>
        <v>Adres Component</v>
      </c>
      <c r="L606" s="31" t="str">
        <f>IFERROR(IF(VLOOKUP(A606,VocabularyFR!$A:$G,6)=0,"",VLOOKUP(A606,VocabularyFR!$A:$G,6)),"")</f>
        <v>Composant d'Adresse</v>
      </c>
      <c r="M606" s="12" t="str">
        <f>IFERROR(IF(VLOOKUP(A606,Vocabulary!$A:$F,3)=0,"",VLOOKUP(A606,Vocabulary!$A:$F,3)),"")</f>
        <v>Identifier or geographic name of a specific geographic area, location, or other spatial object which defines the scope of an address.</v>
      </c>
      <c r="N606" s="31" t="str">
        <f>IFERROR(IF(VLOOKUP(A606,VocabularyNL!$A:$H,7)=0,"",VLOOKUP(A606,VocabularyNL!$A:$H,7)),"")</f>
        <v>Identifier of geografische naam van een specifiek geografisch gebied, locatie of ander ruimtelijk object dat de reikwijdte van een adres definieert.</v>
      </c>
      <c r="O606" s="31" t="str">
        <f>IFERROR(IF(VLOOKUP(A606,VocabularyFR!$A:$H,7)=0,"",VLOOKUP(A606,VocabularyFR!$A:$H,7)),"")</f>
        <v>Identifiant ou nom géographique d'une zone géographique spécifique, d'un emplacement ou d'un autre objet géographique qui définit la portée d'une adresse.</v>
      </c>
      <c r="P606" s="31" t="str">
        <f>IF($A606&lt;&gt;"",IF(VLOOKUP($A606,Vocabulary!$A:$J,7,)&lt;&gt;"",VLOOKUP($A606,Vocabulary!$A:$J,7,),""),"")</f>
        <v>NOTE 1 Four different subclasses of address components are defined: 
-Administrative unit name, which may include name of country, name of municipality, name of district
-Address area name like e.g. name of village or settlement 
-Thoroughfare name, most often road name  
-Postal descriptor
In order to construct an address, these subclasses are often structured hierarchically.
NOTE 2 It is the combination of the address locator and the address components, which makes a specific address spatial object readable and unambiguous for the human user. EXAMPLE The combination of the locator "13" and the address components "Calle Mayor" (thoroughfare name), "Cortijo del Marqués" (address area name), "41037" (postal descriptor), "Écija", "Sevilla" and "España" (administrative unit names) makes this specific address spatial object readable and unambiguous.</v>
      </c>
      <c r="Q606" s="31" t="str">
        <f>IFERROR(IF(VLOOKUP(A606,VocabularyNL!$A:$H,8)=0,"",VLOOKUP(A606,VocabularyNL!$A:$H,8)),"")</f>
        <v>OPMERKING 1 Vier verschillende subklassen van adrescomponenten zijn gedefinieerd:
- naam van de administratieve eenheid, die de naam van het land, de naam van de gemeente, de naam van het district kan bevatten
- Adresgebiedsnaam zoals b.v. naam van dorp of nederzetting
-Thoroughfare name, meestal straatnaam
-Postal descriptor
Om een adres te construeren, zijn deze subklassen vaak hiërarchisch gestructureerd.
OPMERKING 2 Het is de combinatie van de adreslocator en de adrescomponenten, die een specifiek adresruimtelijk object leesbaar en ondubbelzinnig maakt voor de menselijke gebruiker. 
VOORBEELD De combinatie van de locator "13" en de adrescomponenten "Calle Mayor" (straatnaam), "Cortijo del Marqués" (adresgebiednaam), "41037" (postdescriptor), "Écija", "Sevilla" en " España "(namen van administratieve eenheden) maakt dit specifieke adres ruimtelijk object leesbaar en ondubbelzinnig.</v>
      </c>
      <c r="R606" s="31" t="str">
        <f>IFERROR(IF(VLOOKUP(A606,VocabularyFR!$A:$H,8)=0,"",VLOOKUP(A606,VocabularyFR!$A:$H,8)),"")</f>
        <v>NOTE 1 Quatre sous-classes différentes de composants d’adresse sont définies:
-Nom de l'unité administrative, pouvant inclure le nom du pays, le nom de la municipalité, le nom du district
-Nom de zone d'adresse comme par exemple nom du village ou de la localité
-Thoroughfare name, le plus souvent le nom de la route
-Postal descriptor
Afin de construire une adresse, ces sous-classes sont souvent structurées de manière hiérarchique.
NOTE 2 C'est la combinaison du localisateur d'adresses et des composants d'adresse, qui permet à un objet géographique d'adresse spécifique d'être lisible et sans ambiguïté pour l'utilisateur. 
EXEMPLE Combinaison du localisateur "13" et des composants d'adresse "Calle Mayor" (nom de la voie), "Cortijo del Marqués" (nom de la zone d'adresse), "41037" (descripteur postal), "Écija", "Sevilla" et " España "(noms d'unités administratives) rend cette adresse spécifique objet géographique lisible et sans ambiguïté.</v>
      </c>
      <c r="S606" s="12" t="str">
        <f>VLOOKUP(Table9[[#This Row],[Id]],Vocabulary!A:K,11)</f>
        <v>no</v>
      </c>
      <c r="T606" s="12" t="str">
        <f>VLOOKUP(Table9[[#This Row],[Id]],Vocabulary!A:L,12)</f>
        <v>yes</v>
      </c>
    </row>
    <row r="607" spans="1:20" ht="288" x14ac:dyDescent="0.3">
      <c r="A607" s="28">
        <v>685</v>
      </c>
      <c r="B607" s="31" t="str">
        <f>IF($A607&lt;&gt;"",IF(VLOOKUP($A607,VocabularyAdoption!$A:$K,8,)=0,"",VLOOKUP($A607,VocabularyAdoption!$A:$K,8,)),"")</f>
        <v>Proposed standard</v>
      </c>
      <c r="C607" s="31" t="str">
        <f>IF($A607&lt;&gt;"",VLOOKUP($A607,Vocabulary!$A:$J,6,),"")</f>
        <v>FED</v>
      </c>
      <c r="D607" s="31" t="str">
        <f>IF($A607&lt;&gt;"",VLOOKUP($A607,Vocabulary!$A:$J,8,),"")</f>
        <v>dcterms</v>
      </c>
      <c r="E607" s="31" t="str">
        <f>IFERROR(VLOOKUP(D607,Prefix!$A:$B,2,),"")</f>
        <v>http://purl.org/dc/terms/</v>
      </c>
      <c r="F607" s="31" t="str">
        <f>IF($A607&lt;&gt;"",IF(VLOOKUP($A607,Vocabulary!$A:$J,9,)=0,"",VLOOKUP($A607,Vocabulary!$A:$J,9,)),"")</f>
        <v>identifier</v>
      </c>
      <c r="G607" s="31" t="str">
        <f>IF($A607&lt;&gt;"",VLOOKUP($A607,Vocabulary!$A:$J,4,),"")</f>
        <v>Generic</v>
      </c>
      <c r="H607" s="31" t="str">
        <f>IF($A607&lt;&gt;"",VLOOKUP($A607,Vocabulary!$A:$J,5,),"")</f>
        <v>Property</v>
      </c>
      <c r="I607" s="31" t="str">
        <f>IF(Table9[[#This Row],[URIName]]="",IF(AND(H607="ConceptScheme",LEFT(D607,7) &lt;&gt; "inspire", LEFT(D607,4) &lt;&gt; "oeaw"),CONCATENATE("&lt;",E607,LOWER(IF(F607="",J607,F607)),"&gt;"),CONCATENATE("&lt;",E607,IF(F607="",J607,F607),"&gt;")),CONCATENATE("&lt;",Table9[[#This Row],[URIName]],"&gt;"))</f>
        <v>&lt;identifier&gt;</v>
      </c>
      <c r="J607" s="31" t="str">
        <f>IF($A607&lt;&gt;"",VLOOKUP($A607,Vocabulary!$A:$J,2,),"")</f>
        <v>iban</v>
      </c>
      <c r="K607" s="31" t="str">
        <f>IFERROR(IF(VLOOKUP(A607,VocabularyNL!$A:$G,6)=0,"",VLOOKUP(A607,VocabularyNL!$A:$G,6)),"")</f>
        <v>IBAN</v>
      </c>
      <c r="L607" s="31" t="str">
        <f>IFERROR(IF(VLOOKUP(A607,VocabularyFR!$A:$G,6)=0,"",VLOOKUP(A607,VocabularyFR!$A:$G,6)),"")</f>
        <v>IBAN</v>
      </c>
      <c r="M607" s="12" t="str">
        <f>IFERROR(IF(VLOOKUP(A607,Vocabulary!$A:$F,3)=0,"",VLOOKUP(A607,Vocabulary!$A:$F,3)),"")</f>
        <v>International Bank Account Number, as defined in ISO 13616:2007</v>
      </c>
      <c r="N607" s="31" t="str">
        <f>IFERROR(IF(VLOOKUP(A607,VocabularyNL!$A:$H,7)=0,"",VLOOKUP(A607,VocabularyNL!$A:$H,7)),"")</f>
        <v>International Bank Account Number (IBAN) zoals gedefinieerd door ISO 13616:2007</v>
      </c>
      <c r="O607" s="31" t="str">
        <f>IFERROR(IF(VLOOKUP(A607,VocabularyFR!$A:$H,7)=0,"",VLOOKUP(A607,VocabularyFR!$A:$H,7)),"")</f>
        <v>Le numéro de compte bancaire international (IBAN) comme défini par ISO 13616:2007</v>
      </c>
      <c r="P607" s="31" t="str">
        <f>IF($A607&lt;&gt;"",IF(VLOOKUP($A607,Vocabulary!$A:$J,7,)&lt;&gt;"",VLOOKUP($A607,Vocabulary!$A:$J,7,),""),"")</f>
        <v>The IBAN consists of up to 34 alphanumeric characters, as follows:
-country code using ISO 3166-1 alpha-2 – two letters,
-check digits – two digits, and
-Basic Bank Account Number (BBAN) – up to 30 alphanumeric characters that are country-specific.
pattern: "[A-Z]{2}[0-9]{2}[A-Z0-9]{1,30}"
The check digits enable a sanity check of the bank account number to confirm its integrity before submitting a transaction.
The IBAN should not contain spaces when transmitted electronically. When printed it is expressed in groups of four characters separated by a single space, the last group being of variable length.</v>
      </c>
      <c r="Q607" s="31" t="str">
        <f>IFERROR(IF(VLOOKUP(A607,VocabularyNL!$A:$H,8)=0,"",VLOOKUP(A607,VocabularyNL!$A:$H,8)),"")</f>
        <v>Het IBAN bestaat uit maximaal 34 alfanumerieke tekens, als volgt:
-landcode met ISO 3166-1 alfa-2 - twee letters,
-controlecijfers - twee cijfers, en
-Basic Bank Account Number (BBAN) - maximaal 30 alfanumerieke tekens die landspecifiek zijn.
pattern: "[A-Z]{2}[0-9]{2}[A-Z0-9]{1,30}"
De controlecijfers maken een sanitaire controle van het bankrekeningnummer mogelijk om de integriteit ervan te bevestigen voordat een transactie wordt ingediend.
Het IBAN mag geen spaties bevatten wanneer het elektronisch wordt verzonden. Wanneer het wordt afgedrukt, wordt het uitgedrukt in groepen van vier tekens gescheiden door een enkele spatie, waarbij de laatste groep een variabele lengte heeft.</v>
      </c>
      <c r="R607" s="31" t="str">
        <f>IFERROR(IF(VLOOKUP(A607,VocabularyFR!$A:$H,8)=0,"",VLOOKUP(A607,VocabularyFR!$A:$H,8)),"")</f>
        <v>L’IBAN comprend jusqu'à 34 caractères alphanumériques, comme suit:
-code de pays utilisant ISO 3166-1 alpha-2 - deux lettres,
-check digits - deux chiffres, et
-Numéro de compte bancaire de base (BBAN) - jusqu'à 30 caractères alphanumériques spécifiques à un pays.
pattern: "[A-Z]{2}[0-9]{2}[A-Z0-9]{1,30}"
Les chiffres de contrôle permettent un contrôle de validité du numéro de compte bancaire afin de confirmer son intégrité avant de soumettre une transaction.
L'IBAN ne doit pas contenir d'espaces lorsqu'il est transmis électroniquement. Une fois imprimé, il est exprimé en groupes de quatre caractères séparés par un seul espace, le dernier groupe étant de longueur variable.</v>
      </c>
      <c r="S607" s="12" t="str">
        <f>VLOOKUP(Table9[[#This Row],[Id]],Vocabulary!A:K,11)</f>
        <v>yes</v>
      </c>
      <c r="T607" s="12" t="str">
        <f>VLOOKUP(Table9[[#This Row],[Id]],Vocabulary!A:L,12)</f>
        <v>yes</v>
      </c>
    </row>
    <row r="608" spans="1:20" ht="72" x14ac:dyDescent="0.3">
      <c r="A608" s="28">
        <v>686</v>
      </c>
      <c r="B608" s="31" t="str">
        <f>IF($A608&lt;&gt;"",IF(VLOOKUP($A608,VocabularyAdoption!$A:$K,8,)=0,"",VLOOKUP($A608,VocabularyAdoption!$A:$K,8,)),"")</f>
        <v>Proposed standard</v>
      </c>
      <c r="C608" s="31" t="str">
        <f>IF($A608&lt;&gt;"",VLOOKUP($A608,Vocabulary!$A:$J,6,),"")</f>
        <v>FED</v>
      </c>
      <c r="D608" s="31" t="str">
        <f>IF($A608&lt;&gt;"",VLOOKUP($A608,Vocabulary!$A:$J,8,),"")</f>
        <v>dcterms</v>
      </c>
      <c r="E608" s="31" t="str">
        <f>IFERROR(VLOOKUP(D608,Prefix!$A:$B,2,),"")</f>
        <v>http://purl.org/dc/terms/</v>
      </c>
      <c r="F608" s="31" t="str">
        <f>IF($A608&lt;&gt;"",IF(VLOOKUP($A608,Vocabulary!$A:$J,9,)=0,"",VLOOKUP($A608,Vocabulary!$A:$J,9,)),"")</f>
        <v>identifier</v>
      </c>
      <c r="G608" s="31" t="str">
        <f>IF($A608&lt;&gt;"",VLOOKUP($A608,Vocabulary!$A:$J,4,),"")</f>
        <v>Location</v>
      </c>
      <c r="H608" s="31" t="str">
        <f>IF($A608&lt;&gt;"",VLOOKUP($A608,Vocabulary!$A:$J,5,),"")</f>
        <v>Property</v>
      </c>
      <c r="I608" s="31" t="str">
        <f>IF(Table9[[#This Row],[URIName]]="",IF(AND(H608="ConceptScheme",LEFT(D608,7) &lt;&gt; "inspire", LEFT(D608,4) &lt;&gt; "oeaw"),CONCATENATE("&lt;",E608,LOWER(IF(F608="",J608,F608)),"&gt;"),CONCATENATE("&lt;",E608,IF(F608="",J608,F608),"&gt;")),CONCATENATE("&lt;",Table9[[#This Row],[URIName]],"&gt;"))</f>
        <v>&lt;identifier&gt;</v>
      </c>
      <c r="J608" s="31" t="str">
        <f>IF($A608&lt;&gt;"",VLOOKUP($A608,Vocabulary!$A:$J,2,),"")</f>
        <v>municipalityCode</v>
      </c>
      <c r="K608" s="31" t="str">
        <f>IFERROR(IF(VLOOKUP(A608,VocabularyNL!$A:$G,6)=0,"",VLOOKUP(A608,VocabularyNL!$A:$G,6)),"")</f>
        <v>Belgische gemeente code</v>
      </c>
      <c r="L608" s="31" t="str">
        <f>IFERROR(IF(VLOOKUP(A608,VocabularyFR!$A:$G,6)=0,"",VLOOKUP(A608,VocabularyFR!$A:$G,6)),"")</f>
        <v>Code commune belge</v>
      </c>
      <c r="M608" s="12" t="str">
        <f>IFERROR(IF(VLOOKUP(A608,Vocabulary!$A:$F,3)=0,"",VLOOKUP(A608,Vocabulary!$A:$F,3)),"")</f>
        <v>Numeric code to identify a Belgian municipality.</v>
      </c>
      <c r="N608" s="31" t="str">
        <f>IFERROR(IF(VLOOKUP(A608,VocabularyNL!$A:$H,7)=0,"",VLOOKUP(A608,VocabularyNL!$A:$H,7)),"")</f>
        <v>Numerieke code om een Belgische gemeente te identificeren.</v>
      </c>
      <c r="O608" s="31" t="str">
        <f>IFERROR(IF(VLOOKUP(A608,VocabularyFR!$A:$H,7)=0,"",VLOOKUP(A608,VocabularyFR!$A:$H,7)),"")</f>
        <v>Code numérique identifiant une commune belge.</v>
      </c>
      <c r="P608" s="31" t="str">
        <f>IF($A608&lt;&gt;"",IF(VLOOKUP($A608,Vocabulary!$A:$J,7,)&lt;&gt;"",VLOOKUP($A608,Vocabulary!$A:$J,7,),""),"")</f>
        <v>This code is part of the BEST identifier for a Belgian municipality.
Same value as the NIS municipality code from statbel.
5 digits long</v>
      </c>
      <c r="Q608" s="31" t="str">
        <f>IFERROR(IF(VLOOKUP(A608,VocabularyNL!$A:$H,8)=0,"",VLOOKUP(A608,VocabularyNL!$A:$H,8)),"")</f>
        <v>Deze code maakt deel uit van de BEST-identificatie voor een Belgische gemeente.
Dezelfde waarde als de NIS-gemeentecode van statbel.
5 cijfers lang</v>
      </c>
      <c r="R608" s="31" t="str">
        <f>IFERROR(IF(VLOOKUP(A608,VocabularyFR!$A:$H,8)=0,"",VLOOKUP(A608,VocabularyFR!$A:$H,8)),"")</f>
        <v>Ce code fait partie de l'identifiant BEST d'une commune belge.
Même valeur que le code de municipalité INS de statbel.
5 chiffres</v>
      </c>
      <c r="S608" s="12" t="str">
        <f>VLOOKUP(Table9[[#This Row],[Id]],Vocabulary!A:K,11)</f>
        <v>no</v>
      </c>
      <c r="T608" s="12" t="str">
        <f>VLOOKUP(Table9[[#This Row],[Id]],Vocabulary!A:L,12)</f>
        <v>yes</v>
      </c>
    </row>
    <row r="609" spans="1:20" ht="403.2" x14ac:dyDescent="0.3">
      <c r="A609" s="28">
        <v>687</v>
      </c>
      <c r="B609" s="12" t="str">
        <f>IF($A609&lt;&gt;"",IF(VLOOKUP($A609,VocabularyAdoption!$A:$K,8,)=0,"",VLOOKUP($A609,VocabularyAdoption!$A:$K,8,)),"")</f>
        <v>Proposed standard</v>
      </c>
      <c r="C609" s="12" t="str">
        <f>IF($A609&lt;&gt;"",VLOOKUP($A609,Vocabulary!$A:$J,6,),"")</f>
        <v>FED</v>
      </c>
      <c r="D609" s="12" t="str">
        <f>IF($A609&lt;&gt;"",VLOOKUP($A609,Vocabulary!$A:$J,8,),"")</f>
        <v>dcterms</v>
      </c>
      <c r="E609" s="12" t="str">
        <f>IFERROR(VLOOKUP(D609,Prefix!$A:$B,2,),"")</f>
        <v>http://purl.org/dc/terms/</v>
      </c>
      <c r="F609" s="12" t="str">
        <f>IF($A609&lt;&gt;"",IF(VLOOKUP($A609,Vocabulary!$A:$J,9,)=0,"",VLOOKUP($A609,Vocabulary!$A:$J,9,)),"")</f>
        <v>identifier</v>
      </c>
      <c r="G609" s="12" t="str">
        <f>IF($A609&lt;&gt;"",VLOOKUP($A609,Vocabulary!$A:$J,4,),"")</f>
        <v>Generic</v>
      </c>
      <c r="H609" s="12" t="str">
        <f>IF($A609&lt;&gt;"",VLOOKUP($A609,Vocabulary!$A:$J,5,),"")</f>
        <v>Property</v>
      </c>
      <c r="I609" s="12" t="str">
        <f>IF(Table9[[#This Row],[URIName]]="",IF(AND(H609="ConceptScheme",LEFT(D609,7) &lt;&gt; "inspire", LEFT(D609,4) &lt;&gt; "oeaw"),CONCATENATE("&lt;",E609,LOWER(IF(F609="",J609,F609)),"&gt;"),CONCATENATE("&lt;",E609,IF(F609="",J609,F609),"&gt;")),CONCATENATE("&lt;",Table9[[#This Row],[URIName]],"&gt;"))</f>
        <v>&lt;identifier&gt;</v>
      </c>
      <c r="J609" s="12" t="str">
        <f>IF($A609&lt;&gt;"",VLOOKUP($A609,Vocabulary!$A:$J,2,),"")</f>
        <v>bic</v>
      </c>
      <c r="K609" s="12" t="str">
        <f>IFERROR(IF(VLOOKUP(A609,VocabularyNL!$A:$G,6)=0,"",VLOOKUP(A609,VocabularyNL!$A:$G,6)),"")</f>
        <v>BIC</v>
      </c>
      <c r="L609" s="12" t="str">
        <f>IFERROR(IF(VLOOKUP(A609,VocabularyFR!$A:$G,6)=0,"",VLOOKUP(A609,VocabularyFR!$A:$G,6)),"")</f>
        <v>BIC</v>
      </c>
      <c r="M609" s="12" t="str">
        <f>IFERROR(IF(VLOOKUP(A609,Vocabulary!$A:$F,3)=0,"",VLOOKUP(A609,Vocabulary!$A:$F,3)),"")</f>
        <v>Business Identifier Code, also known as Swift Code. International identifier for financial and non-financial institutions, commonly used for international bank transfers.</v>
      </c>
      <c r="N609" s="12" t="str">
        <f>IFERROR(IF(VLOOKUP(A609,VocabularyNL!$A:$H,7)=0,"",VLOOKUP(A609,VocabularyNL!$A:$H,7)),"")</f>
        <v>Business Identifier Code, ook gekend als Swift Code. Internationale identificatiecode voor financiële en niet-financiële instellingen, vaak gebruikt voor internationale bankoverschrijvingen.</v>
      </c>
      <c r="O609" s="12" t="str">
        <f>IFERROR(IF(VLOOKUP(A609,VocabularyFR!$A:$H,7)=0,"",VLOOKUP(A609,VocabularyFR!$A:$H,7)),"")</f>
        <v>Business Identifier Code, aussi connu comme code Swift.  Identifiant international pour les institutions financières et non financières, fréquemment utilisé dans des transactions banquaires internationales</v>
      </c>
      <c r="P609" s="12" t="str">
        <f>IF($A609&lt;&gt;"",IF(VLOOKUP($A609,Vocabulary!$A:$J,7,)&lt;&gt;"",VLOOKUP($A609,Vocabulary!$A:$J,7,),""),"")</f>
        <v>BIC is the International ISO standard ISO 9362:2014. 
This standard specifies the elements and structure of a universal identifier code, the business identifier code (BIC), for financial and non-financial institutions, for which such an international identifier is required to facilitate automated processing of information for financial services.
The BIC is an 8 character code, defined as ‘business party identifier’, consisting of the business party prefix (4 alphanumeric), the country code as defined in ISO 3166-1 (2 alphabetic), and the business party suffix (2 alphanumeric).
The branch identifier is a 3 character optional element that can supplement the 8 character BIC, used to identify specific locations, departments, services or units of the same business party.
pattern: "[A-Z]{4}[A-Z]{2}[A-Z0-9]{2}([A-Z0-9]{3})?"</v>
      </c>
      <c r="Q609" s="12" t="str">
        <f>IFERROR(IF(VLOOKUP(A609,VocabularyNL!$A:$H,8)=0,"",VLOOKUP(A609,VocabularyNL!$A:$H,8)),"")</f>
        <v>BIC is de internationale ISO-norm ISO 9362: 2014.
Deze norm specificeert de elementen en structuur van een universele identificatiecode, de business identifier code (BIC), voor financiële en niet-financiële instellingen, waarvoor een dergelijke internationale identificatie vereist is om geautomatiseerde verwerking van informatie voor financiële diensten te vergemakkelijken.
De BIC is een code van 8 tekens, gedefinieerd als 'business party identifier', bestaande uit het prefix zakelijke partij (4 alfanumeriek), de landcode zoals gedefinieerd in ISO 3166-1 (2 alfabetisch) en het suffix zakelijke partij (2 alfanumeriek).
De filiaalidentificatie is een optioneel element van 3 tekens dat een aanvulling kan zijn op de BIC van 8 tekens, die wordt gebruikt om specifieke locaties, afdelingen, services of eenheden van dezelfde zakelijke partij te identificeren.
pattern: "[A-Z]{4}[A-Z]{2}[A-Z0-9]{2}([A-Z0-9]{3})?"</v>
      </c>
      <c r="R609" s="12" t="str">
        <f>IFERROR(IF(VLOOKUP(A609,VocabularyFR!$A:$H,8)=0,"",VLOOKUP(A609,VocabularyFR!$A:$H,8)),"")</f>
        <v>BIC est la norme internationale ISO 9362: 2014.
Cette norme spécifie les éléments et la structure d'un code d'identification universel, le code d'identification d'entreprise (BIC), pour les institutions financières et non financières, pour lequel un tel identifiant international est requis pour faciliter le traitement automatisé des informations relatives aux services financiers.
Le code BIC est un code à 8 caractères, défini comme" identifiant de partie commerciale ", composé du préfixe du parti commercial (4 caractères alphanumériques), du code de pays tel que défini dans l'ISO 3166-1 (2 alphabétiques) et du suffixe du parti commercial (2 alphanumériques).
L'identifiant de la succursale est un élément facultatif de 3 caractères pouvant compléter le code BIC de 8 caractères, utilisé pour identifier des sites, des services, des services ou des unités spécifiques de la même entreprise.
pattern: "[A-Z]{4}[A-Z]{2}[A-Z0-9]{2}([A-Z0-9]{3})?"</v>
      </c>
      <c r="S609" s="12" t="str">
        <f>VLOOKUP(Table9[[#This Row],[Id]],Vocabulary!A:K,11)</f>
        <v>yes</v>
      </c>
      <c r="T609" s="12" t="str">
        <f>VLOOKUP(Table9[[#This Row],[Id]],Vocabulary!A:L,12)</f>
        <v>yes</v>
      </c>
    </row>
    <row r="610" spans="1:20" ht="43.2" x14ac:dyDescent="0.3">
      <c r="A610" s="28">
        <v>691</v>
      </c>
      <c r="B610" s="12" t="str">
        <f>IF($A610&lt;&gt;"",IF(VLOOKUP($A610,VocabularyAdoption!$A:$K,8,)=0,"",VLOOKUP($A610,VocabularyAdoption!$A:$K,8,)),"")</f>
        <v>Proposed standard</v>
      </c>
      <c r="C610" s="12" t="str">
        <f>IF($A610&lt;&gt;"",VLOOKUP($A610,Vocabulary!$A:$J,6,),"")</f>
        <v>FED</v>
      </c>
      <c r="D610" s="12" t="str">
        <f>IF($A610&lt;&gt;"",VLOOKUP($A610,Vocabulary!$A:$J,8,),"")</f>
        <v>dcterms</v>
      </c>
      <c r="E610" s="12" t="str">
        <f>IFERROR(VLOOKUP(D610,Prefix!$A:$B,2,),"")</f>
        <v>http://purl.org/dc/terms/</v>
      </c>
      <c r="F610" s="12" t="str">
        <f>IF($A610&lt;&gt;"",IF(VLOOKUP($A610,Vocabulary!$A:$J,9,)=0,"",VLOOKUP($A610,Vocabulary!$A:$J,9,)),"")</f>
        <v>identifier</v>
      </c>
      <c r="G610" s="12" t="str">
        <f>IF($A610&lt;&gt;"",VLOOKUP($A610,Vocabulary!$A:$J,4,),"")</f>
        <v>Organization</v>
      </c>
      <c r="H610" s="12" t="str">
        <f>IF($A610&lt;&gt;"",VLOOKUP($A610,Vocabulary!$A:$J,5,),"")</f>
        <v>Property</v>
      </c>
      <c r="I610" s="12" t="str">
        <f>IF(Table9[[#This Row],[URIName]]="",IF(AND(H610="ConceptScheme",LEFT(D610,7) &lt;&gt; "inspire", LEFT(D610,4) &lt;&gt; "oeaw"),CONCATENATE("&lt;",E610,LOWER(IF(F610="",J610,F610)),"&gt;"),CONCATENATE("&lt;",E610,IF(F610="",J610,F610),"&gt;")),CONCATENATE("&lt;",Table9[[#This Row],[URIName]],"&gt;"))</f>
        <v>&lt;identifier&gt;</v>
      </c>
      <c r="J610" s="12" t="str">
        <f>IF($A610&lt;&gt;"",VLOOKUP($A610,Vocabulary!$A:$J,2,),"")</f>
        <v>employerId</v>
      </c>
      <c r="K610" s="12" t="str">
        <f>IFERROR(IF(VLOOKUP(A610,VocabularyNL!$A:$G,6)=0,"",VLOOKUP(A610,VocabularyNL!$A:$G,6)),"")</f>
        <v>Werkgeversidentifier</v>
      </c>
      <c r="L610" s="12" t="str">
        <f>IFERROR(IF(VLOOKUP(A610,VocabularyFR!$A:$G,6)=0,"",VLOOKUP(A610,VocabularyFR!$A:$G,6)),"")</f>
        <v>Identifiant de l'employeur</v>
      </c>
      <c r="M610" s="12" t="str">
        <f>IFERROR(IF(VLOOKUP(A610,Vocabulary!$A:$F,3)=0,"",VLOOKUP(A610,Vocabulary!$A:$F,3)),"")</f>
        <v>Definitive or provisional NSSO number, assigned to each registered employer or local or provincial administration.</v>
      </c>
      <c r="N610" s="12" t="str">
        <f>IFERROR(IF(VLOOKUP(A610,VocabularyNL!$A:$H,7)=0,"",VLOOKUP(A610,VocabularyNL!$A:$H,7)),"")</f>
        <v>Definitief of voorlopig RSZ-nummer, toegekend aan elke werkgever of lokale of provinciale administratie.</v>
      </c>
      <c r="O610" s="12" t="str">
        <f>IFERROR(IF(VLOOKUP(A610,VocabularyFR!$A:$H,7)=0,"",VLOOKUP(A610,VocabularyFR!$A:$H,7)),"")</f>
        <v>Numéro ONSS, définitif ou provisoire,  attribué à chaque employeur ou administration locale ou provinciale</v>
      </c>
      <c r="P610" s="12" t="str">
        <f>IF($A610&lt;&gt;"",IF(VLOOKUP($A610,Vocabulary!$A:$J,7,)&lt;&gt;"",VLOOKUP($A610,Vocabulary!$A:$J,7,),""),"")</f>
        <v>It includes the nssoNumber, the pplNumber and the provisionalNssoNumber</v>
      </c>
      <c r="Q610" s="12" t="str">
        <f>IFERROR(IF(VLOOKUP(A610,VocabularyNL!$A:$H,8)=0,"",VLOOKUP(A610,VocabularyNL!$A:$H,8)),"")</f>
        <v>Het omvat het RSZ-nummer, het PPL-nummer en het voorlopige RSZ-nummer</v>
      </c>
      <c r="R610" s="12" t="str">
        <f>IFERROR(IF(VLOOKUP(A610,VocabularyFR!$A:$H,8)=0,"",VLOOKUP(A610,VocabularyFR!$A:$H,8)),"")</f>
        <v>Il reprend le Numéro ONSS, le Numéro PPL et le Numéro ONSS provisoire</v>
      </c>
      <c r="S610" s="12" t="str">
        <f>VLOOKUP(Table9[[#This Row],[Id]],Vocabulary!A:K,11)</f>
        <v>yes</v>
      </c>
      <c r="T610" s="12" t="str">
        <f>VLOOKUP(Table9[[#This Row],[Id]],Vocabulary!A:L,12)</f>
        <v>yes</v>
      </c>
    </row>
    <row r="611" spans="1:20" ht="158.4" x14ac:dyDescent="0.3">
      <c r="A611" s="28">
        <v>692</v>
      </c>
      <c r="B611" s="12" t="str">
        <f>IF($A611&lt;&gt;"",IF(VLOOKUP($A611,VocabularyAdoption!$A:$K,8,)=0,"",VLOOKUP($A611,VocabularyAdoption!$A:$K,8,)),"")</f>
        <v>Proposed standard</v>
      </c>
      <c r="C611" s="12" t="str">
        <f>IF($A611&lt;&gt;"",VLOOKUP($A611,Vocabulary!$A:$J,6,),"")</f>
        <v>FED</v>
      </c>
      <c r="D611" s="12" t="str">
        <f>IF($A611&lt;&gt;"",VLOOKUP($A611,Vocabulary!$A:$J,8,),"")</f>
        <v>dcterms</v>
      </c>
      <c r="E611" s="12" t="str">
        <f>IFERROR(VLOOKUP(D611,Prefix!$A:$B,2,),"")</f>
        <v>http://purl.org/dc/terms/</v>
      </c>
      <c r="F611" s="12" t="str">
        <f>IF($A611&lt;&gt;"",IF(VLOOKUP($A611,Vocabulary!$A:$J,9,)=0,"",VLOOKUP($A611,Vocabulary!$A:$J,9,)),"")</f>
        <v>identifier</v>
      </c>
      <c r="G611" s="12" t="str">
        <f>IF($A611&lt;&gt;"",VLOOKUP($A611,Vocabulary!$A:$J,4,),"")</f>
        <v>Organization</v>
      </c>
      <c r="H611" s="12" t="str">
        <f>IF($A611&lt;&gt;"",VLOOKUP($A611,Vocabulary!$A:$J,5,),"")</f>
        <v>Property</v>
      </c>
      <c r="I611" s="12" t="str">
        <f>IF(Table9[[#This Row],[URIName]]="",IF(AND(H611="ConceptScheme",LEFT(D611,7) &lt;&gt; "inspire", LEFT(D611,4) &lt;&gt; "oeaw"),CONCATENATE("&lt;",E611,LOWER(IF(F611="",J611,F611)),"&gt;"),CONCATENATE("&lt;",E611,IF(F611="",J611,F611),"&gt;")),CONCATENATE("&lt;",Table9[[#This Row],[URIName]],"&gt;"))</f>
        <v>&lt;identifier&gt;</v>
      </c>
      <c r="J611" s="12" t="str">
        <f>IF($A611&lt;&gt;"",VLOOKUP($A611,Vocabulary!$A:$J,2,),"")</f>
        <v>nssoNumber</v>
      </c>
      <c r="K611" s="12" t="str">
        <f>IFERROR(IF(VLOOKUP(A611,VocabularyNL!$A:$G,6)=0,"",VLOOKUP(A611,VocabularyNL!$A:$G,6)),"")</f>
        <v>RSZ-nummer</v>
      </c>
      <c r="L611" s="12" t="str">
        <f>IFERROR(IF(VLOOKUP(A611,VocabularyFR!$A:$G,6)=0,"",VLOOKUP(A611,VocabularyFR!$A:$G,6)),"")</f>
        <v>Numéro ONSS</v>
      </c>
      <c r="M611" s="12" t="str">
        <f>IFERROR(IF(VLOOKUP(A611,Vocabulary!$A:$F,3)=0,"",VLOOKUP(A611,Vocabulary!$A:$F,3)),"")</f>
        <v>Recommended best practice is to identify the resource by means of a string conforming to a formal identification system. 
An unambiguous reference to the resource within a given context.</v>
      </c>
      <c r="N611" s="12" t="str">
        <f>IFERROR(IF(VLOOKUP(A611,VocabularyNL!$A:$H,7)=0,"",VLOOKUP(A611,VocabularyNL!$A:$H,7)),"")</f>
        <v>Aanbevolen beste praktijk is om de bron te identificeren door middel van een string die overeenkomt met een formeel identificatiesysteem.
Een eenduidige verwijzing naar de bron binnen een bepaalde context.</v>
      </c>
      <c r="O611" s="12" t="str">
        <f>IFERROR(IF(VLOOKUP(A611,VocabularyFR!$A:$H,7)=0,"",VLOOKUP(A611,VocabularyFR!$A:$H,7)),"")</f>
        <v>La meilleure pratique recommandée consiste à identifier la ressource à l'aide d'une chaîne conforme à un système d'identification formel.
Une référence non ambiguë à la ressource dans un contexte donné.</v>
      </c>
      <c r="P611" s="12" t="str">
        <f>IF($A611&lt;&gt;"",IF(VLOOKUP($A611,Vocabulary!$A:$J,7,)&lt;&gt;"",VLOOKUP($A611,Vocabulary!$A:$J,7,),""),"")</f>
        <v xml:space="preserve">Definitive NSSO number assigned to each registered employer, whether a natural or a legal person, a group of natural persons or an unincorporated association who employs an employed person, a trainee, an apprentice or a person considered equivalent, or a person designed as such by the legislation.
Integer and element of [000100006; 199999934] </v>
      </c>
      <c r="Q611" s="12" t="str">
        <f>IFERROR(IF(VLOOKUP(A611,VocabularyNL!$A:$H,8)=0,"",VLOOKUP(A611,VocabularyNL!$A:$H,8)),"")</f>
        <v xml:space="preserve">Definitief RSZ-nummer, toegekend aan elke ingeschreven werkgever, ongeacht of het een natuurlijke of rechtspersoon is, dan wel een feitelijke vereniging zonder rechtspersoonlijkheid die een werknemer, een stagiair, een leerling of een daarmee gelijkgestelde persoon in dienst heeft, of die als zodanig aangeduid wordt door de wetgeving.  
Geheel getal en element van [000100006;199999934] </v>
      </c>
      <c r="R611" s="12" t="str">
        <f>IFERROR(IF(VLOOKUP(A611,VocabularyFR!$A:$H,8)=0,"",VLOOKUP(A611,VocabularyFR!$A:$H,8)),"")</f>
        <v xml:space="preserve">Numéro ONSS définitif attribué à chaque employeur inscrit, qu’il soit une personne physique ou morale, ou une association de fait sans personnalité juridique qui occupe un travailleur salarié, un stagiaire, un apprenti ou une personne y assimilée, ou celui qui est désigné comme tel par la législation.
Nombre entier et élément de [000100006;199999934] </v>
      </c>
      <c r="S611" s="12" t="str">
        <f>VLOOKUP(Table9[[#This Row],[Id]],Vocabulary!A:K,11)</f>
        <v>no</v>
      </c>
      <c r="T611" s="12" t="str">
        <f>VLOOKUP(Table9[[#This Row],[Id]],Vocabulary!A:L,12)</f>
        <v>yes</v>
      </c>
    </row>
    <row r="612" spans="1:20" ht="129.6" x14ac:dyDescent="0.3">
      <c r="A612" s="28">
        <v>694</v>
      </c>
      <c r="B612" s="12" t="str">
        <f>IF($A612&lt;&gt;"",IF(VLOOKUP($A612,VocabularyAdoption!$A:$K,8,)=0,"",VLOOKUP($A612,VocabularyAdoption!$A:$K,8,)),"")</f>
        <v>Proposed standard</v>
      </c>
      <c r="C612" s="12" t="str">
        <f>IF($A612&lt;&gt;"",VLOOKUP($A612,Vocabulary!$A:$J,6,),"")</f>
        <v>FED</v>
      </c>
      <c r="D612" s="12" t="str">
        <f>IF($A612&lt;&gt;"",VLOOKUP($A612,Vocabulary!$A:$J,8,),"")</f>
        <v>dcterms</v>
      </c>
      <c r="E612" s="12" t="str">
        <f>IFERROR(VLOOKUP(D612,Prefix!$A:$B,2,),"")</f>
        <v>http://purl.org/dc/terms/</v>
      </c>
      <c r="F612" s="12" t="str">
        <f>IF($A612&lt;&gt;"",IF(VLOOKUP($A612,Vocabulary!$A:$J,9,)=0,"",VLOOKUP($A612,Vocabulary!$A:$J,9,)),"")</f>
        <v>identifier</v>
      </c>
      <c r="G612" s="12" t="str">
        <f>IF($A612&lt;&gt;"",VLOOKUP($A612,Vocabulary!$A:$J,4,),"")</f>
        <v>Organization</v>
      </c>
      <c r="H612" s="12" t="str">
        <f>IF($A612&lt;&gt;"",VLOOKUP($A612,Vocabulary!$A:$J,5,),"")</f>
        <v>Property</v>
      </c>
      <c r="I612" s="12" t="str">
        <f>IF(Table9[[#This Row],[URIName]]="",IF(AND(H612="ConceptScheme",LEFT(D612,7) &lt;&gt; "inspire", LEFT(D612,4) &lt;&gt; "oeaw"),CONCATENATE("&lt;",E612,LOWER(IF(F612="",J612,F612)),"&gt;"),CONCATENATE("&lt;",E612,IF(F612="",J612,F612),"&gt;")),CONCATENATE("&lt;",Table9[[#This Row],[URIName]],"&gt;"))</f>
        <v>&lt;identifier&gt;</v>
      </c>
      <c r="J612" s="12" t="str">
        <f>IF($A612&lt;&gt;"",VLOOKUP($A612,Vocabulary!$A:$J,2,),"")</f>
        <v>provisionalNssoNumber</v>
      </c>
      <c r="K612" s="12" t="str">
        <f>IFERROR(IF(VLOOKUP(A612,VocabularyNL!$A:$G,6)=0,"",VLOOKUP(A612,VocabularyNL!$A:$G,6)),"")</f>
        <v>Voorlopig RSZ-nummer</v>
      </c>
      <c r="L612" s="12" t="str">
        <f>IFERROR(IF(VLOOKUP(A612,VocabularyFR!$A:$G,6)=0,"",VLOOKUP(A612,VocabularyFR!$A:$G,6)),"")</f>
        <v>Numéro ONSS provisoire</v>
      </c>
      <c r="M612" s="12" t="str">
        <f>IFERROR(IF(VLOOKUP(A612,Vocabulary!$A:$F,3)=0,"",VLOOKUP(A612,Vocabulary!$A:$F,3)),"")</f>
        <v>Recommended best practice is to identify the resource by means of a string conforming to a formal identification system. 
An unambiguous reference to the resource within a given context.</v>
      </c>
      <c r="N612" s="12" t="str">
        <f>IFERROR(IF(VLOOKUP(A612,VocabularyNL!$A:$H,7)=0,"",VLOOKUP(A612,VocabularyNL!$A:$H,7)),"")</f>
        <v>Aanbevolen beste praktijk is om de bron te identificeren door middel van een string die overeenkomt met een formeel identificatiesysteem.
Een eenduidige verwijzing naar de bron binnen een bepaalde context.</v>
      </c>
      <c r="O612" s="12" t="str">
        <f>IFERROR(IF(VLOOKUP(A612,VocabularyFR!$A:$H,7)=0,"",VLOOKUP(A612,VocabularyFR!$A:$H,7)),"")</f>
        <v>La meilleure pratique recommandée consiste à identifier la ressource à l'aide d'une chaîne conforme à un système d'identification formel.
Une référence non ambiguë à la ressource dans un contexte donné.</v>
      </c>
      <c r="P612" s="12" t="str">
        <f>IF($A612&lt;&gt;"",IF(VLOOKUP($A612,Vocabulary!$A:$J,7,)&lt;&gt;"",VLOOKUP($A612,Vocabulary!$A:$J,7,),""),"")</f>
        <v>Provisional number assigned by the NSSO to new employers awaiting a definitive NSSO number or to employers hiring only workers who are not subject to social security (DAC workers (Third Employment Circuit),
A17...), excluding "small statutes”.
Integer and element of [5000000120;5999999989]</v>
      </c>
      <c r="Q612" s="12" t="str">
        <f>IFERROR(IF(VLOOKUP(A612,VocabularyNL!$A:$H,8)=0,"",VLOOKUP(A612,VocabularyNL!$A:$H,8)),"")</f>
        <v>Tijdelijk nummer toegekend door de RSZ aan nieuwe werkgevers in afwachting van een definitief RSZ-nummer of aan werkgevers die alleen werknemers aanwerven die niet aan de sociale zekerheid onderworpen zijn (DAC-werknemers (Derde Arbeidscircuit), A17…), buiten de “kleine statuten”.
Geheel getal en element van [5000000120;5999999989]</v>
      </c>
      <c r="R612" s="12" t="str">
        <f>IFERROR(IF(VLOOKUP(A612,VocabularyFR!$A:$H,8)=0,"",VLOOKUP(A612,VocabularyFR!$A:$H,8)),"")</f>
        <v>Numéro provisoire attribué par l’ONSS aux nouveaux employeurs en attente d’un numéro ONSS définitif ou aux employeurs n’engageant que des travailleurs non-assujetti à la sécurité sociale (travailleurs TCT (Troisième Circuit de Travail), A17, …), hors « petits statuts ».
Nombre entier et élément de [5000000120;5999999989]</v>
      </c>
      <c r="S612" s="12" t="str">
        <f>VLOOKUP(Table9[[#This Row],[Id]],Vocabulary!A:K,11)</f>
        <v>no</v>
      </c>
      <c r="T612" s="12" t="str">
        <f>VLOOKUP(Table9[[#This Row],[Id]],Vocabulary!A:L,12)</f>
        <v>yes</v>
      </c>
    </row>
    <row r="613" spans="1:20" ht="409.6" x14ac:dyDescent="0.3">
      <c r="A613" s="28">
        <v>695</v>
      </c>
      <c r="B613" s="31" t="str">
        <f>IF($A613&lt;&gt;"",IF(VLOOKUP($A613,VocabularyAdoption!$A:$K,8,)=0,"",VLOOKUP($A613,VocabularyAdoption!$A:$K,8,)),"")</f>
        <v>Proposed standard</v>
      </c>
      <c r="C613" s="31" t="str">
        <f>IF($A613&lt;&gt;"",VLOOKUP($A613,Vocabulary!$A:$J,6,),"")</f>
        <v>FED</v>
      </c>
      <c r="D613" s="31" t="str">
        <f>IF($A613&lt;&gt;"",VLOOKUP($A613,Vocabulary!$A:$J,8,),"")</f>
        <v>dcterms</v>
      </c>
      <c r="E613" s="31" t="str">
        <f>IFERROR(VLOOKUP(D613,Prefix!$A:$B,2,),"")</f>
        <v>http://purl.org/dc/terms/</v>
      </c>
      <c r="F613" s="31" t="str">
        <f>IF($A613&lt;&gt;"",IF(VLOOKUP($A613,Vocabulary!$A:$J,9,)=0,"",VLOOKUP($A613,Vocabulary!$A:$J,9,)),"")</f>
        <v>identifier</v>
      </c>
      <c r="G613" s="31" t="str">
        <f>IF($A613&lt;&gt;"",VLOOKUP($A613,Vocabulary!$A:$J,4,),"")</f>
        <v>Organization</v>
      </c>
      <c r="H613" s="31" t="str">
        <f>IF($A613&lt;&gt;"",VLOOKUP($A613,Vocabulary!$A:$J,5,),"")</f>
        <v>Property</v>
      </c>
      <c r="I613" s="31" t="str">
        <f>IF(Table9[[#This Row],[URIName]]="",IF(AND(H613="ConceptScheme",LEFT(D613,7) &lt;&gt; "inspire", LEFT(D613,4) &lt;&gt; "oeaw"),CONCATENATE("&lt;",E613,LOWER(IF(F613="",J613,F613)),"&gt;"),CONCATENATE("&lt;",E613,IF(F613="",J613,F613),"&gt;")),CONCATENATE("&lt;",Table9[[#This Row],[URIName]],"&gt;"))</f>
        <v>&lt;identifier&gt;</v>
      </c>
      <c r="J613" s="31" t="str">
        <f>IF($A613&lt;&gt;"",VLOOKUP($A613,Vocabulary!$A:$J,2,),"")</f>
        <v>vatNumber</v>
      </c>
      <c r="K613" s="31" t="str">
        <f>IFERROR(IF(VLOOKUP(A613,VocabularyNL!$A:$G,6)=0,"",VLOOKUP(A613,VocabularyNL!$A:$G,6)),"")</f>
        <v>BTW-nummer</v>
      </c>
      <c r="L613" s="31" t="str">
        <f>IFERROR(IF(VLOOKUP(A613,VocabularyFR!$A:$G,6)=0,"",VLOOKUP(A613,VocabularyFR!$A:$G,6)),"")</f>
        <v>Numéro TVA</v>
      </c>
      <c r="M613" s="12" t="str">
        <f>IFERROR(IF(VLOOKUP(A613,Vocabulary!$A:$F,3)=0,"",VLOOKUP(A613,Vocabulary!$A:$F,3)),"")</f>
        <v>Recommended best practice is to identify the resource by means of a string conforming to a formal identification system. 
An unambiguous reference to the resource within a given context.</v>
      </c>
      <c r="N613" s="31" t="str">
        <f>IFERROR(IF(VLOOKUP(A613,VocabularyNL!$A:$H,7)=0,"",VLOOKUP(A613,VocabularyNL!$A:$H,7)),"")</f>
        <v>Aanbevolen beste praktijk is om de bron te identificeren door middel van een string die overeenkomt met een formeel identificatiesysteem.
Een eenduidige verwijzing naar de bron binnen een bepaalde context.</v>
      </c>
      <c r="O613" s="31" t="str">
        <f>IFERROR(IF(VLOOKUP(A613,VocabularyFR!$A:$H,7)=0,"",VLOOKUP(A613,VocabularyFR!$A:$H,7)),"")</f>
        <v>La meilleure pratique recommandée consiste à identifier la ressource à l'aide d'une chaîne conforme à un système d'identification formel.
Une référence non ambiguë à la ressource dans un contexte donné.</v>
      </c>
      <c r="P613" s="31" t="str">
        <f>IF($A613&lt;&gt;"",IF(VLOOKUP($A613,Vocabulary!$A:$J,7,)&lt;&gt;"",VLOOKUP($A613,Vocabulary!$A:$J,7,),""),"")</f>
        <v>An international Value-Added Tax Identification Number or VAT Identification Number (VATIN).
It is used in many countries, including the countries of the European Union, for value added tax purposes. In the EU, a VAT identification number can be verified online at the EU's official VIES website. It confirms that the number is currently allocated and can provide the name or other identifying details of the entity to whom the identifier has been allocated.
The full identifier starts with an ISO 3166-1 alpha-2 (2 letters) country code (except for Greece, which uses the ISO 639-1 language code EL for the Greek language, instead of its ISO 3166-1 alpha-2 country code GR) followed by a character string in a country-specific format.
Foreign companies that trade with non-enterprises in the EU may have a VATIN starting with "EU" instead of a country code, e.g. Godaddy USA EU826010755 and Amazon USA AWS EU826009064.
In Belgium, the VAT Identification Number is the same as the organization's enterprise number prefixed by "BE".</v>
      </c>
      <c r="Q613" s="31" t="str">
        <f>IFERROR(IF(VLOOKUP(A613,VocabularyNL!$A:$H,8)=0,"",VLOOKUP(A613,VocabularyNL!$A:$H,8)),"")</f>
        <v>Een internationaal BTW-identificatienummer of BTW-identificatienummer (VATIN).
Het wordt in veel landen, waaronder de landen van de Europese Unie, gebruikt voor belastingdoeleinden. In de EU kan een BTW-identificatienummer online worden geverifieerd op de officiële VIES-website van de EU. Het bevestigt dat het nummer momenteel is toegewezen en kan de naam of andere identificerende gegevens bevatten van de entiteit aan wie de identificatie is toegewezen.
De volledige identificatie begint met een ISO 3166-1 alfa-2 (2 letters) landcode (behalve Griekenland, dat de ISO 639-1 taalcode EL gebruikt voor de Griekse taal, in plaats van de ISO 3166-1 alfa-2 landcode GR) gevolgd door een tekenreeks in een landspecifiek formaat.
Buitenlandse bedrijven die zaken doen met niet-ondernemingen in de EU kunnen een VATIN hebben die begint met "EU" in plaats van een landcode vb. Godaddy VS EU826010755 en Amazon VS AWS EU826009064.
In België is het BTW-identificatienummer hetzelfde als het ondernemingsnummer van de organisatie, voorafgegaan door "BE".</v>
      </c>
      <c r="R613" s="31" t="str">
        <f>IFERROR(IF(VLOOKUP(A613,VocabularyFR!$A:$H,8)=0,"",VLOOKUP(A613,VocabularyFR!$A:$H,8)),"")</f>
        <v>Un numéro d'identification international de taxe sur la valeur ajoutée ou numéro d'identification de TVA (VATIN).
Il est utilisé dans de nombreux pays, dont les pays de l’Union européenne, à des fins de taxe sur la valeur ajoutée. Dans l'UE, un numéro d'identification TVA peut être vérifié en ligne sur le site officiel VIES de l'UE. Il confirme que le numéro est actuellement attribué et peut fournir le nom ou d'autres détails d'identification de l'entité à laquelle l'identifiant a été attribué.
L'identifiant complet commence par un code de pays ISO 3166-1 alpha-2 (2 lettres) (sauf pour la Grèce, qui utilise le code de langue ISO 639-1 EL pour la langue grecque, au lieu de son code de pays ISO 3166-1 alpha-2 GR) suivi d'une chaîne de caractères dans un format spécifique au pays.
Les entreprises étrangères qui commercent avec des entreprises non membres de l'UE peuvent avoir un VATIN commençant par "EU" au lieu d'un code de pays, par ex. Godaddy USA EU826010755 et Amazon USA AWS EU826009064.
En Belgique, le numéro d'identification TVA est le même que le numéro d'entreprise de l'organisation préfixé par « BE ».</v>
      </c>
      <c r="S613" s="12" t="str">
        <f>VLOOKUP(Table9[[#This Row],[Id]],Vocabulary!A:K,11)</f>
        <v>yes</v>
      </c>
      <c r="T613" s="12" t="str">
        <f>VLOOKUP(Table9[[#This Row],[Id]],Vocabulary!A:L,12)</f>
        <v>yes</v>
      </c>
    </row>
    <row r="614" spans="1:20" ht="72" x14ac:dyDescent="0.3">
      <c r="A614" s="28">
        <v>696</v>
      </c>
      <c r="B614" s="31" t="str">
        <f>IF($A614&lt;&gt;"",IF(VLOOKUP($A614,VocabularyAdoption!$A:$K,8,)=0,"",VLOOKUP($A614,VocabularyAdoption!$A:$K,8,)),"")</f>
        <v>Draft</v>
      </c>
      <c r="C614" s="31" t="str">
        <f>IF($A614&lt;&gt;"",VLOOKUP($A614,Vocabulary!$A:$J,6,),"")</f>
        <v>FED</v>
      </c>
      <c r="D614" s="31" t="str">
        <f>IF($A614&lt;&gt;"",VLOOKUP($A614,Vocabulary!$A:$J,8,),"")</f>
        <v>dcterms</v>
      </c>
      <c r="E614" s="31" t="str">
        <f>IFERROR(VLOOKUP(D614,Prefix!$A:$B,2,),"")</f>
        <v>http://purl.org/dc/terms/</v>
      </c>
      <c r="F614" s="31" t="str">
        <f>IF($A614&lt;&gt;"",IF(VLOOKUP($A614,Vocabulary!$A:$J,9,)=0,"",VLOOKUP($A614,Vocabulary!$A:$J,9,)),"")</f>
        <v>identifier</v>
      </c>
      <c r="G614" s="31" t="str">
        <f>IF($A614&lt;&gt;"",VLOOKUP($A614,Vocabulary!$A:$J,4,),"")</f>
        <v>Other</v>
      </c>
      <c r="H614" s="31" t="str">
        <f>IF($A614&lt;&gt;"",VLOOKUP($A614,Vocabulary!$A:$J,5,),"")</f>
        <v>Property</v>
      </c>
      <c r="I614" s="31" t="str">
        <f>IF(Table9[[#This Row],[URIName]]="",IF(AND(H614="ConceptScheme",LEFT(D614,7) &lt;&gt; "inspire", LEFT(D614,4) &lt;&gt; "oeaw"),CONCATENATE("&lt;",E614,LOWER(IF(F614="",J614,F614)),"&gt;"),CONCATENATE("&lt;",E614,IF(F614="",J614,F614),"&gt;")),CONCATENATE("&lt;",Table9[[#This Row],[URIName]],"&gt;"))</f>
        <v>&lt;identifier&gt;</v>
      </c>
      <c r="J614" s="31" t="str">
        <f>IF($A614&lt;&gt;"",VLOOKUP($A614,Vocabulary!$A:$J,2,),"")</f>
        <v>plateNumber</v>
      </c>
      <c r="K614" s="31" t="str">
        <f>IFERROR(IF(VLOOKUP(A614,VocabularyNL!$A:$G,6)=0,"",VLOOKUP(A614,VocabularyNL!$A:$G,6)),"")</f>
        <v>Nummerplaat</v>
      </c>
      <c r="L614" s="31" t="str">
        <f>IFERROR(IF(VLOOKUP(A614,VocabularyFR!$A:$G,6)=0,"",VLOOKUP(A614,VocabularyFR!$A:$G,6)),"")</f>
        <v>Plaque d'immatriculation</v>
      </c>
      <c r="M614" s="12" t="str">
        <f>IFERROR(IF(VLOOKUP(A614,Vocabulary!$A:$F,3)=0,"",VLOOKUP(A614,Vocabulary!$A:$F,3)),"")</f>
        <v>Recommended best practice is to identify the resource by means of a string conforming to a formal identification system. 
An unambiguous reference to the resource within a given context.</v>
      </c>
      <c r="N614" s="31" t="str">
        <f>IFERROR(IF(VLOOKUP(A614,VocabularyNL!$A:$H,7)=0,"",VLOOKUP(A614,VocabularyNL!$A:$H,7)),"")</f>
        <v>Aanbevolen beste praktijk is om de bron te identificeren door middel van een string die overeenkomt met een formeel identificatiesysteem.
Een eenduidige verwijzing naar de bron binnen een bepaalde context.</v>
      </c>
      <c r="O614" s="31" t="str">
        <f>IFERROR(IF(VLOOKUP(A614,VocabularyFR!$A:$H,7)=0,"",VLOOKUP(A614,VocabularyFR!$A:$H,7)),"")</f>
        <v>La meilleure pratique recommandée consiste à identifier la ressource à l'aide d'une chaîne conforme à un système d'identification formel.
Une référence non ambiguë à la ressource dans un contexte donné.</v>
      </c>
      <c r="P614" s="31" t="str">
        <f>IF($A614&lt;&gt;"",IF(VLOOKUP($A614,Vocabulary!$A:$J,7,)&lt;&gt;"",VLOOKUP($A614,Vocabulary!$A:$J,7,),""),"")</f>
        <v>The official set of numbers and letters shown on the front and back of a road vehicle</v>
      </c>
      <c r="Q614" s="31" t="str">
        <f>IFERROR(IF(VLOOKUP(A614,VocabularyNL!$A:$H,8)=0,"",VLOOKUP(A614,VocabularyNL!$A:$H,8)),"")</f>
        <v>De officiële reeks cijfers en letters op de voor- en achterkant van een wegvoertuig</v>
      </c>
      <c r="R614" s="31" t="str">
        <f>IFERROR(IF(VLOOKUP(A614,VocabularyFR!$A:$H,8)=0,"",VLOOKUP(A614,VocabularyFR!$A:$H,8)),"")</f>
        <v>L'ensemble officiel de chiffres et de lettres figurant à l'avant et à l'arrière d'un véhicule routier</v>
      </c>
      <c r="S614" s="12" t="str">
        <f>VLOOKUP(Table9[[#This Row],[Id]],Vocabulary!A:K,11)</f>
        <v>no</v>
      </c>
      <c r="T614" s="12" t="str">
        <f>VLOOKUP(Table9[[#This Row],[Id]],Vocabulary!A:L,12)</f>
        <v>yes</v>
      </c>
    </row>
    <row r="615" spans="1:20" ht="72" x14ac:dyDescent="0.3">
      <c r="A615" s="28">
        <v>697</v>
      </c>
      <c r="B615" s="31" t="str">
        <f>IF($A615&lt;&gt;"",IF(VLOOKUP($A615,VocabularyAdoption!$A:$K,8,)=0,"",VLOOKUP($A615,VocabularyAdoption!$A:$K,8,)),"")</f>
        <v>Draft</v>
      </c>
      <c r="C615" s="31" t="str">
        <f>IF($A615&lt;&gt;"",VLOOKUP($A615,Vocabulary!$A:$J,6,),"")</f>
        <v>FED</v>
      </c>
      <c r="D615" s="31" t="str">
        <f>IF($A615&lt;&gt;"",VLOOKUP($A615,Vocabulary!$A:$J,8,),"")</f>
        <v>dcterms</v>
      </c>
      <c r="E615" s="31" t="str">
        <f>IFERROR(VLOOKUP(D615,Prefix!$A:$B,2,),"")</f>
        <v>http://purl.org/dc/terms/</v>
      </c>
      <c r="F615" s="31" t="str">
        <f>IF($A615&lt;&gt;"",IF(VLOOKUP($A615,Vocabulary!$A:$J,9,)=0,"",VLOOKUP($A615,Vocabulary!$A:$J,9,)),"")</f>
        <v>identifier</v>
      </c>
      <c r="G615" s="31" t="str">
        <f>IF($A615&lt;&gt;"",VLOOKUP($A615,Vocabulary!$A:$J,4,),"")</f>
        <v>Other</v>
      </c>
      <c r="H615" s="31" t="str">
        <f>IF($A615&lt;&gt;"",VLOOKUP($A615,Vocabulary!$A:$J,5,),"")</f>
        <v>Property</v>
      </c>
      <c r="I615" s="31" t="str">
        <f>IF(Table9[[#This Row],[URIName]]="",IF(AND(H615="ConceptScheme",LEFT(D615,7) &lt;&gt; "inspire", LEFT(D615,4) &lt;&gt; "oeaw"),CONCATENATE("&lt;",E615,LOWER(IF(F615="",J615,F615)),"&gt;"),CONCATENATE("&lt;",E615,IF(F615="",J615,F615),"&gt;")),CONCATENATE("&lt;",Table9[[#This Row],[URIName]],"&gt;"))</f>
        <v>&lt;identifier&gt;</v>
      </c>
      <c r="J615" s="31" t="str">
        <f>IF($A615&lt;&gt;"",VLOOKUP($A615,Vocabulary!$A:$J,2,),"")</f>
        <v>ipAddress</v>
      </c>
      <c r="K615" s="31" t="str">
        <f>IFERROR(IF(VLOOKUP(A615,VocabularyNL!$A:$G,6)=0,"",VLOOKUP(A615,VocabularyNL!$A:$G,6)),"")</f>
        <v>IP-adres</v>
      </c>
      <c r="L615" s="31" t="str">
        <f>IFERROR(IF(VLOOKUP(A615,VocabularyFR!$A:$G,6)=0,"",VLOOKUP(A615,VocabularyFR!$A:$G,6)),"")</f>
        <v>Adresse IP</v>
      </c>
      <c r="M615" s="12" t="str">
        <f>IFERROR(IF(VLOOKUP(A615,Vocabulary!$A:$F,3)=0,"",VLOOKUP(A615,Vocabulary!$A:$F,3)),"")</f>
        <v>Recommended best practice is to identify the resource by means of a string conforming to a formal identification system. 
An unambiguous reference to the resource within a given context.</v>
      </c>
      <c r="N615" s="31" t="str">
        <f>IFERROR(IF(VLOOKUP(A615,VocabularyNL!$A:$H,7)=0,"",VLOOKUP(A615,VocabularyNL!$A:$H,7)),"")</f>
        <v>Aanbevolen beste praktijk is om de bron te identificeren door middel van een string die overeenkomt met een formeel identificatiesysteem.
Een eenduidige verwijzing naar de bron binnen een bepaalde context.</v>
      </c>
      <c r="O615" s="31" t="str">
        <f>IFERROR(IF(VLOOKUP(A615,VocabularyFR!$A:$H,7)=0,"",VLOOKUP(A615,VocabularyFR!$A:$H,7)),"")</f>
        <v>La meilleure pratique recommandée consiste à identifier la ressource à l'aide d'une chaîne conforme à un système d'identification formel.
Une référence non ambiguë à la ressource dans un contexte donné.</v>
      </c>
      <c r="P615" s="31" t="str">
        <f>IF($A615&lt;&gt;"",IF(VLOOKUP($A615,Vocabulary!$A:$J,7,)&lt;&gt;"",VLOOKUP($A615,Vocabulary!$A:$J,7,),""),"")</f>
        <v>An Internet Protocol address (IP address) is a numerical label assigned to each device connected to a computer network that uses the Internet Protocol for communication.</v>
      </c>
      <c r="Q615" s="31" t="str">
        <f>IFERROR(IF(VLOOKUP(A615,VocabularyNL!$A:$H,8)=0,"",VLOOKUP(A615,VocabularyNL!$A:$H,8)),"")</f>
        <v>Een internetprotocoladres (IP-adres) is een numeriek label dat wordt toegewezen aan elk apparaat dat is aangesloten op een computernetwerk dat het internetprotocol gebruikt voor communicatie.</v>
      </c>
      <c r="R615" s="31" t="str">
        <f>IFERROR(IF(VLOOKUP(A615,VocabularyFR!$A:$H,8)=0,"",VLOOKUP(A615,VocabularyFR!$A:$H,8)),"")</f>
        <v>Une adresse de protocole Internet (adresse IP) est une étiquette numérique attribuée à chaque périphérique connecté à un réseau informatique qui utilise le protocole Internet pour la communication.</v>
      </c>
      <c r="S615" s="31" t="str">
        <f>VLOOKUP(Table9[[#This Row],[Id]],Vocabulary!A:K,11)</f>
        <v>no</v>
      </c>
      <c r="T615" s="12" t="str">
        <f>VLOOKUP(Table9[[#This Row],[Id]],Vocabulary!A:L,12)</f>
        <v>yes</v>
      </c>
    </row>
    <row r="616" spans="1:20" ht="43.2" x14ac:dyDescent="0.3">
      <c r="A616" s="28">
        <v>698</v>
      </c>
      <c r="B616" s="12" t="str">
        <f>IF($A616&lt;&gt;"",IF(VLOOKUP($A616,VocabularyAdoption!$A:$K,8,)=0,"",VLOOKUP($A616,VocabularyAdoption!$A:$K,8,)),"")</f>
        <v>Proposed standard</v>
      </c>
      <c r="C616" s="12" t="str">
        <f>IF($A616&lt;&gt;"",VLOOKUP($A616,Vocabulary!$A:$J,6,),"")</f>
        <v>FED</v>
      </c>
      <c r="D616" s="12" t="str">
        <f>IF($A616&lt;&gt;"",VLOOKUP($A616,Vocabulary!$A:$J,8,),"")</f>
        <v>fed-thesaurus</v>
      </c>
      <c r="E616" s="12" t="str">
        <f>IFERROR(VLOOKUP(D616,Prefix!$A:$B,2,),"")</f>
        <v>http://vocab.belgif.be/auth/</v>
      </c>
      <c r="F616" s="12" t="str">
        <f>IF($A616&lt;&gt;"",IF(VLOOKUP($A616,Vocabulary!$A:$J,9,)=0,"",VLOOKUP($A616,Vocabulary!$A:$J,9,)),"")</f>
        <v/>
      </c>
      <c r="G616" s="12" t="str">
        <f>IF($A616&lt;&gt;"",VLOOKUP($A616,Vocabulary!$A:$J,4,),"")</f>
        <v>Location</v>
      </c>
      <c r="H616" s="12" t="str">
        <f>IF($A616&lt;&gt;"",VLOOKUP($A616,Vocabulary!$A:$J,5,),"")</f>
        <v>Property</v>
      </c>
      <c r="I616" s="12" t="str">
        <f>IF(Table9[[#This Row],[URIName]]="",IF(AND(H616="ConceptScheme",LEFT(D616,7) &lt;&gt; "inspire", LEFT(D616,4) &lt;&gt; "oeaw"),CONCATENATE("&lt;",E616,LOWER(IF(F616="",J616,F616)),"&gt;"),CONCATENATE("&lt;",E616,IF(F616="",J616,F616),"&gt;")),CONCATENATE("&lt;",Table9[[#This Row],[URIName]],"&gt;"))</f>
        <v>&lt;http://vocab.belgif.be/auth/region&gt;</v>
      </c>
      <c r="J616" s="12" t="str">
        <f>IF($A616&lt;&gt;"",VLOOKUP($A616,Vocabulary!$A:$J,2,),"")</f>
        <v>region</v>
      </c>
      <c r="K616" s="12" t="str">
        <f>IFERROR(IF(VLOOKUP(A616,VocabularyNL!$A:$G,6)=0,"",VLOOKUP(A616,VocabularyNL!$A:$G,6)),"")</f>
        <v>Regio</v>
      </c>
      <c r="L616" s="12" t="str">
        <f>IFERROR(IF(VLOOKUP(A616,VocabularyFR!$A:$G,6)=0,"",VLOOKUP(A616,VocabularyFR!$A:$G,6)),"")</f>
        <v>Région</v>
      </c>
      <c r="M616" s="12" t="str">
        <f>IFERROR(IF(VLOOKUP(A616,Vocabulary!$A:$F,3)=0,"",VLOOKUP(A616,Vocabulary!$A:$F,3)),"")</f>
        <v>Concept corresponding to a region code in a country.</v>
      </c>
      <c r="N616" s="12" t="str">
        <f>IFERROR(IF(VLOOKUP(A616,VocabularyNL!$A:$H,7)=0,"",VLOOKUP(A616,VocabularyNL!$A:$H,7)),"")</f>
        <v>Concept dat overeenkomt met een regiocode in een land.</v>
      </c>
      <c r="O616" s="12" t="str">
        <f>IFERROR(IF(VLOOKUP(A616,VocabularyFR!$A:$H,7)=0,"",VLOOKUP(A616,VocabularyFR!$A:$H,7)),"")</f>
        <v>Concept correspondant à un code de région dans un pays.</v>
      </c>
      <c r="P616" s="12" t="str">
        <f>IF($A616&lt;&gt;"",IF(VLOOKUP($A616,Vocabulary!$A:$J,7,)&lt;&gt;"",VLOOKUP($A616,Vocabulary!$A:$J,7,),""),"")</f>
        <v>See https://en.wikipedia.org/wiki/ISO_3166-2:BE
(BE-BRU, BE-VLG, BE-WAL)</v>
      </c>
      <c r="Q616" s="12" t="str">
        <f>IFERROR(IF(VLOOKUP(A616,VocabularyNL!$A:$H,8)=0,"",VLOOKUP(A616,VocabularyNL!$A:$H,8)),"")</f>
        <v>Zie https://nl.wikipedia.org/wiki/ISO_3166-2:BE
(BE-BRU, BE-VLG, BE-WAL)</v>
      </c>
      <c r="R616" s="12" t="str">
        <f>IFERROR(IF(VLOOKUP(A616,VocabularyFR!$A:$H,8)=0,"",VLOOKUP(A616,VocabularyFR!$A:$H,8)),"")</f>
        <v>Voir https://fr.wikipedia.org/wiki/ISO_3166-2:BE
(BE-BRU, BE-VLG, BE-WAL)</v>
      </c>
      <c r="S616" s="12" t="str">
        <f>VLOOKUP(Table9[[#This Row],[Id]],Vocabulary!A:K,11)</f>
        <v>no</v>
      </c>
      <c r="T616" s="12" t="str">
        <f>VLOOKUP(Table9[[#This Row],[Id]],Vocabulary!A:L,12)</f>
        <v>yes</v>
      </c>
    </row>
    <row r="617" spans="1:20" ht="43.2" x14ac:dyDescent="0.3">
      <c r="A617" s="28">
        <v>699</v>
      </c>
      <c r="B617" s="12" t="str">
        <f>IF($A617&lt;&gt;"",IF(VLOOKUP($A617,VocabularyAdoption!$A:$K,8,)=0,"",VLOOKUP($A617,VocabularyAdoption!$A:$K,8,)),"")</f>
        <v>Proposed standard</v>
      </c>
      <c r="C617" s="12" t="str">
        <f>IF($A617&lt;&gt;"",VLOOKUP($A617,Vocabulary!$A:$J,6,),"")</f>
        <v>FED</v>
      </c>
      <c r="D617" s="12" t="str">
        <f>IF($A617&lt;&gt;"",VLOOKUP($A617,Vocabulary!$A:$J,8,),"")</f>
        <v>fed-thesaurus</v>
      </c>
      <c r="E617" s="12" t="str">
        <f>IFERROR(VLOOKUP(D617,Prefix!$A:$B,2,),"")</f>
        <v>http://vocab.belgif.be/auth/</v>
      </c>
      <c r="F617" s="12" t="str">
        <f>IF($A617&lt;&gt;"",IF(VLOOKUP($A617,Vocabulary!$A:$J,9,)=0,"",VLOOKUP($A617,Vocabulary!$A:$J,9,)),"")</f>
        <v/>
      </c>
      <c r="G617" s="12" t="str">
        <f>IF($A617&lt;&gt;"",VLOOKUP($A617,Vocabulary!$A:$J,4,),"")</f>
        <v>Location</v>
      </c>
      <c r="H617" s="12" t="str">
        <f>IF($A617&lt;&gt;"",VLOOKUP($A617,Vocabulary!$A:$J,5,),"")</f>
        <v>ConceptScheme</v>
      </c>
      <c r="I617" s="12" t="str">
        <f>IF(Table9[[#This Row],[URIName]]="",IF(AND(H617="ConceptScheme",LEFT(D617,7) &lt;&gt; "inspire", LEFT(D617,4) &lt;&gt; "oeaw"),CONCATENATE("&lt;",E617,LOWER(IF(F617="",J617,F617)),"&gt;"),CONCATENATE("&lt;",E617,IF(F617="",J617,F617),"&gt;")),CONCATENATE("&lt;",Table9[[#This Row],[URIName]],"&gt;"))</f>
        <v>&lt;http://vocab.belgif.be/auth/regioncode&gt;</v>
      </c>
      <c r="J617" s="12" t="str">
        <f>IF($A617&lt;&gt;"",VLOOKUP($A617,Vocabulary!$A:$J,2,),"")</f>
        <v>RegionCode</v>
      </c>
      <c r="K617" s="12" t="str">
        <f>IFERROR(IF(VLOOKUP(A617,VocabularyNL!$A:$G,6)=0,"",VLOOKUP(A617,VocabularyNL!$A:$G,6)),"")</f>
        <v>Code regio</v>
      </c>
      <c r="L617" s="12" t="str">
        <f>IFERROR(IF(VLOOKUP(A617,VocabularyFR!$A:$G,6)=0,"",VLOOKUP(A617,VocabularyFR!$A:$G,6)),"")</f>
        <v>Code région</v>
      </c>
      <c r="M617" s="12" t="str">
        <f>IFERROR(IF(VLOOKUP(A617,Vocabulary!$A:$F,3)=0,"",VLOOKUP(A617,Vocabulary!$A:$F,3)),"")</f>
        <v>Conceptscheme for region codes in a country.</v>
      </c>
      <c r="N617" s="12" t="str">
        <f>IFERROR(IF(VLOOKUP(A617,VocabularyNL!$A:$H,7)=0,"",VLOOKUP(A617,VocabularyNL!$A:$H,7)),"")</f>
        <v>Conceptschema voor regiocodes in een land.</v>
      </c>
      <c r="O617" s="12" t="str">
        <f>IFERROR(IF(VLOOKUP(A617,VocabularyFR!$A:$H,7)=0,"",VLOOKUP(A617,VocabularyFR!$A:$H,7)),"")</f>
        <v>Conceptscheme des codes de région dans un pays.</v>
      </c>
      <c r="P617" s="12" t="str">
        <f>IF($A617&lt;&gt;"",IF(VLOOKUP($A617,Vocabulary!$A:$J,7,)&lt;&gt;"",VLOOKUP($A617,Vocabulary!$A:$J,7,),""),"")</f>
        <v>See https://en.wikipedia.org/wiki/ISO_3166-2:BE
(BE-BRU, BE-VLG, BE-WAL)</v>
      </c>
      <c r="Q617" s="12" t="str">
        <f>IFERROR(IF(VLOOKUP(A617,VocabularyNL!$A:$H,8)=0,"",VLOOKUP(A617,VocabularyNL!$A:$H,8)),"")</f>
        <v>Zie https://nl.wikipedia.org/wiki/ISO_3166-2:BE
(BE-BRU, BE-VLG, BE-WAL)</v>
      </c>
      <c r="R617" s="12" t="str">
        <f>IFERROR(IF(VLOOKUP(A617,VocabularyFR!$A:$H,8)=0,"",VLOOKUP(A617,VocabularyFR!$A:$H,8)),"")</f>
        <v>Voir https://fr.wikipedia.org/wiki/ISO_3166-2:BE
(BE-BRU, BE-VLG, BE-WAL)</v>
      </c>
      <c r="S617" s="12" t="str">
        <f>VLOOKUP(Table9[[#This Row],[Id]],Vocabulary!A:K,11)</f>
        <v>yes</v>
      </c>
      <c r="T617" s="12" t="str">
        <f>VLOOKUP(Table9[[#This Row],[Id]],Vocabulary!A:L,12)</f>
        <v>yes</v>
      </c>
    </row>
    <row r="618" spans="1:20" ht="43.2" x14ac:dyDescent="0.3">
      <c r="A618" s="28">
        <v>701</v>
      </c>
      <c r="B618" s="12" t="str">
        <f>IF($A618&lt;&gt;"",IF(VLOOKUP($A618,VocabularyAdoption!$A:$K,8,)=0,"",VLOOKUP($A618,VocabularyAdoption!$A:$K,8,)),"")</f>
        <v>Proposed standard</v>
      </c>
      <c r="C618" s="12" t="str">
        <f>IF($A618&lt;&gt;"",VLOOKUP($A618,Vocabulary!$A:$J,6,),"")</f>
        <v>FED</v>
      </c>
      <c r="D618" s="12" t="str">
        <f>IF($A618&lt;&gt;"",VLOOKUP($A618,Vocabulary!$A:$J,8,),"")</f>
        <v>fed-thesaurus</v>
      </c>
      <c r="E618" s="12" t="str">
        <f>IFERROR(VLOOKUP(D618,Prefix!$A:$B,2,),"")</f>
        <v>http://vocab.belgif.be/auth/</v>
      </c>
      <c r="F618" s="12" t="str">
        <f>IF($A618&lt;&gt;"",IF(VLOOKUP($A618,Vocabulary!$A:$J,9,)=0,"",VLOOKUP($A618,Vocabulary!$A:$J,9,)),"")</f>
        <v/>
      </c>
      <c r="G618" s="12" t="str">
        <f>IF($A618&lt;&gt;"",VLOOKUP($A618,Vocabulary!$A:$J,4,),"")</f>
        <v>Location</v>
      </c>
      <c r="H618" s="12" t="str">
        <f>IF($A618&lt;&gt;"",VLOOKUP($A618,Vocabulary!$A:$J,5,),"")</f>
        <v>DataType</v>
      </c>
      <c r="I618" s="12" t="str">
        <f>IF(Table9[[#This Row],[URIName]]="",IF(AND(H618="ConceptScheme",LEFT(D618,7) &lt;&gt; "inspire", LEFT(D618,4) &lt;&gt; "oeaw"),CONCATENATE("&lt;",E618,LOWER(IF(F618="",J618,F618)),"&gt;"),CONCATENATE("&lt;",E618,IF(F618="",J618,F618),"&gt;")),CONCATENATE("&lt;",Table9[[#This Row],[URIName]],"&gt;"))</f>
        <v>&lt;http://vocab.belgif.be/auth/CountryNisCode&gt;</v>
      </c>
      <c r="J618" s="12" t="str">
        <f>IF($A618&lt;&gt;"",VLOOKUP($A618,Vocabulary!$A:$J,2,),"")</f>
        <v>CountryNisCode</v>
      </c>
      <c r="K618" s="12" t="str">
        <f>IFERROR(IF(VLOOKUP(A618,VocabularyNL!$A:$G,6)=0,"",VLOOKUP(A618,VocabularyNL!$A:$G,6)),"")</f>
        <v>Land NIS-code</v>
      </c>
      <c r="L618" s="12" t="str">
        <f>IFERROR(IF(VLOOKUP(A618,VocabularyFR!$A:$G,6)=0,"",VLOOKUP(A618,VocabularyFR!$A:$G,6)),"")</f>
        <v>Code INS du pays</v>
      </c>
      <c r="M618" s="12" t="str">
        <f>IFERROR(IF(VLOOKUP(A618,Vocabulary!$A:$F,3)=0,"",VLOOKUP(A618,Vocabulary!$A:$F,3)),"")</f>
        <v>NIS code representing a country as defined by statbel.fgov.be</v>
      </c>
      <c r="N618" s="12" t="str">
        <f>IFERROR(IF(VLOOKUP(A618,VocabularyNL!$A:$H,7)=0,"",VLOOKUP(A618,VocabularyNL!$A:$H,7)),"")</f>
        <v>NIS-code voor een land, zoals gedefinieerd door statbel.fgov.be</v>
      </c>
      <c r="O618" s="12" t="str">
        <f>IFERROR(IF(VLOOKUP(A618,VocabularyFR!$A:$H,7)=0,"",VLOOKUP(A618,VocabularyFR!$A:$H,7)),"")</f>
        <v>Code INS pour un pays, comme defini par statbel.fgov.be</v>
      </c>
      <c r="P618" s="12" t="str">
        <f>IF($A618&lt;&gt;"",IF(VLOOKUP($A618,Vocabulary!$A:$J,7,)&lt;&gt;"",VLOOKUP($A618,Vocabulary!$A:$J,7,),""),"")</f>
        <v>Possible values are in range from 100 to 999</v>
      </c>
      <c r="Q618" s="12" t="str">
        <f>IFERROR(IF(VLOOKUP(A618,VocabularyNL!$A:$H,8)=0,"",VLOOKUP(A618,VocabularyNL!$A:$H,8)),"")</f>
        <v>Geldige waarden van 100 tot 999</v>
      </c>
      <c r="R618" s="12" t="str">
        <f>IFERROR(IF(VLOOKUP(A618,VocabularyFR!$A:$H,8)=0,"",VLOOKUP(A618,VocabularyFR!$A:$H,8)),"")</f>
        <v>Valeurs possibles de 100 à 999</v>
      </c>
      <c r="S618" s="12" t="str">
        <f>VLOOKUP(Table9[[#This Row],[Id]],Vocabulary!A:K,11)</f>
        <v>yes</v>
      </c>
      <c r="T618" s="12" t="str">
        <f>VLOOKUP(Table9[[#This Row],[Id]],Vocabulary!A:L,12)</f>
        <v>yes</v>
      </c>
    </row>
    <row r="619" spans="1:20" ht="115.2" x14ac:dyDescent="0.3">
      <c r="A619" s="28">
        <v>702</v>
      </c>
      <c r="B619" s="31" t="str">
        <f>IF($A619&lt;&gt;"",IF(VLOOKUP($A619,VocabularyAdoption!$A:$K,8,)=0,"",VLOOKUP($A619,VocabularyAdoption!$A:$K,8,)),"")</f>
        <v>Proposed standard</v>
      </c>
      <c r="C619" s="31" t="str">
        <f>IF($A619&lt;&gt;"",VLOOKUP($A619,Vocabulary!$A:$J,6,),"")</f>
        <v>FED</v>
      </c>
      <c r="D619" s="31" t="str">
        <f>IF($A619&lt;&gt;"",VLOOKUP($A619,Vocabulary!$A:$J,8,),"")</f>
        <v>fed-thesaurus</v>
      </c>
      <c r="E619" s="31" t="str">
        <f>IFERROR(VLOOKUP(D619,Prefix!$A:$B,2,),"")</f>
        <v>http://vocab.belgif.be/auth/</v>
      </c>
      <c r="F619" s="31" t="str">
        <f>IF($A619&lt;&gt;"",IF(VLOOKUP($A619,Vocabulary!$A:$J,9,)=0,"",VLOOKUP($A619,Vocabulary!$A:$J,9,)),"")</f>
        <v/>
      </c>
      <c r="G619" s="31" t="str">
        <f>IF($A619&lt;&gt;"",VLOOKUP($A619,Vocabulary!$A:$J,4,),"")</f>
        <v>Location</v>
      </c>
      <c r="H619" s="31" t="str">
        <f>IF($A619&lt;&gt;"",VLOOKUP($A619,Vocabulary!$A:$J,5,),"")</f>
        <v>DataType</v>
      </c>
      <c r="I619" s="31" t="str">
        <f>IF(Table9[[#This Row],[URIName]]="",IF(AND(H619="ConceptScheme",LEFT(D619,7) &lt;&gt; "inspire", LEFT(D619,4) &lt;&gt; "oeaw"),CONCATENATE("&lt;",E619,LOWER(IF(F619="",J619,F619)),"&gt;"),CONCATENATE("&lt;",E619,IF(F619="",J619,F619),"&gt;")),CONCATENATE("&lt;",Table9[[#This Row],[URIName]],"&gt;"))</f>
        <v>&lt;http://vocab.belgif.be/auth/StreetRrnCode&gt;</v>
      </c>
      <c r="J619" s="31" t="str">
        <f>IF($A619&lt;&gt;"",VLOOKUP($A619,Vocabulary!$A:$J,2,),"")</f>
        <v>StreetRrnCode</v>
      </c>
      <c r="K619" s="31" t="str">
        <f>IFERROR(IF(VLOOKUP(A619,VocabularyNL!$A:$G,6)=0,"",VLOOKUP(A619,VocabularyNL!$A:$G,6)),"")</f>
        <v>Straatcode Rijksregister</v>
      </c>
      <c r="L619" s="31" t="str">
        <f>IFERROR(IF(VLOOKUP(A619,VocabularyFR!$A:$G,6)=0,"",VLOOKUP(A619,VocabularyFR!$A:$G,6)),"")</f>
        <v>Code rue du Registre National</v>
      </c>
      <c r="M619" s="12" t="str">
        <f>IFERROR(IF(VLOOKUP(A619,Vocabulary!$A:$F,3)=0,"",VLOOKUP(A619,Vocabulary!$A:$F,3)),"")</f>
        <v>Street code assigned by National Registry</v>
      </c>
      <c r="N619" s="31" t="str">
        <f>IFERROR(IF(VLOOKUP(A619,VocabularyNL!$A:$H,7)=0,"",VLOOKUP(A619,VocabularyNL!$A:$H,7)),"")</f>
        <v>Straatcode toegewezen door het Rijksregister</v>
      </c>
      <c r="O619" s="31" t="str">
        <f>IFERROR(IF(VLOOKUP(A619,VocabularyFR!$A:$H,7)=0,"",VLOOKUP(A619,VocabularyFR!$A:$H,7)),"")</f>
        <v>Code rue attribué par le Registre National</v>
      </c>
      <c r="P619" s="31" t="str">
        <f>IF($A619&lt;&gt;"",IF(VLOOKUP($A619,Vocabulary!$A:$J,7,)&lt;&gt;"",VLOOKUP($A619,Vocabulary!$A:$J,7,),""),"")</f>
        <v>4 digits long. Unique within a municipality.
(more info: https://www.ibz.rrn.fgov.be/fileadmin/user_upload/nl/rr/instructies/IST_Codificatie_straten.pdf)
Will be replaced by the BEST street identifier.</v>
      </c>
      <c r="Q619" s="31" t="str">
        <f>IFERROR(IF(VLOOKUP(A619,VocabularyNL!$A:$H,8)=0,"",VLOOKUP(A619,VocabularyNL!$A:$H,8)),"")</f>
        <v>lengte: 4 digits. Uniek binnen een gemeente.
(meer info: https://www.ibz.rrn.fgov.be/fileadmin/user_upload/nl/rr/instructies/IST_Codificatie_straten.pdf)
Zal worden vervangen door de BEST straat identifier.</v>
      </c>
      <c r="R619" s="31" t="str">
        <f>IFERROR(IF(VLOOKUP(A619,VocabularyFR!$A:$H,8)=0,"",VLOOKUP(A619,VocabularyFR!$A:$H,8)),"")</f>
        <v xml:space="preserve">Longueur: 4 digits long. unique dans une commune.
(info supplémentaire: https://www.ibz.rrn.fgov.be/fileadmin/user_upload/fr/rn/instructions/liste-TI/Inst_Codification_voies_publiques.pdf)
Sera remplacé par l'identifiant BEST pour les rues. </v>
      </c>
      <c r="S619" s="31" t="str">
        <f>VLOOKUP(Table9[[#This Row],[Id]],Vocabulary!A:K,11)</f>
        <v>yes</v>
      </c>
      <c r="T619" s="12" t="str">
        <f>VLOOKUP(Table9[[#This Row],[Id]],Vocabulary!A:L,12)</f>
        <v>yes</v>
      </c>
    </row>
    <row r="620" spans="1:20" ht="144" x14ac:dyDescent="0.3">
      <c r="A620" s="28">
        <v>703</v>
      </c>
      <c r="B620" s="31" t="str">
        <f>IF($A620&lt;&gt;"",IF(VLOOKUP($A620,VocabularyAdoption!$A:$K,8,)=0,"",VLOOKUP($A620,VocabularyAdoption!$A:$K,8,)),"")</f>
        <v>Proposed standard</v>
      </c>
      <c r="C620" s="31" t="str">
        <f>IF($A620&lt;&gt;"",VLOOKUP($A620,Vocabulary!$A:$J,6,),"")</f>
        <v>FED</v>
      </c>
      <c r="D620" s="31" t="str">
        <f>IF($A620&lt;&gt;"",VLOOKUP($A620,Vocabulary!$A:$J,8,),"")</f>
        <v>org</v>
      </c>
      <c r="E620" s="31" t="str">
        <f>IFERROR(VLOOKUP(D620,Prefix!$A:$B,2,),"")</f>
        <v>http://www.w3.org/ns/org#</v>
      </c>
      <c r="F620" s="31" t="str">
        <f>IF($A620&lt;&gt;"",IF(VLOOKUP($A620,Vocabulary!$A:$J,9,)=0,"",VLOOKUP($A620,Vocabulary!$A:$J,9,)),"")</f>
        <v/>
      </c>
      <c r="G620" s="31" t="str">
        <f>IF($A620&lt;&gt;"",VLOOKUP($A620,Vocabulary!$A:$J,4,),"")</f>
        <v>Generic</v>
      </c>
      <c r="H620" s="31" t="str">
        <f>IF($A620&lt;&gt;"",VLOOKUP($A620,Vocabulary!$A:$J,5,),"")</f>
        <v>Class</v>
      </c>
      <c r="I620" s="31" t="str">
        <f>IF(Table9[[#This Row],[URIName]]="",IF(AND(H620="ConceptScheme",LEFT(D620,7) &lt;&gt; "inspire", LEFT(D620,4) &lt;&gt; "oeaw"),CONCATENATE("&lt;",E620,LOWER(IF(F620="",J620,F620)),"&gt;"),CONCATENATE("&lt;",E620,IF(F620="",J620,F620),"&gt;")),CONCATENATE("&lt;",Table9[[#This Row],[URIName]],"&gt;"))</f>
        <v>&lt;http://www.w3.org/ns/org#Mandate&gt;</v>
      </c>
      <c r="J620" s="31" t="str">
        <f>IF($A620&lt;&gt;"",VLOOKUP($A620,Vocabulary!$A:$J,2,),"")</f>
        <v>Mandate</v>
      </c>
      <c r="K620" s="31" t="str">
        <f>IFERROR(IF(VLOOKUP(A620,VocabularyNL!$A:$G,6)=0,"",VLOOKUP(A620,VocabularyNL!$A:$G,6)),"")</f>
        <v>Mandaat</v>
      </c>
      <c r="L620" s="31" t="str">
        <f>IFERROR(IF(VLOOKUP(A620,VocabularyFR!$A:$G,6)=0,"",VLOOKUP(A620,VocabularyFR!$A:$G,6)),"")</f>
        <v>Mandat</v>
      </c>
      <c r="M620" s="12" t="str">
        <f>IFERROR(IF(VLOOKUP(A620,Vocabulary!$A:$F,3)=0,"",VLOOKUP(A620,Vocabulary!$A:$F,3)),"")</f>
        <v>Official request from Agent A to Agent B to do certain actions on its behalf.
https://www.socialsecurity.be/site_nl/employer/applics/mahis/general/what_mandate.htm
A mandate is a right granted by an identified entity to another identified entity to perform specific legal acts in its name and on its behalf. These entities may be employers, recognized social secretariats or social service providers.</v>
      </c>
      <c r="N620" s="31" t="str">
        <f>IFERROR(IF(VLOOKUP(A620,VocabularyNL!$A:$H,7)=0,"",VLOOKUP(A620,VocabularyNL!$A:$H,7)),"")</f>
        <v>Officieel verzoek van agent A aan agent B om namens hem bepaalde acties te ondernemen.
https://www.socialsecurity.be/site_nl/employer/applics/mahis/general/what_mandate.htm
Een mandaat is een recht verleend door een geïdentificeerde entiteit aan een andere geïdentificeerde entiteit om welbepaalde juridische handelingen in haar naam en voor haar rekening te verrichten. Deze entiteiten kunnen werkgevers, erkende sociaal secretariaten of sociale dienstverrichters zijn.</v>
      </c>
      <c r="O620" s="31" t="str">
        <f>IFERROR(IF(VLOOKUP(A620,VocabularyFR!$A:$H,7)=0,"",VLOOKUP(A620,VocabularyFR!$A:$H,7)),"")</f>
        <v>Demande officielle de l'agent A à l'agent B d'effectuer certaines actions en son nom.
https://www.socialsecurity.be/site_fr/employer/applics/mahis/general/what_mandate.htm
Un mandat est un droit octroyé par une entité identifiée à une autre entité identifiée dans le but d’accomplir certains actes juridiques en son nom et pour son compte. Ces entités peuvent être des employeurs, des secrétariats sociaux agréés ou des prestataires de services.</v>
      </c>
      <c r="P620" s="31" t="str">
        <f>IF($A620&lt;&gt;"",IF(VLOOKUP($A620,Vocabulary!$A:$J,7,)&lt;&gt;"",VLOOKUP($A620,Vocabulary!$A:$J,7,),""),"")</f>
        <v>see Class Agent</v>
      </c>
      <c r="Q620" s="31" t="str">
        <f>IFERROR(IF(VLOOKUP(A620,VocabularyNL!$A:$H,8)=0,"",VLOOKUP(A620,VocabularyNL!$A:$H,8)),"")</f>
        <v>zie class Agent</v>
      </c>
      <c r="R620" s="31" t="str">
        <f>IFERROR(IF(VLOOKUP(A620,VocabularyFR!$A:$H,8)=0,"",VLOOKUP(A620,VocabularyFR!$A:$H,8)),"")</f>
        <v>voir class Agent</v>
      </c>
      <c r="S620" s="31" t="str">
        <f>VLOOKUP(Table9[[#This Row],[Id]],Vocabulary!A:K,11)</f>
        <v>no</v>
      </c>
      <c r="T620" s="12" t="str">
        <f>VLOOKUP(Table9[[#This Row],[Id]],Vocabulary!A:L,12)</f>
        <v>yes</v>
      </c>
    </row>
    <row r="621" spans="1:20" ht="57.6" x14ac:dyDescent="0.3">
      <c r="A621" s="28">
        <v>705</v>
      </c>
      <c r="B621" s="12" t="str">
        <f>IF($A621&lt;&gt;"",IF(VLOOKUP($A621,VocabularyAdoption!$A:$K,8,)=0,"",VLOOKUP($A621,VocabularyAdoption!$A:$K,8,)),"")</f>
        <v>Proposed standard</v>
      </c>
      <c r="C621" s="12" t="str">
        <f>IF($A621&lt;&gt;"",VLOOKUP($A621,Vocabulary!$A:$J,6,),"")</f>
        <v>FED</v>
      </c>
      <c r="D621" s="12" t="str">
        <f>IF($A621&lt;&gt;"",VLOOKUP($A621,Vocabulary!$A:$J,8,),"")</f>
        <v>org</v>
      </c>
      <c r="E621" s="12" t="str">
        <f>IFERROR(VLOOKUP(D621,Prefix!$A:$B,2,),"")</f>
        <v>http://www.w3.org/ns/org#</v>
      </c>
      <c r="F621" s="12" t="str">
        <f>IF($A621&lt;&gt;"",IF(VLOOKUP($A621,Vocabulary!$A:$J,9,)=0,"",VLOOKUP($A621,Vocabulary!$A:$J,9,)),"")</f>
        <v/>
      </c>
      <c r="G621" s="12" t="str">
        <f>IF($A621&lt;&gt;"",VLOOKUP($A621,Vocabulary!$A:$J,4,),"")</f>
        <v>Generic</v>
      </c>
      <c r="H621" s="12" t="str">
        <f>IF($A621&lt;&gt;"",VLOOKUP($A621,Vocabulary!$A:$J,5,),"")</f>
        <v>Property</v>
      </c>
      <c r="I621" s="12" t="str">
        <f>IF(Table9[[#This Row],[URIName]]="",IF(AND(H621="ConceptScheme",LEFT(D621,7) &lt;&gt; "inspire", LEFT(D621,4) &lt;&gt; "oeaw"),CONCATENATE("&lt;",E621,LOWER(IF(F621="",J621,F621)),"&gt;"),CONCATENATE("&lt;",E621,IF(F621="",J621,F621),"&gt;")),CONCATENATE("&lt;",Table9[[#This Row],[URIName]],"&gt;"))</f>
        <v>&lt;http://www.w3.org/ns/org#mandatary&gt;</v>
      </c>
      <c r="J621" s="12" t="str">
        <f>IF($A621&lt;&gt;"",VLOOKUP($A621,Vocabulary!$A:$J,2,),"")</f>
        <v>mandatary</v>
      </c>
      <c r="K621" s="12" t="str">
        <f>IFERROR(IF(VLOOKUP(A621,VocabularyNL!$A:$G,6)=0,"",VLOOKUP(A621,VocabularyNL!$A:$G,6)),"")</f>
        <v>Mandataris</v>
      </c>
      <c r="L621" s="12" t="str">
        <f>IFERROR(IF(VLOOKUP(A621,VocabularyFR!$A:$G,6)=0,"",VLOOKUP(A621,VocabularyFR!$A:$G,6)),"")</f>
        <v>Mandataire</v>
      </c>
      <c r="M621" s="12" t="str">
        <f>IFERROR(IF(VLOOKUP(A621,Vocabulary!$A:$F,3)=0,"",VLOOKUP(A621,Vocabulary!$A:$F,3)),"")</f>
        <v>The Agent that receives a mandate from another Agent. 
The mandatary must be unambiguously identified in an authentic source.</v>
      </c>
      <c r="N621" s="12" t="str">
        <f>IFERROR(IF(VLOOKUP(A621,VocabularyNL!$A:$H,7)=0,"",VLOOKUP(A621,VocabularyNL!$A:$H,7)),"")</f>
        <v>De agent die een mandaat van een andere agent ontvangt.
De mandataris moet ondubbelzinnig worden geïdentificeerd in een authentieke bron.</v>
      </c>
      <c r="O621" s="12" t="str">
        <f>IFERROR(IF(VLOOKUP(A621,VocabularyFR!$A:$H,7)=0,"",VLOOKUP(A621,VocabularyFR!$A:$H,7)),"")</f>
        <v>L'agent qui reçoit un mandat d'un autre agent.
Le mandataire doit être identifié sans ambiguïté dans une source authentique.</v>
      </c>
      <c r="P621" s="12" t="str">
        <f>IF($A621&lt;&gt;"",IF(VLOOKUP($A621,Vocabulary!$A:$J,7,)&lt;&gt;"",VLOOKUP($A621,Vocabulary!$A:$J,7,),""),"")</f>
        <v>see Class Agent</v>
      </c>
      <c r="Q621" s="12" t="str">
        <f>IFERROR(IF(VLOOKUP(A621,VocabularyNL!$A:$H,8)=0,"",VLOOKUP(A621,VocabularyNL!$A:$H,8)),"")</f>
        <v>zie class Agent</v>
      </c>
      <c r="R621" s="12" t="str">
        <f>IFERROR(IF(VLOOKUP(A621,VocabularyFR!$A:$H,8)=0,"",VLOOKUP(A621,VocabularyFR!$A:$H,8)),"")</f>
        <v>voir class Agent</v>
      </c>
      <c r="S621" s="12" t="str">
        <f>VLOOKUP(Table9[[#This Row],[Id]],Vocabulary!A:K,11)</f>
        <v>no</v>
      </c>
      <c r="T621" s="12" t="str">
        <f>VLOOKUP(Table9[[#This Row],[Id]],Vocabulary!A:L,12)</f>
        <v>yes</v>
      </c>
    </row>
    <row r="622" spans="1:20" ht="43.2" x14ac:dyDescent="0.3">
      <c r="A622" s="28">
        <v>706</v>
      </c>
      <c r="B622" s="12" t="str">
        <f>IF($A622&lt;&gt;"",IF(VLOOKUP($A622,VocabularyAdoption!$A:$K,8,)=0,"",VLOOKUP($A622,VocabularyAdoption!$A:$K,8,)),"")</f>
        <v>Proposed standard</v>
      </c>
      <c r="C622" s="12" t="str">
        <f>IF($A622&lt;&gt;"",VLOOKUP($A622,Vocabulary!$A:$J,6,),"")</f>
        <v>FED</v>
      </c>
      <c r="D622" s="12" t="str">
        <f>IF($A622&lt;&gt;"",VLOOKUP($A622,Vocabulary!$A:$J,8,),"")</f>
        <v>org</v>
      </c>
      <c r="E622" s="12" t="str">
        <f>IFERROR(VLOOKUP(D622,Prefix!$A:$B,2,),"")</f>
        <v>http://www.w3.org/ns/org#</v>
      </c>
      <c r="F622" s="12" t="str">
        <f>IF($A622&lt;&gt;"",IF(VLOOKUP($A622,Vocabulary!$A:$J,9,)=0,"",VLOOKUP($A622,Vocabulary!$A:$J,9,)),"")</f>
        <v/>
      </c>
      <c r="G622" s="12" t="str">
        <f>IF($A622&lt;&gt;"",VLOOKUP($A622,Vocabulary!$A:$J,4,),"")</f>
        <v>Generic</v>
      </c>
      <c r="H622" s="12" t="str">
        <f>IF($A622&lt;&gt;"",VLOOKUP($A622,Vocabulary!$A:$J,5,),"")</f>
        <v>Property</v>
      </c>
      <c r="I622" s="12" t="str">
        <f>IF(Table9[[#This Row],[URIName]]="",IF(AND(H622="ConceptScheme",LEFT(D622,7) &lt;&gt; "inspire", LEFT(D622,4) &lt;&gt; "oeaw"),CONCATENATE("&lt;",E622,LOWER(IF(F622="",J622,F622)),"&gt;"),CONCATENATE("&lt;",E622,IF(F622="",J622,F622),"&gt;")),CONCATENATE("&lt;",Table9[[#This Row],[URIName]],"&gt;"))</f>
        <v>&lt;http://www.w3.org/ns/org#mandator&gt;</v>
      </c>
      <c r="J622" s="12" t="str">
        <f>IF($A622&lt;&gt;"",VLOOKUP($A622,Vocabulary!$A:$J,2,),"")</f>
        <v>mandator</v>
      </c>
      <c r="K622" s="12" t="str">
        <f>IFERROR(IF(VLOOKUP(A622,VocabularyNL!$A:$G,6)=0,"",VLOOKUP(A622,VocabularyNL!$A:$G,6)),"")</f>
        <v>Mandaatgever</v>
      </c>
      <c r="L622" s="12" t="str">
        <f>IFERROR(IF(VLOOKUP(A622,VocabularyFR!$A:$G,6)=0,"",VLOOKUP(A622,VocabularyFR!$A:$G,6)),"")</f>
        <v>Mandant</v>
      </c>
      <c r="M622" s="12" t="str">
        <f>IFERROR(IF(VLOOKUP(A622,Vocabulary!$A:$F,3)=0,"",VLOOKUP(A622,Vocabulary!$A:$F,3)),"")</f>
        <v>The Agent that gives a mandate to another Agent. 
The mandator must be uniquely identified in an authentic source</v>
      </c>
      <c r="N622" s="12" t="str">
        <f>IFERROR(IF(VLOOKUP(A622,VocabularyNL!$A:$H,7)=0,"",VLOOKUP(A622,VocabularyNL!$A:$H,7)),"")</f>
        <v>De agent die een mandaat aan een andere agent geeft.
De mandator moet uniek geïdentificeerd zijn in een authentieke bron</v>
      </c>
      <c r="O622" s="12" t="str">
        <f>IFERROR(IF(VLOOKUP(A622,VocabularyFR!$A:$H,7)=0,"",VLOOKUP(A622,VocabularyFR!$A:$H,7)),"")</f>
        <v>L'agent qui donne un mandat à un autre agent.
Le mandant doit être identifié de manière unique dans une source authentique</v>
      </c>
      <c r="P622" s="12" t="str">
        <f>IF($A622&lt;&gt;"",IF(VLOOKUP($A622,Vocabulary!$A:$J,7,)&lt;&gt;"",VLOOKUP($A622,Vocabulary!$A:$J,7,),""),"")</f>
        <v>see Class Agent</v>
      </c>
      <c r="Q622" s="12" t="str">
        <f>IFERROR(IF(VLOOKUP(A622,VocabularyNL!$A:$H,8)=0,"",VLOOKUP(A622,VocabularyNL!$A:$H,8)),"")</f>
        <v>zie class Agent</v>
      </c>
      <c r="R622" s="12" t="str">
        <f>IFERROR(IF(VLOOKUP(A622,VocabularyFR!$A:$H,8)=0,"",VLOOKUP(A622,VocabularyFR!$A:$H,8)),"")</f>
        <v>voir class Agent</v>
      </c>
      <c r="S622" s="12" t="str">
        <f>VLOOKUP(Table9[[#This Row],[Id]],Vocabulary!A:K,11)</f>
        <v>no</v>
      </c>
      <c r="T622" s="12" t="str">
        <f>VLOOKUP(Table9[[#This Row],[Id]],Vocabulary!A:L,12)</f>
        <v>yes</v>
      </c>
    </row>
    <row r="623" spans="1:20" ht="43.2" x14ac:dyDescent="0.3">
      <c r="A623" s="28">
        <v>707</v>
      </c>
      <c r="B623" s="12" t="str">
        <f>IF($A623&lt;&gt;"",IF(VLOOKUP($A623,VocabularyAdoption!$A:$K,8,)=0,"",VLOOKUP($A623,VocabularyAdoption!$A:$K,8,)),"")</f>
        <v>Proposed standard</v>
      </c>
      <c r="C623" s="12" t="str">
        <f>IF($A623&lt;&gt;"",VLOOKUP($A623,Vocabulary!$A:$J,6,),"")</f>
        <v>FED</v>
      </c>
      <c r="D623" s="12" t="str">
        <f>IF($A623&lt;&gt;"",VLOOKUP($A623,Vocabulary!$A:$J,8,),"")</f>
        <v>fed-thesaurus</v>
      </c>
      <c r="E623" s="12" t="str">
        <f>IFERROR(VLOOKUP(D623,Prefix!$A:$B,2,),"")</f>
        <v>http://vocab.belgif.be/auth/</v>
      </c>
      <c r="F623" s="12" t="str">
        <f>IF($A623&lt;&gt;"",IF(VLOOKUP($A623,Vocabulary!$A:$J,9,)=0,"",VLOOKUP($A623,Vocabulary!$A:$J,9,)),"")</f>
        <v/>
      </c>
      <c r="G623" s="12" t="str">
        <f>IF($A623&lt;&gt;"",VLOOKUP($A623,Vocabulary!$A:$J,4,),"")</f>
        <v>Location</v>
      </c>
      <c r="H623" s="12" t="str">
        <f>IF($A623&lt;&gt;"",VLOOKUP($A623,Vocabulary!$A:$J,5,),"")</f>
        <v>DataType</v>
      </c>
      <c r="I623" s="12" t="str">
        <f>IF(Table9[[#This Row],[URIName]]="",IF(AND(H623="ConceptScheme",LEFT(D623,7) &lt;&gt; "inspire", LEFT(D623,4) &lt;&gt; "oeaw"),CONCATENATE("&lt;",E623,LOWER(IF(F623="",J623,F623)),"&gt;"),CONCATENATE("&lt;",E623,IF(F623="",J623,F623),"&gt;")),CONCATENATE("&lt;",Table9[[#This Row],[URIName]],"&gt;"))</f>
        <v>&lt;http://vocab.belgif.be/auth/CountryIsoCode&gt;</v>
      </c>
      <c r="J623" s="12" t="str">
        <f>IF($A623&lt;&gt;"",VLOOKUP($A623,Vocabulary!$A:$J,2,),"")</f>
        <v>CountryIsoCode</v>
      </c>
      <c r="K623" s="12" t="str">
        <f>IFERROR(IF(VLOOKUP(A623,VocabularyNL!$A:$G,6)=0,"",VLOOKUP(A623,VocabularyNL!$A:$G,6)),"")</f>
        <v>ISO landcode</v>
      </c>
      <c r="L623" s="12" t="str">
        <f>IFERROR(IF(VLOOKUP(A623,VocabularyFR!$A:$G,6)=0,"",VLOOKUP(A623,VocabularyFR!$A:$G,6)),"")</f>
        <v>Code pays ISO</v>
      </c>
      <c r="M623" s="12" t="str">
        <f>IFERROR(IF(VLOOKUP(A623,Vocabulary!$A:$F,3)=0,"",VLOOKUP(A623,Vocabulary!$A:$F,3)),"")</f>
        <v>Representation of a country by an ISO 3166-1 alpha-2 code.</v>
      </c>
      <c r="N623" s="12" t="str">
        <f>IFERROR(IF(VLOOKUP(A623,VocabularyNL!$A:$H,7)=0,"",VLOOKUP(A623,VocabularyNL!$A:$H,7)),"")</f>
        <v>Voorstelling van een land door een ISO 3166-1 alpha-2-code.</v>
      </c>
      <c r="O623" s="12" t="str">
        <f>IFERROR(IF(VLOOKUP(A623,VocabularyFR!$A:$H,7)=0,"",VLOOKUP(A623,VocabularyFR!$A:$H,7)),"")</f>
        <v>Représentation d'un pays par un code ISO 3166-1 alpha-2.</v>
      </c>
      <c r="P623" s="12" t="str">
        <f>IF($A623&lt;&gt;"",IF(VLOOKUP($A623,Vocabulary!$A:$J,7,)&lt;&gt;"",VLOOKUP($A623,Vocabulary!$A:$J,7,),""),"")</f>
        <v>pattern: "^[A-Z]{2}$"</v>
      </c>
      <c r="Q623" s="12" t="str">
        <f>IFERROR(IF(VLOOKUP(A623,VocabularyNL!$A:$H,8)=0,"",VLOOKUP(A623,VocabularyNL!$A:$H,8)),"")</f>
        <v>pattern: "^[A-Z]{2}$"</v>
      </c>
      <c r="R623" s="12" t="str">
        <f>IFERROR(IF(VLOOKUP(A623,VocabularyFR!$A:$H,8)=0,"",VLOOKUP(A623,VocabularyFR!$A:$H,8)),"")</f>
        <v>pattern: "^[A-Z]{2}$"</v>
      </c>
      <c r="S623" s="12" t="str">
        <f>VLOOKUP(Table9[[#This Row],[Id]],Vocabulary!A:K,11)</f>
        <v>yes</v>
      </c>
      <c r="T623" s="12" t="str">
        <f>VLOOKUP(Table9[[#This Row],[Id]],Vocabulary!A:L,12)</f>
        <v>yes</v>
      </c>
    </row>
    <row r="624" spans="1:20" ht="43.2" x14ac:dyDescent="0.3">
      <c r="A624" s="28">
        <v>708</v>
      </c>
      <c r="B624" s="12" t="str">
        <f>IF($A624&lt;&gt;"",IF(VLOOKUP($A624,VocabularyAdoption!$A:$K,8,)=0,"",VLOOKUP($A624,VocabularyAdoption!$A:$K,8,)),"")</f>
        <v>Proposed standard</v>
      </c>
      <c r="C624" s="12" t="str">
        <f>IF($A624&lt;&gt;"",VLOOKUP($A624,Vocabulary!$A:$J,6,),"")</f>
        <v>FED</v>
      </c>
      <c r="D624" s="12" t="str">
        <f>IF($A624&lt;&gt;"",VLOOKUP($A624,Vocabulary!$A:$J,8,),"")</f>
        <v>fed-thesaurus</v>
      </c>
      <c r="E624" s="12" t="str">
        <f>IFERROR(VLOOKUP(D624,Prefix!$A:$B,2,),"")</f>
        <v>http://vocab.belgif.be/auth/</v>
      </c>
      <c r="F624" s="12" t="str">
        <f>IF($A624&lt;&gt;"",IF(VLOOKUP($A624,Vocabulary!$A:$J,9,)=0,"",VLOOKUP($A624,Vocabulary!$A:$J,9,)),"")</f>
        <v/>
      </c>
      <c r="G624" s="12" t="str">
        <f>IF($A624&lt;&gt;"",VLOOKUP($A624,Vocabulary!$A:$J,4,),"")</f>
        <v>Location</v>
      </c>
      <c r="H624" s="12" t="str">
        <f>IF($A624&lt;&gt;"",VLOOKUP($A624,Vocabulary!$A:$J,5,),"")</f>
        <v>DataType</v>
      </c>
      <c r="I624" s="12" t="str">
        <f>IF(Table9[[#This Row],[URIName]]="",IF(AND(H624="ConceptScheme",LEFT(D624,7) &lt;&gt; "inspire", LEFT(D624,4) &lt;&gt; "oeaw"),CONCATENATE("&lt;",E624,LOWER(IF(F624="",J624,F624)),"&gt;"),CONCATENATE("&lt;",E624,IF(F624="",J624,F624),"&gt;")),CONCATENATE("&lt;",Table9[[#This Row],[URIName]],"&gt;"))</f>
        <v>&lt;http://vocab.belgif.be/auth/CountryWithHistoricIsoCode&gt;</v>
      </c>
      <c r="J624" s="12" t="str">
        <f>IF($A624&lt;&gt;"",VLOOKUP($A624,Vocabulary!$A:$J,2,),"")</f>
        <v>CountryWithHistoricIsoCode</v>
      </c>
      <c r="K624" s="12" t="str">
        <f>IFERROR(IF(VLOOKUP(A624,VocabularyNL!$A:$G,6)=0,"",VLOOKUP(A624,VocabularyNL!$A:$G,6)),"")</f>
        <v>ISO landcode inclusief voormalige</v>
      </c>
      <c r="L624" s="12" t="str">
        <f>IFERROR(IF(VLOOKUP(A624,VocabularyFR!$A:$G,6)=0,"",VLOOKUP(A624,VocabularyFR!$A:$G,6)),"")</f>
        <v>Code pays ISO avec histoire</v>
      </c>
      <c r="M624" s="12" t="str">
        <f>IFERROR(IF(VLOOKUP(A624,Vocabulary!$A:$F,3)=0,"",VLOOKUP(A624,Vocabulary!$A:$F,3)),"")</f>
        <v>Representation of a country by an ISO 3166-1 alpha-2 (current country) or ISO 3166-3 alpha-4 (former country) code.</v>
      </c>
      <c r="N624" s="12" t="str">
        <f>IFERROR(IF(VLOOKUP(A624,VocabularyNL!$A:$H,7)=0,"",VLOOKUP(A624,VocabularyNL!$A:$H,7)),"")</f>
        <v>Voorstelling van een land door een ISO 3166-1 alpha-2 (huidig land) of ISO 3166-3 alpha-4 (voormalig land) code.</v>
      </c>
      <c r="O624" s="12" t="str">
        <f>IFERROR(IF(VLOOKUP(A624,VocabularyFR!$A:$H,7)=0,"",VLOOKUP(A624,VocabularyFR!$A:$H,7)),"")</f>
        <v>Représentation d'un pays par un code ISO 3166-1 alpha-2 (pays actuel) ou ISO 3166-3 alpha-4 (ancien pays).</v>
      </c>
      <c r="P624" s="12" t="str">
        <f>IF($A624&lt;&gt;"",IF(VLOOKUP($A624,Vocabulary!$A:$J,7,)&lt;&gt;"",VLOOKUP($A624,Vocabulary!$A:$J,7,),""),"")</f>
        <v>pattern: "^[A-Z]{2}([A-Z]{2})?$"</v>
      </c>
      <c r="Q624" s="12" t="str">
        <f>IFERROR(IF(VLOOKUP(A624,VocabularyNL!$A:$H,8)=0,"",VLOOKUP(A624,VocabularyNL!$A:$H,8)),"")</f>
        <v>pattern: "^[A-Z]{2}([A-Z]{2})?$"</v>
      </c>
      <c r="R624" s="12" t="str">
        <f>IFERROR(IF(VLOOKUP(A624,VocabularyFR!$A:$H,8)=0,"",VLOOKUP(A624,VocabularyFR!$A:$H,8)),"")</f>
        <v>pattern: "^[A-Z]{2}([A-Z]{2})?$"</v>
      </c>
      <c r="S624" s="12" t="str">
        <f>VLOOKUP(Table9[[#This Row],[Id]],Vocabulary!A:K,11)</f>
        <v>yes</v>
      </c>
      <c r="T624" s="12" t="str">
        <f>VLOOKUP(Table9[[#This Row],[Id]],Vocabulary!A:L,12)</f>
        <v>yes</v>
      </c>
    </row>
    <row r="625" spans="1:20" ht="43.2" x14ac:dyDescent="0.3">
      <c r="A625" s="28">
        <v>710</v>
      </c>
      <c r="B625" s="12" t="str">
        <f>IF($A625&lt;&gt;"",IF(VLOOKUP($A625,VocabularyAdoption!$A:$K,8,)=0,"",VLOOKUP($A625,VocabularyAdoption!$A:$K,8,)),"")</f>
        <v>Draft</v>
      </c>
      <c r="C625" s="12" t="str">
        <f>IF($A625&lt;&gt;"",VLOOKUP($A625,Vocabulary!$A:$J,6,),"")</f>
        <v>FED</v>
      </c>
      <c r="D625" s="12" t="str">
        <f>IF($A625&lt;&gt;"",VLOOKUP($A625,Vocabulary!$A:$J,8,),"")</f>
        <v>fed-loc</v>
      </c>
      <c r="E625" s="12" t="str">
        <f>IFERROR(VLOOKUP(D625,Prefix!$A:$B,2,),"")</f>
        <v>http://vocab.belgif.be/ns/location#</v>
      </c>
      <c r="F625" s="12" t="str">
        <f>IF($A625&lt;&gt;"",IF(VLOOKUP($A625,Vocabulary!$A:$J,9,)=0,"",VLOOKUP($A625,Vocabulary!$A:$J,9,)),"")</f>
        <v/>
      </c>
      <c r="G625" s="12" t="str">
        <f>IF($A625&lt;&gt;"",VLOOKUP($A625,Vocabulary!$A:$J,4,),"")</f>
        <v>Location</v>
      </c>
      <c r="H625" s="12" t="str">
        <f>IF($A625&lt;&gt;"",VLOOKUP($A625,Vocabulary!$A:$J,5,),"")</f>
        <v>Class</v>
      </c>
      <c r="I625" s="12" t="str">
        <f>IF(Table9[[#This Row],[URIName]]="",IF(AND(H625="ConceptScheme",LEFT(D625,7) &lt;&gt; "inspire", LEFT(D625,4) &lt;&gt; "oeaw"),CONCATENATE("&lt;",E625,LOWER(IF(F625="",J625,F625)),"&gt;"),CONCATENATE("&lt;",E625,IF(F625="",J625,F625),"&gt;")),CONCATENATE("&lt;",Table9[[#This Row],[URIName]],"&gt;"))</f>
        <v>&lt;http://vocab.belgif.be/ns/location#Country&gt;</v>
      </c>
      <c r="J625" s="12" t="str">
        <f>IF($A625&lt;&gt;"",VLOOKUP($A625,Vocabulary!$A:$J,2,),"")</f>
        <v>Country</v>
      </c>
      <c r="K625" s="12" t="str">
        <f>IFERROR(IF(VLOOKUP(A625,VocabularyNL!$A:$G,6)=0,"",VLOOKUP(A625,VocabularyNL!$A:$G,6)),"")</f>
        <v>Land</v>
      </c>
      <c r="L625" s="12" t="str">
        <f>IFERROR(IF(VLOOKUP(A625,VocabularyFR!$A:$G,6)=0,"",VLOOKUP(A625,VocabularyFR!$A:$G,6)),"")</f>
        <v>Pays</v>
      </c>
      <c r="M625" s="12" t="str">
        <f>IFERROR(IF(VLOOKUP(A625,Vocabulary!$A:$F,3)=0,"",VLOOKUP(A625,Vocabulary!$A:$F,3)),"")</f>
        <v>A country is a political state, nation, or territory which is controlled. It is often referred to as the land of an individual's birth, residence, or citizenship.</v>
      </c>
      <c r="N625" s="12" t="str">
        <f>IFERROR(IF(VLOOKUP(A625,VocabularyNL!$A:$H,7)=0,"",VLOOKUP(A625,VocabularyNL!$A:$H,7)),"")</f>
        <v>Een land is een politieke staat, natie of territorium dat wordt gecontroleerd. Het wordt vaak het land van iemands geboorte, verblijf of staatsburgerschap genoemd.</v>
      </c>
      <c r="O625" s="12" t="str">
        <f>IFERROR(IF(VLOOKUP(A625,VocabularyFR!$A:$H,7)=0,"",VLOOKUP(A625,VocabularyFR!$A:$H,7)),"")</f>
        <v>Un pays est un État, une nation ou un territoire politique qui est contrôlé. On l'appelle souvent le pays de naissance, de résidence ou de citoyenneté d'un individu.</v>
      </c>
      <c r="P625" s="12" t="str">
        <f>IF($A625&lt;&gt;"",IF(VLOOKUP($A625,Vocabulary!$A:$J,7,)&lt;&gt;"",VLOOKUP($A625,Vocabulary!$A:$J,7,),""),"")</f>
        <v/>
      </c>
      <c r="Q625" s="12" t="str">
        <f>IFERROR(IF(VLOOKUP(A625,VocabularyNL!$A:$H,8)=0,"",VLOOKUP(A625,VocabularyNL!$A:$H,8)),"")</f>
        <v/>
      </c>
      <c r="R625" s="12" t="str">
        <f>IFERROR(IF(VLOOKUP(A625,VocabularyFR!$A:$H,8)=0,"",VLOOKUP(A625,VocabularyFR!$A:$H,8)),"")</f>
        <v/>
      </c>
      <c r="S625" s="12" t="str">
        <f>VLOOKUP(Table9[[#This Row],[Id]],Vocabulary!A:K,11)</f>
        <v>no</v>
      </c>
      <c r="T625" s="12" t="str">
        <f>VLOOKUP(Table9[[#This Row],[Id]],Vocabulary!A:L,12)</f>
        <v>yes</v>
      </c>
    </row>
    <row r="626" spans="1:20" ht="43.2" x14ac:dyDescent="0.3">
      <c r="A626" s="28">
        <v>713</v>
      </c>
      <c r="B626" s="12" t="str">
        <f>IF($A626&lt;&gt;"",IF(VLOOKUP($A626,VocabularyAdoption!$A:$K,8,)=0,"",VLOOKUP($A626,VocabularyAdoption!$A:$K,8,)),"")</f>
        <v>Draft</v>
      </c>
      <c r="C626" s="12" t="str">
        <f>IF($A626&lt;&gt;"",VLOOKUP($A626,Vocabulary!$A:$J,6,),"")</f>
        <v>FED</v>
      </c>
      <c r="D626" s="12" t="str">
        <f>IF($A626&lt;&gt;"",VLOOKUP($A626,Vocabulary!$A:$J,8,),"")</f>
        <v>fed-thesaurus</v>
      </c>
      <c r="E626" s="12" t="str">
        <f>IFERROR(VLOOKUP(D626,Prefix!$A:$B,2,),"")</f>
        <v>http://vocab.belgif.be/auth/</v>
      </c>
      <c r="F626" s="12" t="str">
        <f>IF($A626&lt;&gt;"",IF(VLOOKUP($A626,Vocabulary!$A:$J,9,)=0,"",VLOOKUP($A626,Vocabulary!$A:$J,9,)),"")</f>
        <v/>
      </c>
      <c r="G626" s="12" t="str">
        <f>IF($A626&lt;&gt;"",VLOOKUP($A626,Vocabulary!$A:$J,4,),"")</f>
        <v>Location</v>
      </c>
      <c r="H626" s="12" t="str">
        <f>IF($A626&lt;&gt;"",VLOOKUP($A626,Vocabulary!$A:$J,5,),"")</f>
        <v>ConceptScheme</v>
      </c>
      <c r="I626" s="12" t="str">
        <f>IF(Table9[[#This Row],[URIName]]="",IF(AND(H626="ConceptScheme",LEFT(D626,7) &lt;&gt; "inspire", LEFT(D626,4) &lt;&gt; "oeaw"),CONCATENATE("&lt;",E626,LOWER(IF(F626="",J626,F626)),"&gt;"),CONCATENATE("&lt;",E626,IF(F626="",J626,F626),"&gt;")),CONCATENATE("&lt;",Table9[[#This Row],[URIName]],"&gt;"))</f>
        <v>&lt;http://vocab.belgif.be/auth/municipalitycode&gt;</v>
      </c>
      <c r="J626" s="12" t="str">
        <f>IF($A626&lt;&gt;"",VLOOKUP($A626,Vocabulary!$A:$J,2,),"")</f>
        <v>MunicipalityCode</v>
      </c>
      <c r="K626" s="12" t="str">
        <f>IFERROR(IF(VLOOKUP(A626,VocabularyNL!$A:$G,6)=0,"",VLOOKUP(A626,VocabularyNL!$A:$G,6)),"")</f>
        <v>NIS code gemeente</v>
      </c>
      <c r="L626" s="12" t="str">
        <f>IFERROR(IF(VLOOKUP(A626,VocabularyFR!$A:$G,6)=0,"",VLOOKUP(A626,VocabularyFR!$A:$G,6)),"")</f>
        <v>Code commune NIS</v>
      </c>
      <c r="M626" s="12" t="str">
        <f>IFERROR(IF(VLOOKUP(A626,Vocabulary!$A:$F,3)=0,"",VLOOKUP(A626,Vocabulary!$A:$F,3)),"")</f>
        <v>The conceptscheme "MunicipalityCode" contains municipalities represented by a NIS code.</v>
      </c>
      <c r="N626" s="12" t="str">
        <f>IFERROR(IF(VLOOKUP(A626,VocabularyNL!$A:$H,7)=0,"",VLOOKUP(A626,VocabularyNL!$A:$H,7)),"")</f>
        <v>Het conceptschema "GemeenteCode" bevat gemeenten die worden weergegeven door een NIS-code.</v>
      </c>
      <c r="O626" s="12" t="str">
        <f>IFERROR(IF(VLOOKUP(A626,VocabularyFR!$A:$H,7)=0,"",VLOOKUP(A626,VocabularyFR!$A:$H,7)),"")</f>
        <v>Le schéma de concepts "MunicipalityCode" contient des municipalités représentées par un code NIS.</v>
      </c>
      <c r="P626" s="12" t="str">
        <f>IF($A626&lt;&gt;"",IF(VLOOKUP($A626,Vocabulary!$A:$J,7,)&lt;&gt;"",VLOOKUP($A626,Vocabulary!$A:$J,7,),""),"")</f>
        <v/>
      </c>
      <c r="Q626" s="12" t="str">
        <f>IFERROR(IF(VLOOKUP(A626,VocabularyNL!$A:$H,8)=0,"",VLOOKUP(A626,VocabularyNL!$A:$H,8)),"")</f>
        <v/>
      </c>
      <c r="R626" s="12" t="str">
        <f>IFERROR(IF(VLOOKUP(A626,VocabularyFR!$A:$H,8)=0,"",VLOOKUP(A626,VocabularyFR!$A:$H,8)),"")</f>
        <v/>
      </c>
      <c r="S626" s="12" t="str">
        <f>VLOOKUP(Table9[[#This Row],[Id]],Vocabulary!A:K,11)</f>
        <v>no</v>
      </c>
      <c r="T626" s="12" t="str">
        <f>VLOOKUP(Table9[[#This Row],[Id]],Vocabulary!A:L,12)</f>
        <v>yes</v>
      </c>
    </row>
    <row r="627" spans="1:20" ht="43.2" x14ac:dyDescent="0.3">
      <c r="A627" s="4">
        <v>716</v>
      </c>
      <c r="B627" s="12" t="str">
        <f>IF($A627&lt;&gt;"",IF(VLOOKUP($A627,VocabularyAdoption!$A:$K,8,)=0,"",VLOOKUP($A627,VocabularyAdoption!$A:$K,8,)),"")</f>
        <v>Proposed standard</v>
      </c>
      <c r="C627" s="12" t="str">
        <f>IF($A627&lt;&gt;"",VLOOKUP($A627,Vocabulary!$A:$J,6,),"")</f>
        <v>FED</v>
      </c>
      <c r="D627" s="12" t="str">
        <f>IF($A627&lt;&gt;"",VLOOKUP($A627,Vocabulary!$A:$J,8,),"")</f>
        <v>fed-thesaurus</v>
      </c>
      <c r="E627" s="12" t="str">
        <f>IFERROR(VLOOKUP(D627,Prefix!$A:$B,2,),"")</f>
        <v>http://vocab.belgif.be/auth/</v>
      </c>
      <c r="F627" s="12" t="str">
        <f>IF($A627&lt;&gt;"",IF(VLOOKUP($A627,Vocabulary!$A:$J,9,)=0,"",VLOOKUP($A627,Vocabulary!$A:$J,9,)),"")</f>
        <v/>
      </c>
      <c r="G627" s="12" t="str">
        <f>IF($A627&lt;&gt;"",VLOOKUP($A627,Vocabulary!$A:$J,4,),"")</f>
        <v>Location</v>
      </c>
      <c r="H627" s="12" t="str">
        <f>IF($A627&lt;&gt;"",VLOOKUP($A627,Vocabulary!$A:$J,5,),"")</f>
        <v>DataType</v>
      </c>
      <c r="I627" s="12" t="str">
        <f>IF(Table9[[#This Row],[URIName]]="",IF(AND(H627="ConceptScheme",LEFT(D627,7) &lt;&gt; "inspire", LEFT(D627,4) &lt;&gt; "oeaw"),CONCATENATE("&lt;",E627,LOWER(IF(F627="",J627,F627)),"&gt;"),CONCATENATE("&lt;",E627,IF(F627="",J627,F627),"&gt;")),CONCATENATE("&lt;",Table9[[#This Row],[URIName]],"&gt;"))</f>
        <v>&lt;http://vocab.belgif.be/auth/CountryIsoAlpha3Code&gt;</v>
      </c>
      <c r="J627" s="12" t="str">
        <f>IF($A627&lt;&gt;"",VLOOKUP($A627,Vocabulary!$A:$J,2,),"")</f>
        <v>CountryIsoAlpha3Code</v>
      </c>
      <c r="K627" s="12" t="str">
        <f>IFERROR(IF(VLOOKUP(A627,VocabularyNL!$A:$G,6)=0,"",VLOOKUP(A627,VocabularyNL!$A:$G,6)),"")</f>
        <v>ISO alfa-3 landcode</v>
      </c>
      <c r="L627" s="12" t="str">
        <f>IFERROR(IF(VLOOKUP(A627,VocabularyFR!$A:$G,6)=0,"",VLOOKUP(A627,VocabularyFR!$A:$G,6)),"")</f>
        <v>Code pays ISO alpha-3</v>
      </c>
      <c r="M627" s="12" t="str">
        <f>IFERROR(IF(VLOOKUP(A627,Vocabulary!$A:$F,3)=0,"",VLOOKUP(A627,Vocabulary!$A:$F,3)),"")</f>
        <v>Representation of a country by an ISO 3166-1 alpha-3 code.</v>
      </c>
      <c r="N627" s="12" t="str">
        <f>IFERROR(IF(VLOOKUP(A627,VocabularyNL!$A:$H,7)=0,"",VLOOKUP(A627,VocabularyNL!$A:$H,7)),"")</f>
        <v>Voorstelling van een land door een ISO 3166-1 alpha-3-code.</v>
      </c>
      <c r="O627" s="12" t="str">
        <f>IFERROR(IF(VLOOKUP(A627,VocabularyFR!$A:$H,7)=0,"",VLOOKUP(A627,VocabularyFR!$A:$H,7)),"")</f>
        <v>Représentation d'un pays par un code ISO 3166-1 alpha-3.</v>
      </c>
      <c r="P627" s="12" t="str">
        <f>IF($A627&lt;&gt;"",IF(VLOOKUP($A627,Vocabulary!$A:$J,7,)&lt;&gt;"",VLOOKUP($A627,Vocabulary!$A:$J,7,),""),"")</f>
        <v>pattern: "^[A-Z]{3}$"</v>
      </c>
      <c r="Q627" s="12" t="str">
        <f>IFERROR(IF(VLOOKUP(A627,VocabularyNL!$A:$H,8)=0,"",VLOOKUP(A627,VocabularyNL!$A:$H,8)),"")</f>
        <v>pattern: "^[A-Z]{3}$"</v>
      </c>
      <c r="R627" s="12" t="str">
        <f>IFERROR(IF(VLOOKUP(A627,VocabularyFR!$A:$H,8)=0,"",VLOOKUP(A627,VocabularyFR!$A:$H,8)),"")</f>
        <v>pattern: "^[A-Z]{3}$"</v>
      </c>
      <c r="S627" s="12" t="str">
        <f>VLOOKUP(Table9[[#This Row],[Id]],Vocabulary!A:K,11)</f>
        <v>no</v>
      </c>
      <c r="T627" s="12" t="str">
        <f>VLOOKUP(Table9[[#This Row],[Id]],Vocabulary!A:L,12)</f>
        <v>yes</v>
      </c>
    </row>
    <row r="628" spans="1:20" ht="43.2" x14ac:dyDescent="0.3">
      <c r="A628" s="4">
        <v>718</v>
      </c>
      <c r="B628" s="12" t="str">
        <f>IF($A628&lt;&gt;"",IF(VLOOKUP($A628,VocabularyAdoption!$A:$K,8,)=0,"",VLOOKUP($A628,VocabularyAdoption!$A:$K,8,)),"")</f>
        <v>Proposed standard</v>
      </c>
      <c r="C628" s="12" t="str">
        <f>IF($A628&lt;&gt;"",VLOOKUP($A628,Vocabulary!$A:$J,6,),"")</f>
        <v>FED</v>
      </c>
      <c r="D628" s="12" t="str">
        <f>IF($A628&lt;&gt;"",VLOOKUP($A628,Vocabulary!$A:$J,8,),"")</f>
        <v>fed-thesaurus</v>
      </c>
      <c r="E628" s="12" t="str">
        <f>IFERROR(VLOOKUP(D628,Prefix!$A:$B,2,),"")</f>
        <v>http://vocab.belgif.be/auth/</v>
      </c>
      <c r="F628" s="12" t="str">
        <f>IF($A628&lt;&gt;"",IF(VLOOKUP($A628,Vocabulary!$A:$J,9,)=0,"",VLOOKUP($A628,Vocabulary!$A:$J,9,)),"")</f>
        <v/>
      </c>
      <c r="G628" s="12" t="str">
        <f>IF($A628&lt;&gt;"",VLOOKUP($A628,Vocabulary!$A:$J,4,),"")</f>
        <v>Location</v>
      </c>
      <c r="H628" s="12" t="str">
        <f>IF($A628&lt;&gt;"",VLOOKUP($A628,Vocabulary!$A:$J,5,),"")</f>
        <v>DataType</v>
      </c>
      <c r="I628" s="12" t="str">
        <f>IF(Table9[[#This Row],[URIName]]="",IF(AND(H628="ConceptScheme",LEFT(D628,7) &lt;&gt; "inspire", LEFT(D628,4) &lt;&gt; "oeaw"),CONCATENATE("&lt;",E628,LOWER(IF(F628="",J628,F628)),"&gt;"),CONCATENATE("&lt;",E628,IF(F628="",J628,F628),"&gt;")),CONCATENATE("&lt;",Table9[[#This Row],[URIName]],"&gt;"))</f>
        <v>&lt;http://vocab.belgif.be/auth/CountryIsoNum3Code&gt;</v>
      </c>
      <c r="J628" s="12" t="str">
        <f>IF($A628&lt;&gt;"",VLOOKUP($A628,Vocabulary!$A:$J,2,),"")</f>
        <v>CountryIsoNum3Code</v>
      </c>
      <c r="K628" s="12" t="str">
        <f>IFERROR(IF(VLOOKUP(A628,VocabularyNL!$A:$G,6)=0,"",VLOOKUP(A628,VocabularyNL!$A:$G,6)),"")</f>
        <v>ISO num-3 landcode</v>
      </c>
      <c r="L628" s="12" t="str">
        <f>IFERROR(IF(VLOOKUP(A628,VocabularyFR!$A:$G,6)=0,"",VLOOKUP(A628,VocabularyFR!$A:$G,6)),"")</f>
        <v>Code pays ISO num-3</v>
      </c>
      <c r="M628" s="12" t="str">
        <f>IFERROR(IF(VLOOKUP(A628,Vocabulary!$A:$F,3)=0,"",VLOOKUP(A628,Vocabulary!$A:$F,3)),"")</f>
        <v>Representation of a country by an ISO 3166-1 num-3 code.</v>
      </c>
      <c r="N628" s="12" t="str">
        <f>IFERROR(IF(VLOOKUP(A628,VocabularyNL!$A:$H,7)=0,"",VLOOKUP(A628,VocabularyNL!$A:$H,7)),"")</f>
        <v>Voorstelling van een land door een ISO 3166-1 num-3 code.</v>
      </c>
      <c r="O628" s="12" t="str">
        <f>IFERROR(IF(VLOOKUP(A628,VocabularyFR!$A:$H,7)=0,"",VLOOKUP(A628,VocabularyFR!$A:$H,7)),"")</f>
        <v>Représentation d'un pays par un code ISO 3166-1 num-3</v>
      </c>
      <c r="P628" s="12" t="str">
        <f>IF($A628&lt;&gt;"",IF(VLOOKUP($A628,Vocabulary!$A:$J,7,)&lt;&gt;"",VLOOKUP($A628,Vocabulary!$A:$J,7,),""),"")</f>
        <v>pattern: "^[0-9]{3}$"</v>
      </c>
      <c r="Q628" s="12" t="str">
        <f>IFERROR(IF(VLOOKUP(A628,VocabularyNL!$A:$H,8)=0,"",VLOOKUP(A628,VocabularyNL!$A:$H,8)),"")</f>
        <v>pattern: "^[0-9]{3}$"</v>
      </c>
      <c r="R628" s="12" t="str">
        <f>IFERROR(IF(VLOOKUP(A628,VocabularyFR!$A:$H,8)=0,"",VLOOKUP(A628,VocabularyFR!$A:$H,8)),"")</f>
        <v>pattern: "^[0-9]{3}$"</v>
      </c>
      <c r="S628" s="12" t="str">
        <f>VLOOKUP(Table9[[#This Row],[Id]],Vocabulary!A:K,11)</f>
        <v>no</v>
      </c>
      <c r="T628" s="12" t="str">
        <f>VLOOKUP(Table9[[#This Row],[Id]],Vocabulary!A:L,12)</f>
        <v>yes</v>
      </c>
    </row>
    <row r="629" spans="1:20" ht="158.4" x14ac:dyDescent="0.3">
      <c r="A629" s="28">
        <v>721</v>
      </c>
      <c r="B629" s="12" t="str">
        <f>IF($A629&lt;&gt;"",IF(VLOOKUP($A629,VocabularyAdoption!$A:$K,8,)=0,"",VLOOKUP($A629,VocabularyAdoption!$A:$K,8,)),"")</f>
        <v>Proposed standard</v>
      </c>
      <c r="C629" s="12" t="str">
        <f>IF($A629&lt;&gt;"",VLOOKUP($A629,Vocabulary!$A:$J,6,),"")</f>
        <v>FED</v>
      </c>
      <c r="D629" s="12" t="str">
        <f>IF($A629&lt;&gt;"",VLOOKUP($A629,Vocabulary!$A:$J,8,),"")</f>
        <v>org</v>
      </c>
      <c r="E629" s="12" t="str">
        <f>IFERROR(VLOOKUP(D629,Prefix!$A:$B,2,),"")</f>
        <v>http://www.w3.org/ns/org#</v>
      </c>
      <c r="F629" s="12" t="str">
        <f>IF($A629&lt;&gt;"",IF(VLOOKUP($A629,Vocabulary!$A:$J,9,)=0,"",VLOOKUP($A629,Vocabulary!$A:$J,9,)),"")</f>
        <v>org:Site</v>
      </c>
      <c r="G629" s="12" t="str">
        <f>IF($A629&lt;&gt;"",VLOOKUP($A629,Vocabulary!$A:$J,4,),"")</f>
        <v>Organization</v>
      </c>
      <c r="H629" s="12" t="str">
        <f>IF($A629&lt;&gt;"",VLOOKUP($A629,Vocabulary!$A:$J,5,),"")</f>
        <v>Class</v>
      </c>
      <c r="I629" s="12" t="str">
        <f>IF(Table9[[#This Row],[URIName]]="",IF(AND(H629="ConceptScheme",LEFT(D629,7) &lt;&gt; "inspire", LEFT(D629,4) &lt;&gt; "oeaw"),CONCATENATE("&lt;",E629,LOWER(IF(F629="",J629,F629)),"&gt;"),CONCATENATE("&lt;",E629,IF(F629="",J629,F629),"&gt;")),CONCATENATE("&lt;",Table9[[#This Row],[URIName]],"&gt;"))</f>
        <v>&lt;org:Site&gt;</v>
      </c>
      <c r="J629" s="12" t="str">
        <f>IF($A629&lt;&gt;"",VLOOKUP($A629,Vocabulary!$A:$J,2,),"")</f>
        <v>EstablishmentUnit</v>
      </c>
      <c r="K629" s="12" t="str">
        <f>IFERROR(IF(VLOOKUP(A629,VocabularyNL!$A:$G,6)=0,"",VLOOKUP(A629,VocabularyNL!$A:$G,6)),"")</f>
        <v xml:space="preserve">Vestigingseenheid </v>
      </c>
      <c r="L629" s="12" t="str">
        <f>IFERROR(IF(VLOOKUP(A629,VocabularyFR!$A:$G,6)=0,"",VLOOKUP(A629,VocabularyFR!$A:$G,6)),"")</f>
        <v>Unité d'établissement</v>
      </c>
      <c r="M629" s="12" t="str">
        <f>IFERROR(IF(VLOOKUP(A629,Vocabulary!$A:$F,3)=0,"",VLOOKUP(A629,Vocabulary!$A:$F,3)),"")</f>
        <v>(https://economie.fgov.be/en/themes/enterprises/crossroads-bank-enterprises/registration-crossroads-bank)
An establishment unit is any place that is geographically identifiable by an address, where at least one activity of the entity is carried out or from which the activity is carried out. Examples of establishment units are:
workshops, shops, sales outlets, offices, directorates, headquarters, agencies and branches.</v>
      </c>
      <c r="N629" s="12" t="str">
        <f>IFERROR(IF(VLOOKUP(A629,VocabularyNL!$A:$H,7)=0,"",VLOOKUP(A629,VocabularyNL!$A:$H,7)),"")</f>
        <v>(https://economie.fgov.be/nl/themas/ondernemingen/kruispuntbank-van/inschrijving-de-kruispuntbank)
Een vestigingseenheid is elke plaats die geografisch kan geïdentificeerd worden door een adres, waar minstens een activiteit van de entiteit wordt uitgeoefend of van waaruit de activiteit wordt uitgeoefend. Voorbeelden van vestigingseenheid zijn werkplaatsen, winkels, verkooppunten, kantoren, directies, zetels, agentschappen en filialen.
Voor alle voormelde entiteiten moeten de vestigingseenheden ingeschreven worden.</v>
      </c>
      <c r="O629" s="12" t="str">
        <f>IFERROR(IF(VLOOKUP(A629,VocabularyFR!$A:$H,7)=0,"",VLOOKUP(A629,VocabularyFR!$A:$H,7)),"")</f>
        <v>(https://economie.fgov.be/fr/themes/entreprises/banque-carrefour-des/inscription-la-banque)
Une unité d’établissement est un lieu géographiquement identifiable par une adresse, où s’exerce au moins une activité de l’entité ou à partir duquel l’activité est exercée. Exemples d’unités d’établissement : ateliers, magasins, points de vente, bureaux, directions, sièges, agences et succursales.
Doivent également être enregistrées les unités d’établissement des entités précitées.</v>
      </c>
      <c r="P629" s="12" t="str">
        <f>IF($A629&lt;&gt;"",IF(VLOOKUP($A629,Vocabulary!$A:$J,7,)&lt;&gt;"",VLOOKUP($A629,Vocabulary!$A:$J,7,),""),"")</f>
        <v>EstablishmentUnit is a specialization of class Site.</v>
      </c>
      <c r="Q629" s="12" t="str">
        <f>IFERROR(IF(VLOOKUP(A629,VocabularyNL!$A:$H,8)=0,"",VLOOKUP(A629,VocabularyNL!$A:$H,8)),"")</f>
        <v>Vestigingseenheid is een specialisatie van de class Site.</v>
      </c>
      <c r="R629" s="12" t="str">
        <f>IFERROR(IF(VLOOKUP(A629,VocabularyFR!$A:$H,8)=0,"",VLOOKUP(A629,VocabularyFR!$A:$H,8)),"")</f>
        <v>Unité d'établissement est une spécialisation de la classe Site.</v>
      </c>
      <c r="S629" s="12" t="str">
        <f>VLOOKUP(Table9[[#This Row],[Id]],Vocabulary!A:K,11)</f>
        <v>no</v>
      </c>
      <c r="T629" s="12" t="str">
        <f>VLOOKUP(Table9[[#This Row],[Id]],Vocabulary!A:L,12)</f>
        <v>yes</v>
      </c>
    </row>
    <row r="630" spans="1:20" ht="259.2" x14ac:dyDescent="0.3">
      <c r="A630" s="4">
        <v>722</v>
      </c>
      <c r="B630" s="12" t="str">
        <f>IF($A630&lt;&gt;"",IF(VLOOKUP($A630,VocabularyAdoption!$A:$K,8,)=0,"",VLOOKUP($A630,VocabularyAdoption!$A:$K,8,)),"")</f>
        <v>Proposed standard</v>
      </c>
      <c r="C630" s="12" t="str">
        <f>IF($A630&lt;&gt;"",VLOOKUP($A630,Vocabulary!$A:$J,6,),"")</f>
        <v>FED</v>
      </c>
      <c r="D630" s="12" t="str">
        <f>IF($A630&lt;&gt;"",VLOOKUP($A630,Vocabulary!$A:$J,8,),"")</f>
        <v>eupub</v>
      </c>
      <c r="E630" s="12" t="str">
        <f>IFERROR(VLOOKUP(D630,Prefix!$A:$B,2,),"")</f>
        <v>http://publications.europa.eu/resource/authority/</v>
      </c>
      <c r="F630" s="12" t="str">
        <f>IF($A630&lt;&gt;"",IF(VLOOKUP($A630,Vocabulary!$A:$J,9,)=0,"",VLOOKUP($A630,Vocabulary!$A:$J,9,)),"")</f>
        <v>publications.europa.eu/resource/authority/currency</v>
      </c>
      <c r="G630" s="12" t="str">
        <f>IF($A630&lt;&gt;"",VLOOKUP($A630,Vocabulary!$A:$J,4,),"")</f>
        <v>Generic</v>
      </c>
      <c r="H630" s="12" t="str">
        <f>IF($A630&lt;&gt;"",VLOOKUP($A630,Vocabulary!$A:$J,5,),"")</f>
        <v>ConceptScheme</v>
      </c>
      <c r="I630" s="12" t="str">
        <f>IF(Table9[[#This Row],[URIName]]="",IF(AND(H630="ConceptScheme",LEFT(D630,7) &lt;&gt; "inspire", LEFT(D630,4) &lt;&gt; "oeaw"),CONCATENATE("&lt;",E630,LOWER(IF(F630="",J630,F630)),"&gt;"),CONCATENATE("&lt;",E630,IF(F630="",J630,F630),"&gt;")),CONCATENATE("&lt;",Table9[[#This Row],[URIName]],"&gt;"))</f>
        <v>&lt;publications.europa.eu/resource/authority/currency&gt;</v>
      </c>
      <c r="J630" s="12" t="str">
        <f>IF($A630&lt;&gt;"",VLOOKUP($A630,Vocabulary!$A:$J,2,),"")</f>
        <v>Currency</v>
      </c>
      <c r="K630" s="12" t="str">
        <f>IFERROR(IF(VLOOKUP(A630,VocabularyNL!$A:$G,6)=0,"",VLOOKUP(A630,VocabularyNL!$A:$G,6)),"")</f>
        <v>Munteenheid</v>
      </c>
      <c r="L630" s="12" t="str">
        <f>IFERROR(IF(VLOOKUP(A630,VocabularyFR!$A:$G,6)=0,"",VLOOKUP(A630,VocabularyFR!$A:$G,6)),"")</f>
        <v>Devise</v>
      </c>
      <c r="M630" s="12" t="str">
        <f>IFERROR(IF(VLOOKUP(A630,Vocabulary!$A:$F,3)=0,"",VLOOKUP(A630,Vocabulary!$A:$F,3)),"")</f>
        <v>A currency represented by its ISO 4217 alpha code.</v>
      </c>
      <c r="N630" s="12" t="str">
        <f>IFERROR(IF(VLOOKUP(A630,VocabularyNL!$A:$H,7)=0,"",VLOOKUP(A630,VocabularyNL!$A:$H,7)),"")</f>
        <v>Een munt die wordt vertegenwoordigd door de alfacode ISO 4217.</v>
      </c>
      <c r="O630" s="12" t="str">
        <f>IFERROR(IF(VLOOKUP(A630,VocabularyFR!$A:$H,7)=0,"",VLOOKUP(A630,VocabularyFR!$A:$H,7)),"")</f>
        <v>Une devise représentée par son code alpha ISO 4217.</v>
      </c>
      <c r="P630" s="12" t="str">
        <f>IF($A630&lt;&gt;"",IF(VLOOKUP($A630,Vocabulary!$A:$J,7,)&lt;&gt;"",VLOOKUP($A630,Vocabulary!$A:$J,7,),""),"")</f>
        <v>The Currency authority table is a controlled vocabulary that lists concepts associated with currencies and currency subunits.
The concepts included are correlated with the ISO 4217 international standard.
The Currency authority table is updated based on the stakeholders’ needs.
Contributions to it are accepted following a review made by EU Vocabularies team of the Publications Office of the EU.
The Currency authority table is maintained by the Publications Office of the European Union on the EU Vocabularies website. 
ID: http://publications.europa.eu/resource/authority/currency</v>
      </c>
      <c r="Q630" s="12" t="str">
        <f>IFERROR(IF(VLOOKUP(A630,VocabularyNL!$A:$H,8)=0,"",VLOOKUP(A630,VocabularyNL!$A:$H,8)),"")</f>
        <v>De tabel Munteenheid is een gecontroleerde vocabulaire die concepten bevat die verband houden met valuta's en valutasubeenheden.
De opgenomen concepten zijn gecorreleerd met de internationale norm ISO 4217.
De tabel met munteenheden wordt bijgewerkt op basis van de behoeften van de belanghebbenden.
Bijdragen hieraan worden geaccepteerd na beoordeling door het EU Vocabularies-team van het Publicatiebureau van de EU.
De tabel met munteenheden  wordt bijgehouden door het Publicatiebureau van de Europese Unie op de website van de EU Vocabularies.
ID: http://publications.europa.eu/resource/authority/currency</v>
      </c>
      <c r="R630" s="12" t="str">
        <f>IFERROR(IF(VLOOKUP(A630,VocabularyFR!$A:$H,8)=0,"",VLOOKUP(A630,VocabularyFR!$A:$H,8)),"")</f>
        <v>La table des Devises est un vocabulaire contrôlé qui répertorie les concepts associés aux devises et aux sous-unités monétaires.
Les concepts inclus sont corrélés à la norme internationale ISO 4217.
La table des devises est mise à jour en fonction des besoins des parties prenantes.
Les contributions sont acceptées après un examen effectué par l'équipe Vocabulaires de l'UE de l'Office des publications de l'UE.
La table des devises est gérée par l'Office des publications de l'Union européenne sur le site Internet des vocabulaires de l'UE.
Identifiant : http://publications.europa.eu/resource/authority/currency</v>
      </c>
      <c r="S630" s="12" t="str">
        <f>VLOOKUP(Table9[[#This Row],[Id]],Vocabulary!A:K,11)</f>
        <v>yes</v>
      </c>
      <c r="T630" s="12" t="str">
        <f>VLOOKUP(Table9[[#This Row],[Id]],Vocabulary!A:L,12)</f>
        <v>yes</v>
      </c>
    </row>
    <row r="631" spans="1:20" ht="28.8" x14ac:dyDescent="0.3">
      <c r="A631" s="28">
        <v>723</v>
      </c>
      <c r="B631" s="12" t="str">
        <f>IF($A631&lt;&gt;"",IF(VLOOKUP($A631,VocabularyAdoption!$A:$K,8,)=0,"",VLOOKUP($A631,VocabularyAdoption!$A:$K,8,)),"")</f>
        <v>Proposed standard</v>
      </c>
      <c r="C631" s="12" t="str">
        <f>IF($A631&lt;&gt;"",VLOOKUP($A631,Vocabulary!$A:$J,6,),"")</f>
        <v>FED</v>
      </c>
      <c r="D631" s="12" t="str">
        <f>IF($A631&lt;&gt;"",VLOOKUP($A631,Vocabulary!$A:$J,8,),"")</f>
        <v>eupub</v>
      </c>
      <c r="E631" s="12" t="str">
        <f>IFERROR(VLOOKUP(D631,Prefix!$A:$B,2,),"")</f>
        <v>http://publications.europa.eu/resource/authority/</v>
      </c>
      <c r="F631" s="12" t="str">
        <f>IF($A631&lt;&gt;"",IF(VLOOKUP($A631,Vocabulary!$A:$J,9,)=0,"",VLOOKUP($A631,Vocabulary!$A:$J,9,)),"")</f>
        <v/>
      </c>
      <c r="G631" s="12" t="str">
        <f>IF($A631&lt;&gt;"",VLOOKUP($A631,Vocabulary!$A:$J,4,),"")</f>
        <v>Generic</v>
      </c>
      <c r="H631" s="12" t="str">
        <f>IF($A631&lt;&gt;"",VLOOKUP($A631,Vocabulary!$A:$J,5,),"")</f>
        <v>Property</v>
      </c>
      <c r="I631" s="12" t="str">
        <f>IF(Table9[[#This Row],[URIName]]="",IF(AND(H631="ConceptScheme",LEFT(D631,7) &lt;&gt; "inspire", LEFT(D631,4) &lt;&gt; "oeaw"),CONCATENATE("&lt;",E631,LOWER(IF(F631="",J631,F631)),"&gt;"),CONCATENATE("&lt;",E631,IF(F631="",J631,F631),"&gt;")),CONCATENATE("&lt;",Table9[[#This Row],[URIName]],"&gt;"))</f>
        <v>&lt;http://publications.europa.eu/resource/authority/currency&gt;</v>
      </c>
      <c r="J631" s="12" t="str">
        <f>IF($A631&lt;&gt;"",VLOOKUP($A631,Vocabulary!$A:$J,2,),"")</f>
        <v>currency</v>
      </c>
      <c r="K631" s="12" t="str">
        <f>IFERROR(IF(VLOOKUP(A631,VocabularyNL!$A:$G,6)=0,"",VLOOKUP(A631,VocabularyNL!$A:$G,6)),"")</f>
        <v>Munt</v>
      </c>
      <c r="L631" s="12" t="str">
        <f>IFERROR(IF(VLOOKUP(A631,VocabularyFR!$A:$G,6)=0,"",VLOOKUP(A631,VocabularyFR!$A:$G,6)),"")</f>
        <v>Devise</v>
      </c>
      <c r="M631" s="12" t="str">
        <f>IFERROR(IF(VLOOKUP(A631,Vocabulary!$A:$F,3)=0,"",VLOOKUP(A631,Vocabulary!$A:$F,3)),"")</f>
        <v>The currency in which the monetary amount is expressed.</v>
      </c>
      <c r="N631" s="12" t="str">
        <f>IFERROR(IF(VLOOKUP(A631,VocabularyNL!$A:$H,7)=0,"",VLOOKUP(A631,VocabularyNL!$A:$H,7)),"")</f>
        <v>De munt waarin het geldbedrag wordt uitgedrukt.</v>
      </c>
      <c r="O631" s="12" t="str">
        <f>IFERROR(IF(VLOOKUP(A631,VocabularyFR!$A:$H,7)=0,"",VLOOKUP(A631,VocabularyFR!$A:$H,7)),"")</f>
        <v>La devise dans laquelle le montant monétaire est exprimé.</v>
      </c>
      <c r="P631" s="12" t="str">
        <f>IF($A631&lt;&gt;"",IF(VLOOKUP($A631,Vocabulary!$A:$J,7,)&lt;&gt;"",VLOOKUP($A631,Vocabulary!$A:$J,7,),""),"")</f>
        <v>Use of Currency ConceptScheme is recommended (ISO 4217 currency format).</v>
      </c>
      <c r="Q631" s="12" t="str">
        <f>IFERROR(IF(VLOOKUP(A631,VocabularyNL!$A:$H,8)=0,"",VLOOKUP(A631,VocabularyNL!$A:$H,8)),"")</f>
        <v>Het gebruik van het Currency ConceptScheme wordt aanbevolen (ISO 4217 valutaformaat).</v>
      </c>
      <c r="R631" s="12" t="str">
        <f>IFERROR(IF(VLOOKUP(A631,VocabularyFR!$A:$H,8)=0,"",VLOOKUP(A631,VocabularyFR!$A:$H,8)),"")</f>
        <v>L'utilisation du Currency ConceptScheme est recommandée (format de devise ISO 4217).</v>
      </c>
      <c r="S631" s="12" t="str">
        <f>VLOOKUP(Table9[[#This Row],[Id]],Vocabulary!A:K,11)</f>
        <v>no</v>
      </c>
      <c r="T631" s="12" t="str">
        <f>VLOOKUP(Table9[[#This Row],[Id]],Vocabulary!A:L,12)</f>
        <v>yes</v>
      </c>
    </row>
    <row r="632" spans="1:20" ht="172.8" x14ac:dyDescent="0.3">
      <c r="A632" s="4">
        <v>724</v>
      </c>
      <c r="B632" s="12" t="str">
        <f>IF($A632&lt;&gt;"",IF(VLOOKUP($A632,VocabularyAdoption!$A:$K,8,)=0,"",VLOOKUP($A632,VocabularyAdoption!$A:$K,8,)),"")</f>
        <v>Proposed standard</v>
      </c>
      <c r="C632" s="12" t="str">
        <f>IF($A632&lt;&gt;"",VLOOKUP($A632,Vocabulary!$A:$J,6,),"")</f>
        <v>FED</v>
      </c>
      <c r="D632" s="12" t="str">
        <f>IF($A632&lt;&gt;"",VLOOKUP($A632,Vocabulary!$A:$J,8,),"")</f>
        <v>schema</v>
      </c>
      <c r="E632" s="12" t="str">
        <f>IFERROR(VLOOKUP(D632,Prefix!$A:$B,2,),"")</f>
        <v>http://schema.org/</v>
      </c>
      <c r="F632" s="12" t="str">
        <f>IF($A632&lt;&gt;"",IF(VLOOKUP($A632,Vocabulary!$A:$J,9,)=0,"",VLOOKUP($A632,Vocabulary!$A:$J,9,)),"")</f>
        <v/>
      </c>
      <c r="G632" s="12" t="str">
        <f>IF($A632&lt;&gt;"",VLOOKUP($A632,Vocabulary!$A:$J,4,),"")</f>
        <v>Generic</v>
      </c>
      <c r="H632" s="12" t="str">
        <f>IF($A632&lt;&gt;"",VLOOKUP($A632,Vocabulary!$A:$J,5,),"")</f>
        <v>Class</v>
      </c>
      <c r="I632" s="12" t="str">
        <f>IF(Table9[[#This Row],[URIName]]="",IF(AND(H632="ConceptScheme",LEFT(D632,7) &lt;&gt; "inspire", LEFT(D632,4) &lt;&gt; "oeaw"),CONCATENATE("&lt;",E632,LOWER(IF(F632="",J632,F632)),"&gt;"),CONCATENATE("&lt;",E632,IF(F632="",J632,F632),"&gt;")),CONCATENATE("&lt;",Table9[[#This Row],[URIName]],"&gt;"))</f>
        <v>&lt;http://schema.org/MonetaryAmount&gt;</v>
      </c>
      <c r="J632" s="12" t="str">
        <f>IF($A632&lt;&gt;"",VLOOKUP($A632,Vocabulary!$A:$J,2,),"")</f>
        <v>MonetaryAmount</v>
      </c>
      <c r="K632" s="12" t="str">
        <f>IFERROR(IF(VLOOKUP(A632,VocabularyNL!$A:$G,6)=0,"",VLOOKUP(A632,VocabularyNL!$A:$G,6)),"")</f>
        <v>Bedrag</v>
      </c>
      <c r="L632" s="12" t="str">
        <f>IFERROR(IF(VLOOKUP(A632,VocabularyFR!$A:$G,6)=0,"",VLOOKUP(A632,VocabularyFR!$A:$G,6)),"")</f>
        <v>Montant</v>
      </c>
      <c r="M632" s="12" t="str">
        <f>IFERROR(IF(VLOOKUP(A632,Vocabulary!$A:$F,3)=0,"",VLOOKUP(A632,Vocabulary!$A:$F,3)),"")</f>
        <v>A monetary value in a specified currency.</v>
      </c>
      <c r="N632" s="12" t="str">
        <f>IFERROR(IF(VLOOKUP(A632,VocabularyNL!$A:$H,7)=0,"",VLOOKUP(A632,VocabularyNL!$A:$H,7)),"")</f>
        <v>Een geldwaarde in een opgegeven valuta.</v>
      </c>
      <c r="O632" s="12" t="str">
        <f>IFERROR(IF(VLOOKUP(A632,VocabularyFR!$A:$H,7)=0,"",VLOOKUP(A632,VocabularyFR!$A:$H,7)),"")</f>
        <v>Une valeur monétaire dans une devise spécifiée.</v>
      </c>
      <c r="P632" s="12" t="str">
        <f>IF($A632&lt;&gt;"",IF(VLOOKUP($A632,Vocabulary!$A:$J,7,)&lt;&gt;"",VLOOKUP($A632,Vocabulary!$A:$J,7,),""),"")</f>
        <v>A monetary value or range. This type can be used to describe an amount of money such as $50 USD, or a range as in describing a bank account being suitable for a balance between £1,000 and £1,000,000 GBP, or the value of a salary, etc. It is recommended to use PriceSpecification Types to describe the price of an Offer, Invoice, etc.
Most commonly used with currency (ISO 4217) and value properties.</v>
      </c>
      <c r="Q632" s="12" t="str">
        <f>IFERROR(IF(VLOOKUP(A632,VocabularyNL!$A:$H,8)=0,"",VLOOKUP(A632,VocabularyNL!$A:$H,8)),"")</f>
        <v>Een geldwaarde of bereik. Dit type kan worden gebruikt om een geldbedrag te beschrijven, zoals $ 50 USD, of een bereik zoals bij het beschrijven van een bankrekening die geschikt is voor een saldo tussen £ 1 000 en £ 1 000 000 GBP, of de waarde van een salaris, enz. Het wordt aanbevolen om Prijsspecificatietypen te gebruiken om de prijs van een aanbieding, factuur, enz. te beschrijven.
Meestal gebruikt met properties currency (ISO 4217) en value.</v>
      </c>
      <c r="R632" s="12" t="str">
        <f>IFERROR(IF(VLOOKUP(A632,VocabularyFR!$A:$H,8)=0,"",VLOOKUP(A632,VocabularyFR!$A:$H,8)),"")</f>
        <v>Une valeur monétaire ou une fourchette. Ce type peut être utilisé pour décrire une somme d'argent telle que 50 USD, ou une fourchette comme pour décrire un compte bancaire convenant à un solde compris entre 1 000 £ et 1 000 000 £ GBP, ou la valeur d'un salaire, etc. Il est recommandé d'utiliser les types de spécification de prix pour décrire le prix d'une offre, d'une facture, etc.
Le plus souvent utilisé avec les properties currency (ISO 4217) et value.</v>
      </c>
      <c r="S632" s="12" t="str">
        <f>VLOOKUP(Table9[[#This Row],[Id]],Vocabulary!A:K,11)</f>
        <v>yes</v>
      </c>
      <c r="T632" s="12" t="str">
        <f>VLOOKUP(Table9[[#This Row],[Id]],Vocabulary!A:L,12)</f>
        <v>yes</v>
      </c>
    </row>
    <row r="633" spans="1:20" ht="28.8" x14ac:dyDescent="0.3">
      <c r="A633" s="28">
        <v>725</v>
      </c>
      <c r="B633" s="12" t="str">
        <f>IF($A633&lt;&gt;"",IF(VLOOKUP($A633,VocabularyAdoption!$A:$K,8,)=0,"",VLOOKUP($A633,VocabularyAdoption!$A:$K,8,)),"")</f>
        <v>Proposed standard</v>
      </c>
      <c r="C633" s="12" t="str">
        <f>IF($A633&lt;&gt;"",VLOOKUP($A633,Vocabulary!$A:$J,6,),"")</f>
        <v>FED</v>
      </c>
      <c r="D633" s="12" t="str">
        <f>IF($A633&lt;&gt;"",VLOOKUP($A633,Vocabulary!$A:$J,8,),"")</f>
        <v>schema</v>
      </c>
      <c r="E633" s="12" t="str">
        <f>IFERROR(VLOOKUP(D633,Prefix!$A:$B,2,),"")</f>
        <v>http://schema.org/</v>
      </c>
      <c r="F633" s="12" t="str">
        <f>IF($A633&lt;&gt;"",IF(VLOOKUP($A633,Vocabulary!$A:$J,9,)=0,"",VLOOKUP($A633,Vocabulary!$A:$J,9,)),"")</f>
        <v/>
      </c>
      <c r="G633" s="12" t="str">
        <f>IF($A633&lt;&gt;"",VLOOKUP($A633,Vocabulary!$A:$J,4,),"")</f>
        <v>Generic</v>
      </c>
      <c r="H633" s="12" t="str">
        <f>IF($A633&lt;&gt;"",VLOOKUP($A633,Vocabulary!$A:$J,5,),"")</f>
        <v>Property</v>
      </c>
      <c r="I633" s="12" t="str">
        <f>IF(Table9[[#This Row],[URIName]]="",IF(AND(H633="ConceptScheme",LEFT(D633,7) &lt;&gt; "inspire", LEFT(D633,4) &lt;&gt; "oeaw"),CONCATENATE("&lt;",E633,LOWER(IF(F633="",J633,F633)),"&gt;"),CONCATENATE("&lt;",E633,IF(F633="",J633,F633),"&gt;")),CONCATENATE("&lt;",Table9[[#This Row],[URIName]],"&gt;"))</f>
        <v>&lt;http://schema.org/amount&gt;</v>
      </c>
      <c r="J633" s="12" t="str">
        <f>IF($A633&lt;&gt;"",VLOOKUP($A633,Vocabulary!$A:$J,2,),"")</f>
        <v>amount</v>
      </c>
      <c r="K633" s="12" t="str">
        <f>IFERROR(IF(VLOOKUP(A633,VocabularyNL!$A:$G,6)=0,"",VLOOKUP(A633,VocabularyNL!$A:$G,6)),"")</f>
        <v>Bedrag</v>
      </c>
      <c r="L633" s="12" t="str">
        <f>IFERROR(IF(VLOOKUP(A633,VocabularyFR!$A:$G,6)=0,"",VLOOKUP(A633,VocabularyFR!$A:$G,6)),"")</f>
        <v>Montant</v>
      </c>
      <c r="M633" s="12" t="str">
        <f>IFERROR(IF(VLOOKUP(A633,Vocabulary!$A:$F,3)=0,"",VLOOKUP(A633,Vocabulary!$A:$F,3)),"")</f>
        <v>The amount of money.</v>
      </c>
      <c r="N633" s="12" t="str">
        <f>IFERROR(IF(VLOOKUP(A633,VocabularyNL!$A:$H,7)=0,"",VLOOKUP(A633,VocabularyNL!$A:$H,7)),"")</f>
        <v>De hoeveelheid geld.</v>
      </c>
      <c r="O633" s="12" t="str">
        <f>IFERROR(IF(VLOOKUP(A633,VocabularyFR!$A:$H,7)=0,"",VLOOKUP(A633,VocabularyFR!$A:$H,7)),"")</f>
        <v>Le montant d'argent.</v>
      </c>
      <c r="P633" s="12" t="str">
        <f>IF($A633&lt;&gt;"",IF(VLOOKUP($A633,Vocabulary!$A:$J,7,)&lt;&gt;"",VLOOKUP($A633,Vocabulary!$A:$J,7,),""),"")</f>
        <v>Recommended to express as MonetaryAmount.</v>
      </c>
      <c r="Q633" s="12" t="str">
        <f>IFERROR(IF(VLOOKUP(A633,VocabularyNL!$A:$H,8)=0,"",VLOOKUP(A633,VocabularyNL!$A:$H,8)),"")</f>
        <v>Aanbevolen om uit te drukken als MonetaryAmount.</v>
      </c>
      <c r="R633" s="12" t="str">
        <f>IFERROR(IF(VLOOKUP(A633,VocabularyFR!$A:$H,8)=0,"",VLOOKUP(A633,VocabularyFR!$A:$H,8)),"")</f>
        <v>Il est recommandé d'exprimer le montant comme MonetaryAmount.</v>
      </c>
      <c r="S633" s="12" t="str">
        <f>VLOOKUP(Table9[[#This Row],[Id]],Vocabulary!A:K,11)</f>
        <v>no</v>
      </c>
      <c r="T633" s="12" t="str">
        <f>VLOOKUP(Table9[[#This Row],[Id]],Vocabulary!A:L,12)</f>
        <v>yes</v>
      </c>
    </row>
    <row r="634" spans="1:20" ht="115.2" x14ac:dyDescent="0.3">
      <c r="A634" s="28">
        <v>726</v>
      </c>
      <c r="B634" s="31" t="str">
        <f>IF($A634&lt;&gt;"",IF(VLOOKUP($A634,VocabularyAdoption!$A:$K,8,)=0,"",VLOOKUP($A634,VocabularyAdoption!$A:$K,8,)),"")</f>
        <v>Proposed standard</v>
      </c>
      <c r="C634" s="31" t="str">
        <f>IF($A634&lt;&gt;"",VLOOKUP($A634,Vocabulary!$A:$J,6,),"")</f>
        <v>FED</v>
      </c>
      <c r="D634" s="31" t="str">
        <f>IF($A634&lt;&gt;"",VLOOKUP($A634,Vocabulary!$A:$J,8,),"")</f>
        <v>fed-org</v>
      </c>
      <c r="E634" s="31" t="str">
        <f>IFERROR(VLOOKUP(D634,Prefix!$A:$B,2,),"")</f>
        <v>http://vocab.belgif.be/ns/organization#</v>
      </c>
      <c r="F634" s="31" t="str">
        <f>IF($A634&lt;&gt;"",IF(VLOOKUP($A634,Vocabulary!$A:$J,9,)=0,"",VLOOKUP($A634,Vocabulary!$A:$J,9,)),"")</f>
        <v/>
      </c>
      <c r="G634" s="31" t="str">
        <f>IF($A634&lt;&gt;"",VLOOKUP($A634,Vocabulary!$A:$J,4,),"")</f>
        <v>Organization</v>
      </c>
      <c r="H634" s="31" t="str">
        <f>IF($A634&lt;&gt;"",VLOOKUP($A634,Vocabulary!$A:$J,5,),"")</f>
        <v>Class</v>
      </c>
      <c r="I634" s="31" t="str">
        <f>IF(Table9[[#This Row],[URIName]]="",IF(AND(H634="ConceptScheme",LEFT(D634,7) &lt;&gt; "inspire", LEFT(D634,4) &lt;&gt; "oeaw"),CONCATENATE("&lt;",E634,LOWER(IF(F634="",J634,F634)),"&gt;"),CONCATENATE("&lt;",E634,IF(F634="",J634,F634),"&gt;")),CONCATENATE("&lt;",Table9[[#This Row],[URIName]],"&gt;"))</f>
        <v>&lt;http://vocab.belgif.be/ns/organization#Employer&gt;</v>
      </c>
      <c r="J634" s="31" t="str">
        <f>IF($A634&lt;&gt;"",VLOOKUP($A634,Vocabulary!$A:$J,2,),"")</f>
        <v>Employer</v>
      </c>
      <c r="K634" s="31" t="str">
        <f>IFERROR(IF(VLOOKUP(A634,VocabularyNL!$A:$G,6)=0,"",VLOOKUP(A634,VocabularyNL!$A:$G,6)),"")</f>
        <v>Werkgever</v>
      </c>
      <c r="L634" s="31" t="str">
        <f>IFERROR(IF(VLOOKUP(A634,VocabularyFR!$A:$G,6)=0,"",VLOOKUP(A634,VocabularyFR!$A:$G,6)),"")</f>
        <v>Employeur</v>
      </c>
      <c r="M634" s="12" t="str">
        <f>IFERROR(IF(VLOOKUP(A634,Vocabulary!$A:$F,3)=0,"",VLOOKUP(A634,Vocabulary!$A:$F,3)),"")</f>
        <v>For Belgian Social Security, an 'employer' is a natural or legal person, or a de facto association without legal personality which employs an employee, a trainee, an apprentice or a person assimilated to it, or one who is designated as such by the legislation
(see https://www.socialsecurity.be/employer/instructions/dmfa/nl/latest/instructions/employers/general.html)</v>
      </c>
      <c r="N634" s="31" t="str">
        <f>IFERROR(IF(VLOOKUP(A634,VocabularyNL!$A:$H,7)=0,"",VLOOKUP(A634,VocabularyNL!$A:$H,7)),"")</f>
        <v>Voor de Sociale Zekerheid wordt als ‘werkgever’ bedoeld de natuurlijke persoon, rechtspersoon of vereniging zonder rechtspersoonlijkheid die een werknemer, stagiair, leerling of een gelijkgestelde tewerkstelt, of die door de wetgeving expliciet als dusdanig is aangeduid.
(zie https://www.socialsecurity.be/employer/instructions/dmfa/nl/latest/instructions/employers/general.html)</v>
      </c>
      <c r="O634" s="31" t="str">
        <f>IFERROR(IF(VLOOKUP(A634,VocabularyFR!$A:$H,7)=0,"",VLOOKUP(A634,VocabularyFR!$A:$H,7)),"")</f>
        <v>Pour la Sécurité sociale belge, un ‘employeur’ est une personne physique ou morale, ou une association de fait sans personnalité juridique qui occupe un travailleur salarié, un stagiaire, un apprenti ou une personne y assimilée, ou celui qui est désigné comme tel par la législation
(voir https://www.socialsecurity.be/employer/instructions/dmfa/fr/latest/instructions/employers/general.html)</v>
      </c>
      <c r="P634" s="31" t="str">
        <f>IF($A634&lt;&gt;"",IF(VLOOKUP($A634,Vocabulary!$A:$J,7,)&lt;&gt;"",VLOOKUP($A634,Vocabulary!$A:$J,7,),""),"")</f>
        <v>Belgian employers can be identified by an nssoNumber, a pplNumber or a provisionalNssoNumber.</v>
      </c>
      <c r="Q634" s="31" t="str">
        <f>IFERROR(IF(VLOOKUP(A634,VocabularyNL!$A:$H,8)=0,"",VLOOKUP(A634,VocabularyNL!$A:$H,8)),"")</f>
        <v>Belgische werkgevers kunnen worden geïdentificeerd door een nssoNumber, een pplNumber of een provisionalNssoNumber</v>
      </c>
      <c r="R634" s="31" t="str">
        <f>IFERROR(IF(VLOOKUP(A634,VocabularyFR!$A:$H,8)=0,"",VLOOKUP(A634,VocabularyFR!$A:$H,8)),"")</f>
        <v>Les employeurs belges peuvent être identifiés par soit un nssoNumber, soit un pplNumber, soit un provisionalNssoNumber</v>
      </c>
      <c r="S634" s="31" t="s">
        <v>2113</v>
      </c>
      <c r="T634" s="12" t="str">
        <f>VLOOKUP(Table9[[#This Row],[Id]],Vocabulary!A:L,12)</f>
        <v>yes</v>
      </c>
    </row>
    <row r="635" spans="1:20" ht="187.2" x14ac:dyDescent="0.3">
      <c r="A635" s="28">
        <v>727</v>
      </c>
      <c r="B635" s="31" t="str">
        <f>IF($A635&lt;&gt;"",IF(VLOOKUP($A635,VocabularyAdoption!$A:$K,8,)=0,"",VLOOKUP($A635,VocabularyAdoption!$A:$K,8,)),"")</f>
        <v>Proposed standard</v>
      </c>
      <c r="C635" s="31" t="str">
        <f>IF($A635&lt;&gt;"",VLOOKUP($A635,Vocabulary!$A:$J,6,),"")</f>
        <v>FED</v>
      </c>
      <c r="D635" s="31" t="str">
        <f>IF($A635&lt;&gt;"",VLOOKUP($A635,Vocabulary!$A:$J,8,),"")</f>
        <v>schema</v>
      </c>
      <c r="E635" s="31" t="str">
        <f>IFERROR(VLOOKUP(D635,Prefix!$A:$B,2,),"")</f>
        <v>http://schema.org/</v>
      </c>
      <c r="F635" s="31" t="str">
        <f>IF($A635&lt;&gt;"",IF(VLOOKUP($A635,Vocabulary!$A:$J,9,)=0,"",VLOOKUP($A635,Vocabulary!$A:$J,9,)),"")</f>
        <v/>
      </c>
      <c r="G635" s="31" t="str">
        <f>IF($A635&lt;&gt;"",VLOOKUP($A635,Vocabulary!$A:$J,4,),"")</f>
        <v>Generic</v>
      </c>
      <c r="H635" s="31" t="str">
        <f>IF($A635&lt;&gt;"",VLOOKUP($A635,Vocabulary!$A:$J,5,),"")</f>
        <v>Property</v>
      </c>
      <c r="I635" s="31" t="str">
        <f>IF(Table9[[#This Row],[URIName]]="",IF(AND(H635="ConceptScheme",LEFT(D635,7) &lt;&gt; "inspire", LEFT(D635,4) &lt;&gt; "oeaw"),CONCATENATE("&lt;",E635,LOWER(IF(F635="",J635,F635)),"&gt;"),CONCATENATE("&lt;",E635,IF(F635="",J635,F635),"&gt;")),CONCATENATE("&lt;",Table9[[#This Row],[URIName]],"&gt;"))</f>
        <v>&lt;http://schema.org/value&gt;</v>
      </c>
      <c r="J635" s="31" t="str">
        <f>IF($A635&lt;&gt;"",VLOOKUP($A635,Vocabulary!$A:$J,2,),"")</f>
        <v>value</v>
      </c>
      <c r="K635" s="31" t="str">
        <f>IFERROR(IF(VLOOKUP(A635,VocabularyNL!$A:$G,6)=0,"",VLOOKUP(A635,VocabularyNL!$A:$G,6)),"")</f>
        <v>Waarde</v>
      </c>
      <c r="L635" s="31" t="str">
        <f>IFERROR(IF(VLOOKUP(A635,VocabularyFR!$A:$G,6)=0,"",VLOOKUP(A635,VocabularyFR!$A:$G,6)),"")</f>
        <v>Valeur</v>
      </c>
      <c r="M635" s="12" t="str">
        <f>IFERROR(IF(VLOOKUP(A635,Vocabulary!$A:$F,3)=0,"",VLOOKUP(A635,Vocabulary!$A:$F,3)),"")</f>
        <v>The value of the quantitative value or property value node.
-For QuantitativeValue and MonetaryAmount, the recommended type for values is 'Number'.
-For PropertyValue, it can be 'Text', 'Number', 'Boolean', or 'StructuredValue'.
-Use values from 0123456789 (Unicode 'DIGIT ZERO' (U+0030) to 'DIGIT NINE' (U+0039)) rather than superficially similiar Unicode symbols.
-Use '.' (Unicode 'FULL STOP' (U+002E)) rather than ',' to indicate a decimal point. Avoid using these symbols as a readability separator.</v>
      </c>
      <c r="N635" s="31" t="str">
        <f>IFERROR(IF(VLOOKUP(A635,VocabularyNL!$A:$H,7)=0,"",VLOOKUP(A635,VocabularyNL!$A:$H,7)),"")</f>
        <v>De waarde van de QuantitativeValue of PropertyValue.
-Voor QuantitativeValue en MonetaryAmount is het aanbevolen type voor waarden 'Getal'.
-Voor PropertyValue kan dit 'Text', 'Number', 'Boolean' of 'StructuredValue' zijn.
-Gebruik waarden van 0123456789 (Unicode 'DIGIT ZERO' (U+0030) tot 'DIGIT NINE' (U+0039)) in plaats van oppervlakkig vergelijkbare Unicode-symbolen.
-Gebruik  '.' (Unicode 'FULL STOP' (U+002E)) in plaats van ',' om een decimaalteken aan te geven. Vermijd het gebruik van deze symbolen als scheidingsteken voor leesbaarheid.</v>
      </c>
      <c r="O635" s="31" t="str">
        <f>IFERROR(IF(VLOOKUP(A635,VocabularyFR!$A:$H,7)=0,"",VLOOKUP(A635,VocabularyFR!$A:$H,7)),"")</f>
        <v>La valeur du QuantitativeValue ou PropertyValue.
-Pour QuantitativeValue et MonetaryAmount, le type recommandé pour les valeurs est 'Number'.
-Pour PropertyValue, il peut s'agir de 'Text', 'Number', 'Boolean' ou 'StructuredValue'.
-Utilisez des valeurs de 0123456789 (Unicode 'DIGIT ZERO' (U+0030) à 'DIGIT NINE' (U+0039)) plutôt que des symboles Unicode superficiellement similaires.
-Utilisez '.' (Unicode 'FULL STOP' (U+002E)) plutôt que ',' pour indiquer un point décimal. Évitez d'utiliser ces symboles comme séparateur de lisibilité</v>
      </c>
      <c r="P635" s="31" t="str">
        <f>IF($A635&lt;&gt;"",IF(VLOOKUP($A635,Vocabulary!$A:$J,7,)&lt;&gt;"",VLOOKUP($A635,Vocabulary!$A:$J,7,),""),"")</f>
        <v>When used in MonetaryAmount, do not use any readability separators (spaces, commas).</v>
      </c>
      <c r="Q635" s="31" t="str">
        <f>IFERROR(IF(VLOOKUP(A635,VocabularyNL!$A:$H,8)=0,"",VLOOKUP(A635,VocabularyNL!$A:$H,8)),"")</f>
        <v>Gebruik in MonetaryAmount geen scheidingstekens voor leesbaarheid (spaties, komma's).</v>
      </c>
      <c r="R635" s="31" t="str">
        <f>IFERROR(IF(VLOOKUP(A635,VocabularyFR!$A:$H,8)=0,"",VLOOKUP(A635,VocabularyFR!$A:$H,8)),"")</f>
        <v>Lorsqu'il est utilisé dans MonetaryAmount, n'utilisez aucun séparateur de lisibilité (espaces, virgules).</v>
      </c>
      <c r="S635" s="31" t="str">
        <f>VLOOKUP(Table9[[#This Row],[Id]],Vocabulary!A:K,11)</f>
        <v>yes</v>
      </c>
      <c r="T635" s="12" t="str">
        <f>VLOOKUP(Table9[[#This Row],[Id]],Vocabulary!A:L,12)</f>
        <v>yes</v>
      </c>
    </row>
    <row r="636" spans="1:20" ht="28.8" x14ac:dyDescent="0.3">
      <c r="A636" s="28">
        <v>729</v>
      </c>
      <c r="B636" s="31" t="str">
        <f>IF($A636&lt;&gt;"",IF(VLOOKUP($A636,VocabularyAdoption!$A:$K,8,)=0,"",VLOOKUP($A636,VocabularyAdoption!$A:$K,8,)),"")</f>
        <v>Proposed standard</v>
      </c>
      <c r="C636" s="31" t="str">
        <f>IF($A636&lt;&gt;"",VLOOKUP($A636,Vocabulary!$A:$J,6,),"")</f>
        <v>FED</v>
      </c>
      <c r="D636" s="31" t="str">
        <f>IF($A636&lt;&gt;"",VLOOKUP($A636,Vocabulary!$A:$J,8,),"")</f>
        <v>fed-loc</v>
      </c>
      <c r="E636" s="31" t="str">
        <f>IFERROR(VLOOKUP(D636,Prefix!$A:$B,2,),"")</f>
        <v>http://vocab.belgif.be/ns/location#</v>
      </c>
      <c r="F636" s="31" t="str">
        <f>IF($A636&lt;&gt;"",IF(VLOOKUP($A636,Vocabulary!$A:$J,9,)=0,"",VLOOKUP($A636,Vocabulary!$A:$J,9,)),"")</f>
        <v/>
      </c>
      <c r="G636" s="31" t="str">
        <f>IF($A636&lt;&gt;"",VLOOKUP($A636,Vocabulary!$A:$J,4,),"")</f>
        <v>Location</v>
      </c>
      <c r="H636" s="31" t="str">
        <f>IF($A636&lt;&gt;"",VLOOKUP($A636,Vocabulary!$A:$J,5,),"")</f>
        <v>Property</v>
      </c>
      <c r="I636" s="31" t="str">
        <f>IF(Table9[[#This Row],[URIName]]="",IF(AND(H636="ConceptScheme",LEFT(D636,7) &lt;&gt; "inspire", LEFT(D636,4) &lt;&gt; "oeaw"),CONCATENATE("&lt;",E636,LOWER(IF(F636="",J636,F636)),"&gt;"),CONCATENATE("&lt;",E636,IF(F636="",J636,F636),"&gt;")),CONCATENATE("&lt;",Table9[[#This Row],[URIName]],"&gt;"))</f>
        <v>&lt;http://vocab.belgif.be/ns/location#country&gt;</v>
      </c>
      <c r="J636" s="31" t="str">
        <f>IF($A636&lt;&gt;"",VLOOKUP($A636,Vocabulary!$A:$J,2,),"")</f>
        <v>country</v>
      </c>
      <c r="K636" s="31" t="str">
        <f>IFERROR(IF(VLOOKUP(A636,VocabularyNL!$A:$G,6)=0,"",VLOOKUP(A636,VocabularyNL!$A:$G,6)),"")</f>
        <v>Land</v>
      </c>
      <c r="L636" s="31" t="str">
        <f>IFERROR(IF(VLOOKUP(A636,VocabularyFR!$A:$G,6)=0,"",VLOOKUP(A636,VocabularyFR!$A:$G,6)),"")</f>
        <v>Pays</v>
      </c>
      <c r="M636" s="12" t="str">
        <f>IFERROR(IF(VLOOKUP(A636,Vocabulary!$A:$F,3)=0,"",VLOOKUP(A636,Vocabulary!$A:$F,3)),"")</f>
        <v>Country represented by a country code.</v>
      </c>
      <c r="N636" s="31" t="str">
        <f>IFERROR(IF(VLOOKUP(A636,VocabularyNL!$A:$H,7)=0,"",VLOOKUP(A636,VocabularyNL!$A:$H,7)),"")</f>
        <v>Land voorgesteld door een landcode.</v>
      </c>
      <c r="O636" s="31" t="str">
        <f>IFERROR(IF(VLOOKUP(A636,VocabularyFR!$A:$H,7)=0,"",VLOOKUP(A636,VocabularyFR!$A:$H,7)),"")</f>
        <v>Pays representé par un code pays.</v>
      </c>
      <c r="P636" s="31" t="str">
        <f>IF($A636&lt;&gt;"",IF(VLOOKUP($A636,Vocabulary!$A:$J,7,)&lt;&gt;"",VLOOKUP($A636,Vocabulary!$A:$J,7,),""),"")</f>
        <v>See ConceptScheme Country.</v>
      </c>
      <c r="Q636" s="31" t="str">
        <f>IFERROR(IF(VLOOKUP(A636,VocabularyNL!$A:$H,8)=0,"",VLOOKUP(A636,VocabularyNL!$A:$H,8)),"")</f>
        <v>Zie ConceptScheme Country.</v>
      </c>
      <c r="R636" s="31" t="str">
        <f>IFERROR(IF(VLOOKUP(A636,VocabularyFR!$A:$H,8)=0,"",VLOOKUP(A636,VocabularyFR!$A:$H,8)),"")</f>
        <v>Voir ConceptScheme Country.</v>
      </c>
      <c r="S636" s="31" t="str">
        <f>VLOOKUP(Table9[[#This Row],[Id]],Vocabulary!A:K,11)</f>
        <v>no</v>
      </c>
      <c r="T636" s="12" t="str">
        <f>VLOOKUP(Table9[[#This Row],[Id]],Vocabulary!A:L,12)</f>
        <v>yes</v>
      </c>
    </row>
    <row r="637" spans="1:20" ht="244.8" x14ac:dyDescent="0.3">
      <c r="A637" s="28">
        <v>730</v>
      </c>
      <c r="B637" s="31" t="str">
        <f>IF($A637&lt;&gt;"",IF(VLOOKUP($A637,VocabularyAdoption!$A:$K,8,)=0,"",VLOOKUP($A637,VocabularyAdoption!$A:$K,8,)),"")</f>
        <v>Standard</v>
      </c>
      <c r="C637" s="31" t="str">
        <f>IF($A637&lt;&gt;"",VLOOKUP($A637,Vocabulary!$A:$J,6,),"")</f>
        <v>International</v>
      </c>
      <c r="D637" s="31" t="str">
        <f>IF($A637&lt;&gt;"",VLOOKUP($A637,Vocabulary!$A:$J,8,),"")</f>
        <v>oeaw</v>
      </c>
      <c r="E637" s="31" t="str">
        <f>IFERROR(VLOOKUP(D637,Prefix!$A:$B,2,),"")</f>
        <v>https://vocabs.acdh.oeaw.ac.at/</v>
      </c>
      <c r="F637" s="31" t="str">
        <f>IF($A637&lt;&gt;"",IF(VLOOKUP($A637,Vocabulary!$A:$J,9,)=0,"",VLOOKUP($A637,Vocabulary!$A:$J,9,)),"")</f>
        <v>iso6391/Schema</v>
      </c>
      <c r="G637" s="31" t="str">
        <f>IF($A637&lt;&gt;"",VLOOKUP($A637,Vocabulary!$A:$J,4,),"")</f>
        <v>Generic</v>
      </c>
      <c r="H637" s="31" t="str">
        <f>IF($A637&lt;&gt;"",VLOOKUP($A637,Vocabulary!$A:$J,5,),"")</f>
        <v>ConceptScheme</v>
      </c>
      <c r="I637" s="31" t="str">
        <f>IF(Table9[[#This Row],[URIName]]="",IF(AND(H637="ConceptScheme",LEFT(D637,7) &lt;&gt; "inspire", LEFT(D637,4) &lt;&gt; "oeaw"),CONCATENATE("&lt;",E637,LOWER(IF(F637="",J637,F637)),"&gt;"),CONCATENATE("&lt;",E637,IF(F637="",J637,F637),"&gt;")),CONCATENATE("&lt;",Table9[[#This Row],[URIName]],"&gt;"))</f>
        <v>&lt;iso6391/Schema&gt;</v>
      </c>
      <c r="J637" s="31" t="str">
        <f>IF($A637&lt;&gt;"",VLOOKUP($A637,Vocabulary!$A:$J,2,),"")</f>
        <v>Language</v>
      </c>
      <c r="K637" s="31" t="str">
        <f>IFERROR(IF(VLOOKUP(A637,VocabularyNL!$A:$G,6)=0,"",VLOOKUP(A637,VocabularyNL!$A:$G,6)),"")</f>
        <v>Taal</v>
      </c>
      <c r="L637" s="31" t="str">
        <f>IFERROR(IF(VLOOKUP(A637,VocabularyFR!$A:$G,6)=0,"",VLOOKUP(A637,VocabularyFR!$A:$G,6)),"")</f>
        <v>Langue</v>
      </c>
      <c r="M637" s="12" t="str">
        <f>IFERROR(IF(VLOOKUP(A637,Vocabulary!$A:$F,3)=0,"",VLOOKUP(A637,Vocabulary!$A:$F,3)),"")</f>
        <v>Language listed in ISO 639-1</v>
      </c>
      <c r="N637" s="31" t="str">
        <f>IFERROR(IF(VLOOKUP(A637,VocabularyNL!$A:$H,7)=0,"",VLOOKUP(A637,VocabularyNL!$A:$H,7)),"")</f>
        <v>Taal opgenomen in ISO 639-1</v>
      </c>
      <c r="O637" s="31" t="str">
        <f>IFERROR(IF(VLOOKUP(A637,VocabularyFR!$A:$H,7)=0,"",VLOOKUP(A637,VocabularyFR!$A:$H,7)),"")</f>
        <v>Langue incluse dans l'ISO 639-1</v>
      </c>
      <c r="P637" s="31" t="str">
        <f>IF($A637&lt;&gt;"",IF(VLOOKUP($A637,Vocabulary!$A:$J,7,)&lt;&gt;"",VLOOKUP($A637,Vocabulary!$A:$J,7,),""),"")</f>
        <v>Recommended representation:
international standard ISO 639-1 alpha-2. (see https://en.wikipedia.org/wiki/List_of_ISO_639-1_codes)
The EU refers to the ISO 639 standards which include ISO 639-1: https://op.europa.eu/en/web/eu-vocabularies/dataset/-/resource?uri=http://publications.europa.eu/resource/dataset/language
IETF refers to an even broader range of standards that can be used in an Internet context: https://en.wikipedia.org/wiki/IETF_language_tag</v>
      </c>
      <c r="Q637" s="31" t="str">
        <f>IFERROR(IF(VLOOKUP(A637,VocabularyNL!$A:$H,8)=0,"",VLOOKUP(A637,VocabularyNL!$A:$H,8)),"")</f>
        <v>Aanbevolen voorstelling:
internationale standaard ISO 639-1 alfa-2 (zie https://en.wikipedia.org/wiki/List_of_ISO_639-1_codes)
De EU verwijst naar de ISO 639-normen, waaronder ISO 639-1: https://op.europa.eu/en/web/eu-vocabularies/dataset/-/resource?uri=http://publications.europa.eu /resource/dataset/taal
IETF verwijst zelfs naar een nog breder scala aan standaarden die in een internetcontext kunnen worden gebruikt: https://en.wikipedia.org/wiki/IETF_language_tag</v>
      </c>
      <c r="R637" s="31" t="str">
        <f>IFERROR(IF(VLOOKUP(A637,VocabularyFR!$A:$H,8)=0,"",VLOOKUP(A637,VocabularyFR!$A:$H,8)),"")</f>
        <v>Représentation recommandée :
norme internationale ISO 639-1 alpha-2. (voir https://en.wikipedia.org/wiki/List_of_ISO_639-1_codes)
L'UE se réfère aux normes ISO 639 qui incluent ISO 639-1 : https://op.europa.eu/en/web/eu-vocabularies/dataset/-/resource?uri=http://publications.europa.eu /ressource/ensemble de données/langue
L'IETF fait référence à une gamme encore plus large de normes pouvant être utilisées dans un contexte Internet : https://en.wikipedia.org/wiki/IETF_lingual_tag</v>
      </c>
      <c r="S637" s="31" t="str">
        <f>VLOOKUP(Table9[[#This Row],[Id]],Vocabulary!A:K,11)</f>
        <v>yes</v>
      </c>
      <c r="T637" s="31" t="str">
        <f>VLOOKUP(Table9[[#This Row],[Id]],Vocabulary!A:L,12)</f>
        <v>yes</v>
      </c>
    </row>
    <row r="638" spans="1:20" ht="100.8" x14ac:dyDescent="0.3">
      <c r="A638" s="28">
        <v>731</v>
      </c>
      <c r="B638" s="31" t="str">
        <f>IF($A638&lt;&gt;"",IF(VLOOKUP($A638,VocabularyAdoption!$A:$K,8,)=0,"",VLOOKUP($A638,VocabularyAdoption!$A:$K,8,)),"")</f>
        <v>Proposed standard</v>
      </c>
      <c r="C638" s="31" t="str">
        <f>IF($A638&lt;&gt;"",VLOOKUP($A638,Vocabulary!$A:$J,6,),"")</f>
        <v>FED</v>
      </c>
      <c r="D638" s="31" t="str">
        <f>IF($A638&lt;&gt;"",VLOOKUP($A638,Vocabulary!$A:$J,8,),"")</f>
        <v>fed-gen</v>
      </c>
      <c r="E638" s="31" t="str">
        <f>IFERROR(VLOOKUP(D638,Prefix!$A:$B,2,),"")</f>
        <v>http://vocab.belgif.be/ns/generic#</v>
      </c>
      <c r="F638" s="31" t="str">
        <f>IF($A638&lt;&gt;"",IF(VLOOKUP($A638,Vocabulary!$A:$J,9,)=0,"",VLOOKUP($A638,Vocabulary!$A:$J,9,)),"")</f>
        <v/>
      </c>
      <c r="G638" s="31" t="str">
        <f>IF($A638&lt;&gt;"",VLOOKUP($A638,Vocabulary!$A:$J,4,),"")</f>
        <v>Generic</v>
      </c>
      <c r="H638" s="31" t="str">
        <f>IF($A638&lt;&gt;"",VLOOKUP($A638,Vocabulary!$A:$J,5,),"")</f>
        <v>Property</v>
      </c>
      <c r="I638" s="31" t="str">
        <f>IF(Table9[[#This Row],[URIName]]="",IF(AND(H638="ConceptScheme",LEFT(D638,7) &lt;&gt; "inspire", LEFT(D638,4) &lt;&gt; "oeaw"),CONCATENATE("&lt;",E638,LOWER(IF(F638="",J638,F638)),"&gt;"),CONCATENATE("&lt;",E638,IF(F638="",J638,F638),"&gt;")),CONCATENATE("&lt;",Table9[[#This Row],[URIName]],"&gt;"))</f>
        <v>&lt;http://vocab.belgif.be/ns/generic#remittanceInformation&gt;</v>
      </c>
      <c r="J638" s="31" t="str">
        <f>IF($A638&lt;&gt;"",VLOOKUP($A638,Vocabulary!$A:$J,2,),"")</f>
        <v>remittanceInformation</v>
      </c>
      <c r="K638" s="31" t="str">
        <f>IFERROR(IF(VLOOKUP(A638,VocabularyNL!$A:$G,6)=0,"",VLOOKUP(A638,VocabularyNL!$A:$G,6)),"")</f>
        <v>Overschrijvingsmededeling</v>
      </c>
      <c r="L638" s="31" t="str">
        <f>IFERROR(IF(VLOOKUP(A638,VocabularyFR!$A:$G,6)=0,"",VLOOKUP(A638,VocabularyFR!$A:$G,6)),"")</f>
        <v>Communication du virement bancaire</v>
      </c>
      <c r="M638" s="12" t="str">
        <f>IFERROR(IF(VLOOKUP(A638,Vocabulary!$A:$F,3)=0,"",VLOOKUP(A638,Vocabulary!$A:$F,3)),"")</f>
        <v>Information provided with a bank transfer meant for its beneficiary.</v>
      </c>
      <c r="N638" s="31" t="str">
        <f>IFERROR(IF(VLOOKUP(A638,VocabularyNL!$A:$H,7)=0,"",VLOOKUP(A638,VocabularyNL!$A:$H,7)),"")</f>
        <v>Informatie bij een overschrijving bedoeld voor de ontvanger ervan.</v>
      </c>
      <c r="O638" s="31" t="str">
        <f>IFERROR(IF(VLOOKUP(A638,VocabularyFR!$A:$H,7)=0,"",VLOOKUP(A638,VocabularyFR!$A:$H,7)),"")</f>
        <v>Communication destinée au destinataire accompagnant un virement.</v>
      </c>
      <c r="P638" s="31" t="str">
        <f>IF($A638&lt;&gt;"",IF(VLOOKUP($A638,Vocabulary!$A:$J,7,)&lt;&gt;"",VLOOKUP($A638,Vocabulary!$A:$J,7,),""),"")</f>
        <v>For Belgian remittances, either an unstructured remittance information of 140 characters, or a structured one of 12 digits is used. The latter one is commonly represented as +++ 3 digits / 4 digits / 5 digits +++ (example: +++010/8068/17183+++)</v>
      </c>
      <c r="Q638" s="31" t="str">
        <f>IFERROR(IF(VLOOKUP(A638,VocabularyNL!$A:$H,8)=0,"",VLOOKUP(A638,VocabularyNL!$A:$H,8)),"")</f>
        <v>Voor Belgische overschrijvingen wordt ofwel een ongestructureerde mededeling van 140 karakters of een gestructureerde mededeling van 12 cijfers gebruikt. Deze laatste wordt meestal weergegeven als +++ 3 cijfers / 4 cijfers / 5 cijfers +++ (voorbeeld: +++010/8068/17183+++)</v>
      </c>
      <c r="R638" s="31" t="str">
        <f>IFERROR(IF(VLOOKUP(A638,VocabularyFR!$A:$H,8)=0,"",VLOOKUP(A638,VocabularyFR!$A:$H,8)),"")</f>
        <v>Pour les virements belges, on utilise soit une communication non structurée de 140 caractères, soit une communication structurée de 12 chiffres. 
Ce dernier est généralement affiché sous la forme +++ 3 chiffres / 4 chiffres / 5 chiffres +++ (exemple : +++010/8068/17183+++)</v>
      </c>
      <c r="S638" s="31" t="str">
        <f>VLOOKUP(Table9[[#This Row],[Id]],Vocabulary!A:K,11)</f>
        <v>yes</v>
      </c>
      <c r="T638" s="31" t="str">
        <f>VLOOKUP(Table9[[#This Row],[Id]],Vocabulary!A:L,12)</f>
        <v>yes</v>
      </c>
    </row>
    <row r="639" spans="1:20" ht="129.6" x14ac:dyDescent="0.3">
      <c r="A639" s="28">
        <v>732</v>
      </c>
      <c r="B639" s="31" t="str">
        <f>IF($A639&lt;&gt;"",IF(VLOOKUP($A639,VocabularyAdoption!$A:$K,8,)=0,"",VLOOKUP($A639,VocabularyAdoption!$A:$K,8,)),"")</f>
        <v>Proposed standard</v>
      </c>
      <c r="C639" s="31" t="str">
        <f>IF($A639&lt;&gt;"",VLOOKUP($A639,Vocabulary!$A:$J,6,),"")</f>
        <v>FED</v>
      </c>
      <c r="D639" s="31" t="str">
        <f>IF($A639&lt;&gt;"",VLOOKUP($A639,Vocabulary!$A:$J,8,),"")</f>
        <v>fed-thesaurus</v>
      </c>
      <c r="E639" s="31" t="str">
        <f>IFERROR(VLOOKUP(D639,Prefix!$A:$B,2,),"")</f>
        <v>http://vocab.belgif.be/auth/</v>
      </c>
      <c r="F639" s="31" t="str">
        <f>IF($A639&lt;&gt;"",IF(VLOOKUP($A639,Vocabulary!$A:$J,9,)=0,"",VLOOKUP($A639,Vocabulary!$A:$J,9,)),"")</f>
        <v/>
      </c>
      <c r="G639" s="31" t="str">
        <f>IF($A639&lt;&gt;"",VLOOKUP($A639,Vocabulary!$A:$J,4,),"")</f>
        <v>Location</v>
      </c>
      <c r="H639" s="31" t="str">
        <f>IF($A639&lt;&gt;"",VLOOKUP($A639,Vocabulary!$A:$J,5,),"")</f>
        <v>ConceptScheme</v>
      </c>
      <c r="I639" s="31" t="str">
        <f>IF(Table9[[#This Row],[URIName]]="",IF(AND(H639="ConceptScheme",LEFT(D639,7) &lt;&gt; "inspire", LEFT(D639,4) &lt;&gt; "oeaw"),CONCATENATE("&lt;",E639,LOWER(IF(F639="",J639,F639)),"&gt;"),CONCATENATE("&lt;",E639,IF(F639="",J639,F639),"&gt;")),CONCATENATE("&lt;",Table9[[#This Row],[URIName]],"&gt;"))</f>
        <v>&lt;http://vocab.belgif.be/auth/nationality&gt;</v>
      </c>
      <c r="J639" s="31" t="str">
        <f>IF($A639&lt;&gt;"",VLOOKUP($A639,Vocabulary!$A:$J,2,),"")</f>
        <v>Nationality</v>
      </c>
      <c r="K639" s="31" t="str">
        <f>IFERROR(IF(VLOOKUP(A639,VocabularyNL!$A:$G,6)=0,"",VLOOKUP(A639,VocabularyNL!$A:$G,6)),"")</f>
        <v>Nationaliteit</v>
      </c>
      <c r="L639" s="31" t="str">
        <f>IFERROR(IF(VLOOKUP(A639,VocabularyFR!$A:$G,6)=0,"",VLOOKUP(A639,VocabularyFR!$A:$G,6)),"")</f>
        <v>Nationalité</v>
      </c>
      <c r="M639" s="12" t="str">
        <f>IFERROR(IF(VLOOKUP(A639,Vocabulary!$A:$F,3)=0,"",VLOOKUP(A639,Vocabulary!$A:$F,3)),"")</f>
        <v>Former or current nationalities  recognized by Belgium</v>
      </c>
      <c r="N639" s="31" t="str">
        <f>IFERROR(IF(VLOOKUP(A639,VocabularyNL!$A:$H,7)=0,"",VLOOKUP(A639,VocabularyNL!$A:$H,7)),"")</f>
        <v>Voormalige of huidige nationaliteiten die erkend zijn door België</v>
      </c>
      <c r="O639" s="31" t="str">
        <f>IFERROR(IF(VLOOKUP(A639,VocabularyFR!$A:$H,7)=0,"",VLOOKUP(A639,VocabularyFR!$A:$H,7)),"")</f>
        <v>Nationalités anciennes ou actuelles reconnues par la Belgique</v>
      </c>
      <c r="P639" s="31" t="str">
        <f>IF($A639&lt;&gt;"",IF(VLOOKUP($A639,Vocabulary!$A:$J,7,)&lt;&gt;"",VLOOKUP($A639,Vocabulary!$A:$J,7,),""),"")</f>
        <v>Reference: https://statbel.fgov.be/nl/over-statbel/methodologie/classificaties/landencodes (Nationalities). 
A nationality can be represented by multiple data types (see Tab "Datamodels"), of which CountryIsoCode and CountryWithHistoricIsoCode are recommended.</v>
      </c>
      <c r="Q639" s="31" t="str">
        <f>IFERROR(IF(VLOOKUP(A639,VocabularyNL!$A:$H,8)=0,"",VLOOKUP(A639,VocabularyNL!$A:$H,8)),"")</f>
        <v>Referentie: https://statbel.fgov.be/nl/over-statbel/methodologie/classificaties/landencodes (Nationaliteiten).  
Een nationaliteit kan voorgesteld worden door meer datatypes (zie tabblad "Datamodels"), waarvan  CountryIsoCode en CountryWithHistoricIsoCode aanbevolen worden.</v>
      </c>
      <c r="R639" s="31" t="str">
        <f>IFERROR(IF(VLOOKUP(A639,VocabularyFR!$A:$H,8)=0,"",VLOOKUP(A639,VocabularyFR!$A:$H,8)),"")</f>
        <v>Référence : https://statbel.fgov.be/nl/over-statbel/methodologie/classificaties/landencodes (Nationalités).
Une nationalité peut être représentée par plusieurs datatypes (voir l'onglet "Datamodels"), parmi lesquels CountryIsoCode et CountryWithHistoricIsoCode sont recommandés.</v>
      </c>
      <c r="S639" s="31" t="str">
        <f>VLOOKUP(Table9[[#This Row],[Id]],Vocabulary!A:K,11)</f>
        <v>no</v>
      </c>
      <c r="T639" s="31" t="str">
        <f>VLOOKUP(Table9[[#This Row],[Id]],Vocabulary!A:L,12)</f>
        <v>yes</v>
      </c>
    </row>
    <row r="640" spans="1:20" ht="43.2" x14ac:dyDescent="0.3">
      <c r="A640" s="4">
        <v>734</v>
      </c>
      <c r="B640" s="12" t="str">
        <f>IF($A640&lt;&gt;"",IF(VLOOKUP($A640,VocabularyAdoption!$A:$K,8,)=0,"",VLOOKUP($A640,VocabularyAdoption!$A:$K,8,)),"")</f>
        <v>Proposed standard</v>
      </c>
      <c r="C640" s="12" t="str">
        <f>IF($A640&lt;&gt;"",VLOOKUP($A640,Vocabulary!$A:$J,6,),"")</f>
        <v>FED</v>
      </c>
      <c r="D640" s="12" t="str">
        <f>IF($A640&lt;&gt;"",VLOOKUP($A640,Vocabulary!$A:$J,8,),"")</f>
        <v>fed-thesaurus</v>
      </c>
      <c r="E640" s="12" t="str">
        <f>IFERROR(VLOOKUP(D640,Prefix!$A:$B,2,),"")</f>
        <v>http://vocab.belgif.be/auth/</v>
      </c>
      <c r="F640" s="12" t="str">
        <f>IF($A640&lt;&gt;"",IF(VLOOKUP($A640,Vocabulary!$A:$J,9,)=0,"",VLOOKUP($A640,Vocabulary!$A:$J,9,)),"")</f>
        <v/>
      </c>
      <c r="G640" s="12" t="str">
        <f>IF($A640&lt;&gt;"",VLOOKUP($A640,Vocabulary!$A:$J,4,),"")</f>
        <v>Organization</v>
      </c>
      <c r="H640" s="12" t="str">
        <f>IF($A640&lt;&gt;"",VLOOKUP($A640,Vocabulary!$A:$J,5,),"")</f>
        <v>ConceptScheme</v>
      </c>
      <c r="I640" s="12" t="str">
        <f>IF(Table9[[#This Row],[URIName]]="",IF(AND(H640="ConceptScheme",LEFT(D640,7) &lt;&gt; "inspire", LEFT(D640,4) &lt;&gt; "oeaw"),CONCATENATE("&lt;",E640,LOWER(IF(F640="",J640,F640)),"&gt;"),CONCATENATE("&lt;",E640,IF(F640="",J640,F640),"&gt;")),CONCATENATE("&lt;",Table9[[#This Row],[URIName]],"&gt;"))</f>
        <v>&lt;http://vocab.belgif.be/auth/naceeurev2&gt;</v>
      </c>
      <c r="J640" s="12" t="str">
        <f>IF($A640&lt;&gt;"",VLOOKUP($A640,Vocabulary!$A:$J,2,),"")</f>
        <v>NaceEuRev2</v>
      </c>
      <c r="K640" s="12" t="str">
        <f>IFERROR(IF(VLOOKUP(A640,VocabularyNL!$A:$G,6)=0,"",VLOOKUP(A640,VocabularyNL!$A:$G,6)),"")</f>
        <v>NaceEuRev2</v>
      </c>
      <c r="L640" s="12" t="str">
        <f>IFERROR(IF(VLOOKUP(A640,VocabularyFR!$A:$G,6)=0,"",VLOOKUP(A640,VocabularyFR!$A:$G,6)),"")</f>
        <v>NaceEuRev2</v>
      </c>
      <c r="M640" s="12" t="str">
        <f>IFERROR(IF(VLOOKUP(A640,Vocabulary!$A:$F,3)=0,"",VLOOKUP(A640,Vocabulary!$A:$F,3)),"")</f>
        <v>ConceptScheme describing the statistical nomenclature of economic activities in the European Union (revision 2)</v>
      </c>
      <c r="N640" s="12" t="str">
        <f>IFERROR(IF(VLOOKUP(A640,VocabularyNL!$A:$H,7)=0,"",VLOOKUP(A640,VocabularyNL!$A:$H,7)),"")</f>
        <v>ConceptScheme voor het beschrijven van de statistische nomenclatuur van economische activiteiten in de Europese Unie (revisie 2)</v>
      </c>
      <c r="O640" s="12" t="str">
        <f>IFERROR(IF(VLOOKUP(A640,VocabularyFR!$A:$H,7)=0,"",VLOOKUP(A640,VocabularyFR!$A:$H,7)),"")</f>
        <v>ConceptScheme décrivant la nomenclature statistique des activités économiques dans l'Union européenne (révision 2)</v>
      </c>
      <c r="P640" s="12" t="str">
        <f>IF($A640&lt;&gt;"",IF(VLOOKUP($A640,Vocabulary!$A:$J,7,)&lt;&gt;"",VLOOKUP($A640,Vocabulary!$A:$J,7,),""),"")</f>
        <v>See https://ec.europa.eu/eurostat/documents/3859598/5902521/KS-RA-07-015-EN.PDF</v>
      </c>
      <c r="Q640" s="12" t="str">
        <f>IFERROR(IF(VLOOKUP(A640,VocabularyNL!$A:$H,8)=0,"",VLOOKUP(A640,VocabularyNL!$A:$H,8)),"")</f>
        <v>Zie https://ec.europa.eu/eurostat/documents/3859598/5902521/KS-RA-07-015-EN.PDF</v>
      </c>
      <c r="R640" s="12" t="str">
        <f>IFERROR(IF(VLOOKUP(A640,VocabularyFR!$A:$H,8)=0,"",VLOOKUP(A640,VocabularyFR!$A:$H,8)),"")</f>
        <v>Voir https://ec.europa.eu/eurostat/documents/3859598/5902521/KS-RA-07-015-EN.PDF</v>
      </c>
      <c r="S640" s="12" t="str">
        <f>VLOOKUP(Table9[[#This Row],[Id]],Vocabulary!A:K,11)</f>
        <v>no</v>
      </c>
      <c r="T640" s="12" t="str">
        <f>VLOOKUP(Table9[[#This Row],[Id]],Vocabulary!A:L,12)</f>
        <v>yes</v>
      </c>
    </row>
    <row r="641" spans="1:20" ht="43.2" x14ac:dyDescent="0.3">
      <c r="A641" s="4">
        <v>735</v>
      </c>
      <c r="B641" s="12" t="str">
        <f>IF($A641&lt;&gt;"",IF(VLOOKUP($A641,VocabularyAdoption!$A:$K,8,)=0,"",VLOOKUP($A641,VocabularyAdoption!$A:$K,8,)),"")</f>
        <v>Proposed standard</v>
      </c>
      <c r="C641" s="12" t="str">
        <f>IF($A641&lt;&gt;"",VLOOKUP($A641,Vocabulary!$A:$J,6,),"")</f>
        <v>FED</v>
      </c>
      <c r="D641" s="12" t="str">
        <f>IF($A641&lt;&gt;"",VLOOKUP($A641,Vocabulary!$A:$J,8,),"")</f>
        <v>fed-thesaurus</v>
      </c>
      <c r="E641" s="12" t="str">
        <f>IFERROR(VLOOKUP(D641,Prefix!$A:$B,2,),"")</f>
        <v>http://vocab.belgif.be/auth/</v>
      </c>
      <c r="F641" s="12" t="str">
        <f>IF($A641&lt;&gt;"",IF(VLOOKUP($A641,Vocabulary!$A:$J,9,)=0,"",VLOOKUP($A641,Vocabulary!$A:$J,9,)),"")</f>
        <v/>
      </c>
      <c r="G641" s="12" t="str">
        <f>IF($A641&lt;&gt;"",VLOOKUP($A641,Vocabulary!$A:$J,4,),"")</f>
        <v>Organization</v>
      </c>
      <c r="H641" s="12" t="str">
        <f>IF($A641&lt;&gt;"",VLOOKUP($A641,Vocabulary!$A:$J,5,),"")</f>
        <v>ConceptScheme</v>
      </c>
      <c r="I641" s="12" t="str">
        <f>IF(Table9[[#This Row],[URIName]]="",IF(AND(H641="ConceptScheme",LEFT(D641,7) &lt;&gt; "inspire", LEFT(D641,4) &lt;&gt; "oeaw"),CONCATENATE("&lt;",E641,LOWER(IF(F641="",J641,F641)),"&gt;"),CONCATENATE("&lt;",E641,IF(F641="",J641,F641),"&gt;")),CONCATENATE("&lt;",Table9[[#This Row],[URIName]],"&gt;"))</f>
        <v>&lt;http://vocab.belgif.be/auth/naceeurev2_1&gt;</v>
      </c>
      <c r="J641" s="12" t="str">
        <f>IF($A641&lt;&gt;"",VLOOKUP($A641,Vocabulary!$A:$J,2,),"")</f>
        <v>NaceEuRev2_1</v>
      </c>
      <c r="K641" s="12" t="str">
        <f>IFERROR(IF(VLOOKUP(A641,VocabularyNL!$A:$G,6)=0,"",VLOOKUP(A641,VocabularyNL!$A:$G,6)),"")</f>
        <v>NaceEuRev2_1</v>
      </c>
      <c r="L641" s="12" t="str">
        <f>IFERROR(IF(VLOOKUP(A641,VocabularyFR!$A:$G,6)=0,"",VLOOKUP(A641,VocabularyFR!$A:$G,6)),"")</f>
        <v>NaceEuRev2_1</v>
      </c>
      <c r="M641" s="12" t="str">
        <f>IFERROR(IF(VLOOKUP(A641,Vocabulary!$A:$F,3)=0,"",VLOOKUP(A641,Vocabulary!$A:$F,3)),"")</f>
        <v>ConceptScheme describing the statistical nomenclature of economic activities in the European Union (revision 2.1)</v>
      </c>
      <c r="N641" s="12" t="str">
        <f>IFERROR(IF(VLOOKUP(A641,VocabularyNL!$A:$H,7)=0,"",VLOOKUP(A641,VocabularyNL!$A:$H,7)),"")</f>
        <v>ConceptScheme voor het beschrijven van de statistische nomenclatuur van economische activiteiten in de Europese Unie (revisie 2.1)</v>
      </c>
      <c r="O641" s="12" t="str">
        <f>IFERROR(IF(VLOOKUP(A641,VocabularyFR!$A:$H,7)=0,"",VLOOKUP(A641,VocabularyFR!$A:$H,7)),"")</f>
        <v>ConceptScheme décrivant la nomenclature statistique des activités économiques dans l'Union européenne (révision 2.1)</v>
      </c>
      <c r="P641" s="12" t="str">
        <f>IF($A641&lt;&gt;"",IF(VLOOKUP($A641,Vocabulary!$A:$J,7,)&lt;&gt;"",VLOOKUP($A641,Vocabulary!$A:$J,7,),""),"")</f>
        <v>See https://ec.europa.eu/eurostat/web/products-eurostat-news/w/wdn-20230210-1</v>
      </c>
      <c r="Q641" s="12" t="str">
        <f>IFERROR(IF(VLOOKUP(A641,VocabularyNL!$A:$H,8)=0,"",VLOOKUP(A641,VocabularyNL!$A:$H,8)),"")</f>
        <v>Zie https://ec.europa.eu/eurostat/web/products-eurostat-news/w/wdn-20230210-1</v>
      </c>
      <c r="R641" s="12" t="str">
        <f>IFERROR(IF(VLOOKUP(A641,VocabularyFR!$A:$H,8)=0,"",VLOOKUP(A641,VocabularyFR!$A:$H,8)),"")</f>
        <v>Voir https://ec.europa.eu/eurostat/web/products-eurostat-news/w/wdn-20230210-1</v>
      </c>
      <c r="S641" s="12" t="str">
        <f>VLOOKUP(Table9[[#This Row],[Id]],Vocabulary!A:K,11)</f>
        <v>no</v>
      </c>
      <c r="T641" s="12" t="str">
        <f>VLOOKUP(Table9[[#This Row],[Id]],Vocabulary!A:L,12)</f>
        <v>yes</v>
      </c>
    </row>
    <row r="642" spans="1:20" ht="57.6" x14ac:dyDescent="0.3">
      <c r="A642" s="4">
        <v>736</v>
      </c>
      <c r="B642" s="12" t="str">
        <f>IF($A642&lt;&gt;"",IF(VLOOKUP($A642,VocabularyAdoption!$A:$K,8,)=0,"",VLOOKUP($A642,VocabularyAdoption!$A:$K,8,)),"")</f>
        <v>Proposed standard</v>
      </c>
      <c r="C642" s="12" t="str">
        <f>IF($A642&lt;&gt;"",VLOOKUP($A642,Vocabulary!$A:$J,6,),"")</f>
        <v>FED</v>
      </c>
      <c r="D642" s="12" t="str">
        <f>IF($A642&lt;&gt;"",VLOOKUP($A642,Vocabulary!$A:$J,8,),"")</f>
        <v>fed-thesaurus</v>
      </c>
      <c r="E642" s="12" t="str">
        <f>IFERROR(VLOOKUP(D642,Prefix!$A:$B,2,),"")</f>
        <v>http://vocab.belgif.be/auth/</v>
      </c>
      <c r="F642" s="12" t="str">
        <f>IF($A642&lt;&gt;"",IF(VLOOKUP($A642,Vocabulary!$A:$J,9,)=0,"",VLOOKUP($A642,Vocabulary!$A:$J,9,)),"")</f>
        <v>http://vocab.belgif.be/auth/nace2008</v>
      </c>
      <c r="G642" s="12" t="str">
        <f>IF($A642&lt;&gt;"",VLOOKUP($A642,Vocabulary!$A:$J,4,),"")</f>
        <v>Organization</v>
      </c>
      <c r="H642" s="12" t="str">
        <f>IF($A642&lt;&gt;"",VLOOKUP($A642,Vocabulary!$A:$J,5,),"")</f>
        <v>ConceptScheme</v>
      </c>
      <c r="I642" s="12" t="str">
        <f>IF(Table9[[#This Row],[URIName]]="",IF(AND(H642="ConceptScheme",LEFT(D642,7) &lt;&gt; "inspire", LEFT(D642,4) &lt;&gt; "oeaw"),CONCATENATE("&lt;",E642,LOWER(IF(F642="",J642,F642)),"&gt;"),CONCATENATE("&lt;",E642,IF(F642="",J642,F642),"&gt;")),CONCATENATE("&lt;",Table9[[#This Row],[URIName]],"&gt;"))</f>
        <v>&lt;http://vocab.belgif.be/auth/nace2008&gt;</v>
      </c>
      <c r="J642" s="12" t="str">
        <f>IF($A642&lt;&gt;"",VLOOKUP($A642,Vocabulary!$A:$J,2,),"")</f>
        <v>NaceBel2008</v>
      </c>
      <c r="K642" s="12" t="str">
        <f>IFERROR(IF(VLOOKUP(A642,VocabularyNL!$A:$G,6)=0,"",VLOOKUP(A642,VocabularyNL!$A:$G,6)),"")</f>
        <v>NaceBel2008</v>
      </c>
      <c r="L642" s="12" t="str">
        <f>IFERROR(IF(VLOOKUP(A642,VocabularyFR!$A:$G,6)=0,"",VLOOKUP(A642,VocabularyFR!$A:$G,6)),"")</f>
        <v>NaceBel2008</v>
      </c>
      <c r="M642" s="12" t="str">
        <f>IFERROR(IF(VLOOKUP(A642,Vocabulary!$A:$F,3)=0,"",VLOOKUP(A642,Vocabulary!$A:$F,3)),"")</f>
        <v>ConceptScheme describing the statistical nomenclature of economic activities in the European Union (NaceEuRev2 extended with codes specific to Belgium)</v>
      </c>
      <c r="N642" s="12" t="str">
        <f>IFERROR(IF(VLOOKUP(A642,VocabularyNL!$A:$H,7)=0,"",VLOOKUP(A642,VocabularyNL!$A:$H,7)),"")</f>
        <v>ConceptScheme voor het beschrijven van de statistische nomenclatuur van economische activiteiten in de Europese Unie (NaceEuRev2 uitgebreid met codes specifiek voor België)</v>
      </c>
      <c r="O642" s="12" t="str">
        <f>IFERROR(IF(VLOOKUP(A642,VocabularyFR!$A:$H,7)=0,"",VLOOKUP(A642,VocabularyFR!$A:$H,7)),"")</f>
        <v>ConceptScheme décrivant la nomenclature statistique des activités économiques dans l'Union européenne (NaceEuRev2 étendu avec des codes specifiques à la Belgique)</v>
      </c>
      <c r="P642" s="12" t="str">
        <f>IF($A642&lt;&gt;"",IF(VLOOKUP($A642,Vocabulary!$A:$J,7,)&lt;&gt;"",VLOOKUP($A642,Vocabulary!$A:$J,7,),""),"")</f>
        <v>See https://statbel.fgov.be/nl/over-statbel/methodologie/classificaties/nace-bel-2008</v>
      </c>
      <c r="Q642" s="12" t="str">
        <f>IFERROR(IF(VLOOKUP(A642,VocabularyNL!$A:$H,8)=0,"",VLOOKUP(A642,VocabularyNL!$A:$H,8)),"")</f>
        <v>Zie https://statbel.fgov.be/nl/over-statbel/methodologie/classificaties/nace-bel-2008</v>
      </c>
      <c r="R642" s="12" t="str">
        <f>IFERROR(IF(VLOOKUP(A642,VocabularyFR!$A:$H,8)=0,"",VLOOKUP(A642,VocabularyFR!$A:$H,8)),"")</f>
        <v>Voir https://statbel.fgov.be/nl/over-statbel/methodologie/classificaties/nace-bel-2008</v>
      </c>
      <c r="S642" s="12" t="str">
        <f>VLOOKUP(Table9[[#This Row],[Id]],Vocabulary!A:K,11)</f>
        <v>no</v>
      </c>
      <c r="T642" s="12" t="str">
        <f>VLOOKUP(Table9[[#This Row],[Id]],Vocabulary!A:L,12)</f>
        <v>yes</v>
      </c>
    </row>
    <row r="643" spans="1:20" ht="201.6" x14ac:dyDescent="0.3">
      <c r="A643" s="4">
        <v>737</v>
      </c>
      <c r="B643" s="12" t="str">
        <f>IF($A643&lt;&gt;"",IF(VLOOKUP($A643,VocabularyAdoption!$A:$K,8,)=0,"",VLOOKUP($A643,VocabularyAdoption!$A:$K,8,)),"")</f>
        <v>Proposed standard</v>
      </c>
      <c r="C643" s="12" t="str">
        <f>IF($A643&lt;&gt;"",VLOOKUP($A643,Vocabulary!$A:$J,6,),"")</f>
        <v>FED</v>
      </c>
      <c r="D643" s="12" t="str">
        <f>IF($A643&lt;&gt;"",VLOOKUP($A643,Vocabulary!$A:$J,8,),"")</f>
        <v>fed-thesaurus</v>
      </c>
      <c r="E643" s="12" t="str">
        <f>IFERROR(VLOOKUP(D643,Prefix!$A:$B,2,),"")</f>
        <v>http://vocab.belgif.be/auth/</v>
      </c>
      <c r="F643" s="12" t="str">
        <f>IF($A643&lt;&gt;"",IF(VLOOKUP($A643,Vocabulary!$A:$J,9,)=0,"",VLOOKUP($A643,Vocabulary!$A:$J,9,)),"")</f>
        <v/>
      </c>
      <c r="G643" s="12" t="str">
        <f>IF($A643&lt;&gt;"",VLOOKUP($A643,Vocabulary!$A:$J,4,),"")</f>
        <v>Organization</v>
      </c>
      <c r="H643" s="12" t="str">
        <f>IF($A643&lt;&gt;"",VLOOKUP($A643,Vocabulary!$A:$J,5,),"")</f>
        <v>DataType</v>
      </c>
      <c r="I643" s="12" t="str">
        <f>IF(Table9[[#This Row],[URIName]]="",IF(AND(H643="ConceptScheme",LEFT(D643,7) &lt;&gt; "inspire", LEFT(D643,4) &lt;&gt; "oeaw"),CONCATENATE("&lt;",E643,LOWER(IF(F643="",J643,F643)),"&gt;"),CONCATENATE("&lt;",E643,IF(F643="",J643,F643),"&gt;")),CONCATENATE("&lt;",Table9[[#This Row],[URIName]],"&gt;"))</f>
        <v>&lt;http://vocab.belgif.be/auth/NaceRev2Code&gt;</v>
      </c>
      <c r="J643" s="12" t="str">
        <f>IF($A643&lt;&gt;"",VLOOKUP($A643,Vocabulary!$A:$J,2,),"")</f>
        <v>NaceRev2Code</v>
      </c>
      <c r="K643" s="12" t="str">
        <f>IFERROR(IF(VLOOKUP(A643,VocabularyNL!$A:$G,6)=0,"",VLOOKUP(A643,VocabularyNL!$A:$G,6)),"")</f>
        <v>NaceRev2Code</v>
      </c>
      <c r="L643" s="12" t="str">
        <f>IFERROR(IF(VLOOKUP(A643,VocabularyFR!$A:$G,6)=0,"",VLOOKUP(A643,VocabularyFR!$A:$G,6)),"")</f>
        <v>NaceRev2Code</v>
      </c>
      <c r="M643" s="12" t="str">
        <f>IFERROR(IF(VLOOKUP(A643,Vocabulary!$A:$F,3)=0,"",VLOOKUP(A643,Vocabulary!$A:$F,3)),"")</f>
        <v>NACE activity code (international, Revision 2).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N643" s="12" t="str">
        <f>IFERROR(IF(VLOOKUP(A643,VocabularyNL!$A:$H,7)=0,"",VLOOKUP(A643,VocabularyNL!$A:$H,7)),"")</f>
        <v>NACE-activiteitscode (internationaal, revisie 2).
Een enkele hoofdletter of een numerieke code.
Een lettercode beschrijft de activiteit op het meest algemene niveau.
Bij een numerieke code geven de eerste twee cijfers de indeling van de activiteit aan, een preciezere categorisering. Elk volgend cijfer voegt een extra detailniveau toe.
De betekenis van de eerste vier cijfers is standaard in alle landen. Verdere cijfers kunnen per land verschillen.</v>
      </c>
      <c r="O643" s="12" t="str">
        <f>IFERROR(IF(VLOOKUP(A643,VocabularyFR!$A:$H,7)=0,"",VLOOKUP(A643,VocabularyFR!$A:$H,7)),"")</f>
        <v>Code d'activité NACE (international, révision 2).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v>
      </c>
      <c r="P643" s="12" t="str">
        <f>IF($A643&lt;&gt;"",IF(VLOOKUP($A643,Vocabulary!$A:$J,7,)&lt;&gt;"",VLOOKUP($A643,Vocabulary!$A:$J,7,),""),"")</f>
        <v>type: string
pattern: '^([A-Z]{1}|\d{2}\d*)$'</v>
      </c>
      <c r="Q643" s="12" t="str">
        <f>IFERROR(IF(VLOOKUP(A643,VocabularyNL!$A:$H,8)=0,"",VLOOKUP(A643,VocabularyNL!$A:$H,8)),"")</f>
        <v>type: string
pattern: '^([A-Z]{1}|\d{2}\d*)$'</v>
      </c>
      <c r="R643" s="12" t="str">
        <f>IFERROR(IF(VLOOKUP(A643,VocabularyFR!$A:$H,8)=0,"",VLOOKUP(A643,VocabularyFR!$A:$H,8)),"")</f>
        <v>type: string
pattern: '^([A-Z]{1}|\d{2}\d*)$'</v>
      </c>
      <c r="S643" s="12" t="str">
        <f>VLOOKUP(Table9[[#This Row],[Id]],Vocabulary!A:K,11)</f>
        <v>yes</v>
      </c>
      <c r="T643" s="12" t="str">
        <f>VLOOKUP(Table9[[#This Row],[Id]],Vocabulary!A:L,12)</f>
        <v>yes</v>
      </c>
    </row>
    <row r="644" spans="1:20" ht="129.6" x14ac:dyDescent="0.3">
      <c r="A644" s="4">
        <v>738</v>
      </c>
      <c r="B644" s="12" t="str">
        <f>IF($A644&lt;&gt;"",IF(VLOOKUP($A644,VocabularyAdoption!$A:$K,8,)=0,"",VLOOKUP($A644,VocabularyAdoption!$A:$K,8,)),"")</f>
        <v>Proposed standard</v>
      </c>
      <c r="C644" s="12" t="str">
        <f>IF($A644&lt;&gt;"",VLOOKUP($A644,Vocabulary!$A:$J,6,),"")</f>
        <v>FED</v>
      </c>
      <c r="D644" s="12" t="str">
        <f>IF($A644&lt;&gt;"",VLOOKUP($A644,Vocabulary!$A:$J,8,),"")</f>
        <v>fed-thesaurus</v>
      </c>
      <c r="E644" s="12" t="str">
        <f>IFERROR(VLOOKUP(D644,Prefix!$A:$B,2,),"")</f>
        <v>http://vocab.belgif.be/auth/</v>
      </c>
      <c r="F644" s="12" t="str">
        <f>IF($A644&lt;&gt;"",IF(VLOOKUP($A644,Vocabulary!$A:$J,9,)=0,"",VLOOKUP($A644,Vocabulary!$A:$J,9,)),"")</f>
        <v/>
      </c>
      <c r="G644" s="12" t="str">
        <f>IF($A644&lt;&gt;"",VLOOKUP($A644,Vocabulary!$A:$J,4,),"")</f>
        <v>Organization</v>
      </c>
      <c r="H644" s="12" t="str">
        <f>IF($A644&lt;&gt;"",VLOOKUP($A644,Vocabulary!$A:$J,5,),"")</f>
        <v>DataType</v>
      </c>
      <c r="I644" s="12" t="str">
        <f>IF(Table9[[#This Row],[URIName]]="",IF(AND(H644="ConceptScheme",LEFT(D644,7) &lt;&gt; "inspire", LEFT(D644,4) &lt;&gt; "oeaw"),CONCATENATE("&lt;",E644,LOWER(IF(F644="",J644,F644)),"&gt;"),CONCATENATE("&lt;",E644,IF(F644="",J644,F644),"&gt;")),CONCATENATE("&lt;",Table9[[#This Row],[URIName]],"&gt;"))</f>
        <v>&lt;http://vocab.belgif.be/auth/NaceBel2008Code&gt;</v>
      </c>
      <c r="J644" s="12" t="str">
        <f>IF($A644&lt;&gt;"",VLOOKUP($A644,Vocabulary!$A:$J,2,),"")</f>
        <v>NaceBel2008Code</v>
      </c>
      <c r="K644" s="12" t="str">
        <f>IFERROR(IF(VLOOKUP(A644,VocabularyNL!$A:$G,6)=0,"",VLOOKUP(A644,VocabularyNL!$A:$G,6)),"")</f>
        <v>NaceBel2008Code</v>
      </c>
      <c r="L644" s="12" t="str">
        <f>IFERROR(IF(VLOOKUP(A644,VocabularyFR!$A:$G,6)=0,"",VLOOKUP(A644,VocabularyFR!$A:$G,6)),"")</f>
        <v>NaceBel2008Code</v>
      </c>
      <c r="M644" s="12" t="str">
        <f>IFERROR(IF(VLOOKUP(A644,Vocabulary!$A:$F,3)=0,"",VLOOKUP(A644,Vocabulary!$A:$F,3)),"")</f>
        <v>Belgian NACE activity code (version 2008). Either a single capital letter, or numerical of 2 up to 7 digits long.
The meaning of the first four digits is standard across all countries, defined by NACE Revision 2.
The last 3 digits are defined in the Belgian NACE 2008 list.</v>
      </c>
      <c r="N644" s="12" t="str">
        <f>IFERROR(IF(VLOOKUP(A644,VocabularyNL!$A:$H,7)=0,"",VLOOKUP(A644,VocabularyNL!$A:$H,7)),"")</f>
        <v>Belgische NACE-activiteitscode (versie 2008). Ofwel een enkele hoofdletter, ofwel een cijfer van 2 tot 7 cijfers.
De betekenis van de eerste vier cijfers is in alle landen standaard, zoals gedefinieerd in NACE Revisie 2.
De laatste 3 cijfers zijn gedefinieerd in de Belgische NACE 2008-lijst.</v>
      </c>
      <c r="O644" s="12" t="str">
        <f>IFERROR(IF(VLOOKUP(A644,VocabularyFR!$A:$H,7)=0,"",VLOOKUP(A644,VocabularyFR!$A:$H,7)),"")</f>
        <v>Code d'activité NACE belge (version 2008). Il peut s'agir d'une lettre majuscule ou d'un nombre de 2 à 7 chiffres.
La signification des quatre premiers chiffres est standardisée dans tous les pays et définie par la révision 2 de la NACE.
Les trois derniers chiffres sont définis dans la liste NACE belge 2008.</v>
      </c>
      <c r="P644" s="12" t="str">
        <f>IF($A644&lt;&gt;"",IF(VLOOKUP($A644,Vocabulary!$A:$J,7,)&lt;&gt;"",VLOOKUP($A644,Vocabulary!$A:$J,7,),""),"")</f>
        <v>this is an extended version of the international Nace2Code data type
type: string
pattern: '^([A-Z]{1}|\d{2}\d{0,5})$'</v>
      </c>
      <c r="Q644" s="12" t="str">
        <f>IFERROR(IF(VLOOKUP(A644,VocabularyNL!$A:$H,8)=0,"",VLOOKUP(A644,VocabularyNL!$A:$H,8)),"")</f>
        <v>Dit is een uitgebreide versie van het internationale Nace2Code data type
type: string
pattern: '^\d{1}\d{0,6}$'</v>
      </c>
      <c r="R644" s="12" t="str">
        <f>IFERROR(IF(VLOOKUP(A644,VocabularyFR!$A:$H,8)=0,"",VLOOKUP(A644,VocabularyFR!$A:$H,8)),"")</f>
        <v>Il s'agit d'une version étendue du datatype international Nace2Code
type: string
pattern: '^\d{1}\d{0,6}$'</v>
      </c>
      <c r="S644" s="12" t="str">
        <f>VLOOKUP(Table9[[#This Row],[Id]],Vocabulary!A:K,11)</f>
        <v>yes</v>
      </c>
      <c r="T644" s="12" t="str">
        <f>VLOOKUP(Table9[[#This Row],[Id]],Vocabulary!A:L,12)</f>
        <v>yes</v>
      </c>
    </row>
    <row r="645" spans="1:20" ht="100.8" x14ac:dyDescent="0.3">
      <c r="A645" s="28">
        <v>739</v>
      </c>
      <c r="B645" s="31" t="str">
        <f>IF($A645&lt;&gt;"",IF(VLOOKUP($A645,VocabularyAdoption!$A:$K,8,)=0,"",VLOOKUP($A645,VocabularyAdoption!$A:$K,8,)),"")</f>
        <v>Proposed standard</v>
      </c>
      <c r="C645" s="31" t="str">
        <f>IF($A645&lt;&gt;"",VLOOKUP($A645,Vocabulary!$A:$J,6,),"")</f>
        <v>FED</v>
      </c>
      <c r="D645" s="31" t="str">
        <f>IF($A645&lt;&gt;"",VLOOKUP($A645,Vocabulary!$A:$J,8,),"")</f>
        <v>fed-thesaurus</v>
      </c>
      <c r="E645" s="31" t="str">
        <f>IFERROR(VLOOKUP(D645,Prefix!$A:$B,2,),"")</f>
        <v>http://vocab.belgif.be/auth/</v>
      </c>
      <c r="F645" s="31" t="str">
        <f>IF($A645&lt;&gt;"",IF(VLOOKUP($A645,Vocabulary!$A:$J,9,)=0,"",VLOOKUP($A645,Vocabulary!$A:$J,9,)),"")</f>
        <v/>
      </c>
      <c r="G645" s="31" t="str">
        <f>IF($A645&lt;&gt;"",VLOOKUP($A645,Vocabulary!$A:$J,4,),"")</f>
        <v>Organization</v>
      </c>
      <c r="H645" s="31" t="str">
        <f>IF($A645&lt;&gt;"",VLOOKUP($A645,Vocabulary!$A:$J,5,),"")</f>
        <v>DataType</v>
      </c>
      <c r="I645" s="31" t="str">
        <f>IF(Table9[[#This Row],[URIName]]="",IF(AND(H645="ConceptScheme",LEFT(D645,7) &lt;&gt; "inspire", LEFT(D645,4) &lt;&gt; "oeaw"),CONCATENATE("&lt;",E645,LOWER(IF(F645="",J645,F645)),"&gt;"),CONCATENATE("&lt;",E645,IF(F645="",J645,F645),"&gt;")),CONCATENATE("&lt;",Table9[[#This Row],[URIName]],"&gt;"))</f>
        <v>&lt;http://vocab.belgif.be/auth/NaceBel2008Length5Code&gt;</v>
      </c>
      <c r="J645" s="31" t="str">
        <f>IF($A645&lt;&gt;"",VLOOKUP($A645,Vocabulary!$A:$J,2,),"")</f>
        <v>NaceBel2008Length5Code</v>
      </c>
      <c r="K645" s="31" t="str">
        <f>IFERROR(IF(VLOOKUP(A645,VocabularyNL!$A:$G,6)=0,"",VLOOKUP(A645,VocabularyNL!$A:$G,6)),"")</f>
        <v>NaceBel2008Length5Code</v>
      </c>
      <c r="L645" s="31" t="str">
        <f>IFERROR(IF(VLOOKUP(A645,VocabularyFR!$A:$G,6)=0,"",VLOOKUP(A645,VocabularyFR!$A:$G,6)),"")</f>
        <v>NaceBel2008Length5Code</v>
      </c>
      <c r="M645" s="12" t="str">
        <f>IFERROR(IF(VLOOKUP(A645,Vocabulary!$A:$F,3)=0,"",VLOOKUP(A645,Vocabulary!$A:$F,3)),"")</f>
        <v>Belgian NACE activity code of 5 digits, as used for NSSO and for VAT purposes (version 2008). 
The meaning of the first four digits are standard across all countries, defined by NACE Revision 2. The last digit is defined in the Belgian NACE 2008 list.</v>
      </c>
      <c r="N645" s="31" t="str">
        <f>IFERROR(IF(VLOOKUP(A645,VocabularyNL!$A:$H,7)=0,"",VLOOKUP(A645,VocabularyNL!$A:$H,7)),"")</f>
        <v>Belgische NACE-activiteitscode van 5 cijfers, zoals gebruikt voor RSZ- en btw-doeleinden (versie 2008).
De betekenis van de eerste vier cijfers is in alle landen standaard, gedefinieerd in NACE Revisie 2. Het laatste cijfer is gedefinieerd in de Belgische NACE 2008-lijst.</v>
      </c>
      <c r="O645" s="31" t="str">
        <f>IFERROR(IF(VLOOKUP(A645,VocabularyFR!$A:$H,7)=0,"",VLOOKUP(A645,VocabularyFR!$A:$H,7)),"")</f>
        <v>Code d'activité NACE belge à 5 chiffres, utilisé pour l'ONSS et la TVA (version 2008).
La signification des quatre premiers chiffres est standardisée dans tous les pays et définie par la révision 2 de la NACE. Le dernier chiffre est défini dans la liste NACE belge 2008.</v>
      </c>
      <c r="P645" s="31" t="str">
        <f>IF($A645&lt;&gt;"",IF(VLOOKUP($A645,Vocabulary!$A:$J,7,)&lt;&gt;"",VLOOKUP($A645,Vocabulary!$A:$J,7,),""),"")</f>
        <v>this is a more constrained version of the variable-length NaceBel2008Code data type
type: string
pattern: '^\d{5}$'</v>
      </c>
      <c r="Q645" s="31" t="str">
        <f>IFERROR(IF(VLOOKUP(A645,VocabularyNL!$A:$H,8)=0,"",VLOOKUP(A645,VocabularyNL!$A:$H,8)),"")</f>
        <v>Dit is een beperkte versie van het variabele lengte NaceBel2008Code data type.
type: string
pattern: '^\d{5}$'</v>
      </c>
      <c r="R645" s="31" t="str">
        <f>IFERROR(IF(VLOOKUP(A645,VocabularyFR!$A:$H,8)=0,"",VLOOKUP(A645,VocabularyFR!$A:$H,8)),"")</f>
        <v>Il s'agit d'une version réduite du datatype NaceBel2008Code à longueur variable.
type: string
pattern: '^\d{5}$'</v>
      </c>
      <c r="S645" s="31" t="str">
        <f>VLOOKUP(Table9[[#This Row],[Id]],Vocabulary!A:K,11)</f>
        <v>yes</v>
      </c>
      <c r="T645" s="31" t="str">
        <f>VLOOKUP(Table9[[#This Row],[Id]],Vocabulary!A:L,12)</f>
        <v>yes</v>
      </c>
    </row>
    <row r="646" spans="1:20" ht="115.2" x14ac:dyDescent="0.3">
      <c r="A646" s="28">
        <v>740</v>
      </c>
      <c r="B646" s="31" t="str">
        <f>IF($A646&lt;&gt;"",IF(VLOOKUP($A646,VocabularyAdoption!$A:$K,8,)=0,"",VLOOKUP($A646,VocabularyAdoption!$A:$K,8,)),"")</f>
        <v>Proposed standard</v>
      </c>
      <c r="C646" s="31" t="str">
        <f>IF($A646&lt;&gt;"",VLOOKUP($A646,Vocabulary!$A:$J,6,),"")</f>
        <v>FED</v>
      </c>
      <c r="D646" s="31" t="str">
        <f>IF($A646&lt;&gt;"",VLOOKUP($A646,Vocabulary!$A:$J,8,),"")</f>
        <v>dcterms</v>
      </c>
      <c r="E646" s="31" t="str">
        <f>IFERROR(VLOOKUP(D646,Prefix!$A:$B,2,),"")</f>
        <v>http://purl.org/dc/terms/</v>
      </c>
      <c r="F646" s="31" t="str">
        <f>IF($A646&lt;&gt;"",IF(VLOOKUP($A646,Vocabulary!$A:$J,9,)=0,"",VLOOKUP($A646,Vocabulary!$A:$J,9,)),"")</f>
        <v>identifier</v>
      </c>
      <c r="G646" s="31" t="str">
        <f>IF($A646&lt;&gt;"",VLOOKUP($A646,Vocabulary!$A:$J,4,),"")</f>
        <v>Healthcare</v>
      </c>
      <c r="H646" s="31" t="str">
        <f>IF($A646&lt;&gt;"",VLOOKUP($A646,Vocabulary!$A:$J,5,),"")</f>
        <v>Property</v>
      </c>
      <c r="I646" s="31" t="str">
        <f>IF(Table9[[#This Row],[URIName]]="",IF(AND(H646="ConceptScheme",LEFT(D646,7) &lt;&gt; "inspire", LEFT(D646,4) &lt;&gt; "oeaw"),CONCATENATE("&lt;",E646,LOWER(IF(F646="",J646,F646)),"&gt;"),CONCATENATE("&lt;",E646,IF(F646="",J646,F646),"&gt;")),CONCATENATE("&lt;",Table9[[#This Row],[URIName]],"&gt;"))</f>
        <v>&lt;identifier&gt;</v>
      </c>
      <c r="J646" s="31" t="str">
        <f>IF($A646&lt;&gt;"",VLOOKUP($A646,Vocabulary!$A:$J,2,),"")</f>
        <v>nihdiNumber</v>
      </c>
      <c r="K646" s="31" t="str">
        <f>IFERROR(IF(VLOOKUP(A646,VocabularyNL!$A:$G,6)=0,"",VLOOKUP(A646,VocabularyNL!$A:$G,6)),"")</f>
        <v>RIZIV-nummer</v>
      </c>
      <c r="L646" s="31" t="str">
        <f>IFERROR(IF(VLOOKUP(A646,VocabularyFR!$A:$G,6)=0,"",VLOOKUP(A646,VocabularyFR!$A:$G,6)),"")</f>
        <v>Numéro INAMI</v>
      </c>
      <c r="M646" s="12" t="str">
        <f>IFERROR(IF(VLOOKUP(A646,Vocabulary!$A:$F,3)=0,"",VLOOKUP(A646,Vocabulary!$A:$F,3)),"")</f>
        <v>Recommended best practice is to identify the resource by means of a string conforming to a formal identification system. 
An unambiguous reference to the resource within a given context.</v>
      </c>
      <c r="N646" s="31" t="str">
        <f>IFERROR(IF(VLOOKUP(A646,VocabularyNL!$A:$H,7)=0,"",VLOOKUP(A646,VocabularyNL!$A:$H,7)),"")</f>
        <v>Aanbevolen beste praktijk is om de bron te identificeren door middel van een string die overeenkomt met een formeel identificatiesysteem.
Een eenduidige verwijzing naar de bron binnen een bepaalde context.</v>
      </c>
      <c r="O646" s="31" t="str">
        <f>IFERROR(IF(VLOOKUP(A646,VocabularyFR!$A:$H,7)=0,"",VLOOKUP(A646,VocabularyFR!$A:$H,7)),"")</f>
        <v>La meilleure pratique recommandée consiste à identifier la ressource à l'aide d'une chaîne conforme à un système d'identification formel.
Une référence non ambiguë à la ressource dans un contexte donné.</v>
      </c>
      <c r="P646" s="31" t="str">
        <f>IF($A646&lt;&gt;"",IF(VLOOKUP($A646,Vocabulary!$A:$J,7,)&lt;&gt;"",VLOOKUP($A646,Vocabulary!$A:$J,7,),""),"")</f>
        <v>Identification number granted to healthcare providers (natural person or organization) in Belgium within the framework of compulsory health insurance for a.o. the reimbursement of care provided to patients.
pattern: '^\d{8}$'</v>
      </c>
      <c r="Q646" s="31" t="str">
        <f>IFERROR(IF(VLOOKUP(A646,VocabularyNL!$A:$H,8)=0,"",VLOOKUP(A646,VocabularyNL!$A:$H,8)),"")</f>
        <v>Identificatienummer toegekend aan zorgverleners (natuurlijk persoon of organisatie) in België in het kader van de verplichte ziekteverzekering, onder meer voor de terugbetaling van zorg verleend aan patiënten.
pattern: '^\d{8}$'</v>
      </c>
      <c r="R646" s="31" t="str">
        <f>IFERROR(IF(VLOOKUP(A646,VocabularyFR!$A:$H,8)=0,"",VLOOKUP(A646,VocabularyFR!$A:$H,8)),"")</f>
        <v>Numéro d’identification octroyé aux prestataires/dispensateurs de soins (personne physique ou organisation) en Belgique dans le cadre de l’assurance maladie obligatoire, entre autres, pour le remboursement des soins fournis aux patients.
pattern: '^\d{8}$'</v>
      </c>
      <c r="S646" s="31" t="str">
        <f>VLOOKUP(Table9[[#This Row],[Id]],Vocabulary!A:K,11)</f>
        <v>no</v>
      </c>
      <c r="T646" s="31" t="str">
        <f>VLOOKUP(Table9[[#This Row],[Id]],Vocabulary!A:L,12)</f>
        <v>yes</v>
      </c>
    </row>
    <row r="647" spans="1:20" ht="115.2" x14ac:dyDescent="0.3">
      <c r="A647" s="28">
        <v>741</v>
      </c>
      <c r="B647" s="31" t="str">
        <f>IF($A647&lt;&gt;"",IF(VLOOKUP($A647,VocabularyAdoption!$A:$K,8,)=0,"",VLOOKUP($A647,VocabularyAdoption!$A:$K,8,)),"")</f>
        <v>Draft</v>
      </c>
      <c r="C647" s="31" t="str">
        <f>IF($A647&lt;&gt;"",VLOOKUP($A647,Vocabulary!$A:$J,6,),"")</f>
        <v>FED</v>
      </c>
      <c r="D647" s="31" t="str">
        <f>IF($A647&lt;&gt;"",VLOOKUP($A647,Vocabulary!$A:$J,8,),"")</f>
        <v>dcterms</v>
      </c>
      <c r="E647" s="31" t="str">
        <f>IFERROR(VLOOKUP(D647,Prefix!$A:$B,2,),"")</f>
        <v>http://purl.org/dc/terms/</v>
      </c>
      <c r="F647" s="31" t="str">
        <f>IF($A647&lt;&gt;"",IF(VLOOKUP($A647,Vocabulary!$A:$J,9,)=0,"",VLOOKUP($A647,Vocabulary!$A:$J,9,)),"")</f>
        <v>identifier</v>
      </c>
      <c r="G647" s="31" t="str">
        <f>IF($A647&lt;&gt;"",VLOOKUP($A647,Vocabulary!$A:$J,4,),"")</f>
        <v>Location</v>
      </c>
      <c r="H647" s="31" t="str">
        <f>IF($A647&lt;&gt;"",VLOOKUP($A647,Vocabulary!$A:$J,5,),"")</f>
        <v>Property</v>
      </c>
      <c r="I647" s="31" t="str">
        <f>IF(Table9[[#This Row],[URIName]]="",IF(AND(H647="ConceptScheme",LEFT(D647,7) &lt;&gt; "inspire", LEFT(D647,4) &lt;&gt; "oeaw"),CONCATENATE("&lt;",E647,LOWER(IF(F647="",J647,F647)),"&gt;"),CONCATENATE("&lt;",E647,IF(F647="",J647,F647),"&gt;")),CONCATENATE("&lt;",Table9[[#This Row],[URIName]],"&gt;"))</f>
        <v>&lt;identifier&gt;</v>
      </c>
      <c r="J647" s="31" t="str">
        <f>IF($A647&lt;&gt;"",VLOOKUP($A647,Vocabulary!$A:$J,2,),"")</f>
        <v>bestIdentifier</v>
      </c>
      <c r="K647" s="31" t="str">
        <f>IFERROR(IF(VLOOKUP(A647,VocabularyNL!$A:$G,6)=0,"",VLOOKUP(A647,VocabularyNL!$A:$G,6)),"")</f>
        <v>BEST identifier</v>
      </c>
      <c r="L647" s="31" t="str">
        <f>IFERROR(IF(VLOOKUP(A647,VocabularyFR!$A:$G,6)=0,"",VLOOKUP(A647,VocabularyFR!$A:$G,6)),"")</f>
        <v>Identifiant BEST</v>
      </c>
      <c r="M647" s="12" t="str">
        <f>IFERROR(IF(VLOOKUP(A647,Vocabulary!$A:$F,3)=0,"",VLOOKUP(A647,Vocabulary!$A:$F,3)),"")</f>
        <v>Identifier of a BEST address or a BEST address component.</v>
      </c>
      <c r="N647" s="31" t="str">
        <f>IFERROR(IF(VLOOKUP(A647,VocabularyNL!$A:$H,7)=0,"",VLOOKUP(A647,VocabularyNL!$A:$H,7)),"")</f>
        <v>Identifier van een BEST-adres of een BEST-adrescomponent.</v>
      </c>
      <c r="O647" s="31" t="str">
        <f>IFERROR(IF(VLOOKUP(A647,VocabularyFR!$A:$H,7)=0,"",VLOOKUP(A647,VocabularyFR!$A:$H,7)),"")</f>
        <v>Identifiant d'une adresse BEST ou d'un composant d'adresse BEST.</v>
      </c>
      <c r="P647" s="31" t="str">
        <f>IF($A647&lt;&gt;"",IF(VLOOKUP($A647,Vocabulary!$A:$J,7,)&lt;&gt;"",VLOOKUP($A647,Vocabulary!$A:$J,7,),""),"")</f>
        <v>BEST = Belgian Streets and Addresses, a standard for Belgian addresses and address components.
Address component = Municipality, PostalInfo, PartOfMunicipality, Streetname
A BEST identifier consists of a namespace, an object identifier and a version.</v>
      </c>
      <c r="Q647" s="31" t="str">
        <f>IFERROR(IF(VLOOKUP(A647,VocabularyNL!$A:$H,8)=0,"",VLOOKUP(A647,VocabularyNL!$A:$H,8)),"")</f>
        <v>BEST = Belgian Streets and Addresses, een standaard voor Belgische adressen en adrescomponenten.
Adrescomponent = Gemeente, PostInfo, PartOfMunicipality, Straatnaam
Een BEST-identifier bestaat uit een naamruimte, een object-identifier en een versie.</v>
      </c>
      <c r="R647" s="31" t="str">
        <f>IFERROR(IF(VLOOKUP(A647,VocabularyFR!$A:$H,8)=0,"",VLOOKUP(A647,VocabularyFR!$A:$H,8)),"")</f>
        <v>BEST = Belgian Streets and Addresses, un standard pour les adresses et composants d'adresses belges.
Composant d'adresse = Municipalité, PostalInfo, PartOfMunicipality, Streetname
Un identifiant BEST se compose d'un espace de noms, d'un identifiant d'objet et d'une version.</v>
      </c>
      <c r="S647" s="31" t="str">
        <f>VLOOKUP(Table9[[#This Row],[Id]],Vocabulary!A:K,11)</f>
        <v>no</v>
      </c>
      <c r="T647" s="31" t="str">
        <f>VLOOKUP(Table9[[#This Row],[Id]],Vocabulary!A:L,12)</f>
        <v>yes</v>
      </c>
    </row>
    <row r="648" spans="1:20" ht="129.6" x14ac:dyDescent="0.3">
      <c r="A648" s="28">
        <v>742</v>
      </c>
      <c r="B648" s="31" t="str">
        <f>IF($A648&lt;&gt;"",IF(VLOOKUP($A648,VocabularyAdoption!$A:$K,8,)=0,"",VLOOKUP($A648,VocabularyAdoption!$A:$K,8,)),"")</f>
        <v>Standard</v>
      </c>
      <c r="C648" s="31" t="str">
        <f>IF($A648&lt;&gt;"",VLOOKUP($A648,Vocabulary!$A:$J,6,),"")</f>
        <v>FED</v>
      </c>
      <c r="D648" s="31" t="str">
        <f>IF($A648&lt;&gt;"",VLOOKUP($A648,Vocabulary!$A:$J,8,),"")</f>
        <v>fed-thesaurus</v>
      </c>
      <c r="E648" s="31" t="str">
        <f>IFERROR(VLOOKUP(D648,Prefix!$A:$B,2,),"")</f>
        <v>http://vocab.belgif.be/auth/</v>
      </c>
      <c r="F648" s="31" t="str">
        <f>IF($A648&lt;&gt;"",IF(VLOOKUP($A648,Vocabulary!$A:$J,9,)=0,"",VLOOKUP($A648,Vocabulary!$A:$J,9,)),"")</f>
        <v/>
      </c>
      <c r="G648" s="31" t="str">
        <f>IF($A648&lt;&gt;"",VLOOKUP($A648,Vocabulary!$A:$J,4,),"")</f>
        <v>Location</v>
      </c>
      <c r="H648" s="31" t="str">
        <f>IF($A648&lt;&gt;"",VLOOKUP($A648,Vocabulary!$A:$J,5,),"")</f>
        <v>DataType</v>
      </c>
      <c r="I648" s="31" t="str">
        <f>IF(Table9[[#This Row],[URIName]]="",IF(AND(H648="ConceptScheme",LEFT(D648,7) &lt;&gt; "inspire", LEFT(D648,4) &lt;&gt; "oeaw"),CONCATENATE("&lt;",E648,LOWER(IF(F648="",J648,F648)),"&gt;"),CONCATENATE("&lt;",E648,IF(F648="",J648,F648),"&gt;")),CONCATENATE("&lt;",Table9[[#This Row],[URIName]],"&gt;"))</f>
        <v>&lt;http://vocab.belgif.be/auth/BelgianPostCode&gt;</v>
      </c>
      <c r="J648" s="31" t="str">
        <f>IF($A648&lt;&gt;"",VLOOKUP($A648,Vocabulary!$A:$J,2,),"")</f>
        <v>BelgianPostCode</v>
      </c>
      <c r="K648" s="31" t="str">
        <f>IFERROR(IF(VLOOKUP(A648,VocabularyNL!$A:$G,6)=0,"",VLOOKUP(A648,VocabularyNL!$A:$G,6)),"")</f>
        <v>Belgische postcode</v>
      </c>
      <c r="L648" s="31" t="str">
        <f>IFERROR(IF(VLOOKUP(A648,VocabularyFR!$A:$G,6)=0,"",VLOOKUP(A648,VocabularyFR!$A:$G,6)),"")</f>
        <v>Code postal belge</v>
      </c>
      <c r="M648" s="12" t="str">
        <f>IFERROR(IF(VLOOKUP(A648,Vocabulary!$A:$F,3)=0,"",VLOOKUP(A648,Vocabulary!$A:$F,3)),"")</f>
        <v>Post code (aka postal code, zip code etc.) of a location in Belgium.</v>
      </c>
      <c r="N648" s="31" t="str">
        <f>IFERROR(IF(VLOOKUP(A648,VocabularyNL!$A:$H,7)=0,"",VLOOKUP(A648,VocabularyNL!$A:$H,7)),"")</f>
        <v>Postcode van een plaatsnaam in België.</v>
      </c>
      <c r="O648" s="31" t="str">
        <f>IFERROR(IF(VLOOKUP(A648,VocabularyFR!$A:$H,7)=0,"",VLOOKUP(A648,VocabularyFR!$A:$H,7)),"")</f>
        <v>Code postal d'une localité en Belgique.</v>
      </c>
      <c r="P648" s="31" t="str">
        <f>IF($A648&lt;&gt;"",IF(VLOOKUP($A648,Vocabulary!$A:$J,7,)&lt;&gt;"",VLOOKUP($A648,Vocabulary!$A:$J,7,),""),"")</f>
        <v>Belgian post codes consist of four digits.
A list of Belgian postcodes is published by BPOST and is also available as open dataset.
See https://github.com/belgif/fedvoc/wiki/Mapping-of-a-Belgian-(BEST)-address-on-an-international-address</v>
      </c>
      <c r="Q648" s="31" t="str">
        <f>IFERROR(IF(VLOOKUP(A648,VocabularyNL!$A:$H,8)=0,"",VLOOKUP(A648,VocabularyNL!$A:$H,8)),"")</f>
        <v>Belgische postcodes bestaan ​​uit vier cijfers.
Een lijst met Belgische postcodes wordt gepubliceerd door BPOST en is ook beschikbaar als open dataset.
Zie https://github.com/belgif/fedvoc/wiki/Mapping-of-a-Belgian-(BEST)-address-on-an-international-address</v>
      </c>
      <c r="R648" s="31" t="str">
        <f>IFERROR(IF(VLOOKUP(A648,VocabularyFR!$A:$H,8)=0,"",VLOOKUP(A648,VocabularyFR!$A:$H,8)),"")</f>
        <v>Les codes postaux belges sont composés de quatre chiffres.
Une liste des codes postaux belges est publiée par BPOST et est également disponible sous forme de jeu de données ouvert.
Voir https://github.com/belgif/fedvoc/wiki/Mapping-of-a-Belgian-(BEST)-address-on-an-international-address</v>
      </c>
      <c r="S648" s="31" t="str">
        <f>VLOOKUP(Table9[[#This Row],[Id]],Vocabulary!A:K,11)</f>
        <v>yes</v>
      </c>
      <c r="T648" s="31" t="str">
        <f>VLOOKUP(Table9[[#This Row],[Id]],Vocabulary!A:L,12)</f>
        <v>yes</v>
      </c>
    </row>
    <row r="649" spans="1:20" ht="43.2" x14ac:dyDescent="0.3">
      <c r="A649" s="28">
        <v>743</v>
      </c>
      <c r="B649" s="31" t="str">
        <f>IF($A649&lt;&gt;"",IF(VLOOKUP($A649,VocabularyAdoption!$A:$K,8,)=0,"",VLOOKUP($A649,VocabularyAdoption!$A:$K,8,)),"")</f>
        <v>Standard</v>
      </c>
      <c r="C649" s="31" t="str">
        <f>IF($A649&lt;&gt;"",VLOOKUP($A649,Vocabulary!$A:$J,6,),"")</f>
        <v>FED</v>
      </c>
      <c r="D649" s="31" t="str">
        <f>IF($A649&lt;&gt;"",VLOOKUP($A649,Vocabulary!$A:$J,8,),"")</f>
        <v>fed-org</v>
      </c>
      <c r="E649" s="31" t="str">
        <f>IFERROR(VLOOKUP(D649,Prefix!$A:$B,2,),"")</f>
        <v>http://vocab.belgif.be/ns/organization#</v>
      </c>
      <c r="F649" s="31" t="str">
        <f>IF($A649&lt;&gt;"",IF(VLOOKUP($A649,Vocabulary!$A:$J,9,)=0,"",VLOOKUP($A649,Vocabulary!$A:$J,9,)),"")</f>
        <v/>
      </c>
      <c r="G649" s="31" t="str">
        <f>IF($A649&lt;&gt;"",VLOOKUP($A649,Vocabulary!$A:$J,4,),"")</f>
        <v>Organization</v>
      </c>
      <c r="H649" s="31" t="str">
        <f>IF($A649&lt;&gt;"",VLOOKUP($A649,Vocabulary!$A:$J,5,),"")</f>
        <v>Property</v>
      </c>
      <c r="I649" s="31" t="str">
        <f>IF(Table9[[#This Row],[URIName]]="",IF(AND(H649="ConceptScheme",LEFT(D649,7) &lt;&gt; "inspire", LEFT(D649,4) &lt;&gt; "oeaw"),CONCATENATE("&lt;",E649,LOWER(IF(F649="",J649,F649)),"&gt;"),CONCATENATE("&lt;",E649,IF(F649="",J649,F649),"&gt;")),CONCATENATE("&lt;",Table9[[#This Row],[URIName]],"&gt;"))</f>
        <v>&lt;http://vocab.belgif.be/ns/organization#legalRepresentative &gt;</v>
      </c>
      <c r="J649" s="31" t="str">
        <f>IF($A649&lt;&gt;"",VLOOKUP($A649,Vocabulary!$A:$J,2,),"")</f>
        <v xml:space="preserve">legalRepresentative </v>
      </c>
      <c r="K649" s="31" t="str">
        <f>IFERROR(IF(VLOOKUP(A649,VocabularyNL!$A:$G,6)=0,"",VLOOKUP(A649,VocabularyNL!$A:$G,6)),"")</f>
        <v>Wettelijke vertegenwoordiger</v>
      </c>
      <c r="L649" s="31" t="str">
        <f>IFERROR(IF(VLOOKUP(A649,VocabularyFR!$A:$G,6)=0,"",VLOOKUP(A649,VocabularyFR!$A:$G,6)),"")</f>
        <v>Représentant légal</v>
      </c>
      <c r="M649" s="12" t="str">
        <f>IFERROR(IF(VLOOKUP(A649,Vocabulary!$A:$F,3)=0,"",VLOOKUP(A649,Vocabulary!$A:$F,3)),"")</f>
        <v>The legal representative is a natural person who represents a company and is authorised to act on its behalf.</v>
      </c>
      <c r="N649" s="31" t="str">
        <f>IFERROR(IF(VLOOKUP(A649,VocabularyNL!$A:$H,7)=0,"",VLOOKUP(A649,VocabularyNL!$A:$H,7)),"")</f>
        <v>De wettelijke vertegenwoordiger is een natuurlijk persoon die een onderneming vertegenwoordigt en in haar naam mag optreden.</v>
      </c>
      <c r="O649" s="31" t="str">
        <f>IFERROR(IF(VLOOKUP(A649,VocabularyFR!$A:$H,7)=0,"",VLOOKUP(A649,VocabularyFR!$A:$H,7)),"")</f>
        <v>Le représentant légal est une personne physique qui représente l’entreprise et peut agir en son nom.</v>
      </c>
      <c r="P649" s="31" t="str">
        <f>IF($A649&lt;&gt;"",IF(VLOOKUP($A649,Vocabulary!$A:$J,7,)&lt;&gt;"",VLOOKUP($A649,Vocabulary!$A:$J,7,),""),"")</f>
        <v/>
      </c>
      <c r="Q649" s="31" t="str">
        <f>IFERROR(IF(VLOOKUP(A649,VocabularyNL!$A:$H,8)=0,"",VLOOKUP(A649,VocabularyNL!$A:$H,8)),"")</f>
        <v/>
      </c>
      <c r="R649" s="31" t="str">
        <f>IFERROR(IF(VLOOKUP(A649,VocabularyFR!$A:$H,8)=0,"",VLOOKUP(A649,VocabularyFR!$A:$H,8)),"")</f>
        <v/>
      </c>
      <c r="S649" s="31" t="str">
        <f>VLOOKUP(Table9[[#This Row],[Id]],Vocabulary!A:K,11)</f>
        <v>no</v>
      </c>
      <c r="T649" s="31" t="str">
        <f>VLOOKUP(Table9[[#This Row],[Id]],Vocabulary!A:L,12)</f>
        <v>yes</v>
      </c>
    </row>
    <row r="650" spans="1:20" ht="43.2" x14ac:dyDescent="0.3">
      <c r="A650" s="28">
        <v>744</v>
      </c>
      <c r="B650" s="12" t="str">
        <f>IF($A650&lt;&gt;"",IF(VLOOKUP($A650,VocabularyAdoption!$A:$K,8,)=0,"",VLOOKUP($A650,VocabularyAdoption!$A:$K,8,)),"")</f>
        <v>Standard</v>
      </c>
      <c r="C650" s="12" t="str">
        <f>IF($A650&lt;&gt;"",VLOOKUP($A650,Vocabulary!$A:$J,6,),"")</f>
        <v>FED</v>
      </c>
      <c r="D650" s="12" t="str">
        <f>IF($A650&lt;&gt;"",VLOOKUP($A650,Vocabulary!$A:$J,8,),"")</f>
        <v>fed-other</v>
      </c>
      <c r="E650" s="12" t="str">
        <f>IFERROR(VLOOKUP(D650,Prefix!$A:$B,2,),"")</f>
        <v>http://vocab.belgif.be/ns/other#</v>
      </c>
      <c r="F650" s="12" t="str">
        <f>IF($A650&lt;&gt;"",IF(VLOOKUP($A650,Vocabulary!$A:$J,9,)=0,"",VLOOKUP($A650,Vocabulary!$A:$J,9,)),"")</f>
        <v/>
      </c>
      <c r="G650" s="12" t="str">
        <f>IF($A650&lt;&gt;"",VLOOKUP($A650,Vocabulary!$A:$J,4,),"")</f>
        <v>Other</v>
      </c>
      <c r="H650" s="12" t="str">
        <f>IF($A650&lt;&gt;"",VLOOKUP($A650,Vocabulary!$A:$J,5,),"")</f>
        <v>Property</v>
      </c>
      <c r="I650" s="12" t="str">
        <f>IF(Table9[[#This Row],[URIName]]="",IF(AND(H650="ConceptScheme",LEFT(D650,7) &lt;&gt; "inspire", LEFT(D650,4) &lt;&gt; "oeaw"),CONCATENATE("&lt;",E650,LOWER(IF(F650="",J650,F650)),"&gt;"),CONCATENATE("&lt;",E650,IF(F650="",J650,F650),"&gt;")),CONCATENATE("&lt;",Table9[[#This Row],[URIName]],"&gt;"))</f>
        <v>&lt;http://vocab.belgif.be/ns/other#linguisticRegime&gt;</v>
      </c>
      <c r="J650" s="12" t="str">
        <f>IF($A650&lt;&gt;"",VLOOKUP($A650,Vocabulary!$A:$J,2,),"")</f>
        <v>linguisticRegime</v>
      </c>
      <c r="K650" s="12" t="str">
        <f>IFERROR(IF(VLOOKUP(A650,VocabularyNL!$A:$G,6)=0,"",VLOOKUP(A650,VocabularyNL!$A:$G,6)),"")</f>
        <v>Taalregime</v>
      </c>
      <c r="L650" s="12" t="str">
        <f>IFERROR(IF(VLOOKUP(A650,VocabularyFR!$A:$G,6)=0,"",VLOOKUP(A650,VocabularyFR!$A:$G,6)),"")</f>
        <v>Régime linguistique</v>
      </c>
      <c r="M650" s="12" t="str">
        <f>IFERROR(IF(VLOOKUP(A650,Vocabulary!$A:$F,3)=0,"",VLOOKUP(A650,Vocabulary!$A:$F,3)),"")</f>
        <v>Set of legal provisions that regulate language use within an entity (such as a country/region/city, institution, company, etc.).</v>
      </c>
      <c r="N650" s="12" t="str">
        <f>IFERROR(IF(VLOOKUP(A650,VocabularyNL!$A:$H,7)=0,"",VLOOKUP(A650,VocabularyNL!$A:$H,7)),"")</f>
        <v>Geheel van wettelijke voorschriften die het taalgebruik regelen binnen een entiteit (zoals een land/regio/stad, institutie, onderneming ...).</v>
      </c>
      <c r="O650" s="12" t="str">
        <f>IFERROR(IF(VLOOKUP(A650,VocabularyFR!$A:$H,7)=0,"",VLOOKUP(A650,VocabularyFR!$A:$H,7)),"")</f>
        <v>Ensemble des dispositions légales qui régissent l’emploi des langues au sein d’une entité (pays/région/ville, institution, entreprise…).</v>
      </c>
      <c r="P650" s="12" t="str">
        <f>IF($A650&lt;&gt;"",IF(VLOOKUP($A650,Vocabulary!$A:$J,7,)&lt;&gt;"",VLOOKUP($A650,Vocabulary!$A:$J,7,),""),"")</f>
        <v/>
      </c>
      <c r="Q650" s="12" t="str">
        <f>IFERROR(IF(VLOOKUP(A650,VocabularyNL!$A:$H,8)=0,"",VLOOKUP(A650,VocabularyNL!$A:$H,8)),"")</f>
        <v/>
      </c>
      <c r="R650" s="12" t="str">
        <f>IFERROR(IF(VLOOKUP(A650,VocabularyFR!$A:$H,8)=0,"",VLOOKUP(A650,VocabularyFR!$A:$H,8)),"")</f>
        <v/>
      </c>
      <c r="S650" s="12" t="str">
        <f>VLOOKUP(Table9[[#This Row],[Id]],Vocabulary!A:K,11)</f>
        <v>no</v>
      </c>
      <c r="T650" s="12" t="str">
        <f>VLOOKUP(Table9[[#This Row],[Id]],Vocabulary!A:L,12)</f>
        <v>yes</v>
      </c>
    </row>
    <row r="651" spans="1:20" ht="28.8" x14ac:dyDescent="0.3">
      <c r="A651" s="28">
        <v>745</v>
      </c>
      <c r="B651" s="12" t="str">
        <f>IF($A651&lt;&gt;"",IF(VLOOKUP($A651,VocabularyAdoption!$A:$K,8,)=0,"",VLOOKUP($A651,VocabularyAdoption!$A:$K,8,)),"")</f>
        <v>Draft</v>
      </c>
      <c r="C651" s="12" t="str">
        <f>IF($A651&lt;&gt;"",VLOOKUP($A651,Vocabulary!$A:$J,6,),"")</f>
        <v>FED</v>
      </c>
      <c r="D651" s="12" t="str">
        <f>IF($A651&lt;&gt;"",VLOOKUP($A651,Vocabulary!$A:$J,8,),"")</f>
        <v>fed-other</v>
      </c>
      <c r="E651" s="12" t="str">
        <f>IFERROR(VLOOKUP(D651,Prefix!$A:$B,2,),"")</f>
        <v>http://vocab.belgif.be/ns/other#</v>
      </c>
      <c r="F651" s="12" t="str">
        <f>IF($A651&lt;&gt;"",IF(VLOOKUP($A651,Vocabulary!$A:$J,9,)=0,"",VLOOKUP($A651,Vocabulary!$A:$J,9,)),"")</f>
        <v/>
      </c>
      <c r="G651" s="12" t="str">
        <f>IF($A651&lt;&gt;"",VLOOKUP($A651,Vocabulary!$A:$J,4,),"")</f>
        <v>Other</v>
      </c>
      <c r="H651" s="12" t="str">
        <f>IF($A651&lt;&gt;"",VLOOKUP($A651,Vocabulary!$A:$J,5,),"")</f>
        <v>Property</v>
      </c>
      <c r="I651" s="12" t="str">
        <f>IF(Table9[[#This Row],[URIName]]="",IF(AND(H651="ConceptScheme",LEFT(D651,7) &lt;&gt; "inspire", LEFT(D651,4) &lt;&gt; "oeaw"),CONCATENATE("&lt;",E651,LOWER(IF(F651="",J651,F651)),"&gt;"),CONCATENATE("&lt;",E651,IF(F651="",J651,F651),"&gt;")),CONCATENATE("&lt;",Table9[[#This Row],[URIName]],"&gt;"))</f>
        <v>&lt;http://vocab.belgif.be/ns/other#preferredLanguage&gt;</v>
      </c>
      <c r="J651" s="12" t="str">
        <f>IF($A651&lt;&gt;"",VLOOKUP($A651,Vocabulary!$A:$J,2,),"")</f>
        <v>preferredLanguage</v>
      </c>
      <c r="K651" s="12" t="str">
        <f>IFERROR(IF(VLOOKUP(A651,VocabularyNL!$A:$G,6)=0,"",VLOOKUP(A651,VocabularyNL!$A:$G,6)),"")</f>
        <v>Voorkeurtaal</v>
      </c>
      <c r="L651" s="12" t="str">
        <f>IFERROR(IF(VLOOKUP(A651,VocabularyFR!$A:$G,6)=0,"",VLOOKUP(A651,VocabularyFR!$A:$G,6)),"")</f>
        <v>Langue préférée</v>
      </c>
      <c r="M651" s="12" t="str">
        <f>IFERROR(IF(VLOOKUP(A651,Vocabulary!$A:$F,3)=0,"",VLOOKUP(A651,Vocabulary!$A:$F,3)),"")</f>
        <v>Language that an agent wants to use preferrably in his contacts with another agent.</v>
      </c>
      <c r="N651" s="12" t="str">
        <f>IFERROR(IF(VLOOKUP(A651,VocabularyNL!$A:$H,7)=0,"",VLOOKUP(A651,VocabularyNL!$A:$H,7)),"")</f>
        <v>Taal die een agent bij voorkeur wil gebruiken in zijn contacten met een andere agent.</v>
      </c>
      <c r="O651" s="12" t="str">
        <f>IFERROR(IF(VLOOKUP(A651,VocabularyFR!$A:$H,7)=0,"",VLOOKUP(A651,VocabularyFR!$A:$H,7)),"")</f>
        <v>Langue qu'un agent souhaite utiliser de préférence dans ses contacts avec un autre agent.</v>
      </c>
      <c r="P651" s="12" t="str">
        <f>IF($A651&lt;&gt;"",IF(VLOOKUP($A651,Vocabulary!$A:$J,7,)&lt;&gt;"",VLOOKUP($A651,Vocabulary!$A:$J,7,),""),"")</f>
        <v/>
      </c>
      <c r="Q651" s="12" t="str">
        <f>IFERROR(IF(VLOOKUP(A651,VocabularyNL!$A:$H,8)=0,"",VLOOKUP(A651,VocabularyNL!$A:$H,8)),"")</f>
        <v/>
      </c>
      <c r="R651" s="12" t="str">
        <f>IFERROR(IF(VLOOKUP(A651,VocabularyFR!$A:$H,8)=0,"",VLOOKUP(A651,VocabularyFR!$A:$H,8)),"")</f>
        <v/>
      </c>
      <c r="S651" s="12" t="str">
        <f>VLOOKUP(Table9[[#This Row],[Id]],Vocabulary!A:K,11)</f>
        <v>no</v>
      </c>
      <c r="T651" s="12" t="str">
        <f>VLOOKUP(Table9[[#This Row],[Id]],Vocabulary!A:L,12)</f>
        <v>yes</v>
      </c>
    </row>
    <row r="652" spans="1:20" ht="100.8" x14ac:dyDescent="0.3">
      <c r="A652" s="28">
        <v>746</v>
      </c>
      <c r="B652" s="31" t="str">
        <f>IF($A652&lt;&gt;"",IF(VLOOKUP($A652,VocabularyAdoption!$A:$K,8,)=0,"",VLOOKUP($A652,VocabularyAdoption!$A:$K,8,)),"")</f>
        <v>Proposed standard</v>
      </c>
      <c r="C652" s="31" t="str">
        <f>IF($A652&lt;&gt;"",VLOOKUP($A652,Vocabulary!$A:$J,6,),"")</f>
        <v>FED</v>
      </c>
      <c r="D652" s="31" t="str">
        <f>IF($A652&lt;&gt;"",VLOOKUP($A652,Vocabulary!$A:$J,8,),"")</f>
        <v>fed-thesaurus</v>
      </c>
      <c r="E652" s="31" t="str">
        <f>IFERROR(VLOOKUP(D652,Prefix!$A:$B,2,),"")</f>
        <v>http://vocab.belgif.be/auth/</v>
      </c>
      <c r="F652" s="31" t="str">
        <f>IF($A652&lt;&gt;"",IF(VLOOKUP($A652,Vocabulary!$A:$J,9,)=0,"",VLOOKUP($A652,Vocabulary!$A:$J,9,)),"")</f>
        <v/>
      </c>
      <c r="G652" s="31" t="str">
        <f>IF($A652&lt;&gt;"",VLOOKUP($A652,Vocabulary!$A:$J,4,),"")</f>
        <v>Healthcare</v>
      </c>
      <c r="H652" s="31" t="str">
        <f>IF($A652&lt;&gt;"",VLOOKUP($A652,Vocabulary!$A:$J,5,),"")</f>
        <v>ConceptScheme</v>
      </c>
      <c r="I652" s="31" t="str">
        <f>IF(Table9[[#This Row],[URIName]]="",IF(AND(H652="ConceptScheme",LEFT(D652,7) &lt;&gt; "inspire", LEFT(D652,4) &lt;&gt; "oeaw"),CONCATENATE("&lt;",E652,LOWER(IF(F652="",J652,F652)),"&gt;"),CONCATENATE("&lt;",E652,IF(F652="",J652,F652),"&gt;")),CONCATENATE("&lt;",Table9[[#This Row],[URIName]],"&gt;"))</f>
        <v>&lt;http://vocab.belgif.be/auth/nihdicompetencecode&gt;</v>
      </c>
      <c r="J652" s="31" t="str">
        <f>IF($A652&lt;&gt;"",VLOOKUP($A652,Vocabulary!$A:$J,2,),"")</f>
        <v>NihdiCompetenceCode</v>
      </c>
      <c r="K652" s="31" t="str">
        <f>IFERROR(IF(VLOOKUP(A652,VocabularyNL!$A:$G,6)=0,"",VLOOKUP(A652,VocabularyNL!$A:$G,6)),"")</f>
        <v>RIZIV-bevoegdheidscode</v>
      </c>
      <c r="L652" s="31" t="str">
        <f>IFERROR(IF(VLOOKUP(A652,VocabularyFR!$A:$G,6)=0,"",VLOOKUP(A652,VocabularyFR!$A:$G,6)),"")</f>
        <v>Code de compétences INAMI</v>
      </c>
      <c r="M652" s="12" t="str">
        <f>IFERROR(IF(VLOOKUP(A652,Vocabulary!$A:$F,3)=0,"",VLOOKUP(A652,Vocabulary!$A:$F,3)),"")</f>
        <v>3-digit code assigned by NIHDI to identify the recognized profession of a healthcare provider.</v>
      </c>
      <c r="N652" s="31" t="str">
        <f>IFERROR(IF(VLOOKUP(A652,VocabularyNL!$A:$H,7)=0,"",VLOOKUP(A652,VocabularyNL!$A:$H,7)),"")</f>
        <v>Code van 3 cijfers toegekend door het RIZIV om het erkende beroep van een zorgverlener te identificeren.</v>
      </c>
      <c r="O652" s="31" t="str">
        <f>IFERROR(IF(VLOOKUP(A652,VocabularyFR!$A:$H,7)=0,"",VLOOKUP(A652,VocabularyFR!$A:$H,7)),"")</f>
        <v xml:space="preserve">Code de 3 chiffres attribué par l’INAMI pour identifier le métier reconnu d’un dispensateur de soins.  </v>
      </c>
      <c r="P652" s="31" t="str">
        <f>IF($A652&lt;&gt;"",IF(VLOOKUP($A652,Vocabulary!$A:$J,7,)&lt;&gt;"",VLOOKUP($A652,Vocabulary!$A:$J,7,),""),"")</f>
        <v xml:space="preserve">FR: https://www.inami.fgov.be/fr/professionnels/info-pour-tous/codes-de-competence 
NL: https://www.riziv.fgov.be/nl/professionals/info-voor-allen/bevoegdheidscodes </v>
      </c>
      <c r="Q652" s="31" t="str">
        <f>IFERROR(IF(VLOOKUP(A652,VocabularyNL!$A:$H,8)=0,"",VLOOKUP(A652,VocabularyNL!$A:$H,8)),"")</f>
        <v xml:space="preserve">NL: https://www.riziv.fgov.be/nl/professionals/info-voor-allen/bevoegdheidscodes </v>
      </c>
      <c r="R652" s="31" t="str">
        <f>IFERROR(IF(VLOOKUP(A652,VocabularyFR!$A:$H,8)=0,"",VLOOKUP(A652,VocabularyFR!$A:$H,8)),"")</f>
        <v>FR: https://www.inami.fgov.be/fr/professionnels/info-pour-tous/codes-de-competence</v>
      </c>
      <c r="S652" s="31" t="str">
        <f>VLOOKUP(Table9[[#This Row],[Id]],Vocabulary!A:K,11)</f>
        <v>no</v>
      </c>
      <c r="T652" s="31" t="str">
        <f>VLOOKUP(Table9[[#This Row],[Id]],Vocabulary!A:L,12)</f>
        <v>yes</v>
      </c>
    </row>
    <row r="653" spans="1:20" ht="57.6" x14ac:dyDescent="0.3">
      <c r="A653" s="28">
        <v>747</v>
      </c>
      <c r="B653" s="31" t="str">
        <f>IF($A653&lt;&gt;"",IF(VLOOKUP($A653,VocabularyAdoption!$A:$K,8,)=0,"",VLOOKUP($A653,VocabularyAdoption!$A:$K,8,)),"")</f>
        <v>Proposed standard</v>
      </c>
      <c r="C653" s="31" t="str">
        <f>IF($A653&lt;&gt;"",VLOOKUP($A653,Vocabulary!$A:$J,6,),"")</f>
        <v>FED</v>
      </c>
      <c r="D653" s="31">
        <f>IF($A653&lt;&gt;"",VLOOKUP($A653,Vocabulary!$A:$J,8,),"")</f>
        <v>0</v>
      </c>
      <c r="E653" s="31" t="str">
        <f>IFERROR(VLOOKUP(D653,Prefix!$A:$B,2,),"")</f>
        <v/>
      </c>
      <c r="F653" s="31" t="str">
        <f>IF($A653&lt;&gt;"",IF(VLOOKUP($A653,Vocabulary!$A:$J,9,)=0,"",VLOOKUP($A653,Vocabulary!$A:$J,9,)),"")</f>
        <v>http://publications.europa.eu/resource/authority/atu</v>
      </c>
      <c r="G653" s="31" t="str">
        <f>IF($A653&lt;&gt;"",VLOOKUP($A653,Vocabulary!$A:$J,4,),"")</f>
        <v>Person</v>
      </c>
      <c r="H653" s="31" t="str">
        <f>IF($A653&lt;&gt;"",VLOOKUP($A653,Vocabulary!$A:$J,5,),"")</f>
        <v>ConceptScheme</v>
      </c>
      <c r="I653" s="31" t="str">
        <f>IF(Table9[[#This Row],[URIName]]="",IF(AND(H653="ConceptScheme",LEFT(D653,7) &lt;&gt; "inspire", LEFT(D653,4) &lt;&gt; "oeaw"),CONCATENATE("&lt;",E653,LOWER(IF(F653="",J653,F653)),"&gt;"),CONCATENATE("&lt;",E653,IF(F653="",J653,F653),"&gt;")),CONCATENATE("&lt;",Table9[[#This Row],[URIName]],"&gt;"))</f>
        <v>&lt;http://publications.europa.eu/resource/authority/atu&gt;</v>
      </c>
      <c r="J653" s="31" t="str">
        <f>IF($A653&lt;&gt;"",VLOOKUP($A653,Vocabulary!$A:$J,2,),"")</f>
        <v>CommunityCode</v>
      </c>
      <c r="K653" s="31" t="str">
        <f>IFERROR(IF(VLOOKUP(A653,VocabularyNL!$A:$G,6)=0,"",VLOOKUP(A653,VocabularyNL!$A:$G,6)),"")</f>
        <v>Code gemeenschap</v>
      </c>
      <c r="L653" s="31" t="str">
        <f>IFERROR(IF(VLOOKUP(A653,VocabularyFR!$A:$G,6)=0,"",VLOOKUP(A653,VocabularyFR!$A:$G,6)),"")</f>
        <v>Code communauté</v>
      </c>
      <c r="M653" s="12" t="str">
        <f>IFERROR(IF(VLOOKUP(A653,Vocabulary!$A:$F,3)=0,"",VLOOKUP(A653,Vocabulary!$A:$F,3)),"")</f>
        <v>Conceptscheme for community codes in Belgium.
Source:  http://publications.europa.eu/resource/authority/atu
atu = Administrative territorial unit</v>
      </c>
      <c r="N653" s="31" t="str">
        <f>IFERROR(IF(VLOOKUP(A653,VocabularyNL!$A:$H,7)=0,"",VLOOKUP(A653,VocabularyNL!$A:$H,7)),"")</f>
        <v>Conceptscheme voor gemeenschapscodes in België.
Bron:  http://publications.europa.eu/resource/authority/atu
atu = Administrative territorial unit</v>
      </c>
      <c r="O653" s="31" t="str">
        <f>IFERROR(IF(VLOOKUP(A653,VocabularyFR!$A:$H,7)=0,"",VLOOKUP(A653,VocabularyFR!$A:$H,7)),"")</f>
        <v>Conceptscheme avec les codes communautaires en Belgique.
Source:  http://publications.europa.eu/resource/authority/atu
atu = Administrative territorial unit</v>
      </c>
      <c r="P653" s="31" t="str">
        <f>IF($A653&lt;&gt;"",IF(VLOOKUP($A653,Vocabulary!$A:$J,7,)&lt;&gt;"",VLOOKUP($A653,Vocabulary!$A:$J,7,),""),"")</f>
        <v>BEL_CGG_DEU = German-speaking Community
BEL_CGG_VLA = Flemish Community
BEL_CGG_FRA = French Community</v>
      </c>
      <c r="Q653" s="31" t="str">
        <f>IFERROR(IF(VLOOKUP(A653,VocabularyNL!$A:$H,8)=0,"",VLOOKUP(A653,VocabularyNL!$A:$H,8)),"")</f>
        <v>BEL_CGG_DEU = Duitstalige Gemeenschap
BEL_CGG_VLA  = Vlaamse Gemeenschap
BEL_CGG_FRA  = Franse Gemeenschap</v>
      </c>
      <c r="R653" s="31" t="str">
        <f>IFERROR(IF(VLOOKUP(A653,VocabularyFR!$A:$H,8)=0,"",VLOOKUP(A653,VocabularyFR!$A:$H,8)),"")</f>
        <v>BEL_CGG_DEU = Communauté germanophone
BEL_CGG_VLA = Communauté flamande
BEL_CGG_FRA = Communauté française</v>
      </c>
      <c r="S653" s="31" t="str">
        <f>VLOOKUP(Table9[[#This Row],[Id]],Vocabulary!A:K,11)</f>
        <v>no</v>
      </c>
      <c r="T653" s="31" t="s">
        <v>2112</v>
      </c>
    </row>
    <row r="654" spans="1:20" ht="43.2" x14ac:dyDescent="0.3">
      <c r="A654" s="28">
        <v>748</v>
      </c>
      <c r="B654" s="31" t="str">
        <f>IF($A654&lt;&gt;"",IF(VLOOKUP($A654,VocabularyAdoption!$A:$K,8,)=0,"",VLOOKUP($A654,VocabularyAdoption!$A:$K,8,)),"")</f>
        <v>Draft</v>
      </c>
      <c r="C654" s="31" t="str">
        <f>IF($A654&lt;&gt;"",VLOOKUP($A654,Vocabulary!$A:$J,6,),"")</f>
        <v>FED</v>
      </c>
      <c r="D654" s="31" t="str">
        <f>IF($A654&lt;&gt;"",VLOOKUP($A654,Vocabulary!$A:$J,8,),"")</f>
        <v>fed-thesaurus</v>
      </c>
      <c r="E654" s="31" t="str">
        <f>IFERROR(VLOOKUP(D654,Prefix!$A:$B,2,),"")</f>
        <v>http://vocab.belgif.be/auth/</v>
      </c>
      <c r="F654" s="31" t="str">
        <f>IF($A654&lt;&gt;"",IF(VLOOKUP($A654,Vocabulary!$A:$J,9,)=0,"",VLOOKUP($A654,Vocabulary!$A:$J,9,)),"")</f>
        <v/>
      </c>
      <c r="G654" s="31" t="str">
        <f>IF($A654&lt;&gt;"",VLOOKUP($A654,Vocabulary!$A:$J,4,),"")</f>
        <v>Person</v>
      </c>
      <c r="H654" s="31" t="str">
        <f>IF($A654&lt;&gt;"",VLOOKUP($A654,Vocabulary!$A:$J,5,),"")</f>
        <v>Property</v>
      </c>
      <c r="I654" s="31" t="str">
        <f>IF(Table9[[#This Row],[URIName]]="",IF(AND(H654="ConceptScheme",LEFT(D654,7) &lt;&gt; "inspire", LEFT(D654,4) &lt;&gt; "oeaw"),CONCATENATE("&lt;",E654,LOWER(IF(F654="",J654,F654)),"&gt;"),CONCATENATE("&lt;",E654,IF(F654="",J654,F654),"&gt;")),CONCATENATE("&lt;",Table9[[#This Row],[URIName]],"&gt;"))</f>
        <v>&lt;http://vocab.belgif.be/auth/community&gt;</v>
      </c>
      <c r="J654" s="31" t="str">
        <f>IF($A654&lt;&gt;"",VLOOKUP($A654,Vocabulary!$A:$J,2,),"")</f>
        <v>community</v>
      </c>
      <c r="K654" s="31" t="str">
        <f>IFERROR(IF(VLOOKUP(A654,VocabularyNL!$A:$G,6)=0,"",VLOOKUP(A654,VocabularyNL!$A:$G,6)),"")</f>
        <v>Gemeenschap</v>
      </c>
      <c r="L654" s="31" t="str">
        <f>IFERROR(IF(VLOOKUP(A654,VocabularyFR!$A:$G,6)=0,"",VLOOKUP(A654,VocabularyFR!$A:$G,6)),"")</f>
        <v>Communauté</v>
      </c>
      <c r="M654" s="12" t="str">
        <f>IFERROR(IF(VLOOKUP(A654,Vocabulary!$A:$F,3)=0,"",VLOOKUP(A654,Vocabulary!$A:$F,3)),"")</f>
        <v>Concept corresponding to a community code in Belgium.</v>
      </c>
      <c r="N654" s="31" t="str">
        <f>IFERROR(IF(VLOOKUP(A654,VocabularyNL!$A:$H,7)=0,"",VLOOKUP(A654,VocabularyNL!$A:$H,7)),"")</f>
        <v>Concept dat overeenkomt met een gemeenschapscode in België.</v>
      </c>
      <c r="O654" s="31" t="str">
        <f>IFERROR(IF(VLOOKUP(A654,VocabularyFR!$A:$H,7)=0,"",VLOOKUP(A654,VocabularyFR!$A:$H,7)),"")</f>
        <v>Concept correspondant à un code communautaire en Belgique.</v>
      </c>
      <c r="P654" s="31" t="str">
        <f>IF($A654&lt;&gt;"",IF(VLOOKUP($A654,Vocabulary!$A:$J,7,)&lt;&gt;"",VLOOKUP($A654,Vocabulary!$A:$J,7,),""),"")</f>
        <v>See CommunityCode</v>
      </c>
      <c r="Q654" s="31" t="str">
        <f>IFERROR(IF(VLOOKUP(A654,VocabularyNL!$A:$H,8)=0,"",VLOOKUP(A654,VocabularyNL!$A:$H,8)),"")</f>
        <v>Zie CommunityCode</v>
      </c>
      <c r="R654" s="31" t="str">
        <f>IFERROR(IF(VLOOKUP(A654,VocabularyFR!$A:$H,8)=0,"",VLOOKUP(A654,VocabularyFR!$A:$H,8)),"")</f>
        <v>Voir CommunityCode</v>
      </c>
      <c r="S654" s="31" t="str">
        <f>VLOOKUP(Table9[[#This Row],[Id]],Vocabulary!A:K,11)</f>
        <v>no</v>
      </c>
      <c r="T654" s="31" t="s">
        <v>2112</v>
      </c>
    </row>
    <row r="655" spans="1:20" ht="57.6" x14ac:dyDescent="0.3">
      <c r="A655" s="28">
        <v>749</v>
      </c>
      <c r="B655" s="31" t="str">
        <f>IF($A655&lt;&gt;"",IF(VLOOKUP($A655,VocabularyAdoption!$A:$K,8,)=0,"",VLOOKUP($A655,VocabularyAdoption!$A:$K,8,)),"")</f>
        <v>Proposed standard</v>
      </c>
      <c r="C655" s="31" t="str">
        <f>IF($A655&lt;&gt;"",VLOOKUP($A655,Vocabulary!$A:$J,6,),"")</f>
        <v>FED</v>
      </c>
      <c r="D655" s="31" t="str">
        <f>IF($A655&lt;&gt;"",VLOOKUP($A655,Vocabulary!$A:$J,8,),"")</f>
        <v>fed-gen</v>
      </c>
      <c r="E655" s="31" t="str">
        <f>IFERROR(VLOOKUP(D655,Prefix!$A:$B,2,),"")</f>
        <v>http://vocab.belgif.be/ns/generic#</v>
      </c>
      <c r="F655" s="31" t="str">
        <f>IF($A655&lt;&gt;"",IF(VLOOKUP($A655,Vocabulary!$A:$J,9,)=0,"",VLOOKUP($A655,Vocabulary!$A:$J,9,)),"")</f>
        <v/>
      </c>
      <c r="G655" s="31" t="str">
        <f>IF($A655&lt;&gt;"",VLOOKUP($A655,Vocabulary!$A:$J,4,),"")</f>
        <v>Generic</v>
      </c>
      <c r="H655" s="31" t="str">
        <f>IF($A655&lt;&gt;"",VLOOKUP($A655,Vocabulary!$A:$J,5,),"")</f>
        <v>Property</v>
      </c>
      <c r="I655" s="31" t="str">
        <f>IF(Table9[[#This Row],[URIName]]="",IF(AND(H655="ConceptScheme",LEFT(D655,7) &lt;&gt; "inspire", LEFT(D655,4) &lt;&gt; "oeaw"),CONCATENATE("&lt;",E655,LOWER(IF(F655="",J655,F655)),"&gt;"),CONCATENATE("&lt;",E655,IF(F655="",J655,F655),"&gt;")),CONCATENATE("&lt;",Table9[[#This Row],[URIName]],"&gt;"))</f>
        <v>&lt;http://vocab.belgif.be/ns/generic#isCanceled&gt;</v>
      </c>
      <c r="J655" s="31" t="str">
        <f>IF($A655&lt;&gt;"",VLOOKUP($A655,Vocabulary!$A:$J,2,),"")</f>
        <v>isCanceled</v>
      </c>
      <c r="K655" s="31" t="str">
        <f>IFERROR(IF(VLOOKUP(A655,VocabularyNL!$A:$G,6)=0,"",VLOOKUP(A655,VocabularyNL!$A:$G,6)),"")</f>
        <v>Is geannuleerd</v>
      </c>
      <c r="L655" s="31" t="str">
        <f>IFERROR(IF(VLOOKUP(A655,VocabularyFR!$A:$G,6)=0,"",VLOOKUP(A655,VocabularyFR!$A:$G,6)),"")</f>
        <v>Est annulé</v>
      </c>
      <c r="M655" s="31" t="str">
        <f>IFERROR(IF(VLOOKUP(A655,Vocabulary!$A:$F,3)=0,"",VLOOKUP(A655,Vocabulary!$A:$F,3)),"")</f>
        <v xml:space="preserve">A mistake was made during identification.
The identifier shouldn't have been created at the registration authority, and the identifier shouldn't be used anymore. </v>
      </c>
      <c r="N655" s="31" t="str">
        <f>IFERROR(IF(VLOOKUP(A655,VocabularyNL!$A:$H,7)=0,"",VLOOKUP(A655,VocabularyNL!$A:$H,7)),"")</f>
        <v>Er is een fout gemaakt tijdens de identificatie.
De identificatie had niet bij de registratieautoriteit mogen worden aangemaakt en mag ook niet meer worden gebruikt.</v>
      </c>
      <c r="O655" s="31" t="str">
        <f>IFERROR(IF(VLOOKUP(A655,VocabularyFR!$A:$H,7)=0,"",VLOOKUP(A655,VocabularyFR!$A:$H,7)),"")</f>
        <v>Une erreur a été commise lors de l'identification.
L'identifiant n'aurait pas dû être créé par l'autorité d'enregistrement et ne devrait plus être utilisé.</v>
      </c>
      <c r="P655" s="31" t="str">
        <f>IF($A655&lt;&gt;"",IF(VLOOKUP($A655,Vocabulary!$A:$J,7,)&lt;&gt;"",VLOOKUP($A655,Vocabulary!$A:$J,7,),""),"")</f>
        <v>Context: Replaced and canceled identifiers</v>
      </c>
      <c r="Q655" s="31" t="str">
        <f>IFERROR(IF(VLOOKUP(A655,VocabularyNL!$A:$H,8)=0,"",VLOOKUP(A655,VocabularyNL!$A:$H,8)),"")</f>
        <v>Context: Vervangen en geannuleerde identifiers</v>
      </c>
      <c r="R655" s="31" t="str">
        <f>IFERROR(IF(VLOOKUP(A655,VocabularyFR!$A:$H,8)=0,"",VLOOKUP(A655,VocabularyFR!$A:$H,8)),"")</f>
        <v>Contexte : Identifiants remplacés et annulés</v>
      </c>
      <c r="S655" s="31" t="str">
        <f>VLOOKUP(Table9[[#This Row],[Id]],Vocabulary!A:K,11)</f>
        <v>no</v>
      </c>
      <c r="T655" s="31" t="str">
        <f>VLOOKUP(Table9[[#This Row],[Id]],Vocabulary!A:L,12)</f>
        <v>yes</v>
      </c>
    </row>
    <row r="656" spans="1:20" ht="28.8" x14ac:dyDescent="0.3">
      <c r="A656" s="28">
        <v>750</v>
      </c>
      <c r="B656" s="31" t="str">
        <f>IF($A656&lt;&gt;"",IF(VLOOKUP($A656,VocabularyAdoption!$A:$K,8,)=0,"",VLOOKUP($A656,VocabularyAdoption!$A:$K,8,)),"")</f>
        <v>Proposed standard</v>
      </c>
      <c r="C656" s="31" t="str">
        <f>IF($A656&lt;&gt;"",VLOOKUP($A656,Vocabulary!$A:$J,6,),"")</f>
        <v>FED</v>
      </c>
      <c r="D656" s="31" t="str">
        <f>IF($A656&lt;&gt;"",VLOOKUP($A656,Vocabulary!$A:$J,8,),"")</f>
        <v>fed-gen</v>
      </c>
      <c r="E656" s="31" t="str">
        <f>IFERROR(VLOOKUP(D656,Prefix!$A:$B,2,),"")</f>
        <v>http://vocab.belgif.be/ns/generic#</v>
      </c>
      <c r="F656" s="31" t="str">
        <f>IF($A656&lt;&gt;"",IF(VLOOKUP($A656,Vocabulary!$A:$J,9,)=0,"",VLOOKUP($A656,Vocabulary!$A:$J,9,)),"")</f>
        <v/>
      </c>
      <c r="G656" s="31" t="str">
        <f>IF($A656&lt;&gt;"",VLOOKUP($A656,Vocabulary!$A:$J,4,),"")</f>
        <v>Generic</v>
      </c>
      <c r="H656" s="31" t="str">
        <f>IF($A656&lt;&gt;"",VLOOKUP($A656,Vocabulary!$A:$J,5,),"")</f>
        <v>Property</v>
      </c>
      <c r="I656" s="31" t="str">
        <f>IF(Table9[[#This Row],[URIName]]="",IF(AND(H656="ConceptScheme",LEFT(D656,7) &lt;&gt; "inspire", LEFT(D656,4) &lt;&gt; "oeaw"),CONCATENATE("&lt;",E656,LOWER(IF(F656="",J656,F656)),"&gt;"),CONCATENATE("&lt;",E656,IF(F656="",J656,F656),"&gt;")),CONCATENATE("&lt;",Table9[[#This Row],[URIName]],"&gt;"))</f>
        <v>&lt;http://vocab.belgif.be/ns/generic#replacedBy&gt;</v>
      </c>
      <c r="J656" s="31" t="str">
        <f>IF($A656&lt;&gt;"",VLOOKUP($A656,Vocabulary!$A:$J,2,),"")</f>
        <v>replacedBy</v>
      </c>
      <c r="K656" s="31" t="str">
        <f>IFERROR(IF(VLOOKUP(A656,VocabularyNL!$A:$G,6)=0,"",VLOOKUP(A656,VocabularyNL!$A:$G,6)),"")</f>
        <v>Vervangen door</v>
      </c>
      <c r="L656" s="31" t="str">
        <f>IFERROR(IF(VLOOKUP(A656,VocabularyFR!$A:$G,6)=0,"",VLOOKUP(A656,VocabularyFR!$A:$G,6)),"")</f>
        <v>Remplacé par</v>
      </c>
      <c r="M656" s="31" t="str">
        <f>IFERROR(IF(VLOOKUP(A656,Vocabulary!$A:$F,3)=0,"",VLOOKUP(A656,Vocabulary!$A:$F,3)),"")</f>
        <v xml:space="preserve">An identifier A shouldn't be used anymore and is replaced by identifier B. </v>
      </c>
      <c r="N656" s="31" t="str">
        <f>IFERROR(IF(VLOOKUP(A656,VocabularyNL!$A:$H,7)=0,"",VLOOKUP(A656,VocabularyNL!$A:$H,7)),"")</f>
        <v>Een identificatiecode A mag niet meer gebruikt worden en wordt vervangen door identificatiecode B.</v>
      </c>
      <c r="O656" s="31" t="str">
        <f>IFERROR(IF(VLOOKUP(A656,VocabularyFR!$A:$H,7)=0,"",VLOOKUP(A656,VocabularyFR!$A:$H,7)),"")</f>
        <v>Un identifiant A ne doit plus être utilisé et est remplacé par l'identifiant B.</v>
      </c>
      <c r="P656" s="31" t="str">
        <f>IF($A656&lt;&gt;"",IF(VLOOKUP($A656,Vocabulary!$A:$J,7,)&lt;&gt;"",VLOOKUP($A656,Vocabulary!$A:$J,7,),""),"")</f>
        <v>Context: Replaced and canceled identifiers</v>
      </c>
      <c r="Q656" s="31" t="str">
        <f>IFERROR(IF(VLOOKUP(A656,VocabularyNL!$A:$H,8)=0,"",VLOOKUP(A656,VocabularyNL!$A:$H,8)),"")</f>
        <v>Context: Vervangen en geannuleerde identifiers</v>
      </c>
      <c r="R656" s="31" t="str">
        <f>IFERROR(IF(VLOOKUP(A656,VocabularyFR!$A:$H,8)=0,"",VLOOKUP(A656,VocabularyFR!$A:$H,8)),"")</f>
        <v>Contexte : Identifiants remplacés et annulés</v>
      </c>
      <c r="S656" s="31" t="str">
        <f>VLOOKUP(Table9[[#This Row],[Id]],Vocabulary!A:K,11)</f>
        <v>no</v>
      </c>
      <c r="T656" s="31" t="str">
        <f>VLOOKUP(Table9[[#This Row],[Id]],Vocabulary!A:L,12)</f>
        <v>yes</v>
      </c>
    </row>
    <row r="657" spans="1:21" ht="28.8" x14ac:dyDescent="0.3">
      <c r="A657" s="28">
        <v>751</v>
      </c>
      <c r="B657" s="31" t="str">
        <f>IF($A657&lt;&gt;"",IF(VLOOKUP($A657,VocabularyAdoption!$A:$K,8,)=0,"",VLOOKUP($A657,VocabularyAdoption!$A:$K,8,)),"")</f>
        <v>Proposed standard</v>
      </c>
      <c r="C657" s="31" t="str">
        <f>IF($A657&lt;&gt;"",VLOOKUP($A657,Vocabulary!$A:$J,6,),"")</f>
        <v>FED</v>
      </c>
      <c r="D657" s="31" t="str">
        <f>IF($A657&lt;&gt;"",VLOOKUP($A657,Vocabulary!$A:$J,8,),"")</f>
        <v>fed-gen</v>
      </c>
      <c r="E657" s="31" t="str">
        <f>IFERROR(VLOOKUP(D657,Prefix!$A:$B,2,),"")</f>
        <v>http://vocab.belgif.be/ns/generic#</v>
      </c>
      <c r="F657" s="31" t="str">
        <f>IF($A657&lt;&gt;"",IF(VLOOKUP($A657,Vocabulary!$A:$J,9,)=0,"",VLOOKUP($A657,Vocabulary!$A:$J,9,)),"")</f>
        <v/>
      </c>
      <c r="G657" s="31" t="str">
        <f>IF($A657&lt;&gt;"",VLOOKUP($A657,Vocabulary!$A:$J,4,),"")</f>
        <v>Generic</v>
      </c>
      <c r="H657" s="31" t="str">
        <f>IF($A657&lt;&gt;"",VLOOKUP($A657,Vocabulary!$A:$J,5,),"")</f>
        <v>Property</v>
      </c>
      <c r="I657" s="31" t="str">
        <f>IF(Table9[[#This Row],[URIName]]="",IF(AND(H657="ConceptScheme",LEFT(D657,7) &lt;&gt; "inspire", LEFT(D657,4) &lt;&gt; "oeaw"),CONCATENATE("&lt;",E657,LOWER(IF(F657="",J657,F657)),"&gt;"),CONCATENATE("&lt;",E657,IF(F657="",J657,F657),"&gt;")),CONCATENATE("&lt;",Table9[[#This Row],[URIName]],"&gt;"))</f>
        <v>&lt;http://vocab.belgif.be/ns/generic#replaces&gt;</v>
      </c>
      <c r="J657" s="31" t="str">
        <f>IF($A657&lt;&gt;"",VLOOKUP($A657,Vocabulary!$A:$J,2,),"")</f>
        <v>replaces</v>
      </c>
      <c r="K657" s="31" t="str">
        <f>IFERROR(IF(VLOOKUP(A657,VocabularyNL!$A:$G,6)=0,"",VLOOKUP(A657,VocabularyNL!$A:$G,6)),"")</f>
        <v>Vervangt</v>
      </c>
      <c r="L657" s="31" t="str">
        <f>IFERROR(IF(VLOOKUP(A657,VocabularyFR!$A:$G,6)=0,"",VLOOKUP(A657,VocabularyFR!$A:$G,6)),"")</f>
        <v>Remplace</v>
      </c>
      <c r="M657" s="31" t="str">
        <f>IFERROR(IF(VLOOKUP(A657,Vocabulary!$A:$F,3)=0,"",VLOOKUP(A657,Vocabulary!$A:$F,3)),"")</f>
        <v xml:space="preserve">An identifier A replaces an identifier B. </v>
      </c>
      <c r="N657" s="31" t="str">
        <f>IFERROR(IF(VLOOKUP(A657,VocabularyNL!$A:$H,7)=0,"",VLOOKUP(A657,VocabularyNL!$A:$H,7)),"")</f>
        <v>Een identificatiecode A vervangt een identificatiecode B.</v>
      </c>
      <c r="O657" s="31" t="str">
        <f>IFERROR(IF(VLOOKUP(A657,VocabularyFR!$A:$H,7)=0,"",VLOOKUP(A657,VocabularyFR!$A:$H,7)),"")</f>
        <v>Un identifiant A remplace un identifiant B.</v>
      </c>
      <c r="P657" s="31" t="str">
        <f>IF($A657&lt;&gt;"",IF(VLOOKUP($A657,Vocabulary!$A:$J,7,)&lt;&gt;"",VLOOKUP($A657,Vocabulary!$A:$J,7,),""),"")</f>
        <v>Context: Replaced and canceled identifiers</v>
      </c>
      <c r="Q657" s="31" t="str">
        <f>IFERROR(IF(VLOOKUP(A657,VocabularyNL!$A:$H,8)=0,"",VLOOKUP(A657,VocabularyNL!$A:$H,8)),"")</f>
        <v>Context: Vervangen en geannuleerde identifiers</v>
      </c>
      <c r="R657" s="31" t="str">
        <f>IFERROR(IF(VLOOKUP(A657,VocabularyFR!$A:$H,8)=0,"",VLOOKUP(A657,VocabularyFR!$A:$H,8)),"")</f>
        <v>Contexte : Identifiants remplacés et annulés</v>
      </c>
      <c r="S657" s="31" t="str">
        <f>VLOOKUP(Table9[[#This Row],[Id]],Vocabulary!A:K,11)</f>
        <v>no</v>
      </c>
      <c r="T657" s="31" t="str">
        <f>VLOOKUP(Table9[[#This Row],[Id]],Vocabulary!A:L,12)</f>
        <v>yes</v>
      </c>
    </row>
    <row r="658" spans="1:21" ht="57.6" x14ac:dyDescent="0.3">
      <c r="A658" s="28">
        <v>752</v>
      </c>
      <c r="B658" s="12" t="str">
        <f>IF($A658&lt;&gt;"",IF(VLOOKUP($A658,VocabularyAdoption!$A:$K,8,)=0,"",VLOOKUP($A658,VocabularyAdoption!$A:$K,8,)),"")</f>
        <v>Proposed standard</v>
      </c>
      <c r="C658" s="12" t="str">
        <f>IF($A658&lt;&gt;"",VLOOKUP($A658,Vocabulary!$A:$J,6,),"")</f>
        <v>FED</v>
      </c>
      <c r="D658" s="12" t="str">
        <f>IF($A658&lt;&gt;"",VLOOKUP($A658,Vocabulary!$A:$J,8,),"")</f>
        <v>fed-thesaurus</v>
      </c>
      <c r="E658" s="12" t="str">
        <f>IFERROR(VLOOKUP(D658,Prefix!$A:$B,2,),"")</f>
        <v>http://vocab.belgif.be/auth/</v>
      </c>
      <c r="F658" s="12" t="str">
        <f>IF($A658&lt;&gt;"",IF(VLOOKUP($A658,Vocabulary!$A:$J,9,)=0,"",VLOOKUP($A658,Vocabulary!$A:$J,9,)),"")</f>
        <v>http://vocab.belgif.be/auth/nace2025</v>
      </c>
      <c r="G658" s="12" t="str">
        <f>IF($A658&lt;&gt;"",VLOOKUP($A658,Vocabulary!$A:$J,4,),"")</f>
        <v>Organization</v>
      </c>
      <c r="H658" s="12" t="str">
        <f>IF($A658&lt;&gt;"",VLOOKUP($A658,Vocabulary!$A:$J,5,),"")</f>
        <v>ConceptScheme</v>
      </c>
      <c r="I658" s="12" t="str">
        <f>IF(Table9[[#This Row],[URIName]]="",IF(AND(H658="ConceptScheme",LEFT(D658,7) &lt;&gt; "inspire", LEFT(D658,4) &lt;&gt; "oeaw"),CONCATENATE("&lt;",E658,LOWER(IF(F658="",J658,F658)),"&gt;"),CONCATENATE("&lt;",E658,IF(F658="",J658,F658),"&gt;")),CONCATENATE("&lt;",Table9[[#This Row],[URIName]],"&gt;"))</f>
        <v>&lt;http://vocab.belgif.be/auth/nace2025&gt;</v>
      </c>
      <c r="J658" s="12" t="str">
        <f>IF($A658&lt;&gt;"",VLOOKUP($A658,Vocabulary!$A:$J,2,),"")</f>
        <v>NaceBel2025</v>
      </c>
      <c r="K658" s="12" t="str">
        <f>IFERROR(IF(VLOOKUP(A658,VocabularyNL!$A:$G,6)=0,"",VLOOKUP(A658,VocabularyNL!$A:$G,6)),"")</f>
        <v>NaceBel2025</v>
      </c>
      <c r="L658" s="12" t="str">
        <f>IFERROR(IF(VLOOKUP(A658,VocabularyFR!$A:$G,6)=0,"",VLOOKUP(A658,VocabularyFR!$A:$G,6)),"")</f>
        <v>NaceBel2025</v>
      </c>
      <c r="M658" s="12" t="str">
        <f>IFERROR(IF(VLOOKUP(A658,Vocabulary!$A:$F,3)=0,"",VLOOKUP(A658,Vocabulary!$A:$F,3)),"")</f>
        <v>ConceptScheme describing the statistical nomenclature of economic activities in the European Union (NaceEuRev2_1 extended with codes specific to Belgium)</v>
      </c>
      <c r="N658" s="12" t="str">
        <f>IFERROR(IF(VLOOKUP(A658,VocabularyNL!$A:$H,7)=0,"",VLOOKUP(A658,VocabularyNL!$A:$H,7)),"")</f>
        <v>ConceptScheme voor het beschrijven van de statistische nomenclatuur van de economische activiteiten in de Europese Unie (NaceEuRev2_1 uitgebreid met codes specifiek voor België)</v>
      </c>
      <c r="O658" s="12" t="str">
        <f>IFERROR(IF(VLOOKUP(A658,VocabularyFR!$A:$H,7)=0,"",VLOOKUP(A658,VocabularyFR!$A:$H,7)),"")</f>
        <v>ConceptScheme décrivant la nomenclature statistique des activités économiques dans l'Union européenne (NaceEuRev2_1 étendu avec des codes spécifiques à la Belgique)</v>
      </c>
      <c r="P658" s="12" t="str">
        <f>IF($A658&lt;&gt;"",IF(VLOOKUP($A658,Vocabulary!$A:$J,7,)&lt;&gt;"",VLOOKUP($A658,Vocabulary!$A:$J,7,),""),"")</f>
        <v>See https://statbel.fgov.be/nl/over-statbel/methodologie/classificaties/nace-bel-2025</v>
      </c>
      <c r="Q658" s="12" t="str">
        <f>IFERROR(IF(VLOOKUP(A658,VocabularyNL!$A:$H,8)=0,"",VLOOKUP(A658,VocabularyNL!$A:$H,8)),"")</f>
        <v>Zie https://statbel.fgov.be/nl/over-statbel/methodologie/classificaties/nace-bel-2025</v>
      </c>
      <c r="R658" s="12" t="str">
        <f>IFERROR(IF(VLOOKUP(A658,VocabularyFR!$A:$H,8)=0,"",VLOOKUP(A658,VocabularyFR!$A:$H,8)),"")</f>
        <v>Voir https://statbel.fgov.be/nl/over-statbel/methodologie/classificaties/nace-bel-2025</v>
      </c>
      <c r="S658" s="12" t="str">
        <f>VLOOKUP(Table9[[#This Row],[Id]],Vocabulary!A:K,11)</f>
        <v>no</v>
      </c>
      <c r="T658" s="12" t="str">
        <f>VLOOKUP(Table9[[#This Row],[Id]],Vocabulary!A:L,12)</f>
        <v>yes</v>
      </c>
    </row>
    <row r="659" spans="1:21" ht="201.6" x14ac:dyDescent="0.3">
      <c r="A659" s="28">
        <v>753</v>
      </c>
      <c r="B659" s="12" t="str">
        <f>IF($A659&lt;&gt;"",IF(VLOOKUP($A659,VocabularyAdoption!$A:$K,8,)=0,"",VLOOKUP($A659,VocabularyAdoption!$A:$K,8,)),"")</f>
        <v>Proposed standard</v>
      </c>
      <c r="C659" s="12" t="str">
        <f>IF($A659&lt;&gt;"",VLOOKUP($A659,Vocabulary!$A:$J,6,),"")</f>
        <v>FED</v>
      </c>
      <c r="D659" s="12" t="str">
        <f>IF($A659&lt;&gt;"",VLOOKUP($A659,Vocabulary!$A:$J,8,),"")</f>
        <v>fed-thesaurus</v>
      </c>
      <c r="E659" s="12" t="str">
        <f>IFERROR(VLOOKUP(D659,Prefix!$A:$B,2,),"")</f>
        <v>http://vocab.belgif.be/auth/</v>
      </c>
      <c r="F659" s="12" t="str">
        <f>IF($A659&lt;&gt;"",IF(VLOOKUP($A659,Vocabulary!$A:$J,9,)=0,"",VLOOKUP($A659,Vocabulary!$A:$J,9,)),"")</f>
        <v/>
      </c>
      <c r="G659" s="12" t="str">
        <f>IF($A659&lt;&gt;"",VLOOKUP($A659,Vocabulary!$A:$J,4,),"")</f>
        <v>Organization</v>
      </c>
      <c r="H659" s="12" t="str">
        <f>IF($A659&lt;&gt;"",VLOOKUP($A659,Vocabulary!$A:$J,5,),"")</f>
        <v>DataType</v>
      </c>
      <c r="I659" s="12" t="str">
        <f>IF(Table9[[#This Row],[URIName]]="",IF(AND(H659="ConceptScheme",LEFT(D659,7) &lt;&gt; "inspire", LEFT(D659,4) &lt;&gt; "oeaw"),CONCATENATE("&lt;",E659,LOWER(IF(F659="",J659,F659)),"&gt;"),CONCATENATE("&lt;",E659,IF(F659="",J659,F659),"&gt;")),CONCATENATE("&lt;",Table9[[#This Row],[URIName]],"&gt;"))</f>
        <v>&lt;http://vocab.belgif.be/auth/NaceRev2_1Code&gt;</v>
      </c>
      <c r="J659" s="12" t="str">
        <f>IF($A659&lt;&gt;"",VLOOKUP($A659,Vocabulary!$A:$J,2,),"")</f>
        <v>NaceRev2_1Code</v>
      </c>
      <c r="K659" s="12" t="str">
        <f>IFERROR(IF(VLOOKUP(A659,VocabularyNL!$A:$G,6)=0,"",VLOOKUP(A659,VocabularyNL!$A:$G,6)),"")</f>
        <v>NaceRev2_1Code</v>
      </c>
      <c r="L659" s="12" t="str">
        <f>IFERROR(IF(VLOOKUP(A659,VocabularyFR!$A:$G,6)=0,"",VLOOKUP(A659,VocabularyFR!$A:$G,6)),"")</f>
        <v>NaceRev2_1Code</v>
      </c>
      <c r="M659" s="12" t="str">
        <f>IFERROR(IF(VLOOKUP(A659,Vocabulary!$A:$F,3)=0,"",VLOOKUP(A659,Vocabulary!$A:$F,3)),"")</f>
        <v>NACE activity code (international, Revision 2.1). 
Either a single capital letter, or a numerical code.
A letter code describes the section of activity at the most general level.
In case of numerical code, the first two digits are the division of activity, a more precise categorization. Each further digit adds an additional level of detail. 
The meaning of the first four digits are standard across all countries. Further digits may vary from country to country.</v>
      </c>
      <c r="N659" s="12" t="str">
        <f>IFERROR(IF(VLOOKUP(A659,VocabularyNL!$A:$H,7)=0,"",VLOOKUP(A659,VocabularyNL!$A:$H,7)),"")</f>
        <v>NACE-activiteitscode (internationaal, revisie 2.1).
Een enkele hoofdletter of een numerieke code.
Een lettercode beschrijft de activiteit op het meest algemene niveau.
Bij een numerieke code vormen de eerste twee cijfers de indeling van de activiteit, een preciezere categorisering. Elk volgend cijfer voegt een extra detailniveau toe.
De betekenis van de eerste vier cijfers is standaard in alle landen. Verdere cijfers kunnen per land verschillen.</v>
      </c>
      <c r="O659" s="12" t="str">
        <f>IFERROR(IF(VLOOKUP(A659,VocabularyFR!$A:$H,7)=0,"",VLOOKUP(A659,VocabularyFR!$A:$H,7)),"")</f>
        <v>Code d'activité NACE (international, révision 2.1).
Soit une lettre majuscule, soit un code numérique.
Un code alphabétique décrit le secteur d'activité de manière générale.
Dans le cas d'un code numérique, les deux premiers chiffres correspondent à la subdivision de l'activité, offrant une catégorisation plus précise. Chaque chiffre suivant apporte un niveau de détail supplémentaire.
La signification des quatre premiers chiffres est standardisée dans tous les pays. Les chiffres suivants peuvent varier d'un pays à l'autre.</v>
      </c>
      <c r="P659" s="12" t="str">
        <f>IF($A659&lt;&gt;"",IF(VLOOKUP($A659,Vocabulary!$A:$J,7,)&lt;&gt;"",VLOOKUP($A659,Vocabulary!$A:$J,7,),""),"")</f>
        <v>type: string
pattern: '^([A-Z]{1}|\d{2}\d*)$'</v>
      </c>
      <c r="Q659" s="12" t="str">
        <f>IFERROR(IF(VLOOKUP(A659,VocabularyNL!$A:$H,8)=0,"",VLOOKUP(A659,VocabularyNL!$A:$H,8)),"")</f>
        <v>type: string
pattern: '^([A-Z]{1}|\d{2}\d*)$'</v>
      </c>
      <c r="R659" s="12" t="str">
        <f>IFERROR(IF(VLOOKUP(A659,VocabularyFR!$A:$H,8)=0,"",VLOOKUP(A659,VocabularyFR!$A:$H,8)),"")</f>
        <v>type: string
pattern: '^([A-Z]{1}|\d{2}\d*)$'</v>
      </c>
      <c r="S659" s="12" t="str">
        <f>VLOOKUP(Table9[[#This Row],[Id]],Vocabulary!A:K,11)</f>
        <v>yes</v>
      </c>
      <c r="T659" s="12" t="str">
        <f>VLOOKUP(Table9[[#This Row],[Id]],Vocabulary!A:L,12)</f>
        <v>yes</v>
      </c>
    </row>
    <row r="660" spans="1:21" ht="115.2" x14ac:dyDescent="0.3">
      <c r="A660" s="28">
        <v>754</v>
      </c>
      <c r="B660" s="12" t="str">
        <f>IF($A660&lt;&gt;"",IF(VLOOKUP($A660,VocabularyAdoption!$A:$K,8,)=0,"",VLOOKUP($A660,VocabularyAdoption!$A:$K,8,)),"")</f>
        <v>Proposed standard</v>
      </c>
      <c r="C660" s="12" t="str">
        <f>IF($A660&lt;&gt;"",VLOOKUP($A660,Vocabulary!$A:$J,6,),"")</f>
        <v>FED</v>
      </c>
      <c r="D660" s="12" t="str">
        <f>IF($A660&lt;&gt;"",VLOOKUP($A660,Vocabulary!$A:$J,8,),"")</f>
        <v>fed-thesaurus</v>
      </c>
      <c r="E660" s="12" t="str">
        <f>IFERROR(VLOOKUP(D660,Prefix!$A:$B,2,),"")</f>
        <v>http://vocab.belgif.be/auth/</v>
      </c>
      <c r="F660" s="12" t="str">
        <f>IF($A660&lt;&gt;"",IF(VLOOKUP($A660,Vocabulary!$A:$J,9,)=0,"",VLOOKUP($A660,Vocabulary!$A:$J,9,)),"")</f>
        <v/>
      </c>
      <c r="G660" s="12" t="str">
        <f>IF($A660&lt;&gt;"",VLOOKUP($A660,Vocabulary!$A:$J,4,),"")</f>
        <v>Organization</v>
      </c>
      <c r="H660" s="12" t="str">
        <f>IF($A660&lt;&gt;"",VLOOKUP($A660,Vocabulary!$A:$J,5,),"")</f>
        <v>DataType</v>
      </c>
      <c r="I660" s="12" t="str">
        <f>IF(Table9[[#This Row],[URIName]]="",IF(AND(H660="ConceptScheme",LEFT(D660,7) &lt;&gt; "inspire", LEFT(D660,4) &lt;&gt; "oeaw"),CONCATENATE("&lt;",E660,LOWER(IF(F660="",J660,F660)),"&gt;"),CONCATENATE("&lt;",E660,IF(F660="",J660,F660),"&gt;")),CONCATENATE("&lt;",Table9[[#This Row],[URIName]],"&gt;"))</f>
        <v>&lt;http://vocab.belgif.be/auth/NaceBel2025Code&gt;</v>
      </c>
      <c r="J660" s="12" t="str">
        <f>IF($A660&lt;&gt;"",VLOOKUP($A660,Vocabulary!$A:$J,2,),"")</f>
        <v>NaceBel2025Code</v>
      </c>
      <c r="K660" s="12" t="str">
        <f>IFERROR(IF(VLOOKUP(A660,VocabularyNL!$A:$G,6)=0,"",VLOOKUP(A660,VocabularyNL!$A:$G,6)),"")</f>
        <v>NaceBel2025Code</v>
      </c>
      <c r="L660" s="12" t="str">
        <f>IFERROR(IF(VLOOKUP(A660,VocabularyFR!$A:$G,6)=0,"",VLOOKUP(A660,VocabularyFR!$A:$G,6)),"")</f>
        <v>NaceBel2025Code</v>
      </c>
      <c r="M660" s="12" t="str">
        <f>IFERROR(IF(VLOOKUP(A660,Vocabulary!$A:$F,3)=0,"",VLOOKUP(A660,Vocabulary!$A:$F,3)),"")</f>
        <v>Belgian NACE activity  (version 2025).  Either a single capital letter, or numerical of 2 up to 7 digits long. 
The meaning of the first four digits is standard across all countries, defined by NACE Revision 2.1.
The last 3 digits are defined in the Belgian NACE 2025 list.</v>
      </c>
      <c r="N660" s="12" t="str">
        <f>IFERROR(IF(VLOOKUP(A660,VocabularyNL!$A:$H,7)=0,"",VLOOKUP(A660,VocabularyNL!$A:$H,7)),"")</f>
        <v>Belgische NACE-activiteit (versie 2025). Ofwel een enkele hoofdletter, ofwel een cijfer van 2 tot 7 cijfers.
De betekenis van de eerste vier cijfers is standaard voor alle landen, zoals gedefinieerd in NACE Revisie 2.1.
De laatste 3 cijfers zijn gedefinieerd in de Belgische NACE 2025-lijst.</v>
      </c>
      <c r="O660" s="12" t="str">
        <f>IFERROR(IF(VLOOKUP(A660,VocabularyFR!$A:$H,7)=0,"",VLOOKUP(A660,VocabularyFR!$A:$H,7)),"")</f>
        <v>Nomenclature NACE belge (version 2025). Soit une lettre majuscule unique, soit un nombre de 2 à 7 chiffres.
La signification des quatre premiers chiffres est standardisée dans tous les pays et définie par la révision 2.1 de la NACE.
Les trois derniers chiffres sont définis dans la liste NACE belge 2025.</v>
      </c>
      <c r="P660" s="12" t="str">
        <f>IF($A660&lt;&gt;"",IF(VLOOKUP($A660,Vocabulary!$A:$J,7,)&lt;&gt;"",VLOOKUP($A660,Vocabulary!$A:$J,7,),""),"")</f>
        <v>this is an extended version of the international Nace2_1Code data type
type: string
pattern: '^([A-Z]{1}|\d{2}\d{0,5})$'</v>
      </c>
      <c r="Q660" s="12" t="str">
        <f>IFERROR(IF(VLOOKUP(A660,VocabularyNL!$A:$H,8)=0,"",VLOOKUP(A660,VocabularyNL!$A:$H,8)),"")</f>
        <v>Dit is een uitgebreide versie van het internationale Nace2_1Code data type
type: string
pattern: '^\d{1}\d{0,6}$'</v>
      </c>
      <c r="R660" s="12" t="str">
        <f>IFERROR(IF(VLOOKUP(A660,VocabularyFR!$A:$H,8)=0,"",VLOOKUP(A660,VocabularyFR!$A:$H,8)),"")</f>
        <v>Il s'agit d'une version étendue du datatype international Nace2_1Code
type: string
pattern: '^\d{1}\d{0,6}$'</v>
      </c>
      <c r="S660" s="12" t="str">
        <f>VLOOKUP(Table9[[#This Row],[Id]],Vocabulary!A:K,11)</f>
        <v>yes</v>
      </c>
      <c r="T660" s="12" t="str">
        <f>VLOOKUP(Table9[[#This Row],[Id]],Vocabulary!A:L,12)</f>
        <v>yes</v>
      </c>
    </row>
    <row r="661" spans="1:21" ht="86.4" x14ac:dyDescent="0.3">
      <c r="A661" s="28">
        <v>755</v>
      </c>
      <c r="B661" s="12" t="str">
        <f>IF($A661&lt;&gt;"",IF(VLOOKUP($A661,VocabularyAdoption!$A:$K,8,)=0,"",VLOOKUP($A661,VocabularyAdoption!$A:$K,8,)),"")</f>
        <v>Proposed standard</v>
      </c>
      <c r="C661" s="12" t="str">
        <f>IF($A661&lt;&gt;"",VLOOKUP($A661,Vocabulary!$A:$J,6,),"")</f>
        <v>FED</v>
      </c>
      <c r="D661" s="12" t="str">
        <f>IF($A661&lt;&gt;"",VLOOKUP($A661,Vocabulary!$A:$J,8,),"")</f>
        <v>fed-thesaurus</v>
      </c>
      <c r="E661" s="12" t="str">
        <f>IFERROR(VLOOKUP(D661,Prefix!$A:$B,2,),"")</f>
        <v>http://vocab.belgif.be/auth/</v>
      </c>
      <c r="F661" s="12" t="str">
        <f>IF($A661&lt;&gt;"",IF(VLOOKUP($A661,Vocabulary!$A:$J,9,)=0,"",VLOOKUP($A661,Vocabulary!$A:$J,9,)),"")</f>
        <v/>
      </c>
      <c r="G661" s="12" t="str">
        <f>IF($A661&lt;&gt;"",VLOOKUP($A661,Vocabulary!$A:$J,4,),"")</f>
        <v>Organization</v>
      </c>
      <c r="H661" s="12" t="str">
        <f>IF($A661&lt;&gt;"",VLOOKUP($A661,Vocabulary!$A:$J,5,),"")</f>
        <v>DataType</v>
      </c>
      <c r="I661" s="12" t="str">
        <f>IF(Table9[[#This Row],[URIName]]="",IF(AND(H661="ConceptScheme",LEFT(D661,7) &lt;&gt; "inspire", LEFT(D661,4) &lt;&gt; "oeaw"),CONCATENATE("&lt;",E661,LOWER(IF(F661="",J661,F661)),"&gt;"),CONCATENATE("&lt;",E661,IF(F661="",J661,F661),"&gt;")),CONCATENATE("&lt;",Table9[[#This Row],[URIName]],"&gt;"))</f>
        <v>&lt;http://vocab.belgif.be/auth/NaceBel2025Length5Code&gt;</v>
      </c>
      <c r="J661" s="12" t="str">
        <f>IF($A661&lt;&gt;"",VLOOKUP($A661,Vocabulary!$A:$J,2,),"")</f>
        <v>NaceBel2025Length5Code</v>
      </c>
      <c r="K661" s="12" t="str">
        <f>IFERROR(IF(VLOOKUP(A661,VocabularyNL!$A:$G,6)=0,"",VLOOKUP(A661,VocabularyNL!$A:$G,6)),"")</f>
        <v>NaceBel2025Length5Code</v>
      </c>
      <c r="L661" s="12" t="str">
        <f>IFERROR(IF(VLOOKUP(A661,VocabularyFR!$A:$G,6)=0,"",VLOOKUP(A661,VocabularyFR!$A:$G,6)),"")</f>
        <v>NaceBel2025Length5Code</v>
      </c>
      <c r="M661" s="12" t="str">
        <f>IFERROR(IF(VLOOKUP(A661,Vocabulary!$A:$F,3)=0,"",VLOOKUP(A661,Vocabulary!$A:$F,3)),"")</f>
        <v>Belgian NACE activity code of 5 digits, as used for NSSO and for VAT purposes (version 2025). 
The meaning of the first four digits are standard across all countries, defined by NACE Revision 2.1. The last digit is defined in the Belgian NACE 2025 list.</v>
      </c>
      <c r="N661" s="12" t="str">
        <f>IFERROR(IF(VLOOKUP(A661,VocabularyNL!$A:$H,7)=0,"",VLOOKUP(A661,VocabularyNL!$A:$H,7)),"")</f>
        <v>Belgische NACE-activiteitscode van 5 cijfers, zoals gebruikt voor RSZ- en btw-doeleinden (versie 2025).
De betekenis van de eerste vier cijfers is in alle landen standaard, zoals gedefinieerd in NACE Revisie 2.1. Het laatste cijfer is gedefinieerd in de Belgische NACE 2025-lijst.</v>
      </c>
      <c r="O661" s="12" t="str">
        <f>IFERROR(IF(VLOOKUP(A661,VocabularyFR!$A:$H,7)=0,"",VLOOKUP(A661,VocabularyFR!$A:$H,7)),"")</f>
        <v>Code d'activité NACE belge à 5 chiffres, utilisé pour l'ONSS et la TVA (version 2025).
La signification des quatre premiers chiffres est standardisée dans tous les pays et définie par la révision 2.1 de la NACE. Le dernier chiffre est défini dans la liste NACE belge 2025.</v>
      </c>
      <c r="P661" s="12" t="str">
        <f>IF($A661&lt;&gt;"",IF(VLOOKUP($A661,Vocabulary!$A:$J,7,)&lt;&gt;"",VLOOKUP($A661,Vocabulary!$A:$J,7,),""),"")</f>
        <v>this is a more constrained version of the variable-length NaceBel2025Code data type
type: string
pattern: '^\d{5}$'</v>
      </c>
      <c r="Q661" s="12" t="str">
        <f>IFERROR(IF(VLOOKUP(A661,VocabularyNL!$A:$H,8)=0,"",VLOOKUP(A661,VocabularyNL!$A:$H,8)),"")</f>
        <v>Dit is een beperkte versie van het variabele lengte NaceBel2025Code data type.
type: string
pattern: '^\d{5}$'</v>
      </c>
      <c r="R661" s="12" t="str">
        <f>IFERROR(IF(VLOOKUP(A661,VocabularyFR!$A:$H,8)=0,"",VLOOKUP(A661,VocabularyFR!$A:$H,8)),"")</f>
        <v>Il s'agit d'une version réduite du datatype NaceBel2025Code à longueur variable.
type: string
pattern: '^\d{5}$'</v>
      </c>
      <c r="S661" s="12" t="str">
        <f>VLOOKUP(Table9[[#This Row],[Id]],Vocabulary!A:K,11)</f>
        <v>yes</v>
      </c>
      <c r="T661" s="12" t="str">
        <f>VLOOKUP(Table9[[#This Row],[Id]],Vocabulary!A:L,12)</f>
        <v>yes</v>
      </c>
    </row>
    <row r="662" spans="1:21" ht="72" x14ac:dyDescent="0.3">
      <c r="A662" s="28">
        <v>756</v>
      </c>
      <c r="B662" s="73" t="str">
        <f>IF($A662&lt;&gt;"",IF(VLOOKUP($A662,VocabularyAdoption!$A:$K,8,)=0,"",VLOOKUP($A662,VocabularyAdoption!$A:$K,8,)),"")</f>
        <v>Proposed standard</v>
      </c>
      <c r="C662" s="31" t="str">
        <f>IF($A662&lt;&gt;"",VLOOKUP($A662,Vocabulary!$A:$J,6,),"")</f>
        <v>FED</v>
      </c>
      <c r="D662" s="31" t="str">
        <f>IF($A662&lt;&gt;"",VLOOKUP($A662,Vocabulary!$A:$J,8,),"")</f>
        <v>fed-health</v>
      </c>
      <c r="E662" s="73" t="str">
        <f>IFERROR(VLOOKUP(D662,Prefix!$A:$B,2,),"")</f>
        <v>http://vocab.belgif.be/ns/health#</v>
      </c>
      <c r="F662" s="73" t="str">
        <f>IF($A662&lt;&gt;"",IF(VLOOKUP($A662,Vocabulary!$A:$J,9,)=0,"",VLOOKUP($A662,Vocabulary!$A:$J,9,)),"")</f>
        <v/>
      </c>
      <c r="G662" s="31" t="str">
        <f>IF($A662&lt;&gt;"",VLOOKUP($A662,Vocabulary!$A:$J,4,),"")</f>
        <v>Healthcare</v>
      </c>
      <c r="H662" s="31" t="str">
        <f>IF($A662&lt;&gt;"",VLOOKUP($A662,Vocabulary!$A:$J,5,),"")</f>
        <v>Class</v>
      </c>
      <c r="I662" s="73" t="str">
        <f>IF(Table9[[#This Row],[URIName]]="",IF(AND(H662="ConceptScheme",LEFT(D662,7) &lt;&gt; "inspire", LEFT(D662,4) &lt;&gt; "oeaw"),CONCATENATE("&lt;",E662,LOWER(IF(F662="",J662,F662)),"&gt;"),CONCATENATE("&lt;",E662,IF(F662="",J662,F662),"&gt;")),CONCATENATE("&lt;",Table9[[#This Row],[URIName]],"&gt;"))</f>
        <v>&lt;http://vocab.belgif.be/ns/health#HealthCareProvider&gt;</v>
      </c>
      <c r="J662" s="31" t="str">
        <f>IF($A662&lt;&gt;"",VLOOKUP($A662,Vocabulary!$A:$J,2,),"")</f>
        <v>HealthCareProvider</v>
      </c>
      <c r="K662" s="73" t="str">
        <f>IFERROR(IF(VLOOKUP(A662,VocabularyNL!$A:$G,6)=0,"",VLOOKUP(A662,VocabularyNL!$A:$G,6)),"")</f>
        <v>Zorgverlener</v>
      </c>
      <c r="L662" s="73" t="str">
        <f>IFERROR(IF(VLOOKUP(A662,VocabularyFR!$A:$G,6)=0,"",VLOOKUP(A662,VocabularyFR!$A:$G,6)),"")</f>
        <v>Dispensateur de soin</v>
      </c>
      <c r="M662" s="31" t="str">
        <f>IFERROR(IF(VLOOKUP(A662,Vocabulary!$A:$F,3)=0,"",VLOOKUP(A662,Vocabulary!$A:$F,3)),"")</f>
        <v>A health care provider is an individual health professional or a health facility organization licensed to provide health care diagnosis and treatment services including medication, surgery and medical devices.</v>
      </c>
      <c r="N662" s="73" t="str">
        <f>IFERROR(IF(VLOOKUP(A662,VocabularyNL!$A:$H,7)=0,"",VLOOKUP(A662,VocabularyNL!$A:$H,7)),"")</f>
        <v xml:space="preserve">Een zorgverlener is een individuele zorgprofessional of een zorginstelling met een vergunning om medische diagnoses en behandelingen uit te voeren, waaronder medicatie, operaties en het gebruik van medische apparaten. </v>
      </c>
      <c r="O662" s="73" t="str">
        <f>IFERROR(IF(VLOOKUP(A662,VocabularyFR!$A:$H,7)=0,"",VLOOKUP(A662,VocabularyFR!$A:$H,7)),"")</f>
        <v xml:space="preserve">Un dispensateur de soins de santé est un professionnel de la santé individuel ou un établissement de santé autorisé à fournir des services de diagnostic et de traitement des soins de santé, y compris les médicaments, la chirurgie et les dispositifs médicaux. </v>
      </c>
      <c r="P662" s="31" t="str">
        <f>IF($A662&lt;&gt;"",IF(VLOOKUP($A662,Vocabulary!$A:$J,7,)&lt;&gt;"",VLOOKUP($A662,Vocabulary!$A:$J,7,),""),"")</f>
        <v>In Belgium, health care providers and their competences are registered at NIHDI and are identified by a NIHDI number.</v>
      </c>
      <c r="Q662" s="73" t="str">
        <f>IFERROR(IF(VLOOKUP(A662,VocabularyNL!$A:$H,8)=0,"",VLOOKUP(A662,VocabularyNL!$A:$H,8)),"")</f>
        <v>In België worden zorgverleners en hun bevoegdheden geregistreerd bij RIZIV en geïdentificeerd door een RIZIV-nummer.</v>
      </c>
      <c r="R662" s="73" t="str">
        <f>IFERROR(IF(VLOOKUP(A662,VocabularyFR!$A:$H,8)=0,"",VLOOKUP(A662,VocabularyFR!$A:$H,8)),"")</f>
        <v>En Belgique, les dispensateurs de soins de santé et leurs compétences sont enregistrés auprès de l'INAMI et sont identifiés par un numéro INAMI.</v>
      </c>
      <c r="S662" s="73" t="str">
        <f>VLOOKUP(Table9[[#This Row],[Id]],Vocabulary!A:K,11)</f>
        <v>no</v>
      </c>
      <c r="T662" s="73" t="str">
        <f>VLOOKUP(Table9[[#This Row],[Id]],Vocabulary!A:L,12)</f>
        <v>yes</v>
      </c>
    </row>
    <row r="663" spans="1:21" x14ac:dyDescent="0.3">
      <c r="A663" s="5"/>
      <c r="B663" s="5"/>
      <c r="C663" s="5"/>
      <c r="D663" s="5"/>
      <c r="E663" s="5"/>
      <c r="F663" s="5"/>
      <c r="G663" s="5"/>
      <c r="H663" s="5"/>
      <c r="I663" s="5"/>
      <c r="J663" s="5"/>
      <c r="K663" s="5"/>
      <c r="L663" s="5"/>
      <c r="M663" s="5"/>
      <c r="N663" s="5"/>
      <c r="O663" s="5"/>
      <c r="P663" s="5"/>
      <c r="Q663" s="5"/>
      <c r="R663" s="5"/>
      <c r="S663" s="5"/>
      <c r="T663" s="5"/>
      <c r="U663"/>
    </row>
    <row r="664" spans="1:21" x14ac:dyDescent="0.3">
      <c r="A664" s="5"/>
      <c r="B664" s="5"/>
      <c r="C664" s="5"/>
      <c r="D664" s="5"/>
      <c r="E664" s="5"/>
      <c r="F664" s="5"/>
      <c r="G664" s="5"/>
      <c r="H664" s="5"/>
      <c r="I664" s="5"/>
      <c r="J664" s="5"/>
      <c r="K664" s="5"/>
      <c r="L664" s="5"/>
      <c r="M664" s="5"/>
      <c r="N664" s="5"/>
      <c r="O664" s="5"/>
      <c r="P664" s="5"/>
      <c r="Q664" s="5"/>
      <c r="R664" s="5"/>
      <c r="S664" s="5"/>
      <c r="T664" s="5"/>
      <c r="U664"/>
    </row>
    <row r="665" spans="1:21" x14ac:dyDescent="0.3">
      <c r="A665" s="5"/>
      <c r="B665" s="5"/>
      <c r="C665" s="5"/>
      <c r="D665" s="5"/>
      <c r="E665" s="5"/>
      <c r="F665" s="5"/>
      <c r="G665" s="5"/>
      <c r="H665" s="5"/>
      <c r="I665" s="5"/>
      <c r="J665" s="5"/>
      <c r="K665" s="5"/>
      <c r="L665" s="5"/>
      <c r="M665" s="5"/>
      <c r="N665" s="5"/>
      <c r="O665" s="5"/>
      <c r="P665" s="5"/>
      <c r="Q665" s="5"/>
      <c r="R665" s="5"/>
      <c r="S665" s="5"/>
      <c r="T665" s="5"/>
      <c r="U665"/>
    </row>
    <row r="666" spans="1:21" x14ac:dyDescent="0.3">
      <c r="A666" s="5"/>
      <c r="B666" s="5"/>
      <c r="C666" s="5"/>
      <c r="D666" s="5"/>
      <c r="E666" s="5"/>
      <c r="F666" s="5"/>
      <c r="G666" s="5"/>
      <c r="H666" s="5"/>
      <c r="I666" s="5"/>
      <c r="J666" s="5"/>
      <c r="K666" s="5"/>
      <c r="L666" s="5"/>
      <c r="M666" s="5"/>
      <c r="N666" s="5"/>
      <c r="O666" s="5"/>
      <c r="P666" s="5"/>
      <c r="Q666" s="5"/>
      <c r="R666" s="5"/>
      <c r="S666" s="5"/>
      <c r="T666" s="5"/>
      <c r="U666"/>
    </row>
    <row r="667" spans="1:21" x14ac:dyDescent="0.3">
      <c r="A667" s="5"/>
      <c r="B667" s="5"/>
      <c r="C667" s="5"/>
      <c r="D667" s="5"/>
      <c r="E667" s="5"/>
      <c r="F667" s="5"/>
      <c r="G667" s="5"/>
      <c r="H667" s="5"/>
      <c r="I667" s="5"/>
      <c r="J667" s="5"/>
      <c r="K667" s="5"/>
      <c r="L667" s="5"/>
      <c r="M667" s="5"/>
      <c r="N667" s="5"/>
      <c r="O667" s="5"/>
      <c r="P667" s="5"/>
      <c r="Q667" s="5"/>
      <c r="R667" s="5"/>
      <c r="S667" s="5"/>
      <c r="T667" s="5"/>
      <c r="U667"/>
    </row>
    <row r="668" spans="1:21" x14ac:dyDescent="0.3">
      <c r="A668" s="5"/>
      <c r="B668" s="5"/>
      <c r="C668" s="5"/>
      <c r="D668" s="5"/>
      <c r="E668" s="5"/>
      <c r="F668" s="5"/>
      <c r="G668" s="5"/>
      <c r="H668" s="5"/>
      <c r="I668" s="5"/>
      <c r="J668" s="5"/>
      <c r="K668" s="5"/>
      <c r="L668" s="5"/>
      <c r="M668" s="5"/>
      <c r="N668" s="5"/>
      <c r="O668" s="5"/>
      <c r="P668" s="5"/>
      <c r="Q668" s="5"/>
      <c r="R668" s="5"/>
      <c r="S668" s="5"/>
      <c r="T668" s="5"/>
      <c r="U668"/>
    </row>
    <row r="669" spans="1:21" x14ac:dyDescent="0.3">
      <c r="A669" s="5"/>
      <c r="B669" s="5"/>
      <c r="C669" s="5"/>
      <c r="D669" s="5"/>
      <c r="E669" s="5"/>
      <c r="F669" s="5"/>
      <c r="G669" s="5"/>
      <c r="H669" s="5"/>
      <c r="I669" s="5"/>
      <c r="J669" s="5"/>
      <c r="K669" s="5"/>
      <c r="L669" s="5"/>
      <c r="M669" s="5"/>
      <c r="N669" s="5"/>
      <c r="O669" s="5"/>
      <c r="P669" s="5"/>
      <c r="Q669" s="5"/>
      <c r="R669" s="5"/>
      <c r="S669" s="5"/>
      <c r="T669" s="5"/>
      <c r="U669"/>
    </row>
    <row r="670" spans="1:21" x14ac:dyDescent="0.3">
      <c r="A670" s="5"/>
      <c r="B670" s="5"/>
      <c r="C670" s="5"/>
      <c r="D670" s="5"/>
      <c r="E670" s="5"/>
      <c r="F670" s="5"/>
      <c r="G670" s="5"/>
      <c r="H670" s="5"/>
      <c r="I670" s="5"/>
      <c r="J670" s="5"/>
      <c r="K670" s="5"/>
      <c r="L670" s="5"/>
      <c r="M670" s="5"/>
      <c r="N670" s="5"/>
      <c r="O670" s="5"/>
      <c r="P670" s="5"/>
      <c r="Q670" s="5"/>
      <c r="R670" s="5"/>
      <c r="S670" s="5"/>
      <c r="T670" s="5"/>
      <c r="U670"/>
    </row>
    <row r="671" spans="1:21" x14ac:dyDescent="0.3">
      <c r="A671" s="5"/>
      <c r="B671" s="5"/>
      <c r="C671" s="5"/>
      <c r="D671" s="5"/>
      <c r="E671" s="5"/>
      <c r="F671" s="5"/>
      <c r="G671" s="5"/>
      <c r="H671" s="5"/>
      <c r="I671" s="5"/>
      <c r="J671" s="5"/>
      <c r="K671" s="5"/>
      <c r="L671" s="5"/>
      <c r="M671" s="5"/>
      <c r="N671" s="5"/>
      <c r="O671" s="5"/>
      <c r="P671" s="5"/>
      <c r="Q671" s="5"/>
      <c r="R671" s="5"/>
      <c r="S671" s="5"/>
      <c r="T671" s="5"/>
      <c r="U671"/>
    </row>
    <row r="672" spans="1:21" x14ac:dyDescent="0.3">
      <c r="A672" s="5"/>
      <c r="B672" s="5"/>
      <c r="C672" s="5"/>
      <c r="D672" s="5"/>
      <c r="E672" s="5"/>
      <c r="F672" s="5"/>
      <c r="G672" s="5"/>
      <c r="H672" s="5"/>
      <c r="I672" s="5"/>
      <c r="J672" s="5"/>
      <c r="K672" s="5"/>
      <c r="L672" s="5"/>
      <c r="M672" s="5"/>
      <c r="N672" s="5"/>
      <c r="O672" s="5"/>
      <c r="P672" s="5"/>
      <c r="Q672" s="5"/>
      <c r="R672" s="5"/>
      <c r="S672" s="5"/>
      <c r="T672" s="5"/>
      <c r="U672"/>
    </row>
    <row r="673" spans="1:21" x14ac:dyDescent="0.3">
      <c r="A673" s="5"/>
      <c r="B673" s="5"/>
      <c r="C673" s="5"/>
      <c r="D673" s="5"/>
      <c r="E673" s="5"/>
      <c r="F673" s="5"/>
      <c r="G673" s="5"/>
      <c r="H673" s="5"/>
      <c r="I673" s="5"/>
      <c r="J673" s="5"/>
      <c r="K673" s="5"/>
      <c r="L673" s="5"/>
      <c r="M673" s="5"/>
      <c r="N673" s="5"/>
      <c r="O673" s="5"/>
      <c r="P673" s="5"/>
      <c r="Q673" s="5"/>
      <c r="R673" s="5"/>
      <c r="S673" s="5"/>
      <c r="T673" s="5"/>
      <c r="U673"/>
    </row>
    <row r="674" spans="1:21" x14ac:dyDescent="0.3">
      <c r="A674" s="5"/>
      <c r="B674" s="5"/>
      <c r="C674" s="5"/>
      <c r="D674" s="5"/>
      <c r="E674" s="5"/>
      <c r="F674" s="5"/>
      <c r="G674" s="5"/>
      <c r="H674" s="5"/>
      <c r="I674" s="5"/>
      <c r="J674" s="5"/>
      <c r="K674" s="5"/>
      <c r="L674" s="5"/>
      <c r="M674" s="5"/>
      <c r="N674" s="5"/>
      <c r="O674" s="5"/>
      <c r="P674" s="5"/>
      <c r="Q674" s="5"/>
      <c r="R674" s="5"/>
      <c r="S674" s="5"/>
      <c r="T674" s="5"/>
      <c r="U674"/>
    </row>
    <row r="675" spans="1:21" x14ac:dyDescent="0.3">
      <c r="A675" s="5"/>
      <c r="B675" s="5"/>
      <c r="C675" s="5"/>
      <c r="D675" s="5"/>
      <c r="E675" s="5"/>
      <c r="F675" s="5"/>
      <c r="G675" s="5"/>
      <c r="H675" s="5"/>
      <c r="I675" s="5"/>
      <c r="J675" s="5"/>
      <c r="K675" s="5"/>
      <c r="L675" s="5"/>
      <c r="M675" s="5"/>
      <c r="N675" s="5"/>
      <c r="O675" s="5"/>
      <c r="P675" s="5"/>
      <c r="Q675" s="5"/>
      <c r="R675" s="5"/>
      <c r="S675" s="5"/>
      <c r="T675" s="5"/>
      <c r="U675"/>
    </row>
    <row r="676" spans="1:21" x14ac:dyDescent="0.3">
      <c r="A676" s="5"/>
      <c r="B676" s="5"/>
      <c r="C676" s="5"/>
      <c r="D676" s="5"/>
      <c r="E676" s="5"/>
      <c r="F676" s="5"/>
      <c r="G676" s="5"/>
      <c r="H676" s="5"/>
      <c r="I676" s="5"/>
      <c r="J676" s="5"/>
      <c r="K676" s="5"/>
      <c r="L676" s="5"/>
      <c r="M676" s="5"/>
      <c r="N676" s="5"/>
      <c r="O676" s="5"/>
      <c r="P676" s="5"/>
      <c r="Q676" s="5"/>
      <c r="R676" s="5"/>
      <c r="S676" s="5"/>
      <c r="T676" s="5"/>
      <c r="U676"/>
    </row>
    <row r="677" spans="1:21" x14ac:dyDescent="0.3">
      <c r="A677" s="5"/>
      <c r="B677" s="5"/>
      <c r="C677" s="5"/>
      <c r="D677" s="5"/>
      <c r="E677" s="5"/>
      <c r="F677" s="5"/>
      <c r="G677" s="5"/>
      <c r="H677" s="5"/>
      <c r="I677" s="5"/>
      <c r="J677" s="5"/>
      <c r="K677" s="5"/>
      <c r="L677" s="5"/>
      <c r="M677" s="5"/>
      <c r="N677" s="5"/>
      <c r="O677" s="5"/>
      <c r="P677" s="5"/>
      <c r="Q677" s="5"/>
      <c r="R677" s="5"/>
      <c r="S677" s="5"/>
      <c r="T677" s="5"/>
      <c r="U677"/>
    </row>
    <row r="678" spans="1:21" x14ac:dyDescent="0.3">
      <c r="A678" s="5"/>
      <c r="B678" s="5"/>
      <c r="C678" s="5"/>
      <c r="D678" s="5"/>
      <c r="E678" s="5"/>
      <c r="F678" s="5"/>
      <c r="G678" s="5"/>
      <c r="H678" s="5"/>
      <c r="I678" s="5"/>
      <c r="J678" s="5"/>
      <c r="K678" s="5"/>
      <c r="L678" s="5"/>
      <c r="M678" s="5"/>
      <c r="N678" s="5"/>
      <c r="O678" s="5"/>
      <c r="P678" s="5"/>
      <c r="Q678" s="5"/>
      <c r="R678" s="5"/>
      <c r="S678" s="5"/>
      <c r="T678" s="5"/>
      <c r="U678"/>
    </row>
    <row r="679" spans="1:21" x14ac:dyDescent="0.3">
      <c r="A679" s="5"/>
      <c r="B679" s="5"/>
      <c r="C679" s="5"/>
      <c r="D679" s="5"/>
      <c r="E679" s="5"/>
      <c r="F679" s="5"/>
      <c r="G679" s="5"/>
      <c r="H679" s="5"/>
      <c r="I679" s="5"/>
      <c r="J679" s="5"/>
      <c r="K679" s="5"/>
      <c r="L679" s="5"/>
      <c r="M679" s="5"/>
      <c r="N679" s="5"/>
      <c r="O679" s="5"/>
      <c r="P679" s="5"/>
      <c r="Q679" s="5"/>
      <c r="R679" s="5"/>
      <c r="S679" s="5"/>
      <c r="T679" s="5"/>
      <c r="U679"/>
    </row>
    <row r="680" spans="1:21" x14ac:dyDescent="0.3">
      <c r="A680" s="5"/>
      <c r="B680" s="5"/>
      <c r="C680" s="5"/>
      <c r="D680" s="5"/>
      <c r="E680" s="5"/>
      <c r="F680" s="5"/>
      <c r="G680" s="5"/>
      <c r="H680" s="5"/>
      <c r="I680" s="5"/>
      <c r="J680" s="5"/>
      <c r="K680" s="5"/>
      <c r="L680" s="5"/>
      <c r="M680" s="5"/>
      <c r="N680" s="5"/>
      <c r="O680" s="5"/>
      <c r="P680" s="5"/>
      <c r="Q680" s="5"/>
      <c r="R680" s="5"/>
      <c r="S680" s="5"/>
      <c r="T680" s="5"/>
      <c r="U680"/>
    </row>
    <row r="681" spans="1:21" x14ac:dyDescent="0.3">
      <c r="A681" s="5"/>
      <c r="B681" s="5"/>
      <c r="C681" s="5"/>
      <c r="D681" s="5"/>
      <c r="E681" s="5"/>
      <c r="F681" s="5"/>
      <c r="G681" s="5"/>
      <c r="H681" s="5"/>
      <c r="I681" s="5"/>
      <c r="J681" s="5"/>
      <c r="K681" s="5"/>
      <c r="L681" s="5"/>
      <c r="M681" s="5"/>
      <c r="N681" s="5"/>
      <c r="O681" s="5"/>
      <c r="P681" s="5"/>
      <c r="Q681" s="5"/>
      <c r="R681" s="5"/>
      <c r="S681" s="5"/>
      <c r="T681" s="5"/>
      <c r="U681"/>
    </row>
    <row r="682" spans="1:21" x14ac:dyDescent="0.3">
      <c r="A682" s="5"/>
      <c r="B682" s="5"/>
      <c r="C682" s="5"/>
      <c r="D682" s="5"/>
      <c r="E682" s="5"/>
      <c r="F682" s="5"/>
      <c r="G682" s="5"/>
      <c r="H682" s="5"/>
      <c r="I682" s="5"/>
      <c r="J682" s="5"/>
      <c r="K682" s="5"/>
      <c r="L682" s="5"/>
      <c r="M682" s="5"/>
      <c r="N682" s="5"/>
      <c r="O682" s="5"/>
      <c r="P682" s="5"/>
      <c r="Q682" s="5"/>
      <c r="R682" s="5"/>
      <c r="S682" s="5"/>
      <c r="T682" s="5"/>
      <c r="U682"/>
    </row>
    <row r="683" spans="1:21" x14ac:dyDescent="0.3">
      <c r="A683" s="5"/>
      <c r="B683" s="5"/>
      <c r="C683" s="5"/>
      <c r="D683" s="5"/>
      <c r="E683" s="5"/>
      <c r="F683" s="5"/>
      <c r="G683" s="5"/>
      <c r="H683" s="5"/>
      <c r="I683" s="5"/>
      <c r="J683" s="5"/>
      <c r="K683" s="5"/>
      <c r="L683" s="5"/>
      <c r="M683" s="5"/>
      <c r="N683" s="5"/>
      <c r="O683" s="5"/>
      <c r="P683" s="5"/>
      <c r="Q683" s="5"/>
      <c r="R683" s="5"/>
      <c r="S683" s="5"/>
      <c r="T683" s="5"/>
      <c r="U683"/>
    </row>
    <row r="684" spans="1:21" x14ac:dyDescent="0.3">
      <c r="A684" s="5"/>
      <c r="B684" s="5"/>
      <c r="C684" s="5"/>
      <c r="D684" s="5"/>
      <c r="E684" s="5"/>
      <c r="F684" s="5"/>
      <c r="G684" s="5"/>
      <c r="H684" s="5"/>
      <c r="I684" s="5"/>
      <c r="J684" s="5"/>
      <c r="K684" s="5"/>
      <c r="L684" s="5"/>
      <c r="M684" s="5"/>
      <c r="N684" s="5"/>
      <c r="O684" s="5"/>
      <c r="P684" s="5"/>
      <c r="Q684" s="5"/>
      <c r="R684" s="5"/>
      <c r="S684" s="5"/>
      <c r="T684" s="5"/>
      <c r="U684"/>
    </row>
    <row r="685" spans="1:21" x14ac:dyDescent="0.3">
      <c r="A685" s="5"/>
      <c r="B685" s="5"/>
      <c r="C685" s="5"/>
      <c r="D685" s="5"/>
      <c r="E685" s="5"/>
      <c r="F685" s="5"/>
      <c r="G685" s="5"/>
      <c r="H685" s="5"/>
      <c r="I685" s="5"/>
      <c r="J685" s="5"/>
      <c r="K685" s="5"/>
      <c r="L685" s="5"/>
      <c r="M685" s="5"/>
      <c r="N685" s="5"/>
      <c r="O685" s="5"/>
      <c r="P685" s="5"/>
      <c r="Q685" s="5"/>
      <c r="R685" s="5"/>
      <c r="S685" s="5"/>
      <c r="T685" s="5"/>
      <c r="U685"/>
    </row>
    <row r="686" spans="1:21" x14ac:dyDescent="0.3">
      <c r="A686" s="5"/>
      <c r="B686" s="5"/>
      <c r="C686" s="5"/>
      <c r="D686" s="5"/>
      <c r="E686" s="5"/>
      <c r="F686" s="5"/>
      <c r="G686" s="5"/>
      <c r="H686" s="5"/>
      <c r="I686" s="5"/>
      <c r="J686" s="5"/>
      <c r="K686" s="5"/>
      <c r="L686" s="5"/>
      <c r="M686" s="5"/>
      <c r="N686" s="5"/>
      <c r="O686" s="5"/>
      <c r="P686" s="5"/>
      <c r="Q686" s="5"/>
      <c r="R686" s="5"/>
      <c r="S686" s="5"/>
      <c r="T686" s="5"/>
      <c r="U686"/>
    </row>
    <row r="687" spans="1:21" x14ac:dyDescent="0.3">
      <c r="A687" s="5"/>
      <c r="B687" s="5"/>
      <c r="C687" s="5"/>
      <c r="D687" s="5"/>
      <c r="E687" s="5"/>
      <c r="F687" s="5"/>
      <c r="G687" s="5"/>
      <c r="H687" s="5"/>
      <c r="I687" s="5"/>
      <c r="J687" s="5"/>
      <c r="K687" s="5"/>
      <c r="L687" s="5"/>
      <c r="M687" s="5"/>
      <c r="N687" s="5"/>
      <c r="O687" s="5"/>
      <c r="P687" s="5"/>
      <c r="Q687" s="5"/>
      <c r="R687" s="5"/>
      <c r="S687" s="5"/>
      <c r="T687" s="5"/>
      <c r="U687"/>
    </row>
    <row r="688" spans="1:21" x14ac:dyDescent="0.3">
      <c r="A688" s="5"/>
      <c r="B688" s="5"/>
      <c r="C688" s="5"/>
      <c r="D688" s="5"/>
      <c r="E688" s="5"/>
      <c r="F688" s="5"/>
      <c r="G688" s="5"/>
      <c r="H688" s="5"/>
      <c r="I688" s="5"/>
      <c r="J688" s="5"/>
      <c r="K688" s="5"/>
      <c r="L688" s="5"/>
      <c r="M688" s="5"/>
      <c r="N688" s="5"/>
      <c r="O688" s="5"/>
      <c r="P688" s="5"/>
      <c r="Q688" s="5"/>
      <c r="R688" s="5"/>
      <c r="S688" s="5"/>
      <c r="T688" s="5"/>
      <c r="U688"/>
    </row>
    <row r="689" spans="1:21" x14ac:dyDescent="0.3">
      <c r="A689" s="5"/>
      <c r="B689" s="5"/>
      <c r="C689" s="5"/>
      <c r="D689" s="5"/>
      <c r="E689" s="5"/>
      <c r="F689" s="5"/>
      <c r="G689" s="5"/>
      <c r="H689" s="5"/>
      <c r="I689" s="5"/>
      <c r="J689" s="5"/>
      <c r="K689" s="5"/>
      <c r="L689" s="5"/>
      <c r="M689" s="5"/>
      <c r="N689" s="5"/>
      <c r="O689" s="5"/>
      <c r="P689" s="5"/>
      <c r="Q689" s="5"/>
      <c r="R689" s="5"/>
      <c r="S689" s="5"/>
      <c r="T689" s="5"/>
      <c r="U689"/>
    </row>
    <row r="690" spans="1:21" x14ac:dyDescent="0.3">
      <c r="A690" s="5"/>
      <c r="B690" s="5"/>
      <c r="C690" s="5"/>
      <c r="D690" s="5"/>
      <c r="E690" s="5"/>
      <c r="F690" s="5"/>
      <c r="G690" s="5"/>
      <c r="H690" s="5"/>
      <c r="I690" s="5"/>
      <c r="J690" s="5"/>
      <c r="K690" s="5"/>
      <c r="L690" s="5"/>
      <c r="M690" s="5"/>
      <c r="N690" s="5"/>
      <c r="O690" s="5"/>
      <c r="P690" s="5"/>
      <c r="Q690" s="5"/>
      <c r="R690" s="5"/>
      <c r="S690" s="5"/>
      <c r="T690" s="5"/>
      <c r="U690"/>
    </row>
    <row r="691" spans="1:21" x14ac:dyDescent="0.3">
      <c r="A691" s="5"/>
      <c r="B691" s="5"/>
      <c r="C691" s="5"/>
      <c r="D691" s="5"/>
      <c r="E691" s="5"/>
      <c r="F691" s="5"/>
      <c r="G691" s="5"/>
      <c r="H691" s="5"/>
      <c r="I691" s="5"/>
      <c r="J691" s="5"/>
      <c r="K691" s="5"/>
      <c r="L691" s="5"/>
      <c r="M691" s="5"/>
      <c r="N691" s="5"/>
      <c r="O691" s="5"/>
      <c r="P691" s="5"/>
      <c r="Q691" s="5"/>
      <c r="R691" s="5"/>
      <c r="S691" s="5"/>
      <c r="T691" s="5"/>
      <c r="U691"/>
    </row>
    <row r="692" spans="1:21" x14ac:dyDescent="0.3">
      <c r="A692" s="5"/>
      <c r="B692" s="5"/>
      <c r="C692" s="5"/>
      <c r="D692" s="5"/>
      <c r="E692" s="5"/>
      <c r="F692" s="5"/>
      <c r="G692" s="5"/>
      <c r="H692" s="5"/>
      <c r="I692" s="5"/>
      <c r="J692" s="5"/>
      <c r="K692" s="5"/>
      <c r="L692" s="5"/>
      <c r="M692" s="5"/>
      <c r="N692" s="5"/>
      <c r="O692" s="5"/>
      <c r="P692" s="5"/>
      <c r="Q692" s="5"/>
      <c r="R692" s="5"/>
      <c r="S692" s="5"/>
      <c r="T692" s="5"/>
      <c r="U692"/>
    </row>
    <row r="693" spans="1:21" x14ac:dyDescent="0.3">
      <c r="A693" s="5"/>
      <c r="B693" s="5"/>
      <c r="C693" s="5"/>
      <c r="D693" s="5"/>
      <c r="E693" s="5"/>
      <c r="F693" s="5"/>
      <c r="G693" s="5"/>
      <c r="H693" s="5"/>
      <c r="I693" s="5"/>
      <c r="J693" s="5"/>
      <c r="K693" s="5"/>
      <c r="L693" s="5"/>
      <c r="M693" s="5"/>
      <c r="N693" s="5"/>
      <c r="O693" s="5"/>
      <c r="P693" s="5"/>
      <c r="Q693" s="5"/>
      <c r="R693" s="5"/>
      <c r="S693" s="5"/>
      <c r="T693" s="5"/>
      <c r="U693"/>
    </row>
    <row r="694" spans="1:21" x14ac:dyDescent="0.3">
      <c r="A694" s="5"/>
      <c r="B694" s="5"/>
      <c r="C694" s="5"/>
      <c r="D694" s="5"/>
      <c r="E694" s="5"/>
      <c r="F694" s="5"/>
      <c r="G694" s="5"/>
      <c r="H694" s="5"/>
      <c r="I694" s="5"/>
      <c r="J694" s="5"/>
      <c r="K694" s="5"/>
      <c r="L694" s="5"/>
      <c r="M694" s="5"/>
      <c r="N694" s="5"/>
      <c r="O694" s="5"/>
      <c r="P694" s="5"/>
      <c r="Q694" s="5"/>
      <c r="R694" s="5"/>
      <c r="S694" s="5"/>
      <c r="T694" s="5"/>
      <c r="U694"/>
    </row>
    <row r="695" spans="1:21" x14ac:dyDescent="0.3">
      <c r="A695" s="5"/>
      <c r="B695" s="5"/>
      <c r="C695" s="5"/>
      <c r="D695" s="5"/>
      <c r="E695" s="5"/>
      <c r="F695" s="5"/>
      <c r="G695" s="5"/>
      <c r="H695" s="5"/>
      <c r="I695" s="5"/>
      <c r="J695" s="5"/>
      <c r="K695" s="5"/>
      <c r="L695" s="5"/>
      <c r="M695" s="5"/>
      <c r="N695" s="5"/>
      <c r="O695" s="5"/>
      <c r="P695" s="5"/>
      <c r="Q695" s="5"/>
      <c r="R695" s="5"/>
      <c r="S695" s="5"/>
      <c r="T695" s="5"/>
      <c r="U695"/>
    </row>
    <row r="696" spans="1:21" x14ac:dyDescent="0.3">
      <c r="A696" s="5"/>
      <c r="B696" s="5"/>
      <c r="C696" s="5"/>
      <c r="D696" s="5"/>
      <c r="E696" s="5"/>
      <c r="F696" s="5"/>
      <c r="G696" s="5"/>
      <c r="H696" s="5"/>
      <c r="I696" s="5"/>
      <c r="J696" s="5"/>
      <c r="K696" s="5"/>
      <c r="L696" s="5"/>
      <c r="M696" s="5"/>
      <c r="N696" s="5"/>
      <c r="O696" s="5"/>
      <c r="P696" s="5"/>
      <c r="Q696" s="5"/>
      <c r="R696" s="5"/>
      <c r="S696" s="5"/>
      <c r="T696" s="5"/>
      <c r="U696"/>
    </row>
    <row r="697" spans="1:21" x14ac:dyDescent="0.3">
      <c r="A697" s="5"/>
      <c r="B697" s="5"/>
      <c r="C697" s="5"/>
      <c r="D697" s="5"/>
      <c r="E697" s="5"/>
      <c r="F697" s="5"/>
      <c r="G697" s="5"/>
      <c r="H697" s="5"/>
      <c r="I697" s="5"/>
      <c r="J697" s="5"/>
      <c r="K697" s="5"/>
      <c r="L697" s="5"/>
      <c r="M697" s="5"/>
      <c r="N697" s="5"/>
      <c r="O697" s="5"/>
      <c r="P697" s="5"/>
      <c r="Q697" s="5"/>
      <c r="R697" s="5"/>
      <c r="S697" s="5"/>
      <c r="T697" s="5"/>
      <c r="U697"/>
    </row>
    <row r="698" spans="1:21" x14ac:dyDescent="0.3">
      <c r="A698" s="5"/>
      <c r="B698" s="5"/>
      <c r="C698" s="5"/>
      <c r="D698" s="5"/>
      <c r="E698" s="5"/>
      <c r="F698" s="5"/>
      <c r="G698" s="5"/>
      <c r="H698" s="5"/>
      <c r="I698" s="5"/>
      <c r="J698" s="5"/>
      <c r="K698" s="5"/>
      <c r="L698" s="5"/>
      <c r="M698" s="5"/>
      <c r="N698" s="5"/>
      <c r="O698" s="5"/>
      <c r="P698" s="5"/>
      <c r="Q698" s="5"/>
      <c r="R698" s="5"/>
      <c r="S698" s="5"/>
      <c r="T698" s="5"/>
      <c r="U698"/>
    </row>
    <row r="699" spans="1:21" x14ac:dyDescent="0.3">
      <c r="A699" s="5"/>
      <c r="B699" s="5"/>
      <c r="C699" s="5"/>
      <c r="D699" s="5"/>
      <c r="E699" s="5"/>
      <c r="F699" s="5"/>
      <c r="G699" s="5"/>
      <c r="H699" s="5"/>
      <c r="I699" s="5"/>
      <c r="J699" s="5"/>
      <c r="K699" s="5"/>
      <c r="L699" s="5"/>
      <c r="M699" s="5"/>
      <c r="N699" s="5"/>
      <c r="O699" s="5"/>
      <c r="P699" s="5"/>
      <c r="Q699" s="5"/>
      <c r="R699" s="5"/>
      <c r="S699" s="5"/>
      <c r="T699" s="5"/>
      <c r="U699"/>
    </row>
    <row r="700" spans="1:21" x14ac:dyDescent="0.3">
      <c r="A700" s="5"/>
      <c r="B700" s="5"/>
      <c r="C700" s="5"/>
      <c r="D700" s="5"/>
      <c r="E700" s="5"/>
      <c r="F700" s="5"/>
      <c r="G700" s="5"/>
      <c r="H700" s="5"/>
      <c r="I700" s="5"/>
      <c r="J700" s="5"/>
      <c r="K700" s="5"/>
      <c r="L700" s="5"/>
      <c r="M700" s="5"/>
      <c r="N700" s="5"/>
      <c r="O700" s="5"/>
      <c r="P700" s="5"/>
      <c r="Q700" s="5"/>
      <c r="R700" s="5"/>
      <c r="S700" s="5"/>
      <c r="T700" s="5"/>
      <c r="U700"/>
    </row>
    <row r="701" spans="1:21" x14ac:dyDescent="0.3">
      <c r="A701" s="5"/>
      <c r="B701" s="5"/>
      <c r="C701" s="5"/>
      <c r="D701" s="5"/>
      <c r="E701" s="5"/>
      <c r="F701" s="5"/>
      <c r="G701" s="5"/>
      <c r="H701" s="5"/>
      <c r="I701" s="5"/>
      <c r="J701" s="5"/>
      <c r="K701" s="5"/>
      <c r="L701" s="5"/>
      <c r="M701" s="5"/>
      <c r="N701" s="5"/>
      <c r="O701" s="5"/>
      <c r="P701" s="5"/>
      <c r="Q701" s="5"/>
      <c r="R701" s="5"/>
      <c r="S701" s="5"/>
      <c r="T701" s="5"/>
      <c r="U701"/>
    </row>
    <row r="702" spans="1:21" x14ac:dyDescent="0.3">
      <c r="A702" s="5"/>
      <c r="B702" s="5"/>
      <c r="C702" s="5"/>
      <c r="D702" s="5"/>
      <c r="E702" s="5"/>
      <c r="F702" s="5"/>
      <c r="G702" s="5"/>
      <c r="H702" s="5"/>
      <c r="I702" s="5"/>
      <c r="J702" s="5"/>
      <c r="K702" s="5"/>
      <c r="L702" s="5"/>
      <c r="M702" s="5"/>
      <c r="N702" s="5"/>
      <c r="O702" s="5"/>
      <c r="P702" s="5"/>
      <c r="Q702" s="5"/>
      <c r="R702" s="5"/>
      <c r="S702" s="5"/>
      <c r="T702" s="5"/>
      <c r="U702"/>
    </row>
    <row r="703" spans="1:21" x14ac:dyDescent="0.3">
      <c r="A703" s="5"/>
      <c r="B703" s="5"/>
      <c r="C703" s="5"/>
      <c r="D703" s="5"/>
      <c r="E703" s="5"/>
      <c r="F703" s="5"/>
      <c r="G703" s="5"/>
      <c r="H703" s="5"/>
      <c r="I703" s="5"/>
      <c r="J703" s="5"/>
      <c r="K703" s="5"/>
      <c r="L703" s="5"/>
      <c r="M703" s="5"/>
      <c r="N703" s="5"/>
      <c r="O703" s="5"/>
      <c r="P703" s="5"/>
      <c r="Q703" s="5"/>
      <c r="R703" s="5"/>
      <c r="S703" s="5"/>
      <c r="T703" s="5"/>
      <c r="U703"/>
    </row>
    <row r="704" spans="1:21" x14ac:dyDescent="0.3">
      <c r="A704" s="5"/>
      <c r="B704" s="5"/>
      <c r="C704" s="5"/>
      <c r="D704" s="5"/>
      <c r="E704" s="5"/>
      <c r="F704" s="5"/>
      <c r="G704" s="5"/>
      <c r="H704" s="5"/>
      <c r="I704" s="5"/>
      <c r="J704" s="5"/>
      <c r="K704" s="5"/>
      <c r="L704" s="5"/>
      <c r="M704" s="5"/>
      <c r="N704" s="5"/>
      <c r="O704" s="5"/>
      <c r="P704" s="5"/>
      <c r="Q704" s="5"/>
      <c r="R704" s="5"/>
      <c r="S704" s="5"/>
      <c r="T704" s="5"/>
      <c r="U704"/>
    </row>
    <row r="705" spans="1:21" x14ac:dyDescent="0.3">
      <c r="A705" s="5"/>
      <c r="B705" s="5"/>
      <c r="C705" s="5"/>
      <c r="D705" s="5"/>
      <c r="E705" s="5"/>
      <c r="F705" s="5"/>
      <c r="G705" s="5"/>
      <c r="H705" s="5"/>
      <c r="I705" s="5"/>
      <c r="J705" s="5"/>
      <c r="K705" s="5"/>
      <c r="L705" s="5"/>
      <c r="M705" s="5"/>
      <c r="N705" s="5"/>
      <c r="O705" s="5"/>
      <c r="P705" s="5"/>
      <c r="Q705" s="5"/>
      <c r="R705" s="5"/>
      <c r="S705" s="5"/>
      <c r="T705" s="5"/>
      <c r="U705"/>
    </row>
    <row r="706" spans="1:21" x14ac:dyDescent="0.3">
      <c r="A706" s="5"/>
      <c r="B706" s="5"/>
      <c r="C706" s="5"/>
      <c r="D706" s="5"/>
      <c r="E706" s="5"/>
      <c r="F706" s="5"/>
      <c r="G706" s="5"/>
      <c r="H706" s="5"/>
      <c r="I706" s="5"/>
      <c r="J706" s="5"/>
      <c r="K706" s="5"/>
      <c r="L706" s="5"/>
      <c r="M706" s="5"/>
      <c r="N706" s="5"/>
      <c r="O706" s="5"/>
      <c r="P706" s="5"/>
      <c r="Q706" s="5"/>
      <c r="R706" s="5"/>
      <c r="S706" s="5"/>
      <c r="T706" s="5"/>
      <c r="U706"/>
    </row>
    <row r="707" spans="1:21" x14ac:dyDescent="0.3">
      <c r="A707" s="5"/>
      <c r="B707" s="5"/>
      <c r="C707" s="5"/>
      <c r="D707" s="5"/>
      <c r="E707" s="5"/>
      <c r="F707" s="5"/>
      <c r="G707" s="5"/>
      <c r="H707" s="5"/>
      <c r="I707" s="5"/>
      <c r="J707" s="5"/>
      <c r="K707" s="5"/>
      <c r="L707" s="5"/>
      <c r="M707" s="5"/>
      <c r="N707" s="5"/>
      <c r="O707" s="5"/>
      <c r="P707" s="5"/>
      <c r="Q707" s="5"/>
      <c r="R707" s="5"/>
      <c r="S707" s="5"/>
      <c r="T707" s="5"/>
      <c r="U707"/>
    </row>
    <row r="708" spans="1:21" x14ac:dyDescent="0.3">
      <c r="A708" s="5"/>
      <c r="B708" s="5"/>
      <c r="C708" s="5"/>
      <c r="D708" s="5"/>
      <c r="E708" s="5"/>
      <c r="F708" s="5"/>
      <c r="G708" s="5"/>
      <c r="H708" s="5"/>
      <c r="I708" s="5"/>
      <c r="J708" s="5"/>
      <c r="K708" s="5"/>
      <c r="L708" s="5"/>
      <c r="M708" s="5"/>
      <c r="N708" s="5"/>
      <c r="O708" s="5"/>
      <c r="P708" s="5"/>
      <c r="Q708" s="5"/>
      <c r="R708" s="5"/>
      <c r="S708" s="5"/>
      <c r="T708" s="5"/>
      <c r="U708"/>
    </row>
    <row r="709" spans="1:21" x14ac:dyDescent="0.3">
      <c r="A709" s="5"/>
      <c r="B709" s="5"/>
      <c r="C709" s="5"/>
      <c r="D709" s="5"/>
      <c r="E709" s="5"/>
      <c r="F709" s="5"/>
      <c r="G709" s="5"/>
      <c r="H709" s="5"/>
      <c r="I709" s="5"/>
      <c r="J709" s="5"/>
      <c r="K709" s="5"/>
      <c r="L709" s="5"/>
      <c r="M709" s="5"/>
      <c r="N709" s="5"/>
      <c r="O709" s="5"/>
      <c r="P709" s="5"/>
      <c r="Q709" s="5"/>
      <c r="R709" s="5"/>
      <c r="S709" s="5"/>
      <c r="T709" s="5"/>
      <c r="U709"/>
    </row>
    <row r="710" spans="1:21" x14ac:dyDescent="0.3">
      <c r="A710" s="5"/>
      <c r="B710" s="5"/>
      <c r="C710" s="5"/>
      <c r="D710" s="5"/>
      <c r="E710" s="5"/>
      <c r="F710" s="5"/>
      <c r="G710" s="5"/>
      <c r="H710" s="5"/>
      <c r="I710" s="5"/>
      <c r="J710" s="5"/>
      <c r="K710" s="5"/>
      <c r="L710" s="5"/>
      <c r="M710" s="5"/>
      <c r="N710" s="5"/>
      <c r="O710" s="5"/>
      <c r="P710" s="5"/>
      <c r="Q710" s="5"/>
      <c r="R710" s="5"/>
      <c r="S710" s="5"/>
      <c r="T710" s="5"/>
      <c r="U710"/>
    </row>
    <row r="711" spans="1:21" x14ac:dyDescent="0.3">
      <c r="A711" s="5"/>
      <c r="B711" s="5"/>
      <c r="C711" s="5"/>
      <c r="D711" s="5"/>
      <c r="E711" s="5"/>
      <c r="F711" s="5"/>
      <c r="G711" s="5"/>
      <c r="H711" s="5"/>
      <c r="I711" s="5"/>
      <c r="J711" s="5"/>
      <c r="K711" s="5"/>
      <c r="L711" s="5"/>
      <c r="M711" s="5"/>
      <c r="N711" s="5"/>
      <c r="O711" s="5"/>
      <c r="P711" s="5"/>
      <c r="Q711" s="5"/>
      <c r="R711" s="5"/>
      <c r="S711" s="5"/>
      <c r="T711" s="5"/>
      <c r="U711"/>
    </row>
    <row r="712" spans="1:21" x14ac:dyDescent="0.3">
      <c r="A712" s="5"/>
      <c r="B712" s="5"/>
      <c r="C712" s="5"/>
      <c r="D712" s="5"/>
      <c r="E712" s="5"/>
      <c r="F712" s="5"/>
      <c r="G712" s="5"/>
      <c r="H712" s="5"/>
      <c r="I712" s="5"/>
      <c r="J712" s="5"/>
      <c r="K712" s="5"/>
      <c r="L712" s="5"/>
      <c r="M712" s="5"/>
      <c r="N712" s="5"/>
      <c r="O712" s="5"/>
      <c r="P712" s="5"/>
      <c r="Q712" s="5"/>
      <c r="R712" s="5"/>
      <c r="S712" s="5"/>
      <c r="T712" s="5"/>
      <c r="U712"/>
    </row>
    <row r="713" spans="1:21" x14ac:dyDescent="0.3">
      <c r="A713" s="5"/>
      <c r="B713" s="5"/>
      <c r="C713" s="5"/>
      <c r="D713" s="5"/>
      <c r="E713" s="5"/>
      <c r="F713" s="5"/>
      <c r="G713" s="5"/>
      <c r="H713" s="5"/>
      <c r="I713" s="5"/>
      <c r="J713" s="5"/>
      <c r="K713" s="5"/>
      <c r="L713" s="5"/>
      <c r="M713" s="5"/>
      <c r="N713" s="5"/>
      <c r="O713" s="5"/>
      <c r="P713" s="5"/>
      <c r="Q713" s="5"/>
      <c r="R713" s="5"/>
      <c r="S713" s="5"/>
      <c r="T713" s="5"/>
      <c r="U713"/>
    </row>
    <row r="714" spans="1:21" x14ac:dyDescent="0.3">
      <c r="A714" s="5"/>
      <c r="B714" s="5"/>
      <c r="C714" s="5"/>
      <c r="D714" s="5"/>
      <c r="E714" s="5"/>
      <c r="F714" s="5"/>
      <c r="G714" s="5"/>
      <c r="H714" s="5"/>
      <c r="I714" s="5"/>
      <c r="J714" s="5"/>
      <c r="K714" s="5"/>
      <c r="L714" s="5"/>
      <c r="M714" s="5"/>
      <c r="N714" s="5"/>
      <c r="O714" s="5"/>
      <c r="P714" s="5"/>
      <c r="Q714" s="5"/>
      <c r="R714" s="5"/>
      <c r="S714" s="5"/>
      <c r="T714" s="5"/>
      <c r="U714"/>
    </row>
    <row r="715" spans="1:21" x14ac:dyDescent="0.3">
      <c r="A715" s="5"/>
      <c r="B715" s="5"/>
      <c r="C715" s="5"/>
      <c r="D715" s="5"/>
      <c r="E715" s="5"/>
      <c r="F715" s="5"/>
      <c r="G715" s="5"/>
      <c r="H715" s="5"/>
      <c r="I715" s="5"/>
      <c r="J715" s="5"/>
      <c r="K715" s="5"/>
      <c r="L715" s="5"/>
      <c r="M715" s="5"/>
      <c r="N715" s="5"/>
      <c r="O715" s="5"/>
      <c r="P715" s="5"/>
      <c r="Q715" s="5"/>
      <c r="R715" s="5"/>
      <c r="S715" s="5"/>
      <c r="T715" s="5"/>
      <c r="U715"/>
    </row>
    <row r="716" spans="1:21" x14ac:dyDescent="0.3">
      <c r="A716" s="5"/>
      <c r="B716" s="5"/>
      <c r="C716" s="5"/>
      <c r="D716" s="5"/>
      <c r="E716" s="5"/>
      <c r="F716" s="5"/>
      <c r="G716" s="5"/>
      <c r="H716" s="5"/>
      <c r="I716" s="5"/>
      <c r="J716" s="5"/>
      <c r="K716" s="5"/>
      <c r="L716" s="5"/>
      <c r="M716" s="5"/>
      <c r="N716" s="5"/>
      <c r="O716" s="5"/>
      <c r="P716" s="5"/>
      <c r="Q716" s="5"/>
      <c r="R716" s="5"/>
      <c r="S716" s="5"/>
      <c r="T716" s="5"/>
      <c r="U716"/>
    </row>
    <row r="717" spans="1:21" x14ac:dyDescent="0.3">
      <c r="A717" s="5"/>
      <c r="B717" s="5"/>
      <c r="C717" s="5"/>
      <c r="D717" s="5"/>
      <c r="E717" s="5"/>
      <c r="F717" s="5"/>
      <c r="G717" s="5"/>
      <c r="H717" s="5"/>
      <c r="I717" s="5"/>
      <c r="J717" s="5"/>
      <c r="K717" s="5"/>
      <c r="L717" s="5"/>
      <c r="M717" s="5"/>
      <c r="N717" s="5"/>
      <c r="O717" s="5"/>
      <c r="P717" s="5"/>
      <c r="Q717" s="5"/>
      <c r="R717" s="5"/>
      <c r="S717" s="5"/>
      <c r="T717" s="5"/>
      <c r="U717"/>
    </row>
    <row r="718" spans="1:21" x14ac:dyDescent="0.3">
      <c r="A718" s="5"/>
      <c r="B718" s="5"/>
      <c r="C718" s="5"/>
      <c r="D718" s="5"/>
      <c r="E718" s="5"/>
      <c r="F718" s="5"/>
      <c r="G718" s="5"/>
      <c r="H718" s="5"/>
      <c r="I718" s="5"/>
      <c r="J718" s="5"/>
      <c r="K718" s="5"/>
      <c r="L718" s="5"/>
      <c r="M718" s="5"/>
      <c r="N718" s="5"/>
      <c r="O718" s="5"/>
      <c r="P718" s="5"/>
      <c r="Q718" s="5"/>
      <c r="R718" s="5"/>
      <c r="S718" s="5"/>
      <c r="T718" s="5"/>
      <c r="U718"/>
    </row>
    <row r="719" spans="1:21" x14ac:dyDescent="0.3">
      <c r="A719" s="5"/>
      <c r="B719" s="5"/>
      <c r="C719" s="5"/>
      <c r="D719" s="5"/>
      <c r="E719" s="5"/>
      <c r="F719" s="5"/>
      <c r="G719" s="5"/>
      <c r="H719" s="5"/>
      <c r="I719" s="5"/>
      <c r="J719" s="5"/>
      <c r="K719" s="5"/>
      <c r="L719" s="5"/>
      <c r="M719" s="5"/>
      <c r="N719" s="5"/>
      <c r="O719" s="5"/>
      <c r="P719" s="5"/>
      <c r="Q719" s="5"/>
      <c r="R719" s="5"/>
      <c r="S719" s="5"/>
      <c r="T719" s="5"/>
      <c r="U719"/>
    </row>
    <row r="720" spans="1:21" x14ac:dyDescent="0.3">
      <c r="A720" s="5"/>
      <c r="B720" s="5"/>
      <c r="C720" s="5"/>
      <c r="D720" s="5"/>
      <c r="E720" s="5"/>
      <c r="F720" s="5"/>
      <c r="G720" s="5"/>
      <c r="H720" s="5"/>
      <c r="I720" s="5"/>
      <c r="J720" s="5"/>
      <c r="K720" s="5"/>
      <c r="L720" s="5"/>
      <c r="M720" s="5"/>
      <c r="N720" s="5"/>
      <c r="O720" s="5"/>
      <c r="P720" s="5"/>
      <c r="Q720" s="5"/>
      <c r="R720" s="5"/>
      <c r="S720" s="5"/>
      <c r="T720" s="5"/>
      <c r="U720"/>
    </row>
    <row r="721" spans="1:21" x14ac:dyDescent="0.3">
      <c r="A721" s="5"/>
      <c r="B721" s="5"/>
      <c r="C721" s="5"/>
      <c r="D721" s="5"/>
      <c r="E721" s="5"/>
      <c r="F721" s="5"/>
      <c r="G721" s="5"/>
      <c r="H721" s="5"/>
      <c r="I721" s="5"/>
      <c r="J721" s="5"/>
      <c r="K721" s="5"/>
      <c r="L721" s="5"/>
      <c r="M721" s="5"/>
      <c r="N721" s="5"/>
      <c r="O721" s="5"/>
      <c r="P721" s="5"/>
      <c r="Q721" s="5"/>
      <c r="R721" s="5"/>
      <c r="S721" s="5"/>
      <c r="T721" s="5"/>
      <c r="U721"/>
    </row>
    <row r="722" spans="1:21" x14ac:dyDescent="0.3">
      <c r="A722" s="5"/>
      <c r="B722" s="5"/>
      <c r="C722" s="5"/>
      <c r="D722" s="5"/>
      <c r="E722" s="5"/>
      <c r="F722" s="5"/>
      <c r="G722" s="5"/>
      <c r="H722" s="5"/>
      <c r="I722" s="5"/>
      <c r="J722" s="5"/>
      <c r="K722" s="5"/>
      <c r="L722" s="5"/>
      <c r="M722" s="5"/>
      <c r="N722" s="5"/>
      <c r="O722" s="5"/>
      <c r="P722" s="5"/>
      <c r="Q722" s="5"/>
      <c r="R722" s="5"/>
      <c r="S722" s="5"/>
      <c r="T722" s="5"/>
      <c r="U722"/>
    </row>
    <row r="723" spans="1:21" x14ac:dyDescent="0.3">
      <c r="A723" s="5"/>
      <c r="B723" s="5"/>
      <c r="C723" s="5"/>
      <c r="D723" s="5"/>
      <c r="E723" s="5"/>
      <c r="F723" s="5"/>
      <c r="G723" s="5"/>
      <c r="H723" s="5"/>
      <c r="I723" s="5"/>
      <c r="J723" s="5"/>
      <c r="K723" s="5"/>
      <c r="L723" s="5"/>
      <c r="M723" s="5"/>
      <c r="N723" s="5"/>
      <c r="O723" s="5"/>
      <c r="P723" s="5"/>
      <c r="Q723" s="5"/>
      <c r="R723" s="5"/>
      <c r="S723" s="5"/>
      <c r="T723" s="5"/>
      <c r="U723"/>
    </row>
    <row r="724" spans="1:21" x14ac:dyDescent="0.3">
      <c r="A724" s="5"/>
      <c r="B724" s="5"/>
      <c r="C724" s="5"/>
      <c r="D724" s="5"/>
      <c r="E724" s="5"/>
      <c r="F724" s="5"/>
      <c r="G724" s="5"/>
      <c r="H724" s="5"/>
      <c r="I724" s="5"/>
      <c r="J724" s="5"/>
      <c r="K724" s="5"/>
      <c r="L724" s="5"/>
      <c r="M724" s="5"/>
      <c r="N724" s="5"/>
      <c r="O724" s="5"/>
      <c r="P724" s="5"/>
      <c r="Q724" s="5"/>
      <c r="R724" s="5"/>
      <c r="S724" s="5"/>
      <c r="T724" s="5"/>
      <c r="U724"/>
    </row>
    <row r="725" spans="1:21" x14ac:dyDescent="0.3">
      <c r="A725" s="5"/>
      <c r="B725" s="5"/>
      <c r="C725" s="5"/>
      <c r="D725" s="5"/>
      <c r="E725" s="5"/>
      <c r="F725" s="5"/>
      <c r="G725" s="5"/>
      <c r="H725" s="5"/>
      <c r="I725" s="5"/>
      <c r="J725" s="5"/>
      <c r="K725" s="5"/>
      <c r="L725" s="5"/>
      <c r="M725" s="5"/>
      <c r="N725" s="5"/>
      <c r="O725" s="5"/>
      <c r="P725" s="5"/>
      <c r="Q725" s="5"/>
      <c r="R725" s="5"/>
      <c r="S725" s="5"/>
      <c r="T725" s="5"/>
      <c r="U725"/>
    </row>
    <row r="726" spans="1:21" x14ac:dyDescent="0.3">
      <c r="A726" s="5"/>
      <c r="B726" s="5"/>
      <c r="C726" s="5"/>
      <c r="D726" s="5"/>
      <c r="E726" s="5"/>
      <c r="F726" s="5"/>
      <c r="G726" s="5"/>
      <c r="H726" s="5"/>
      <c r="I726" s="5"/>
      <c r="J726" s="5"/>
      <c r="K726" s="5"/>
      <c r="L726" s="5"/>
      <c r="M726" s="5"/>
      <c r="N726" s="5"/>
      <c r="O726" s="5"/>
      <c r="P726" s="5"/>
      <c r="Q726" s="5"/>
      <c r="R726" s="5"/>
      <c r="S726" s="5"/>
      <c r="T726" s="5"/>
      <c r="U726"/>
    </row>
    <row r="727" spans="1:21" x14ac:dyDescent="0.3">
      <c r="A727" s="5"/>
      <c r="B727" s="5"/>
      <c r="C727" s="5"/>
      <c r="D727" s="5"/>
      <c r="E727" s="5"/>
      <c r="F727" s="5"/>
      <c r="G727" s="5"/>
      <c r="H727" s="5"/>
      <c r="I727" s="5"/>
      <c r="J727" s="5"/>
      <c r="K727" s="5"/>
      <c r="L727" s="5"/>
      <c r="M727" s="5"/>
      <c r="N727" s="5"/>
      <c r="O727" s="5"/>
      <c r="P727" s="5"/>
      <c r="Q727" s="5"/>
      <c r="R727" s="5"/>
      <c r="S727" s="5"/>
      <c r="T727" s="5"/>
      <c r="U727"/>
    </row>
    <row r="728" spans="1:21" x14ac:dyDescent="0.3">
      <c r="A728" s="5"/>
      <c r="B728" s="5"/>
      <c r="C728" s="5"/>
      <c r="D728" s="5"/>
      <c r="E728" s="5"/>
      <c r="F728" s="5"/>
      <c r="G728" s="5"/>
      <c r="H728" s="5"/>
      <c r="I728" s="5"/>
      <c r="J728" s="5"/>
      <c r="K728" s="5"/>
      <c r="L728" s="5"/>
      <c r="M728" s="5"/>
      <c r="N728" s="5"/>
      <c r="O728" s="5"/>
      <c r="P728" s="5"/>
      <c r="Q728" s="5"/>
      <c r="R728" s="5"/>
      <c r="S728" s="5"/>
      <c r="T728" s="5"/>
      <c r="U728"/>
    </row>
    <row r="729" spans="1:21" x14ac:dyDescent="0.3">
      <c r="A729" s="5"/>
      <c r="B729" s="5"/>
      <c r="C729" s="5"/>
      <c r="D729" s="5"/>
      <c r="E729" s="5"/>
      <c r="F729" s="5"/>
      <c r="G729" s="5"/>
      <c r="H729" s="5"/>
      <c r="I729" s="5"/>
      <c r="J729" s="5"/>
      <c r="K729" s="5"/>
      <c r="L729" s="5"/>
      <c r="M729" s="5"/>
      <c r="N729" s="5"/>
      <c r="O729" s="5"/>
      <c r="P729" s="5"/>
      <c r="Q729" s="5"/>
      <c r="R729" s="5"/>
      <c r="S729" s="5"/>
      <c r="T729" s="5"/>
      <c r="U729"/>
    </row>
    <row r="730" spans="1:21" x14ac:dyDescent="0.3">
      <c r="A730" s="5"/>
      <c r="B730" s="5"/>
      <c r="C730" s="5"/>
      <c r="D730" s="5"/>
      <c r="E730" s="5"/>
      <c r="F730" s="5"/>
      <c r="G730" s="5"/>
      <c r="H730" s="5"/>
      <c r="I730" s="5"/>
      <c r="J730" s="5"/>
      <c r="K730" s="5"/>
      <c r="L730" s="5"/>
      <c r="M730" s="5"/>
      <c r="N730" s="5"/>
      <c r="O730" s="5"/>
      <c r="P730" s="5"/>
      <c r="Q730" s="5"/>
      <c r="R730" s="5"/>
      <c r="S730" s="5"/>
      <c r="T730" s="5"/>
      <c r="U730"/>
    </row>
    <row r="731" spans="1:21" x14ac:dyDescent="0.3">
      <c r="A731" s="5"/>
      <c r="B731" s="5"/>
      <c r="C731" s="5"/>
      <c r="D731" s="5"/>
      <c r="E731" s="5"/>
      <c r="F731" s="5"/>
      <c r="G731" s="5"/>
      <c r="H731" s="5"/>
      <c r="I731" s="5"/>
      <c r="J731" s="5"/>
      <c r="K731" s="5"/>
      <c r="L731" s="5"/>
      <c r="M731" s="5"/>
      <c r="N731" s="5"/>
      <c r="O731" s="5"/>
      <c r="P731" s="5"/>
      <c r="Q731" s="5"/>
      <c r="R731" s="5"/>
      <c r="S731" s="5"/>
      <c r="T731" s="5"/>
      <c r="U731"/>
    </row>
    <row r="732" spans="1:21" x14ac:dyDescent="0.3">
      <c r="A732" s="5"/>
      <c r="B732" s="5"/>
      <c r="C732" s="5"/>
      <c r="D732" s="5"/>
      <c r="E732" s="5"/>
      <c r="F732" s="5"/>
      <c r="G732" s="5"/>
      <c r="H732" s="5"/>
      <c r="I732" s="5"/>
      <c r="J732" s="5"/>
      <c r="K732" s="5"/>
      <c r="L732" s="5"/>
      <c r="M732" s="5"/>
      <c r="N732" s="5"/>
      <c r="O732" s="5"/>
      <c r="P732" s="5"/>
      <c r="Q732" s="5"/>
      <c r="R732" s="5"/>
      <c r="S732" s="5"/>
      <c r="T732" s="5"/>
      <c r="U732"/>
    </row>
    <row r="733" spans="1:21" x14ac:dyDescent="0.3">
      <c r="A733" s="5"/>
      <c r="B733" s="5"/>
      <c r="C733" s="5"/>
      <c r="D733" s="5"/>
      <c r="E733" s="5"/>
      <c r="F733" s="5"/>
      <c r="G733" s="5"/>
      <c r="H733" s="5"/>
      <c r="I733" s="5"/>
      <c r="J733" s="5"/>
      <c r="K733" s="5"/>
      <c r="L733" s="5"/>
      <c r="M733" s="5"/>
      <c r="N733" s="5"/>
      <c r="O733" s="5"/>
      <c r="P733" s="5"/>
      <c r="Q733" s="5"/>
      <c r="R733" s="5"/>
      <c r="S733" s="5"/>
      <c r="T733" s="5"/>
      <c r="U733"/>
    </row>
    <row r="734" spans="1:21" x14ac:dyDescent="0.3">
      <c r="A734" s="5"/>
      <c r="B734" s="5"/>
      <c r="C734" s="5"/>
      <c r="D734" s="5"/>
      <c r="E734" s="5"/>
      <c r="F734" s="5"/>
      <c r="G734" s="5"/>
      <c r="H734" s="5"/>
      <c r="I734" s="5"/>
      <c r="J734" s="5"/>
      <c r="K734" s="5"/>
      <c r="L734" s="5"/>
      <c r="M734" s="5"/>
      <c r="N734" s="5"/>
      <c r="O734" s="5"/>
      <c r="P734" s="5"/>
      <c r="Q734" s="5"/>
      <c r="R734" s="5"/>
      <c r="S734" s="5"/>
      <c r="T734" s="5"/>
      <c r="U734"/>
    </row>
    <row r="735" spans="1:21" x14ac:dyDescent="0.3">
      <c r="A735" s="5"/>
      <c r="B735" s="5"/>
      <c r="C735" s="5"/>
      <c r="D735" s="5"/>
      <c r="E735" s="5"/>
      <c r="F735" s="5"/>
      <c r="G735" s="5"/>
      <c r="H735" s="5"/>
      <c r="I735" s="5"/>
      <c r="J735" s="5"/>
      <c r="K735" s="5"/>
      <c r="L735" s="5"/>
      <c r="M735" s="5"/>
      <c r="N735" s="5"/>
      <c r="O735" s="5"/>
      <c r="P735" s="5"/>
      <c r="Q735" s="5"/>
      <c r="R735" s="5"/>
      <c r="S735" s="5"/>
      <c r="T735" s="5"/>
      <c r="U735"/>
    </row>
    <row r="736" spans="1:21" x14ac:dyDescent="0.3">
      <c r="A736" s="5"/>
      <c r="B736" s="5"/>
      <c r="C736" s="5"/>
      <c r="D736" s="5"/>
      <c r="E736" s="5"/>
      <c r="F736" s="5"/>
      <c r="G736" s="5"/>
      <c r="H736" s="5"/>
      <c r="I736" s="5"/>
      <c r="J736" s="5"/>
      <c r="K736" s="5"/>
      <c r="L736" s="5"/>
      <c r="M736" s="5"/>
      <c r="N736" s="5"/>
      <c r="O736" s="5"/>
      <c r="P736" s="5"/>
      <c r="Q736" s="5"/>
      <c r="R736" s="5"/>
      <c r="S736" s="5"/>
      <c r="T736" s="5"/>
      <c r="U736"/>
    </row>
    <row r="737" spans="1:21" x14ac:dyDescent="0.3">
      <c r="A737" s="5"/>
      <c r="B737" s="5"/>
      <c r="C737" s="5"/>
      <c r="D737" s="5"/>
      <c r="E737" s="5"/>
      <c r="F737" s="5"/>
      <c r="G737" s="5"/>
      <c r="H737" s="5"/>
      <c r="I737" s="5"/>
      <c r="J737" s="5"/>
      <c r="K737" s="5"/>
      <c r="L737" s="5"/>
      <c r="M737" s="5"/>
      <c r="N737" s="5"/>
      <c r="O737" s="5"/>
      <c r="P737" s="5"/>
      <c r="Q737" s="5"/>
      <c r="R737" s="5"/>
      <c r="S737" s="5"/>
      <c r="T737" s="5"/>
      <c r="U737"/>
    </row>
    <row r="738" spans="1:21" x14ac:dyDescent="0.3">
      <c r="A738" s="5"/>
      <c r="B738" s="5"/>
      <c r="C738" s="5"/>
      <c r="D738" s="5"/>
      <c r="E738" s="5"/>
      <c r="F738" s="5"/>
      <c r="G738" s="5"/>
      <c r="H738" s="5"/>
      <c r="I738" s="5"/>
      <c r="J738" s="5"/>
      <c r="K738" s="5"/>
      <c r="L738" s="5"/>
      <c r="M738" s="5"/>
      <c r="N738" s="5"/>
      <c r="O738" s="5"/>
      <c r="P738" s="5"/>
      <c r="Q738" s="5"/>
      <c r="R738" s="5"/>
      <c r="S738" s="5"/>
      <c r="T738" s="5"/>
      <c r="U738"/>
    </row>
    <row r="739" spans="1:21" x14ac:dyDescent="0.3">
      <c r="A739" s="5"/>
      <c r="B739" s="5"/>
      <c r="C739" s="5"/>
      <c r="D739" s="5"/>
      <c r="E739" s="5"/>
      <c r="F739" s="5"/>
      <c r="G739" s="5"/>
      <c r="H739" s="5"/>
      <c r="I739" s="5"/>
      <c r="J739" s="5"/>
      <c r="K739" s="5"/>
      <c r="L739" s="5"/>
      <c r="M739" s="5"/>
      <c r="N739" s="5"/>
      <c r="O739" s="5"/>
      <c r="P739" s="5"/>
      <c r="Q739" s="5"/>
      <c r="R739" s="5"/>
      <c r="S739" s="5"/>
      <c r="T739" s="5"/>
      <c r="U739"/>
    </row>
    <row r="740" spans="1:21" x14ac:dyDescent="0.3">
      <c r="A740" s="5"/>
      <c r="B740" s="5"/>
      <c r="C740" s="5"/>
      <c r="D740" s="5"/>
      <c r="E740" s="5"/>
      <c r="F740" s="5"/>
      <c r="G740" s="5"/>
      <c r="H740" s="5"/>
      <c r="I740" s="5"/>
      <c r="J740" s="5"/>
      <c r="K740" s="5"/>
      <c r="L740" s="5"/>
      <c r="M740" s="5"/>
      <c r="N740" s="5"/>
      <c r="O740" s="5"/>
      <c r="P740" s="5"/>
      <c r="Q740" s="5"/>
      <c r="R740" s="5"/>
      <c r="S740" s="5"/>
      <c r="T740" s="5"/>
      <c r="U740"/>
    </row>
    <row r="741" spans="1:21" x14ac:dyDescent="0.3">
      <c r="A741" s="5"/>
      <c r="B741" s="5"/>
      <c r="C741" s="5"/>
      <c r="D741" s="5"/>
      <c r="E741" s="5"/>
      <c r="F741" s="5"/>
      <c r="G741" s="5"/>
      <c r="H741" s="5"/>
      <c r="I741" s="5"/>
      <c r="J741" s="5"/>
      <c r="K741" s="5"/>
      <c r="L741" s="5"/>
      <c r="M741" s="5"/>
      <c r="N741" s="5"/>
      <c r="O741" s="5"/>
      <c r="P741" s="5"/>
      <c r="Q741" s="5"/>
      <c r="R741" s="5"/>
      <c r="S741" s="5"/>
      <c r="T741" s="5"/>
      <c r="U741"/>
    </row>
    <row r="742" spans="1:21" x14ac:dyDescent="0.3">
      <c r="A742" s="5"/>
      <c r="B742" s="5"/>
      <c r="C742" s="5"/>
      <c r="D742" s="5"/>
      <c r="E742" s="5"/>
      <c r="F742" s="5"/>
      <c r="G742" s="5"/>
      <c r="H742" s="5"/>
      <c r="I742" s="5"/>
      <c r="J742" s="5"/>
      <c r="K742" s="5"/>
      <c r="L742" s="5"/>
      <c r="M742" s="5"/>
      <c r="N742" s="5"/>
      <c r="O742" s="5"/>
      <c r="P742" s="5"/>
      <c r="Q742" s="5"/>
      <c r="R742" s="5"/>
      <c r="S742" s="5"/>
      <c r="T742" s="5"/>
      <c r="U742"/>
    </row>
    <row r="743" spans="1:21" x14ac:dyDescent="0.3">
      <c r="A743" s="5"/>
      <c r="B743" s="5"/>
      <c r="C743" s="5"/>
      <c r="D743" s="5"/>
      <c r="E743" s="5"/>
      <c r="F743" s="5"/>
      <c r="G743" s="5"/>
      <c r="H743" s="5"/>
      <c r="I743" s="5"/>
      <c r="J743" s="5"/>
      <c r="K743" s="5"/>
      <c r="L743" s="5"/>
      <c r="M743" s="5"/>
      <c r="N743" s="5"/>
      <c r="O743" s="5"/>
      <c r="P743" s="5"/>
      <c r="Q743" s="5"/>
      <c r="R743" s="5"/>
      <c r="S743" s="5"/>
      <c r="T743" s="5"/>
      <c r="U743"/>
    </row>
    <row r="744" spans="1:21" x14ac:dyDescent="0.3">
      <c r="A744" s="5"/>
      <c r="B744" s="5"/>
      <c r="C744" s="5"/>
      <c r="D744" s="5"/>
      <c r="E744" s="5"/>
      <c r="F744" s="5"/>
      <c r="G744" s="5"/>
      <c r="H744" s="5"/>
      <c r="I744" s="5"/>
      <c r="J744" s="5"/>
      <c r="K744" s="5"/>
      <c r="L744" s="5"/>
      <c r="M744" s="5"/>
      <c r="N744" s="5"/>
      <c r="O744" s="5"/>
      <c r="P744" s="5"/>
      <c r="Q744" s="5"/>
      <c r="R744" s="5"/>
      <c r="S744" s="5"/>
      <c r="T744" s="5"/>
      <c r="U744"/>
    </row>
    <row r="745" spans="1:21" x14ac:dyDescent="0.3">
      <c r="A745" s="5"/>
      <c r="B745" s="5"/>
      <c r="C745" s="5"/>
      <c r="D745" s="5"/>
      <c r="E745" s="5"/>
      <c r="F745" s="5"/>
      <c r="G745" s="5"/>
      <c r="H745" s="5"/>
      <c r="I745" s="5"/>
      <c r="J745" s="5"/>
      <c r="K745" s="5"/>
      <c r="L745" s="5"/>
      <c r="M745" s="5"/>
      <c r="N745" s="5"/>
      <c r="O745" s="5"/>
      <c r="P745" s="5"/>
      <c r="Q745" s="5"/>
      <c r="R745" s="5"/>
      <c r="S745" s="5"/>
      <c r="T745" s="5"/>
      <c r="U745"/>
    </row>
    <row r="746" spans="1:21" x14ac:dyDescent="0.3">
      <c r="A746" s="5"/>
      <c r="B746" s="5"/>
      <c r="C746" s="5"/>
      <c r="D746" s="5"/>
      <c r="E746" s="5"/>
      <c r="F746" s="5"/>
      <c r="G746" s="5"/>
      <c r="H746" s="5"/>
      <c r="I746" s="5"/>
      <c r="J746" s="5"/>
      <c r="K746" s="5"/>
      <c r="L746" s="5"/>
      <c r="M746" s="5"/>
      <c r="N746" s="5"/>
      <c r="O746" s="5"/>
      <c r="P746" s="5"/>
      <c r="Q746" s="5"/>
      <c r="R746" s="5"/>
      <c r="S746" s="5"/>
      <c r="T746" s="5"/>
      <c r="U746"/>
    </row>
    <row r="747" spans="1:21" x14ac:dyDescent="0.3">
      <c r="A747" s="5"/>
      <c r="B747" s="5"/>
      <c r="C747" s="5"/>
      <c r="D747" s="5"/>
      <c r="E747" s="5"/>
      <c r="F747" s="5"/>
      <c r="G747" s="5"/>
      <c r="H747" s="5"/>
      <c r="I747" s="5"/>
      <c r="J747" s="5"/>
      <c r="K747" s="5"/>
      <c r="L747" s="5"/>
      <c r="M747" s="5"/>
      <c r="N747" s="5"/>
      <c r="O747" s="5"/>
      <c r="P747" s="5"/>
      <c r="Q747" s="5"/>
      <c r="R747" s="5"/>
      <c r="S747" s="5"/>
      <c r="T747" s="5"/>
      <c r="U747"/>
    </row>
    <row r="748" spans="1:21" x14ac:dyDescent="0.3">
      <c r="A748" s="5"/>
      <c r="B748" s="5"/>
      <c r="C748" s="5"/>
      <c r="D748" s="5"/>
      <c r="E748" s="5"/>
      <c r="F748" s="5"/>
      <c r="G748" s="5"/>
      <c r="H748" s="5"/>
      <c r="I748" s="5"/>
      <c r="J748" s="5"/>
      <c r="K748" s="5"/>
      <c r="L748" s="5"/>
      <c r="M748" s="5"/>
      <c r="N748" s="5"/>
      <c r="O748" s="5"/>
      <c r="P748" s="5"/>
      <c r="Q748" s="5"/>
      <c r="R748" s="5"/>
      <c r="S748" s="5"/>
      <c r="T748" s="5"/>
      <c r="U748"/>
    </row>
    <row r="749" spans="1:21" x14ac:dyDescent="0.3">
      <c r="A749" s="5"/>
      <c r="B749" s="5"/>
      <c r="C749" s="5"/>
      <c r="D749" s="5"/>
      <c r="E749" s="5"/>
      <c r="F749" s="5"/>
      <c r="G749" s="5"/>
      <c r="H749" s="5"/>
      <c r="I749" s="5"/>
      <c r="J749" s="5"/>
      <c r="K749" s="5"/>
      <c r="L749" s="5"/>
      <c r="M749" s="5"/>
      <c r="N749" s="5"/>
      <c r="O749" s="5"/>
      <c r="P749" s="5"/>
      <c r="Q749" s="5"/>
      <c r="R749" s="5"/>
      <c r="S749" s="5"/>
      <c r="T749" s="5"/>
      <c r="U749"/>
    </row>
    <row r="750" spans="1:21" x14ac:dyDescent="0.3">
      <c r="A750" s="5"/>
      <c r="B750" s="5"/>
      <c r="C750" s="5"/>
      <c r="D750" s="5"/>
      <c r="E750" s="5"/>
      <c r="F750" s="5"/>
      <c r="G750" s="5"/>
      <c r="H750" s="5"/>
      <c r="I750" s="5"/>
      <c r="J750" s="5"/>
      <c r="K750" s="5"/>
      <c r="L750" s="5"/>
      <c r="M750" s="5"/>
      <c r="N750" s="5"/>
      <c r="O750" s="5"/>
      <c r="P750" s="5"/>
      <c r="Q750" s="5"/>
      <c r="R750" s="5"/>
      <c r="S750" s="5"/>
      <c r="T750" s="5"/>
      <c r="U750"/>
    </row>
    <row r="751" spans="1:21" x14ac:dyDescent="0.3">
      <c r="A751" s="5"/>
      <c r="B751" s="5"/>
      <c r="C751" s="5"/>
      <c r="D751" s="5"/>
      <c r="E751" s="5"/>
      <c r="F751" s="5"/>
      <c r="G751" s="5"/>
      <c r="H751" s="5"/>
      <c r="I751" s="5"/>
      <c r="J751" s="5"/>
      <c r="K751" s="5"/>
      <c r="L751" s="5"/>
      <c r="M751" s="5"/>
      <c r="N751" s="5"/>
      <c r="O751" s="5"/>
      <c r="P751" s="5"/>
      <c r="Q751" s="5"/>
      <c r="R751" s="5"/>
      <c r="S751" s="5"/>
      <c r="T751" s="5"/>
      <c r="U751"/>
    </row>
    <row r="752" spans="1:21" x14ac:dyDescent="0.3">
      <c r="A752" s="5"/>
      <c r="B752" s="5"/>
      <c r="C752" s="5"/>
      <c r="D752" s="5"/>
      <c r="E752" s="5"/>
      <c r="F752" s="5"/>
      <c r="G752" s="5"/>
      <c r="H752" s="5"/>
      <c r="I752" s="5"/>
      <c r="J752" s="5"/>
      <c r="K752" s="5"/>
      <c r="L752" s="5"/>
      <c r="M752" s="5"/>
      <c r="N752" s="5"/>
      <c r="O752" s="5"/>
      <c r="P752" s="5"/>
      <c r="Q752" s="5"/>
      <c r="R752" s="5"/>
      <c r="S752" s="5"/>
      <c r="T752" s="5"/>
      <c r="U752"/>
    </row>
    <row r="753" spans="1:21" x14ac:dyDescent="0.3">
      <c r="A753" s="5"/>
      <c r="B753" s="5"/>
      <c r="C753" s="5"/>
      <c r="D753" s="5"/>
      <c r="E753" s="5"/>
      <c r="F753" s="5"/>
      <c r="G753" s="5"/>
      <c r="H753" s="5"/>
      <c r="I753" s="5"/>
      <c r="J753" s="5"/>
      <c r="K753" s="5"/>
      <c r="L753" s="5"/>
      <c r="M753" s="5"/>
      <c r="N753" s="5"/>
      <c r="O753" s="5"/>
      <c r="P753" s="5"/>
      <c r="Q753" s="5"/>
      <c r="R753" s="5"/>
      <c r="S753" s="5"/>
      <c r="T753" s="5"/>
      <c r="U753"/>
    </row>
    <row r="754" spans="1:21" x14ac:dyDescent="0.3">
      <c r="A754" s="5"/>
      <c r="B754" s="5"/>
      <c r="C754" s="5"/>
      <c r="D754" s="5"/>
      <c r="E754" s="5"/>
      <c r="F754" s="5"/>
      <c r="G754" s="5"/>
      <c r="H754" s="5"/>
      <c r="I754" s="5"/>
      <c r="J754" s="5"/>
      <c r="K754" s="5"/>
      <c r="L754" s="5"/>
      <c r="M754" s="5"/>
      <c r="N754" s="5"/>
      <c r="O754" s="5"/>
      <c r="P754" s="5"/>
      <c r="Q754" s="5"/>
      <c r="R754" s="5"/>
      <c r="S754" s="5"/>
      <c r="T754" s="5"/>
      <c r="U754"/>
    </row>
    <row r="755" spans="1:21" x14ac:dyDescent="0.3">
      <c r="A755" s="5"/>
      <c r="B755" s="5"/>
      <c r="C755" s="5"/>
      <c r="D755" s="5"/>
      <c r="E755" s="5"/>
      <c r="F755" s="5"/>
      <c r="G755" s="5"/>
      <c r="H755" s="5"/>
      <c r="I755" s="5"/>
      <c r="J755" s="5"/>
      <c r="K755" s="5"/>
      <c r="L755" s="5"/>
      <c r="M755" s="5"/>
      <c r="N755" s="5"/>
      <c r="O755" s="5"/>
      <c r="P755" s="5"/>
      <c r="Q755" s="5"/>
      <c r="R755" s="5"/>
      <c r="S755" s="5"/>
      <c r="T755" s="5"/>
      <c r="U755"/>
    </row>
    <row r="756" spans="1:21" x14ac:dyDescent="0.3">
      <c r="A756" s="5"/>
      <c r="B756" s="5"/>
      <c r="C756" s="5"/>
      <c r="D756" s="5"/>
      <c r="E756" s="5"/>
      <c r="F756" s="5"/>
      <c r="G756" s="5"/>
      <c r="H756" s="5"/>
      <c r="I756" s="5"/>
      <c r="J756" s="5"/>
      <c r="K756" s="5"/>
      <c r="L756" s="5"/>
      <c r="M756" s="5"/>
      <c r="N756" s="5"/>
      <c r="O756" s="5"/>
      <c r="P756" s="5"/>
      <c r="Q756" s="5"/>
      <c r="R756" s="5"/>
      <c r="S756" s="5"/>
      <c r="T756" s="5"/>
      <c r="U756"/>
    </row>
    <row r="757" spans="1:21" x14ac:dyDescent="0.3">
      <c r="A757" s="5"/>
      <c r="B757" s="5"/>
      <c r="C757" s="5"/>
      <c r="D757" s="5"/>
      <c r="E757" s="5"/>
      <c r="F757" s="5"/>
      <c r="G757" s="5"/>
      <c r="H757" s="5"/>
      <c r="I757" s="5"/>
      <c r="J757" s="5"/>
      <c r="K757" s="5"/>
      <c r="L757" s="5"/>
      <c r="M757" s="5"/>
      <c r="N757" s="5"/>
      <c r="O757" s="5"/>
      <c r="P757" s="5"/>
      <c r="Q757" s="5"/>
      <c r="R757" s="5"/>
      <c r="S757" s="5"/>
      <c r="T757" s="5"/>
      <c r="U757"/>
    </row>
    <row r="758" spans="1:21" x14ac:dyDescent="0.3">
      <c r="A758" s="5"/>
      <c r="B758" s="5"/>
      <c r="C758" s="5"/>
      <c r="D758" s="5"/>
      <c r="E758" s="5"/>
      <c r="F758" s="5"/>
      <c r="G758" s="5"/>
      <c r="H758" s="5"/>
      <c r="I758" s="5"/>
      <c r="J758" s="5"/>
      <c r="K758" s="5"/>
      <c r="L758" s="5"/>
      <c r="M758" s="5"/>
      <c r="N758" s="5"/>
      <c r="O758" s="5"/>
      <c r="P758" s="5"/>
      <c r="Q758" s="5"/>
      <c r="R758" s="5"/>
      <c r="S758" s="5"/>
      <c r="T758" s="5"/>
      <c r="U758"/>
    </row>
    <row r="759" spans="1:21" x14ac:dyDescent="0.3">
      <c r="A759" s="5"/>
      <c r="B759" s="5"/>
      <c r="C759" s="5"/>
      <c r="D759" s="5"/>
      <c r="E759" s="5"/>
      <c r="F759" s="5"/>
      <c r="G759" s="5"/>
      <c r="H759" s="5"/>
      <c r="I759" s="5"/>
      <c r="J759" s="5"/>
      <c r="K759" s="5"/>
      <c r="L759" s="5"/>
      <c r="M759" s="5"/>
      <c r="N759" s="5"/>
      <c r="O759" s="5"/>
      <c r="P759" s="5"/>
      <c r="Q759" s="5"/>
      <c r="R759" s="5"/>
      <c r="S759" s="5"/>
      <c r="T759" s="5"/>
      <c r="U759"/>
    </row>
    <row r="760" spans="1:21" x14ac:dyDescent="0.3">
      <c r="A760" s="5"/>
      <c r="B760" s="5"/>
      <c r="C760" s="5"/>
      <c r="D760" s="5"/>
      <c r="E760" s="5"/>
      <c r="F760" s="5"/>
      <c r="G760" s="5"/>
      <c r="H760" s="5"/>
      <c r="I760" s="5"/>
      <c r="J760" s="5"/>
      <c r="K760" s="5"/>
      <c r="L760" s="5"/>
      <c r="M760" s="5"/>
      <c r="N760" s="5"/>
      <c r="O760" s="5"/>
      <c r="P760" s="5"/>
      <c r="Q760" s="5"/>
      <c r="R760" s="5"/>
      <c r="S760" s="5"/>
      <c r="T760" s="5"/>
      <c r="U760"/>
    </row>
    <row r="761" spans="1:21" x14ac:dyDescent="0.3">
      <c r="A761" s="5"/>
      <c r="B761" s="5"/>
      <c r="C761" s="5"/>
      <c r="D761" s="5"/>
      <c r="E761" s="5"/>
      <c r="F761" s="5"/>
      <c r="G761" s="5"/>
      <c r="H761" s="5"/>
      <c r="I761" s="5"/>
      <c r="J761" s="5"/>
      <c r="K761" s="5"/>
      <c r="L761" s="5"/>
      <c r="M761" s="5"/>
      <c r="N761" s="5"/>
      <c r="O761" s="5"/>
      <c r="P761" s="5"/>
      <c r="Q761" s="5"/>
      <c r="R761" s="5"/>
      <c r="S761" s="5"/>
      <c r="T761" s="5"/>
      <c r="U761"/>
    </row>
    <row r="762" spans="1:21" x14ac:dyDescent="0.3">
      <c r="A762" s="5"/>
      <c r="B762" s="5"/>
      <c r="C762" s="5"/>
      <c r="D762" s="5"/>
      <c r="E762" s="5"/>
      <c r="F762" s="5"/>
      <c r="G762" s="5"/>
      <c r="H762" s="5"/>
      <c r="I762" s="5"/>
      <c r="J762" s="5"/>
      <c r="K762" s="5"/>
      <c r="L762" s="5"/>
      <c r="M762" s="5"/>
      <c r="N762" s="5"/>
      <c r="O762" s="5"/>
      <c r="P762" s="5"/>
      <c r="Q762" s="5"/>
      <c r="R762" s="5"/>
      <c r="S762" s="5"/>
      <c r="T762" s="5"/>
      <c r="U762"/>
    </row>
    <row r="763" spans="1:21" x14ac:dyDescent="0.3">
      <c r="A763" s="5"/>
      <c r="B763" s="5"/>
      <c r="C763" s="5"/>
      <c r="D763" s="5"/>
      <c r="E763" s="5"/>
      <c r="F763" s="5"/>
      <c r="G763" s="5"/>
      <c r="H763" s="5"/>
      <c r="I763" s="5"/>
      <c r="J763" s="5"/>
      <c r="K763" s="5"/>
      <c r="L763" s="5"/>
      <c r="M763" s="5"/>
      <c r="N763" s="5"/>
      <c r="O763" s="5"/>
      <c r="P763" s="5"/>
      <c r="Q763" s="5"/>
      <c r="R763" s="5"/>
      <c r="S763" s="5"/>
      <c r="T763" s="5"/>
      <c r="U763"/>
    </row>
    <row r="764" spans="1:21" x14ac:dyDescent="0.3">
      <c r="A764" s="5"/>
      <c r="B764" s="5"/>
      <c r="C764" s="5"/>
      <c r="D764" s="5"/>
      <c r="E764" s="5"/>
      <c r="F764" s="5"/>
      <c r="G764" s="5"/>
      <c r="H764" s="5"/>
      <c r="I764" s="5"/>
      <c r="J764" s="5"/>
      <c r="K764" s="5"/>
      <c r="L764" s="5"/>
      <c r="M764" s="5"/>
      <c r="N764" s="5"/>
      <c r="O764" s="5"/>
      <c r="P764" s="5"/>
      <c r="Q764" s="5"/>
      <c r="R764" s="5"/>
      <c r="S764" s="5"/>
      <c r="T764" s="5"/>
      <c r="U764"/>
    </row>
    <row r="765" spans="1:21" x14ac:dyDescent="0.3">
      <c r="A765" s="5"/>
      <c r="B765" s="5"/>
      <c r="C765" s="5"/>
      <c r="D765" s="5"/>
      <c r="E765" s="5"/>
      <c r="F765" s="5"/>
      <c r="G765" s="5"/>
      <c r="H765" s="5"/>
      <c r="I765" s="5"/>
      <c r="J765" s="5"/>
      <c r="K765" s="5"/>
      <c r="L765" s="5"/>
      <c r="M765" s="5"/>
      <c r="N765" s="5"/>
      <c r="O765" s="5"/>
      <c r="P765" s="5"/>
      <c r="Q765" s="5"/>
      <c r="R765" s="5"/>
      <c r="S765" s="5"/>
      <c r="T765" s="5"/>
      <c r="U765"/>
    </row>
    <row r="766" spans="1:21" x14ac:dyDescent="0.3">
      <c r="A766" s="5"/>
      <c r="B766" s="5"/>
      <c r="C766" s="5"/>
      <c r="D766" s="5"/>
      <c r="E766" s="5"/>
      <c r="F766" s="5"/>
      <c r="G766" s="5"/>
      <c r="H766" s="5"/>
      <c r="I766" s="5"/>
      <c r="J766" s="5"/>
      <c r="K766" s="5"/>
      <c r="L766" s="5"/>
      <c r="M766" s="5"/>
      <c r="N766" s="5"/>
      <c r="O766" s="5"/>
      <c r="P766" s="5"/>
      <c r="Q766" s="5"/>
      <c r="R766" s="5"/>
      <c r="S766" s="5"/>
      <c r="T766" s="5"/>
      <c r="U766"/>
    </row>
    <row r="767" spans="1:21" x14ac:dyDescent="0.3">
      <c r="A767" s="5"/>
      <c r="B767" s="5"/>
      <c r="C767" s="5"/>
      <c r="D767" s="5"/>
      <c r="E767" s="5"/>
      <c r="F767" s="5"/>
      <c r="G767" s="5"/>
      <c r="H767" s="5"/>
      <c r="I767" s="5"/>
      <c r="J767" s="5"/>
      <c r="K767" s="5"/>
      <c r="L767" s="5"/>
      <c r="M767" s="5"/>
      <c r="N767" s="5"/>
      <c r="O767" s="5"/>
      <c r="P767" s="5"/>
      <c r="Q767" s="5"/>
      <c r="R767" s="5"/>
      <c r="S767" s="5"/>
      <c r="T767" s="5"/>
      <c r="U767"/>
    </row>
    <row r="768" spans="1:21" x14ac:dyDescent="0.3">
      <c r="A768" s="5"/>
      <c r="B768" s="5"/>
      <c r="C768" s="5"/>
      <c r="D768" s="5"/>
      <c r="E768" s="5"/>
      <c r="F768" s="5"/>
      <c r="G768" s="5"/>
      <c r="H768" s="5"/>
      <c r="I768" s="5"/>
      <c r="J768" s="5"/>
      <c r="K768" s="5"/>
      <c r="L768" s="5"/>
      <c r="M768" s="5"/>
      <c r="N768" s="5"/>
      <c r="O768" s="5"/>
      <c r="P768" s="5"/>
      <c r="Q768" s="5"/>
      <c r="R768" s="5"/>
      <c r="S768" s="5"/>
      <c r="T768" s="5"/>
      <c r="U768"/>
    </row>
    <row r="769" spans="1:21" x14ac:dyDescent="0.3">
      <c r="A769" s="5"/>
      <c r="B769" s="5"/>
      <c r="C769" s="5"/>
      <c r="D769" s="5"/>
      <c r="E769" s="5"/>
      <c r="F769" s="5"/>
      <c r="G769" s="5"/>
      <c r="H769" s="5"/>
      <c r="I769" s="5"/>
      <c r="J769" s="5"/>
      <c r="K769" s="5"/>
      <c r="L769" s="5"/>
      <c r="M769" s="5"/>
      <c r="N769" s="5"/>
      <c r="O769" s="5"/>
      <c r="P769" s="5"/>
      <c r="Q769" s="5"/>
      <c r="R769" s="5"/>
      <c r="S769" s="5"/>
      <c r="T769" s="5"/>
      <c r="U769"/>
    </row>
    <row r="770" spans="1:21" x14ac:dyDescent="0.3">
      <c r="A770" s="5"/>
      <c r="B770" s="5"/>
      <c r="C770" s="5"/>
      <c r="D770" s="5"/>
      <c r="E770" s="5"/>
      <c r="F770" s="5"/>
      <c r="G770" s="5"/>
      <c r="H770" s="5"/>
      <c r="I770" s="5"/>
      <c r="J770" s="5"/>
      <c r="K770" s="5"/>
      <c r="L770" s="5"/>
      <c r="M770" s="5"/>
      <c r="N770" s="5"/>
      <c r="O770" s="5"/>
      <c r="P770" s="5"/>
      <c r="Q770" s="5"/>
      <c r="R770" s="5"/>
      <c r="S770" s="5"/>
      <c r="T770" s="5"/>
      <c r="U770"/>
    </row>
    <row r="771" spans="1:21" x14ac:dyDescent="0.3">
      <c r="A771" s="5"/>
      <c r="B771" s="5"/>
      <c r="C771" s="5"/>
      <c r="D771" s="5"/>
      <c r="E771" s="5"/>
      <c r="F771" s="5"/>
      <c r="G771" s="5"/>
      <c r="H771" s="5"/>
      <c r="I771" s="5"/>
      <c r="J771" s="5"/>
      <c r="K771" s="5"/>
      <c r="L771" s="5"/>
      <c r="M771" s="5"/>
      <c r="N771" s="5"/>
      <c r="O771" s="5"/>
      <c r="P771" s="5"/>
      <c r="Q771" s="5"/>
      <c r="R771" s="5"/>
      <c r="S771" s="5"/>
      <c r="T771" s="5"/>
      <c r="U771"/>
    </row>
    <row r="772" spans="1:21" x14ac:dyDescent="0.3">
      <c r="A772" s="5"/>
      <c r="B772" s="5"/>
      <c r="C772" s="5"/>
      <c r="D772" s="5"/>
      <c r="E772" s="5"/>
      <c r="F772" s="5"/>
      <c r="G772" s="5"/>
      <c r="H772" s="5"/>
      <c r="I772" s="5"/>
      <c r="J772" s="5"/>
      <c r="K772" s="5"/>
      <c r="L772" s="5"/>
      <c r="M772" s="5"/>
      <c r="N772" s="5"/>
      <c r="O772" s="5"/>
      <c r="P772" s="5"/>
      <c r="Q772" s="5"/>
      <c r="R772" s="5"/>
      <c r="S772" s="5"/>
      <c r="T772" s="5"/>
      <c r="U772"/>
    </row>
    <row r="773" spans="1:21" x14ac:dyDescent="0.3">
      <c r="A773" s="5"/>
      <c r="B773" s="5"/>
      <c r="C773" s="5"/>
      <c r="D773" s="5"/>
      <c r="E773" s="5"/>
      <c r="F773" s="5"/>
      <c r="G773" s="5"/>
      <c r="H773" s="5"/>
      <c r="I773" s="5"/>
      <c r="J773" s="5"/>
      <c r="K773" s="5"/>
      <c r="L773" s="5"/>
      <c r="M773" s="5"/>
      <c r="N773" s="5"/>
      <c r="O773" s="5"/>
      <c r="P773" s="5"/>
      <c r="Q773" s="5"/>
      <c r="R773" s="5"/>
      <c r="S773" s="5"/>
      <c r="T773" s="5"/>
      <c r="U773"/>
    </row>
    <row r="774" spans="1:21" x14ac:dyDescent="0.3">
      <c r="A774" s="5"/>
      <c r="B774" s="5"/>
      <c r="C774" s="5"/>
      <c r="D774" s="5"/>
      <c r="E774" s="5"/>
      <c r="F774" s="5"/>
      <c r="G774" s="5"/>
      <c r="H774" s="5"/>
      <c r="I774" s="5"/>
      <c r="J774" s="5"/>
      <c r="K774" s="5"/>
      <c r="L774" s="5"/>
      <c r="M774" s="5"/>
      <c r="N774" s="5"/>
      <c r="O774" s="5"/>
      <c r="P774" s="5"/>
      <c r="Q774" s="5"/>
      <c r="R774" s="5"/>
      <c r="S774" s="5"/>
      <c r="T774" s="5"/>
      <c r="U774"/>
    </row>
    <row r="775" spans="1:21" x14ac:dyDescent="0.3">
      <c r="A775" s="5"/>
      <c r="B775" s="5"/>
      <c r="C775" s="5"/>
      <c r="D775" s="5"/>
      <c r="E775" s="5"/>
      <c r="F775" s="5"/>
      <c r="G775" s="5"/>
      <c r="H775" s="5"/>
      <c r="I775" s="5"/>
      <c r="J775" s="5"/>
      <c r="K775" s="5"/>
      <c r="L775" s="5"/>
      <c r="M775" s="5"/>
      <c r="N775" s="5"/>
      <c r="O775" s="5"/>
      <c r="P775" s="5"/>
      <c r="Q775" s="5"/>
      <c r="R775" s="5"/>
      <c r="S775" s="5"/>
      <c r="T775" s="5"/>
      <c r="U775"/>
    </row>
    <row r="776" spans="1:21" x14ac:dyDescent="0.3">
      <c r="A776" s="5"/>
      <c r="B776" s="5"/>
      <c r="C776" s="5"/>
      <c r="D776" s="5"/>
      <c r="E776" s="5"/>
      <c r="F776" s="5"/>
      <c r="G776" s="5"/>
      <c r="H776" s="5"/>
      <c r="I776" s="5"/>
      <c r="J776" s="5"/>
      <c r="K776" s="5"/>
      <c r="L776" s="5"/>
      <c r="M776" s="5"/>
      <c r="N776" s="5"/>
      <c r="O776" s="5"/>
      <c r="P776" s="5"/>
      <c r="Q776" s="5"/>
      <c r="R776" s="5"/>
      <c r="S776" s="5"/>
      <c r="T776" s="5"/>
      <c r="U776"/>
    </row>
    <row r="777" spans="1:21" x14ac:dyDescent="0.3">
      <c r="A777" s="5"/>
      <c r="B777" s="5"/>
      <c r="C777" s="5"/>
      <c r="D777" s="5"/>
      <c r="E777" s="5"/>
      <c r="F777" s="5"/>
      <c r="G777" s="5"/>
      <c r="H777" s="5"/>
      <c r="I777" s="5"/>
      <c r="J777" s="5"/>
      <c r="K777" s="5"/>
      <c r="L777" s="5"/>
      <c r="M777" s="5"/>
      <c r="N777" s="5"/>
      <c r="O777" s="5"/>
      <c r="P777" s="5"/>
      <c r="Q777" s="5"/>
      <c r="R777" s="5"/>
      <c r="S777" s="5"/>
      <c r="T777" s="5"/>
      <c r="U777"/>
    </row>
    <row r="778" spans="1:21" x14ac:dyDescent="0.3">
      <c r="A778" s="5"/>
      <c r="B778" s="5"/>
      <c r="C778" s="5"/>
      <c r="D778" s="5"/>
      <c r="E778" s="5"/>
      <c r="F778" s="5"/>
      <c r="G778" s="5"/>
      <c r="H778" s="5"/>
      <c r="I778" s="5"/>
      <c r="J778" s="5"/>
      <c r="K778" s="5"/>
      <c r="L778" s="5"/>
      <c r="M778" s="5"/>
      <c r="N778" s="5"/>
      <c r="O778" s="5"/>
      <c r="P778" s="5"/>
      <c r="Q778" s="5"/>
      <c r="R778" s="5"/>
      <c r="S778" s="5"/>
      <c r="T778" s="5"/>
      <c r="U778"/>
    </row>
    <row r="779" spans="1:21" x14ac:dyDescent="0.3">
      <c r="A779" s="5"/>
      <c r="B779" s="5"/>
      <c r="C779" s="5"/>
      <c r="D779" s="5"/>
      <c r="E779" s="5"/>
      <c r="F779" s="5"/>
      <c r="G779" s="5"/>
      <c r="H779" s="5"/>
      <c r="I779" s="5"/>
      <c r="J779" s="5"/>
      <c r="K779" s="5"/>
      <c r="L779" s="5"/>
      <c r="M779" s="5"/>
      <c r="N779" s="5"/>
      <c r="O779" s="5"/>
      <c r="P779" s="5"/>
      <c r="Q779" s="5"/>
      <c r="R779" s="5"/>
      <c r="S779" s="5"/>
      <c r="T779" s="5"/>
      <c r="U779"/>
    </row>
    <row r="780" spans="1:21" x14ac:dyDescent="0.3">
      <c r="A780" s="5"/>
      <c r="B780" s="5"/>
      <c r="C780" s="5"/>
      <c r="D780" s="5"/>
      <c r="E780" s="5"/>
      <c r="F780" s="5"/>
      <c r="G780" s="5"/>
      <c r="H780" s="5"/>
      <c r="I780" s="5"/>
      <c r="J780" s="5"/>
      <c r="K780" s="5"/>
      <c r="L780" s="5"/>
      <c r="M780" s="5"/>
      <c r="N780" s="5"/>
      <c r="O780" s="5"/>
      <c r="P780" s="5"/>
      <c r="Q780" s="5"/>
      <c r="R780" s="5"/>
      <c r="S780" s="5"/>
      <c r="T780" s="5"/>
      <c r="U780"/>
    </row>
    <row r="781" spans="1:21" x14ac:dyDescent="0.3">
      <c r="A781" s="5"/>
      <c r="B781" s="5"/>
      <c r="C781" s="5"/>
      <c r="D781" s="5"/>
      <c r="E781" s="5"/>
      <c r="F781" s="5"/>
      <c r="G781" s="5"/>
      <c r="H781" s="5"/>
      <c r="I781" s="5"/>
      <c r="J781" s="5"/>
      <c r="K781" s="5"/>
      <c r="L781" s="5"/>
      <c r="M781" s="5"/>
      <c r="N781" s="5"/>
      <c r="O781" s="5"/>
      <c r="P781" s="5"/>
      <c r="Q781" s="5"/>
      <c r="R781" s="5"/>
      <c r="S781" s="5"/>
      <c r="T781" s="5"/>
      <c r="U781"/>
    </row>
    <row r="782" spans="1:21" x14ac:dyDescent="0.3">
      <c r="A782" s="5"/>
      <c r="B782" s="5"/>
      <c r="C782" s="5"/>
      <c r="D782" s="5"/>
      <c r="E782" s="5"/>
      <c r="F782" s="5"/>
      <c r="G782" s="5"/>
      <c r="H782" s="5"/>
      <c r="I782" s="5"/>
      <c r="J782" s="5"/>
      <c r="K782" s="5"/>
      <c r="L782" s="5"/>
      <c r="M782" s="5"/>
      <c r="N782" s="5"/>
      <c r="O782" s="5"/>
      <c r="P782" s="5"/>
      <c r="Q782" s="5"/>
      <c r="R782" s="5"/>
      <c r="S782" s="5"/>
      <c r="T782" s="5"/>
      <c r="U782"/>
    </row>
    <row r="783" spans="1:21" x14ac:dyDescent="0.3">
      <c r="A783" s="5"/>
      <c r="B783" s="5"/>
      <c r="C783" s="5"/>
      <c r="D783" s="5"/>
      <c r="E783" s="5"/>
      <c r="F783" s="5"/>
      <c r="G783" s="5"/>
      <c r="H783" s="5"/>
      <c r="I783" s="5"/>
      <c r="J783" s="5"/>
      <c r="K783" s="5"/>
      <c r="L783" s="5"/>
      <c r="M783" s="5"/>
      <c r="N783" s="5"/>
      <c r="O783" s="5"/>
      <c r="P783" s="5"/>
      <c r="Q783" s="5"/>
      <c r="R783" s="5"/>
      <c r="S783" s="5"/>
      <c r="T783" s="5"/>
      <c r="U783"/>
    </row>
    <row r="784" spans="1:21" x14ac:dyDescent="0.3">
      <c r="A784" s="5"/>
      <c r="B784" s="5"/>
      <c r="C784" s="5"/>
      <c r="D784" s="5"/>
      <c r="E784" s="5"/>
      <c r="F784" s="5"/>
      <c r="G784" s="5"/>
      <c r="H784" s="5"/>
      <c r="I784" s="5"/>
      <c r="J784" s="5"/>
      <c r="K784" s="5"/>
      <c r="L784" s="5"/>
      <c r="M784" s="5"/>
      <c r="N784" s="5"/>
      <c r="O784" s="5"/>
      <c r="P784" s="5"/>
      <c r="Q784" s="5"/>
      <c r="R784" s="5"/>
      <c r="S784" s="5"/>
      <c r="T784" s="5"/>
      <c r="U784"/>
    </row>
    <row r="785" spans="1:21" x14ac:dyDescent="0.3">
      <c r="A785" s="5"/>
      <c r="B785" s="5"/>
      <c r="C785" s="5"/>
      <c r="D785" s="5"/>
      <c r="E785" s="5"/>
      <c r="F785" s="5"/>
      <c r="G785" s="5"/>
      <c r="H785" s="5"/>
      <c r="I785" s="5"/>
      <c r="J785" s="5"/>
      <c r="K785" s="5"/>
      <c r="L785" s="5"/>
      <c r="M785" s="5"/>
      <c r="N785" s="5"/>
      <c r="O785" s="5"/>
      <c r="P785" s="5"/>
      <c r="Q785" s="5"/>
      <c r="R785" s="5"/>
      <c r="S785" s="5"/>
      <c r="T785" s="5"/>
      <c r="U785"/>
    </row>
    <row r="786" spans="1:21" x14ac:dyDescent="0.3">
      <c r="A786" s="5"/>
      <c r="B786" s="5"/>
      <c r="C786" s="5"/>
      <c r="D786" s="5"/>
      <c r="E786" s="5"/>
      <c r="F786" s="5"/>
      <c r="G786" s="5"/>
      <c r="H786" s="5"/>
      <c r="I786" s="5"/>
      <c r="J786" s="5"/>
      <c r="K786" s="5"/>
      <c r="L786" s="5"/>
      <c r="M786" s="5"/>
      <c r="N786" s="5"/>
      <c r="O786" s="5"/>
      <c r="P786" s="5"/>
      <c r="Q786" s="5"/>
      <c r="R786" s="5"/>
      <c r="S786" s="5"/>
      <c r="T786" s="5"/>
      <c r="U786"/>
    </row>
    <row r="787" spans="1:21" x14ac:dyDescent="0.3">
      <c r="A787" s="5"/>
      <c r="B787" s="5"/>
      <c r="C787" s="5"/>
      <c r="D787" s="5"/>
      <c r="E787" s="5"/>
      <c r="F787" s="5"/>
      <c r="G787" s="5"/>
      <c r="H787" s="5"/>
      <c r="I787" s="5"/>
      <c r="J787" s="5"/>
      <c r="K787" s="5"/>
      <c r="L787" s="5"/>
      <c r="M787" s="5"/>
      <c r="N787" s="5"/>
      <c r="O787" s="5"/>
      <c r="P787" s="5"/>
      <c r="Q787" s="5"/>
      <c r="R787" s="5"/>
      <c r="S787" s="5"/>
      <c r="T787" s="5"/>
      <c r="U787"/>
    </row>
    <row r="788" spans="1:21" x14ac:dyDescent="0.3">
      <c r="A788" s="5"/>
      <c r="B788" s="5"/>
      <c r="C788" s="5"/>
      <c r="D788" s="5"/>
      <c r="E788" s="5"/>
      <c r="F788" s="5"/>
      <c r="G788" s="5"/>
      <c r="H788" s="5"/>
      <c r="I788" s="5"/>
      <c r="J788" s="5"/>
      <c r="K788" s="5"/>
      <c r="L788" s="5"/>
      <c r="M788" s="5"/>
      <c r="N788" s="5"/>
      <c r="O788" s="5"/>
      <c r="P788" s="5"/>
      <c r="Q788" s="5"/>
      <c r="R788" s="5"/>
      <c r="S788" s="5"/>
      <c r="T788" s="5"/>
      <c r="U788"/>
    </row>
    <row r="789" spans="1:21" x14ac:dyDescent="0.3">
      <c r="A789" s="5"/>
      <c r="B789" s="5"/>
      <c r="C789" s="5"/>
      <c r="D789" s="5"/>
      <c r="E789" s="5"/>
      <c r="F789" s="5"/>
      <c r="G789" s="5"/>
      <c r="H789" s="5"/>
      <c r="I789" s="5"/>
      <c r="J789" s="5"/>
      <c r="K789" s="5"/>
      <c r="L789" s="5"/>
      <c r="M789" s="5"/>
      <c r="N789" s="5"/>
      <c r="O789" s="5"/>
      <c r="P789" s="5"/>
      <c r="Q789" s="5"/>
      <c r="R789" s="5"/>
      <c r="S789" s="5"/>
      <c r="T789" s="5"/>
      <c r="U789"/>
    </row>
    <row r="790" spans="1:21" x14ac:dyDescent="0.3">
      <c r="A790" s="5"/>
      <c r="B790" s="5"/>
      <c r="C790" s="5"/>
      <c r="D790" s="5"/>
      <c r="E790" s="5"/>
      <c r="F790" s="5"/>
      <c r="G790" s="5"/>
      <c r="H790" s="5"/>
      <c r="I790" s="5"/>
      <c r="J790" s="5"/>
      <c r="K790" s="5"/>
      <c r="L790" s="5"/>
      <c r="M790" s="5"/>
      <c r="N790" s="5"/>
      <c r="O790" s="5"/>
      <c r="P790" s="5"/>
      <c r="Q790" s="5"/>
      <c r="R790" s="5"/>
      <c r="S790" s="5"/>
      <c r="T790" s="5"/>
      <c r="U790"/>
    </row>
    <row r="791" spans="1:21" x14ac:dyDescent="0.3">
      <c r="A791" s="5"/>
      <c r="B791" s="5"/>
      <c r="C791" s="5"/>
      <c r="D791" s="5"/>
      <c r="E791" s="5"/>
      <c r="F791" s="5"/>
      <c r="G791" s="5"/>
      <c r="H791" s="5"/>
      <c r="I791" s="5"/>
      <c r="J791" s="5"/>
      <c r="K791" s="5"/>
      <c r="L791" s="5"/>
      <c r="M791" s="5"/>
      <c r="N791" s="5"/>
      <c r="O791" s="5"/>
      <c r="P791" s="5"/>
      <c r="Q791" s="5"/>
      <c r="R791" s="5"/>
      <c r="S791" s="5"/>
      <c r="T791" s="5"/>
      <c r="U791"/>
    </row>
    <row r="792" spans="1:21" x14ac:dyDescent="0.3">
      <c r="A792" s="5"/>
      <c r="B792" s="5"/>
      <c r="C792" s="5"/>
      <c r="D792" s="5"/>
      <c r="E792" s="5"/>
      <c r="F792" s="5"/>
      <c r="G792" s="5"/>
      <c r="H792" s="5"/>
      <c r="I792" s="5"/>
      <c r="J792" s="5"/>
      <c r="K792" s="5"/>
      <c r="L792" s="5"/>
      <c r="M792" s="5"/>
      <c r="N792" s="5"/>
      <c r="O792" s="5"/>
      <c r="P792" s="5"/>
      <c r="Q792" s="5"/>
      <c r="R792" s="5"/>
      <c r="S792" s="5"/>
      <c r="T792" s="5"/>
      <c r="U792"/>
    </row>
    <row r="793" spans="1:21" x14ac:dyDescent="0.3">
      <c r="A793" s="5"/>
      <c r="B793" s="5"/>
      <c r="C793" s="5"/>
      <c r="D793" s="5"/>
      <c r="E793" s="5"/>
      <c r="F793" s="5"/>
      <c r="G793" s="5"/>
      <c r="H793" s="5"/>
      <c r="I793" s="5"/>
      <c r="J793" s="5"/>
      <c r="K793" s="5"/>
      <c r="L793" s="5"/>
      <c r="M793" s="5"/>
      <c r="N793" s="5"/>
      <c r="O793" s="5"/>
      <c r="P793" s="5"/>
      <c r="Q793" s="5"/>
      <c r="R793" s="5"/>
      <c r="S793" s="5"/>
      <c r="T793" s="5"/>
      <c r="U793"/>
    </row>
    <row r="794" spans="1:21" x14ac:dyDescent="0.3">
      <c r="A794" s="5"/>
      <c r="B794" s="5"/>
      <c r="C794" s="5"/>
      <c r="D794" s="5"/>
      <c r="E794" s="5"/>
      <c r="F794" s="5"/>
      <c r="G794" s="5"/>
      <c r="H794" s="5"/>
      <c r="I794" s="5"/>
      <c r="J794" s="5"/>
      <c r="K794" s="5"/>
      <c r="L794" s="5"/>
      <c r="M794" s="5"/>
      <c r="N794" s="5"/>
      <c r="O794" s="5"/>
      <c r="P794" s="5"/>
      <c r="Q794" s="5"/>
      <c r="R794" s="5"/>
      <c r="S794" s="5"/>
      <c r="T794" s="5"/>
      <c r="U794"/>
    </row>
    <row r="795" spans="1:21" x14ac:dyDescent="0.3">
      <c r="A795" s="5"/>
      <c r="B795" s="5"/>
      <c r="C795" s="5"/>
      <c r="D795" s="5"/>
      <c r="E795" s="5"/>
      <c r="F795" s="5"/>
      <c r="G795" s="5"/>
      <c r="H795" s="5"/>
      <c r="I795" s="5"/>
      <c r="J795" s="5"/>
      <c r="K795" s="5"/>
      <c r="L795" s="5"/>
      <c r="M795" s="5"/>
      <c r="N795" s="5"/>
      <c r="O795" s="5"/>
      <c r="P795" s="5"/>
      <c r="Q795" s="5"/>
      <c r="R795" s="5"/>
      <c r="S795" s="5"/>
      <c r="T795" s="5"/>
      <c r="U795"/>
    </row>
    <row r="796" spans="1:21" x14ac:dyDescent="0.3">
      <c r="A796" s="5"/>
      <c r="B796" s="5"/>
      <c r="C796" s="5"/>
      <c r="D796" s="5"/>
      <c r="E796" s="5"/>
      <c r="F796" s="5"/>
      <c r="G796" s="5"/>
      <c r="H796" s="5"/>
      <c r="I796" s="5"/>
      <c r="J796" s="5"/>
      <c r="K796" s="5"/>
      <c r="L796" s="5"/>
      <c r="M796" s="5"/>
      <c r="N796" s="5"/>
      <c r="O796" s="5"/>
      <c r="P796" s="5"/>
      <c r="Q796" s="5"/>
      <c r="R796" s="5"/>
      <c r="S796" s="5"/>
      <c r="T796" s="5"/>
      <c r="U796"/>
    </row>
    <row r="797" spans="1:21" x14ac:dyDescent="0.3">
      <c r="A797" s="5"/>
      <c r="B797" s="5"/>
      <c r="C797" s="5"/>
      <c r="D797" s="5"/>
      <c r="E797" s="5"/>
      <c r="F797" s="5"/>
      <c r="G797" s="5"/>
      <c r="H797" s="5"/>
      <c r="I797" s="5"/>
      <c r="J797" s="5"/>
      <c r="K797" s="5"/>
      <c r="L797" s="5"/>
      <c r="M797" s="5"/>
      <c r="N797" s="5"/>
      <c r="O797" s="5"/>
      <c r="P797" s="5"/>
      <c r="Q797" s="5"/>
      <c r="R797" s="5"/>
      <c r="S797" s="5"/>
      <c r="T797" s="5"/>
      <c r="U797"/>
    </row>
    <row r="798" spans="1:21" x14ac:dyDescent="0.3">
      <c r="A798" s="5"/>
      <c r="B798" s="5"/>
      <c r="C798" s="5"/>
      <c r="D798" s="5"/>
      <c r="E798" s="5"/>
      <c r="F798" s="5"/>
      <c r="G798" s="5"/>
      <c r="H798" s="5"/>
      <c r="I798" s="5"/>
      <c r="J798" s="5"/>
      <c r="K798" s="5"/>
      <c r="L798" s="5"/>
      <c r="M798" s="5"/>
      <c r="N798" s="5"/>
      <c r="O798" s="5"/>
      <c r="P798" s="5"/>
      <c r="Q798" s="5"/>
      <c r="R798" s="5"/>
      <c r="S798" s="5"/>
      <c r="T798" s="5"/>
      <c r="U798"/>
    </row>
    <row r="799" spans="1:21" x14ac:dyDescent="0.3">
      <c r="A799" s="5"/>
      <c r="B799" s="5"/>
      <c r="C799" s="5"/>
      <c r="D799" s="5"/>
      <c r="E799" s="5"/>
      <c r="F799" s="5"/>
      <c r="G799" s="5"/>
      <c r="H799" s="5"/>
      <c r="I799" s="5"/>
      <c r="J799" s="5"/>
      <c r="K799" s="5"/>
      <c r="L799" s="5"/>
      <c r="M799" s="5"/>
      <c r="N799" s="5"/>
      <c r="O799" s="5"/>
      <c r="P799" s="5"/>
      <c r="Q799" s="5"/>
      <c r="R799" s="5"/>
      <c r="S799" s="5"/>
      <c r="T799" s="5"/>
      <c r="U799"/>
    </row>
    <row r="800" spans="1:21" x14ac:dyDescent="0.3">
      <c r="A800" s="5"/>
      <c r="B800" s="5"/>
      <c r="C800" s="5"/>
      <c r="D800" s="5"/>
      <c r="E800" s="5"/>
      <c r="F800" s="5"/>
      <c r="G800" s="5"/>
      <c r="H800" s="5"/>
      <c r="I800" s="5"/>
      <c r="J800" s="5"/>
      <c r="K800" s="5"/>
      <c r="L800" s="5"/>
      <c r="M800" s="5"/>
      <c r="N800" s="5"/>
      <c r="O800" s="5"/>
      <c r="P800" s="5"/>
      <c r="Q800" s="5"/>
      <c r="R800" s="5"/>
      <c r="S800" s="5"/>
      <c r="T800" s="5"/>
      <c r="U800"/>
    </row>
    <row r="801" spans="1:21" x14ac:dyDescent="0.3">
      <c r="A801" s="5"/>
      <c r="B801" s="5"/>
      <c r="C801" s="5"/>
      <c r="D801" s="5"/>
      <c r="E801" s="5"/>
      <c r="F801" s="5"/>
      <c r="G801" s="5"/>
      <c r="H801" s="5"/>
      <c r="I801" s="5"/>
      <c r="J801" s="5"/>
      <c r="K801" s="5"/>
      <c r="L801" s="5"/>
      <c r="M801" s="5"/>
      <c r="N801" s="5"/>
      <c r="O801" s="5"/>
      <c r="P801" s="5"/>
      <c r="Q801" s="5"/>
      <c r="R801" s="5"/>
      <c r="S801" s="5"/>
      <c r="T801" s="5"/>
      <c r="U801"/>
    </row>
    <row r="802" spans="1:21" x14ac:dyDescent="0.3">
      <c r="A802" s="5"/>
      <c r="B802" s="5"/>
      <c r="C802" s="5"/>
      <c r="D802" s="5"/>
      <c r="E802" s="5"/>
      <c r="F802" s="5"/>
      <c r="G802" s="5"/>
      <c r="H802" s="5"/>
      <c r="I802" s="5"/>
      <c r="J802" s="5"/>
      <c r="K802" s="5"/>
      <c r="L802" s="5"/>
      <c r="M802" s="5"/>
      <c r="N802" s="5"/>
      <c r="O802" s="5"/>
      <c r="P802" s="5"/>
      <c r="Q802" s="5"/>
      <c r="R802" s="5"/>
      <c r="S802" s="5"/>
      <c r="T802" s="5"/>
      <c r="U802"/>
    </row>
    <row r="803" spans="1:21" x14ac:dyDescent="0.3">
      <c r="A803" s="5"/>
      <c r="B803" s="5"/>
      <c r="C803" s="5"/>
      <c r="D803" s="5"/>
      <c r="E803" s="5"/>
      <c r="F803" s="5"/>
      <c r="G803" s="5"/>
      <c r="H803" s="5"/>
      <c r="I803" s="5"/>
      <c r="J803" s="5"/>
      <c r="K803" s="5"/>
      <c r="L803" s="5"/>
      <c r="M803" s="5"/>
      <c r="N803" s="5"/>
      <c r="O803" s="5"/>
      <c r="P803" s="5"/>
      <c r="Q803" s="5"/>
      <c r="R803" s="5"/>
      <c r="S803" s="5"/>
      <c r="T803" s="5"/>
      <c r="U803"/>
    </row>
    <row r="804" spans="1:21" x14ac:dyDescent="0.3">
      <c r="A804" s="5"/>
      <c r="B804" s="5"/>
      <c r="C804" s="5"/>
      <c r="D804" s="5"/>
      <c r="E804" s="5"/>
      <c r="F804" s="5"/>
      <c r="G804" s="5"/>
      <c r="H804" s="5"/>
      <c r="I804" s="5"/>
      <c r="J804" s="5"/>
      <c r="K804" s="5"/>
      <c r="L804" s="5"/>
      <c r="M804" s="5"/>
      <c r="N804" s="5"/>
      <c r="O804" s="5"/>
      <c r="P804" s="5"/>
      <c r="Q804" s="5"/>
      <c r="R804" s="5"/>
      <c r="S804" s="5"/>
      <c r="T804" s="5"/>
      <c r="U804"/>
    </row>
    <row r="805" spans="1:21" x14ac:dyDescent="0.3">
      <c r="A805" s="5"/>
      <c r="B805" s="5"/>
      <c r="C805" s="5"/>
      <c r="D805" s="5"/>
      <c r="E805" s="5"/>
      <c r="F805" s="5"/>
      <c r="G805" s="5"/>
      <c r="H805" s="5"/>
      <c r="I805" s="5"/>
      <c r="J805" s="5"/>
      <c r="K805" s="5"/>
      <c r="L805" s="5"/>
      <c r="M805" s="5"/>
      <c r="N805" s="5"/>
      <c r="O805" s="5"/>
      <c r="P805" s="5"/>
      <c r="Q805" s="5"/>
      <c r="R805" s="5"/>
      <c r="S805" s="5"/>
      <c r="T805" s="5"/>
      <c r="U805"/>
    </row>
    <row r="806" spans="1:21" x14ac:dyDescent="0.3">
      <c r="A806" s="5"/>
      <c r="B806" s="5"/>
      <c r="C806" s="5"/>
      <c r="D806" s="5"/>
      <c r="E806" s="5"/>
      <c r="F806" s="5"/>
      <c r="G806" s="5"/>
      <c r="H806" s="5"/>
      <c r="I806" s="5"/>
      <c r="J806" s="5"/>
      <c r="K806" s="5"/>
      <c r="L806" s="5"/>
      <c r="M806" s="5"/>
      <c r="N806" s="5"/>
      <c r="O806" s="5"/>
      <c r="P806" s="5"/>
      <c r="Q806" s="5"/>
      <c r="R806" s="5"/>
      <c r="S806" s="5"/>
      <c r="T806" s="5"/>
      <c r="U806"/>
    </row>
    <row r="807" spans="1:21" x14ac:dyDescent="0.3">
      <c r="A807" s="5"/>
      <c r="B807" s="5"/>
      <c r="C807" s="5"/>
      <c r="D807" s="5"/>
      <c r="E807" s="5"/>
      <c r="F807" s="5"/>
      <c r="G807" s="5"/>
      <c r="H807" s="5"/>
      <c r="I807" s="5"/>
      <c r="J807" s="5"/>
      <c r="K807" s="5"/>
      <c r="L807" s="5"/>
      <c r="M807" s="5"/>
      <c r="N807" s="5"/>
      <c r="O807" s="5"/>
      <c r="P807" s="5"/>
      <c r="Q807" s="5"/>
      <c r="R807" s="5"/>
      <c r="S807" s="5"/>
      <c r="T807" s="5"/>
      <c r="U807"/>
    </row>
    <row r="808" spans="1:21" x14ac:dyDescent="0.3">
      <c r="A808" s="5"/>
      <c r="B808" s="5"/>
      <c r="C808" s="5"/>
      <c r="D808" s="5"/>
      <c r="E808" s="5"/>
      <c r="F808" s="5"/>
      <c r="G808" s="5"/>
      <c r="H808" s="5"/>
      <c r="I808" s="5"/>
      <c r="J808" s="5"/>
      <c r="K808" s="5"/>
      <c r="L808" s="5"/>
      <c r="M808" s="5"/>
      <c r="N808" s="5"/>
      <c r="O808" s="5"/>
      <c r="P808" s="5"/>
      <c r="Q808" s="5"/>
      <c r="R808" s="5"/>
      <c r="S808" s="5"/>
      <c r="T808" s="5"/>
      <c r="U808"/>
    </row>
    <row r="809" spans="1:21" x14ac:dyDescent="0.3">
      <c r="A809" s="5"/>
      <c r="B809" s="5"/>
      <c r="C809" s="5"/>
      <c r="D809" s="5"/>
      <c r="E809" s="5"/>
      <c r="F809" s="5"/>
      <c r="G809" s="5"/>
      <c r="H809" s="5"/>
      <c r="I809" s="5"/>
      <c r="J809" s="5"/>
      <c r="K809" s="5"/>
      <c r="L809" s="5"/>
      <c r="M809" s="5"/>
      <c r="N809" s="5"/>
      <c r="O809" s="5"/>
      <c r="P809" s="5"/>
      <c r="Q809" s="5"/>
      <c r="R809" s="5"/>
      <c r="S809" s="5"/>
      <c r="T809" s="5"/>
      <c r="U809"/>
    </row>
    <row r="810" spans="1:21" x14ac:dyDescent="0.3">
      <c r="A810" s="5"/>
      <c r="B810" s="5"/>
      <c r="C810" s="5"/>
      <c r="D810" s="5"/>
      <c r="E810" s="5"/>
      <c r="F810" s="5"/>
      <c r="G810" s="5"/>
      <c r="H810" s="5"/>
      <c r="I810" s="5"/>
      <c r="J810" s="5"/>
      <c r="K810" s="5"/>
      <c r="L810" s="5"/>
      <c r="M810" s="5"/>
      <c r="N810" s="5"/>
      <c r="O810" s="5"/>
      <c r="P810" s="5"/>
      <c r="Q810" s="5"/>
      <c r="R810" s="5"/>
      <c r="S810" s="5"/>
      <c r="T810" s="5"/>
      <c r="U810"/>
    </row>
    <row r="811" spans="1:21" x14ac:dyDescent="0.3">
      <c r="A811" s="5"/>
      <c r="B811" s="5"/>
      <c r="C811" s="5"/>
      <c r="D811" s="5"/>
      <c r="E811" s="5"/>
      <c r="F811" s="5"/>
      <c r="G811" s="5"/>
      <c r="H811" s="5"/>
      <c r="I811" s="5"/>
      <c r="J811" s="5"/>
      <c r="K811" s="5"/>
      <c r="L811" s="5"/>
      <c r="M811" s="5"/>
      <c r="N811" s="5"/>
      <c r="O811" s="5"/>
      <c r="P811" s="5"/>
      <c r="Q811" s="5"/>
      <c r="R811" s="5"/>
      <c r="S811" s="5"/>
      <c r="T811" s="5"/>
      <c r="U811"/>
    </row>
    <row r="812" spans="1:21" x14ac:dyDescent="0.3">
      <c r="A812" s="5"/>
      <c r="B812" s="5"/>
      <c r="C812" s="5"/>
      <c r="D812" s="5"/>
      <c r="E812" s="5"/>
      <c r="F812" s="5"/>
      <c r="G812" s="5"/>
      <c r="H812" s="5"/>
      <c r="I812" s="5"/>
      <c r="J812" s="5"/>
      <c r="K812" s="5"/>
      <c r="L812" s="5"/>
      <c r="M812" s="5"/>
      <c r="N812" s="5"/>
      <c r="O812" s="5"/>
      <c r="P812" s="5"/>
      <c r="Q812" s="5"/>
      <c r="R812" s="5"/>
      <c r="S812" s="5"/>
      <c r="T812" s="5"/>
      <c r="U812"/>
    </row>
    <row r="813" spans="1:21" x14ac:dyDescent="0.3">
      <c r="A813" s="5"/>
      <c r="B813" s="5"/>
      <c r="C813" s="5"/>
      <c r="D813" s="5"/>
      <c r="E813" s="5"/>
      <c r="F813" s="5"/>
      <c r="G813" s="5"/>
      <c r="H813" s="5"/>
      <c r="I813" s="5"/>
      <c r="J813" s="5"/>
      <c r="K813" s="5"/>
      <c r="L813" s="5"/>
      <c r="M813" s="5"/>
      <c r="N813" s="5"/>
      <c r="O813" s="5"/>
      <c r="P813" s="5"/>
      <c r="Q813" s="5"/>
      <c r="R813" s="5"/>
      <c r="S813" s="5"/>
      <c r="T813" s="5"/>
      <c r="U813"/>
    </row>
    <row r="814" spans="1:21" x14ac:dyDescent="0.3">
      <c r="A814" s="5"/>
      <c r="B814" s="5"/>
      <c r="C814" s="5"/>
      <c r="D814" s="5"/>
      <c r="E814" s="5"/>
      <c r="F814" s="5"/>
      <c r="G814" s="5"/>
      <c r="H814" s="5"/>
      <c r="I814" s="5"/>
      <c r="J814" s="5"/>
      <c r="K814" s="5"/>
      <c r="L814" s="5"/>
      <c r="M814" s="5"/>
      <c r="N814" s="5"/>
      <c r="O814" s="5"/>
      <c r="P814" s="5"/>
      <c r="Q814" s="5"/>
      <c r="R814" s="5"/>
      <c r="S814" s="5"/>
      <c r="T814" s="5"/>
      <c r="U814"/>
    </row>
    <row r="815" spans="1:21" x14ac:dyDescent="0.3">
      <c r="A815" s="5"/>
      <c r="B815" s="5"/>
      <c r="C815" s="5"/>
      <c r="D815" s="5"/>
      <c r="E815" s="5"/>
      <c r="F815" s="5"/>
      <c r="G815" s="5"/>
      <c r="H815" s="5"/>
      <c r="I815" s="5"/>
      <c r="J815" s="5"/>
      <c r="K815" s="5"/>
      <c r="L815" s="5"/>
      <c r="M815" s="5"/>
      <c r="N815" s="5"/>
      <c r="O815" s="5"/>
      <c r="P815" s="5"/>
      <c r="Q815" s="5"/>
      <c r="R815" s="5"/>
      <c r="S815" s="5"/>
      <c r="T815" s="5"/>
      <c r="U815"/>
    </row>
    <row r="816" spans="1:21" x14ac:dyDescent="0.3">
      <c r="A816" s="5"/>
      <c r="B816" s="5"/>
      <c r="C816" s="5"/>
      <c r="D816" s="5"/>
      <c r="E816" s="5"/>
      <c r="F816" s="5"/>
      <c r="G816" s="5"/>
      <c r="H816" s="5"/>
      <c r="I816" s="5"/>
      <c r="J816" s="5"/>
      <c r="K816" s="5"/>
      <c r="L816" s="5"/>
      <c r="M816" s="5"/>
      <c r="N816" s="5"/>
      <c r="O816" s="5"/>
      <c r="P816" s="5"/>
      <c r="Q816" s="5"/>
      <c r="R816" s="5"/>
      <c r="S816" s="5"/>
      <c r="T816" s="5"/>
      <c r="U816"/>
    </row>
    <row r="817" spans="1:21" x14ac:dyDescent="0.3">
      <c r="A817" s="5"/>
      <c r="B817" s="5"/>
      <c r="C817" s="5"/>
      <c r="D817" s="5"/>
      <c r="E817" s="5"/>
      <c r="F817" s="5"/>
      <c r="G817" s="5"/>
      <c r="H817" s="5"/>
      <c r="I817" s="5"/>
      <c r="J817" s="5"/>
      <c r="K817" s="5"/>
      <c r="L817" s="5"/>
      <c r="M817" s="5"/>
      <c r="N817" s="5"/>
      <c r="O817" s="5"/>
      <c r="P817" s="5"/>
      <c r="Q817" s="5"/>
      <c r="R817" s="5"/>
      <c r="S817" s="5"/>
      <c r="T817" s="5"/>
      <c r="U817"/>
    </row>
    <row r="818" spans="1:21" x14ac:dyDescent="0.3">
      <c r="A818" s="5"/>
      <c r="B818" s="5"/>
      <c r="C818" s="5"/>
      <c r="D818" s="5"/>
      <c r="E818" s="5"/>
      <c r="F818" s="5"/>
      <c r="G818" s="5"/>
      <c r="H818" s="5"/>
      <c r="I818" s="5"/>
      <c r="J818" s="5"/>
      <c r="K818" s="5"/>
      <c r="L818" s="5"/>
      <c r="M818" s="5"/>
      <c r="N818" s="5"/>
      <c r="O818" s="5"/>
      <c r="P818" s="5"/>
      <c r="Q818" s="5"/>
      <c r="R818" s="5"/>
      <c r="S818" s="5"/>
      <c r="T818" s="5"/>
      <c r="U818"/>
    </row>
    <row r="819" spans="1:21" x14ac:dyDescent="0.3">
      <c r="A819" s="5"/>
      <c r="B819" s="5"/>
      <c r="C819" s="5"/>
      <c r="D819" s="5"/>
      <c r="E819" s="5"/>
      <c r="F819" s="5"/>
      <c r="G819" s="5"/>
      <c r="H819" s="5"/>
      <c r="I819" s="5"/>
      <c r="J819" s="5"/>
      <c r="K819" s="5"/>
      <c r="L819" s="5"/>
      <c r="M819" s="5"/>
      <c r="N819" s="5"/>
      <c r="O819" s="5"/>
      <c r="P819" s="5"/>
      <c r="Q819" s="5"/>
      <c r="R819" s="5"/>
      <c r="S819" s="5"/>
      <c r="T819" s="5"/>
      <c r="U819"/>
    </row>
    <row r="820" spans="1:21" x14ac:dyDescent="0.3">
      <c r="A820" s="5"/>
      <c r="B820" s="5"/>
      <c r="C820" s="5"/>
      <c r="D820" s="5"/>
      <c r="E820" s="5"/>
      <c r="F820" s="5"/>
      <c r="G820" s="5"/>
      <c r="H820" s="5"/>
      <c r="I820" s="5"/>
      <c r="J820" s="5"/>
      <c r="K820" s="5"/>
      <c r="L820" s="5"/>
      <c r="M820" s="5"/>
      <c r="N820" s="5"/>
      <c r="O820" s="5"/>
      <c r="P820" s="5"/>
      <c r="Q820" s="5"/>
      <c r="R820" s="5"/>
      <c r="S820" s="5"/>
      <c r="T820" s="5"/>
      <c r="U820"/>
    </row>
    <row r="821" spans="1:21" x14ac:dyDescent="0.3">
      <c r="A821" s="5"/>
      <c r="B821" s="5"/>
      <c r="C821" s="5"/>
      <c r="D821" s="5"/>
      <c r="E821" s="5"/>
      <c r="F821" s="5"/>
      <c r="G821" s="5"/>
      <c r="H821" s="5"/>
      <c r="I821" s="5"/>
      <c r="J821" s="5"/>
      <c r="K821" s="5"/>
      <c r="L821" s="5"/>
      <c r="M821" s="5"/>
      <c r="N821" s="5"/>
      <c r="O821" s="5"/>
      <c r="P821" s="5"/>
      <c r="Q821" s="5"/>
      <c r="R821" s="5"/>
      <c r="S821" s="5"/>
      <c r="T821" s="5"/>
      <c r="U821"/>
    </row>
    <row r="822" spans="1:21" x14ac:dyDescent="0.3">
      <c r="A822" s="5"/>
      <c r="B822" s="5"/>
      <c r="C822" s="5"/>
      <c r="D822" s="5"/>
      <c r="E822" s="5"/>
      <c r="F822" s="5"/>
      <c r="G822" s="5"/>
      <c r="H822" s="5"/>
      <c r="I822" s="5"/>
      <c r="J822" s="5"/>
      <c r="K822" s="5"/>
      <c r="L822" s="5"/>
      <c r="M822" s="5"/>
      <c r="N822" s="5"/>
      <c r="O822" s="5"/>
      <c r="P822" s="5"/>
      <c r="Q822" s="5"/>
      <c r="R822" s="5"/>
      <c r="S822" s="5"/>
      <c r="T822" s="5"/>
      <c r="U822"/>
    </row>
    <row r="823" spans="1:21" x14ac:dyDescent="0.3">
      <c r="A823" s="5"/>
      <c r="B823" s="5"/>
      <c r="C823" s="5"/>
      <c r="D823" s="5"/>
      <c r="E823" s="5"/>
      <c r="F823" s="5"/>
      <c r="G823" s="5"/>
      <c r="H823" s="5"/>
      <c r="I823" s="5"/>
      <c r="J823" s="5"/>
      <c r="K823" s="5"/>
      <c r="L823" s="5"/>
      <c r="M823" s="5"/>
      <c r="N823" s="5"/>
      <c r="O823" s="5"/>
      <c r="P823" s="5"/>
      <c r="Q823" s="5"/>
      <c r="R823" s="5"/>
      <c r="S823" s="5"/>
      <c r="T823" s="5"/>
      <c r="U823"/>
    </row>
    <row r="824" spans="1:21" x14ac:dyDescent="0.3">
      <c r="A824" s="5"/>
      <c r="B824" s="5"/>
      <c r="C824" s="5"/>
      <c r="D824" s="5"/>
      <c r="E824" s="5"/>
      <c r="F824" s="5"/>
      <c r="G824" s="5"/>
      <c r="H824" s="5"/>
      <c r="I824" s="5"/>
      <c r="J824" s="5"/>
      <c r="K824" s="5"/>
      <c r="L824" s="5"/>
      <c r="M824" s="5"/>
      <c r="N824" s="5"/>
      <c r="O824" s="5"/>
      <c r="P824" s="5"/>
      <c r="Q824" s="5"/>
      <c r="R824" s="5"/>
      <c r="S824" s="5"/>
      <c r="T824" s="5"/>
      <c r="U824"/>
    </row>
    <row r="825" spans="1:21" x14ac:dyDescent="0.3">
      <c r="A825" s="5"/>
      <c r="B825" s="5"/>
      <c r="C825" s="5"/>
      <c r="D825" s="5"/>
      <c r="E825" s="5"/>
      <c r="F825" s="5"/>
      <c r="G825" s="5"/>
      <c r="H825" s="5"/>
      <c r="I825" s="5"/>
      <c r="J825" s="5"/>
      <c r="K825" s="5"/>
      <c r="L825" s="5"/>
      <c r="M825" s="5"/>
      <c r="N825" s="5"/>
      <c r="O825" s="5"/>
      <c r="P825" s="5"/>
      <c r="Q825" s="5"/>
      <c r="R825" s="5"/>
      <c r="S825" s="5"/>
      <c r="T825" s="5"/>
      <c r="U825"/>
    </row>
    <row r="826" spans="1:21" x14ac:dyDescent="0.3">
      <c r="A826" s="5"/>
      <c r="B826" s="5"/>
      <c r="C826" s="5"/>
      <c r="D826" s="5"/>
      <c r="E826" s="5"/>
      <c r="F826" s="5"/>
      <c r="G826" s="5"/>
      <c r="H826" s="5"/>
      <c r="I826" s="5"/>
      <c r="J826" s="5"/>
      <c r="K826" s="5"/>
      <c r="L826" s="5"/>
      <c r="M826" s="5"/>
      <c r="N826" s="5"/>
      <c r="O826" s="5"/>
      <c r="P826" s="5"/>
      <c r="Q826" s="5"/>
      <c r="R826" s="5"/>
      <c r="S826" s="5"/>
      <c r="T826" s="5"/>
      <c r="U826"/>
    </row>
    <row r="827" spans="1:21" x14ac:dyDescent="0.3">
      <c r="A827" s="5"/>
      <c r="B827" s="5"/>
      <c r="C827" s="5"/>
      <c r="D827" s="5"/>
      <c r="E827" s="5"/>
      <c r="F827" s="5"/>
      <c r="G827" s="5"/>
      <c r="H827" s="5"/>
      <c r="I827" s="5"/>
      <c r="J827" s="5"/>
      <c r="K827" s="5"/>
      <c r="L827" s="5"/>
      <c r="M827" s="5"/>
      <c r="N827" s="5"/>
      <c r="O827" s="5"/>
      <c r="P827" s="5"/>
      <c r="Q827" s="5"/>
      <c r="R827" s="5"/>
      <c r="S827" s="5"/>
      <c r="T827" s="5"/>
      <c r="U827"/>
    </row>
    <row r="828" spans="1:21" x14ac:dyDescent="0.3">
      <c r="A828" s="5"/>
      <c r="B828" s="5"/>
      <c r="C828" s="5"/>
      <c r="D828" s="5"/>
      <c r="E828" s="5"/>
      <c r="F828" s="5"/>
      <c r="G828" s="5"/>
      <c r="H828" s="5"/>
      <c r="I828" s="5"/>
      <c r="J828" s="5"/>
      <c r="K828" s="5"/>
      <c r="L828" s="5"/>
      <c r="M828" s="5"/>
      <c r="N828" s="5"/>
      <c r="O828" s="5"/>
      <c r="P828" s="5"/>
      <c r="Q828" s="5"/>
      <c r="R828" s="5"/>
      <c r="S828" s="5"/>
      <c r="T828" s="5"/>
      <c r="U828"/>
    </row>
    <row r="829" spans="1:21" x14ac:dyDescent="0.3">
      <c r="A829" s="5"/>
      <c r="B829" s="5"/>
      <c r="C829" s="5"/>
      <c r="D829" s="5"/>
      <c r="E829" s="5"/>
      <c r="F829" s="5"/>
      <c r="G829" s="5"/>
      <c r="H829" s="5"/>
      <c r="I829" s="5"/>
      <c r="J829" s="5"/>
      <c r="K829" s="5"/>
      <c r="L829" s="5"/>
      <c r="M829" s="5"/>
      <c r="N829" s="5"/>
      <c r="O829" s="5"/>
      <c r="P829" s="5"/>
      <c r="Q829" s="5"/>
      <c r="R829" s="5"/>
      <c r="S829" s="5"/>
      <c r="T829" s="5"/>
      <c r="U829"/>
    </row>
    <row r="830" spans="1:21" x14ac:dyDescent="0.3">
      <c r="A830" s="5"/>
      <c r="B830" s="5"/>
      <c r="C830" s="5"/>
      <c r="D830" s="5"/>
      <c r="E830" s="5"/>
      <c r="F830" s="5"/>
      <c r="G830" s="5"/>
      <c r="H830" s="5"/>
      <c r="I830" s="5"/>
      <c r="J830" s="5"/>
      <c r="K830" s="5"/>
      <c r="L830" s="5"/>
      <c r="M830" s="5"/>
      <c r="N830" s="5"/>
      <c r="O830" s="5"/>
      <c r="P830" s="5"/>
      <c r="Q830" s="5"/>
      <c r="R830" s="5"/>
      <c r="S830" s="5"/>
      <c r="T830" s="5"/>
      <c r="U830"/>
    </row>
    <row r="831" spans="1:21" x14ac:dyDescent="0.3">
      <c r="A831" s="5"/>
      <c r="B831" s="5"/>
      <c r="C831" s="5"/>
      <c r="D831" s="5"/>
      <c r="E831" s="5"/>
      <c r="F831" s="5"/>
      <c r="G831" s="5"/>
      <c r="H831" s="5"/>
      <c r="I831" s="5"/>
      <c r="J831" s="5"/>
      <c r="K831" s="5"/>
      <c r="L831" s="5"/>
      <c r="M831" s="5"/>
      <c r="N831" s="5"/>
      <c r="O831" s="5"/>
      <c r="P831" s="5"/>
      <c r="Q831" s="5"/>
      <c r="R831" s="5"/>
      <c r="S831" s="5"/>
      <c r="T831" s="5"/>
      <c r="U831"/>
    </row>
    <row r="832" spans="1:21" x14ac:dyDescent="0.3">
      <c r="A832" s="5"/>
      <c r="B832" s="5"/>
      <c r="C832" s="5"/>
      <c r="D832" s="5"/>
      <c r="E832" s="5"/>
      <c r="F832" s="5"/>
      <c r="G832" s="5"/>
      <c r="H832" s="5"/>
      <c r="I832" s="5"/>
      <c r="J832" s="5"/>
      <c r="K832" s="5"/>
      <c r="L832" s="5"/>
      <c r="M832" s="5"/>
      <c r="N832" s="5"/>
      <c r="O832" s="5"/>
      <c r="P832" s="5"/>
      <c r="Q832" s="5"/>
      <c r="R832" s="5"/>
      <c r="S832" s="5"/>
      <c r="T832" s="5"/>
      <c r="U832"/>
    </row>
    <row r="833" spans="1:21" x14ac:dyDescent="0.3">
      <c r="A833" s="5"/>
      <c r="B833" s="5"/>
      <c r="C833" s="5"/>
      <c r="D833" s="5"/>
      <c r="E833" s="5"/>
      <c r="F833" s="5"/>
      <c r="G833" s="5"/>
      <c r="H833" s="5"/>
      <c r="I833" s="5"/>
      <c r="J833" s="5"/>
      <c r="K833" s="5"/>
      <c r="L833" s="5"/>
      <c r="M833" s="5"/>
      <c r="N833" s="5"/>
      <c r="O833" s="5"/>
      <c r="P833" s="5"/>
      <c r="Q833" s="5"/>
      <c r="R833" s="5"/>
      <c r="S833" s="5"/>
      <c r="T833" s="5"/>
      <c r="U833"/>
    </row>
    <row r="834" spans="1:21" x14ac:dyDescent="0.3">
      <c r="A834" s="5"/>
      <c r="B834" s="5"/>
      <c r="C834" s="5"/>
      <c r="D834" s="5"/>
      <c r="E834" s="5"/>
      <c r="F834" s="5"/>
      <c r="G834" s="5"/>
      <c r="H834" s="5"/>
      <c r="I834" s="5"/>
      <c r="J834" s="5"/>
      <c r="K834" s="5"/>
      <c r="L834" s="5"/>
      <c r="M834" s="5"/>
      <c r="N834" s="5"/>
      <c r="O834" s="5"/>
      <c r="P834" s="5"/>
      <c r="Q834" s="5"/>
      <c r="R834" s="5"/>
      <c r="S834" s="5"/>
      <c r="T834" s="5"/>
      <c r="U834"/>
    </row>
    <row r="835" spans="1:21" x14ac:dyDescent="0.3">
      <c r="A835" s="5"/>
      <c r="B835" s="5"/>
      <c r="C835" s="5"/>
      <c r="D835" s="5"/>
      <c r="E835" s="5"/>
      <c r="F835" s="5"/>
      <c r="G835" s="5"/>
      <c r="H835" s="5"/>
      <c r="I835" s="5"/>
      <c r="J835" s="5"/>
      <c r="K835" s="5"/>
      <c r="L835" s="5"/>
      <c r="M835" s="5"/>
      <c r="N835" s="5"/>
      <c r="O835" s="5"/>
      <c r="P835" s="5"/>
      <c r="Q835" s="5"/>
      <c r="R835" s="5"/>
      <c r="S835" s="5"/>
      <c r="T835" s="5"/>
      <c r="U835"/>
    </row>
    <row r="836" spans="1:21" x14ac:dyDescent="0.3">
      <c r="A836" s="5"/>
      <c r="B836" s="5"/>
      <c r="C836" s="5"/>
      <c r="D836" s="5"/>
      <c r="E836" s="5"/>
      <c r="F836" s="5"/>
      <c r="G836" s="5"/>
      <c r="H836" s="5"/>
      <c r="I836" s="5"/>
      <c r="J836" s="5"/>
      <c r="K836" s="5"/>
      <c r="L836" s="5"/>
      <c r="M836" s="5"/>
      <c r="N836" s="5"/>
      <c r="O836" s="5"/>
      <c r="P836" s="5"/>
      <c r="Q836" s="5"/>
      <c r="R836" s="5"/>
      <c r="S836" s="5"/>
      <c r="T836" s="5"/>
      <c r="U836"/>
    </row>
    <row r="837" spans="1:21" x14ac:dyDescent="0.3">
      <c r="A837" s="5"/>
      <c r="B837" s="5"/>
      <c r="C837" s="5"/>
      <c r="D837" s="5"/>
      <c r="E837" s="5"/>
      <c r="F837" s="5"/>
      <c r="G837" s="5"/>
      <c r="H837" s="5"/>
      <c r="I837" s="5"/>
      <c r="J837" s="5"/>
      <c r="K837" s="5"/>
      <c r="L837" s="5"/>
      <c r="M837" s="5"/>
      <c r="N837" s="5"/>
      <c r="O837" s="5"/>
      <c r="P837" s="5"/>
      <c r="Q837" s="5"/>
      <c r="R837" s="5"/>
      <c r="S837" s="5"/>
      <c r="T837" s="5"/>
      <c r="U837"/>
    </row>
    <row r="838" spans="1:21" x14ac:dyDescent="0.3">
      <c r="A838" s="5"/>
      <c r="B838" s="5"/>
      <c r="C838" s="5"/>
      <c r="D838" s="5"/>
      <c r="E838" s="5"/>
      <c r="F838" s="5"/>
      <c r="G838" s="5"/>
      <c r="H838" s="5"/>
      <c r="I838" s="5"/>
      <c r="J838" s="5"/>
      <c r="K838" s="5"/>
      <c r="L838" s="5"/>
      <c r="M838" s="5"/>
      <c r="N838" s="5"/>
      <c r="O838" s="5"/>
      <c r="P838" s="5"/>
      <c r="Q838" s="5"/>
      <c r="R838" s="5"/>
      <c r="S838" s="5"/>
      <c r="T838" s="5"/>
      <c r="U838"/>
    </row>
    <row r="839" spans="1:21" x14ac:dyDescent="0.3">
      <c r="A839" s="5"/>
      <c r="B839" s="5"/>
      <c r="C839" s="5"/>
      <c r="D839" s="5"/>
      <c r="E839" s="5"/>
      <c r="F839" s="5"/>
      <c r="G839" s="5"/>
      <c r="H839" s="5"/>
      <c r="I839" s="5"/>
      <c r="J839" s="5"/>
      <c r="K839" s="5"/>
      <c r="L839" s="5"/>
      <c r="M839" s="5"/>
      <c r="N839" s="5"/>
      <c r="O839" s="5"/>
      <c r="P839" s="5"/>
      <c r="Q839" s="5"/>
      <c r="R839" s="5"/>
      <c r="S839" s="5"/>
      <c r="T839" s="5"/>
      <c r="U839"/>
    </row>
    <row r="840" spans="1:21" x14ac:dyDescent="0.3">
      <c r="A840" s="5"/>
      <c r="B840" s="5"/>
      <c r="C840" s="5"/>
      <c r="D840" s="5"/>
      <c r="E840" s="5"/>
      <c r="F840" s="5"/>
      <c r="G840" s="5"/>
      <c r="H840" s="5"/>
      <c r="I840" s="5"/>
      <c r="J840" s="5"/>
      <c r="K840" s="5"/>
      <c r="L840" s="5"/>
      <c r="M840" s="5"/>
      <c r="N840" s="5"/>
      <c r="O840" s="5"/>
      <c r="P840" s="5"/>
      <c r="Q840" s="5"/>
      <c r="R840" s="5"/>
      <c r="S840" s="5"/>
      <c r="T840" s="5"/>
      <c r="U840"/>
    </row>
    <row r="841" spans="1:21" x14ac:dyDescent="0.3">
      <c r="A841" s="5"/>
      <c r="B841" s="5"/>
      <c r="C841" s="5"/>
      <c r="D841" s="5"/>
      <c r="E841" s="5"/>
      <c r="F841" s="5"/>
      <c r="G841" s="5"/>
      <c r="H841" s="5"/>
      <c r="I841" s="5"/>
      <c r="J841" s="5"/>
      <c r="K841" s="5"/>
      <c r="L841" s="5"/>
      <c r="M841" s="5"/>
      <c r="N841" s="5"/>
      <c r="O841" s="5"/>
      <c r="P841" s="5"/>
      <c r="Q841" s="5"/>
      <c r="R841" s="5"/>
      <c r="S841" s="5"/>
      <c r="T841" s="5"/>
      <c r="U841"/>
    </row>
    <row r="842" spans="1:21" x14ac:dyDescent="0.3">
      <c r="A842" s="5"/>
      <c r="B842" s="5"/>
      <c r="C842" s="5"/>
      <c r="D842" s="5"/>
      <c r="E842" s="5"/>
      <c r="F842" s="5"/>
      <c r="G842" s="5"/>
      <c r="H842" s="5"/>
      <c r="I842" s="5"/>
      <c r="J842" s="5"/>
      <c r="K842" s="5"/>
      <c r="L842" s="5"/>
      <c r="M842" s="5"/>
      <c r="N842" s="5"/>
      <c r="O842" s="5"/>
      <c r="P842" s="5"/>
      <c r="Q842" s="5"/>
      <c r="R842" s="5"/>
      <c r="S842" s="5"/>
      <c r="T842" s="5"/>
      <c r="U842"/>
    </row>
    <row r="843" spans="1:21" x14ac:dyDescent="0.3">
      <c r="A843" s="5"/>
      <c r="B843" s="5"/>
      <c r="C843" s="5"/>
      <c r="D843" s="5"/>
      <c r="E843" s="5"/>
      <c r="F843" s="5"/>
      <c r="G843" s="5"/>
      <c r="H843" s="5"/>
      <c r="I843" s="5"/>
      <c r="J843" s="5"/>
      <c r="K843" s="5"/>
      <c r="L843" s="5"/>
      <c r="M843" s="5"/>
      <c r="N843" s="5"/>
      <c r="O843" s="5"/>
      <c r="P843" s="5"/>
      <c r="Q843" s="5"/>
      <c r="R843" s="5"/>
      <c r="S843" s="5"/>
      <c r="T843" s="5"/>
      <c r="U843"/>
    </row>
    <row r="844" spans="1:21" x14ac:dyDescent="0.3">
      <c r="A844" s="5"/>
      <c r="B844" s="5"/>
      <c r="C844" s="5"/>
      <c r="D844" s="5"/>
      <c r="E844" s="5"/>
      <c r="F844" s="5"/>
      <c r="G844" s="5"/>
      <c r="H844" s="5"/>
      <c r="I844" s="5"/>
      <c r="J844" s="5"/>
      <c r="K844" s="5"/>
      <c r="L844" s="5"/>
      <c r="M844" s="5"/>
      <c r="N844" s="5"/>
      <c r="O844" s="5"/>
      <c r="P844" s="5"/>
      <c r="Q844" s="5"/>
      <c r="R844" s="5"/>
      <c r="S844" s="5"/>
      <c r="T844" s="5"/>
      <c r="U844"/>
    </row>
    <row r="845" spans="1:21" x14ac:dyDescent="0.3">
      <c r="A845" s="5"/>
      <c r="B845" s="5"/>
      <c r="C845" s="5"/>
      <c r="D845" s="5"/>
      <c r="E845" s="5"/>
      <c r="F845" s="5"/>
      <c r="G845" s="5"/>
      <c r="H845" s="5"/>
      <c r="I845" s="5"/>
      <c r="J845" s="5"/>
      <c r="K845" s="5"/>
      <c r="L845" s="5"/>
      <c r="M845" s="5"/>
      <c r="N845" s="5"/>
      <c r="O845" s="5"/>
      <c r="P845" s="5"/>
      <c r="Q845" s="5"/>
      <c r="R845" s="5"/>
      <c r="S845" s="5"/>
      <c r="T845" s="5"/>
      <c r="U845"/>
    </row>
    <row r="846" spans="1:21" x14ac:dyDescent="0.3">
      <c r="A846" s="5"/>
      <c r="B846" s="5"/>
      <c r="C846" s="5"/>
      <c r="D846" s="5"/>
      <c r="E846" s="5"/>
      <c r="F846" s="5"/>
      <c r="G846" s="5"/>
      <c r="H846" s="5"/>
      <c r="I846" s="5"/>
      <c r="J846" s="5"/>
      <c r="K846" s="5"/>
      <c r="L846" s="5"/>
      <c r="M846" s="5"/>
      <c r="N846" s="5"/>
      <c r="O846" s="5"/>
      <c r="P846" s="5"/>
      <c r="Q846" s="5"/>
      <c r="R846" s="5"/>
      <c r="S846" s="5"/>
      <c r="T846" s="5"/>
      <c r="U846"/>
    </row>
    <row r="847" spans="1:21" x14ac:dyDescent="0.3">
      <c r="A847" s="5"/>
      <c r="B847" s="5"/>
      <c r="C847" s="5"/>
      <c r="D847" s="5"/>
      <c r="E847" s="5"/>
      <c r="F847" s="5"/>
      <c r="G847" s="5"/>
      <c r="H847" s="5"/>
      <c r="I847" s="5"/>
      <c r="J847" s="5"/>
      <c r="K847" s="5"/>
      <c r="L847" s="5"/>
      <c r="M847" s="5"/>
      <c r="N847" s="5"/>
      <c r="O847" s="5"/>
      <c r="P847" s="5"/>
      <c r="Q847" s="5"/>
      <c r="R847" s="5"/>
      <c r="S847" s="5"/>
      <c r="T847" s="5"/>
      <c r="U847"/>
    </row>
    <row r="848" spans="1:21" x14ac:dyDescent="0.3">
      <c r="A848" s="5"/>
      <c r="B848" s="5"/>
      <c r="C848" s="5"/>
      <c r="D848" s="5"/>
      <c r="E848" s="5"/>
      <c r="F848" s="5"/>
      <c r="G848" s="5"/>
      <c r="H848" s="5"/>
      <c r="I848" s="5"/>
      <c r="J848" s="5"/>
      <c r="K848" s="5"/>
      <c r="L848" s="5"/>
      <c r="M848" s="5"/>
      <c r="N848" s="5"/>
      <c r="O848" s="5"/>
      <c r="P848" s="5"/>
      <c r="Q848" s="5"/>
      <c r="R848" s="5"/>
      <c r="S848" s="5"/>
      <c r="T848" s="5"/>
      <c r="U848"/>
    </row>
    <row r="849" spans="1:21" x14ac:dyDescent="0.3">
      <c r="A849" s="5"/>
      <c r="B849" s="5"/>
      <c r="C849" s="5"/>
      <c r="D849" s="5"/>
      <c r="E849" s="5"/>
      <c r="F849" s="5"/>
      <c r="G849" s="5"/>
      <c r="H849" s="5"/>
      <c r="I849" s="5"/>
      <c r="J849" s="5"/>
      <c r="K849" s="5"/>
      <c r="L849" s="5"/>
      <c r="M849" s="5"/>
      <c r="N849" s="5"/>
      <c r="O849" s="5"/>
      <c r="P849" s="5"/>
      <c r="Q849" s="5"/>
      <c r="R849" s="5"/>
      <c r="S849" s="5"/>
      <c r="T849" s="5"/>
      <c r="U849"/>
    </row>
    <row r="850" spans="1:21" x14ac:dyDescent="0.3">
      <c r="A850" s="5"/>
      <c r="B850" s="5"/>
      <c r="C850" s="5"/>
      <c r="D850" s="5"/>
      <c r="E850" s="5"/>
      <c r="F850" s="5"/>
      <c r="G850" s="5"/>
      <c r="H850" s="5"/>
      <c r="I850" s="5"/>
      <c r="J850" s="5"/>
      <c r="K850" s="5"/>
      <c r="L850" s="5"/>
      <c r="M850" s="5"/>
      <c r="N850" s="5"/>
      <c r="O850" s="5"/>
      <c r="P850" s="5"/>
      <c r="Q850" s="5"/>
      <c r="R850" s="5"/>
      <c r="S850" s="5"/>
      <c r="T850" s="5"/>
      <c r="U850"/>
    </row>
    <row r="851" spans="1:21" x14ac:dyDescent="0.3">
      <c r="A851" s="5"/>
      <c r="B851" s="5"/>
      <c r="C851" s="5"/>
      <c r="D851" s="5"/>
      <c r="E851" s="5"/>
      <c r="F851" s="5"/>
      <c r="G851" s="5"/>
      <c r="H851" s="5"/>
      <c r="I851" s="5"/>
      <c r="J851" s="5"/>
      <c r="K851" s="5"/>
      <c r="L851" s="5"/>
      <c r="M851" s="5"/>
      <c r="N851" s="5"/>
      <c r="O851" s="5"/>
      <c r="P851" s="5"/>
      <c r="Q851" s="5"/>
      <c r="R851" s="5"/>
      <c r="S851" s="5"/>
      <c r="T851" s="5"/>
      <c r="U851"/>
    </row>
    <row r="852" spans="1:21" x14ac:dyDescent="0.3">
      <c r="A852" s="5"/>
      <c r="B852" s="5"/>
      <c r="C852" s="5"/>
      <c r="D852" s="5"/>
      <c r="E852" s="5"/>
      <c r="F852" s="5"/>
      <c r="G852" s="5"/>
      <c r="H852" s="5"/>
      <c r="I852" s="5"/>
      <c r="J852" s="5"/>
      <c r="K852" s="5"/>
      <c r="L852" s="5"/>
      <c r="M852" s="5"/>
      <c r="N852" s="5"/>
      <c r="O852" s="5"/>
      <c r="P852" s="5"/>
      <c r="Q852" s="5"/>
      <c r="R852" s="5"/>
      <c r="S852" s="5"/>
      <c r="T852" s="5"/>
      <c r="U852"/>
    </row>
    <row r="853" spans="1:21" x14ac:dyDescent="0.3">
      <c r="A853" s="5"/>
      <c r="B853" s="5"/>
      <c r="C853" s="5"/>
      <c r="D853" s="5"/>
      <c r="E853" s="5"/>
      <c r="F853" s="5"/>
      <c r="G853" s="5"/>
      <c r="H853" s="5"/>
      <c r="I853" s="5"/>
      <c r="J853" s="5"/>
      <c r="K853" s="5"/>
      <c r="L853" s="5"/>
      <c r="M853" s="5"/>
      <c r="N853" s="5"/>
      <c r="O853" s="5"/>
      <c r="P853" s="5"/>
      <c r="Q853" s="5"/>
      <c r="R853" s="5"/>
      <c r="S853" s="5"/>
      <c r="T853" s="5"/>
      <c r="U853"/>
    </row>
    <row r="854" spans="1:21" x14ac:dyDescent="0.3">
      <c r="A854" s="5"/>
      <c r="B854" s="5"/>
      <c r="C854" s="5"/>
      <c r="D854" s="5"/>
      <c r="E854" s="5"/>
      <c r="F854" s="5"/>
      <c r="G854" s="5"/>
      <c r="H854" s="5"/>
      <c r="I854" s="5"/>
      <c r="J854" s="5"/>
      <c r="K854" s="5"/>
      <c r="L854" s="5"/>
      <c r="M854" s="5"/>
      <c r="N854" s="5"/>
      <c r="O854" s="5"/>
      <c r="P854" s="5"/>
      <c r="Q854" s="5"/>
      <c r="R854" s="5"/>
      <c r="S854" s="5"/>
      <c r="T854" s="5"/>
      <c r="U854"/>
    </row>
    <row r="855" spans="1:21" x14ac:dyDescent="0.3">
      <c r="A855" s="5"/>
      <c r="B855" s="5"/>
      <c r="C855" s="5"/>
      <c r="D855" s="5"/>
      <c r="E855" s="5"/>
      <c r="F855" s="5"/>
      <c r="G855" s="5"/>
      <c r="H855" s="5"/>
      <c r="I855" s="5"/>
      <c r="J855" s="5"/>
      <c r="K855" s="5"/>
      <c r="L855" s="5"/>
      <c r="M855" s="5"/>
      <c r="N855" s="5"/>
      <c r="O855" s="5"/>
      <c r="P855" s="5"/>
      <c r="Q855" s="5"/>
      <c r="R855" s="5"/>
      <c r="S855" s="5"/>
      <c r="T855" s="5"/>
      <c r="U855"/>
    </row>
    <row r="856" spans="1:21" x14ac:dyDescent="0.3">
      <c r="A856" s="5"/>
      <c r="B856" s="5"/>
      <c r="C856" s="5"/>
      <c r="D856" s="5"/>
      <c r="E856" s="5"/>
      <c r="F856" s="5"/>
      <c r="G856" s="5"/>
      <c r="H856" s="5"/>
      <c r="I856" s="5"/>
      <c r="J856" s="5"/>
      <c r="K856" s="5"/>
      <c r="L856" s="5"/>
      <c r="M856" s="5"/>
      <c r="N856" s="5"/>
      <c r="O856" s="5"/>
      <c r="P856" s="5"/>
      <c r="Q856" s="5"/>
      <c r="R856" s="5"/>
      <c r="S856" s="5"/>
      <c r="T856" s="5"/>
      <c r="U856"/>
    </row>
    <row r="857" spans="1:21" x14ac:dyDescent="0.3">
      <c r="A857" s="5"/>
      <c r="B857" s="5"/>
      <c r="C857" s="5"/>
      <c r="D857" s="5"/>
      <c r="E857" s="5"/>
      <c r="F857" s="5"/>
      <c r="G857" s="5"/>
      <c r="H857" s="5"/>
      <c r="I857" s="5"/>
      <c r="J857" s="5"/>
      <c r="K857" s="5"/>
      <c r="L857" s="5"/>
      <c r="M857" s="5"/>
      <c r="N857" s="5"/>
      <c r="O857" s="5"/>
      <c r="P857" s="5"/>
      <c r="Q857" s="5"/>
      <c r="R857" s="5"/>
      <c r="S857" s="5"/>
      <c r="T857" s="5"/>
      <c r="U857"/>
    </row>
    <row r="858" spans="1:21" x14ac:dyDescent="0.3">
      <c r="A858" s="5"/>
      <c r="B858" s="5"/>
      <c r="C858" s="5"/>
      <c r="D858" s="5"/>
      <c r="E858" s="5"/>
      <c r="F858" s="5"/>
      <c r="G858" s="5"/>
      <c r="H858" s="5"/>
      <c r="I858" s="5"/>
      <c r="J858" s="5"/>
      <c r="K858" s="5"/>
      <c r="L858" s="5"/>
      <c r="M858" s="5"/>
      <c r="N858" s="5"/>
      <c r="O858" s="5"/>
      <c r="P858" s="5"/>
      <c r="Q858" s="5"/>
      <c r="R858" s="5"/>
      <c r="S858" s="5"/>
      <c r="T858" s="5"/>
      <c r="U858"/>
    </row>
    <row r="859" spans="1:21" x14ac:dyDescent="0.3">
      <c r="A859" s="5"/>
      <c r="B859" s="5"/>
      <c r="C859" s="5"/>
      <c r="D859" s="5"/>
      <c r="E859" s="5"/>
      <c r="F859" s="5"/>
      <c r="G859" s="5"/>
      <c r="H859" s="5"/>
      <c r="I859" s="5"/>
      <c r="J859" s="5"/>
      <c r="K859" s="5"/>
      <c r="L859" s="5"/>
      <c r="M859" s="5"/>
      <c r="N859" s="5"/>
      <c r="O859" s="5"/>
      <c r="P859" s="5"/>
      <c r="Q859" s="5"/>
      <c r="R859" s="5"/>
      <c r="S859" s="5"/>
      <c r="T859" s="5"/>
      <c r="U859"/>
    </row>
    <row r="860" spans="1:21" x14ac:dyDescent="0.3">
      <c r="A860" s="5"/>
      <c r="B860" s="5"/>
      <c r="C860" s="5"/>
      <c r="D860" s="5"/>
      <c r="E860" s="5"/>
      <c r="F860" s="5"/>
      <c r="G860" s="5"/>
      <c r="H860" s="5"/>
      <c r="I860" s="5"/>
      <c r="J860" s="5"/>
      <c r="K860" s="5"/>
      <c r="L860" s="5"/>
      <c r="M860" s="5"/>
      <c r="N860" s="5"/>
      <c r="O860" s="5"/>
      <c r="P860" s="5"/>
      <c r="Q860" s="5"/>
      <c r="R860" s="5"/>
      <c r="S860" s="5"/>
      <c r="T860" s="5"/>
      <c r="U860"/>
    </row>
    <row r="861" spans="1:21" x14ac:dyDescent="0.3">
      <c r="A861" s="5"/>
      <c r="B861" s="5"/>
      <c r="C861" s="5"/>
      <c r="D861" s="5"/>
      <c r="E861" s="5"/>
      <c r="F861" s="5"/>
      <c r="G861" s="5"/>
      <c r="H861" s="5"/>
      <c r="I861" s="5"/>
      <c r="J861" s="5"/>
      <c r="K861" s="5"/>
      <c r="L861" s="5"/>
      <c r="M861" s="5"/>
      <c r="N861" s="5"/>
      <c r="O861" s="5"/>
      <c r="P861" s="5"/>
      <c r="Q861" s="5"/>
      <c r="R861" s="5"/>
      <c r="S861" s="5"/>
      <c r="T861" s="5"/>
      <c r="U861"/>
    </row>
    <row r="862" spans="1:21" x14ac:dyDescent="0.3">
      <c r="A862" s="5"/>
      <c r="B862" s="5"/>
      <c r="C862" s="5"/>
      <c r="D862" s="5"/>
      <c r="E862" s="5"/>
      <c r="F862" s="5"/>
      <c r="G862" s="5"/>
      <c r="H862" s="5"/>
      <c r="I862" s="5"/>
      <c r="J862" s="5"/>
      <c r="K862" s="5"/>
      <c r="L862" s="5"/>
      <c r="M862" s="5"/>
      <c r="N862" s="5"/>
      <c r="O862" s="5"/>
      <c r="P862" s="5"/>
      <c r="Q862" s="5"/>
      <c r="R862" s="5"/>
      <c r="S862" s="5"/>
      <c r="T862" s="5"/>
      <c r="U862"/>
    </row>
    <row r="863" spans="1:21" x14ac:dyDescent="0.3">
      <c r="A863" s="5"/>
      <c r="B863" s="5"/>
      <c r="C863" s="5"/>
      <c r="D863" s="5"/>
      <c r="E863" s="5"/>
      <c r="F863" s="5"/>
      <c r="G863" s="5"/>
      <c r="H863" s="5"/>
      <c r="I863" s="5"/>
      <c r="J863" s="5"/>
      <c r="K863" s="5"/>
      <c r="L863" s="5"/>
      <c r="M863" s="5"/>
      <c r="N863" s="5"/>
      <c r="O863" s="5"/>
      <c r="P863" s="5"/>
      <c r="Q863" s="5"/>
      <c r="R863" s="5"/>
      <c r="S863" s="5"/>
      <c r="T863" s="5"/>
      <c r="U863"/>
    </row>
    <row r="864" spans="1:21" x14ac:dyDescent="0.3">
      <c r="A864" s="5"/>
      <c r="B864" s="5"/>
      <c r="C864" s="5"/>
      <c r="D864" s="5"/>
      <c r="E864" s="5"/>
      <c r="F864" s="5"/>
      <c r="G864" s="5"/>
      <c r="H864" s="5"/>
      <c r="I864" s="5"/>
      <c r="J864" s="5"/>
      <c r="K864" s="5"/>
      <c r="L864" s="5"/>
      <c r="M864" s="5"/>
      <c r="N864" s="5"/>
      <c r="O864" s="5"/>
      <c r="P864" s="5"/>
      <c r="Q864" s="5"/>
      <c r="R864" s="5"/>
      <c r="S864" s="5"/>
      <c r="T864" s="5"/>
      <c r="U864"/>
    </row>
    <row r="865" spans="1:21" x14ac:dyDescent="0.3">
      <c r="A865" s="5"/>
      <c r="B865" s="5"/>
      <c r="C865" s="5"/>
      <c r="D865" s="5"/>
      <c r="E865" s="5"/>
      <c r="F865" s="5"/>
      <c r="G865" s="5"/>
      <c r="H865" s="5"/>
      <c r="I865" s="5"/>
      <c r="J865" s="5"/>
      <c r="K865" s="5"/>
      <c r="L865" s="5"/>
      <c r="M865" s="5"/>
      <c r="N865" s="5"/>
      <c r="O865" s="5"/>
      <c r="P865" s="5"/>
      <c r="Q865" s="5"/>
      <c r="R865" s="5"/>
      <c r="S865" s="5"/>
      <c r="T865" s="5"/>
      <c r="U865"/>
    </row>
    <row r="866" spans="1:21" x14ac:dyDescent="0.3">
      <c r="A866" s="5"/>
      <c r="B866" s="5"/>
      <c r="C866" s="5"/>
      <c r="D866" s="5"/>
      <c r="E866" s="5"/>
      <c r="F866" s="5"/>
      <c r="G866" s="5"/>
      <c r="H866" s="5"/>
      <c r="I866" s="5"/>
      <c r="J866" s="5"/>
      <c r="K866" s="5"/>
      <c r="L866" s="5"/>
      <c r="M866" s="5"/>
      <c r="N866" s="5"/>
      <c r="O866" s="5"/>
      <c r="P866" s="5"/>
      <c r="Q866" s="5"/>
      <c r="R866" s="5"/>
      <c r="S866" s="5"/>
      <c r="T866" s="5"/>
      <c r="U866"/>
    </row>
    <row r="867" spans="1:21" x14ac:dyDescent="0.3">
      <c r="A867" s="5"/>
      <c r="B867" s="5"/>
      <c r="C867" s="5"/>
      <c r="D867" s="5"/>
      <c r="E867" s="5"/>
      <c r="F867" s="5"/>
      <c r="G867" s="5"/>
      <c r="H867" s="5"/>
      <c r="I867" s="5"/>
      <c r="J867" s="5"/>
      <c r="K867" s="5"/>
      <c r="L867" s="5"/>
      <c r="M867" s="5"/>
      <c r="N867" s="5"/>
      <c r="O867" s="5"/>
      <c r="P867" s="5"/>
      <c r="Q867" s="5"/>
      <c r="R867" s="5"/>
      <c r="S867" s="5"/>
      <c r="T867" s="5"/>
      <c r="U867"/>
    </row>
    <row r="868" spans="1:21" x14ac:dyDescent="0.3">
      <c r="A868" s="5"/>
      <c r="B868" s="5"/>
      <c r="C868" s="5"/>
      <c r="D868" s="5"/>
      <c r="E868" s="5"/>
      <c r="F868" s="5"/>
      <c r="G868" s="5"/>
      <c r="H868" s="5"/>
      <c r="I868" s="5"/>
      <c r="J868" s="5"/>
      <c r="K868" s="5"/>
      <c r="L868" s="5"/>
      <c r="M868" s="5"/>
      <c r="N868" s="5"/>
      <c r="O868" s="5"/>
      <c r="P868" s="5"/>
      <c r="Q868" s="5"/>
      <c r="R868" s="5"/>
      <c r="S868" s="5"/>
      <c r="T868" s="5"/>
      <c r="U868"/>
    </row>
    <row r="869" spans="1:21" x14ac:dyDescent="0.3">
      <c r="A869" s="5"/>
      <c r="B869" s="5"/>
      <c r="C869" s="5"/>
      <c r="D869" s="5"/>
      <c r="E869" s="5"/>
      <c r="F869" s="5"/>
      <c r="G869" s="5"/>
      <c r="H869" s="5"/>
      <c r="I869" s="5"/>
      <c r="J869" s="5"/>
      <c r="K869" s="5"/>
      <c r="L869" s="5"/>
      <c r="M869" s="5"/>
      <c r="N869" s="5"/>
      <c r="O869" s="5"/>
      <c r="P869" s="5"/>
      <c r="Q869" s="5"/>
      <c r="R869" s="5"/>
      <c r="S869" s="5"/>
      <c r="T869" s="5"/>
      <c r="U869"/>
    </row>
    <row r="870" spans="1:21" x14ac:dyDescent="0.3">
      <c r="A870" s="5"/>
      <c r="B870" s="5"/>
      <c r="C870" s="5"/>
      <c r="D870" s="5"/>
      <c r="E870" s="5"/>
      <c r="F870" s="5"/>
      <c r="G870" s="5"/>
      <c r="H870" s="5"/>
      <c r="I870" s="5"/>
      <c r="J870" s="5"/>
      <c r="K870" s="5"/>
      <c r="L870" s="5"/>
      <c r="M870" s="5"/>
      <c r="N870" s="5"/>
      <c r="O870" s="5"/>
      <c r="P870" s="5"/>
      <c r="Q870" s="5"/>
      <c r="R870" s="5"/>
      <c r="S870" s="5"/>
      <c r="T870" s="5"/>
      <c r="U870"/>
    </row>
    <row r="871" spans="1:21" x14ac:dyDescent="0.3">
      <c r="A871" s="5"/>
      <c r="B871" s="5"/>
      <c r="C871" s="5"/>
      <c r="D871" s="5"/>
      <c r="E871" s="5"/>
      <c r="F871" s="5"/>
      <c r="G871" s="5"/>
      <c r="H871" s="5"/>
      <c r="I871" s="5"/>
      <c r="J871" s="5"/>
      <c r="K871" s="5"/>
      <c r="L871" s="5"/>
      <c r="M871" s="5"/>
      <c r="N871" s="5"/>
      <c r="O871" s="5"/>
      <c r="P871" s="5"/>
      <c r="Q871" s="5"/>
      <c r="R871" s="5"/>
      <c r="S871" s="5"/>
      <c r="T871" s="5"/>
      <c r="U871"/>
    </row>
    <row r="872" spans="1:21" x14ac:dyDescent="0.3">
      <c r="A872" s="5"/>
      <c r="B872" s="5"/>
      <c r="C872" s="5"/>
      <c r="D872" s="5"/>
      <c r="E872" s="5"/>
      <c r="F872" s="5"/>
      <c r="G872" s="5"/>
      <c r="H872" s="5"/>
      <c r="I872" s="5"/>
      <c r="J872" s="5"/>
      <c r="K872" s="5"/>
      <c r="L872" s="5"/>
      <c r="M872" s="5"/>
      <c r="N872" s="5"/>
      <c r="O872" s="5"/>
      <c r="P872" s="5"/>
      <c r="Q872" s="5"/>
      <c r="R872" s="5"/>
      <c r="S872" s="5"/>
      <c r="T872" s="5"/>
      <c r="U872"/>
    </row>
    <row r="873" spans="1:21" x14ac:dyDescent="0.3">
      <c r="A873" s="5"/>
      <c r="B873" s="5"/>
      <c r="C873" s="5"/>
      <c r="D873" s="5"/>
      <c r="E873" s="5"/>
      <c r="F873" s="5"/>
      <c r="G873" s="5"/>
      <c r="H873" s="5"/>
      <c r="I873" s="5"/>
      <c r="J873" s="5"/>
      <c r="K873" s="5"/>
      <c r="L873" s="5"/>
      <c r="M873" s="5"/>
      <c r="N873" s="5"/>
      <c r="O873" s="5"/>
      <c r="P873" s="5"/>
      <c r="Q873" s="5"/>
      <c r="R873" s="5"/>
      <c r="S873" s="5"/>
      <c r="T873" s="5"/>
      <c r="U873"/>
    </row>
    <row r="874" spans="1:21" x14ac:dyDescent="0.3">
      <c r="A874" s="5"/>
      <c r="B874" s="5"/>
      <c r="C874" s="5"/>
      <c r="D874" s="5"/>
      <c r="E874" s="5"/>
      <c r="F874" s="5"/>
      <c r="G874" s="5"/>
      <c r="H874" s="5"/>
      <c r="I874" s="5"/>
      <c r="J874" s="5"/>
      <c r="K874" s="5"/>
      <c r="L874" s="5"/>
      <c r="M874" s="5"/>
      <c r="N874" s="5"/>
      <c r="O874" s="5"/>
      <c r="P874" s="5"/>
      <c r="Q874" s="5"/>
      <c r="R874" s="5"/>
      <c r="S874" s="5"/>
      <c r="T874" s="5"/>
      <c r="U874"/>
    </row>
    <row r="875" spans="1:21" x14ac:dyDescent="0.3">
      <c r="A875" s="5"/>
      <c r="B875" s="5"/>
      <c r="C875" s="5"/>
      <c r="D875" s="5"/>
      <c r="E875" s="5"/>
      <c r="F875" s="5"/>
      <c r="G875" s="5"/>
      <c r="H875" s="5"/>
      <c r="I875" s="5"/>
      <c r="J875" s="5"/>
      <c r="K875" s="5"/>
      <c r="L875" s="5"/>
      <c r="M875" s="5"/>
      <c r="N875" s="5"/>
      <c r="O875" s="5"/>
      <c r="P875" s="5"/>
      <c r="Q875" s="5"/>
      <c r="R875" s="5"/>
      <c r="S875" s="5"/>
      <c r="T875" s="5"/>
      <c r="U875"/>
    </row>
    <row r="876" spans="1:21" x14ac:dyDescent="0.3">
      <c r="A876" s="5"/>
      <c r="B876" s="5"/>
      <c r="C876" s="5"/>
      <c r="D876" s="5"/>
      <c r="E876" s="5"/>
      <c r="F876" s="5"/>
      <c r="G876" s="5"/>
      <c r="H876" s="5"/>
      <c r="I876" s="5"/>
      <c r="J876" s="5"/>
      <c r="K876" s="5"/>
      <c r="L876" s="5"/>
      <c r="M876" s="5"/>
      <c r="N876" s="5"/>
      <c r="O876" s="5"/>
      <c r="P876" s="5"/>
      <c r="Q876" s="5"/>
      <c r="R876" s="5"/>
      <c r="S876" s="5"/>
      <c r="T876" s="5"/>
      <c r="U876"/>
    </row>
    <row r="877" spans="1:21" x14ac:dyDescent="0.3">
      <c r="A877" s="5"/>
      <c r="B877" s="5"/>
      <c r="C877" s="5"/>
      <c r="D877" s="5"/>
      <c r="E877" s="5"/>
      <c r="F877" s="5"/>
      <c r="G877" s="5"/>
      <c r="H877" s="5"/>
      <c r="I877" s="5"/>
      <c r="J877" s="5"/>
      <c r="K877" s="5"/>
      <c r="L877" s="5"/>
      <c r="M877" s="5"/>
      <c r="N877" s="5"/>
      <c r="O877" s="5"/>
      <c r="P877" s="5"/>
      <c r="Q877" s="5"/>
      <c r="R877" s="5"/>
      <c r="S877" s="5"/>
      <c r="T877" s="5"/>
      <c r="U877"/>
    </row>
    <row r="878" spans="1:21" x14ac:dyDescent="0.3">
      <c r="A878" s="5"/>
      <c r="B878" s="5"/>
      <c r="C878" s="5"/>
      <c r="D878" s="5"/>
      <c r="E878" s="5"/>
      <c r="F878" s="5"/>
      <c r="G878" s="5"/>
      <c r="H878" s="5"/>
      <c r="I878" s="5"/>
      <c r="J878" s="5"/>
      <c r="K878" s="5"/>
      <c r="L878" s="5"/>
      <c r="M878" s="5"/>
      <c r="N878" s="5"/>
      <c r="O878" s="5"/>
      <c r="P878" s="5"/>
      <c r="Q878" s="5"/>
      <c r="R878" s="5"/>
      <c r="S878" s="5"/>
      <c r="T878" s="5"/>
      <c r="U878"/>
    </row>
    <row r="879" spans="1:21" x14ac:dyDescent="0.3">
      <c r="A879" s="5"/>
      <c r="B879" s="5"/>
      <c r="C879" s="5"/>
      <c r="D879" s="5"/>
      <c r="E879" s="5"/>
      <c r="F879" s="5"/>
      <c r="G879" s="5"/>
      <c r="H879" s="5"/>
      <c r="I879" s="5"/>
      <c r="J879" s="5"/>
      <c r="K879" s="5"/>
      <c r="L879" s="5"/>
      <c r="M879" s="5"/>
      <c r="N879" s="5"/>
      <c r="O879" s="5"/>
      <c r="P879" s="5"/>
      <c r="Q879" s="5"/>
      <c r="R879" s="5"/>
      <c r="S879" s="5"/>
      <c r="T879" s="5"/>
      <c r="U879"/>
    </row>
    <row r="880" spans="1:21" x14ac:dyDescent="0.3">
      <c r="A880" s="5"/>
      <c r="B880" s="5"/>
      <c r="C880" s="5"/>
      <c r="D880" s="5"/>
      <c r="E880" s="5"/>
      <c r="F880" s="5"/>
      <c r="G880" s="5"/>
      <c r="H880" s="5"/>
      <c r="I880" s="5"/>
      <c r="J880" s="5"/>
      <c r="K880" s="5"/>
      <c r="L880" s="5"/>
      <c r="M880" s="5"/>
      <c r="N880" s="5"/>
      <c r="O880" s="5"/>
      <c r="P880" s="5"/>
      <c r="Q880" s="5"/>
      <c r="R880" s="5"/>
      <c r="S880" s="5"/>
      <c r="T880" s="5"/>
      <c r="U880"/>
    </row>
    <row r="881" spans="1:21" x14ac:dyDescent="0.3">
      <c r="A881" s="5"/>
      <c r="B881" s="5"/>
      <c r="C881" s="5"/>
      <c r="D881" s="5"/>
      <c r="E881" s="5"/>
      <c r="F881" s="5"/>
      <c r="G881" s="5"/>
      <c r="H881" s="5"/>
      <c r="I881" s="5"/>
      <c r="J881" s="5"/>
      <c r="K881" s="5"/>
      <c r="L881" s="5"/>
      <c r="M881" s="5"/>
      <c r="N881" s="5"/>
      <c r="O881" s="5"/>
      <c r="P881" s="5"/>
      <c r="Q881" s="5"/>
      <c r="R881" s="5"/>
      <c r="S881" s="5"/>
      <c r="T881" s="5"/>
      <c r="U881"/>
    </row>
    <row r="882" spans="1:21" x14ac:dyDescent="0.3">
      <c r="A882" s="5"/>
      <c r="B882" s="5"/>
      <c r="C882" s="5"/>
      <c r="D882" s="5"/>
      <c r="E882" s="5"/>
      <c r="F882" s="5"/>
      <c r="G882" s="5"/>
      <c r="H882" s="5"/>
      <c r="I882" s="5"/>
      <c r="J882" s="5"/>
      <c r="K882" s="5"/>
      <c r="L882" s="5"/>
      <c r="M882" s="5"/>
      <c r="N882" s="5"/>
      <c r="O882" s="5"/>
      <c r="P882" s="5"/>
      <c r="Q882" s="5"/>
      <c r="R882" s="5"/>
      <c r="S882" s="5"/>
      <c r="T882" s="5"/>
      <c r="U882"/>
    </row>
    <row r="883" spans="1:21" x14ac:dyDescent="0.3">
      <c r="A883" s="5"/>
      <c r="B883" s="5"/>
      <c r="C883" s="5"/>
      <c r="D883" s="5"/>
      <c r="E883" s="5"/>
      <c r="F883" s="5"/>
      <c r="G883" s="5"/>
      <c r="H883" s="5"/>
      <c r="I883" s="5"/>
      <c r="J883" s="5"/>
      <c r="K883" s="5"/>
      <c r="L883" s="5"/>
      <c r="M883" s="5"/>
      <c r="N883" s="5"/>
      <c r="O883" s="5"/>
      <c r="P883" s="5"/>
      <c r="Q883" s="5"/>
      <c r="R883" s="5"/>
      <c r="S883" s="5"/>
      <c r="T883" s="5"/>
      <c r="U883"/>
    </row>
    <row r="884" spans="1:21" x14ac:dyDescent="0.3">
      <c r="A884" s="5"/>
      <c r="B884" s="5"/>
      <c r="C884" s="5"/>
      <c r="D884" s="5"/>
      <c r="E884" s="5"/>
      <c r="F884" s="5"/>
      <c r="G884" s="5"/>
      <c r="H884" s="5"/>
      <c r="I884" s="5"/>
      <c r="J884" s="5"/>
      <c r="K884" s="5"/>
      <c r="L884" s="5"/>
      <c r="M884" s="5"/>
      <c r="N884" s="5"/>
      <c r="O884" s="5"/>
      <c r="P884" s="5"/>
      <c r="Q884" s="5"/>
      <c r="R884" s="5"/>
      <c r="S884" s="5"/>
      <c r="T884" s="5"/>
      <c r="U884"/>
    </row>
    <row r="885" spans="1:21" x14ac:dyDescent="0.3">
      <c r="A885" s="5"/>
      <c r="B885" s="5"/>
      <c r="C885" s="5"/>
      <c r="D885" s="5"/>
      <c r="E885" s="5"/>
      <c r="F885" s="5"/>
      <c r="G885" s="5"/>
      <c r="H885" s="5"/>
      <c r="I885" s="5"/>
      <c r="J885" s="5"/>
      <c r="K885" s="5"/>
      <c r="L885" s="5"/>
      <c r="M885" s="5"/>
      <c r="N885" s="5"/>
      <c r="O885" s="5"/>
      <c r="P885" s="5"/>
      <c r="Q885" s="5"/>
      <c r="R885" s="5"/>
      <c r="S885" s="5"/>
      <c r="T885" s="5"/>
      <c r="U885"/>
    </row>
    <row r="886" spans="1:21" x14ac:dyDescent="0.3">
      <c r="A886" s="5"/>
      <c r="B886" s="5"/>
      <c r="C886" s="5"/>
      <c r="D886" s="5"/>
      <c r="E886" s="5"/>
      <c r="F886" s="5"/>
      <c r="G886" s="5"/>
      <c r="H886" s="5"/>
      <c r="I886" s="5"/>
      <c r="J886" s="5"/>
      <c r="K886" s="5"/>
      <c r="L886" s="5"/>
      <c r="M886" s="5"/>
      <c r="N886" s="5"/>
      <c r="O886" s="5"/>
      <c r="P886" s="5"/>
      <c r="Q886" s="5"/>
      <c r="R886" s="5"/>
      <c r="S886" s="5"/>
      <c r="T886" s="5"/>
      <c r="U886"/>
    </row>
    <row r="887" spans="1:21" x14ac:dyDescent="0.3">
      <c r="A887" s="5"/>
      <c r="B887" s="5"/>
      <c r="C887" s="5"/>
      <c r="D887" s="5"/>
      <c r="E887" s="5"/>
      <c r="F887" s="5"/>
      <c r="G887" s="5"/>
      <c r="H887" s="5"/>
      <c r="I887" s="5"/>
      <c r="J887" s="5"/>
      <c r="K887" s="5"/>
      <c r="L887" s="5"/>
      <c r="M887" s="5"/>
      <c r="N887" s="5"/>
      <c r="O887" s="5"/>
      <c r="P887" s="5"/>
      <c r="Q887" s="5"/>
      <c r="R887" s="5"/>
      <c r="S887" s="5"/>
      <c r="T887" s="5"/>
      <c r="U887"/>
    </row>
    <row r="888" spans="1:21" x14ac:dyDescent="0.3">
      <c r="A888" s="5"/>
      <c r="B888" s="5"/>
      <c r="C888" s="5"/>
      <c r="D888" s="5"/>
      <c r="E888" s="5"/>
      <c r="F888" s="5"/>
      <c r="G888" s="5"/>
      <c r="H888" s="5"/>
      <c r="I888" s="5"/>
      <c r="J888" s="5"/>
      <c r="K888" s="5"/>
      <c r="L888" s="5"/>
      <c r="M888" s="5"/>
      <c r="N888" s="5"/>
      <c r="O888" s="5"/>
      <c r="P888" s="5"/>
      <c r="Q888" s="5"/>
      <c r="R888" s="5"/>
      <c r="S888" s="5"/>
      <c r="T888" s="5"/>
      <c r="U888"/>
    </row>
    <row r="889" spans="1:21" x14ac:dyDescent="0.3">
      <c r="A889" s="5"/>
      <c r="B889" s="5"/>
      <c r="C889" s="5"/>
      <c r="D889" s="5"/>
      <c r="E889" s="5"/>
      <c r="F889" s="5"/>
      <c r="G889" s="5"/>
      <c r="H889" s="5"/>
      <c r="I889" s="5"/>
      <c r="J889" s="5"/>
      <c r="K889" s="5"/>
      <c r="L889" s="5"/>
      <c r="M889" s="5"/>
      <c r="N889" s="5"/>
      <c r="O889" s="5"/>
      <c r="P889" s="5"/>
      <c r="Q889" s="5"/>
      <c r="R889" s="5"/>
      <c r="S889" s="5"/>
      <c r="T889" s="5"/>
      <c r="U889"/>
    </row>
    <row r="890" spans="1:21" x14ac:dyDescent="0.3">
      <c r="A890" s="5"/>
      <c r="B890" s="5"/>
      <c r="C890" s="5"/>
      <c r="D890" s="5"/>
      <c r="E890" s="5"/>
      <c r="F890" s="5"/>
      <c r="G890" s="5"/>
      <c r="H890" s="5"/>
      <c r="I890" s="5"/>
      <c r="J890" s="5"/>
      <c r="K890" s="5"/>
      <c r="L890" s="5"/>
      <c r="M890" s="5"/>
      <c r="N890" s="5"/>
      <c r="O890" s="5"/>
      <c r="P890" s="5"/>
      <c r="Q890" s="5"/>
      <c r="R890" s="5"/>
      <c r="S890" s="5"/>
      <c r="T890" s="5"/>
      <c r="U890"/>
    </row>
    <row r="891" spans="1:21" x14ac:dyDescent="0.3">
      <c r="A891" s="5"/>
      <c r="B891" s="5"/>
      <c r="C891" s="5"/>
      <c r="D891" s="5"/>
      <c r="E891" s="5"/>
      <c r="F891" s="5"/>
      <c r="G891" s="5"/>
      <c r="H891" s="5"/>
      <c r="I891" s="5"/>
      <c r="J891" s="5"/>
      <c r="K891" s="5"/>
      <c r="L891" s="5"/>
      <c r="M891" s="5"/>
      <c r="N891" s="5"/>
      <c r="O891" s="5"/>
      <c r="P891" s="5"/>
      <c r="Q891" s="5"/>
      <c r="R891" s="5"/>
      <c r="S891" s="5"/>
      <c r="T891" s="5"/>
      <c r="U891"/>
    </row>
    <row r="892" spans="1:21" x14ac:dyDescent="0.3">
      <c r="A892" s="5"/>
      <c r="B892" s="5"/>
      <c r="C892" s="5"/>
      <c r="D892" s="5"/>
      <c r="E892" s="5"/>
      <c r="F892" s="5"/>
      <c r="G892" s="5"/>
      <c r="H892" s="5"/>
      <c r="I892" s="5"/>
      <c r="J892" s="5"/>
      <c r="K892" s="5"/>
      <c r="L892" s="5"/>
      <c r="M892" s="5"/>
      <c r="N892" s="5"/>
      <c r="O892" s="5"/>
      <c r="P892" s="5"/>
      <c r="Q892" s="5"/>
      <c r="R892" s="5"/>
      <c r="S892" s="5"/>
      <c r="T892" s="5"/>
      <c r="U892"/>
    </row>
    <row r="893" spans="1:21" x14ac:dyDescent="0.3">
      <c r="A893" s="5"/>
      <c r="B893" s="5"/>
      <c r="C893" s="5"/>
      <c r="D893" s="5"/>
      <c r="E893" s="5"/>
      <c r="F893" s="5"/>
      <c r="G893" s="5"/>
      <c r="H893" s="5"/>
      <c r="I893" s="5"/>
      <c r="J893" s="5"/>
      <c r="K893" s="5"/>
      <c r="L893" s="5"/>
      <c r="M893" s="5"/>
      <c r="N893" s="5"/>
      <c r="O893" s="5"/>
      <c r="P893" s="5"/>
      <c r="Q893" s="5"/>
      <c r="R893" s="5"/>
      <c r="S893" s="5"/>
      <c r="T893" s="5"/>
      <c r="U893"/>
    </row>
    <row r="894" spans="1:21" x14ac:dyDescent="0.3">
      <c r="A894" s="5"/>
      <c r="B894" s="5"/>
      <c r="C894" s="5"/>
      <c r="D894" s="5"/>
      <c r="E894" s="5"/>
      <c r="F894" s="5"/>
      <c r="G894" s="5"/>
      <c r="H894" s="5"/>
      <c r="I894" s="5"/>
      <c r="J894" s="5"/>
      <c r="K894" s="5"/>
      <c r="L894" s="5"/>
      <c r="M894" s="5"/>
      <c r="N894" s="5"/>
      <c r="O894" s="5"/>
      <c r="P894" s="5"/>
      <c r="Q894" s="5"/>
      <c r="R894" s="5"/>
      <c r="S894" s="5"/>
      <c r="T894" s="5"/>
      <c r="U894"/>
    </row>
    <row r="895" spans="1:21" x14ac:dyDescent="0.3">
      <c r="A895" s="5"/>
      <c r="B895" s="5"/>
      <c r="C895" s="5"/>
      <c r="D895" s="5"/>
      <c r="E895" s="5"/>
      <c r="F895" s="5"/>
      <c r="G895" s="5"/>
      <c r="H895" s="5"/>
      <c r="I895" s="5"/>
      <c r="J895" s="5"/>
      <c r="K895" s="5"/>
      <c r="L895" s="5"/>
      <c r="M895" s="5"/>
      <c r="N895" s="5"/>
      <c r="O895" s="5"/>
      <c r="P895" s="5"/>
      <c r="Q895" s="5"/>
      <c r="R895" s="5"/>
      <c r="S895" s="5"/>
      <c r="T895" s="5"/>
      <c r="U895"/>
    </row>
    <row r="896" spans="1:21" x14ac:dyDescent="0.3">
      <c r="A896" s="5"/>
      <c r="B896" s="5"/>
      <c r="C896" s="5"/>
      <c r="D896" s="5"/>
      <c r="E896" s="5"/>
      <c r="F896" s="5"/>
      <c r="G896" s="5"/>
      <c r="H896" s="5"/>
      <c r="I896" s="5"/>
      <c r="J896" s="5"/>
      <c r="K896" s="5"/>
      <c r="L896" s="5"/>
      <c r="M896" s="5"/>
      <c r="N896" s="5"/>
      <c r="O896" s="5"/>
      <c r="P896" s="5"/>
      <c r="Q896" s="5"/>
      <c r="R896" s="5"/>
      <c r="S896" s="5"/>
      <c r="T896" s="5"/>
      <c r="U896"/>
    </row>
    <row r="897" spans="1:21" x14ac:dyDescent="0.3">
      <c r="A897" s="5"/>
      <c r="B897" s="5"/>
      <c r="C897" s="5"/>
      <c r="D897" s="5"/>
      <c r="E897" s="5"/>
      <c r="F897" s="5"/>
      <c r="G897" s="5"/>
      <c r="H897" s="5"/>
      <c r="I897" s="5"/>
      <c r="J897" s="5"/>
      <c r="K897" s="5"/>
      <c r="L897" s="5"/>
      <c r="M897" s="5"/>
      <c r="N897" s="5"/>
      <c r="O897" s="5"/>
      <c r="P897" s="5"/>
      <c r="Q897" s="5"/>
      <c r="R897" s="5"/>
      <c r="S897" s="5"/>
      <c r="T897" s="5"/>
      <c r="U897"/>
    </row>
    <row r="898" spans="1:21" x14ac:dyDescent="0.3">
      <c r="A898" s="5"/>
      <c r="B898" s="5"/>
      <c r="C898" s="5"/>
      <c r="D898" s="5"/>
      <c r="E898" s="5"/>
      <c r="F898" s="5"/>
      <c r="G898" s="5"/>
      <c r="H898" s="5"/>
      <c r="I898" s="5"/>
      <c r="J898" s="5"/>
      <c r="K898" s="5"/>
      <c r="L898" s="5"/>
      <c r="M898" s="5"/>
      <c r="N898" s="5"/>
      <c r="O898" s="5"/>
      <c r="P898" s="5"/>
      <c r="Q898" s="5"/>
      <c r="R898" s="5"/>
      <c r="S898" s="5"/>
      <c r="T898" s="5"/>
      <c r="U898"/>
    </row>
    <row r="899" spans="1:21" x14ac:dyDescent="0.3">
      <c r="A899" s="5"/>
      <c r="B899" s="5"/>
      <c r="C899" s="5"/>
      <c r="D899" s="5"/>
      <c r="E899" s="5"/>
      <c r="F899" s="5"/>
      <c r="G899" s="5"/>
      <c r="H899" s="5"/>
      <c r="I899" s="5"/>
      <c r="J899" s="5"/>
      <c r="K899" s="5"/>
      <c r="L899" s="5"/>
      <c r="M899" s="5"/>
      <c r="N899" s="5"/>
      <c r="O899" s="5"/>
      <c r="P899" s="5"/>
      <c r="Q899" s="5"/>
      <c r="R899" s="5"/>
      <c r="S899" s="5"/>
      <c r="T899" s="5"/>
      <c r="U899"/>
    </row>
    <row r="900" spans="1:21" x14ac:dyDescent="0.3">
      <c r="A900" s="5"/>
      <c r="B900" s="5"/>
      <c r="C900" s="5"/>
      <c r="D900" s="5"/>
      <c r="E900" s="5"/>
      <c r="F900" s="5"/>
      <c r="G900" s="5"/>
      <c r="H900" s="5"/>
      <c r="I900" s="5"/>
      <c r="J900" s="5"/>
      <c r="K900" s="5"/>
      <c r="L900" s="5"/>
      <c r="M900" s="5"/>
      <c r="N900" s="5"/>
      <c r="O900" s="5"/>
      <c r="P900" s="5"/>
      <c r="Q900" s="5"/>
      <c r="R900" s="5"/>
      <c r="S900" s="5"/>
      <c r="T900" s="5"/>
      <c r="U900"/>
    </row>
    <row r="901" spans="1:21" x14ac:dyDescent="0.3">
      <c r="A901" s="5"/>
      <c r="B901" s="5"/>
      <c r="C901" s="5"/>
      <c r="D901" s="5"/>
      <c r="E901" s="5"/>
      <c r="F901" s="5"/>
      <c r="G901" s="5"/>
      <c r="H901" s="5"/>
      <c r="I901" s="5"/>
      <c r="J901" s="5"/>
      <c r="K901" s="5"/>
      <c r="L901" s="5"/>
      <c r="M901" s="5"/>
      <c r="N901" s="5"/>
      <c r="O901" s="5"/>
      <c r="P901" s="5"/>
      <c r="Q901" s="5"/>
      <c r="R901" s="5"/>
      <c r="S901" s="5"/>
      <c r="T901" s="5"/>
      <c r="U901"/>
    </row>
    <row r="902" spans="1:21" x14ac:dyDescent="0.3">
      <c r="A902" s="5"/>
      <c r="B902" s="5"/>
      <c r="C902" s="5"/>
      <c r="D902" s="5"/>
      <c r="E902" s="5"/>
      <c r="F902" s="5"/>
      <c r="G902" s="5"/>
      <c r="H902" s="5"/>
      <c r="I902" s="5"/>
      <c r="J902" s="5"/>
      <c r="K902" s="5"/>
      <c r="L902" s="5"/>
      <c r="M902" s="5"/>
      <c r="N902" s="5"/>
      <c r="O902" s="5"/>
      <c r="P902" s="5"/>
      <c r="Q902" s="5"/>
      <c r="R902" s="5"/>
      <c r="S902" s="5"/>
      <c r="T902" s="5"/>
      <c r="U902"/>
    </row>
    <row r="903" spans="1:21" x14ac:dyDescent="0.3">
      <c r="A903" s="5"/>
      <c r="B903" s="5"/>
      <c r="C903" s="5"/>
      <c r="D903" s="5"/>
      <c r="E903" s="5"/>
      <c r="F903" s="5"/>
      <c r="G903" s="5"/>
      <c r="H903" s="5"/>
      <c r="I903" s="5"/>
      <c r="J903" s="5"/>
      <c r="K903" s="5"/>
      <c r="L903" s="5"/>
      <c r="M903" s="5"/>
      <c r="N903" s="5"/>
      <c r="O903" s="5"/>
      <c r="P903" s="5"/>
      <c r="Q903" s="5"/>
      <c r="R903" s="5"/>
      <c r="S903" s="5"/>
      <c r="T903" s="5"/>
      <c r="U903"/>
    </row>
    <row r="904" spans="1:21" x14ac:dyDescent="0.3">
      <c r="A904" s="5"/>
      <c r="B904" s="5"/>
      <c r="C904" s="5"/>
      <c r="D904" s="5"/>
      <c r="E904" s="5"/>
      <c r="F904" s="5"/>
      <c r="G904" s="5"/>
      <c r="H904" s="5"/>
      <c r="I904" s="5"/>
      <c r="J904" s="5"/>
      <c r="K904" s="5"/>
      <c r="L904" s="5"/>
      <c r="M904" s="5"/>
      <c r="N904" s="5"/>
      <c r="O904" s="5"/>
      <c r="P904" s="5"/>
      <c r="Q904" s="5"/>
      <c r="R904" s="5"/>
      <c r="S904" s="5"/>
      <c r="T904" s="5"/>
      <c r="U904"/>
    </row>
    <row r="905" spans="1:21" x14ac:dyDescent="0.3">
      <c r="A905" s="5"/>
      <c r="B905" s="5"/>
      <c r="C905" s="5"/>
      <c r="D905" s="5"/>
      <c r="E905" s="5"/>
      <c r="F905" s="5"/>
      <c r="G905" s="5"/>
      <c r="H905" s="5"/>
      <c r="I905" s="5"/>
      <c r="J905" s="5"/>
      <c r="K905" s="5"/>
      <c r="L905" s="5"/>
      <c r="M905" s="5"/>
      <c r="N905" s="5"/>
      <c r="O905" s="5"/>
      <c r="P905" s="5"/>
      <c r="Q905" s="5"/>
      <c r="R905" s="5"/>
      <c r="S905" s="5"/>
      <c r="T905" s="5"/>
      <c r="U905"/>
    </row>
    <row r="906" spans="1:21" x14ac:dyDescent="0.3">
      <c r="A906" s="5"/>
      <c r="B906" s="5"/>
      <c r="C906" s="5"/>
      <c r="D906" s="5"/>
      <c r="E906" s="5"/>
      <c r="F906" s="5"/>
      <c r="G906" s="5"/>
      <c r="H906" s="5"/>
      <c r="I906" s="5"/>
      <c r="J906" s="5"/>
      <c r="K906" s="5"/>
      <c r="L906" s="5"/>
      <c r="M906" s="5"/>
      <c r="N906" s="5"/>
      <c r="O906" s="5"/>
      <c r="P906" s="5"/>
      <c r="Q906" s="5"/>
      <c r="R906" s="5"/>
      <c r="S906" s="5"/>
      <c r="T906" s="5"/>
      <c r="U906"/>
    </row>
    <row r="907" spans="1:21" x14ac:dyDescent="0.3">
      <c r="A907" s="5"/>
      <c r="B907" s="5"/>
      <c r="C907" s="5"/>
      <c r="D907" s="5"/>
      <c r="E907" s="5"/>
      <c r="F907" s="5"/>
      <c r="G907" s="5"/>
      <c r="H907" s="5"/>
      <c r="I907" s="5"/>
      <c r="J907" s="5"/>
      <c r="K907" s="5"/>
      <c r="L907" s="5"/>
      <c r="M907" s="5"/>
      <c r="N907" s="5"/>
      <c r="O907" s="5"/>
      <c r="P907" s="5"/>
      <c r="Q907" s="5"/>
      <c r="R907" s="5"/>
      <c r="S907" s="5"/>
      <c r="T907" s="5"/>
      <c r="U907"/>
    </row>
    <row r="908" spans="1:21" x14ac:dyDescent="0.3">
      <c r="A908" s="5"/>
      <c r="B908" s="5"/>
      <c r="C908" s="5"/>
      <c r="D908" s="5"/>
      <c r="E908" s="5"/>
      <c r="F908" s="5"/>
      <c r="G908" s="5"/>
      <c r="H908" s="5"/>
      <c r="I908" s="5"/>
      <c r="J908" s="5"/>
      <c r="K908" s="5"/>
      <c r="L908" s="5"/>
      <c r="M908" s="5"/>
      <c r="N908" s="5"/>
      <c r="O908" s="5"/>
      <c r="P908" s="5"/>
      <c r="Q908" s="5"/>
      <c r="R908" s="5"/>
      <c r="S908" s="5"/>
      <c r="T908" s="5"/>
      <c r="U908"/>
    </row>
    <row r="909" spans="1:21" x14ac:dyDescent="0.3">
      <c r="A909" s="5"/>
      <c r="B909" s="5"/>
      <c r="C909" s="5"/>
      <c r="D909" s="5"/>
      <c r="E909" s="5"/>
      <c r="F909" s="5"/>
      <c r="G909" s="5"/>
      <c r="H909" s="5"/>
      <c r="I909" s="5"/>
      <c r="J909" s="5"/>
      <c r="K909" s="5"/>
      <c r="L909" s="5"/>
      <c r="M909" s="5"/>
      <c r="N909" s="5"/>
      <c r="O909" s="5"/>
      <c r="P909" s="5"/>
      <c r="Q909" s="5"/>
      <c r="R909" s="5"/>
      <c r="S909" s="5"/>
      <c r="T909" s="5"/>
      <c r="U909"/>
    </row>
    <row r="910" spans="1:21" x14ac:dyDescent="0.3">
      <c r="A910" s="5"/>
      <c r="B910" s="5"/>
      <c r="C910" s="5"/>
      <c r="D910" s="5"/>
      <c r="E910" s="5"/>
      <c r="F910" s="5"/>
      <c r="G910" s="5"/>
      <c r="H910" s="5"/>
      <c r="I910" s="5"/>
      <c r="J910" s="5"/>
      <c r="K910" s="5"/>
      <c r="L910" s="5"/>
      <c r="M910" s="5"/>
      <c r="N910" s="5"/>
      <c r="O910" s="5"/>
      <c r="P910" s="5"/>
      <c r="Q910" s="5"/>
      <c r="R910" s="5"/>
      <c r="S910" s="5"/>
      <c r="T910" s="5"/>
      <c r="U910"/>
    </row>
    <row r="911" spans="1:21" x14ac:dyDescent="0.3">
      <c r="A911" s="5"/>
      <c r="B911" s="5"/>
      <c r="C911" s="5"/>
      <c r="D911" s="5"/>
      <c r="E911" s="5"/>
      <c r="F911" s="5"/>
      <c r="G911" s="5"/>
      <c r="H911" s="5"/>
      <c r="I911" s="5"/>
      <c r="J911" s="5"/>
      <c r="K911" s="5"/>
      <c r="L911" s="5"/>
      <c r="M911" s="5"/>
      <c r="N911" s="5"/>
      <c r="O911" s="5"/>
      <c r="P911" s="5"/>
      <c r="Q911" s="5"/>
      <c r="R911" s="5"/>
      <c r="S911" s="5"/>
      <c r="T911" s="5"/>
      <c r="U911"/>
    </row>
    <row r="912" spans="1:21" x14ac:dyDescent="0.3">
      <c r="A912" s="5"/>
      <c r="B912" s="5"/>
      <c r="C912" s="5"/>
      <c r="D912" s="5"/>
      <c r="E912" s="5"/>
      <c r="F912" s="5"/>
      <c r="G912" s="5"/>
      <c r="H912" s="5"/>
      <c r="I912" s="5"/>
      <c r="J912" s="5"/>
      <c r="K912" s="5"/>
      <c r="L912" s="5"/>
      <c r="M912" s="5"/>
      <c r="N912" s="5"/>
      <c r="O912" s="5"/>
      <c r="P912" s="5"/>
      <c r="Q912" s="5"/>
      <c r="R912" s="5"/>
      <c r="S912" s="5"/>
      <c r="T912" s="5"/>
      <c r="U912"/>
    </row>
    <row r="913" spans="1:21" x14ac:dyDescent="0.3">
      <c r="A913" s="5"/>
      <c r="B913" s="5"/>
      <c r="C913" s="5"/>
      <c r="D913" s="5"/>
      <c r="E913" s="5"/>
      <c r="F913" s="5"/>
      <c r="G913" s="5"/>
      <c r="H913" s="5"/>
      <c r="I913" s="5"/>
      <c r="J913" s="5"/>
      <c r="K913" s="5"/>
      <c r="L913" s="5"/>
      <c r="M913" s="5"/>
      <c r="N913" s="5"/>
      <c r="O913" s="5"/>
      <c r="P913" s="5"/>
      <c r="Q913" s="5"/>
      <c r="R913" s="5"/>
      <c r="S913" s="5"/>
      <c r="T913" s="5"/>
      <c r="U913"/>
    </row>
    <row r="914" spans="1:21" x14ac:dyDescent="0.3">
      <c r="A914" s="5"/>
      <c r="B914" s="5"/>
      <c r="C914" s="5"/>
      <c r="D914" s="5"/>
      <c r="E914" s="5"/>
      <c r="F914" s="5"/>
      <c r="G914" s="5"/>
      <c r="H914" s="5"/>
      <c r="I914" s="5"/>
      <c r="J914" s="5"/>
      <c r="K914" s="5"/>
      <c r="L914" s="5"/>
      <c r="M914" s="5"/>
      <c r="N914" s="5"/>
      <c r="O914" s="5"/>
      <c r="P914" s="5"/>
      <c r="Q914" s="5"/>
      <c r="R914" s="5"/>
      <c r="S914" s="5"/>
      <c r="T914" s="5"/>
      <c r="U914"/>
    </row>
    <row r="915" spans="1:21" x14ac:dyDescent="0.3">
      <c r="A915" s="5"/>
      <c r="B915" s="5"/>
      <c r="C915" s="5"/>
      <c r="D915" s="5"/>
      <c r="E915" s="5"/>
      <c r="F915" s="5"/>
      <c r="G915" s="5"/>
      <c r="H915" s="5"/>
      <c r="I915" s="5"/>
      <c r="J915" s="5"/>
      <c r="K915" s="5"/>
      <c r="L915" s="5"/>
      <c r="M915" s="5"/>
      <c r="N915" s="5"/>
      <c r="O915" s="5"/>
      <c r="P915" s="5"/>
      <c r="Q915" s="5"/>
      <c r="R915" s="5"/>
      <c r="S915" s="5"/>
      <c r="T915" s="5"/>
      <c r="U915"/>
    </row>
    <row r="916" spans="1:21" x14ac:dyDescent="0.3">
      <c r="A916" s="5"/>
      <c r="B916" s="5"/>
      <c r="C916" s="5"/>
      <c r="D916" s="5"/>
      <c r="E916" s="5"/>
      <c r="F916" s="5"/>
      <c r="G916" s="5"/>
      <c r="H916" s="5"/>
      <c r="I916" s="5"/>
      <c r="J916" s="5"/>
      <c r="K916" s="5"/>
      <c r="L916" s="5"/>
      <c r="M916" s="5"/>
      <c r="N916" s="5"/>
      <c r="O916" s="5"/>
      <c r="P916" s="5"/>
      <c r="Q916" s="5"/>
      <c r="R916" s="5"/>
      <c r="S916" s="5"/>
      <c r="T916" s="5"/>
      <c r="U916"/>
    </row>
    <row r="917" spans="1:21" x14ac:dyDescent="0.3">
      <c r="A917" s="5"/>
      <c r="B917" s="5"/>
      <c r="C917" s="5"/>
      <c r="D917" s="5"/>
      <c r="E917" s="5"/>
      <c r="F917" s="5"/>
      <c r="G917" s="5"/>
      <c r="H917" s="5"/>
      <c r="I917" s="5"/>
      <c r="J917" s="5"/>
      <c r="K917" s="5"/>
      <c r="L917" s="5"/>
      <c r="M917" s="5"/>
      <c r="N917" s="5"/>
      <c r="O917" s="5"/>
      <c r="P917" s="5"/>
      <c r="Q917" s="5"/>
      <c r="R917" s="5"/>
      <c r="S917" s="5"/>
      <c r="T917" s="5"/>
      <c r="U917"/>
    </row>
    <row r="918" spans="1:21" x14ac:dyDescent="0.3">
      <c r="A918" s="5"/>
      <c r="B918" s="5"/>
      <c r="C918" s="5"/>
      <c r="D918" s="5"/>
      <c r="E918" s="5"/>
      <c r="F918" s="5"/>
      <c r="G918" s="5"/>
      <c r="H918" s="5"/>
      <c r="I918" s="5"/>
      <c r="J918" s="5"/>
      <c r="K918" s="5"/>
      <c r="L918" s="5"/>
      <c r="M918" s="5"/>
      <c r="N918" s="5"/>
      <c r="O918" s="5"/>
      <c r="P918" s="5"/>
      <c r="Q918" s="5"/>
      <c r="R918" s="5"/>
      <c r="S918" s="5"/>
      <c r="T918" s="5"/>
      <c r="U918"/>
    </row>
    <row r="919" spans="1:21" x14ac:dyDescent="0.3">
      <c r="A919" s="5"/>
      <c r="B919" s="5"/>
      <c r="C919" s="5"/>
      <c r="D919" s="5"/>
      <c r="E919" s="5"/>
      <c r="F919" s="5"/>
      <c r="G919" s="5"/>
      <c r="H919" s="5"/>
      <c r="I919" s="5"/>
      <c r="J919" s="5"/>
      <c r="K919" s="5"/>
      <c r="L919" s="5"/>
      <c r="M919" s="5"/>
      <c r="N919" s="5"/>
      <c r="O919" s="5"/>
      <c r="P919" s="5"/>
      <c r="Q919" s="5"/>
      <c r="R919" s="5"/>
      <c r="S919" s="5"/>
      <c r="T919" s="5"/>
      <c r="U919"/>
    </row>
    <row r="920" spans="1:21" x14ac:dyDescent="0.3">
      <c r="A920" s="5"/>
      <c r="B920" s="5"/>
      <c r="C920" s="5"/>
      <c r="D920" s="5"/>
      <c r="E920" s="5"/>
      <c r="F920" s="5"/>
      <c r="G920" s="5"/>
      <c r="H920" s="5"/>
      <c r="I920" s="5"/>
      <c r="J920" s="5"/>
      <c r="K920" s="5"/>
      <c r="L920" s="5"/>
      <c r="M920" s="5"/>
      <c r="N920" s="5"/>
      <c r="O920" s="5"/>
      <c r="P920" s="5"/>
      <c r="Q920" s="5"/>
      <c r="R920" s="5"/>
      <c r="S920" s="5"/>
      <c r="T920" s="5"/>
      <c r="U920"/>
    </row>
    <row r="921" spans="1:21" x14ac:dyDescent="0.3">
      <c r="A921" s="5"/>
      <c r="B921" s="5"/>
      <c r="C921" s="5"/>
      <c r="D921" s="5"/>
      <c r="E921" s="5"/>
      <c r="F921" s="5"/>
      <c r="G921" s="5"/>
      <c r="H921" s="5"/>
      <c r="I921" s="5"/>
      <c r="J921" s="5"/>
      <c r="K921" s="5"/>
      <c r="L921" s="5"/>
      <c r="M921" s="5"/>
      <c r="N921" s="5"/>
      <c r="O921" s="5"/>
      <c r="P921" s="5"/>
      <c r="Q921" s="5"/>
      <c r="R921" s="5"/>
      <c r="S921" s="5"/>
      <c r="T921" s="5"/>
      <c r="U921"/>
    </row>
    <row r="922" spans="1:21" x14ac:dyDescent="0.3">
      <c r="A922" s="5"/>
      <c r="B922" s="5"/>
      <c r="C922" s="5"/>
      <c r="D922" s="5"/>
      <c r="E922" s="5"/>
      <c r="F922" s="5"/>
      <c r="G922" s="5"/>
      <c r="H922" s="5"/>
      <c r="I922" s="5"/>
      <c r="J922" s="5"/>
      <c r="K922" s="5"/>
      <c r="L922" s="5"/>
      <c r="M922" s="5"/>
      <c r="N922" s="5"/>
      <c r="O922" s="5"/>
      <c r="P922" s="5"/>
      <c r="Q922" s="5"/>
      <c r="R922" s="5"/>
      <c r="S922" s="5"/>
      <c r="T922" s="5"/>
      <c r="U922"/>
    </row>
    <row r="923" spans="1:21" x14ac:dyDescent="0.3">
      <c r="A923" s="5"/>
      <c r="B923" s="5"/>
      <c r="C923" s="5"/>
      <c r="D923" s="5"/>
      <c r="E923" s="5"/>
      <c r="F923" s="5"/>
      <c r="G923" s="5"/>
      <c r="H923" s="5"/>
      <c r="I923" s="5"/>
      <c r="J923" s="5"/>
      <c r="K923" s="5"/>
      <c r="L923" s="5"/>
      <c r="M923" s="5"/>
      <c r="N923" s="5"/>
      <c r="O923" s="5"/>
      <c r="P923" s="5"/>
      <c r="Q923" s="5"/>
      <c r="R923" s="5"/>
      <c r="S923" s="5"/>
      <c r="T923" s="5"/>
      <c r="U923"/>
    </row>
    <row r="924" spans="1:21" x14ac:dyDescent="0.3">
      <c r="A924" s="5"/>
      <c r="B924" s="5"/>
      <c r="C924" s="5"/>
      <c r="D924" s="5"/>
      <c r="E924" s="5"/>
      <c r="F924" s="5"/>
      <c r="G924" s="5"/>
      <c r="H924" s="5"/>
      <c r="I924" s="5"/>
      <c r="J924" s="5"/>
      <c r="K924" s="5"/>
      <c r="L924" s="5"/>
      <c r="M924" s="5"/>
      <c r="N924" s="5"/>
      <c r="O924" s="5"/>
      <c r="P924" s="5"/>
      <c r="Q924" s="5"/>
      <c r="R924" s="5"/>
      <c r="S924" s="5"/>
      <c r="T924" s="5"/>
      <c r="U924"/>
    </row>
    <row r="925" spans="1:21" x14ac:dyDescent="0.3">
      <c r="A925" s="5"/>
      <c r="B925" s="5"/>
      <c r="C925" s="5"/>
      <c r="D925" s="5"/>
      <c r="E925" s="5"/>
      <c r="F925" s="5"/>
      <c r="G925" s="5"/>
      <c r="H925" s="5"/>
      <c r="I925" s="5"/>
      <c r="J925" s="5"/>
      <c r="K925" s="5"/>
      <c r="L925" s="5"/>
      <c r="M925" s="5"/>
      <c r="N925" s="5"/>
      <c r="O925" s="5"/>
      <c r="P925" s="5"/>
      <c r="Q925" s="5"/>
      <c r="R925" s="5"/>
      <c r="S925" s="5"/>
      <c r="T925" s="5"/>
      <c r="U925"/>
    </row>
    <row r="926" spans="1:21" x14ac:dyDescent="0.3">
      <c r="A926" s="5"/>
      <c r="B926" s="5"/>
      <c r="C926" s="5"/>
      <c r="D926" s="5"/>
      <c r="E926" s="5"/>
      <c r="F926" s="5"/>
      <c r="G926" s="5"/>
      <c r="H926" s="5"/>
      <c r="I926" s="5"/>
      <c r="J926" s="5"/>
      <c r="K926" s="5"/>
      <c r="L926" s="5"/>
      <c r="M926" s="5"/>
      <c r="N926" s="5"/>
      <c r="O926" s="5"/>
      <c r="P926" s="5"/>
      <c r="Q926" s="5"/>
      <c r="R926" s="5"/>
      <c r="S926" s="5"/>
      <c r="T926" s="5"/>
      <c r="U926"/>
    </row>
    <row r="927" spans="1:21" x14ac:dyDescent="0.3">
      <c r="A927" s="5"/>
      <c r="B927" s="5"/>
      <c r="C927" s="5"/>
      <c r="D927" s="5"/>
      <c r="E927" s="5"/>
      <c r="F927" s="5"/>
      <c r="G927" s="5"/>
      <c r="H927" s="5"/>
      <c r="I927" s="5"/>
      <c r="J927" s="5"/>
      <c r="K927" s="5"/>
      <c r="L927" s="5"/>
      <c r="M927" s="5"/>
      <c r="N927" s="5"/>
      <c r="O927" s="5"/>
      <c r="P927" s="5"/>
      <c r="Q927" s="5"/>
      <c r="R927" s="5"/>
      <c r="S927" s="5"/>
      <c r="T927" s="5"/>
      <c r="U927"/>
    </row>
    <row r="928" spans="1:21" x14ac:dyDescent="0.3">
      <c r="A928" s="5"/>
      <c r="B928" s="5"/>
      <c r="C928" s="5"/>
      <c r="D928" s="5"/>
      <c r="E928" s="5"/>
      <c r="F928" s="5"/>
      <c r="G928" s="5"/>
      <c r="H928" s="5"/>
      <c r="I928" s="5"/>
      <c r="J928" s="5"/>
      <c r="K928" s="5"/>
      <c r="L928" s="5"/>
      <c r="M928" s="5"/>
      <c r="N928" s="5"/>
      <c r="O928" s="5"/>
      <c r="P928" s="5"/>
      <c r="Q928" s="5"/>
      <c r="R928" s="5"/>
      <c r="S928" s="5"/>
      <c r="T928" s="5"/>
      <c r="U928"/>
    </row>
    <row r="929" spans="1:21" x14ac:dyDescent="0.3">
      <c r="A929" s="5"/>
      <c r="B929" s="5"/>
      <c r="C929" s="5"/>
      <c r="D929" s="5"/>
      <c r="E929" s="5"/>
      <c r="F929" s="5"/>
      <c r="G929" s="5"/>
      <c r="H929" s="5"/>
      <c r="I929" s="5"/>
      <c r="J929" s="5"/>
      <c r="K929" s="5"/>
      <c r="L929" s="5"/>
      <c r="M929" s="5"/>
      <c r="N929" s="5"/>
      <c r="O929" s="5"/>
      <c r="P929" s="5"/>
      <c r="Q929" s="5"/>
      <c r="R929" s="5"/>
      <c r="S929" s="5"/>
      <c r="T929" s="5"/>
      <c r="U929"/>
    </row>
    <row r="930" spans="1:21" x14ac:dyDescent="0.3">
      <c r="A930" s="5"/>
      <c r="B930" s="5"/>
      <c r="C930" s="5"/>
      <c r="D930" s="5"/>
      <c r="E930" s="5"/>
      <c r="F930" s="5"/>
      <c r="G930" s="5"/>
      <c r="H930" s="5"/>
      <c r="I930" s="5"/>
      <c r="J930" s="5"/>
      <c r="K930" s="5"/>
      <c r="L930" s="5"/>
      <c r="M930" s="5"/>
      <c r="N930" s="5"/>
      <c r="O930" s="5"/>
      <c r="P930" s="5"/>
      <c r="Q930" s="5"/>
      <c r="R930" s="5"/>
      <c r="S930" s="5"/>
      <c r="T930" s="5"/>
      <c r="U930"/>
    </row>
    <row r="931" spans="1:21" x14ac:dyDescent="0.3">
      <c r="A931" s="5"/>
      <c r="B931" s="5"/>
      <c r="C931" s="5"/>
      <c r="D931" s="5"/>
      <c r="E931" s="5"/>
      <c r="F931" s="5"/>
      <c r="G931" s="5"/>
      <c r="H931" s="5"/>
      <c r="I931" s="5"/>
      <c r="J931" s="5"/>
      <c r="K931" s="5"/>
      <c r="L931" s="5"/>
      <c r="M931" s="5"/>
      <c r="N931" s="5"/>
      <c r="O931" s="5"/>
      <c r="P931" s="5"/>
      <c r="Q931" s="5"/>
      <c r="R931" s="5"/>
      <c r="S931" s="5"/>
      <c r="T931" s="5"/>
      <c r="U931"/>
    </row>
    <row r="932" spans="1:21" x14ac:dyDescent="0.3">
      <c r="A932" s="5"/>
      <c r="B932" s="5"/>
      <c r="C932" s="5"/>
      <c r="D932" s="5"/>
      <c r="E932" s="5"/>
      <c r="F932" s="5"/>
      <c r="G932" s="5"/>
      <c r="H932" s="5"/>
      <c r="I932" s="5"/>
      <c r="J932" s="5"/>
      <c r="K932" s="5"/>
      <c r="L932" s="5"/>
      <c r="M932" s="5"/>
      <c r="N932" s="5"/>
      <c r="O932" s="5"/>
      <c r="P932" s="5"/>
      <c r="Q932" s="5"/>
      <c r="R932" s="5"/>
      <c r="S932" s="5"/>
      <c r="T932" s="5"/>
      <c r="U932"/>
    </row>
    <row r="933" spans="1:21" x14ac:dyDescent="0.3">
      <c r="A933" s="5"/>
      <c r="B933" s="5"/>
      <c r="C933" s="5"/>
      <c r="D933" s="5"/>
      <c r="E933" s="5"/>
      <c r="F933" s="5"/>
      <c r="G933" s="5"/>
      <c r="H933" s="5"/>
      <c r="I933" s="5"/>
      <c r="J933" s="5"/>
      <c r="K933" s="5"/>
      <c r="L933" s="5"/>
      <c r="M933" s="5"/>
      <c r="N933" s="5"/>
      <c r="O933" s="5"/>
      <c r="P933" s="5"/>
      <c r="Q933" s="5"/>
      <c r="R933" s="5"/>
      <c r="S933" s="5"/>
      <c r="T933" s="5"/>
      <c r="U933"/>
    </row>
    <row r="934" spans="1:21" x14ac:dyDescent="0.3">
      <c r="A934" s="5"/>
      <c r="B934" s="5"/>
      <c r="C934" s="5"/>
      <c r="D934" s="5"/>
      <c r="E934" s="5"/>
      <c r="F934" s="5"/>
      <c r="G934" s="5"/>
      <c r="H934" s="5"/>
      <c r="I934" s="5"/>
      <c r="J934" s="5"/>
      <c r="K934" s="5"/>
      <c r="L934" s="5"/>
      <c r="M934" s="5"/>
      <c r="N934" s="5"/>
      <c r="O934" s="5"/>
      <c r="P934" s="5"/>
      <c r="Q934" s="5"/>
      <c r="R934" s="5"/>
      <c r="S934" s="5"/>
      <c r="T934" s="5"/>
      <c r="U934"/>
    </row>
    <row r="935" spans="1:21" x14ac:dyDescent="0.3">
      <c r="A935" s="5"/>
      <c r="B935" s="5"/>
      <c r="C935" s="5"/>
      <c r="D935" s="5"/>
      <c r="E935" s="5"/>
      <c r="F935" s="5"/>
      <c r="G935" s="5"/>
      <c r="H935" s="5"/>
      <c r="I935" s="5"/>
      <c r="J935" s="5"/>
      <c r="K935" s="5"/>
      <c r="L935" s="5"/>
      <c r="M935" s="5"/>
      <c r="N935" s="5"/>
      <c r="O935" s="5"/>
      <c r="P935" s="5"/>
      <c r="Q935" s="5"/>
      <c r="R935" s="5"/>
      <c r="S935" s="5"/>
      <c r="T935" s="5"/>
      <c r="U935"/>
    </row>
    <row r="936" spans="1:21" x14ac:dyDescent="0.3">
      <c r="A936" s="5"/>
      <c r="B936" s="5"/>
      <c r="C936" s="5"/>
      <c r="D936" s="5"/>
      <c r="E936" s="5"/>
      <c r="F936" s="5"/>
      <c r="G936" s="5"/>
      <c r="H936" s="5"/>
      <c r="I936" s="5"/>
      <c r="J936" s="5"/>
      <c r="K936" s="5"/>
      <c r="L936" s="5"/>
      <c r="M936" s="5"/>
      <c r="N936" s="5"/>
      <c r="O936" s="5"/>
      <c r="P936" s="5"/>
      <c r="Q936" s="5"/>
      <c r="R936" s="5"/>
      <c r="S936" s="5"/>
      <c r="T936" s="5"/>
      <c r="U936"/>
    </row>
    <row r="937" spans="1:21" x14ac:dyDescent="0.3">
      <c r="A937" s="5"/>
      <c r="B937" s="5"/>
      <c r="C937" s="5"/>
      <c r="D937" s="5"/>
      <c r="E937" s="5"/>
      <c r="F937" s="5"/>
      <c r="G937" s="5"/>
      <c r="H937" s="5"/>
      <c r="I937" s="5"/>
      <c r="J937" s="5"/>
      <c r="K937" s="5"/>
      <c r="L937" s="5"/>
      <c r="M937" s="5"/>
      <c r="N937" s="5"/>
      <c r="O937" s="5"/>
      <c r="P937" s="5"/>
      <c r="Q937" s="5"/>
      <c r="R937" s="5"/>
      <c r="S937" s="5"/>
      <c r="T937" s="5"/>
      <c r="U937"/>
    </row>
    <row r="938" spans="1:21" x14ac:dyDescent="0.3">
      <c r="A938" s="5"/>
      <c r="B938" s="5"/>
      <c r="C938" s="5"/>
      <c r="D938" s="5"/>
      <c r="E938" s="5"/>
      <c r="F938" s="5"/>
      <c r="G938" s="5"/>
      <c r="H938" s="5"/>
      <c r="I938" s="5"/>
      <c r="J938" s="5"/>
      <c r="K938" s="5"/>
      <c r="L938" s="5"/>
      <c r="M938" s="5"/>
      <c r="N938" s="5"/>
      <c r="O938" s="5"/>
      <c r="P938" s="5"/>
      <c r="Q938" s="5"/>
      <c r="R938" s="5"/>
      <c r="S938" s="5"/>
      <c r="T938" s="5"/>
      <c r="U938"/>
    </row>
    <row r="939" spans="1:21" x14ac:dyDescent="0.3">
      <c r="A939" s="5"/>
      <c r="B939" s="5"/>
      <c r="C939" s="5"/>
      <c r="D939" s="5"/>
      <c r="E939" s="5"/>
      <c r="F939" s="5"/>
      <c r="G939" s="5"/>
      <c r="H939" s="5"/>
      <c r="I939" s="5"/>
      <c r="J939" s="5"/>
      <c r="K939" s="5"/>
      <c r="L939" s="5"/>
      <c r="M939" s="5"/>
      <c r="N939" s="5"/>
      <c r="O939" s="5"/>
      <c r="P939" s="5"/>
      <c r="Q939" s="5"/>
      <c r="R939" s="5"/>
      <c r="S939" s="5"/>
      <c r="T939" s="5"/>
      <c r="U939"/>
    </row>
    <row r="940" spans="1:21" x14ac:dyDescent="0.3">
      <c r="A940" s="5"/>
      <c r="B940" s="5"/>
      <c r="C940" s="5"/>
      <c r="D940" s="5"/>
      <c r="E940" s="5"/>
      <c r="F940" s="5"/>
      <c r="G940" s="5"/>
      <c r="H940" s="5"/>
      <c r="I940" s="5"/>
      <c r="J940" s="5"/>
      <c r="K940" s="5"/>
      <c r="L940" s="5"/>
      <c r="M940" s="5"/>
      <c r="N940" s="5"/>
      <c r="O940" s="5"/>
      <c r="P940" s="5"/>
      <c r="Q940" s="5"/>
      <c r="R940" s="5"/>
      <c r="S940" s="5"/>
      <c r="T940" s="5"/>
      <c r="U940"/>
    </row>
    <row r="941" spans="1:21" x14ac:dyDescent="0.3">
      <c r="A941" s="5"/>
      <c r="B941" s="5"/>
      <c r="C941" s="5"/>
      <c r="D941" s="5"/>
      <c r="E941" s="5"/>
      <c r="F941" s="5"/>
      <c r="G941" s="5"/>
      <c r="H941" s="5"/>
      <c r="I941" s="5"/>
      <c r="J941" s="5"/>
      <c r="K941" s="5"/>
      <c r="L941" s="5"/>
      <c r="M941" s="5"/>
      <c r="N941" s="5"/>
      <c r="O941" s="5"/>
      <c r="P941" s="5"/>
      <c r="Q941" s="5"/>
      <c r="R941" s="5"/>
      <c r="S941" s="5"/>
      <c r="T941" s="5"/>
      <c r="U941"/>
    </row>
    <row r="942" spans="1:21" x14ac:dyDescent="0.3">
      <c r="A942" s="5"/>
      <c r="B942" s="5"/>
      <c r="C942" s="5"/>
      <c r="D942" s="5"/>
      <c r="E942" s="5"/>
      <c r="F942" s="5"/>
      <c r="G942" s="5"/>
      <c r="H942" s="5"/>
      <c r="I942" s="5"/>
      <c r="J942" s="5"/>
      <c r="K942" s="5"/>
      <c r="L942" s="5"/>
      <c r="M942" s="5"/>
      <c r="N942" s="5"/>
      <c r="O942" s="5"/>
      <c r="P942" s="5"/>
      <c r="Q942" s="5"/>
      <c r="R942" s="5"/>
      <c r="S942" s="5"/>
      <c r="T942" s="5"/>
      <c r="U942"/>
    </row>
    <row r="943" spans="1:21" x14ac:dyDescent="0.3">
      <c r="A943" s="5"/>
      <c r="B943" s="5"/>
      <c r="C943" s="5"/>
      <c r="D943" s="5"/>
      <c r="E943" s="5"/>
      <c r="F943" s="5"/>
      <c r="G943" s="5"/>
      <c r="H943" s="5"/>
      <c r="I943" s="5"/>
      <c r="J943" s="5"/>
      <c r="K943" s="5"/>
      <c r="L943" s="5"/>
      <c r="M943" s="5"/>
      <c r="N943" s="5"/>
      <c r="O943" s="5"/>
      <c r="P943" s="5"/>
      <c r="Q943" s="5"/>
      <c r="R943" s="5"/>
      <c r="S943" s="5"/>
      <c r="T943" s="5"/>
    </row>
    <row r="944" spans="1:21" x14ac:dyDescent="0.3">
      <c r="A944" s="5"/>
      <c r="B944" s="5"/>
      <c r="C944" s="5"/>
      <c r="D944" s="5"/>
      <c r="E944" s="5"/>
      <c r="F944" s="5"/>
      <c r="G944" s="5"/>
      <c r="H944" s="5"/>
      <c r="I944" s="5"/>
      <c r="J944" s="5"/>
      <c r="K944" s="5"/>
      <c r="L944" s="5"/>
      <c r="M944" s="5"/>
      <c r="N944" s="5"/>
      <c r="O944" s="5"/>
      <c r="P944" s="5"/>
      <c r="Q944" s="5"/>
      <c r="R944" s="5"/>
      <c r="S944" s="5"/>
      <c r="T944" s="5"/>
    </row>
    <row r="945" spans="1:20" x14ac:dyDescent="0.3">
      <c r="A945" s="5"/>
      <c r="B945" s="5"/>
      <c r="C945" s="5"/>
      <c r="D945" s="5"/>
      <c r="E945" s="5"/>
      <c r="F945" s="5"/>
      <c r="G945" s="5"/>
      <c r="H945" s="5"/>
      <c r="I945" s="5"/>
      <c r="J945" s="5"/>
      <c r="K945" s="5"/>
      <c r="L945" s="5"/>
      <c r="M945" s="5"/>
      <c r="N945" s="5"/>
      <c r="O945" s="5"/>
      <c r="P945" s="5"/>
      <c r="Q945" s="5"/>
      <c r="R945" s="5"/>
      <c r="S945" s="5"/>
      <c r="T945" s="5"/>
    </row>
    <row r="946" spans="1:20" x14ac:dyDescent="0.3">
      <c r="A946" s="5"/>
      <c r="B946" s="5"/>
      <c r="C946" s="5"/>
      <c r="D946" s="5"/>
      <c r="E946" s="5"/>
      <c r="F946" s="5"/>
      <c r="G946" s="5"/>
      <c r="H946" s="5"/>
      <c r="I946" s="5"/>
      <c r="J946" s="5"/>
      <c r="K946" s="5"/>
      <c r="L946" s="5"/>
      <c r="M946" s="5"/>
      <c r="N946" s="5"/>
      <c r="O946" s="5"/>
      <c r="P946" s="5"/>
      <c r="Q946" s="5"/>
      <c r="R946" s="5"/>
      <c r="S946" s="5"/>
      <c r="T946" s="5"/>
    </row>
    <row r="947" spans="1:20" x14ac:dyDescent="0.3">
      <c r="A947" s="5"/>
      <c r="B947" s="5"/>
      <c r="C947" s="5"/>
      <c r="D947" s="5"/>
      <c r="E947" s="5"/>
      <c r="F947" s="5"/>
      <c r="G947" s="5"/>
      <c r="H947" s="5"/>
      <c r="I947" s="5"/>
      <c r="J947" s="5"/>
      <c r="K947" s="5"/>
      <c r="L947" s="5"/>
      <c r="M947" s="5"/>
      <c r="N947" s="5"/>
      <c r="O947" s="5"/>
      <c r="P947" s="5"/>
      <c r="Q947" s="5"/>
      <c r="R947" s="5"/>
      <c r="S947" s="5"/>
      <c r="T947" s="5"/>
    </row>
    <row r="948" spans="1:20" x14ac:dyDescent="0.3">
      <c r="A948" s="5"/>
      <c r="B948" s="5"/>
      <c r="C948" s="5"/>
      <c r="D948" s="5"/>
      <c r="E948" s="5"/>
      <c r="F948" s="5"/>
      <c r="G948" s="5"/>
      <c r="H948" s="5"/>
      <c r="I948" s="5"/>
      <c r="J948" s="5"/>
      <c r="K948" s="5"/>
      <c r="L948" s="5"/>
      <c r="M948" s="5"/>
      <c r="N948" s="5"/>
      <c r="O948" s="5"/>
      <c r="P948" s="5"/>
      <c r="Q948" s="5"/>
      <c r="R948" s="5"/>
      <c r="S948" s="5"/>
      <c r="T948" s="5"/>
    </row>
    <row r="949" spans="1:20" x14ac:dyDescent="0.3">
      <c r="A949" s="5"/>
      <c r="B949" s="5"/>
      <c r="C949" s="5"/>
      <c r="D949" s="5"/>
      <c r="E949" s="5"/>
      <c r="F949" s="5"/>
      <c r="G949" s="5"/>
      <c r="H949" s="5"/>
      <c r="I949" s="5"/>
      <c r="J949" s="5"/>
      <c r="K949" s="5"/>
      <c r="L949" s="5"/>
      <c r="M949" s="5"/>
      <c r="N949" s="5"/>
      <c r="O949" s="5"/>
      <c r="P949" s="5"/>
      <c r="Q949" s="5"/>
      <c r="R949" s="5"/>
      <c r="S949" s="5"/>
      <c r="T949" s="5"/>
    </row>
    <row r="950" spans="1:20" x14ac:dyDescent="0.3">
      <c r="A950" s="5"/>
      <c r="B950" s="5"/>
      <c r="C950" s="5"/>
      <c r="D950" s="5"/>
      <c r="E950" s="5"/>
      <c r="F950" s="5"/>
      <c r="G950" s="5"/>
      <c r="H950" s="5"/>
      <c r="I950" s="5"/>
      <c r="J950" s="5"/>
      <c r="K950" s="5"/>
      <c r="L950" s="5"/>
      <c r="M950" s="5"/>
      <c r="N950" s="5"/>
      <c r="O950" s="5"/>
      <c r="P950" s="5"/>
      <c r="Q950" s="5"/>
      <c r="R950" s="5"/>
      <c r="S950" s="5"/>
      <c r="T950" s="5"/>
    </row>
    <row r="951" spans="1:20" x14ac:dyDescent="0.3">
      <c r="A951" s="5"/>
      <c r="B951" s="5"/>
      <c r="C951" s="5"/>
      <c r="D951" s="5"/>
      <c r="E951" s="5"/>
      <c r="F951" s="5"/>
      <c r="G951" s="5"/>
      <c r="H951" s="5"/>
      <c r="I951" s="5"/>
      <c r="J951" s="5"/>
      <c r="K951" s="5"/>
      <c r="L951" s="5"/>
      <c r="M951" s="5"/>
      <c r="N951" s="5"/>
      <c r="O951" s="5"/>
      <c r="P951" s="5"/>
      <c r="Q951" s="5"/>
      <c r="R951" s="5"/>
      <c r="S951" s="5"/>
      <c r="T951" s="5"/>
    </row>
    <row r="952" spans="1:20" x14ac:dyDescent="0.3">
      <c r="A952" s="5"/>
      <c r="B952" s="5"/>
      <c r="C952" s="5"/>
      <c r="D952" s="5"/>
      <c r="E952" s="5"/>
      <c r="F952" s="5"/>
      <c r="G952" s="5"/>
      <c r="H952" s="5"/>
      <c r="I952" s="5"/>
      <c r="J952" s="5"/>
      <c r="K952" s="5"/>
      <c r="L952" s="5"/>
      <c r="M952" s="5"/>
      <c r="N952" s="5"/>
      <c r="O952" s="5"/>
      <c r="P952" s="5"/>
      <c r="Q952" s="5"/>
      <c r="R952" s="5"/>
      <c r="S952" s="5"/>
      <c r="T952" s="5"/>
    </row>
    <row r="953" spans="1:20" x14ac:dyDescent="0.3">
      <c r="A953" s="5"/>
      <c r="B953" s="5"/>
      <c r="C953" s="5"/>
      <c r="D953" s="5"/>
      <c r="E953" s="5"/>
      <c r="F953" s="5"/>
      <c r="G953" s="5"/>
      <c r="H953" s="5"/>
      <c r="I953" s="5"/>
      <c r="J953" s="5"/>
      <c r="K953" s="5"/>
      <c r="L953" s="5"/>
      <c r="M953" s="5"/>
      <c r="N953" s="5"/>
      <c r="O953" s="5"/>
      <c r="P953" s="5"/>
      <c r="Q953" s="5"/>
      <c r="R953" s="5"/>
      <c r="S953" s="5"/>
      <c r="T953" s="5"/>
    </row>
    <row r="954" spans="1:20" x14ac:dyDescent="0.3">
      <c r="A954" s="5"/>
      <c r="B954" s="5"/>
      <c r="C954" s="5"/>
      <c r="D954" s="5"/>
      <c r="E954" s="5"/>
      <c r="F954" s="5"/>
      <c r="G954" s="5"/>
      <c r="H954" s="5"/>
      <c r="I954" s="5"/>
      <c r="J954" s="5"/>
      <c r="K954" s="5"/>
      <c r="L954" s="5"/>
      <c r="M954" s="5"/>
      <c r="N954" s="5"/>
      <c r="O954" s="5"/>
      <c r="P954" s="5"/>
      <c r="Q954" s="5"/>
      <c r="R954" s="5"/>
      <c r="S954" s="5"/>
      <c r="T954" s="5"/>
    </row>
    <row r="955" spans="1:20" x14ac:dyDescent="0.3">
      <c r="A955" s="5"/>
      <c r="B955" s="5"/>
      <c r="C955" s="5"/>
      <c r="D955" s="5"/>
      <c r="E955" s="5"/>
      <c r="F955" s="5"/>
      <c r="G955" s="5"/>
      <c r="H955" s="5"/>
      <c r="I955" s="5"/>
      <c r="J955" s="5"/>
      <c r="K955" s="5"/>
      <c r="L955" s="5"/>
      <c r="M955" s="5"/>
      <c r="N955" s="5"/>
      <c r="O955" s="5"/>
      <c r="P955" s="5"/>
      <c r="Q955" s="5"/>
      <c r="R955" s="5"/>
      <c r="S955" s="5"/>
      <c r="T955" s="5"/>
    </row>
    <row r="956" spans="1:20" x14ac:dyDescent="0.3">
      <c r="A956" s="5"/>
      <c r="B956" s="5"/>
      <c r="C956" s="5"/>
      <c r="D956" s="5"/>
      <c r="E956" s="5"/>
      <c r="F956" s="5"/>
      <c r="G956" s="5"/>
      <c r="H956" s="5"/>
      <c r="I956" s="5"/>
      <c r="J956" s="5"/>
      <c r="K956" s="5"/>
      <c r="L956" s="5"/>
      <c r="M956" s="5"/>
      <c r="N956" s="5"/>
      <c r="O956" s="5"/>
      <c r="P956" s="5"/>
      <c r="Q956" s="5"/>
      <c r="R956" s="5"/>
      <c r="S956" s="5"/>
      <c r="T956" s="5"/>
    </row>
    <row r="957" spans="1:20" x14ac:dyDescent="0.3">
      <c r="A957" s="5"/>
      <c r="B957" s="5"/>
      <c r="C957" s="5"/>
      <c r="D957" s="5"/>
      <c r="E957" s="5"/>
      <c r="F957" s="5"/>
      <c r="G957" s="5"/>
      <c r="H957" s="5"/>
      <c r="I957" s="5"/>
      <c r="J957" s="5"/>
      <c r="K957" s="5"/>
      <c r="L957" s="5"/>
      <c r="M957" s="5"/>
      <c r="N957" s="5"/>
      <c r="O957" s="5"/>
      <c r="P957" s="5"/>
      <c r="Q957" s="5"/>
      <c r="R957" s="5"/>
      <c r="S957" s="5"/>
      <c r="T957" s="5"/>
    </row>
    <row r="958" spans="1:20" x14ac:dyDescent="0.3">
      <c r="A958" s="5"/>
      <c r="B958" s="5"/>
      <c r="C958" s="5"/>
      <c r="D958" s="5"/>
      <c r="E958" s="5"/>
      <c r="F958" s="5"/>
      <c r="G958" s="5"/>
      <c r="H958" s="5"/>
      <c r="I958" s="5"/>
      <c r="J958" s="5"/>
      <c r="K958" s="5"/>
      <c r="L958" s="5"/>
      <c r="M958" s="5"/>
      <c r="N958" s="5"/>
      <c r="O958" s="5"/>
      <c r="P958" s="5"/>
      <c r="Q958" s="5"/>
      <c r="R958" s="5"/>
      <c r="S958" s="5"/>
      <c r="T958" s="5"/>
    </row>
    <row r="959" spans="1:20" x14ac:dyDescent="0.3">
      <c r="A959" s="5"/>
      <c r="B959" s="5"/>
      <c r="C959" s="5"/>
      <c r="D959" s="5"/>
      <c r="E959" s="5"/>
      <c r="F959" s="5"/>
      <c r="G959" s="5"/>
      <c r="H959" s="5"/>
      <c r="I959" s="5"/>
      <c r="J959" s="5"/>
      <c r="K959" s="5"/>
      <c r="L959" s="5"/>
      <c r="M959" s="5"/>
      <c r="N959" s="5"/>
      <c r="O959" s="5"/>
      <c r="P959" s="5"/>
      <c r="Q959" s="5"/>
      <c r="R959" s="5"/>
      <c r="S959" s="5"/>
      <c r="T959" s="5"/>
    </row>
    <row r="960" spans="1:20" x14ac:dyDescent="0.3">
      <c r="A960" s="5"/>
      <c r="B960" s="5"/>
      <c r="C960" s="5"/>
      <c r="D960" s="5"/>
      <c r="E960" s="5"/>
      <c r="F960" s="5"/>
      <c r="G960" s="5"/>
      <c r="H960" s="5"/>
      <c r="I960" s="5"/>
      <c r="J960" s="5"/>
      <c r="K960" s="5"/>
      <c r="L960" s="5"/>
      <c r="M960" s="5"/>
      <c r="N960" s="5"/>
      <c r="O960" s="5"/>
      <c r="P960" s="5"/>
      <c r="Q960" s="5"/>
      <c r="R960" s="5"/>
      <c r="S960" s="5"/>
      <c r="T960" s="5"/>
    </row>
    <row r="961" spans="1:20" x14ac:dyDescent="0.3">
      <c r="A961" s="5"/>
      <c r="B961" s="5"/>
      <c r="C961" s="5"/>
      <c r="D961" s="5"/>
      <c r="E961" s="5"/>
      <c r="F961" s="5"/>
      <c r="G961" s="5"/>
      <c r="H961" s="5"/>
      <c r="I961" s="5"/>
      <c r="J961" s="5"/>
      <c r="K961" s="5"/>
      <c r="L961" s="5"/>
      <c r="M961" s="5"/>
      <c r="N961" s="5"/>
      <c r="O961" s="5"/>
      <c r="P961" s="5"/>
      <c r="Q961" s="5"/>
      <c r="R961" s="5"/>
      <c r="S961" s="5"/>
      <c r="T961" s="5"/>
    </row>
    <row r="962" spans="1:20" x14ac:dyDescent="0.3">
      <c r="A962" s="5"/>
      <c r="B962" s="5"/>
      <c r="C962" s="5"/>
      <c r="D962" s="5"/>
      <c r="E962" s="5"/>
      <c r="F962" s="5"/>
      <c r="G962" s="5"/>
      <c r="H962" s="5"/>
      <c r="I962" s="5"/>
      <c r="J962" s="5"/>
      <c r="K962" s="5"/>
      <c r="L962" s="5"/>
      <c r="M962" s="5"/>
      <c r="N962" s="5"/>
      <c r="O962" s="5"/>
      <c r="P962" s="5"/>
      <c r="Q962" s="5"/>
      <c r="R962" s="5"/>
      <c r="S962" s="5"/>
      <c r="T962" s="5"/>
    </row>
    <row r="963" spans="1:20" x14ac:dyDescent="0.3">
      <c r="A963" s="5"/>
      <c r="B963" s="5"/>
      <c r="C963" s="5"/>
      <c r="D963" s="5"/>
      <c r="E963" s="5"/>
      <c r="F963" s="5"/>
      <c r="G963" s="5"/>
      <c r="H963" s="5"/>
      <c r="I963" s="5"/>
      <c r="J963" s="5"/>
      <c r="K963" s="5"/>
      <c r="L963" s="5"/>
      <c r="M963" s="5"/>
      <c r="N963" s="5"/>
      <c r="O963" s="5"/>
      <c r="P963" s="5"/>
      <c r="Q963" s="5"/>
      <c r="R963" s="5"/>
      <c r="S963" s="5"/>
      <c r="T963" s="5"/>
    </row>
    <row r="964" spans="1:20" x14ac:dyDescent="0.3">
      <c r="A964" s="5"/>
      <c r="B964" s="5"/>
      <c r="C964" s="5"/>
      <c r="D964" s="5"/>
      <c r="E964" s="5"/>
      <c r="F964" s="5"/>
      <c r="G964" s="5"/>
      <c r="H964" s="5"/>
      <c r="I964" s="5"/>
      <c r="J964" s="5"/>
      <c r="K964" s="5"/>
      <c r="L964" s="5"/>
      <c r="M964" s="5"/>
      <c r="N964" s="5"/>
      <c r="O964" s="5"/>
      <c r="P964" s="5"/>
      <c r="Q964" s="5"/>
      <c r="R964" s="5"/>
      <c r="S964" s="5"/>
      <c r="T964" s="5"/>
    </row>
    <row r="965" spans="1:20" x14ac:dyDescent="0.3">
      <c r="A965" s="5"/>
      <c r="B965" s="5"/>
      <c r="C965" s="5"/>
      <c r="D965" s="5"/>
      <c r="E965" s="5"/>
      <c r="F965" s="5"/>
      <c r="G965" s="5"/>
      <c r="H965" s="5"/>
      <c r="I965" s="5"/>
      <c r="J965" s="5"/>
      <c r="K965" s="5"/>
      <c r="L965" s="5"/>
      <c r="M965" s="5"/>
      <c r="N965" s="5"/>
      <c r="O965" s="5"/>
      <c r="P965" s="5"/>
      <c r="Q965" s="5"/>
      <c r="R965" s="5"/>
      <c r="S965" s="5"/>
      <c r="T965" s="5"/>
    </row>
    <row r="966" spans="1:20" x14ac:dyDescent="0.3">
      <c r="A966" s="5"/>
      <c r="B966" s="5"/>
      <c r="C966" s="5"/>
      <c r="D966" s="5"/>
      <c r="E966" s="5"/>
      <c r="F966" s="5"/>
      <c r="G966" s="5"/>
      <c r="H966" s="5"/>
      <c r="I966" s="5"/>
      <c r="J966" s="5"/>
      <c r="K966" s="5"/>
      <c r="L966" s="5"/>
      <c r="M966" s="5"/>
      <c r="N966" s="5"/>
      <c r="O966" s="5"/>
      <c r="P966" s="5"/>
      <c r="Q966" s="5"/>
      <c r="R966" s="5"/>
      <c r="S966" s="5"/>
      <c r="T966" s="5"/>
    </row>
    <row r="967" spans="1:20" x14ac:dyDescent="0.3">
      <c r="A967" s="5"/>
      <c r="B967" s="5"/>
      <c r="C967" s="5"/>
      <c r="D967" s="5"/>
      <c r="E967" s="5"/>
      <c r="F967" s="5"/>
      <c r="G967" s="5"/>
      <c r="H967" s="5"/>
      <c r="I967" s="5"/>
      <c r="J967" s="5"/>
      <c r="K967" s="5"/>
      <c r="L967" s="5"/>
      <c r="M967" s="5"/>
      <c r="N967" s="5"/>
      <c r="O967" s="5"/>
      <c r="P967" s="5"/>
      <c r="Q967" s="5"/>
      <c r="R967" s="5"/>
      <c r="S967" s="5"/>
      <c r="T967" s="5"/>
    </row>
    <row r="968" spans="1:20" x14ac:dyDescent="0.3">
      <c r="A968" s="5"/>
      <c r="B968" s="5"/>
      <c r="C968" s="5"/>
      <c r="D968" s="5"/>
      <c r="E968" s="5"/>
      <c r="F968" s="5"/>
      <c r="G968" s="5"/>
      <c r="H968" s="5"/>
      <c r="I968" s="5"/>
      <c r="J968" s="5"/>
      <c r="K968" s="5"/>
      <c r="L968" s="5"/>
      <c r="M968" s="5"/>
      <c r="N968" s="5"/>
      <c r="O968" s="5"/>
      <c r="P968" s="5"/>
      <c r="Q968" s="5"/>
      <c r="R968" s="5"/>
      <c r="S968" s="5"/>
      <c r="T968" s="5"/>
    </row>
    <row r="969" spans="1:20" x14ac:dyDescent="0.3">
      <c r="A969" s="5"/>
      <c r="B969" s="5"/>
      <c r="C969" s="5"/>
      <c r="D969" s="5"/>
      <c r="E969" s="5"/>
      <c r="F969" s="5"/>
      <c r="G969" s="5"/>
      <c r="H969" s="5"/>
      <c r="I969" s="5"/>
      <c r="J969" s="5"/>
      <c r="K969" s="5"/>
      <c r="L969" s="5"/>
      <c r="M969" s="5"/>
      <c r="N969" s="5"/>
      <c r="O969" s="5"/>
      <c r="P969" s="5"/>
      <c r="Q969" s="5"/>
      <c r="R969" s="5"/>
      <c r="S969" s="5"/>
      <c r="T969" s="5"/>
    </row>
    <row r="970" spans="1:20" x14ac:dyDescent="0.3">
      <c r="A970" s="5"/>
      <c r="B970" s="5"/>
      <c r="C970" s="5"/>
      <c r="D970" s="5"/>
      <c r="E970" s="5"/>
      <c r="F970" s="5"/>
      <c r="G970" s="5"/>
      <c r="H970" s="5"/>
      <c r="I970" s="5"/>
      <c r="J970" s="5"/>
      <c r="K970" s="5"/>
      <c r="L970" s="5"/>
      <c r="M970" s="5"/>
      <c r="N970" s="5"/>
      <c r="O970" s="5"/>
      <c r="P970" s="5"/>
      <c r="Q970" s="5"/>
      <c r="R970" s="5"/>
      <c r="S970" s="5"/>
      <c r="T970" s="5"/>
    </row>
    <row r="971" spans="1:20" x14ac:dyDescent="0.3">
      <c r="A971" s="5"/>
      <c r="B971" s="5"/>
      <c r="C971" s="5"/>
      <c r="D971" s="5"/>
      <c r="E971" s="5"/>
      <c r="F971" s="5"/>
      <c r="G971" s="5"/>
      <c r="H971" s="5"/>
      <c r="I971" s="5"/>
      <c r="J971" s="5"/>
      <c r="K971" s="5"/>
      <c r="L971" s="5"/>
      <c r="M971" s="5"/>
      <c r="N971" s="5"/>
      <c r="O971" s="5"/>
      <c r="P971" s="5"/>
      <c r="Q971" s="5"/>
      <c r="R971" s="5"/>
      <c r="S971" s="5"/>
      <c r="T971" s="5"/>
    </row>
    <row r="972" spans="1:20" x14ac:dyDescent="0.3">
      <c r="A972" s="5"/>
      <c r="B972" s="5"/>
      <c r="C972" s="5"/>
      <c r="D972" s="5"/>
      <c r="E972" s="5"/>
      <c r="F972" s="5"/>
      <c r="G972" s="5"/>
      <c r="H972" s="5"/>
      <c r="I972" s="5"/>
      <c r="J972" s="5"/>
      <c r="K972" s="5"/>
      <c r="L972" s="5"/>
      <c r="M972" s="5"/>
      <c r="N972" s="5"/>
      <c r="O972" s="5"/>
      <c r="P972" s="5"/>
      <c r="Q972" s="5"/>
      <c r="R972" s="5"/>
      <c r="S972" s="5"/>
      <c r="T972" s="5"/>
    </row>
    <row r="973" spans="1:20" x14ac:dyDescent="0.3">
      <c r="A973" s="5"/>
      <c r="B973" s="5"/>
      <c r="C973" s="5"/>
      <c r="D973" s="5"/>
      <c r="E973" s="5"/>
      <c r="F973" s="5"/>
      <c r="G973" s="5"/>
      <c r="H973" s="5"/>
      <c r="I973" s="5"/>
      <c r="J973" s="5"/>
      <c r="K973" s="5"/>
      <c r="L973" s="5"/>
      <c r="M973" s="5"/>
      <c r="N973" s="5"/>
      <c r="O973" s="5"/>
      <c r="P973" s="5"/>
      <c r="Q973" s="5"/>
      <c r="R973" s="5"/>
      <c r="S973" s="5"/>
      <c r="T973" s="5"/>
    </row>
    <row r="974" spans="1:20" x14ac:dyDescent="0.3">
      <c r="A974" s="5"/>
      <c r="B974" s="5"/>
      <c r="C974" s="5"/>
      <c r="D974" s="5"/>
      <c r="E974" s="5"/>
      <c r="F974" s="5"/>
      <c r="G974" s="5"/>
      <c r="H974" s="5"/>
      <c r="I974" s="5"/>
      <c r="J974" s="5"/>
      <c r="K974" s="5"/>
      <c r="L974" s="5"/>
      <c r="M974" s="5"/>
      <c r="N974" s="5"/>
      <c r="O974" s="5"/>
      <c r="P974" s="5"/>
      <c r="Q974" s="5"/>
      <c r="R974" s="5"/>
      <c r="S974" s="5"/>
      <c r="T974" s="5"/>
    </row>
    <row r="975" spans="1:20" x14ac:dyDescent="0.3">
      <c r="A975" s="5"/>
      <c r="B975" s="5"/>
      <c r="C975" s="5"/>
      <c r="D975" s="5"/>
      <c r="E975" s="5"/>
      <c r="F975" s="5"/>
      <c r="G975" s="5"/>
      <c r="H975" s="5"/>
      <c r="I975" s="5"/>
      <c r="J975" s="5"/>
      <c r="K975" s="5"/>
      <c r="L975" s="5"/>
      <c r="M975" s="5"/>
      <c r="N975" s="5"/>
      <c r="O975" s="5"/>
      <c r="P975" s="5"/>
      <c r="Q975" s="5"/>
      <c r="R975" s="5"/>
      <c r="S975" s="5"/>
      <c r="T975" s="5"/>
    </row>
    <row r="976" spans="1:20" x14ac:dyDescent="0.3">
      <c r="A976" s="5"/>
      <c r="B976" s="5"/>
      <c r="C976" s="5"/>
      <c r="D976" s="5"/>
      <c r="E976" s="5"/>
      <c r="F976" s="5"/>
      <c r="G976" s="5"/>
      <c r="H976" s="5"/>
      <c r="I976" s="5"/>
      <c r="J976" s="5"/>
      <c r="K976" s="5"/>
      <c r="L976" s="5"/>
      <c r="M976" s="5"/>
      <c r="N976" s="5"/>
      <c r="O976" s="5"/>
      <c r="P976" s="5"/>
      <c r="Q976" s="5"/>
      <c r="R976" s="5"/>
      <c r="S976" s="5"/>
      <c r="T976" s="5"/>
    </row>
    <row r="977" spans="1:20" x14ac:dyDescent="0.3">
      <c r="A977" s="5"/>
      <c r="B977" s="5"/>
      <c r="C977" s="5"/>
      <c r="D977" s="5"/>
      <c r="E977" s="5"/>
      <c r="F977" s="5"/>
      <c r="G977" s="5"/>
      <c r="H977" s="5"/>
      <c r="I977" s="5"/>
      <c r="J977" s="5"/>
      <c r="K977" s="5"/>
      <c r="L977" s="5"/>
      <c r="M977" s="5"/>
      <c r="N977" s="5"/>
      <c r="O977" s="5"/>
      <c r="P977" s="5"/>
      <c r="Q977" s="5"/>
      <c r="R977" s="5"/>
      <c r="S977" s="5"/>
      <c r="T977" s="5"/>
    </row>
    <row r="978" spans="1:20" x14ac:dyDescent="0.3">
      <c r="A978" s="5"/>
      <c r="B978" s="5"/>
      <c r="C978" s="5"/>
      <c r="D978" s="5"/>
      <c r="E978" s="5"/>
      <c r="F978" s="5"/>
      <c r="G978" s="5"/>
      <c r="H978" s="5"/>
      <c r="I978" s="5"/>
      <c r="J978" s="5"/>
      <c r="K978" s="5"/>
      <c r="L978" s="5"/>
      <c r="M978" s="5"/>
      <c r="N978" s="5"/>
      <c r="O978" s="5"/>
      <c r="P978" s="5"/>
      <c r="Q978" s="5"/>
      <c r="R978" s="5"/>
      <c r="S978" s="5"/>
      <c r="T978" s="5"/>
    </row>
    <row r="979" spans="1:20" x14ac:dyDescent="0.3">
      <c r="A979" s="5"/>
      <c r="B979" s="5"/>
      <c r="C979" s="5"/>
      <c r="D979" s="5"/>
      <c r="E979" s="5"/>
      <c r="F979" s="5"/>
      <c r="G979" s="5"/>
      <c r="H979" s="5"/>
      <c r="I979" s="5"/>
      <c r="J979" s="5"/>
      <c r="K979" s="5"/>
      <c r="L979" s="5"/>
      <c r="M979" s="5"/>
      <c r="N979" s="5"/>
      <c r="O979" s="5"/>
      <c r="P979" s="5"/>
      <c r="Q979" s="5"/>
      <c r="R979" s="5"/>
      <c r="S979" s="5"/>
      <c r="T979" s="5"/>
    </row>
    <row r="980" spans="1:20" x14ac:dyDescent="0.3">
      <c r="A980" s="43"/>
      <c r="B980" s="42"/>
      <c r="C980" s="42"/>
      <c r="D980" s="42"/>
      <c r="E980" s="42"/>
      <c r="F980" s="42"/>
      <c r="G980" s="42"/>
      <c r="H980" s="42"/>
      <c r="I980" s="42"/>
      <c r="J980" s="42"/>
      <c r="K980" s="42"/>
      <c r="L980" s="42"/>
      <c r="M980" s="42"/>
      <c r="N980" s="42"/>
      <c r="O980" s="42"/>
      <c r="P980" s="42"/>
      <c r="Q980" s="42"/>
      <c r="R980" s="42"/>
      <c r="S980" s="42"/>
      <c r="T980" s="42"/>
    </row>
    <row r="981" spans="1:20" x14ac:dyDescent="0.3">
      <c r="C981" s="12"/>
      <c r="D981" s="12"/>
      <c r="E981" s="12"/>
      <c r="F981" s="12"/>
      <c r="H981" s="12"/>
      <c r="K981" s="12"/>
      <c r="L981" s="12"/>
      <c r="N981" s="12"/>
      <c r="O981" s="12"/>
    </row>
    <row r="982" spans="1:20" x14ac:dyDescent="0.3">
      <c r="C982" s="12"/>
      <c r="D982" s="12"/>
      <c r="E982" s="12"/>
      <c r="F982" s="12"/>
      <c r="H982" s="12"/>
      <c r="K982" s="12"/>
      <c r="L982" s="12"/>
      <c r="N982" s="12"/>
      <c r="O982" s="12"/>
    </row>
    <row r="983" spans="1:20" x14ac:dyDescent="0.3">
      <c r="C983" s="12"/>
      <c r="D983" s="12"/>
      <c r="E983" s="12"/>
      <c r="F983" s="12"/>
      <c r="H983" s="12"/>
      <c r="K983" s="12"/>
      <c r="L983" s="12"/>
      <c r="N983" s="12"/>
      <c r="O983" s="12"/>
    </row>
    <row r="984" spans="1:20" x14ac:dyDescent="0.3">
      <c r="C984" s="12"/>
      <c r="D984" s="12"/>
      <c r="E984" s="12"/>
      <c r="F984" s="12"/>
      <c r="H984" s="12"/>
      <c r="K984" s="12"/>
      <c r="L984" s="12"/>
      <c r="N984" s="12"/>
      <c r="O984" s="12"/>
    </row>
    <row r="985" spans="1:20" x14ac:dyDescent="0.3">
      <c r="C985" s="12"/>
      <c r="D985" s="12"/>
      <c r="E985" s="12"/>
      <c r="F985" s="12"/>
      <c r="H985" s="12"/>
      <c r="K985" s="12"/>
      <c r="L985" s="12"/>
      <c r="N985" s="12"/>
      <c r="O985" s="12"/>
    </row>
    <row r="986" spans="1:20" x14ac:dyDescent="0.3">
      <c r="C986" s="12"/>
      <c r="D986" s="12"/>
      <c r="E986" s="12"/>
      <c r="F986" s="12"/>
      <c r="H986" s="12"/>
      <c r="K986" s="12"/>
      <c r="L986" s="12"/>
      <c r="N986" s="12"/>
      <c r="O986" s="12"/>
    </row>
    <row r="987" spans="1:20" x14ac:dyDescent="0.3">
      <c r="C987" s="12"/>
      <c r="D987" s="12"/>
      <c r="E987" s="12"/>
      <c r="F987" s="12"/>
      <c r="H987" s="12"/>
      <c r="K987" s="12"/>
      <c r="L987" s="12"/>
      <c r="N987" s="12"/>
      <c r="O987" s="12"/>
    </row>
    <row r="988" spans="1:20" x14ac:dyDescent="0.3">
      <c r="C988" s="12"/>
      <c r="D988" s="12"/>
      <c r="E988" s="12"/>
      <c r="F988" s="12"/>
      <c r="H988" s="12"/>
      <c r="K988" s="12"/>
      <c r="L988" s="12"/>
      <c r="N988" s="12"/>
      <c r="O988" s="12"/>
    </row>
    <row r="989" spans="1:20" x14ac:dyDescent="0.3">
      <c r="C989" s="12"/>
      <c r="D989" s="12"/>
      <c r="E989" s="12"/>
      <c r="F989" s="12"/>
      <c r="H989" s="12"/>
      <c r="K989" s="12"/>
      <c r="L989" s="12"/>
      <c r="N989" s="12"/>
      <c r="O989" s="12"/>
    </row>
    <row r="990" spans="1:20" x14ac:dyDescent="0.3">
      <c r="C990" s="12"/>
      <c r="D990" s="12"/>
      <c r="E990" s="12"/>
      <c r="F990" s="12"/>
      <c r="H990" s="12"/>
      <c r="K990" s="12"/>
      <c r="L990" s="12"/>
      <c r="N990" s="12"/>
      <c r="O990" s="12"/>
    </row>
    <row r="991" spans="1:20" x14ac:dyDescent="0.3">
      <c r="C991" s="12"/>
      <c r="D991" s="12"/>
      <c r="E991" s="12"/>
      <c r="F991" s="12"/>
      <c r="H991" s="12"/>
      <c r="K991" s="12"/>
      <c r="L991" s="12"/>
      <c r="N991" s="12"/>
      <c r="O991" s="12"/>
    </row>
    <row r="992" spans="1:20" x14ac:dyDescent="0.3">
      <c r="C992" s="12"/>
      <c r="D992" s="12"/>
      <c r="E992" s="12"/>
      <c r="F992" s="12"/>
      <c r="H992" s="12"/>
      <c r="K992" s="12"/>
      <c r="L992" s="12"/>
      <c r="N992" s="12"/>
      <c r="O992" s="12"/>
    </row>
    <row r="993" spans="3:15" x14ac:dyDescent="0.3">
      <c r="C993" s="12"/>
      <c r="D993" s="12"/>
      <c r="E993" s="12"/>
      <c r="F993" s="12"/>
      <c r="H993" s="12"/>
      <c r="K993" s="12"/>
      <c r="L993" s="12"/>
      <c r="N993" s="12"/>
      <c r="O993" s="12"/>
    </row>
    <row r="994" spans="3:15" x14ac:dyDescent="0.3">
      <c r="C994" s="12"/>
      <c r="D994" s="12"/>
      <c r="E994" s="12"/>
      <c r="F994" s="12"/>
      <c r="H994" s="12"/>
      <c r="K994" s="12"/>
      <c r="L994" s="12"/>
      <c r="N994" s="12"/>
      <c r="O994" s="12"/>
    </row>
    <row r="995" spans="3:15" x14ac:dyDescent="0.3">
      <c r="C995" s="12"/>
      <c r="D995" s="12"/>
      <c r="E995" s="12"/>
      <c r="F995" s="12"/>
      <c r="H995" s="12"/>
      <c r="K995" s="12"/>
      <c r="L995" s="12"/>
      <c r="N995" s="12"/>
      <c r="O995" s="12"/>
    </row>
    <row r="996" spans="3:15" x14ac:dyDescent="0.3">
      <c r="C996" s="12"/>
      <c r="D996" s="12"/>
      <c r="E996" s="12"/>
      <c r="F996" s="12"/>
      <c r="H996" s="12"/>
      <c r="K996" s="12"/>
      <c r="L996" s="12"/>
      <c r="N996" s="12"/>
      <c r="O996" s="12"/>
    </row>
    <row r="997" spans="3:15" x14ac:dyDescent="0.3">
      <c r="C997" s="12"/>
      <c r="D997" s="12"/>
      <c r="E997" s="12"/>
      <c r="F997" s="12"/>
      <c r="H997" s="12"/>
      <c r="K997" s="12"/>
      <c r="L997" s="12"/>
      <c r="N997" s="12"/>
      <c r="O997" s="12"/>
    </row>
    <row r="998" spans="3:15" x14ac:dyDescent="0.3">
      <c r="C998" s="12"/>
      <c r="D998" s="12"/>
      <c r="E998" s="12"/>
      <c r="F998" s="12"/>
      <c r="H998" s="12"/>
      <c r="K998" s="12"/>
      <c r="L998" s="12"/>
      <c r="N998" s="12"/>
      <c r="O998" s="12"/>
    </row>
    <row r="999" spans="3:15" x14ac:dyDescent="0.3">
      <c r="C999" s="12"/>
      <c r="D999" s="12"/>
      <c r="E999" s="12"/>
      <c r="F999" s="12"/>
      <c r="H999" s="12"/>
      <c r="K999" s="12"/>
      <c r="L999" s="12"/>
      <c r="N999" s="12"/>
      <c r="O999" s="12"/>
    </row>
    <row r="1000" spans="3:15" x14ac:dyDescent="0.3">
      <c r="C1000" s="12"/>
      <c r="D1000" s="12"/>
      <c r="E1000" s="12"/>
      <c r="F1000" s="12"/>
      <c r="H1000" s="12"/>
      <c r="K1000" s="12"/>
      <c r="L1000" s="12"/>
      <c r="N1000" s="12"/>
      <c r="O1000" s="12"/>
    </row>
    <row r="1001" spans="3:15" x14ac:dyDescent="0.3">
      <c r="C1001" s="12"/>
      <c r="D1001" s="12"/>
      <c r="E1001" s="12"/>
      <c r="F1001" s="12"/>
      <c r="H1001" s="12"/>
      <c r="K1001" s="12"/>
      <c r="L1001" s="12"/>
      <c r="N1001" s="12"/>
      <c r="O1001" s="12"/>
    </row>
    <row r="1002" spans="3:15" x14ac:dyDescent="0.3">
      <c r="C1002" s="12"/>
      <c r="D1002" s="12"/>
      <c r="E1002" s="12"/>
      <c r="F1002" s="12"/>
      <c r="H1002" s="12"/>
      <c r="K1002" s="12"/>
      <c r="L1002" s="12"/>
      <c r="N1002" s="12"/>
      <c r="O1002" s="12"/>
    </row>
    <row r="1003" spans="3:15" x14ac:dyDescent="0.3">
      <c r="C1003" s="12"/>
      <c r="D1003" s="12"/>
      <c r="E1003" s="12"/>
      <c r="F1003" s="12"/>
      <c r="H1003" s="12"/>
      <c r="K1003" s="12"/>
      <c r="L1003" s="12"/>
      <c r="N1003" s="12"/>
      <c r="O1003" s="12"/>
    </row>
    <row r="1004" spans="3:15" x14ac:dyDescent="0.3">
      <c r="C1004" s="12"/>
      <c r="D1004" s="12"/>
      <c r="E1004" s="12"/>
      <c r="F1004" s="12"/>
      <c r="H1004" s="12"/>
      <c r="K1004" s="12"/>
      <c r="L1004" s="12"/>
      <c r="N1004" s="12"/>
      <c r="O1004" s="12"/>
    </row>
    <row r="1005" spans="3:15" x14ac:dyDescent="0.3">
      <c r="C1005" s="12"/>
      <c r="D1005" s="12"/>
      <c r="E1005" s="12"/>
      <c r="F1005" s="12"/>
      <c r="H1005" s="12"/>
      <c r="K1005" s="12"/>
      <c r="L1005" s="12"/>
      <c r="N1005" s="12"/>
      <c r="O1005" s="12"/>
    </row>
    <row r="1006" spans="3:15" x14ac:dyDescent="0.3">
      <c r="C1006" s="12"/>
      <c r="D1006" s="12"/>
      <c r="E1006" s="12"/>
      <c r="F1006" s="12"/>
      <c r="H1006" s="12"/>
      <c r="K1006" s="12"/>
      <c r="L1006" s="12"/>
      <c r="N1006" s="12"/>
      <c r="O1006" s="12"/>
    </row>
    <row r="1007" spans="3:15" x14ac:dyDescent="0.3">
      <c r="C1007" s="12"/>
      <c r="D1007" s="12"/>
      <c r="E1007" s="12"/>
      <c r="F1007" s="12"/>
      <c r="H1007" s="12"/>
      <c r="K1007" s="12"/>
      <c r="L1007" s="12"/>
      <c r="N1007" s="12"/>
      <c r="O1007" s="12"/>
    </row>
    <row r="1008" spans="3:15" x14ac:dyDescent="0.3">
      <c r="C1008" s="12"/>
      <c r="D1008" s="12"/>
      <c r="E1008" s="12"/>
      <c r="F1008" s="12"/>
      <c r="H1008" s="12"/>
      <c r="K1008" s="12"/>
      <c r="L1008" s="12"/>
      <c r="N1008" s="12"/>
      <c r="O1008" s="12"/>
    </row>
    <row r="1009" spans="3:15" x14ac:dyDescent="0.3">
      <c r="C1009" s="12"/>
      <c r="D1009" s="12"/>
      <c r="E1009" s="12"/>
      <c r="F1009" s="12"/>
      <c r="H1009" s="12"/>
      <c r="K1009" s="12"/>
      <c r="L1009" s="12"/>
      <c r="N1009" s="12"/>
      <c r="O1009" s="12"/>
    </row>
    <row r="1010" spans="3:15" x14ac:dyDescent="0.3">
      <c r="C1010" s="12"/>
      <c r="D1010" s="12"/>
      <c r="E1010" s="12"/>
      <c r="F1010" s="12"/>
      <c r="H1010" s="12"/>
      <c r="K1010" s="12"/>
      <c r="L1010" s="12"/>
      <c r="N1010" s="12"/>
      <c r="O1010" s="12"/>
    </row>
    <row r="1011" spans="3:15" x14ac:dyDescent="0.3">
      <c r="C1011" s="12"/>
      <c r="D1011" s="12"/>
      <c r="E1011" s="12"/>
      <c r="F1011" s="12"/>
      <c r="H1011" s="12"/>
      <c r="K1011" s="12"/>
      <c r="L1011" s="12"/>
      <c r="N1011" s="12"/>
      <c r="O1011" s="12"/>
    </row>
    <row r="1012" spans="3:15" x14ac:dyDescent="0.3">
      <c r="C1012" s="12"/>
      <c r="D1012" s="12"/>
      <c r="E1012" s="12"/>
      <c r="F1012" s="12"/>
      <c r="H1012" s="12"/>
      <c r="K1012" s="12"/>
      <c r="L1012" s="12"/>
      <c r="N1012" s="12"/>
      <c r="O1012" s="12"/>
    </row>
    <row r="1013" spans="3:15" x14ac:dyDescent="0.3">
      <c r="C1013" s="12"/>
      <c r="D1013" s="12"/>
      <c r="E1013" s="12"/>
      <c r="F1013" s="12"/>
      <c r="H1013" s="12"/>
      <c r="K1013" s="12"/>
      <c r="L1013" s="12"/>
      <c r="N1013" s="12"/>
      <c r="O1013" s="12"/>
    </row>
    <row r="1014" spans="3:15" x14ac:dyDescent="0.3">
      <c r="C1014" s="12"/>
      <c r="D1014" s="12"/>
      <c r="E1014" s="12"/>
      <c r="F1014" s="12"/>
      <c r="H1014" s="12"/>
      <c r="K1014" s="12"/>
      <c r="L1014" s="12"/>
      <c r="N1014" s="12"/>
      <c r="O1014" s="12"/>
    </row>
    <row r="1015" spans="3:15" x14ac:dyDescent="0.3">
      <c r="C1015" s="12"/>
      <c r="D1015" s="12"/>
      <c r="E1015" s="12"/>
      <c r="F1015" s="12"/>
      <c r="H1015" s="12"/>
      <c r="K1015" s="12"/>
      <c r="L1015" s="12"/>
      <c r="N1015" s="12"/>
      <c r="O1015" s="12"/>
    </row>
    <row r="1016" spans="3:15" x14ac:dyDescent="0.3">
      <c r="C1016" s="12"/>
      <c r="D1016" s="12"/>
      <c r="E1016" s="12"/>
      <c r="F1016" s="12"/>
      <c r="H1016" s="12"/>
      <c r="K1016" s="12"/>
      <c r="L1016" s="12"/>
      <c r="N1016" s="12"/>
      <c r="O1016" s="12"/>
    </row>
    <row r="1017" spans="3:15" x14ac:dyDescent="0.3">
      <c r="C1017" s="12"/>
      <c r="D1017" s="12"/>
      <c r="E1017" s="12"/>
      <c r="F1017" s="12"/>
      <c r="H1017" s="12"/>
      <c r="K1017" s="12"/>
      <c r="L1017" s="12"/>
      <c r="N1017" s="12"/>
      <c r="O1017" s="12"/>
    </row>
    <row r="1018" spans="3:15" x14ac:dyDescent="0.3">
      <c r="C1018" s="12"/>
      <c r="D1018" s="12"/>
      <c r="E1018" s="12"/>
      <c r="F1018" s="12"/>
      <c r="H1018" s="12"/>
      <c r="K1018" s="12"/>
      <c r="L1018" s="12"/>
      <c r="N1018" s="12"/>
      <c r="O1018" s="12"/>
    </row>
    <row r="1019" spans="3:15" x14ac:dyDescent="0.3">
      <c r="C1019" s="12"/>
      <c r="D1019" s="12"/>
      <c r="E1019" s="12"/>
      <c r="F1019" s="12"/>
      <c r="H1019" s="12"/>
      <c r="K1019" s="12"/>
      <c r="L1019" s="12"/>
      <c r="N1019" s="12"/>
      <c r="O1019" s="12"/>
    </row>
    <row r="1020" spans="3:15" x14ac:dyDescent="0.3">
      <c r="C1020" s="12"/>
      <c r="D1020" s="12"/>
      <c r="E1020" s="12"/>
      <c r="F1020" s="12"/>
      <c r="H1020" s="12"/>
      <c r="K1020" s="12"/>
      <c r="L1020" s="12"/>
      <c r="N1020" s="12"/>
      <c r="O1020" s="12"/>
    </row>
    <row r="1021" spans="3:15" x14ac:dyDescent="0.3">
      <c r="C1021" s="12"/>
      <c r="D1021" s="12"/>
      <c r="E1021" s="12"/>
      <c r="F1021" s="12"/>
      <c r="H1021" s="12"/>
      <c r="K1021" s="12"/>
      <c r="L1021" s="12"/>
      <c r="N1021" s="12"/>
      <c r="O1021" s="12"/>
    </row>
    <row r="1022" spans="3:15" x14ac:dyDescent="0.3">
      <c r="C1022" s="12"/>
      <c r="D1022" s="12"/>
      <c r="E1022" s="12"/>
      <c r="F1022" s="12"/>
      <c r="H1022" s="12"/>
      <c r="K1022" s="12"/>
      <c r="L1022" s="12"/>
      <c r="N1022" s="12"/>
      <c r="O1022" s="12"/>
    </row>
    <row r="1023" spans="3:15" x14ac:dyDescent="0.3">
      <c r="C1023" s="12"/>
      <c r="D1023" s="12"/>
      <c r="E1023" s="12"/>
      <c r="F1023" s="12"/>
      <c r="H1023" s="12"/>
      <c r="K1023" s="12"/>
      <c r="L1023" s="12"/>
      <c r="N1023" s="12"/>
      <c r="O1023" s="12"/>
    </row>
    <row r="1024" spans="3:15" x14ac:dyDescent="0.3">
      <c r="C1024" s="12"/>
      <c r="D1024" s="12"/>
      <c r="E1024" s="12"/>
      <c r="F1024" s="12"/>
      <c r="H1024" s="12"/>
      <c r="K1024" s="12"/>
      <c r="L1024" s="12"/>
      <c r="N1024" s="12"/>
      <c r="O1024" s="12"/>
    </row>
    <row r="1025" spans="3:15" x14ac:dyDescent="0.3">
      <c r="C1025" s="12"/>
      <c r="D1025" s="12"/>
      <c r="E1025" s="12"/>
      <c r="F1025" s="12"/>
      <c r="H1025" s="12"/>
      <c r="K1025" s="12"/>
      <c r="L1025" s="12"/>
      <c r="N1025" s="12"/>
      <c r="O1025" s="12"/>
    </row>
    <row r="1026" spans="3:15" x14ac:dyDescent="0.3">
      <c r="C1026" s="12"/>
      <c r="D1026" s="12"/>
      <c r="E1026" s="12"/>
      <c r="F1026" s="12"/>
      <c r="H1026" s="12"/>
      <c r="K1026" s="12"/>
      <c r="L1026" s="12"/>
      <c r="N1026" s="12"/>
      <c r="O1026" s="12"/>
    </row>
    <row r="1027" spans="3:15" x14ac:dyDescent="0.3">
      <c r="C1027" s="12"/>
      <c r="D1027" s="12"/>
      <c r="E1027" s="12"/>
      <c r="F1027" s="12"/>
      <c r="H1027" s="12"/>
      <c r="K1027" s="12"/>
      <c r="L1027" s="12"/>
      <c r="N1027" s="12"/>
      <c r="O1027" s="12"/>
    </row>
    <row r="1028" spans="3:15" x14ac:dyDescent="0.3">
      <c r="C1028" s="12"/>
      <c r="D1028" s="12"/>
      <c r="E1028" s="12"/>
      <c r="F1028" s="12"/>
      <c r="H1028" s="12"/>
      <c r="K1028" s="12"/>
      <c r="L1028" s="12"/>
      <c r="N1028" s="12"/>
      <c r="O1028" s="12"/>
    </row>
    <row r="1029" spans="3:15" x14ac:dyDescent="0.3">
      <c r="C1029" s="12"/>
      <c r="D1029" s="12"/>
      <c r="E1029" s="12"/>
      <c r="F1029" s="12"/>
      <c r="H1029" s="12"/>
      <c r="K1029" s="12"/>
      <c r="L1029" s="12"/>
      <c r="N1029" s="12"/>
      <c r="O1029" s="12"/>
    </row>
    <row r="1030" spans="3:15" x14ac:dyDescent="0.3">
      <c r="C1030" s="12"/>
      <c r="D1030" s="12"/>
      <c r="E1030" s="12"/>
      <c r="F1030" s="12"/>
      <c r="H1030" s="12"/>
      <c r="K1030" s="12"/>
      <c r="L1030" s="12"/>
      <c r="N1030" s="12"/>
      <c r="O1030" s="12"/>
    </row>
    <row r="1031" spans="3:15" x14ac:dyDescent="0.3">
      <c r="C1031" s="12"/>
      <c r="D1031" s="12"/>
      <c r="E1031" s="12"/>
      <c r="F1031" s="12"/>
      <c r="H1031" s="12"/>
      <c r="K1031" s="12"/>
      <c r="L1031" s="12"/>
      <c r="N1031" s="12"/>
      <c r="O1031" s="12"/>
    </row>
    <row r="1032" spans="3:15" x14ac:dyDescent="0.3">
      <c r="C1032" s="12"/>
      <c r="D1032" s="12"/>
      <c r="E1032" s="12"/>
      <c r="F1032" s="12"/>
      <c r="H1032" s="12"/>
      <c r="K1032" s="12"/>
      <c r="L1032" s="12"/>
      <c r="N1032" s="12"/>
      <c r="O1032" s="12"/>
    </row>
    <row r="1033" spans="3:15" x14ac:dyDescent="0.3">
      <c r="C1033" s="12"/>
      <c r="D1033" s="12"/>
      <c r="E1033" s="12"/>
      <c r="F1033" s="12"/>
      <c r="H1033" s="12"/>
      <c r="K1033" s="12"/>
      <c r="L1033" s="12"/>
      <c r="N1033" s="12"/>
      <c r="O1033" s="12"/>
    </row>
    <row r="1034" spans="3:15" x14ac:dyDescent="0.3">
      <c r="C1034" s="12"/>
      <c r="D1034" s="12"/>
      <c r="E1034" s="12"/>
      <c r="F1034" s="12"/>
      <c r="H1034" s="12"/>
      <c r="K1034" s="12"/>
      <c r="L1034" s="12"/>
      <c r="N1034" s="12"/>
      <c r="O1034" s="12"/>
    </row>
    <row r="1035" spans="3:15" x14ac:dyDescent="0.3">
      <c r="C1035" s="12"/>
      <c r="D1035" s="12"/>
      <c r="E1035" s="12"/>
      <c r="F1035" s="12"/>
      <c r="H1035" s="12"/>
      <c r="K1035" s="12"/>
      <c r="L1035" s="12"/>
      <c r="N1035" s="12"/>
      <c r="O1035" s="12"/>
    </row>
    <row r="1036" spans="3:15" x14ac:dyDescent="0.3">
      <c r="C1036" s="12"/>
      <c r="D1036" s="12"/>
      <c r="E1036" s="12"/>
      <c r="F1036" s="12"/>
      <c r="H1036" s="12"/>
      <c r="K1036" s="12"/>
      <c r="L1036" s="12"/>
      <c r="N1036" s="12"/>
      <c r="O1036" s="12"/>
    </row>
    <row r="1037" spans="3:15" x14ac:dyDescent="0.3">
      <c r="C1037" s="12"/>
      <c r="D1037" s="12"/>
      <c r="E1037" s="12"/>
      <c r="F1037" s="12"/>
      <c r="H1037" s="12"/>
      <c r="K1037" s="12"/>
      <c r="L1037" s="12"/>
      <c r="N1037" s="12"/>
      <c r="O1037" s="12"/>
    </row>
    <row r="1038" spans="3:15" x14ac:dyDescent="0.3">
      <c r="C1038" s="12"/>
      <c r="D1038" s="12"/>
      <c r="E1038" s="12"/>
      <c r="F1038" s="12"/>
      <c r="H1038" s="12"/>
      <c r="K1038" s="12"/>
      <c r="L1038" s="12"/>
      <c r="N1038" s="12"/>
      <c r="O1038" s="12"/>
    </row>
    <row r="1039" spans="3:15" x14ac:dyDescent="0.3">
      <c r="C1039" s="12"/>
      <c r="D1039" s="12"/>
      <c r="E1039" s="12"/>
      <c r="F1039" s="12"/>
      <c r="H1039" s="12"/>
      <c r="K1039" s="12"/>
      <c r="L1039" s="12"/>
      <c r="N1039" s="12"/>
      <c r="O1039" s="12"/>
    </row>
    <row r="1040" spans="3:15" x14ac:dyDescent="0.3">
      <c r="C1040" s="12"/>
      <c r="D1040" s="12"/>
      <c r="E1040" s="12"/>
      <c r="F1040" s="12"/>
      <c r="H1040" s="12"/>
      <c r="K1040" s="12"/>
      <c r="L1040" s="12"/>
      <c r="N1040" s="12"/>
      <c r="O1040" s="12"/>
    </row>
    <row r="1041" spans="3:15" x14ac:dyDescent="0.3">
      <c r="C1041" s="12"/>
      <c r="D1041" s="12"/>
      <c r="E1041" s="12"/>
      <c r="F1041" s="12"/>
      <c r="H1041" s="12"/>
      <c r="K1041" s="12"/>
      <c r="L1041" s="12"/>
      <c r="N1041" s="12"/>
      <c r="O1041" s="12"/>
    </row>
    <row r="1042" spans="3:15" x14ac:dyDescent="0.3">
      <c r="C1042" s="12"/>
      <c r="D1042" s="12"/>
      <c r="E1042" s="12"/>
      <c r="F1042" s="12"/>
      <c r="H1042" s="12"/>
      <c r="K1042" s="12"/>
      <c r="L1042" s="12"/>
      <c r="N1042" s="12"/>
      <c r="O1042" s="12"/>
    </row>
    <row r="1043" spans="3:15" x14ac:dyDescent="0.3">
      <c r="C1043" s="12"/>
      <c r="D1043" s="12"/>
      <c r="E1043" s="12"/>
      <c r="F1043" s="12"/>
      <c r="H1043" s="12"/>
      <c r="K1043" s="12"/>
      <c r="L1043" s="12"/>
      <c r="N1043" s="12"/>
      <c r="O1043" s="12"/>
    </row>
    <row r="1044" spans="3:15" x14ac:dyDescent="0.3">
      <c r="C1044" s="12"/>
      <c r="D1044" s="12"/>
      <c r="E1044" s="12"/>
      <c r="F1044" s="12"/>
      <c r="H1044" s="12"/>
      <c r="K1044" s="12"/>
      <c r="L1044" s="12"/>
      <c r="N1044" s="12"/>
      <c r="O1044" s="12"/>
    </row>
    <row r="1045" spans="3:15" x14ac:dyDescent="0.3">
      <c r="C1045" s="12"/>
      <c r="D1045" s="12"/>
      <c r="E1045" s="12"/>
      <c r="F1045" s="12"/>
      <c r="H1045" s="12"/>
      <c r="K1045" s="12"/>
      <c r="L1045" s="12"/>
      <c r="N1045" s="12"/>
      <c r="O1045" s="12"/>
    </row>
    <row r="1046" spans="3:15" x14ac:dyDescent="0.3">
      <c r="C1046" s="12"/>
      <c r="D1046" s="12"/>
      <c r="E1046" s="12"/>
      <c r="F1046" s="12"/>
      <c r="H1046" s="12"/>
      <c r="K1046" s="12"/>
      <c r="L1046" s="12"/>
      <c r="N1046" s="12"/>
      <c r="O1046" s="12"/>
    </row>
    <row r="1047" spans="3:15" x14ac:dyDescent="0.3">
      <c r="C1047" s="12"/>
      <c r="D1047" s="12"/>
      <c r="E1047" s="12"/>
      <c r="F1047" s="12"/>
      <c r="H1047" s="12"/>
      <c r="K1047" s="12"/>
      <c r="L1047" s="12"/>
      <c r="N1047" s="12"/>
      <c r="O1047" s="12"/>
    </row>
    <row r="1048" spans="3:15" x14ac:dyDescent="0.3">
      <c r="C1048" s="12"/>
      <c r="D1048" s="12"/>
      <c r="E1048" s="12"/>
      <c r="F1048" s="12"/>
      <c r="H1048" s="12"/>
      <c r="K1048" s="12"/>
      <c r="L1048" s="12"/>
      <c r="N1048" s="12"/>
      <c r="O1048" s="12"/>
    </row>
    <row r="1049" spans="3:15" x14ac:dyDescent="0.3">
      <c r="C1049" s="12"/>
      <c r="D1049" s="12"/>
      <c r="E1049" s="12"/>
      <c r="F1049" s="12"/>
      <c r="H1049" s="12"/>
      <c r="K1049" s="12"/>
      <c r="L1049" s="12"/>
      <c r="N1049" s="12"/>
      <c r="O1049" s="12"/>
    </row>
    <row r="1050" spans="3:15" x14ac:dyDescent="0.3">
      <c r="C1050" s="12"/>
      <c r="D1050" s="12"/>
      <c r="E1050" s="12"/>
      <c r="F1050" s="12"/>
      <c r="H1050" s="12"/>
      <c r="K1050" s="12"/>
      <c r="L1050" s="12"/>
      <c r="N1050" s="12"/>
      <c r="O1050" s="12"/>
    </row>
    <row r="1051" spans="3:15" x14ac:dyDescent="0.3">
      <c r="C1051" s="12"/>
      <c r="D1051" s="12"/>
      <c r="E1051" s="12"/>
      <c r="F1051" s="12"/>
      <c r="H1051" s="12"/>
      <c r="K1051" s="12"/>
      <c r="L1051" s="12"/>
      <c r="N1051" s="12"/>
      <c r="O1051" s="12"/>
    </row>
    <row r="1052" spans="3:15" x14ac:dyDescent="0.3">
      <c r="C1052" s="12"/>
      <c r="D1052" s="12"/>
      <c r="E1052" s="12"/>
      <c r="F1052" s="12"/>
      <c r="H1052" s="12"/>
      <c r="K1052" s="12"/>
      <c r="L1052" s="12"/>
      <c r="N1052" s="12"/>
      <c r="O1052" s="12"/>
    </row>
    <row r="1053" spans="3:15" x14ac:dyDescent="0.3">
      <c r="C1053" s="12"/>
      <c r="D1053" s="12"/>
      <c r="E1053" s="12"/>
      <c r="F1053" s="12"/>
      <c r="H1053" s="12"/>
      <c r="K1053" s="12"/>
      <c r="L1053" s="12"/>
      <c r="N1053" s="12"/>
      <c r="O1053" s="12"/>
    </row>
    <row r="1054" spans="3:15" x14ac:dyDescent="0.3">
      <c r="C1054" s="12"/>
      <c r="D1054" s="12"/>
      <c r="E1054" s="12"/>
      <c r="F1054" s="12"/>
      <c r="H1054" s="12"/>
      <c r="K1054" s="12"/>
      <c r="L1054" s="12"/>
      <c r="N1054" s="12"/>
      <c r="O1054" s="12"/>
    </row>
    <row r="1055" spans="3:15" x14ac:dyDescent="0.3">
      <c r="C1055" s="12"/>
      <c r="D1055" s="12"/>
      <c r="E1055" s="12"/>
      <c r="F1055" s="12"/>
      <c r="H1055" s="12"/>
      <c r="K1055" s="12"/>
      <c r="L1055" s="12"/>
      <c r="N1055" s="12"/>
      <c r="O1055" s="12"/>
    </row>
    <row r="1056" spans="3:15" x14ac:dyDescent="0.3">
      <c r="C1056" s="12"/>
      <c r="D1056" s="12"/>
      <c r="E1056" s="12"/>
      <c r="F1056" s="12"/>
      <c r="H1056" s="12"/>
      <c r="K1056" s="12"/>
      <c r="L1056" s="12"/>
      <c r="N1056" s="12"/>
      <c r="O1056" s="12"/>
    </row>
    <row r="1057" spans="3:15" x14ac:dyDescent="0.3">
      <c r="C1057" s="12"/>
      <c r="D1057" s="12"/>
      <c r="E1057" s="12"/>
      <c r="F1057" s="12"/>
      <c r="H1057" s="12"/>
      <c r="K1057" s="12"/>
      <c r="L1057" s="12"/>
      <c r="N1057" s="12"/>
      <c r="O1057" s="12"/>
    </row>
    <row r="1058" spans="3:15" x14ac:dyDescent="0.3">
      <c r="C1058" s="12"/>
      <c r="D1058" s="12"/>
      <c r="E1058" s="12"/>
      <c r="F1058" s="12"/>
      <c r="H1058" s="12"/>
      <c r="K1058" s="12"/>
      <c r="L1058" s="12"/>
      <c r="N1058" s="12"/>
      <c r="O1058" s="12"/>
    </row>
    <row r="1059" spans="3:15" x14ac:dyDescent="0.3">
      <c r="C1059" s="12"/>
      <c r="D1059" s="12"/>
      <c r="E1059" s="12"/>
      <c r="F1059" s="12"/>
      <c r="H1059" s="12"/>
      <c r="K1059" s="12"/>
      <c r="L1059" s="12"/>
      <c r="N1059" s="12"/>
      <c r="O1059" s="12"/>
    </row>
    <row r="1060" spans="3:15" x14ac:dyDescent="0.3">
      <c r="C1060" s="12"/>
      <c r="D1060" s="12"/>
      <c r="E1060" s="12"/>
      <c r="F1060" s="12"/>
      <c r="H1060" s="12"/>
      <c r="K1060" s="12"/>
      <c r="L1060" s="12"/>
      <c r="N1060" s="12"/>
      <c r="O1060" s="12"/>
    </row>
    <row r="1061" spans="3:15" x14ac:dyDescent="0.3">
      <c r="C1061" s="12"/>
      <c r="D1061" s="12"/>
      <c r="E1061" s="12"/>
      <c r="F1061" s="12"/>
      <c r="H1061" s="12"/>
      <c r="K1061" s="12"/>
      <c r="L1061" s="12"/>
      <c r="N1061" s="12"/>
      <c r="O1061" s="12"/>
    </row>
    <row r="1062" spans="3:15" x14ac:dyDescent="0.3">
      <c r="C1062" s="12"/>
      <c r="D1062" s="12"/>
      <c r="E1062" s="12"/>
      <c r="F1062" s="12"/>
      <c r="H1062" s="12"/>
      <c r="K1062" s="12"/>
      <c r="L1062" s="12"/>
      <c r="N1062" s="12"/>
      <c r="O1062" s="12"/>
    </row>
    <row r="1063" spans="3:15" x14ac:dyDescent="0.3">
      <c r="C1063" s="12"/>
      <c r="D1063" s="12"/>
      <c r="E1063" s="12"/>
      <c r="F1063" s="12"/>
      <c r="H1063" s="12"/>
      <c r="K1063" s="12"/>
      <c r="L1063" s="12"/>
      <c r="N1063" s="12"/>
      <c r="O1063" s="12"/>
    </row>
    <row r="1064" spans="3:15" x14ac:dyDescent="0.3">
      <c r="C1064" s="12"/>
      <c r="D1064" s="12"/>
      <c r="E1064" s="12"/>
      <c r="F1064" s="12"/>
      <c r="H1064" s="12"/>
      <c r="K1064" s="12"/>
      <c r="L1064" s="12"/>
      <c r="N1064" s="12"/>
      <c r="O1064" s="12"/>
    </row>
    <row r="1065" spans="3:15" x14ac:dyDescent="0.3">
      <c r="C1065" s="12"/>
      <c r="D1065" s="12"/>
      <c r="E1065" s="12"/>
      <c r="F1065" s="12"/>
      <c r="H1065" s="12"/>
      <c r="K1065" s="12"/>
      <c r="L1065" s="12"/>
      <c r="N1065" s="12"/>
      <c r="O1065" s="12"/>
    </row>
    <row r="1066" spans="3:15" x14ac:dyDescent="0.3">
      <c r="C1066" s="12"/>
      <c r="D1066" s="12"/>
      <c r="E1066" s="12"/>
      <c r="F1066" s="12"/>
      <c r="H1066" s="12"/>
      <c r="K1066" s="12"/>
      <c r="L1066" s="12"/>
      <c r="N1066" s="12"/>
      <c r="O1066" s="12"/>
    </row>
    <row r="1067" spans="3:15" x14ac:dyDescent="0.3">
      <c r="C1067" s="12"/>
      <c r="D1067" s="12"/>
      <c r="E1067" s="12"/>
      <c r="F1067" s="12"/>
      <c r="H1067" s="12"/>
      <c r="K1067" s="12"/>
      <c r="L1067" s="12"/>
      <c r="N1067" s="12"/>
      <c r="O1067" s="12"/>
    </row>
    <row r="1068" spans="3:15" x14ac:dyDescent="0.3">
      <c r="C1068" s="12"/>
      <c r="D1068" s="12"/>
      <c r="E1068" s="12"/>
      <c r="F1068" s="12"/>
      <c r="H1068" s="12"/>
      <c r="K1068" s="12"/>
      <c r="L1068" s="12"/>
      <c r="N1068" s="12"/>
      <c r="O1068" s="12"/>
    </row>
    <row r="1069" spans="3:15" x14ac:dyDescent="0.3">
      <c r="C1069" s="12"/>
      <c r="D1069" s="12"/>
      <c r="E1069" s="12"/>
      <c r="F1069" s="12"/>
      <c r="H1069" s="12"/>
      <c r="K1069" s="12"/>
      <c r="L1069" s="12"/>
      <c r="N1069" s="12"/>
      <c r="O1069" s="12"/>
    </row>
    <row r="1070" spans="3:15" x14ac:dyDescent="0.3">
      <c r="C1070" s="12"/>
      <c r="D1070" s="12"/>
      <c r="E1070" s="12"/>
      <c r="F1070" s="12"/>
      <c r="H1070" s="12"/>
      <c r="K1070" s="12"/>
      <c r="L1070" s="12"/>
      <c r="N1070" s="12"/>
      <c r="O1070" s="12"/>
    </row>
    <row r="1071" spans="3:15" x14ac:dyDescent="0.3">
      <c r="C1071" s="12"/>
      <c r="D1071" s="12"/>
      <c r="E1071" s="12"/>
      <c r="F1071" s="12"/>
      <c r="H1071" s="12"/>
      <c r="K1071" s="12"/>
      <c r="L1071" s="12"/>
      <c r="N1071" s="12"/>
      <c r="O1071" s="12"/>
    </row>
    <row r="1072" spans="3:15" x14ac:dyDescent="0.3">
      <c r="C1072" s="12"/>
      <c r="D1072" s="12"/>
      <c r="E1072" s="12"/>
      <c r="F1072" s="12"/>
      <c r="H1072" s="12"/>
      <c r="K1072" s="12"/>
      <c r="L1072" s="12"/>
      <c r="N1072" s="12"/>
      <c r="O1072" s="12"/>
    </row>
    <row r="1073" spans="3:15" x14ac:dyDescent="0.3">
      <c r="C1073" s="12"/>
      <c r="D1073" s="12"/>
      <c r="E1073" s="12"/>
      <c r="F1073" s="12"/>
      <c r="H1073" s="12"/>
      <c r="K1073" s="12"/>
      <c r="L1073" s="12"/>
      <c r="N1073" s="12"/>
      <c r="O1073" s="12"/>
    </row>
    <row r="1074" spans="3:15" x14ac:dyDescent="0.3">
      <c r="C1074" s="12"/>
      <c r="D1074" s="12"/>
      <c r="E1074" s="12"/>
      <c r="F1074" s="12"/>
      <c r="H1074" s="12"/>
      <c r="K1074" s="12"/>
      <c r="L1074" s="12"/>
      <c r="N1074" s="12"/>
      <c r="O1074" s="12"/>
    </row>
    <row r="1075" spans="3:15" x14ac:dyDescent="0.3">
      <c r="C1075" s="12"/>
      <c r="D1075" s="12"/>
      <c r="E1075" s="12"/>
      <c r="F1075" s="12"/>
      <c r="H1075" s="12"/>
      <c r="K1075" s="12"/>
      <c r="L1075" s="12"/>
      <c r="N1075" s="12"/>
      <c r="O1075" s="12"/>
    </row>
    <row r="1076" spans="3:15" x14ac:dyDescent="0.3">
      <c r="C1076" s="12"/>
      <c r="D1076" s="12"/>
      <c r="E1076" s="12"/>
      <c r="F1076" s="12"/>
      <c r="H1076" s="12"/>
      <c r="K1076" s="12"/>
      <c r="L1076" s="12"/>
      <c r="N1076" s="12"/>
      <c r="O1076" s="12"/>
    </row>
    <row r="1077" spans="3:15" x14ac:dyDescent="0.3">
      <c r="C1077" s="12"/>
      <c r="D1077" s="12"/>
      <c r="E1077" s="12"/>
      <c r="F1077" s="12"/>
      <c r="H1077" s="12"/>
      <c r="K1077" s="12"/>
      <c r="L1077" s="12"/>
      <c r="N1077" s="12"/>
      <c r="O1077" s="12"/>
    </row>
    <row r="1078" spans="3:15" x14ac:dyDescent="0.3">
      <c r="C1078" s="12"/>
      <c r="D1078" s="12"/>
      <c r="E1078" s="12"/>
      <c r="F1078" s="12"/>
      <c r="H1078" s="12"/>
      <c r="K1078" s="12"/>
      <c r="L1078" s="12"/>
      <c r="N1078" s="12"/>
      <c r="O1078" s="12"/>
    </row>
    <row r="1079" spans="3:15" x14ac:dyDescent="0.3">
      <c r="C1079" s="12"/>
      <c r="D1079" s="12"/>
      <c r="E1079" s="12"/>
      <c r="F1079" s="12"/>
      <c r="H1079" s="12"/>
      <c r="K1079" s="12"/>
      <c r="L1079" s="12"/>
      <c r="N1079" s="12"/>
      <c r="O1079" s="12"/>
    </row>
    <row r="1080" spans="3:15" x14ac:dyDescent="0.3">
      <c r="C1080" s="12"/>
      <c r="D1080" s="12"/>
      <c r="E1080" s="12"/>
      <c r="F1080" s="12"/>
      <c r="H1080" s="12"/>
      <c r="K1080" s="12"/>
      <c r="L1080" s="12"/>
      <c r="N1080" s="12"/>
      <c r="O1080" s="12"/>
    </row>
    <row r="1081" spans="3:15" x14ac:dyDescent="0.3">
      <c r="C1081" s="12"/>
      <c r="D1081" s="12"/>
      <c r="E1081" s="12"/>
      <c r="F1081" s="12"/>
      <c r="H1081" s="12"/>
      <c r="K1081" s="12"/>
      <c r="L1081" s="12"/>
      <c r="N1081" s="12"/>
      <c r="O1081" s="12"/>
    </row>
    <row r="1082" spans="3:15" x14ac:dyDescent="0.3">
      <c r="C1082" s="12"/>
      <c r="D1082" s="12"/>
      <c r="E1082" s="12"/>
      <c r="F1082" s="12"/>
      <c r="H1082" s="12"/>
      <c r="K1082" s="12"/>
      <c r="L1082" s="12"/>
      <c r="N1082" s="12"/>
      <c r="O1082" s="12"/>
    </row>
    <row r="1083" spans="3:15" x14ac:dyDescent="0.3">
      <c r="C1083" s="12"/>
      <c r="D1083" s="12"/>
      <c r="E1083" s="12"/>
      <c r="F1083" s="12"/>
      <c r="H1083" s="12"/>
      <c r="K1083" s="12"/>
      <c r="L1083" s="12"/>
      <c r="N1083" s="12"/>
      <c r="O1083" s="12"/>
    </row>
    <row r="1084" spans="3:15" x14ac:dyDescent="0.3">
      <c r="C1084" s="12"/>
      <c r="D1084" s="12"/>
      <c r="E1084" s="12"/>
      <c r="F1084" s="12"/>
      <c r="H1084" s="12"/>
      <c r="K1084" s="12"/>
      <c r="L1084" s="12"/>
      <c r="N1084" s="12"/>
      <c r="O1084" s="12"/>
    </row>
    <row r="1085" spans="3:15" x14ac:dyDescent="0.3">
      <c r="C1085" s="12"/>
      <c r="D1085" s="12"/>
      <c r="E1085" s="12"/>
      <c r="F1085" s="12"/>
      <c r="H1085" s="12"/>
      <c r="K1085" s="12"/>
      <c r="L1085" s="12"/>
      <c r="N1085" s="12"/>
      <c r="O1085" s="12"/>
    </row>
    <row r="1086" spans="3:15" x14ac:dyDescent="0.3">
      <c r="C1086" s="12"/>
      <c r="D1086" s="12"/>
      <c r="E1086" s="12"/>
      <c r="F1086" s="12"/>
      <c r="H1086" s="12"/>
      <c r="K1086" s="12"/>
      <c r="L1086" s="12"/>
      <c r="N1086" s="12"/>
      <c r="O1086" s="12"/>
    </row>
    <row r="1087" spans="3:15" x14ac:dyDescent="0.3">
      <c r="C1087" s="12"/>
      <c r="D1087" s="12"/>
      <c r="E1087" s="12"/>
      <c r="F1087" s="12"/>
      <c r="H1087" s="12"/>
      <c r="K1087" s="12"/>
      <c r="L1087" s="12"/>
      <c r="N1087" s="12"/>
      <c r="O1087" s="12"/>
    </row>
    <row r="1088" spans="3:15" x14ac:dyDescent="0.3">
      <c r="C1088" s="12"/>
      <c r="D1088" s="12"/>
      <c r="E1088" s="12"/>
      <c r="F1088" s="12"/>
      <c r="H1088" s="12"/>
      <c r="K1088" s="12"/>
      <c r="L1088" s="12"/>
      <c r="N1088" s="12"/>
      <c r="O1088" s="12"/>
    </row>
    <row r="1089" spans="3:15" x14ac:dyDescent="0.3">
      <c r="C1089" s="12"/>
      <c r="D1089" s="12"/>
      <c r="E1089" s="12"/>
      <c r="F1089" s="12"/>
      <c r="H1089" s="12"/>
      <c r="K1089" s="12"/>
      <c r="L1089" s="12"/>
      <c r="N1089" s="12"/>
      <c r="O1089" s="12"/>
    </row>
    <row r="1090" spans="3:15" x14ac:dyDescent="0.3">
      <c r="C1090" s="12"/>
      <c r="D1090" s="12"/>
      <c r="E1090" s="12"/>
      <c r="F1090" s="12"/>
      <c r="H1090" s="12"/>
      <c r="K1090" s="12"/>
      <c r="L1090" s="12"/>
      <c r="N1090" s="12"/>
      <c r="O1090" s="12"/>
    </row>
    <row r="1091" spans="3:15" x14ac:dyDescent="0.3">
      <c r="C1091" s="12"/>
      <c r="D1091" s="12"/>
      <c r="E1091" s="12"/>
      <c r="F1091" s="12"/>
      <c r="H1091" s="12"/>
      <c r="K1091" s="12"/>
      <c r="L1091" s="12"/>
      <c r="N1091" s="12"/>
      <c r="O1091" s="12"/>
    </row>
    <row r="1092" spans="3:15" x14ac:dyDescent="0.3">
      <c r="C1092" s="12"/>
      <c r="D1092" s="12"/>
      <c r="E1092" s="12"/>
      <c r="F1092" s="12"/>
      <c r="H1092" s="12"/>
      <c r="K1092" s="12"/>
      <c r="L1092" s="12"/>
      <c r="N1092" s="12"/>
      <c r="O1092" s="12"/>
    </row>
    <row r="1093" spans="3:15" x14ac:dyDescent="0.3">
      <c r="C1093" s="12"/>
      <c r="D1093" s="12"/>
      <c r="E1093" s="12"/>
      <c r="F1093" s="12"/>
      <c r="H1093" s="12"/>
      <c r="K1093" s="12"/>
      <c r="L1093" s="12"/>
      <c r="N1093" s="12"/>
      <c r="O1093" s="12"/>
    </row>
    <row r="1094" spans="3:15" x14ac:dyDescent="0.3">
      <c r="C1094" s="12"/>
      <c r="D1094" s="12"/>
      <c r="E1094" s="12"/>
      <c r="F1094" s="12"/>
      <c r="H1094" s="12"/>
      <c r="K1094" s="12"/>
      <c r="L1094" s="12"/>
      <c r="N1094" s="12"/>
      <c r="O1094" s="12"/>
    </row>
    <row r="1095" spans="3:15" x14ac:dyDescent="0.3">
      <c r="C1095" s="12"/>
      <c r="D1095" s="12"/>
      <c r="E1095" s="12"/>
      <c r="F1095" s="12"/>
      <c r="H1095" s="12"/>
      <c r="K1095" s="12"/>
      <c r="L1095" s="12"/>
      <c r="N1095" s="12"/>
      <c r="O1095" s="12"/>
    </row>
    <row r="1096" spans="3:15" x14ac:dyDescent="0.3">
      <c r="C1096" s="12"/>
      <c r="D1096" s="12"/>
      <c r="E1096" s="12"/>
      <c r="F1096" s="12"/>
      <c r="H1096" s="12"/>
      <c r="K1096" s="12"/>
      <c r="L1096" s="12"/>
      <c r="N1096" s="12"/>
      <c r="O1096" s="12"/>
    </row>
    <row r="1097" spans="3:15" x14ac:dyDescent="0.3">
      <c r="C1097" s="12"/>
      <c r="D1097" s="12"/>
      <c r="E1097" s="12"/>
      <c r="F1097" s="12"/>
      <c r="H1097" s="12"/>
      <c r="K1097" s="12"/>
      <c r="L1097" s="12"/>
      <c r="N1097" s="12"/>
      <c r="O1097" s="12"/>
    </row>
    <row r="1098" spans="3:15" x14ac:dyDescent="0.3">
      <c r="C1098" s="12"/>
      <c r="D1098" s="12"/>
      <c r="E1098" s="12"/>
      <c r="F1098" s="12"/>
      <c r="H1098" s="12"/>
      <c r="K1098" s="12"/>
      <c r="L1098" s="12"/>
      <c r="N1098" s="12"/>
      <c r="O1098" s="12"/>
    </row>
    <row r="1099" spans="3:15" x14ac:dyDescent="0.3">
      <c r="C1099" s="12"/>
      <c r="D1099" s="12"/>
      <c r="E1099" s="12"/>
      <c r="F1099" s="12"/>
      <c r="H1099" s="12"/>
      <c r="K1099" s="12"/>
      <c r="L1099" s="12"/>
      <c r="N1099" s="12"/>
      <c r="O1099" s="12"/>
    </row>
    <row r="1100" spans="3:15" x14ac:dyDescent="0.3">
      <c r="C1100" s="12"/>
      <c r="D1100" s="12"/>
      <c r="E1100" s="12"/>
      <c r="F1100" s="12"/>
      <c r="H1100" s="12"/>
      <c r="K1100" s="12"/>
      <c r="L1100" s="12"/>
      <c r="N1100" s="12"/>
      <c r="O1100" s="12"/>
    </row>
    <row r="1101" spans="3:15" x14ac:dyDescent="0.3">
      <c r="C1101" s="12"/>
      <c r="D1101" s="12"/>
      <c r="E1101" s="12"/>
      <c r="F1101" s="12"/>
      <c r="H1101" s="12"/>
      <c r="K1101" s="12"/>
      <c r="L1101" s="12"/>
      <c r="N1101" s="12"/>
      <c r="O1101" s="12"/>
    </row>
    <row r="1102" spans="3:15" x14ac:dyDescent="0.3">
      <c r="C1102" s="12"/>
      <c r="D1102" s="12"/>
      <c r="E1102" s="12"/>
      <c r="F1102" s="12"/>
      <c r="H1102" s="12"/>
      <c r="K1102" s="12"/>
      <c r="L1102" s="12"/>
      <c r="N1102" s="12"/>
      <c r="O1102" s="12"/>
    </row>
    <row r="1103" spans="3:15" x14ac:dyDescent="0.3">
      <c r="C1103" s="12"/>
      <c r="D1103" s="12"/>
      <c r="E1103" s="12"/>
      <c r="F1103" s="12"/>
      <c r="H1103" s="12"/>
      <c r="K1103" s="12"/>
      <c r="L1103" s="12"/>
      <c r="N1103" s="12"/>
      <c r="O1103" s="12"/>
    </row>
    <row r="1104" spans="3:15" x14ac:dyDescent="0.3">
      <c r="C1104" s="12"/>
      <c r="D1104" s="12"/>
      <c r="E1104" s="12"/>
      <c r="F1104" s="12"/>
      <c r="H1104" s="12"/>
      <c r="K1104" s="12"/>
      <c r="L1104" s="12"/>
      <c r="N1104" s="12"/>
      <c r="O1104" s="12"/>
    </row>
    <row r="1105" spans="3:15" x14ac:dyDescent="0.3">
      <c r="C1105" s="12"/>
      <c r="D1105" s="12"/>
      <c r="E1105" s="12"/>
      <c r="F1105" s="12"/>
      <c r="H1105" s="12"/>
      <c r="K1105" s="12"/>
      <c r="L1105" s="12"/>
      <c r="N1105" s="12"/>
      <c r="O1105" s="12"/>
    </row>
    <row r="1106" spans="3:15" x14ac:dyDescent="0.3">
      <c r="C1106" s="12"/>
      <c r="D1106" s="12"/>
      <c r="E1106" s="12"/>
      <c r="F1106" s="12"/>
      <c r="H1106" s="12"/>
      <c r="K1106" s="12"/>
      <c r="L1106" s="12"/>
      <c r="N1106" s="12"/>
      <c r="O1106" s="12"/>
    </row>
    <row r="1107" spans="3:15" x14ac:dyDescent="0.3">
      <c r="C1107" s="12"/>
      <c r="D1107" s="12"/>
      <c r="E1107" s="12"/>
      <c r="F1107" s="12"/>
      <c r="H1107" s="12"/>
      <c r="K1107" s="12"/>
      <c r="L1107" s="12"/>
      <c r="N1107" s="12"/>
      <c r="O1107" s="12"/>
    </row>
    <row r="1108" spans="3:15" x14ac:dyDescent="0.3">
      <c r="C1108" s="12"/>
      <c r="D1108" s="12"/>
      <c r="E1108" s="12"/>
      <c r="F1108" s="12"/>
      <c r="H1108" s="12"/>
      <c r="K1108" s="12"/>
      <c r="L1108" s="12"/>
      <c r="N1108" s="12"/>
      <c r="O1108" s="12"/>
    </row>
    <row r="1109" spans="3:15" x14ac:dyDescent="0.3">
      <c r="C1109" s="12"/>
      <c r="D1109" s="12"/>
      <c r="E1109" s="12"/>
      <c r="F1109" s="12"/>
      <c r="H1109" s="12"/>
      <c r="K1109" s="12"/>
      <c r="L1109" s="12"/>
      <c r="N1109" s="12"/>
      <c r="O1109" s="12"/>
    </row>
    <row r="1110" spans="3:15" x14ac:dyDescent="0.3">
      <c r="C1110" s="12"/>
      <c r="D1110" s="12"/>
      <c r="E1110" s="12"/>
      <c r="F1110" s="12"/>
      <c r="H1110" s="12"/>
      <c r="K1110" s="12"/>
      <c r="L1110" s="12"/>
      <c r="N1110" s="12"/>
      <c r="O1110" s="12"/>
    </row>
    <row r="1111" spans="3:15" x14ac:dyDescent="0.3">
      <c r="C1111" s="12"/>
      <c r="D1111" s="12"/>
      <c r="E1111" s="12"/>
      <c r="F1111" s="12"/>
      <c r="H1111" s="12"/>
      <c r="K1111" s="12"/>
      <c r="L1111" s="12"/>
      <c r="N1111" s="12"/>
      <c r="O1111" s="12"/>
    </row>
    <row r="1112" spans="3:15" x14ac:dyDescent="0.3">
      <c r="C1112" s="12"/>
      <c r="D1112" s="12"/>
      <c r="E1112" s="12"/>
      <c r="F1112" s="12"/>
      <c r="H1112" s="12"/>
      <c r="K1112" s="12"/>
      <c r="L1112" s="12"/>
      <c r="N1112" s="12"/>
      <c r="O1112" s="12"/>
    </row>
    <row r="1113" spans="3:15" x14ac:dyDescent="0.3">
      <c r="C1113" s="12"/>
      <c r="D1113" s="12"/>
      <c r="E1113" s="12"/>
      <c r="F1113" s="12"/>
      <c r="H1113" s="12"/>
      <c r="K1113" s="12"/>
      <c r="L1113" s="12"/>
      <c r="N1113" s="12"/>
      <c r="O1113" s="12"/>
    </row>
    <row r="1114" spans="3:15" x14ac:dyDescent="0.3">
      <c r="C1114" s="12"/>
      <c r="D1114" s="12"/>
      <c r="E1114" s="12"/>
      <c r="F1114" s="12"/>
      <c r="H1114" s="12"/>
      <c r="K1114" s="12"/>
      <c r="L1114" s="12"/>
      <c r="N1114" s="12"/>
      <c r="O1114" s="12"/>
    </row>
    <row r="1115" spans="3:15" x14ac:dyDescent="0.3">
      <c r="C1115" s="12"/>
      <c r="D1115" s="12"/>
      <c r="E1115" s="12"/>
      <c r="F1115" s="12"/>
      <c r="H1115" s="12"/>
      <c r="K1115" s="12"/>
      <c r="L1115" s="12"/>
      <c r="N1115" s="12"/>
      <c r="O1115" s="12"/>
    </row>
    <row r="1116" spans="3:15" x14ac:dyDescent="0.3">
      <c r="C1116" s="12"/>
      <c r="D1116" s="12"/>
      <c r="E1116" s="12"/>
      <c r="F1116" s="12"/>
      <c r="H1116" s="12"/>
      <c r="K1116" s="12"/>
      <c r="L1116" s="12"/>
      <c r="N1116" s="12"/>
      <c r="O1116" s="12"/>
    </row>
    <row r="1117" spans="3:15" x14ac:dyDescent="0.3">
      <c r="C1117" s="12"/>
      <c r="D1117" s="12"/>
      <c r="E1117" s="12"/>
      <c r="F1117" s="12"/>
      <c r="H1117" s="12"/>
      <c r="K1117" s="12"/>
      <c r="L1117" s="12"/>
      <c r="N1117" s="12"/>
      <c r="O1117" s="12"/>
    </row>
    <row r="1118" spans="3:15" x14ac:dyDescent="0.3">
      <c r="C1118" s="12"/>
      <c r="D1118" s="12"/>
      <c r="E1118" s="12"/>
      <c r="F1118" s="12"/>
      <c r="H1118" s="12"/>
      <c r="K1118" s="12"/>
      <c r="L1118" s="12"/>
      <c r="N1118" s="12"/>
      <c r="O1118" s="12"/>
    </row>
    <row r="1119" spans="3:15" x14ac:dyDescent="0.3">
      <c r="C1119" s="12"/>
      <c r="D1119" s="12"/>
      <c r="E1119" s="12"/>
      <c r="F1119" s="12"/>
      <c r="H1119" s="12"/>
      <c r="K1119" s="12"/>
      <c r="L1119" s="12"/>
      <c r="N1119" s="12"/>
      <c r="O1119" s="12"/>
    </row>
    <row r="1120" spans="3:15" x14ac:dyDescent="0.3">
      <c r="C1120" s="12"/>
      <c r="D1120" s="12"/>
      <c r="E1120" s="12"/>
      <c r="F1120" s="12"/>
      <c r="H1120" s="12"/>
      <c r="K1120" s="12"/>
      <c r="L1120" s="12"/>
      <c r="N1120" s="12"/>
      <c r="O1120" s="12"/>
    </row>
    <row r="1121" spans="3:15" x14ac:dyDescent="0.3">
      <c r="C1121" s="12"/>
      <c r="D1121" s="12"/>
      <c r="E1121" s="12"/>
      <c r="F1121" s="12"/>
      <c r="H1121" s="12"/>
      <c r="K1121" s="12"/>
      <c r="L1121" s="12"/>
      <c r="N1121" s="12"/>
      <c r="O1121" s="12"/>
    </row>
    <row r="1122" spans="3:15" x14ac:dyDescent="0.3">
      <c r="C1122" s="12"/>
      <c r="D1122" s="12"/>
      <c r="E1122" s="12"/>
      <c r="F1122" s="12"/>
      <c r="H1122" s="12"/>
      <c r="K1122" s="12"/>
      <c r="L1122" s="12"/>
      <c r="N1122" s="12"/>
      <c r="O1122" s="12"/>
    </row>
    <row r="1123" spans="3:15" x14ac:dyDescent="0.3">
      <c r="C1123" s="12"/>
      <c r="D1123" s="12"/>
      <c r="E1123" s="12"/>
      <c r="F1123" s="12"/>
      <c r="H1123" s="12"/>
      <c r="K1123" s="12"/>
      <c r="L1123" s="12"/>
      <c r="N1123" s="12"/>
      <c r="O1123" s="12"/>
    </row>
    <row r="1124" spans="3:15" x14ac:dyDescent="0.3">
      <c r="C1124" s="12"/>
      <c r="D1124" s="12"/>
      <c r="E1124" s="12"/>
      <c r="F1124" s="12"/>
      <c r="H1124" s="12"/>
      <c r="K1124" s="12"/>
      <c r="L1124" s="12"/>
      <c r="N1124" s="12"/>
      <c r="O1124" s="12"/>
    </row>
    <row r="1125" spans="3:15" x14ac:dyDescent="0.3">
      <c r="C1125" s="12"/>
      <c r="D1125" s="12"/>
      <c r="E1125" s="12"/>
      <c r="F1125" s="12"/>
      <c r="H1125" s="12"/>
      <c r="K1125" s="12"/>
      <c r="L1125" s="12"/>
      <c r="N1125" s="12"/>
      <c r="O1125" s="12"/>
    </row>
    <row r="1126" spans="3:15" x14ac:dyDescent="0.3">
      <c r="C1126" s="12"/>
      <c r="D1126" s="12"/>
      <c r="E1126" s="12"/>
      <c r="F1126" s="12"/>
      <c r="H1126" s="12"/>
      <c r="K1126" s="12"/>
      <c r="L1126" s="12"/>
      <c r="N1126" s="12"/>
      <c r="O1126" s="12"/>
    </row>
    <row r="1127" spans="3:15" x14ac:dyDescent="0.3">
      <c r="C1127" s="12"/>
      <c r="D1127" s="12"/>
      <c r="E1127" s="12"/>
      <c r="F1127" s="12"/>
      <c r="H1127" s="12"/>
      <c r="K1127" s="12"/>
      <c r="L1127" s="12"/>
      <c r="N1127" s="12"/>
      <c r="O1127" s="12"/>
    </row>
    <row r="1128" spans="3:15" x14ac:dyDescent="0.3">
      <c r="C1128" s="12"/>
      <c r="D1128" s="12"/>
      <c r="E1128" s="12"/>
      <c r="F1128" s="12"/>
      <c r="H1128" s="12"/>
      <c r="K1128" s="12"/>
      <c r="L1128" s="12"/>
      <c r="N1128" s="12"/>
      <c r="O1128" s="12"/>
    </row>
    <row r="1129" spans="3:15" x14ac:dyDescent="0.3">
      <c r="C1129" s="12"/>
      <c r="D1129" s="12"/>
      <c r="E1129" s="12"/>
      <c r="F1129" s="12"/>
      <c r="H1129" s="12"/>
      <c r="K1129" s="12"/>
      <c r="L1129" s="12"/>
      <c r="N1129" s="12"/>
      <c r="O1129" s="12"/>
    </row>
    <row r="1130" spans="3:15" x14ac:dyDescent="0.3">
      <c r="C1130" s="12"/>
      <c r="D1130" s="12"/>
      <c r="E1130" s="12"/>
      <c r="F1130" s="12"/>
      <c r="H1130" s="12"/>
      <c r="K1130" s="12"/>
      <c r="L1130" s="12"/>
      <c r="N1130" s="12"/>
      <c r="O1130" s="12"/>
    </row>
    <row r="1131" spans="3:15" x14ac:dyDescent="0.3">
      <c r="C1131" s="12"/>
      <c r="D1131" s="12"/>
      <c r="E1131" s="12"/>
      <c r="F1131" s="12"/>
      <c r="H1131" s="12"/>
      <c r="K1131" s="12"/>
      <c r="L1131" s="12"/>
      <c r="N1131" s="12"/>
      <c r="O1131" s="12"/>
    </row>
    <row r="1132" spans="3:15" x14ac:dyDescent="0.3">
      <c r="C1132" s="12"/>
      <c r="D1132" s="12"/>
      <c r="E1132" s="12"/>
      <c r="F1132" s="12"/>
      <c r="H1132" s="12"/>
      <c r="K1132" s="12"/>
      <c r="L1132" s="12"/>
      <c r="N1132" s="12"/>
      <c r="O1132" s="12"/>
    </row>
    <row r="1133" spans="3:15" x14ac:dyDescent="0.3">
      <c r="C1133" s="12"/>
      <c r="D1133" s="12"/>
      <c r="E1133" s="12"/>
      <c r="F1133" s="12"/>
      <c r="H1133" s="12"/>
      <c r="K1133" s="12"/>
      <c r="L1133" s="12"/>
      <c r="N1133" s="12"/>
      <c r="O1133" s="12"/>
    </row>
    <row r="1134" spans="3:15" x14ac:dyDescent="0.3">
      <c r="C1134" s="12"/>
      <c r="D1134" s="12"/>
      <c r="E1134" s="12"/>
      <c r="F1134" s="12"/>
      <c r="H1134" s="12"/>
      <c r="K1134" s="12"/>
      <c r="L1134" s="12"/>
      <c r="N1134" s="12"/>
      <c r="O1134" s="12"/>
    </row>
    <row r="1135" spans="3:15" x14ac:dyDescent="0.3">
      <c r="C1135" s="12"/>
      <c r="D1135" s="12"/>
      <c r="E1135" s="12"/>
      <c r="F1135" s="12"/>
      <c r="H1135" s="12"/>
      <c r="K1135" s="12"/>
      <c r="L1135" s="12"/>
      <c r="N1135" s="12"/>
      <c r="O1135" s="12"/>
    </row>
    <row r="1136" spans="3:15" x14ac:dyDescent="0.3">
      <c r="C1136" s="12"/>
      <c r="D1136" s="12"/>
      <c r="E1136" s="12"/>
      <c r="F1136" s="12"/>
      <c r="H1136" s="12"/>
      <c r="K1136" s="12"/>
      <c r="L1136" s="12"/>
      <c r="N1136" s="12"/>
      <c r="O1136" s="12"/>
    </row>
    <row r="1137" spans="3:15" x14ac:dyDescent="0.3">
      <c r="C1137" s="12"/>
      <c r="D1137" s="12"/>
      <c r="E1137" s="12"/>
      <c r="F1137" s="12"/>
      <c r="H1137" s="12"/>
      <c r="K1137" s="12"/>
      <c r="L1137" s="12"/>
      <c r="N1137" s="12"/>
      <c r="O1137" s="12"/>
    </row>
    <row r="1138" spans="3:15" x14ac:dyDescent="0.3">
      <c r="C1138" s="12"/>
      <c r="D1138" s="12"/>
      <c r="E1138" s="12"/>
      <c r="F1138" s="12"/>
      <c r="H1138" s="12"/>
      <c r="K1138" s="12"/>
      <c r="L1138" s="12"/>
      <c r="N1138" s="12"/>
      <c r="O1138" s="12"/>
    </row>
    <row r="1139" spans="3:15" x14ac:dyDescent="0.3">
      <c r="C1139" s="12"/>
      <c r="D1139" s="12"/>
      <c r="E1139" s="12"/>
      <c r="F1139" s="12"/>
      <c r="H1139" s="12"/>
      <c r="K1139" s="12"/>
      <c r="L1139" s="12"/>
      <c r="N1139" s="12"/>
      <c r="O1139" s="12"/>
    </row>
    <row r="1140" spans="3:15" x14ac:dyDescent="0.3">
      <c r="C1140" s="12"/>
      <c r="D1140" s="12"/>
      <c r="E1140" s="12"/>
      <c r="F1140" s="12"/>
      <c r="H1140" s="12"/>
      <c r="K1140" s="12"/>
      <c r="L1140" s="12"/>
      <c r="N1140" s="12"/>
      <c r="O1140" s="12"/>
    </row>
    <row r="1141" spans="3:15" x14ac:dyDescent="0.3">
      <c r="C1141" s="12"/>
      <c r="D1141" s="12"/>
      <c r="E1141" s="12"/>
      <c r="F1141" s="12"/>
      <c r="H1141" s="12"/>
      <c r="K1141" s="12"/>
      <c r="L1141" s="12"/>
      <c r="N1141" s="12"/>
      <c r="O1141" s="12"/>
    </row>
    <row r="1142" spans="3:15" x14ac:dyDescent="0.3">
      <c r="C1142" s="12"/>
      <c r="D1142" s="12"/>
      <c r="E1142" s="12"/>
      <c r="F1142" s="12"/>
      <c r="H1142" s="12"/>
      <c r="K1142" s="12"/>
      <c r="L1142" s="12"/>
      <c r="N1142" s="12"/>
      <c r="O1142" s="12"/>
    </row>
    <row r="1143" spans="3:15" x14ac:dyDescent="0.3">
      <c r="C1143" s="12"/>
      <c r="D1143" s="12"/>
      <c r="E1143" s="12"/>
      <c r="F1143" s="12"/>
      <c r="H1143" s="12"/>
      <c r="K1143" s="12"/>
      <c r="L1143" s="12"/>
      <c r="N1143" s="12"/>
      <c r="O1143" s="12"/>
    </row>
    <row r="1144" spans="3:15" x14ac:dyDescent="0.3">
      <c r="C1144" s="12"/>
      <c r="D1144" s="12"/>
      <c r="E1144" s="12"/>
      <c r="F1144" s="12"/>
      <c r="H1144" s="12"/>
      <c r="K1144" s="12"/>
      <c r="L1144" s="12"/>
      <c r="N1144" s="12"/>
      <c r="O1144" s="12"/>
    </row>
    <row r="1145" spans="3:15" x14ac:dyDescent="0.3">
      <c r="C1145" s="12"/>
      <c r="D1145" s="12"/>
      <c r="E1145" s="12"/>
      <c r="F1145" s="12"/>
      <c r="H1145" s="12"/>
      <c r="K1145" s="12"/>
      <c r="L1145" s="12"/>
      <c r="N1145" s="12"/>
      <c r="O1145" s="12"/>
    </row>
    <row r="1146" spans="3:15" x14ac:dyDescent="0.3">
      <c r="C1146" s="12"/>
      <c r="D1146" s="12"/>
      <c r="E1146" s="12"/>
      <c r="F1146" s="12"/>
      <c r="H1146" s="12"/>
      <c r="K1146" s="12"/>
      <c r="L1146" s="12"/>
      <c r="N1146" s="12"/>
      <c r="O1146" s="12"/>
    </row>
    <row r="1147" spans="3:15" x14ac:dyDescent="0.3">
      <c r="C1147" s="12"/>
      <c r="D1147" s="12"/>
      <c r="E1147" s="12"/>
      <c r="F1147" s="12"/>
      <c r="H1147" s="12"/>
      <c r="K1147" s="12"/>
      <c r="L1147" s="12"/>
      <c r="N1147" s="12"/>
      <c r="O1147" s="12"/>
    </row>
    <row r="1148" spans="3:15" x14ac:dyDescent="0.3">
      <c r="C1148" s="12"/>
      <c r="D1148" s="12"/>
      <c r="E1148" s="12"/>
      <c r="F1148" s="12"/>
      <c r="H1148" s="12"/>
      <c r="K1148" s="12"/>
      <c r="L1148" s="12"/>
      <c r="N1148" s="12"/>
      <c r="O1148" s="12"/>
    </row>
    <row r="1149" spans="3:15" x14ac:dyDescent="0.3">
      <c r="C1149" s="12"/>
      <c r="D1149" s="12"/>
      <c r="E1149" s="12"/>
      <c r="F1149" s="12"/>
      <c r="H1149" s="12"/>
      <c r="K1149" s="12"/>
      <c r="L1149" s="12"/>
      <c r="N1149" s="12"/>
      <c r="O1149" s="12"/>
    </row>
    <row r="1150" spans="3:15" x14ac:dyDescent="0.3">
      <c r="C1150" s="12"/>
      <c r="D1150" s="12"/>
      <c r="E1150" s="12"/>
      <c r="F1150" s="12"/>
      <c r="H1150" s="12"/>
      <c r="K1150" s="12"/>
      <c r="L1150" s="12"/>
      <c r="N1150" s="12"/>
      <c r="O1150" s="12"/>
    </row>
    <row r="1151" spans="3:15" x14ac:dyDescent="0.3">
      <c r="C1151" s="12"/>
      <c r="D1151" s="12"/>
      <c r="E1151" s="12"/>
      <c r="F1151" s="12"/>
      <c r="H1151" s="12"/>
      <c r="K1151" s="12"/>
      <c r="L1151" s="12"/>
      <c r="N1151" s="12"/>
      <c r="O1151" s="12"/>
    </row>
    <row r="1152" spans="3:15" x14ac:dyDescent="0.3">
      <c r="C1152" s="12"/>
      <c r="D1152" s="12"/>
      <c r="E1152" s="12"/>
      <c r="F1152" s="12"/>
      <c r="H1152" s="12"/>
      <c r="K1152" s="12"/>
      <c r="L1152" s="12"/>
      <c r="N1152" s="12"/>
      <c r="O1152" s="12"/>
    </row>
    <row r="1153" spans="3:15" x14ac:dyDescent="0.3">
      <c r="C1153" s="12"/>
      <c r="D1153" s="12"/>
      <c r="E1153" s="12"/>
      <c r="F1153" s="12"/>
      <c r="H1153" s="12"/>
      <c r="K1153" s="12"/>
      <c r="L1153" s="12"/>
      <c r="N1153" s="12"/>
      <c r="O1153" s="12"/>
    </row>
    <row r="1154" spans="3:15" x14ac:dyDescent="0.3">
      <c r="C1154" s="12"/>
      <c r="D1154" s="12"/>
      <c r="E1154" s="12"/>
      <c r="F1154" s="12"/>
      <c r="H1154" s="12"/>
      <c r="K1154" s="12"/>
      <c r="L1154" s="12"/>
      <c r="N1154" s="12"/>
      <c r="O1154" s="12"/>
    </row>
    <row r="1155" spans="3:15" x14ac:dyDescent="0.3">
      <c r="C1155" s="12"/>
      <c r="D1155" s="12"/>
      <c r="E1155" s="12"/>
      <c r="F1155" s="12"/>
      <c r="H1155" s="12"/>
      <c r="K1155" s="12"/>
      <c r="L1155" s="12"/>
      <c r="N1155" s="12"/>
      <c r="O1155" s="12"/>
    </row>
    <row r="1156" spans="3:15" x14ac:dyDescent="0.3">
      <c r="C1156" s="12"/>
      <c r="D1156" s="12"/>
      <c r="E1156" s="12"/>
      <c r="F1156" s="12"/>
      <c r="H1156" s="12"/>
      <c r="K1156" s="12"/>
      <c r="L1156" s="12"/>
      <c r="N1156" s="12"/>
      <c r="O1156" s="12"/>
    </row>
    <row r="1157" spans="3:15" x14ac:dyDescent="0.3">
      <c r="C1157" s="12"/>
      <c r="D1157" s="12"/>
      <c r="E1157" s="12"/>
      <c r="F1157" s="12"/>
      <c r="H1157" s="12"/>
      <c r="K1157" s="12"/>
      <c r="L1157" s="12"/>
      <c r="N1157" s="12"/>
      <c r="O1157" s="12"/>
    </row>
    <row r="1158" spans="3:15" x14ac:dyDescent="0.3">
      <c r="C1158" s="12"/>
      <c r="D1158" s="12"/>
      <c r="E1158" s="12"/>
      <c r="F1158" s="12"/>
      <c r="H1158" s="12"/>
      <c r="K1158" s="12"/>
      <c r="L1158" s="12"/>
      <c r="N1158" s="12"/>
      <c r="O1158" s="12"/>
    </row>
    <row r="1159" spans="3:15" x14ac:dyDescent="0.3">
      <c r="C1159" s="12"/>
      <c r="D1159" s="12"/>
      <c r="E1159" s="12"/>
      <c r="F1159" s="12"/>
      <c r="H1159" s="12"/>
      <c r="K1159" s="12"/>
      <c r="L1159" s="12"/>
      <c r="N1159" s="12"/>
      <c r="O1159" s="12"/>
    </row>
    <row r="1160" spans="3:15" x14ac:dyDescent="0.3">
      <c r="C1160" s="12"/>
      <c r="D1160" s="12"/>
      <c r="E1160" s="12"/>
      <c r="F1160" s="12"/>
      <c r="H1160" s="12"/>
      <c r="K1160" s="12"/>
      <c r="L1160" s="12"/>
      <c r="N1160" s="12"/>
      <c r="O1160" s="12"/>
    </row>
    <row r="1161" spans="3:15" x14ac:dyDescent="0.3">
      <c r="C1161" s="12"/>
      <c r="D1161" s="12"/>
      <c r="E1161" s="12"/>
      <c r="F1161" s="12"/>
      <c r="H1161" s="12"/>
      <c r="K1161" s="12"/>
      <c r="L1161" s="12"/>
      <c r="N1161" s="12"/>
      <c r="O1161" s="12"/>
    </row>
    <row r="1162" spans="3:15" x14ac:dyDescent="0.3">
      <c r="C1162" s="12"/>
      <c r="D1162" s="12"/>
      <c r="E1162" s="12"/>
      <c r="F1162" s="12"/>
      <c r="H1162" s="12"/>
      <c r="K1162" s="12"/>
      <c r="L1162" s="12"/>
      <c r="N1162" s="12"/>
      <c r="O1162" s="12"/>
    </row>
    <row r="1163" spans="3:15" x14ac:dyDescent="0.3">
      <c r="C1163" s="12"/>
      <c r="D1163" s="12"/>
      <c r="E1163" s="12"/>
      <c r="F1163" s="12"/>
      <c r="H1163" s="12"/>
      <c r="K1163" s="12"/>
      <c r="L1163" s="12"/>
      <c r="N1163" s="12"/>
      <c r="O1163" s="12"/>
    </row>
    <row r="1164" spans="3:15" x14ac:dyDescent="0.3">
      <c r="C1164" s="12"/>
      <c r="D1164" s="12"/>
      <c r="E1164" s="12"/>
      <c r="F1164" s="12"/>
      <c r="H1164" s="12"/>
      <c r="K1164" s="12"/>
      <c r="L1164" s="12"/>
      <c r="N1164" s="12"/>
      <c r="O1164" s="12"/>
    </row>
    <row r="1165" spans="3:15" x14ac:dyDescent="0.3">
      <c r="C1165" s="12"/>
      <c r="D1165" s="12"/>
      <c r="E1165" s="12"/>
      <c r="F1165" s="12"/>
      <c r="H1165" s="12"/>
      <c r="K1165" s="12"/>
      <c r="L1165" s="12"/>
      <c r="N1165" s="12"/>
      <c r="O1165" s="12"/>
    </row>
    <row r="1166" spans="3:15" x14ac:dyDescent="0.3">
      <c r="C1166" s="12"/>
      <c r="D1166" s="12"/>
      <c r="E1166" s="12"/>
      <c r="F1166" s="12"/>
      <c r="H1166" s="12"/>
      <c r="K1166" s="12"/>
      <c r="L1166" s="12"/>
      <c r="N1166" s="12"/>
      <c r="O1166" s="12"/>
    </row>
    <row r="1167" spans="3:15" x14ac:dyDescent="0.3">
      <c r="C1167" s="12"/>
      <c r="D1167" s="12"/>
      <c r="E1167" s="12"/>
      <c r="F1167" s="12"/>
      <c r="H1167" s="12"/>
      <c r="K1167" s="12"/>
      <c r="L1167" s="12"/>
      <c r="N1167" s="12"/>
      <c r="O1167" s="12"/>
    </row>
    <row r="1168" spans="3:15" x14ac:dyDescent="0.3">
      <c r="C1168" s="12"/>
      <c r="D1168" s="12"/>
      <c r="E1168" s="12"/>
      <c r="F1168" s="12"/>
      <c r="H1168" s="12"/>
      <c r="K1168" s="12"/>
      <c r="L1168" s="12"/>
      <c r="N1168" s="12"/>
      <c r="O1168" s="12"/>
    </row>
    <row r="1169" spans="3:15" x14ac:dyDescent="0.3">
      <c r="C1169" s="12"/>
      <c r="D1169" s="12"/>
      <c r="E1169" s="12"/>
      <c r="F1169" s="12"/>
      <c r="H1169" s="12"/>
      <c r="K1169" s="12"/>
      <c r="L1169" s="12"/>
      <c r="N1169" s="12"/>
      <c r="O1169" s="12"/>
    </row>
    <row r="1170" spans="3:15" x14ac:dyDescent="0.3">
      <c r="C1170" s="12"/>
      <c r="D1170" s="12"/>
      <c r="E1170" s="12"/>
      <c r="F1170" s="12"/>
      <c r="H1170" s="12"/>
      <c r="K1170" s="12"/>
      <c r="L1170" s="12"/>
      <c r="N1170" s="12"/>
      <c r="O1170" s="12"/>
    </row>
    <row r="1171" spans="3:15" x14ac:dyDescent="0.3">
      <c r="C1171" s="12"/>
      <c r="D1171" s="12"/>
      <c r="E1171" s="12"/>
      <c r="F1171" s="12"/>
      <c r="H1171" s="12"/>
      <c r="K1171" s="12"/>
      <c r="L1171" s="12"/>
      <c r="N1171" s="12"/>
      <c r="O1171" s="12"/>
    </row>
    <row r="1172" spans="3:15" x14ac:dyDescent="0.3">
      <c r="C1172" s="12"/>
      <c r="D1172" s="12"/>
      <c r="E1172" s="12"/>
      <c r="F1172" s="12"/>
      <c r="H1172" s="12"/>
      <c r="K1172" s="12"/>
      <c r="L1172" s="12"/>
      <c r="N1172" s="12"/>
      <c r="O1172" s="12"/>
    </row>
    <row r="1173" spans="3:15" x14ac:dyDescent="0.3">
      <c r="C1173" s="12"/>
      <c r="D1173" s="12"/>
      <c r="E1173" s="12"/>
      <c r="F1173" s="12"/>
      <c r="H1173" s="12"/>
      <c r="K1173" s="12"/>
      <c r="L1173" s="12"/>
      <c r="N1173" s="12"/>
      <c r="O1173" s="12"/>
    </row>
    <row r="1174" spans="3:15" x14ac:dyDescent="0.3">
      <c r="C1174" s="12"/>
      <c r="D1174" s="12"/>
      <c r="E1174" s="12"/>
      <c r="F1174" s="12"/>
      <c r="H1174" s="12"/>
      <c r="K1174" s="12"/>
      <c r="L1174" s="12"/>
      <c r="N1174" s="12"/>
      <c r="O1174" s="12"/>
    </row>
    <row r="1175" spans="3:15" x14ac:dyDescent="0.3">
      <c r="C1175" s="12"/>
      <c r="D1175" s="12"/>
      <c r="E1175" s="12"/>
      <c r="F1175" s="12"/>
      <c r="H1175" s="12"/>
      <c r="K1175" s="12"/>
      <c r="L1175" s="12"/>
      <c r="N1175" s="12"/>
      <c r="O1175" s="12"/>
    </row>
    <row r="1176" spans="3:15" x14ac:dyDescent="0.3">
      <c r="C1176" s="12"/>
      <c r="D1176" s="12"/>
      <c r="E1176" s="12"/>
      <c r="F1176" s="12"/>
      <c r="H1176" s="12"/>
      <c r="K1176" s="12"/>
      <c r="L1176" s="12"/>
      <c r="N1176" s="12"/>
      <c r="O1176" s="12"/>
    </row>
    <row r="1177" spans="3:15" x14ac:dyDescent="0.3">
      <c r="C1177" s="12"/>
      <c r="D1177" s="12"/>
      <c r="E1177" s="12"/>
      <c r="F1177" s="12"/>
      <c r="H1177" s="12"/>
      <c r="K1177" s="12"/>
      <c r="L1177" s="12"/>
      <c r="N1177" s="12"/>
      <c r="O1177" s="12"/>
    </row>
    <row r="1178" spans="3:15" x14ac:dyDescent="0.3">
      <c r="C1178" s="12"/>
      <c r="D1178" s="12"/>
      <c r="E1178" s="12"/>
      <c r="F1178" s="12"/>
      <c r="H1178" s="12"/>
      <c r="K1178" s="12"/>
      <c r="L1178" s="12"/>
      <c r="N1178" s="12"/>
      <c r="O1178" s="12"/>
    </row>
    <row r="1179" spans="3:15" x14ac:dyDescent="0.3">
      <c r="C1179" s="12"/>
      <c r="D1179" s="12"/>
      <c r="E1179" s="12"/>
      <c r="F1179" s="12"/>
      <c r="H1179" s="12"/>
      <c r="K1179" s="12"/>
      <c r="L1179" s="12"/>
      <c r="N1179" s="12"/>
      <c r="O1179" s="12"/>
    </row>
    <row r="1180" spans="3:15" x14ac:dyDescent="0.3">
      <c r="C1180" s="12"/>
      <c r="D1180" s="12"/>
      <c r="E1180" s="12"/>
      <c r="F1180" s="12"/>
      <c r="H1180" s="12"/>
      <c r="K1180" s="12"/>
      <c r="L1180" s="12"/>
      <c r="N1180" s="12"/>
      <c r="O1180" s="12"/>
    </row>
    <row r="1181" spans="3:15" x14ac:dyDescent="0.3">
      <c r="C1181" s="12"/>
      <c r="D1181" s="12"/>
      <c r="E1181" s="12"/>
      <c r="F1181" s="12"/>
      <c r="H1181" s="12"/>
      <c r="K1181" s="12"/>
      <c r="L1181" s="12"/>
      <c r="N1181" s="12"/>
      <c r="O1181" s="12"/>
    </row>
    <row r="1182" spans="3:15" x14ac:dyDescent="0.3">
      <c r="C1182" s="12"/>
      <c r="D1182" s="12"/>
      <c r="E1182" s="12"/>
      <c r="F1182" s="12"/>
      <c r="H1182" s="12"/>
      <c r="K1182" s="12"/>
      <c r="L1182" s="12"/>
      <c r="N1182" s="12"/>
      <c r="O1182" s="12"/>
    </row>
    <row r="1183" spans="3:15" x14ac:dyDescent="0.3">
      <c r="C1183" s="12"/>
      <c r="D1183" s="12"/>
      <c r="E1183" s="12"/>
      <c r="F1183" s="12"/>
      <c r="H1183" s="12"/>
      <c r="K1183" s="12"/>
      <c r="L1183" s="12"/>
      <c r="N1183" s="12"/>
      <c r="O1183" s="12"/>
    </row>
    <row r="1184" spans="3:15" x14ac:dyDescent="0.3">
      <c r="C1184" s="12"/>
      <c r="D1184" s="12"/>
      <c r="E1184" s="12"/>
      <c r="F1184" s="12"/>
      <c r="H1184" s="12"/>
      <c r="K1184" s="12"/>
      <c r="L1184" s="12"/>
      <c r="N1184" s="12"/>
      <c r="O1184" s="12"/>
    </row>
    <row r="1185" spans="3:15" x14ac:dyDescent="0.3">
      <c r="C1185" s="12"/>
      <c r="D1185" s="12"/>
      <c r="E1185" s="12"/>
      <c r="F1185" s="12"/>
      <c r="H1185" s="12"/>
      <c r="K1185" s="12"/>
      <c r="L1185" s="12"/>
      <c r="N1185" s="12"/>
      <c r="O1185" s="12"/>
    </row>
    <row r="1186" spans="3:15" x14ac:dyDescent="0.3">
      <c r="C1186" s="12"/>
      <c r="D1186" s="12"/>
      <c r="E1186" s="12"/>
      <c r="F1186" s="12"/>
      <c r="H1186" s="12"/>
      <c r="K1186" s="12"/>
      <c r="L1186" s="12"/>
      <c r="N1186" s="12"/>
      <c r="O1186" s="12"/>
    </row>
    <row r="1187" spans="3:15" x14ac:dyDescent="0.3">
      <c r="C1187" s="12"/>
      <c r="D1187" s="12"/>
      <c r="E1187" s="12"/>
      <c r="F1187" s="12"/>
      <c r="H1187" s="12"/>
      <c r="K1187" s="12"/>
      <c r="L1187" s="12"/>
      <c r="N1187" s="12"/>
      <c r="O1187" s="12"/>
    </row>
    <row r="1188" spans="3:15" x14ac:dyDescent="0.3">
      <c r="C1188" s="12"/>
      <c r="D1188" s="12"/>
      <c r="E1188" s="12"/>
      <c r="F1188" s="12"/>
      <c r="H1188" s="12"/>
      <c r="K1188" s="12"/>
      <c r="L1188" s="12"/>
      <c r="N1188" s="12"/>
      <c r="O1188" s="12"/>
    </row>
    <row r="1189" spans="3:15" x14ac:dyDescent="0.3">
      <c r="C1189" s="12"/>
      <c r="D1189" s="12"/>
      <c r="E1189" s="12"/>
      <c r="F1189" s="12"/>
      <c r="H1189" s="12"/>
      <c r="K1189" s="12"/>
      <c r="L1189" s="12"/>
      <c r="N1189" s="12"/>
      <c r="O1189" s="12"/>
    </row>
    <row r="1190" spans="3:15" x14ac:dyDescent="0.3">
      <c r="C1190" s="12"/>
      <c r="D1190" s="12"/>
      <c r="E1190" s="12"/>
      <c r="F1190" s="12"/>
      <c r="H1190" s="12"/>
      <c r="K1190" s="12"/>
      <c r="L1190" s="12"/>
      <c r="N1190" s="12"/>
      <c r="O1190" s="12"/>
    </row>
    <row r="1191" spans="3:15" x14ac:dyDescent="0.3">
      <c r="C1191" s="12"/>
      <c r="D1191" s="12"/>
      <c r="E1191" s="12"/>
      <c r="F1191" s="12"/>
      <c r="H1191" s="12"/>
      <c r="K1191" s="12"/>
      <c r="L1191" s="12"/>
      <c r="N1191" s="12"/>
      <c r="O1191" s="12"/>
    </row>
    <row r="1192" spans="3:15" x14ac:dyDescent="0.3">
      <c r="C1192" s="12"/>
      <c r="D1192" s="12"/>
      <c r="E1192" s="12"/>
      <c r="F1192" s="12"/>
      <c r="H1192" s="12"/>
      <c r="K1192" s="12"/>
      <c r="L1192" s="12"/>
      <c r="N1192" s="12"/>
      <c r="O1192" s="12"/>
    </row>
    <row r="1193" spans="3:15" x14ac:dyDescent="0.3">
      <c r="C1193" s="12"/>
      <c r="D1193" s="12"/>
      <c r="E1193" s="12"/>
      <c r="F1193" s="12"/>
      <c r="H1193" s="12"/>
      <c r="K1193" s="12"/>
      <c r="L1193" s="12"/>
      <c r="N1193" s="12"/>
      <c r="O1193" s="12"/>
    </row>
    <row r="1194" spans="3:15" x14ac:dyDescent="0.3">
      <c r="C1194" s="12"/>
      <c r="D1194" s="12"/>
      <c r="E1194" s="12"/>
      <c r="F1194" s="12"/>
      <c r="H1194" s="12"/>
      <c r="K1194" s="12"/>
      <c r="L1194" s="12"/>
      <c r="N1194" s="12"/>
      <c r="O1194" s="12"/>
    </row>
    <row r="1195" spans="3:15" x14ac:dyDescent="0.3">
      <c r="C1195" s="12"/>
      <c r="D1195" s="12"/>
      <c r="E1195" s="12"/>
      <c r="F1195" s="12"/>
      <c r="H1195" s="12"/>
      <c r="K1195" s="12"/>
      <c r="L1195" s="12"/>
      <c r="N1195" s="12"/>
      <c r="O1195" s="12"/>
    </row>
    <row r="1196" spans="3:15" x14ac:dyDescent="0.3">
      <c r="C1196" s="12"/>
      <c r="D1196" s="12"/>
      <c r="E1196" s="12"/>
      <c r="F1196" s="12"/>
      <c r="H1196" s="12"/>
      <c r="K1196" s="12"/>
      <c r="L1196" s="12"/>
      <c r="N1196" s="12"/>
      <c r="O1196" s="12"/>
    </row>
    <row r="1197" spans="3:15" x14ac:dyDescent="0.3">
      <c r="C1197" s="12"/>
      <c r="D1197" s="12"/>
      <c r="E1197" s="12"/>
      <c r="F1197" s="12"/>
      <c r="H1197" s="12"/>
      <c r="K1197" s="12"/>
      <c r="L1197" s="12"/>
      <c r="N1197" s="12"/>
      <c r="O1197" s="12"/>
    </row>
    <row r="1198" spans="3:15" x14ac:dyDescent="0.3">
      <c r="C1198" s="12"/>
      <c r="D1198" s="12"/>
      <c r="E1198" s="12"/>
      <c r="F1198" s="12"/>
      <c r="H1198" s="12"/>
      <c r="K1198" s="12"/>
      <c r="L1198" s="12"/>
      <c r="N1198" s="12"/>
      <c r="O1198" s="12"/>
    </row>
    <row r="1199" spans="3:15" x14ac:dyDescent="0.3">
      <c r="C1199" s="12"/>
      <c r="D1199" s="12"/>
      <c r="E1199" s="12"/>
      <c r="F1199" s="12"/>
      <c r="H1199" s="12"/>
      <c r="K1199" s="12"/>
      <c r="L1199" s="12"/>
      <c r="N1199" s="12"/>
      <c r="O1199" s="12"/>
    </row>
    <row r="1200" spans="3:15" x14ac:dyDescent="0.3">
      <c r="C1200" s="12"/>
      <c r="D1200" s="12"/>
      <c r="E1200" s="12"/>
      <c r="F1200" s="12"/>
      <c r="H1200" s="12"/>
      <c r="K1200" s="12"/>
      <c r="L1200" s="12"/>
      <c r="N1200" s="12"/>
      <c r="O1200" s="12"/>
    </row>
    <row r="1201" spans="3:15" x14ac:dyDescent="0.3">
      <c r="C1201" s="12"/>
      <c r="D1201" s="12"/>
      <c r="E1201" s="12"/>
      <c r="F1201" s="12"/>
      <c r="H1201" s="12"/>
      <c r="K1201" s="12"/>
      <c r="L1201" s="12"/>
      <c r="N1201" s="12"/>
      <c r="O1201" s="12"/>
    </row>
    <row r="1202" spans="3:15" x14ac:dyDescent="0.3">
      <c r="C1202" s="12"/>
      <c r="D1202" s="12"/>
      <c r="E1202" s="12"/>
      <c r="F1202" s="12"/>
      <c r="H1202" s="12"/>
      <c r="K1202" s="12"/>
      <c r="L1202" s="12"/>
      <c r="N1202" s="12"/>
      <c r="O1202" s="12"/>
    </row>
    <row r="1203" spans="3:15" x14ac:dyDescent="0.3">
      <c r="C1203" s="12"/>
      <c r="D1203" s="12"/>
      <c r="E1203" s="12"/>
      <c r="F1203" s="12"/>
      <c r="H1203" s="12"/>
      <c r="K1203" s="12"/>
      <c r="L1203" s="12"/>
      <c r="N1203" s="12"/>
      <c r="O1203" s="12"/>
    </row>
    <row r="1204" spans="3:15" x14ac:dyDescent="0.3">
      <c r="C1204" s="12"/>
      <c r="D1204" s="12"/>
      <c r="E1204" s="12"/>
      <c r="F1204" s="12"/>
      <c r="H1204" s="12"/>
      <c r="K1204" s="12"/>
      <c r="L1204" s="12"/>
      <c r="N1204" s="12"/>
      <c r="O1204" s="12"/>
    </row>
    <row r="1205" spans="3:15" x14ac:dyDescent="0.3">
      <c r="C1205" s="12"/>
      <c r="D1205" s="12"/>
      <c r="E1205" s="12"/>
      <c r="F1205" s="12"/>
      <c r="H1205" s="12"/>
      <c r="K1205" s="12"/>
      <c r="L1205" s="12"/>
      <c r="N1205" s="12"/>
      <c r="O1205" s="12"/>
    </row>
    <row r="1206" spans="3:15" x14ac:dyDescent="0.3">
      <c r="C1206" s="12"/>
      <c r="D1206" s="12"/>
      <c r="E1206" s="12"/>
      <c r="F1206" s="12"/>
      <c r="H1206" s="12"/>
      <c r="K1206" s="12"/>
      <c r="L1206" s="12"/>
      <c r="N1206" s="12"/>
      <c r="O1206" s="12"/>
    </row>
    <row r="1207" spans="3:15" x14ac:dyDescent="0.3">
      <c r="C1207" s="12"/>
      <c r="D1207" s="12"/>
      <c r="E1207" s="12"/>
      <c r="F1207" s="12"/>
      <c r="H1207" s="12"/>
      <c r="K1207" s="12"/>
      <c r="L1207" s="12"/>
      <c r="N1207" s="12"/>
      <c r="O1207" s="12"/>
    </row>
    <row r="1208" spans="3:15" x14ac:dyDescent="0.3">
      <c r="C1208" s="12"/>
      <c r="D1208" s="12"/>
      <c r="E1208" s="12"/>
      <c r="F1208" s="12"/>
      <c r="H1208" s="12"/>
      <c r="K1208" s="12"/>
      <c r="L1208" s="12"/>
      <c r="N1208" s="12"/>
      <c r="O1208" s="12"/>
    </row>
    <row r="1209" spans="3:15" x14ac:dyDescent="0.3">
      <c r="C1209" s="12"/>
      <c r="D1209" s="12"/>
      <c r="E1209" s="12"/>
      <c r="F1209" s="12"/>
      <c r="H1209" s="12"/>
      <c r="K1209" s="12"/>
      <c r="L1209" s="12"/>
      <c r="N1209" s="12"/>
      <c r="O1209" s="12"/>
    </row>
    <row r="1210" spans="3:15" x14ac:dyDescent="0.3">
      <c r="C1210" s="12"/>
      <c r="D1210" s="12"/>
      <c r="E1210" s="12"/>
      <c r="F1210" s="12"/>
      <c r="H1210" s="12"/>
      <c r="K1210" s="12"/>
      <c r="L1210" s="12"/>
      <c r="N1210" s="12"/>
      <c r="O1210" s="12"/>
    </row>
    <row r="1211" spans="3:15" x14ac:dyDescent="0.3">
      <c r="C1211" s="12"/>
      <c r="D1211" s="12"/>
      <c r="E1211" s="12"/>
      <c r="F1211" s="12"/>
      <c r="H1211" s="12"/>
      <c r="K1211" s="12"/>
      <c r="L1211" s="12"/>
      <c r="N1211" s="12"/>
      <c r="O1211" s="12"/>
    </row>
    <row r="1212" spans="3:15" x14ac:dyDescent="0.3">
      <c r="C1212" s="12"/>
      <c r="D1212" s="12"/>
      <c r="E1212" s="12"/>
      <c r="F1212" s="12"/>
      <c r="H1212" s="12"/>
      <c r="K1212" s="12"/>
      <c r="L1212" s="12"/>
      <c r="N1212" s="12"/>
      <c r="O1212" s="12"/>
    </row>
    <row r="1213" spans="3:15" x14ac:dyDescent="0.3">
      <c r="C1213" s="12"/>
      <c r="D1213" s="12"/>
      <c r="E1213" s="12"/>
      <c r="F1213" s="12"/>
      <c r="H1213" s="12"/>
      <c r="K1213" s="12"/>
      <c r="L1213" s="12"/>
      <c r="N1213" s="12"/>
      <c r="O1213" s="12"/>
    </row>
    <row r="1214" spans="3:15" x14ac:dyDescent="0.3">
      <c r="C1214" s="12"/>
      <c r="D1214" s="12"/>
      <c r="E1214" s="12"/>
      <c r="F1214" s="12"/>
      <c r="H1214" s="12"/>
      <c r="K1214" s="12"/>
      <c r="L1214" s="12"/>
      <c r="N1214" s="12"/>
      <c r="O1214" s="12"/>
    </row>
    <row r="1215" spans="3:15" x14ac:dyDescent="0.3">
      <c r="C1215" s="12"/>
      <c r="D1215" s="12"/>
      <c r="E1215" s="12"/>
      <c r="F1215" s="12"/>
      <c r="H1215" s="12"/>
      <c r="K1215" s="12"/>
      <c r="L1215" s="12"/>
      <c r="N1215" s="12"/>
      <c r="O1215" s="12"/>
    </row>
    <row r="1216" spans="3:15" x14ac:dyDescent="0.3">
      <c r="C1216" s="12"/>
      <c r="D1216" s="12"/>
      <c r="E1216" s="12"/>
      <c r="F1216" s="12"/>
      <c r="H1216" s="12"/>
      <c r="K1216" s="12"/>
      <c r="L1216" s="12"/>
      <c r="N1216" s="12"/>
      <c r="O1216" s="12"/>
    </row>
    <row r="1217" spans="3:15" x14ac:dyDescent="0.3">
      <c r="C1217" s="12"/>
      <c r="D1217" s="12"/>
      <c r="E1217" s="12"/>
      <c r="F1217" s="12"/>
      <c r="H1217" s="12"/>
      <c r="K1217" s="12"/>
      <c r="L1217" s="12"/>
      <c r="N1217" s="12"/>
      <c r="O1217" s="12"/>
    </row>
    <row r="1218" spans="3:15" x14ac:dyDescent="0.3">
      <c r="C1218" s="12"/>
      <c r="D1218" s="12"/>
      <c r="E1218" s="12"/>
      <c r="F1218" s="12"/>
      <c r="H1218" s="12"/>
      <c r="K1218" s="12"/>
      <c r="L1218" s="12"/>
      <c r="N1218" s="12"/>
      <c r="O1218" s="12"/>
    </row>
    <row r="1219" spans="3:15" x14ac:dyDescent="0.3">
      <c r="C1219" s="12"/>
      <c r="D1219" s="12"/>
      <c r="E1219" s="12"/>
      <c r="F1219" s="12"/>
      <c r="H1219" s="12"/>
      <c r="K1219" s="12"/>
      <c r="L1219" s="12"/>
      <c r="N1219" s="12"/>
      <c r="O1219" s="12"/>
    </row>
    <row r="1220" spans="3:15" x14ac:dyDescent="0.3">
      <c r="C1220" s="12"/>
      <c r="D1220" s="12"/>
      <c r="E1220" s="12"/>
      <c r="F1220" s="12"/>
      <c r="H1220" s="12"/>
      <c r="K1220" s="12"/>
      <c r="L1220" s="12"/>
      <c r="N1220" s="12"/>
      <c r="O1220" s="12"/>
    </row>
    <row r="1221" spans="3:15" x14ac:dyDescent="0.3">
      <c r="C1221" s="12"/>
      <c r="D1221" s="12"/>
      <c r="E1221" s="12"/>
      <c r="F1221" s="12"/>
      <c r="H1221" s="12"/>
      <c r="K1221" s="12"/>
      <c r="L1221" s="12"/>
      <c r="N1221" s="12"/>
      <c r="O1221" s="12"/>
    </row>
    <row r="1222" spans="3:15" x14ac:dyDescent="0.3">
      <c r="C1222" s="12"/>
      <c r="D1222" s="12"/>
      <c r="E1222" s="12"/>
      <c r="F1222" s="12"/>
      <c r="H1222" s="12"/>
      <c r="K1222" s="12"/>
      <c r="L1222" s="12"/>
      <c r="N1222" s="12"/>
      <c r="O1222" s="12"/>
    </row>
    <row r="1223" spans="3:15" x14ac:dyDescent="0.3">
      <c r="C1223" s="12"/>
      <c r="D1223" s="12"/>
      <c r="E1223" s="12"/>
      <c r="F1223" s="12"/>
      <c r="H1223" s="12"/>
      <c r="K1223" s="12"/>
      <c r="L1223" s="12"/>
      <c r="N1223" s="12"/>
      <c r="O1223" s="12"/>
    </row>
    <row r="1224" spans="3:15" x14ac:dyDescent="0.3">
      <c r="C1224" s="12"/>
      <c r="D1224" s="12"/>
      <c r="E1224" s="12"/>
      <c r="F1224" s="12"/>
      <c r="H1224" s="12"/>
      <c r="K1224" s="12"/>
      <c r="L1224" s="12"/>
      <c r="N1224" s="12"/>
      <c r="O1224" s="12"/>
    </row>
    <row r="1225" spans="3:15" x14ac:dyDescent="0.3">
      <c r="C1225" s="12"/>
      <c r="D1225" s="12"/>
      <c r="E1225" s="12"/>
      <c r="F1225" s="12"/>
      <c r="H1225" s="12"/>
      <c r="K1225" s="12"/>
      <c r="L1225" s="12"/>
      <c r="N1225" s="12"/>
      <c r="O1225" s="12"/>
    </row>
    <row r="1226" spans="3:15" x14ac:dyDescent="0.3">
      <c r="C1226" s="12"/>
      <c r="D1226" s="12"/>
      <c r="E1226" s="12"/>
      <c r="F1226" s="12"/>
      <c r="H1226" s="12"/>
      <c r="K1226" s="12"/>
      <c r="L1226" s="12"/>
      <c r="N1226" s="12"/>
      <c r="O1226" s="12"/>
    </row>
    <row r="1227" spans="3:15" x14ac:dyDescent="0.3">
      <c r="C1227" s="12"/>
      <c r="D1227" s="12"/>
      <c r="E1227" s="12"/>
      <c r="F1227" s="12"/>
      <c r="H1227" s="12"/>
      <c r="K1227" s="12"/>
      <c r="L1227" s="12"/>
      <c r="N1227" s="12"/>
      <c r="O1227" s="12"/>
    </row>
    <row r="1228" spans="3:15" x14ac:dyDescent="0.3">
      <c r="C1228" s="12"/>
      <c r="D1228" s="12"/>
      <c r="E1228" s="12"/>
      <c r="F1228" s="12"/>
      <c r="H1228" s="12"/>
      <c r="K1228" s="12"/>
      <c r="L1228" s="12"/>
      <c r="N1228" s="12"/>
      <c r="O1228" s="12"/>
    </row>
    <row r="1229" spans="3:15" x14ac:dyDescent="0.3">
      <c r="C1229" s="12"/>
      <c r="D1229" s="12"/>
      <c r="E1229" s="12"/>
      <c r="F1229" s="12"/>
      <c r="H1229" s="12"/>
      <c r="K1229" s="12"/>
      <c r="L1229" s="12"/>
      <c r="N1229" s="12"/>
      <c r="O1229" s="12"/>
    </row>
    <row r="1230" spans="3:15" x14ac:dyDescent="0.3">
      <c r="C1230" s="12"/>
      <c r="D1230" s="12"/>
      <c r="E1230" s="12"/>
      <c r="F1230" s="12"/>
      <c r="H1230" s="12"/>
      <c r="K1230" s="12"/>
      <c r="L1230" s="12"/>
      <c r="N1230" s="12"/>
      <c r="O1230" s="12"/>
    </row>
    <row r="1231" spans="3:15" x14ac:dyDescent="0.3">
      <c r="C1231" s="12"/>
      <c r="D1231" s="12"/>
      <c r="E1231" s="12"/>
      <c r="F1231" s="12"/>
      <c r="H1231" s="12"/>
      <c r="K1231" s="12"/>
      <c r="L1231" s="12"/>
      <c r="N1231" s="12"/>
      <c r="O1231" s="12"/>
    </row>
    <row r="1232" spans="3:15" x14ac:dyDescent="0.3">
      <c r="C1232" s="12"/>
      <c r="D1232" s="12"/>
      <c r="E1232" s="12"/>
      <c r="F1232" s="12"/>
      <c r="H1232" s="12"/>
      <c r="K1232" s="12"/>
      <c r="L1232" s="12"/>
      <c r="N1232" s="12"/>
      <c r="O1232" s="12"/>
    </row>
    <row r="1233" spans="3:15" x14ac:dyDescent="0.3">
      <c r="C1233" s="12"/>
      <c r="D1233" s="12"/>
      <c r="E1233" s="12"/>
      <c r="F1233" s="12"/>
      <c r="H1233" s="12"/>
      <c r="K1233" s="12"/>
      <c r="L1233" s="12"/>
      <c r="N1233" s="12"/>
      <c r="O1233" s="12"/>
    </row>
    <row r="1234" spans="3:15" x14ac:dyDescent="0.3">
      <c r="C1234" s="12"/>
      <c r="D1234" s="12"/>
      <c r="E1234" s="12"/>
      <c r="F1234" s="12"/>
      <c r="H1234" s="12"/>
      <c r="K1234" s="12"/>
      <c r="L1234" s="12"/>
      <c r="N1234" s="12"/>
      <c r="O1234" s="12"/>
    </row>
    <row r="1235" spans="3:15" x14ac:dyDescent="0.3">
      <c r="C1235" s="12"/>
      <c r="D1235" s="12"/>
      <c r="E1235" s="12"/>
      <c r="F1235" s="12"/>
      <c r="H1235" s="12"/>
      <c r="K1235" s="12"/>
      <c r="L1235" s="12"/>
      <c r="N1235" s="12"/>
      <c r="O1235" s="12"/>
    </row>
    <row r="1236" spans="3:15" x14ac:dyDescent="0.3">
      <c r="C1236" s="12"/>
      <c r="D1236" s="12"/>
      <c r="E1236" s="12"/>
      <c r="F1236" s="12"/>
      <c r="H1236" s="12"/>
      <c r="K1236" s="12"/>
      <c r="L1236" s="12"/>
      <c r="N1236" s="12"/>
      <c r="O1236" s="12"/>
    </row>
    <row r="1237" spans="3:15" x14ac:dyDescent="0.3">
      <c r="C1237" s="12"/>
      <c r="D1237" s="12"/>
      <c r="E1237" s="12"/>
      <c r="F1237" s="12"/>
      <c r="H1237" s="12"/>
      <c r="K1237" s="12"/>
      <c r="L1237" s="12"/>
      <c r="N1237" s="12"/>
      <c r="O1237" s="12"/>
    </row>
    <row r="1238" spans="3:15" x14ac:dyDescent="0.3">
      <c r="C1238" s="12"/>
      <c r="D1238" s="12"/>
      <c r="E1238" s="12"/>
      <c r="F1238" s="12"/>
      <c r="H1238" s="12"/>
      <c r="K1238" s="12"/>
      <c r="L1238" s="12"/>
      <c r="N1238" s="12"/>
      <c r="O1238" s="12"/>
    </row>
    <row r="1239" spans="3:15" x14ac:dyDescent="0.3">
      <c r="C1239" s="12"/>
      <c r="D1239" s="12"/>
      <c r="E1239" s="12"/>
      <c r="F1239" s="12"/>
      <c r="H1239" s="12"/>
      <c r="K1239" s="12"/>
      <c r="L1239" s="12"/>
      <c r="N1239" s="12"/>
      <c r="O1239" s="12"/>
    </row>
    <row r="1240" spans="3:15" x14ac:dyDescent="0.3">
      <c r="C1240" s="12"/>
      <c r="D1240" s="12"/>
      <c r="E1240" s="12"/>
      <c r="F1240" s="12"/>
      <c r="H1240" s="12"/>
      <c r="K1240" s="12"/>
      <c r="L1240" s="12"/>
      <c r="N1240" s="12"/>
      <c r="O1240" s="12"/>
    </row>
    <row r="1241" spans="3:15" x14ac:dyDescent="0.3">
      <c r="C1241" s="12"/>
      <c r="D1241" s="12"/>
      <c r="E1241" s="12"/>
      <c r="F1241" s="12"/>
      <c r="H1241" s="12"/>
      <c r="K1241" s="12"/>
      <c r="L1241" s="12"/>
      <c r="N1241" s="12"/>
      <c r="O1241" s="12"/>
    </row>
    <row r="1242" spans="3:15" x14ac:dyDescent="0.3">
      <c r="C1242" s="12"/>
      <c r="D1242" s="12"/>
      <c r="E1242" s="12"/>
      <c r="F1242" s="12"/>
      <c r="H1242" s="12"/>
      <c r="K1242" s="12"/>
      <c r="L1242" s="12"/>
      <c r="N1242" s="12"/>
      <c r="O1242" s="12"/>
    </row>
    <row r="1243" spans="3:15" x14ac:dyDescent="0.3">
      <c r="C1243" s="12"/>
      <c r="D1243" s="12"/>
      <c r="E1243" s="12"/>
      <c r="F1243" s="12"/>
      <c r="H1243" s="12"/>
      <c r="K1243" s="12"/>
      <c r="L1243" s="12"/>
      <c r="N1243" s="12"/>
      <c r="O1243" s="12"/>
    </row>
    <row r="1244" spans="3:15" x14ac:dyDescent="0.3">
      <c r="C1244" s="12"/>
      <c r="D1244" s="12"/>
      <c r="E1244" s="12"/>
      <c r="F1244" s="12"/>
      <c r="H1244" s="12"/>
      <c r="K1244" s="12"/>
      <c r="L1244" s="12"/>
      <c r="N1244" s="12"/>
      <c r="O1244" s="12"/>
    </row>
    <row r="1245" spans="3:15" x14ac:dyDescent="0.3">
      <c r="C1245" s="12"/>
      <c r="D1245" s="12"/>
      <c r="E1245" s="12"/>
      <c r="F1245" s="12"/>
      <c r="H1245" s="12"/>
      <c r="K1245" s="12"/>
      <c r="L1245" s="12"/>
      <c r="N1245" s="12"/>
      <c r="O1245" s="12"/>
    </row>
    <row r="1246" spans="3:15" x14ac:dyDescent="0.3">
      <c r="C1246" s="12"/>
      <c r="D1246" s="12"/>
      <c r="E1246" s="12"/>
      <c r="F1246" s="12"/>
      <c r="H1246" s="12"/>
      <c r="K1246" s="12"/>
      <c r="L1246" s="12"/>
      <c r="N1246" s="12"/>
      <c r="O1246" s="12"/>
    </row>
    <row r="1247" spans="3:15" x14ac:dyDescent="0.3">
      <c r="C1247" s="12"/>
      <c r="D1247" s="12"/>
      <c r="E1247" s="12"/>
      <c r="F1247" s="12"/>
      <c r="H1247" s="12"/>
      <c r="K1247" s="12"/>
      <c r="L1247" s="12"/>
      <c r="N1247" s="12"/>
      <c r="O1247" s="12"/>
    </row>
    <row r="1248" spans="3:15" x14ac:dyDescent="0.3">
      <c r="C1248" s="12"/>
      <c r="D1248" s="12"/>
      <c r="E1248" s="12"/>
      <c r="F1248" s="12"/>
      <c r="H1248" s="12"/>
      <c r="K1248" s="12"/>
      <c r="L1248" s="12"/>
      <c r="N1248" s="12"/>
      <c r="O1248" s="12"/>
    </row>
    <row r="1249" spans="3:15" x14ac:dyDescent="0.3">
      <c r="C1249" s="12"/>
      <c r="D1249" s="12"/>
      <c r="E1249" s="12"/>
      <c r="F1249" s="12"/>
      <c r="H1249" s="12"/>
      <c r="K1249" s="12"/>
      <c r="L1249" s="12"/>
      <c r="N1249" s="12"/>
      <c r="O1249" s="12"/>
    </row>
    <row r="1250" spans="3:15" x14ac:dyDescent="0.3">
      <c r="C1250" s="12"/>
      <c r="D1250" s="12"/>
      <c r="E1250" s="12"/>
      <c r="F1250" s="12"/>
      <c r="H1250" s="12"/>
      <c r="K1250" s="12"/>
      <c r="L1250" s="12"/>
      <c r="N1250" s="12"/>
      <c r="O1250" s="12"/>
    </row>
    <row r="1251" spans="3:15" x14ac:dyDescent="0.3">
      <c r="C1251" s="12"/>
      <c r="D1251" s="12"/>
      <c r="E1251" s="12"/>
      <c r="F1251" s="12"/>
      <c r="H1251" s="12"/>
      <c r="K1251" s="12"/>
      <c r="L1251" s="12"/>
      <c r="N1251" s="12"/>
      <c r="O1251" s="12"/>
    </row>
    <row r="1252" spans="3:15" x14ac:dyDescent="0.3">
      <c r="C1252" s="12"/>
      <c r="D1252" s="12"/>
      <c r="E1252" s="12"/>
      <c r="F1252" s="12"/>
      <c r="H1252" s="12"/>
      <c r="K1252" s="12"/>
      <c r="L1252" s="12"/>
      <c r="N1252" s="12"/>
      <c r="O1252" s="12"/>
    </row>
    <row r="1253" spans="3:15" x14ac:dyDescent="0.3">
      <c r="C1253" s="12"/>
      <c r="D1253" s="12"/>
      <c r="E1253" s="12"/>
      <c r="F1253" s="12"/>
      <c r="H1253" s="12"/>
      <c r="K1253" s="12"/>
      <c r="L1253" s="12"/>
      <c r="N1253" s="12"/>
      <c r="O1253" s="12"/>
    </row>
    <row r="1254" spans="3:15" x14ac:dyDescent="0.3">
      <c r="C1254" s="12"/>
      <c r="D1254" s="12"/>
      <c r="E1254" s="12"/>
      <c r="F1254" s="12"/>
      <c r="H1254" s="12"/>
      <c r="K1254" s="12"/>
      <c r="L1254" s="12"/>
      <c r="N1254" s="12"/>
      <c r="O1254" s="12"/>
    </row>
    <row r="1255" spans="3:15" x14ac:dyDescent="0.3">
      <c r="C1255" s="12"/>
      <c r="D1255" s="12"/>
      <c r="E1255" s="12"/>
      <c r="F1255" s="12"/>
      <c r="H1255" s="12"/>
      <c r="K1255" s="12"/>
      <c r="L1255" s="12"/>
      <c r="N1255" s="12"/>
      <c r="O1255" s="12"/>
    </row>
    <row r="1256" spans="3:15" x14ac:dyDescent="0.3">
      <c r="C1256" s="12"/>
      <c r="D1256" s="12"/>
      <c r="E1256" s="12"/>
      <c r="F1256" s="12"/>
      <c r="H1256" s="12"/>
      <c r="K1256" s="12"/>
      <c r="L1256" s="12"/>
      <c r="N1256" s="12"/>
      <c r="O1256" s="12"/>
    </row>
    <row r="1257" spans="3:15" x14ac:dyDescent="0.3">
      <c r="C1257" s="12"/>
      <c r="D1257" s="12"/>
      <c r="E1257" s="12"/>
      <c r="F1257" s="12"/>
      <c r="H1257" s="12"/>
      <c r="K1257" s="12"/>
      <c r="L1257" s="12"/>
      <c r="N1257" s="12"/>
      <c r="O1257" s="12"/>
    </row>
    <row r="1258" spans="3:15" x14ac:dyDescent="0.3">
      <c r="C1258" s="12"/>
      <c r="D1258" s="12"/>
      <c r="E1258" s="12"/>
      <c r="F1258" s="12"/>
      <c r="H1258" s="12"/>
      <c r="K1258" s="12"/>
      <c r="L1258" s="12"/>
      <c r="N1258" s="12"/>
      <c r="O1258" s="12"/>
    </row>
    <row r="1259" spans="3:15" x14ac:dyDescent="0.3">
      <c r="C1259" s="12"/>
      <c r="D1259" s="12"/>
      <c r="E1259" s="12"/>
      <c r="F1259" s="12"/>
      <c r="H1259" s="12"/>
      <c r="K1259" s="12"/>
      <c r="L1259" s="12"/>
      <c r="N1259" s="12"/>
      <c r="O1259" s="12"/>
    </row>
    <row r="1260" spans="3:15" x14ac:dyDescent="0.3">
      <c r="C1260" s="12"/>
      <c r="D1260" s="12"/>
      <c r="E1260" s="12"/>
      <c r="F1260" s="12"/>
      <c r="H1260" s="12"/>
      <c r="K1260" s="12"/>
      <c r="L1260" s="12"/>
      <c r="N1260" s="12"/>
      <c r="O1260" s="12"/>
    </row>
    <row r="1261" spans="3:15" x14ac:dyDescent="0.3">
      <c r="C1261" s="12"/>
      <c r="D1261" s="12"/>
      <c r="E1261" s="12"/>
      <c r="F1261" s="12"/>
      <c r="H1261" s="12"/>
      <c r="K1261" s="12"/>
      <c r="L1261" s="12"/>
      <c r="N1261" s="12"/>
      <c r="O1261" s="12"/>
    </row>
    <row r="1262" spans="3:15" x14ac:dyDescent="0.3">
      <c r="C1262" s="12"/>
      <c r="D1262" s="12"/>
      <c r="E1262" s="12"/>
      <c r="F1262" s="12"/>
      <c r="H1262" s="12"/>
      <c r="K1262" s="12"/>
      <c r="L1262" s="12"/>
      <c r="N1262" s="12"/>
      <c r="O1262" s="12"/>
    </row>
    <row r="1263" spans="3:15" x14ac:dyDescent="0.3">
      <c r="C1263" s="12"/>
      <c r="D1263" s="12"/>
      <c r="E1263" s="12"/>
      <c r="F1263" s="12"/>
      <c r="H1263" s="12"/>
      <c r="K1263" s="12"/>
      <c r="L1263" s="12"/>
      <c r="N1263" s="12"/>
      <c r="O1263" s="12"/>
    </row>
    <row r="1264" spans="3:15" x14ac:dyDescent="0.3">
      <c r="C1264" s="12"/>
      <c r="D1264" s="12"/>
      <c r="E1264" s="12"/>
      <c r="F1264" s="12"/>
      <c r="H1264" s="12"/>
      <c r="K1264" s="12"/>
      <c r="L1264" s="12"/>
      <c r="N1264" s="12"/>
      <c r="O1264" s="12"/>
    </row>
    <row r="1265" spans="3:15" x14ac:dyDescent="0.3">
      <c r="C1265" s="12"/>
      <c r="D1265" s="12"/>
      <c r="E1265" s="12"/>
      <c r="F1265" s="12"/>
      <c r="H1265" s="12"/>
      <c r="K1265" s="12"/>
      <c r="L1265" s="12"/>
      <c r="N1265" s="12"/>
      <c r="O1265" s="12"/>
    </row>
    <row r="1266" spans="3:15" x14ac:dyDescent="0.3">
      <c r="C1266" s="12"/>
      <c r="D1266" s="12"/>
      <c r="E1266" s="12"/>
      <c r="F1266" s="12"/>
      <c r="H1266" s="12"/>
      <c r="K1266" s="12"/>
      <c r="L1266" s="12"/>
      <c r="N1266" s="12"/>
      <c r="O1266" s="12"/>
    </row>
    <row r="1267" spans="3:15" x14ac:dyDescent="0.3">
      <c r="C1267" s="12"/>
      <c r="D1267" s="12"/>
      <c r="E1267" s="12"/>
      <c r="F1267" s="12"/>
      <c r="H1267" s="12"/>
      <c r="K1267" s="12"/>
      <c r="L1267" s="12"/>
      <c r="N1267" s="12"/>
      <c r="O1267" s="12"/>
    </row>
    <row r="1268" spans="3:15" x14ac:dyDescent="0.3">
      <c r="C1268" s="12"/>
      <c r="D1268" s="12"/>
      <c r="E1268" s="12"/>
      <c r="F1268" s="12"/>
      <c r="H1268" s="12"/>
      <c r="K1268" s="12"/>
      <c r="L1268" s="12"/>
      <c r="N1268" s="12"/>
      <c r="O1268" s="12"/>
    </row>
    <row r="1269" spans="3:15" x14ac:dyDescent="0.3">
      <c r="C1269" s="12"/>
      <c r="D1269" s="12"/>
      <c r="E1269" s="12"/>
      <c r="F1269" s="12"/>
      <c r="H1269" s="12"/>
      <c r="K1269" s="12"/>
      <c r="L1269" s="12"/>
      <c r="N1269" s="12"/>
      <c r="O1269" s="12"/>
    </row>
    <row r="1270" spans="3:15" x14ac:dyDescent="0.3">
      <c r="C1270" s="12"/>
      <c r="D1270" s="12"/>
      <c r="E1270" s="12"/>
      <c r="F1270" s="12"/>
      <c r="H1270" s="12"/>
      <c r="K1270" s="12"/>
      <c r="L1270" s="12"/>
      <c r="N1270" s="12"/>
      <c r="O1270" s="12"/>
    </row>
    <row r="1271" spans="3:15" x14ac:dyDescent="0.3">
      <c r="C1271" s="12"/>
      <c r="D1271" s="12"/>
      <c r="E1271" s="12"/>
      <c r="F1271" s="12"/>
      <c r="H1271" s="12"/>
      <c r="K1271" s="12"/>
      <c r="L1271" s="12"/>
      <c r="N1271" s="12"/>
      <c r="O1271" s="12"/>
    </row>
    <row r="1272" spans="3:15" x14ac:dyDescent="0.3">
      <c r="C1272" s="12"/>
      <c r="D1272" s="12"/>
      <c r="E1272" s="12"/>
      <c r="F1272" s="12"/>
      <c r="H1272" s="12"/>
      <c r="K1272" s="12"/>
      <c r="L1272" s="12"/>
      <c r="N1272" s="12"/>
      <c r="O1272" s="12"/>
    </row>
    <row r="1273" spans="3:15" x14ac:dyDescent="0.3">
      <c r="C1273" s="12"/>
      <c r="D1273" s="12"/>
      <c r="E1273" s="12"/>
      <c r="F1273" s="12"/>
      <c r="H1273" s="12"/>
      <c r="K1273" s="12"/>
      <c r="L1273" s="12"/>
      <c r="N1273" s="12"/>
      <c r="O1273" s="12"/>
    </row>
    <row r="1274" spans="3:15" x14ac:dyDescent="0.3">
      <c r="C1274" s="12"/>
      <c r="D1274" s="12"/>
      <c r="E1274" s="12"/>
      <c r="F1274" s="12"/>
      <c r="H1274" s="12"/>
      <c r="K1274" s="12"/>
      <c r="L1274" s="12"/>
      <c r="N1274" s="12"/>
      <c r="O1274" s="12"/>
    </row>
    <row r="1275" spans="3:15" x14ac:dyDescent="0.3">
      <c r="C1275" s="12"/>
      <c r="D1275" s="12"/>
      <c r="E1275" s="12"/>
      <c r="F1275" s="12"/>
      <c r="H1275" s="12"/>
      <c r="K1275" s="12"/>
      <c r="L1275" s="12"/>
      <c r="N1275" s="12"/>
      <c r="O1275" s="12"/>
    </row>
    <row r="1276" spans="3:15" x14ac:dyDescent="0.3">
      <c r="C1276" s="12"/>
      <c r="D1276" s="12"/>
      <c r="E1276" s="12"/>
      <c r="F1276" s="12"/>
      <c r="H1276" s="12"/>
      <c r="K1276" s="12"/>
      <c r="L1276" s="12"/>
      <c r="N1276" s="12"/>
      <c r="O1276" s="12"/>
    </row>
    <row r="1277" spans="3:15" x14ac:dyDescent="0.3">
      <c r="C1277" s="12"/>
      <c r="D1277" s="12"/>
      <c r="E1277" s="12"/>
      <c r="F1277" s="12"/>
      <c r="H1277" s="12"/>
      <c r="K1277" s="12"/>
      <c r="L1277" s="12"/>
      <c r="N1277" s="12"/>
      <c r="O1277" s="12"/>
    </row>
    <row r="1278" spans="3:15" x14ac:dyDescent="0.3">
      <c r="C1278" s="12"/>
      <c r="D1278" s="12"/>
      <c r="E1278" s="12"/>
      <c r="F1278" s="12"/>
      <c r="H1278" s="12"/>
      <c r="K1278" s="12"/>
      <c r="L1278" s="12"/>
      <c r="N1278" s="12"/>
      <c r="O1278" s="12"/>
    </row>
    <row r="1279" spans="3:15" x14ac:dyDescent="0.3">
      <c r="C1279" s="12"/>
      <c r="D1279" s="12"/>
      <c r="E1279" s="12"/>
      <c r="F1279" s="12"/>
      <c r="H1279" s="12"/>
      <c r="K1279" s="12"/>
      <c r="L1279" s="12"/>
      <c r="N1279" s="12"/>
      <c r="O1279" s="12"/>
    </row>
    <row r="1280" spans="3:15" x14ac:dyDescent="0.3">
      <c r="C1280" s="12"/>
      <c r="D1280" s="12"/>
      <c r="E1280" s="12"/>
      <c r="F1280" s="12"/>
      <c r="H1280" s="12"/>
      <c r="K1280" s="12"/>
      <c r="L1280" s="12"/>
      <c r="N1280" s="12"/>
      <c r="O1280" s="12"/>
    </row>
    <row r="1281" spans="3:15" x14ac:dyDescent="0.3">
      <c r="C1281" s="12"/>
      <c r="D1281" s="12"/>
      <c r="E1281" s="12"/>
      <c r="F1281" s="12"/>
      <c r="H1281" s="12"/>
      <c r="K1281" s="12"/>
      <c r="L1281" s="12"/>
      <c r="N1281" s="12"/>
      <c r="O1281" s="12"/>
    </row>
    <row r="1282" spans="3:15" x14ac:dyDescent="0.3">
      <c r="C1282" s="12"/>
      <c r="D1282" s="12"/>
      <c r="E1282" s="12"/>
      <c r="F1282" s="12"/>
      <c r="H1282" s="12"/>
      <c r="K1282" s="12"/>
      <c r="L1282" s="12"/>
      <c r="N1282" s="12"/>
      <c r="O1282" s="12"/>
    </row>
    <row r="1283" spans="3:15" x14ac:dyDescent="0.3">
      <c r="C1283" s="12"/>
      <c r="D1283" s="12"/>
      <c r="E1283" s="12"/>
      <c r="F1283" s="12"/>
      <c r="H1283" s="12"/>
      <c r="K1283" s="12"/>
      <c r="L1283" s="12"/>
      <c r="N1283" s="12"/>
      <c r="O1283" s="12"/>
    </row>
    <row r="1284" spans="3:15" x14ac:dyDescent="0.3">
      <c r="C1284" s="12"/>
      <c r="D1284" s="12"/>
      <c r="E1284" s="12"/>
      <c r="F1284" s="12"/>
      <c r="H1284" s="12"/>
      <c r="K1284" s="12"/>
      <c r="L1284" s="12"/>
      <c r="N1284" s="12"/>
      <c r="O1284" s="12"/>
    </row>
    <row r="1285" spans="3:15" x14ac:dyDescent="0.3">
      <c r="C1285" s="12"/>
      <c r="D1285" s="12"/>
      <c r="E1285" s="12"/>
      <c r="F1285" s="12"/>
      <c r="H1285" s="12"/>
      <c r="K1285" s="12"/>
      <c r="L1285" s="12"/>
      <c r="N1285" s="12"/>
      <c r="O1285" s="12"/>
    </row>
    <row r="1286" spans="3:15" x14ac:dyDescent="0.3">
      <c r="C1286" s="12"/>
      <c r="D1286" s="12"/>
      <c r="E1286" s="12"/>
      <c r="F1286" s="12"/>
      <c r="H1286" s="12"/>
      <c r="K1286" s="12"/>
      <c r="L1286" s="12"/>
      <c r="N1286" s="12"/>
      <c r="O1286" s="12"/>
    </row>
    <row r="1287" spans="3:15" x14ac:dyDescent="0.3">
      <c r="C1287" s="12"/>
      <c r="D1287" s="12"/>
      <c r="E1287" s="12"/>
      <c r="F1287" s="12"/>
      <c r="H1287" s="12"/>
      <c r="K1287" s="12"/>
      <c r="L1287" s="12"/>
      <c r="N1287" s="12"/>
      <c r="O1287" s="12"/>
    </row>
    <row r="1288" spans="3:15" x14ac:dyDescent="0.3">
      <c r="C1288" s="12"/>
      <c r="D1288" s="12"/>
      <c r="E1288" s="12"/>
      <c r="F1288" s="12"/>
      <c r="H1288" s="12"/>
      <c r="K1288" s="12"/>
      <c r="L1288" s="12"/>
      <c r="N1288" s="12"/>
      <c r="O1288" s="12"/>
    </row>
    <row r="1289" spans="3:15" x14ac:dyDescent="0.3">
      <c r="C1289" s="12"/>
      <c r="D1289" s="12"/>
      <c r="E1289" s="12"/>
      <c r="F1289" s="12"/>
      <c r="H1289" s="12"/>
      <c r="K1289" s="12"/>
      <c r="L1289" s="12"/>
      <c r="N1289" s="12"/>
      <c r="O1289" s="12"/>
    </row>
    <row r="1290" spans="3:15" x14ac:dyDescent="0.3">
      <c r="C1290" s="12"/>
      <c r="D1290" s="12"/>
      <c r="E1290" s="12"/>
      <c r="F1290" s="12"/>
      <c r="H1290" s="12"/>
      <c r="K1290" s="12"/>
      <c r="L1290" s="12"/>
      <c r="N1290" s="12"/>
      <c r="O1290" s="12"/>
    </row>
    <row r="1291" spans="3:15" x14ac:dyDescent="0.3">
      <c r="C1291" s="12"/>
      <c r="D1291" s="12"/>
      <c r="E1291" s="12"/>
      <c r="F1291" s="12"/>
      <c r="H1291" s="12"/>
      <c r="K1291" s="12"/>
      <c r="L1291" s="12"/>
      <c r="N1291" s="12"/>
      <c r="O1291" s="12"/>
    </row>
    <row r="1292" spans="3:15" x14ac:dyDescent="0.3">
      <c r="C1292" s="12"/>
      <c r="D1292" s="12"/>
      <c r="E1292" s="12"/>
      <c r="F1292" s="12"/>
      <c r="H1292" s="12"/>
      <c r="K1292" s="12"/>
      <c r="L1292" s="12"/>
      <c r="N1292" s="12"/>
      <c r="O1292" s="12"/>
    </row>
    <row r="1293" spans="3:15" x14ac:dyDescent="0.3">
      <c r="C1293" s="12"/>
      <c r="D1293" s="12"/>
      <c r="E1293" s="12"/>
      <c r="F1293" s="12"/>
      <c r="H1293" s="12"/>
      <c r="K1293" s="12"/>
      <c r="L1293" s="12"/>
      <c r="N1293" s="12"/>
      <c r="O1293" s="12"/>
    </row>
    <row r="1294" spans="3:15" x14ac:dyDescent="0.3">
      <c r="C1294" s="12"/>
      <c r="D1294" s="12"/>
      <c r="E1294" s="12"/>
      <c r="F1294" s="12"/>
      <c r="H1294" s="12"/>
      <c r="K1294" s="12"/>
      <c r="L1294" s="12"/>
      <c r="N1294" s="12"/>
      <c r="O1294" s="12"/>
    </row>
    <row r="1295" spans="3:15" x14ac:dyDescent="0.3">
      <c r="C1295" s="12"/>
      <c r="D1295" s="12"/>
      <c r="E1295" s="12"/>
      <c r="F1295" s="12"/>
      <c r="H1295" s="12"/>
      <c r="K1295" s="12"/>
      <c r="L1295" s="12"/>
      <c r="N1295" s="12"/>
      <c r="O1295" s="12"/>
    </row>
    <row r="1296" spans="3:15" x14ac:dyDescent="0.3">
      <c r="C1296" s="12"/>
      <c r="D1296" s="12"/>
      <c r="E1296" s="12"/>
      <c r="F1296" s="12"/>
      <c r="H1296" s="12"/>
      <c r="K1296" s="12"/>
      <c r="L1296" s="12"/>
      <c r="N1296" s="12"/>
      <c r="O1296" s="12"/>
    </row>
    <row r="1297" spans="3:15" x14ac:dyDescent="0.3">
      <c r="C1297" s="12"/>
      <c r="D1297" s="12"/>
      <c r="E1297" s="12"/>
      <c r="F1297" s="12"/>
      <c r="H1297" s="12"/>
      <c r="K1297" s="12"/>
      <c r="L1297" s="12"/>
      <c r="N1297" s="12"/>
      <c r="O1297" s="12"/>
    </row>
    <row r="1298" spans="3:15" x14ac:dyDescent="0.3">
      <c r="C1298" s="12"/>
      <c r="D1298" s="12"/>
      <c r="E1298" s="12"/>
      <c r="F1298" s="12"/>
      <c r="H1298" s="12"/>
      <c r="K1298" s="12"/>
      <c r="L1298" s="12"/>
      <c r="N1298" s="12"/>
      <c r="O1298" s="12"/>
    </row>
    <row r="1299" spans="3:15" x14ac:dyDescent="0.3">
      <c r="C1299" s="12"/>
      <c r="D1299" s="12"/>
      <c r="E1299" s="12"/>
      <c r="F1299" s="12"/>
      <c r="H1299" s="12"/>
      <c r="K1299" s="12"/>
      <c r="L1299" s="12"/>
      <c r="N1299" s="12"/>
      <c r="O1299" s="12"/>
    </row>
    <row r="1300" spans="3:15" x14ac:dyDescent="0.3">
      <c r="C1300" s="12"/>
      <c r="D1300" s="12"/>
      <c r="E1300" s="12"/>
      <c r="F1300" s="12"/>
      <c r="H1300" s="12"/>
      <c r="K1300" s="12"/>
      <c r="L1300" s="12"/>
      <c r="N1300" s="12"/>
      <c r="O1300" s="12"/>
    </row>
    <row r="1301" spans="3:15" x14ac:dyDescent="0.3">
      <c r="C1301" s="12"/>
      <c r="D1301" s="12"/>
      <c r="E1301" s="12"/>
      <c r="F1301" s="12"/>
      <c r="H1301" s="12"/>
      <c r="K1301" s="12"/>
      <c r="L1301" s="12"/>
      <c r="N1301" s="12"/>
      <c r="O1301" s="12"/>
    </row>
    <row r="1302" spans="3:15" x14ac:dyDescent="0.3">
      <c r="C1302" s="12"/>
      <c r="D1302" s="12"/>
      <c r="E1302" s="12"/>
      <c r="F1302" s="12"/>
      <c r="H1302" s="12"/>
      <c r="K1302" s="12"/>
      <c r="L1302" s="12"/>
      <c r="N1302" s="12"/>
      <c r="O1302" s="12"/>
    </row>
    <row r="1303" spans="3:15" x14ac:dyDescent="0.3">
      <c r="C1303" s="12"/>
      <c r="D1303" s="12"/>
      <c r="E1303" s="12"/>
      <c r="F1303" s="12"/>
      <c r="H1303" s="12"/>
      <c r="K1303" s="12"/>
      <c r="L1303" s="12"/>
      <c r="N1303" s="12"/>
      <c r="O1303" s="12"/>
    </row>
    <row r="1304" spans="3:15" x14ac:dyDescent="0.3">
      <c r="C1304" s="12"/>
      <c r="D1304" s="12"/>
      <c r="E1304" s="12"/>
      <c r="F1304" s="12"/>
      <c r="H1304" s="12"/>
      <c r="K1304" s="12"/>
      <c r="L1304" s="12"/>
      <c r="N1304" s="12"/>
      <c r="O1304" s="12"/>
    </row>
    <row r="1305" spans="3:15" x14ac:dyDescent="0.3">
      <c r="C1305" s="12"/>
      <c r="D1305" s="12"/>
      <c r="E1305" s="12"/>
      <c r="F1305" s="12"/>
      <c r="H1305" s="12"/>
      <c r="K1305" s="12"/>
      <c r="L1305" s="12"/>
      <c r="N1305" s="12"/>
      <c r="O1305" s="12"/>
    </row>
    <row r="1306" spans="3:15" x14ac:dyDescent="0.3">
      <c r="C1306" s="12"/>
      <c r="D1306" s="12"/>
      <c r="E1306" s="12"/>
      <c r="F1306" s="12"/>
      <c r="H1306" s="12"/>
      <c r="K1306" s="12"/>
      <c r="L1306" s="12"/>
      <c r="N1306" s="12"/>
      <c r="O1306" s="12"/>
    </row>
    <row r="1307" spans="3:15" x14ac:dyDescent="0.3">
      <c r="C1307" s="12"/>
      <c r="D1307" s="12"/>
      <c r="E1307" s="12"/>
      <c r="F1307" s="12"/>
      <c r="H1307" s="12"/>
      <c r="K1307" s="12"/>
      <c r="L1307" s="12"/>
      <c r="N1307" s="12"/>
      <c r="O1307" s="12"/>
    </row>
    <row r="1308" spans="3:15" x14ac:dyDescent="0.3">
      <c r="C1308" s="12"/>
      <c r="D1308" s="12"/>
      <c r="E1308" s="12"/>
      <c r="F1308" s="12"/>
      <c r="H1308" s="12"/>
      <c r="K1308" s="12"/>
      <c r="L1308" s="12"/>
      <c r="N1308" s="12"/>
      <c r="O1308" s="12"/>
    </row>
    <row r="1309" spans="3:15" x14ac:dyDescent="0.3">
      <c r="C1309" s="12"/>
      <c r="D1309" s="12"/>
      <c r="E1309" s="12"/>
      <c r="F1309" s="12"/>
      <c r="H1309" s="12"/>
      <c r="K1309" s="12"/>
      <c r="L1309" s="12"/>
      <c r="N1309" s="12"/>
      <c r="O1309" s="12"/>
    </row>
    <row r="1310" spans="3:15" x14ac:dyDescent="0.3">
      <c r="C1310" s="12"/>
      <c r="D1310" s="12"/>
      <c r="E1310" s="12"/>
      <c r="F1310" s="12"/>
      <c r="H1310" s="12"/>
      <c r="K1310" s="12"/>
      <c r="L1310" s="12"/>
      <c r="N1310" s="12"/>
      <c r="O1310" s="12"/>
    </row>
    <row r="1311" spans="3:15" x14ac:dyDescent="0.3">
      <c r="C1311" s="12"/>
      <c r="D1311" s="12"/>
      <c r="E1311" s="12"/>
      <c r="F1311" s="12"/>
      <c r="H1311" s="12"/>
      <c r="K1311" s="12"/>
      <c r="L1311" s="12"/>
      <c r="N1311" s="12"/>
      <c r="O1311" s="12"/>
    </row>
    <row r="1312" spans="3:15" x14ac:dyDescent="0.3">
      <c r="C1312" s="12"/>
      <c r="D1312" s="12"/>
      <c r="E1312" s="12"/>
      <c r="F1312" s="12"/>
      <c r="H1312" s="12"/>
      <c r="K1312" s="12"/>
      <c r="L1312" s="12"/>
      <c r="N1312" s="12"/>
      <c r="O1312" s="12"/>
    </row>
    <row r="1313" spans="3:15" x14ac:dyDescent="0.3">
      <c r="C1313" s="12"/>
      <c r="D1313" s="12"/>
      <c r="E1313" s="12"/>
      <c r="F1313" s="12"/>
      <c r="H1313" s="12"/>
      <c r="K1313" s="12"/>
      <c r="L1313" s="12"/>
      <c r="N1313" s="12"/>
      <c r="O1313" s="12"/>
    </row>
    <row r="1314" spans="3:15" x14ac:dyDescent="0.3">
      <c r="C1314" s="12"/>
      <c r="D1314" s="12"/>
      <c r="E1314" s="12"/>
      <c r="F1314" s="12"/>
      <c r="H1314" s="12"/>
      <c r="K1314" s="12"/>
      <c r="L1314" s="12"/>
      <c r="N1314" s="12"/>
      <c r="O1314" s="12"/>
    </row>
    <row r="1315" spans="3:15" x14ac:dyDescent="0.3">
      <c r="C1315" s="12"/>
      <c r="D1315" s="12"/>
      <c r="E1315" s="12"/>
      <c r="F1315" s="12"/>
      <c r="H1315" s="12"/>
      <c r="K1315" s="12"/>
      <c r="L1315" s="12"/>
      <c r="N1315" s="12"/>
      <c r="O1315" s="12"/>
    </row>
    <row r="1316" spans="3:15" x14ac:dyDescent="0.3">
      <c r="C1316" s="12"/>
      <c r="D1316" s="12"/>
      <c r="E1316" s="12"/>
      <c r="F1316" s="12"/>
      <c r="H1316" s="12"/>
      <c r="K1316" s="12"/>
      <c r="L1316" s="12"/>
      <c r="N1316" s="12"/>
      <c r="O1316" s="12"/>
    </row>
    <row r="1317" spans="3:15" x14ac:dyDescent="0.3">
      <c r="C1317" s="12"/>
      <c r="D1317" s="12"/>
      <c r="E1317" s="12"/>
      <c r="F1317" s="12"/>
      <c r="H1317" s="12"/>
      <c r="K1317" s="12"/>
      <c r="L1317" s="12"/>
      <c r="N1317" s="12"/>
      <c r="O1317" s="12"/>
    </row>
    <row r="1318" spans="3:15" x14ac:dyDescent="0.3">
      <c r="C1318" s="12"/>
      <c r="D1318" s="12"/>
      <c r="E1318" s="12"/>
      <c r="F1318" s="12"/>
      <c r="H1318" s="12"/>
      <c r="K1318" s="12"/>
      <c r="L1318" s="12"/>
      <c r="N1318" s="12"/>
      <c r="O1318" s="12"/>
    </row>
    <row r="1319" spans="3:15" x14ac:dyDescent="0.3">
      <c r="C1319" s="12"/>
      <c r="D1319" s="12"/>
      <c r="E1319" s="12"/>
      <c r="F1319" s="12"/>
      <c r="H1319" s="12"/>
      <c r="K1319" s="12"/>
      <c r="L1319" s="12"/>
      <c r="N1319" s="12"/>
      <c r="O1319" s="12"/>
    </row>
    <row r="1320" spans="3:15" x14ac:dyDescent="0.3">
      <c r="C1320" s="12"/>
      <c r="D1320" s="12"/>
      <c r="E1320" s="12"/>
      <c r="F1320" s="12"/>
      <c r="H1320" s="12"/>
      <c r="K1320" s="12"/>
      <c r="L1320" s="12"/>
      <c r="N1320" s="12"/>
      <c r="O1320" s="12"/>
    </row>
    <row r="1321" spans="3:15" x14ac:dyDescent="0.3">
      <c r="C1321" s="12"/>
      <c r="D1321" s="12"/>
      <c r="E1321" s="12"/>
      <c r="F1321" s="12"/>
      <c r="H1321" s="12"/>
      <c r="K1321" s="12"/>
      <c r="L1321" s="12"/>
      <c r="N1321" s="12"/>
      <c r="O1321" s="12"/>
    </row>
    <row r="1322" spans="3:15" x14ac:dyDescent="0.3">
      <c r="C1322" s="12"/>
      <c r="D1322" s="12"/>
      <c r="E1322" s="12"/>
      <c r="F1322" s="12"/>
      <c r="H1322" s="12"/>
      <c r="K1322" s="12"/>
      <c r="L1322" s="12"/>
      <c r="N1322" s="12"/>
      <c r="O1322" s="12"/>
    </row>
    <row r="1323" spans="3:15" x14ac:dyDescent="0.3">
      <c r="C1323" s="12"/>
      <c r="D1323" s="12"/>
      <c r="E1323" s="12"/>
      <c r="F1323" s="12"/>
      <c r="H1323" s="12"/>
      <c r="K1323" s="12"/>
      <c r="L1323" s="12"/>
      <c r="N1323" s="12"/>
      <c r="O1323" s="12"/>
    </row>
    <row r="1324" spans="3:15" x14ac:dyDescent="0.3">
      <c r="C1324" s="12"/>
      <c r="D1324" s="12"/>
      <c r="E1324" s="12"/>
      <c r="F1324" s="12"/>
      <c r="H1324" s="12"/>
      <c r="K1324" s="12"/>
      <c r="L1324" s="12"/>
      <c r="N1324" s="12"/>
      <c r="O1324" s="12"/>
    </row>
    <row r="1325" spans="3:15" x14ac:dyDescent="0.3">
      <c r="C1325" s="12"/>
      <c r="D1325" s="12"/>
      <c r="E1325" s="12"/>
      <c r="F1325" s="12"/>
      <c r="H1325" s="12"/>
      <c r="K1325" s="12"/>
      <c r="L1325" s="12"/>
      <c r="N1325" s="12"/>
      <c r="O1325" s="12"/>
    </row>
    <row r="1326" spans="3:15" x14ac:dyDescent="0.3">
      <c r="C1326" s="12"/>
      <c r="D1326" s="12"/>
      <c r="E1326" s="12"/>
      <c r="F1326" s="12"/>
      <c r="H1326" s="12"/>
      <c r="K1326" s="12"/>
      <c r="L1326" s="12"/>
      <c r="N1326" s="12"/>
      <c r="O1326" s="12"/>
    </row>
    <row r="1327" spans="3:15" x14ac:dyDescent="0.3">
      <c r="C1327" s="12"/>
      <c r="D1327" s="12"/>
      <c r="E1327" s="12"/>
      <c r="F1327" s="12"/>
      <c r="H1327" s="12"/>
      <c r="K1327" s="12"/>
      <c r="L1327" s="12"/>
      <c r="N1327" s="12"/>
      <c r="O1327" s="12"/>
    </row>
    <row r="1328" spans="3:15" x14ac:dyDescent="0.3">
      <c r="C1328" s="12"/>
      <c r="D1328" s="12"/>
      <c r="E1328" s="12"/>
      <c r="F1328" s="12"/>
      <c r="H1328" s="12"/>
      <c r="K1328" s="12"/>
      <c r="L1328" s="12"/>
      <c r="N1328" s="12"/>
      <c r="O1328" s="12"/>
    </row>
    <row r="1329" spans="3:15" x14ac:dyDescent="0.3">
      <c r="C1329" s="12"/>
      <c r="D1329" s="12"/>
      <c r="E1329" s="12"/>
      <c r="F1329" s="12"/>
      <c r="H1329" s="12"/>
      <c r="K1329" s="12"/>
      <c r="L1329" s="12"/>
      <c r="N1329" s="12"/>
      <c r="O1329" s="12"/>
    </row>
    <row r="1330" spans="3:15" x14ac:dyDescent="0.3">
      <c r="C1330" s="12"/>
      <c r="D1330" s="12"/>
      <c r="E1330" s="12"/>
      <c r="F1330" s="12"/>
      <c r="H1330" s="12"/>
      <c r="K1330" s="12"/>
      <c r="L1330" s="12"/>
      <c r="N1330" s="12"/>
      <c r="O1330" s="12"/>
    </row>
    <row r="1331" spans="3:15" x14ac:dyDescent="0.3">
      <c r="C1331" s="12"/>
      <c r="D1331" s="12"/>
      <c r="E1331" s="12"/>
      <c r="F1331" s="12"/>
      <c r="H1331" s="12"/>
      <c r="K1331" s="12"/>
      <c r="L1331" s="12"/>
      <c r="N1331" s="12"/>
      <c r="O1331" s="12"/>
    </row>
    <row r="1332" spans="3:15" x14ac:dyDescent="0.3">
      <c r="C1332" s="12"/>
      <c r="D1332" s="12"/>
      <c r="E1332" s="12"/>
      <c r="F1332" s="12"/>
      <c r="H1332" s="12"/>
      <c r="K1332" s="12"/>
      <c r="L1332" s="12"/>
      <c r="N1332" s="12"/>
      <c r="O1332" s="12"/>
    </row>
    <row r="1333" spans="3:15" x14ac:dyDescent="0.3">
      <c r="C1333" s="12"/>
      <c r="D1333" s="12"/>
      <c r="E1333" s="12"/>
      <c r="F1333" s="12"/>
      <c r="H1333" s="12"/>
      <c r="K1333" s="12"/>
      <c r="L1333" s="12"/>
      <c r="N1333" s="12"/>
      <c r="O1333" s="12"/>
    </row>
    <row r="1334" spans="3:15" x14ac:dyDescent="0.3">
      <c r="C1334" s="12"/>
      <c r="D1334" s="12"/>
      <c r="E1334" s="12"/>
      <c r="F1334" s="12"/>
      <c r="H1334" s="12"/>
      <c r="K1334" s="12"/>
      <c r="L1334" s="12"/>
      <c r="N1334" s="12"/>
      <c r="O1334" s="12"/>
    </row>
    <row r="1335" spans="3:15" x14ac:dyDescent="0.3">
      <c r="C1335" s="12"/>
      <c r="D1335" s="12"/>
      <c r="E1335" s="12"/>
      <c r="F1335" s="12"/>
      <c r="H1335" s="12"/>
      <c r="K1335" s="12"/>
      <c r="L1335" s="12"/>
      <c r="N1335" s="12"/>
      <c r="O1335" s="12"/>
    </row>
    <row r="1336" spans="3:15" x14ac:dyDescent="0.3">
      <c r="C1336" s="12"/>
      <c r="D1336" s="12"/>
      <c r="E1336" s="12"/>
      <c r="F1336" s="12"/>
      <c r="H1336" s="12"/>
      <c r="K1336" s="12"/>
      <c r="L1336" s="12"/>
      <c r="N1336" s="12"/>
      <c r="O1336" s="12"/>
    </row>
    <row r="1337" spans="3:15" x14ac:dyDescent="0.3">
      <c r="C1337" s="12"/>
      <c r="D1337" s="12"/>
      <c r="E1337" s="12"/>
      <c r="F1337" s="12"/>
      <c r="H1337" s="12"/>
      <c r="K1337" s="12"/>
      <c r="L1337" s="12"/>
      <c r="N1337" s="12"/>
      <c r="O1337" s="12"/>
    </row>
    <row r="1338" spans="3:15" x14ac:dyDescent="0.3">
      <c r="C1338" s="12"/>
      <c r="D1338" s="12"/>
      <c r="E1338" s="12"/>
      <c r="F1338" s="12"/>
      <c r="H1338" s="12"/>
      <c r="K1338" s="12"/>
      <c r="L1338" s="12"/>
      <c r="N1338" s="12"/>
      <c r="O1338" s="12"/>
    </row>
    <row r="1339" spans="3:15" x14ac:dyDescent="0.3">
      <c r="C1339" s="12"/>
      <c r="D1339" s="12"/>
      <c r="E1339" s="12"/>
      <c r="F1339" s="12"/>
      <c r="H1339" s="12"/>
      <c r="K1339" s="12"/>
      <c r="L1339" s="12"/>
      <c r="N1339" s="12"/>
      <c r="O1339" s="12"/>
    </row>
    <row r="1340" spans="3:15" x14ac:dyDescent="0.3">
      <c r="C1340" s="12"/>
      <c r="D1340" s="12"/>
      <c r="E1340" s="12"/>
      <c r="F1340" s="12"/>
      <c r="H1340" s="12"/>
      <c r="K1340" s="12"/>
      <c r="L1340" s="12"/>
      <c r="N1340" s="12"/>
      <c r="O1340" s="12"/>
    </row>
    <row r="1341" spans="3:15" x14ac:dyDescent="0.3">
      <c r="C1341" s="12"/>
      <c r="D1341" s="12"/>
      <c r="E1341" s="12"/>
      <c r="F1341" s="12"/>
      <c r="H1341" s="12"/>
      <c r="K1341" s="12"/>
      <c r="L1341" s="12"/>
      <c r="N1341" s="12"/>
      <c r="O1341" s="12"/>
    </row>
    <row r="1342" spans="3:15" x14ac:dyDescent="0.3">
      <c r="C1342" s="12"/>
      <c r="D1342" s="12"/>
      <c r="E1342" s="12"/>
      <c r="F1342" s="12"/>
      <c r="H1342" s="12"/>
      <c r="K1342" s="12"/>
      <c r="L1342" s="12"/>
      <c r="N1342" s="12"/>
      <c r="O1342" s="12"/>
    </row>
    <row r="1343" spans="3:15" x14ac:dyDescent="0.3">
      <c r="C1343" s="12"/>
      <c r="D1343" s="12"/>
      <c r="E1343" s="12"/>
      <c r="F1343" s="12"/>
      <c r="H1343" s="12"/>
      <c r="K1343" s="12"/>
      <c r="L1343" s="12"/>
      <c r="N1343" s="12"/>
      <c r="O1343" s="12"/>
    </row>
    <row r="1344" spans="3:15" x14ac:dyDescent="0.3">
      <c r="C1344" s="12"/>
      <c r="D1344" s="12"/>
      <c r="E1344" s="12"/>
      <c r="F1344" s="12"/>
      <c r="H1344" s="12"/>
      <c r="K1344" s="12"/>
      <c r="L1344" s="12"/>
      <c r="N1344" s="12"/>
      <c r="O1344" s="12"/>
    </row>
    <row r="1345" spans="3:15" x14ac:dyDescent="0.3">
      <c r="C1345" s="12"/>
      <c r="D1345" s="12"/>
      <c r="E1345" s="12"/>
      <c r="F1345" s="12"/>
      <c r="H1345" s="12"/>
      <c r="K1345" s="12"/>
      <c r="L1345" s="12"/>
      <c r="N1345" s="12"/>
      <c r="O1345" s="12"/>
    </row>
    <row r="1346" spans="3:15" x14ac:dyDescent="0.3">
      <c r="C1346" s="12"/>
      <c r="D1346" s="12"/>
      <c r="E1346" s="12"/>
      <c r="F1346" s="12"/>
      <c r="H1346" s="12"/>
      <c r="K1346" s="12"/>
      <c r="L1346" s="12"/>
      <c r="N1346" s="12"/>
      <c r="O1346" s="12"/>
    </row>
    <row r="1347" spans="3:15" x14ac:dyDescent="0.3">
      <c r="C1347" s="12"/>
      <c r="D1347" s="12"/>
      <c r="E1347" s="12"/>
      <c r="F1347" s="12"/>
      <c r="H1347" s="12"/>
      <c r="K1347" s="12"/>
      <c r="L1347" s="12"/>
      <c r="N1347" s="12"/>
      <c r="O1347" s="12"/>
    </row>
    <row r="1348" spans="3:15" x14ac:dyDescent="0.3">
      <c r="C1348" s="12"/>
      <c r="D1348" s="12"/>
      <c r="E1348" s="12"/>
      <c r="F1348" s="12"/>
      <c r="H1348" s="12"/>
      <c r="K1348" s="12"/>
      <c r="L1348" s="12"/>
      <c r="N1348" s="12"/>
      <c r="O1348" s="12"/>
    </row>
    <row r="1349" spans="3:15" x14ac:dyDescent="0.3">
      <c r="C1349" s="12"/>
      <c r="D1349" s="12"/>
      <c r="E1349" s="12"/>
      <c r="F1349" s="12"/>
      <c r="H1349" s="12"/>
      <c r="K1349" s="12"/>
      <c r="L1349" s="12"/>
      <c r="N1349" s="12"/>
      <c r="O1349" s="12"/>
    </row>
    <row r="1350" spans="3:15" x14ac:dyDescent="0.3">
      <c r="C1350" s="12"/>
      <c r="D1350" s="12"/>
      <c r="E1350" s="12"/>
      <c r="F1350" s="12"/>
      <c r="H1350" s="12"/>
      <c r="K1350" s="12"/>
      <c r="L1350" s="12"/>
      <c r="N1350" s="12"/>
      <c r="O1350" s="12"/>
    </row>
    <row r="1351" spans="3:15" x14ac:dyDescent="0.3">
      <c r="C1351" s="12"/>
      <c r="D1351" s="12"/>
      <c r="E1351" s="12"/>
      <c r="F1351" s="12"/>
      <c r="H1351" s="12"/>
      <c r="K1351" s="12"/>
      <c r="L1351" s="12"/>
      <c r="N1351" s="12"/>
      <c r="O1351" s="12"/>
    </row>
    <row r="1352" spans="3:15" x14ac:dyDescent="0.3">
      <c r="C1352" s="12"/>
      <c r="D1352" s="12"/>
      <c r="E1352" s="12"/>
      <c r="F1352" s="12"/>
      <c r="H1352" s="12"/>
      <c r="K1352" s="12"/>
      <c r="L1352" s="12"/>
      <c r="N1352" s="12"/>
      <c r="O1352" s="12"/>
    </row>
    <row r="1353" spans="3:15" x14ac:dyDescent="0.3">
      <c r="C1353" s="12"/>
      <c r="D1353" s="12"/>
      <c r="E1353" s="12"/>
      <c r="F1353" s="12"/>
      <c r="H1353" s="12"/>
      <c r="K1353" s="12"/>
      <c r="L1353" s="12"/>
      <c r="N1353" s="12"/>
      <c r="O1353" s="12"/>
    </row>
    <row r="1354" spans="3:15" x14ac:dyDescent="0.3">
      <c r="C1354" s="12"/>
      <c r="D1354" s="12"/>
      <c r="E1354" s="12"/>
      <c r="F1354" s="12"/>
      <c r="H1354" s="12"/>
      <c r="K1354" s="12"/>
      <c r="L1354" s="12"/>
      <c r="N1354" s="12"/>
      <c r="O1354" s="12"/>
    </row>
    <row r="1355" spans="3:15" x14ac:dyDescent="0.3">
      <c r="C1355" s="12"/>
      <c r="D1355" s="12"/>
      <c r="E1355" s="12"/>
      <c r="F1355" s="12"/>
      <c r="H1355" s="12"/>
      <c r="K1355" s="12"/>
      <c r="L1355" s="12"/>
      <c r="N1355" s="12"/>
      <c r="O1355" s="12"/>
    </row>
    <row r="1356" spans="3:15" x14ac:dyDescent="0.3">
      <c r="C1356" s="12"/>
      <c r="D1356" s="12"/>
      <c r="E1356" s="12"/>
      <c r="F1356" s="12"/>
      <c r="H1356" s="12"/>
      <c r="K1356" s="12"/>
      <c r="L1356" s="12"/>
      <c r="N1356" s="12"/>
      <c r="O1356" s="12"/>
    </row>
    <row r="1357" spans="3:15" x14ac:dyDescent="0.3">
      <c r="C1357" s="12"/>
      <c r="D1357" s="12"/>
      <c r="E1357" s="12"/>
      <c r="F1357" s="12"/>
      <c r="H1357" s="12"/>
      <c r="K1357" s="12"/>
      <c r="L1357" s="12"/>
      <c r="N1357" s="12"/>
      <c r="O1357" s="12"/>
    </row>
    <row r="1358" spans="3:15" x14ac:dyDescent="0.3">
      <c r="C1358" s="12"/>
      <c r="D1358" s="12"/>
      <c r="E1358" s="12"/>
      <c r="F1358" s="12"/>
      <c r="H1358" s="12"/>
      <c r="K1358" s="12"/>
      <c r="L1358" s="12"/>
      <c r="N1358" s="12"/>
      <c r="O1358" s="12"/>
    </row>
    <row r="1359" spans="3:15" x14ac:dyDescent="0.3">
      <c r="C1359" s="12"/>
      <c r="D1359" s="12"/>
      <c r="E1359" s="12"/>
      <c r="F1359" s="12"/>
      <c r="H1359" s="12"/>
      <c r="K1359" s="12"/>
      <c r="L1359" s="12"/>
      <c r="N1359" s="12"/>
      <c r="O1359" s="12"/>
    </row>
    <row r="1360" spans="3:15" x14ac:dyDescent="0.3">
      <c r="C1360" s="12"/>
      <c r="D1360" s="12"/>
      <c r="E1360" s="12"/>
      <c r="F1360" s="12"/>
      <c r="H1360" s="12"/>
      <c r="K1360" s="12"/>
      <c r="L1360" s="12"/>
      <c r="N1360" s="12"/>
      <c r="O1360" s="12"/>
    </row>
    <row r="1361" spans="3:15" x14ac:dyDescent="0.3">
      <c r="C1361" s="12"/>
      <c r="D1361" s="12"/>
      <c r="E1361" s="12"/>
      <c r="F1361" s="12"/>
      <c r="H1361" s="12"/>
      <c r="K1361" s="12"/>
      <c r="L1361" s="12"/>
      <c r="N1361" s="12"/>
      <c r="O1361" s="12"/>
    </row>
    <row r="1362" spans="3:15" x14ac:dyDescent="0.3">
      <c r="C1362" s="12"/>
      <c r="D1362" s="12"/>
      <c r="E1362" s="12"/>
      <c r="F1362" s="12"/>
      <c r="H1362" s="12"/>
      <c r="K1362" s="12"/>
      <c r="L1362" s="12"/>
      <c r="N1362" s="12"/>
      <c r="O1362" s="12"/>
    </row>
    <row r="1363" spans="3:15" x14ac:dyDescent="0.3">
      <c r="C1363" s="12"/>
      <c r="D1363" s="12"/>
      <c r="E1363" s="12"/>
      <c r="F1363" s="12"/>
      <c r="H1363" s="12"/>
      <c r="K1363" s="12"/>
      <c r="L1363" s="12"/>
      <c r="N1363" s="12"/>
      <c r="O1363" s="12"/>
    </row>
    <row r="1364" spans="3:15" x14ac:dyDescent="0.3">
      <c r="C1364" s="12"/>
      <c r="D1364" s="12"/>
      <c r="E1364" s="12"/>
      <c r="F1364" s="12"/>
      <c r="H1364" s="12"/>
      <c r="K1364" s="12"/>
      <c r="L1364" s="12"/>
      <c r="N1364" s="12"/>
      <c r="O1364" s="12"/>
    </row>
    <row r="1365" spans="3:15" x14ac:dyDescent="0.3">
      <c r="C1365" s="12"/>
      <c r="D1365" s="12"/>
      <c r="E1365" s="12"/>
      <c r="F1365" s="12"/>
      <c r="H1365" s="12"/>
      <c r="K1365" s="12"/>
      <c r="L1365" s="12"/>
      <c r="N1365" s="12"/>
      <c r="O1365" s="12"/>
    </row>
    <row r="1366" spans="3:15" x14ac:dyDescent="0.3">
      <c r="C1366" s="12"/>
      <c r="D1366" s="12"/>
      <c r="E1366" s="12"/>
      <c r="F1366" s="12"/>
      <c r="H1366" s="12"/>
      <c r="K1366" s="12"/>
      <c r="L1366" s="12"/>
      <c r="N1366" s="12"/>
      <c r="O1366" s="12"/>
    </row>
    <row r="1367" spans="3:15" x14ac:dyDescent="0.3">
      <c r="C1367" s="12"/>
      <c r="D1367" s="12"/>
      <c r="E1367" s="12"/>
      <c r="F1367" s="12"/>
      <c r="H1367" s="12"/>
      <c r="K1367" s="12"/>
      <c r="L1367" s="12"/>
      <c r="N1367" s="12"/>
      <c r="O1367" s="12"/>
    </row>
    <row r="1368" spans="3:15" x14ac:dyDescent="0.3">
      <c r="C1368" s="12"/>
      <c r="D1368" s="12"/>
      <c r="E1368" s="12"/>
      <c r="F1368" s="12"/>
      <c r="H1368" s="12"/>
      <c r="K1368" s="12"/>
      <c r="L1368" s="12"/>
      <c r="N1368" s="12"/>
      <c r="O1368" s="12"/>
    </row>
    <row r="1369" spans="3:15" x14ac:dyDescent="0.3">
      <c r="C1369" s="12"/>
      <c r="D1369" s="12"/>
      <c r="E1369" s="12"/>
      <c r="F1369" s="12"/>
      <c r="H1369" s="12"/>
      <c r="K1369" s="12"/>
      <c r="L1369" s="12"/>
      <c r="N1369" s="12"/>
      <c r="O1369" s="12"/>
    </row>
    <row r="1370" spans="3:15" x14ac:dyDescent="0.3">
      <c r="C1370" s="12"/>
      <c r="D1370" s="12"/>
      <c r="E1370" s="12"/>
      <c r="F1370" s="12"/>
      <c r="H1370" s="12"/>
      <c r="K1370" s="12"/>
      <c r="L1370" s="12"/>
      <c r="N1370" s="12"/>
      <c r="O1370" s="12"/>
    </row>
    <row r="1371" spans="3:15" x14ac:dyDescent="0.3">
      <c r="C1371" s="12"/>
      <c r="D1371" s="12"/>
      <c r="E1371" s="12"/>
      <c r="F1371" s="12"/>
      <c r="H1371" s="12"/>
      <c r="K1371" s="12"/>
      <c r="L1371" s="12"/>
      <c r="N1371" s="12"/>
      <c r="O1371" s="12"/>
    </row>
    <row r="1372" spans="3:15" x14ac:dyDescent="0.3">
      <c r="C1372" s="12"/>
      <c r="D1372" s="12"/>
      <c r="E1372" s="12"/>
      <c r="F1372" s="12"/>
      <c r="H1372" s="12"/>
      <c r="K1372" s="12"/>
      <c r="L1372" s="12"/>
      <c r="N1372" s="12"/>
      <c r="O1372" s="12"/>
    </row>
    <row r="1373" spans="3:15" x14ac:dyDescent="0.3">
      <c r="C1373" s="12"/>
      <c r="D1373" s="12"/>
      <c r="E1373" s="12"/>
      <c r="F1373" s="12"/>
      <c r="H1373" s="12"/>
      <c r="K1373" s="12"/>
      <c r="L1373" s="12"/>
      <c r="N1373" s="12"/>
      <c r="O1373" s="12"/>
    </row>
    <row r="1374" spans="3:15" x14ac:dyDescent="0.3">
      <c r="C1374" s="12"/>
      <c r="D1374" s="12"/>
      <c r="E1374" s="12"/>
      <c r="F1374" s="12"/>
      <c r="H1374" s="12"/>
      <c r="K1374" s="12"/>
      <c r="L1374" s="12"/>
      <c r="N1374" s="12"/>
      <c r="O1374" s="12"/>
    </row>
    <row r="1375" spans="3:15" x14ac:dyDescent="0.3">
      <c r="C1375" s="12"/>
      <c r="D1375" s="12"/>
      <c r="E1375" s="12"/>
      <c r="F1375" s="12"/>
      <c r="H1375" s="12"/>
      <c r="K1375" s="12"/>
      <c r="L1375" s="12"/>
      <c r="N1375" s="12"/>
      <c r="O1375" s="12"/>
    </row>
    <row r="1376" spans="3:15" x14ac:dyDescent="0.3">
      <c r="C1376" s="12"/>
      <c r="D1376" s="12"/>
      <c r="E1376" s="12"/>
      <c r="F1376" s="12"/>
      <c r="H1376" s="12"/>
      <c r="K1376" s="12"/>
      <c r="L1376" s="12"/>
      <c r="N1376" s="12"/>
      <c r="O1376" s="12"/>
    </row>
    <row r="1377" spans="3:15" x14ac:dyDescent="0.3">
      <c r="C1377" s="12"/>
      <c r="D1377" s="12"/>
      <c r="E1377" s="12"/>
      <c r="F1377" s="12"/>
      <c r="H1377" s="12"/>
      <c r="K1377" s="12"/>
      <c r="L1377" s="12"/>
      <c r="N1377" s="12"/>
      <c r="O1377" s="12"/>
    </row>
    <row r="1378" spans="3:15" x14ac:dyDescent="0.3">
      <c r="C1378" s="12"/>
      <c r="D1378" s="12"/>
      <c r="E1378" s="12"/>
      <c r="F1378" s="12"/>
      <c r="H1378" s="12"/>
      <c r="K1378" s="12"/>
      <c r="L1378" s="12"/>
      <c r="N1378" s="12"/>
      <c r="O1378" s="12"/>
    </row>
    <row r="1379" spans="3:15" x14ac:dyDescent="0.3">
      <c r="C1379" s="12"/>
      <c r="D1379" s="12"/>
      <c r="E1379" s="12"/>
      <c r="F1379" s="12"/>
      <c r="H1379" s="12"/>
      <c r="K1379" s="12"/>
      <c r="L1379" s="12"/>
      <c r="N1379" s="12"/>
      <c r="O1379" s="12"/>
    </row>
    <row r="1380" spans="3:15" x14ac:dyDescent="0.3">
      <c r="C1380" s="12"/>
      <c r="D1380" s="12"/>
      <c r="E1380" s="12"/>
      <c r="F1380" s="12"/>
      <c r="H1380" s="12"/>
      <c r="K1380" s="12"/>
      <c r="L1380" s="12"/>
      <c r="N1380" s="12"/>
      <c r="O1380" s="12"/>
    </row>
    <row r="1381" spans="3:15" x14ac:dyDescent="0.3">
      <c r="C1381" s="12"/>
      <c r="D1381" s="12"/>
      <c r="E1381" s="12"/>
      <c r="F1381" s="12"/>
      <c r="H1381" s="12"/>
      <c r="K1381" s="12"/>
      <c r="L1381" s="12"/>
      <c r="N1381" s="12"/>
      <c r="O1381" s="12"/>
    </row>
    <row r="1382" spans="3:15" x14ac:dyDescent="0.3">
      <c r="C1382" s="12"/>
      <c r="D1382" s="12"/>
      <c r="E1382" s="12"/>
      <c r="F1382" s="12"/>
      <c r="H1382" s="12"/>
      <c r="K1382" s="12"/>
      <c r="L1382" s="12"/>
      <c r="N1382" s="12"/>
      <c r="O1382" s="12"/>
    </row>
    <row r="1383" spans="3:15" x14ac:dyDescent="0.3">
      <c r="C1383" s="12"/>
      <c r="D1383" s="12"/>
      <c r="E1383" s="12"/>
      <c r="F1383" s="12"/>
      <c r="H1383" s="12"/>
      <c r="K1383" s="12"/>
      <c r="L1383" s="12"/>
      <c r="N1383" s="12"/>
      <c r="O1383" s="12"/>
    </row>
    <row r="1384" spans="3:15" x14ac:dyDescent="0.3">
      <c r="C1384" s="12"/>
      <c r="D1384" s="12"/>
      <c r="E1384" s="12"/>
      <c r="F1384" s="12"/>
      <c r="H1384" s="12"/>
      <c r="K1384" s="12"/>
      <c r="L1384" s="12"/>
      <c r="N1384" s="12"/>
      <c r="O1384" s="12"/>
    </row>
    <row r="1385" spans="3:15" x14ac:dyDescent="0.3">
      <c r="C1385" s="12"/>
      <c r="D1385" s="12"/>
      <c r="E1385" s="12"/>
      <c r="F1385" s="12"/>
      <c r="H1385" s="12"/>
      <c r="K1385" s="12"/>
      <c r="L1385" s="12"/>
      <c r="N1385" s="12"/>
      <c r="O1385" s="12"/>
    </row>
    <row r="1386" spans="3:15" x14ac:dyDescent="0.3">
      <c r="C1386" s="12"/>
      <c r="D1386" s="12"/>
      <c r="E1386" s="12"/>
      <c r="F1386" s="12"/>
      <c r="H1386" s="12"/>
      <c r="K1386" s="12"/>
      <c r="L1386" s="12"/>
      <c r="N1386" s="12"/>
      <c r="O1386" s="12"/>
    </row>
    <row r="1387" spans="3:15" x14ac:dyDescent="0.3">
      <c r="C1387" s="12"/>
      <c r="D1387" s="12"/>
      <c r="E1387" s="12"/>
      <c r="F1387" s="12"/>
      <c r="H1387" s="12"/>
      <c r="K1387" s="12"/>
      <c r="L1387" s="12"/>
      <c r="N1387" s="12"/>
      <c r="O1387" s="12"/>
    </row>
    <row r="1388" spans="3:15" x14ac:dyDescent="0.3">
      <c r="C1388" s="12"/>
      <c r="D1388" s="12"/>
      <c r="E1388" s="12"/>
      <c r="F1388" s="12"/>
      <c r="H1388" s="12"/>
      <c r="K1388" s="12"/>
      <c r="L1388" s="12"/>
      <c r="N1388" s="12"/>
      <c r="O1388" s="12"/>
    </row>
    <row r="1389" spans="3:15" x14ac:dyDescent="0.3">
      <c r="C1389" s="12"/>
      <c r="D1389" s="12"/>
      <c r="E1389" s="12"/>
      <c r="F1389" s="12"/>
      <c r="H1389" s="12"/>
      <c r="K1389" s="12"/>
      <c r="L1389" s="12"/>
      <c r="N1389" s="12"/>
      <c r="O1389" s="12"/>
    </row>
    <row r="1390" spans="3:15" x14ac:dyDescent="0.3">
      <c r="C1390" s="12"/>
      <c r="D1390" s="12"/>
      <c r="E1390" s="12"/>
      <c r="F1390" s="12"/>
      <c r="H1390" s="12"/>
      <c r="K1390" s="12"/>
      <c r="L1390" s="12"/>
      <c r="N1390" s="12"/>
      <c r="O1390" s="12"/>
    </row>
    <row r="1391" spans="3:15" x14ac:dyDescent="0.3">
      <c r="C1391" s="12"/>
      <c r="D1391" s="12"/>
      <c r="E1391" s="12"/>
      <c r="F1391" s="12"/>
      <c r="H1391" s="12"/>
      <c r="K1391" s="12"/>
      <c r="L1391" s="12"/>
      <c r="N1391" s="12"/>
      <c r="O1391" s="12"/>
    </row>
    <row r="1392" spans="3:15" x14ac:dyDescent="0.3">
      <c r="C1392" s="12"/>
      <c r="D1392" s="12"/>
      <c r="E1392" s="12"/>
      <c r="F1392" s="12"/>
      <c r="H1392" s="12"/>
      <c r="K1392" s="12"/>
      <c r="L1392" s="12"/>
      <c r="N1392" s="12"/>
      <c r="O1392" s="12"/>
    </row>
    <row r="1393" spans="3:15" x14ac:dyDescent="0.3">
      <c r="C1393" s="12"/>
      <c r="D1393" s="12"/>
      <c r="E1393" s="12"/>
      <c r="F1393" s="12"/>
      <c r="H1393" s="12"/>
      <c r="K1393" s="12"/>
      <c r="L1393" s="12"/>
      <c r="N1393" s="12"/>
      <c r="O1393" s="12"/>
    </row>
    <row r="1394" spans="3:15" x14ac:dyDescent="0.3">
      <c r="C1394" s="12"/>
      <c r="D1394" s="12"/>
      <c r="E1394" s="12"/>
      <c r="F1394" s="12"/>
      <c r="H1394" s="12"/>
      <c r="K1394" s="12"/>
      <c r="L1394" s="12"/>
      <c r="N1394" s="12"/>
      <c r="O1394" s="12"/>
    </row>
    <row r="1395" spans="3:15" x14ac:dyDescent="0.3">
      <c r="C1395" s="12"/>
      <c r="D1395" s="12"/>
      <c r="E1395" s="12"/>
      <c r="F1395" s="12"/>
      <c r="H1395" s="12"/>
      <c r="K1395" s="12"/>
      <c r="L1395" s="12"/>
      <c r="N1395" s="12"/>
      <c r="O1395" s="12"/>
    </row>
    <row r="1396" spans="3:15" x14ac:dyDescent="0.3">
      <c r="C1396" s="12"/>
      <c r="D1396" s="12"/>
      <c r="E1396" s="12"/>
      <c r="F1396" s="12"/>
      <c r="H1396" s="12"/>
      <c r="K1396" s="12"/>
      <c r="L1396" s="12"/>
      <c r="N1396" s="12"/>
      <c r="O1396" s="12"/>
    </row>
    <row r="1397" spans="3:15" x14ac:dyDescent="0.3">
      <c r="C1397" s="12"/>
      <c r="D1397" s="12"/>
      <c r="E1397" s="12"/>
      <c r="F1397" s="12"/>
      <c r="H1397" s="12"/>
      <c r="K1397" s="12"/>
      <c r="L1397" s="12"/>
      <c r="N1397" s="12"/>
      <c r="O1397" s="12"/>
    </row>
    <row r="1398" spans="3:15" x14ac:dyDescent="0.3">
      <c r="C1398" s="12"/>
      <c r="D1398" s="12"/>
      <c r="E1398" s="12"/>
      <c r="F1398" s="12"/>
      <c r="H1398" s="12"/>
      <c r="K1398" s="12"/>
      <c r="L1398" s="12"/>
      <c r="N1398" s="12"/>
      <c r="O1398" s="12"/>
    </row>
    <row r="1399" spans="3:15" x14ac:dyDescent="0.3">
      <c r="C1399" s="12"/>
      <c r="D1399" s="12"/>
      <c r="E1399" s="12"/>
      <c r="F1399" s="12"/>
      <c r="H1399" s="12"/>
      <c r="K1399" s="12"/>
      <c r="L1399" s="12"/>
      <c r="N1399" s="12"/>
      <c r="O1399" s="12"/>
    </row>
    <row r="1400" spans="3:15" x14ac:dyDescent="0.3">
      <c r="C1400" s="12"/>
      <c r="D1400" s="12"/>
      <c r="E1400" s="12"/>
      <c r="F1400" s="12"/>
      <c r="H1400" s="12"/>
      <c r="K1400" s="12"/>
      <c r="L1400" s="12"/>
      <c r="N1400" s="12"/>
      <c r="O1400" s="12"/>
    </row>
    <row r="1401" spans="3:15" x14ac:dyDescent="0.3">
      <c r="C1401" s="12"/>
      <c r="D1401" s="12"/>
      <c r="E1401" s="12"/>
      <c r="F1401" s="12"/>
      <c r="H1401" s="12"/>
      <c r="K1401" s="12"/>
      <c r="L1401" s="12"/>
      <c r="N1401" s="12"/>
      <c r="O1401" s="12"/>
    </row>
    <row r="1402" spans="3:15" x14ac:dyDescent="0.3">
      <c r="C1402" s="12"/>
      <c r="D1402" s="12"/>
      <c r="E1402" s="12"/>
      <c r="F1402" s="12"/>
      <c r="H1402" s="12"/>
      <c r="K1402" s="12"/>
      <c r="L1402" s="12"/>
      <c r="N1402" s="12"/>
      <c r="O1402" s="12"/>
    </row>
    <row r="1403" spans="3:15" x14ac:dyDescent="0.3">
      <c r="C1403" s="12"/>
      <c r="D1403" s="12"/>
      <c r="E1403" s="12"/>
      <c r="F1403" s="12"/>
      <c r="H1403" s="12"/>
      <c r="K1403" s="12"/>
      <c r="L1403" s="12"/>
      <c r="N1403" s="12"/>
      <c r="O1403" s="12"/>
    </row>
    <row r="1404" spans="3:15" x14ac:dyDescent="0.3">
      <c r="C1404" s="12"/>
      <c r="D1404" s="12"/>
      <c r="E1404" s="12"/>
      <c r="F1404" s="12"/>
      <c r="H1404" s="12"/>
      <c r="K1404" s="12"/>
      <c r="L1404" s="12"/>
      <c r="N1404" s="12"/>
      <c r="O1404" s="12"/>
    </row>
    <row r="1405" spans="3:15" x14ac:dyDescent="0.3">
      <c r="C1405" s="12"/>
      <c r="D1405" s="12"/>
      <c r="E1405" s="12"/>
      <c r="F1405" s="12"/>
      <c r="H1405" s="12"/>
      <c r="K1405" s="12"/>
      <c r="L1405" s="12"/>
      <c r="N1405" s="12"/>
      <c r="O1405" s="12"/>
    </row>
    <row r="1406" spans="3:15" x14ac:dyDescent="0.3">
      <c r="C1406" s="12"/>
      <c r="D1406" s="12"/>
      <c r="E1406" s="12"/>
      <c r="F1406" s="12"/>
      <c r="H1406" s="12"/>
      <c r="K1406" s="12"/>
      <c r="L1406" s="12"/>
      <c r="N1406" s="12"/>
      <c r="O1406" s="12"/>
    </row>
    <row r="1407" spans="3:15" x14ac:dyDescent="0.3">
      <c r="C1407" s="12"/>
      <c r="D1407" s="12"/>
      <c r="E1407" s="12"/>
      <c r="F1407" s="12"/>
      <c r="H1407" s="12"/>
      <c r="K1407" s="12"/>
      <c r="L1407" s="12"/>
      <c r="N1407" s="12"/>
      <c r="O1407" s="12"/>
    </row>
    <row r="1408" spans="3:15" x14ac:dyDescent="0.3">
      <c r="C1408" s="12"/>
      <c r="D1408" s="12"/>
      <c r="E1408" s="12"/>
      <c r="F1408" s="12"/>
      <c r="H1408" s="12"/>
      <c r="K1408" s="12"/>
      <c r="L1408" s="12"/>
      <c r="N1408" s="12"/>
      <c r="O1408" s="12"/>
    </row>
    <row r="1409" spans="3:15" x14ac:dyDescent="0.3">
      <c r="C1409" s="12"/>
      <c r="D1409" s="12"/>
      <c r="E1409" s="12"/>
      <c r="F1409" s="12"/>
      <c r="H1409" s="12"/>
      <c r="K1409" s="12"/>
      <c r="L1409" s="12"/>
      <c r="N1409" s="12"/>
      <c r="O1409" s="12"/>
    </row>
    <row r="1410" spans="3:15" x14ac:dyDescent="0.3">
      <c r="C1410" s="12"/>
      <c r="D1410" s="12"/>
      <c r="E1410" s="12"/>
      <c r="F1410" s="12"/>
      <c r="H1410" s="12"/>
      <c r="K1410" s="12"/>
      <c r="L1410" s="12"/>
      <c r="N1410" s="12"/>
      <c r="O1410" s="12"/>
    </row>
    <row r="1411" spans="3:15" x14ac:dyDescent="0.3">
      <c r="C1411" s="12"/>
      <c r="D1411" s="12"/>
      <c r="E1411" s="12"/>
      <c r="F1411" s="12"/>
      <c r="H1411" s="12"/>
      <c r="K1411" s="12"/>
      <c r="L1411" s="12"/>
      <c r="N1411" s="12"/>
      <c r="O1411" s="12"/>
    </row>
    <row r="1412" spans="3:15" x14ac:dyDescent="0.3">
      <c r="C1412" s="12"/>
      <c r="D1412" s="12"/>
      <c r="E1412" s="12"/>
      <c r="F1412" s="12"/>
      <c r="H1412" s="12"/>
      <c r="K1412" s="12"/>
      <c r="L1412" s="12"/>
      <c r="N1412" s="12"/>
      <c r="O1412" s="12"/>
    </row>
    <row r="1413" spans="3:15" x14ac:dyDescent="0.3">
      <c r="C1413" s="12"/>
      <c r="D1413" s="12"/>
      <c r="E1413" s="12"/>
      <c r="F1413" s="12"/>
      <c r="H1413" s="12"/>
      <c r="K1413" s="12"/>
      <c r="L1413" s="12"/>
      <c r="N1413" s="12"/>
      <c r="O1413" s="12"/>
    </row>
    <row r="1414" spans="3:15" x14ac:dyDescent="0.3">
      <c r="C1414" s="12"/>
      <c r="D1414" s="12"/>
      <c r="E1414" s="12"/>
      <c r="F1414" s="12"/>
      <c r="H1414" s="12"/>
      <c r="K1414" s="12"/>
      <c r="L1414" s="12"/>
      <c r="N1414" s="12"/>
      <c r="O1414" s="12"/>
    </row>
    <row r="1415" spans="3:15" x14ac:dyDescent="0.3">
      <c r="C1415" s="12"/>
      <c r="D1415" s="12"/>
      <c r="E1415" s="12"/>
      <c r="F1415" s="12"/>
      <c r="H1415" s="12"/>
      <c r="K1415" s="12"/>
      <c r="L1415" s="12"/>
      <c r="N1415" s="12"/>
      <c r="O1415" s="12"/>
    </row>
    <row r="1416" spans="3:15" x14ac:dyDescent="0.3">
      <c r="C1416" s="12"/>
      <c r="D1416" s="12"/>
      <c r="E1416" s="12"/>
      <c r="F1416" s="12"/>
      <c r="H1416" s="12"/>
      <c r="K1416" s="12"/>
      <c r="L1416" s="12"/>
      <c r="N1416" s="12"/>
      <c r="O1416" s="12"/>
    </row>
    <row r="1417" spans="3:15" x14ac:dyDescent="0.3">
      <c r="C1417" s="12"/>
      <c r="D1417" s="12"/>
      <c r="E1417" s="12"/>
      <c r="F1417" s="12"/>
      <c r="H1417" s="12"/>
      <c r="K1417" s="12"/>
      <c r="L1417" s="12"/>
      <c r="N1417" s="12"/>
      <c r="O1417" s="12"/>
    </row>
    <row r="1418" spans="3:15" x14ac:dyDescent="0.3">
      <c r="C1418" s="12"/>
      <c r="D1418" s="12"/>
      <c r="E1418" s="12"/>
      <c r="F1418" s="12"/>
      <c r="H1418" s="12"/>
      <c r="K1418" s="12"/>
      <c r="L1418" s="12"/>
      <c r="N1418" s="12"/>
      <c r="O1418" s="12"/>
    </row>
    <row r="1419" spans="3:15" x14ac:dyDescent="0.3">
      <c r="C1419" s="12"/>
      <c r="D1419" s="12"/>
      <c r="E1419" s="12"/>
      <c r="F1419" s="12"/>
      <c r="H1419" s="12"/>
      <c r="K1419" s="12"/>
      <c r="L1419" s="12"/>
      <c r="N1419" s="12"/>
      <c r="O1419" s="12"/>
    </row>
    <row r="1420" spans="3:15" x14ac:dyDescent="0.3">
      <c r="C1420" s="12"/>
      <c r="D1420" s="12"/>
      <c r="E1420" s="12"/>
      <c r="F1420" s="12"/>
      <c r="H1420" s="12"/>
      <c r="K1420" s="12"/>
      <c r="L1420" s="12"/>
      <c r="N1420" s="12"/>
      <c r="O1420" s="12"/>
    </row>
    <row r="1421" spans="3:15" x14ac:dyDescent="0.3">
      <c r="C1421" s="12"/>
      <c r="D1421" s="12"/>
      <c r="E1421" s="12"/>
      <c r="F1421" s="12"/>
      <c r="H1421" s="12"/>
      <c r="K1421" s="12"/>
      <c r="L1421" s="12"/>
      <c r="N1421" s="12"/>
      <c r="O1421" s="12"/>
    </row>
    <row r="1422" spans="3:15" x14ac:dyDescent="0.3">
      <c r="C1422" s="12"/>
      <c r="D1422" s="12"/>
      <c r="E1422" s="12"/>
      <c r="F1422" s="12"/>
      <c r="H1422" s="12"/>
      <c r="K1422" s="12"/>
      <c r="L1422" s="12"/>
      <c r="N1422" s="12"/>
      <c r="O1422" s="12"/>
    </row>
    <row r="1423" spans="3:15" x14ac:dyDescent="0.3">
      <c r="C1423" s="12"/>
      <c r="D1423" s="12"/>
      <c r="E1423" s="12"/>
      <c r="F1423" s="12"/>
      <c r="H1423" s="12"/>
      <c r="K1423" s="12"/>
      <c r="L1423" s="12"/>
      <c r="N1423" s="12"/>
      <c r="O1423" s="12"/>
    </row>
    <row r="1424" spans="3:15" x14ac:dyDescent="0.3">
      <c r="C1424" s="12"/>
      <c r="D1424" s="12"/>
      <c r="E1424" s="12"/>
      <c r="F1424" s="12"/>
      <c r="H1424" s="12"/>
      <c r="K1424" s="12"/>
      <c r="L1424" s="12"/>
      <c r="N1424" s="12"/>
      <c r="O1424" s="12"/>
    </row>
    <row r="1425" spans="3:15" x14ac:dyDescent="0.3">
      <c r="C1425" s="12"/>
      <c r="D1425" s="12"/>
      <c r="E1425" s="12"/>
      <c r="F1425" s="12"/>
      <c r="H1425" s="12"/>
      <c r="K1425" s="12"/>
      <c r="L1425" s="12"/>
      <c r="N1425" s="12"/>
      <c r="O1425" s="12"/>
    </row>
    <row r="1426" spans="3:15" x14ac:dyDescent="0.3">
      <c r="C1426" s="12"/>
      <c r="D1426" s="12"/>
      <c r="E1426" s="12"/>
      <c r="F1426" s="12"/>
      <c r="H1426" s="12"/>
      <c r="K1426" s="12"/>
      <c r="L1426" s="12"/>
      <c r="N1426" s="12"/>
      <c r="O1426" s="12"/>
    </row>
    <row r="1427" spans="3:15" x14ac:dyDescent="0.3">
      <c r="C1427" s="12"/>
      <c r="D1427" s="12"/>
      <c r="E1427" s="12"/>
      <c r="F1427" s="12"/>
      <c r="H1427" s="12"/>
      <c r="K1427" s="12"/>
      <c r="L1427" s="12"/>
      <c r="N1427" s="12"/>
      <c r="O1427" s="12"/>
    </row>
    <row r="1428" spans="3:15" x14ac:dyDescent="0.3">
      <c r="C1428" s="12"/>
      <c r="D1428" s="12"/>
      <c r="E1428" s="12"/>
      <c r="F1428" s="12"/>
      <c r="H1428" s="12"/>
      <c r="K1428" s="12"/>
      <c r="L1428" s="12"/>
      <c r="N1428" s="12"/>
      <c r="O1428" s="12"/>
    </row>
    <row r="1429" spans="3:15" x14ac:dyDescent="0.3">
      <c r="C1429" s="12"/>
      <c r="D1429" s="12"/>
      <c r="E1429" s="12"/>
      <c r="F1429" s="12"/>
      <c r="H1429" s="12"/>
      <c r="K1429" s="12"/>
      <c r="L1429" s="12"/>
      <c r="N1429" s="12"/>
      <c r="O1429" s="12"/>
    </row>
    <row r="1430" spans="3:15" x14ac:dyDescent="0.3">
      <c r="C1430" s="12"/>
      <c r="D1430" s="12"/>
      <c r="E1430" s="12"/>
      <c r="F1430" s="12"/>
      <c r="H1430" s="12"/>
      <c r="K1430" s="12"/>
      <c r="L1430" s="12"/>
      <c r="N1430" s="12"/>
      <c r="O1430" s="12"/>
    </row>
    <row r="1431" spans="3:15" x14ac:dyDescent="0.3">
      <c r="C1431" s="12"/>
      <c r="D1431" s="12"/>
      <c r="E1431" s="12"/>
      <c r="F1431" s="12"/>
      <c r="H1431" s="12"/>
      <c r="K1431" s="12"/>
      <c r="L1431" s="12"/>
      <c r="N1431" s="12"/>
      <c r="O1431" s="12"/>
    </row>
    <row r="1432" spans="3:15" x14ac:dyDescent="0.3">
      <c r="C1432" s="12"/>
      <c r="D1432" s="12"/>
      <c r="E1432" s="12"/>
      <c r="F1432" s="12"/>
      <c r="H1432" s="12"/>
      <c r="K1432" s="12"/>
      <c r="L1432" s="12"/>
      <c r="N1432" s="12"/>
      <c r="O1432" s="12"/>
    </row>
    <row r="1433" spans="3:15" x14ac:dyDescent="0.3">
      <c r="C1433" s="12"/>
      <c r="D1433" s="12"/>
      <c r="E1433" s="12"/>
      <c r="F1433" s="12"/>
      <c r="H1433" s="12"/>
      <c r="K1433" s="12"/>
      <c r="L1433" s="12"/>
      <c r="N1433" s="12"/>
      <c r="O1433" s="12"/>
    </row>
    <row r="1434" spans="3:15" x14ac:dyDescent="0.3">
      <c r="C1434" s="12"/>
      <c r="D1434" s="12"/>
      <c r="E1434" s="12"/>
      <c r="F1434" s="12"/>
      <c r="H1434" s="12"/>
      <c r="K1434" s="12"/>
      <c r="L1434" s="12"/>
      <c r="N1434" s="12"/>
      <c r="O1434" s="12"/>
    </row>
    <row r="1435" spans="3:15" x14ac:dyDescent="0.3">
      <c r="C1435" s="12"/>
      <c r="D1435" s="12"/>
      <c r="E1435" s="12"/>
      <c r="F1435" s="12"/>
      <c r="H1435" s="12"/>
      <c r="K1435" s="12"/>
      <c r="L1435" s="12"/>
      <c r="N1435" s="12"/>
      <c r="O1435" s="12"/>
    </row>
    <row r="1436" spans="3:15" x14ac:dyDescent="0.3">
      <c r="C1436" s="12"/>
      <c r="D1436" s="12"/>
      <c r="E1436" s="12"/>
      <c r="F1436" s="12"/>
      <c r="H1436" s="12"/>
      <c r="K1436" s="12"/>
      <c r="L1436" s="12"/>
      <c r="N1436" s="12"/>
      <c r="O1436" s="12"/>
    </row>
    <row r="1437" spans="3:15" x14ac:dyDescent="0.3">
      <c r="C1437" s="12"/>
      <c r="D1437" s="12"/>
      <c r="E1437" s="12"/>
      <c r="F1437" s="12"/>
      <c r="H1437" s="12"/>
      <c r="K1437" s="12"/>
      <c r="L1437" s="12"/>
      <c r="N1437" s="12"/>
      <c r="O1437" s="12"/>
    </row>
    <row r="1438" spans="3:15" x14ac:dyDescent="0.3">
      <c r="C1438" s="12"/>
      <c r="D1438" s="12"/>
      <c r="E1438" s="12"/>
      <c r="F1438" s="12"/>
      <c r="H1438" s="12"/>
      <c r="K1438" s="12"/>
      <c r="L1438" s="12"/>
      <c r="N1438" s="12"/>
      <c r="O1438" s="12"/>
    </row>
    <row r="1439" spans="3:15" x14ac:dyDescent="0.3">
      <c r="C1439" s="12"/>
      <c r="D1439" s="12"/>
      <c r="E1439" s="12"/>
      <c r="F1439" s="12"/>
      <c r="H1439" s="12"/>
      <c r="K1439" s="12"/>
      <c r="L1439" s="12"/>
      <c r="N1439" s="12"/>
      <c r="O1439" s="12"/>
    </row>
    <row r="1440" spans="3:15" x14ac:dyDescent="0.3">
      <c r="C1440" s="12"/>
      <c r="D1440" s="12"/>
      <c r="E1440" s="12"/>
      <c r="F1440" s="12"/>
      <c r="H1440" s="12"/>
      <c r="K1440" s="12"/>
      <c r="L1440" s="12"/>
      <c r="N1440" s="12"/>
      <c r="O1440" s="12"/>
    </row>
    <row r="1441" spans="3:15" x14ac:dyDescent="0.3">
      <c r="C1441" s="12"/>
      <c r="D1441" s="12"/>
      <c r="E1441" s="12"/>
      <c r="F1441" s="12"/>
      <c r="H1441" s="12"/>
      <c r="K1441" s="12"/>
      <c r="L1441" s="12"/>
      <c r="N1441" s="12"/>
      <c r="O1441" s="12"/>
    </row>
    <row r="1442" spans="3:15" x14ac:dyDescent="0.3">
      <c r="C1442" s="12"/>
      <c r="D1442" s="12"/>
      <c r="E1442" s="12"/>
      <c r="F1442" s="12"/>
      <c r="H1442" s="12"/>
      <c r="K1442" s="12"/>
      <c r="L1442" s="12"/>
      <c r="N1442" s="12"/>
      <c r="O1442" s="12"/>
    </row>
    <row r="1443" spans="3:15" x14ac:dyDescent="0.3">
      <c r="C1443" s="12"/>
      <c r="D1443" s="12"/>
      <c r="E1443" s="12"/>
      <c r="F1443" s="12"/>
      <c r="H1443" s="12"/>
      <c r="K1443" s="12"/>
      <c r="L1443" s="12"/>
      <c r="N1443" s="12"/>
      <c r="O1443" s="12"/>
    </row>
    <row r="1444" spans="3:15" x14ac:dyDescent="0.3">
      <c r="C1444" s="12"/>
      <c r="D1444" s="12"/>
      <c r="E1444" s="12"/>
      <c r="F1444" s="12"/>
      <c r="H1444" s="12"/>
      <c r="K1444" s="12"/>
      <c r="L1444" s="12"/>
      <c r="N1444" s="12"/>
      <c r="O1444" s="12"/>
    </row>
    <row r="1445" spans="3:15" x14ac:dyDescent="0.3">
      <c r="C1445" s="12"/>
      <c r="D1445" s="12"/>
      <c r="E1445" s="12"/>
      <c r="F1445" s="12"/>
      <c r="H1445" s="12"/>
      <c r="K1445" s="12"/>
      <c r="L1445" s="12"/>
      <c r="N1445" s="12"/>
      <c r="O1445" s="12"/>
    </row>
    <row r="1446" spans="3:15" x14ac:dyDescent="0.3">
      <c r="C1446" s="12"/>
      <c r="D1446" s="12"/>
      <c r="E1446" s="12"/>
      <c r="F1446" s="12"/>
      <c r="H1446" s="12"/>
      <c r="K1446" s="12"/>
      <c r="L1446" s="12"/>
      <c r="N1446" s="12"/>
      <c r="O1446" s="12"/>
    </row>
    <row r="1447" spans="3:15" x14ac:dyDescent="0.3">
      <c r="C1447" s="12"/>
      <c r="D1447" s="12"/>
      <c r="E1447" s="12"/>
      <c r="F1447" s="12"/>
      <c r="H1447" s="12"/>
      <c r="K1447" s="12"/>
      <c r="L1447" s="12"/>
      <c r="N1447" s="12"/>
      <c r="O1447" s="12"/>
    </row>
    <row r="1448" spans="3:15" x14ac:dyDescent="0.3">
      <c r="C1448" s="12"/>
      <c r="D1448" s="12"/>
      <c r="E1448" s="12"/>
      <c r="F1448" s="12"/>
      <c r="H1448" s="12"/>
      <c r="K1448" s="12"/>
      <c r="L1448" s="12"/>
      <c r="N1448" s="12"/>
      <c r="O1448" s="12"/>
    </row>
    <row r="1449" spans="3:15" x14ac:dyDescent="0.3">
      <c r="C1449" s="12"/>
      <c r="D1449" s="12"/>
      <c r="E1449" s="12"/>
      <c r="F1449" s="12"/>
      <c r="H1449" s="12"/>
      <c r="K1449" s="12"/>
      <c r="L1449" s="12"/>
      <c r="N1449" s="12"/>
      <c r="O1449" s="12"/>
    </row>
    <row r="1450" spans="3:15" x14ac:dyDescent="0.3">
      <c r="C1450" s="12"/>
      <c r="D1450" s="12"/>
      <c r="E1450" s="12"/>
      <c r="F1450" s="12"/>
      <c r="H1450" s="12"/>
      <c r="K1450" s="12"/>
      <c r="L1450" s="12"/>
      <c r="N1450" s="12"/>
      <c r="O1450" s="12"/>
    </row>
    <row r="1451" spans="3:15" x14ac:dyDescent="0.3">
      <c r="C1451" s="12"/>
      <c r="D1451" s="12"/>
      <c r="E1451" s="12"/>
      <c r="F1451" s="12"/>
      <c r="H1451" s="12"/>
      <c r="K1451" s="12"/>
      <c r="L1451" s="12"/>
      <c r="N1451" s="12"/>
      <c r="O1451" s="12"/>
    </row>
    <row r="1452" spans="3:15" x14ac:dyDescent="0.3">
      <c r="C1452" s="12"/>
      <c r="D1452" s="12"/>
      <c r="E1452" s="12"/>
      <c r="F1452" s="12"/>
      <c r="H1452" s="12"/>
      <c r="K1452" s="12"/>
      <c r="L1452" s="12"/>
      <c r="N1452" s="12"/>
      <c r="O1452" s="12"/>
    </row>
    <row r="1453" spans="3:15" x14ac:dyDescent="0.3">
      <c r="C1453" s="12"/>
      <c r="D1453" s="12"/>
      <c r="E1453" s="12"/>
      <c r="F1453" s="12"/>
      <c r="H1453" s="12"/>
      <c r="K1453" s="12"/>
      <c r="L1453" s="12"/>
      <c r="N1453" s="12"/>
      <c r="O1453" s="12"/>
    </row>
    <row r="1454" spans="3:15" x14ac:dyDescent="0.3">
      <c r="C1454" s="12"/>
      <c r="D1454" s="12"/>
      <c r="E1454" s="12"/>
      <c r="F1454" s="12"/>
      <c r="H1454" s="12"/>
      <c r="K1454" s="12"/>
      <c r="L1454" s="12"/>
      <c r="N1454" s="12"/>
      <c r="O1454" s="12"/>
    </row>
    <row r="1455" spans="3:15" x14ac:dyDescent="0.3">
      <c r="C1455" s="12"/>
      <c r="D1455" s="12"/>
      <c r="E1455" s="12"/>
      <c r="F1455" s="12"/>
      <c r="H1455" s="12"/>
      <c r="K1455" s="12"/>
      <c r="L1455" s="12"/>
      <c r="N1455" s="12"/>
      <c r="O1455" s="12"/>
    </row>
    <row r="1456" spans="3:15" x14ac:dyDescent="0.3">
      <c r="C1456" s="12"/>
      <c r="D1456" s="12"/>
      <c r="E1456" s="12"/>
      <c r="F1456" s="12"/>
      <c r="H1456" s="12"/>
      <c r="K1456" s="12"/>
      <c r="L1456" s="12"/>
      <c r="N1456" s="12"/>
      <c r="O1456" s="12"/>
    </row>
    <row r="1457" spans="3:15" x14ac:dyDescent="0.3">
      <c r="C1457" s="12"/>
      <c r="D1457" s="12"/>
      <c r="E1457" s="12"/>
      <c r="F1457" s="12"/>
      <c r="H1457" s="12"/>
      <c r="K1457" s="12"/>
      <c r="L1457" s="12"/>
      <c r="N1457" s="12"/>
      <c r="O1457" s="12"/>
    </row>
    <row r="1458" spans="3:15" x14ac:dyDescent="0.3">
      <c r="C1458" s="12"/>
      <c r="D1458" s="12"/>
      <c r="E1458" s="12"/>
      <c r="F1458" s="12"/>
      <c r="H1458" s="12"/>
      <c r="K1458" s="12"/>
      <c r="L1458" s="12"/>
      <c r="N1458" s="12"/>
      <c r="O1458" s="12"/>
    </row>
    <row r="1459" spans="3:15" x14ac:dyDescent="0.3">
      <c r="C1459" s="12"/>
      <c r="D1459" s="12"/>
      <c r="E1459" s="12"/>
      <c r="F1459" s="12"/>
      <c r="H1459" s="12"/>
      <c r="K1459" s="12"/>
      <c r="L1459" s="12"/>
      <c r="N1459" s="12"/>
      <c r="O1459" s="12"/>
    </row>
    <row r="1460" spans="3:15" x14ac:dyDescent="0.3">
      <c r="C1460" s="12"/>
      <c r="D1460" s="12"/>
      <c r="E1460" s="12"/>
      <c r="F1460" s="12"/>
      <c r="H1460" s="12"/>
      <c r="K1460" s="12"/>
      <c r="L1460" s="12"/>
      <c r="N1460" s="12"/>
      <c r="O1460" s="12"/>
    </row>
    <row r="1461" spans="3:15" x14ac:dyDescent="0.3">
      <c r="C1461" s="12"/>
      <c r="D1461" s="12"/>
      <c r="E1461" s="12"/>
      <c r="F1461" s="12"/>
      <c r="H1461" s="12"/>
      <c r="K1461" s="12"/>
      <c r="L1461" s="12"/>
      <c r="N1461" s="12"/>
      <c r="O1461" s="12"/>
    </row>
    <row r="1462" spans="3:15" x14ac:dyDescent="0.3">
      <c r="C1462" s="12"/>
      <c r="D1462" s="12"/>
      <c r="E1462" s="12"/>
      <c r="F1462" s="12"/>
      <c r="H1462" s="12"/>
      <c r="K1462" s="12"/>
      <c r="L1462" s="12"/>
      <c r="N1462" s="12"/>
      <c r="O1462" s="12"/>
    </row>
    <row r="1463" spans="3:15" x14ac:dyDescent="0.3">
      <c r="C1463" s="12"/>
      <c r="D1463" s="12"/>
      <c r="E1463" s="12"/>
      <c r="F1463" s="12"/>
      <c r="H1463" s="12"/>
      <c r="K1463" s="12"/>
      <c r="L1463" s="12"/>
      <c r="N1463" s="12"/>
      <c r="O1463" s="12"/>
    </row>
    <row r="1464" spans="3:15" x14ac:dyDescent="0.3">
      <c r="C1464" s="12"/>
      <c r="D1464" s="12"/>
      <c r="E1464" s="12"/>
      <c r="F1464" s="12"/>
      <c r="H1464" s="12"/>
      <c r="K1464" s="12"/>
      <c r="L1464" s="12"/>
      <c r="N1464" s="12"/>
      <c r="O1464" s="12"/>
    </row>
    <row r="1465" spans="3:15" x14ac:dyDescent="0.3">
      <c r="C1465" s="12"/>
      <c r="D1465" s="12"/>
      <c r="E1465" s="12"/>
      <c r="F1465" s="12"/>
      <c r="H1465" s="12"/>
      <c r="K1465" s="12"/>
      <c r="L1465" s="12"/>
      <c r="N1465" s="12"/>
      <c r="O1465" s="12"/>
    </row>
    <row r="1466" spans="3:15" x14ac:dyDescent="0.3">
      <c r="C1466" s="12"/>
      <c r="D1466" s="12"/>
      <c r="E1466" s="12"/>
      <c r="F1466" s="12"/>
      <c r="H1466" s="12"/>
      <c r="K1466" s="12"/>
      <c r="L1466" s="12"/>
      <c r="N1466" s="12"/>
      <c r="O1466" s="12"/>
    </row>
    <row r="1467" spans="3:15" x14ac:dyDescent="0.3">
      <c r="C1467" s="12"/>
      <c r="D1467" s="12"/>
      <c r="E1467" s="12"/>
      <c r="F1467" s="12"/>
      <c r="H1467" s="12"/>
      <c r="K1467" s="12"/>
      <c r="L1467" s="12"/>
      <c r="N1467" s="12"/>
      <c r="O1467" s="12"/>
    </row>
    <row r="1468" spans="3:15" x14ac:dyDescent="0.3">
      <c r="C1468" s="12"/>
      <c r="D1468" s="12"/>
      <c r="E1468" s="12"/>
      <c r="F1468" s="12"/>
      <c r="H1468" s="12"/>
      <c r="K1468" s="12"/>
      <c r="L1468" s="12"/>
      <c r="N1468" s="12"/>
      <c r="O1468" s="12"/>
    </row>
    <row r="1469" spans="3:15" x14ac:dyDescent="0.3">
      <c r="C1469" s="12"/>
      <c r="D1469" s="12"/>
      <c r="E1469" s="12"/>
      <c r="F1469" s="12"/>
      <c r="H1469" s="12"/>
      <c r="K1469" s="12"/>
      <c r="L1469" s="12"/>
      <c r="N1469" s="12"/>
      <c r="O1469" s="12"/>
    </row>
    <row r="1470" spans="3:15" x14ac:dyDescent="0.3">
      <c r="C1470" s="12"/>
      <c r="D1470" s="12"/>
      <c r="E1470" s="12"/>
      <c r="F1470" s="12"/>
      <c r="H1470" s="12"/>
      <c r="K1470" s="12"/>
      <c r="L1470" s="12"/>
      <c r="N1470" s="12"/>
      <c r="O1470" s="12"/>
    </row>
    <row r="1471" spans="3:15" x14ac:dyDescent="0.3">
      <c r="C1471" s="12"/>
      <c r="D1471" s="12"/>
      <c r="E1471" s="12"/>
      <c r="F1471" s="12"/>
      <c r="H1471" s="12"/>
      <c r="K1471" s="12"/>
      <c r="L1471" s="12"/>
      <c r="N1471" s="12"/>
      <c r="O1471" s="12"/>
    </row>
    <row r="1472" spans="3:15" x14ac:dyDescent="0.3">
      <c r="C1472" s="12"/>
      <c r="D1472" s="12"/>
      <c r="E1472" s="12"/>
      <c r="F1472" s="12"/>
      <c r="H1472" s="12"/>
      <c r="K1472" s="12"/>
      <c r="L1472" s="12"/>
      <c r="N1472" s="12"/>
      <c r="O1472" s="12"/>
    </row>
    <row r="1473" spans="3:15" x14ac:dyDescent="0.3">
      <c r="C1473" s="12"/>
      <c r="D1473" s="12"/>
      <c r="E1473" s="12"/>
      <c r="F1473" s="12"/>
      <c r="H1473" s="12"/>
      <c r="K1473" s="12"/>
      <c r="L1473" s="12"/>
      <c r="N1473" s="12"/>
      <c r="O1473" s="12"/>
    </row>
    <row r="1474" spans="3:15" x14ac:dyDescent="0.3">
      <c r="C1474" s="12"/>
      <c r="D1474" s="12"/>
      <c r="E1474" s="12"/>
      <c r="F1474" s="12"/>
      <c r="H1474" s="12"/>
      <c r="K1474" s="12"/>
      <c r="L1474" s="12"/>
      <c r="N1474" s="12"/>
      <c r="O1474" s="12"/>
    </row>
    <row r="1475" spans="3:15" x14ac:dyDescent="0.3">
      <c r="C1475" s="12"/>
      <c r="D1475" s="12"/>
      <c r="E1475" s="12"/>
      <c r="F1475" s="12"/>
      <c r="H1475" s="12"/>
      <c r="K1475" s="12"/>
      <c r="L1475" s="12"/>
      <c r="N1475" s="12"/>
      <c r="O1475" s="12"/>
    </row>
    <row r="1476" spans="3:15" x14ac:dyDescent="0.3">
      <c r="C1476" s="12"/>
      <c r="D1476" s="12"/>
      <c r="E1476" s="12"/>
      <c r="F1476" s="12"/>
      <c r="H1476" s="12"/>
      <c r="K1476" s="12"/>
      <c r="L1476" s="12"/>
      <c r="N1476" s="12"/>
      <c r="O1476" s="12"/>
    </row>
    <row r="1477" spans="3:15" x14ac:dyDescent="0.3">
      <c r="C1477" s="12"/>
      <c r="D1477" s="12"/>
      <c r="E1477" s="12"/>
      <c r="F1477" s="12"/>
      <c r="H1477" s="12"/>
      <c r="K1477" s="12"/>
      <c r="L1477" s="12"/>
      <c r="N1477" s="12"/>
      <c r="O1477" s="12"/>
    </row>
    <row r="1478" spans="3:15" x14ac:dyDescent="0.3">
      <c r="C1478" s="12"/>
      <c r="D1478" s="12"/>
      <c r="E1478" s="12"/>
      <c r="F1478" s="12"/>
      <c r="H1478" s="12"/>
      <c r="K1478" s="12"/>
      <c r="L1478" s="12"/>
      <c r="N1478" s="12"/>
      <c r="O1478" s="12"/>
    </row>
    <row r="1479" spans="3:15" x14ac:dyDescent="0.3">
      <c r="C1479" s="12"/>
      <c r="D1479" s="12"/>
      <c r="E1479" s="12"/>
      <c r="F1479" s="12"/>
      <c r="H1479" s="12"/>
      <c r="K1479" s="12"/>
      <c r="L1479" s="12"/>
      <c r="N1479" s="12"/>
      <c r="O1479" s="12"/>
    </row>
    <row r="1480" spans="3:15" x14ac:dyDescent="0.3">
      <c r="C1480" s="12"/>
      <c r="D1480" s="12"/>
      <c r="E1480" s="12"/>
      <c r="F1480" s="12"/>
      <c r="H1480" s="12"/>
      <c r="K1480" s="12"/>
      <c r="L1480" s="12"/>
      <c r="N1480" s="12"/>
      <c r="O1480" s="12"/>
    </row>
    <row r="1481" spans="3:15" x14ac:dyDescent="0.3">
      <c r="C1481" s="12"/>
      <c r="D1481" s="12"/>
      <c r="E1481" s="12"/>
      <c r="F1481" s="12"/>
      <c r="H1481" s="12"/>
      <c r="K1481" s="12"/>
      <c r="L1481" s="12"/>
      <c r="N1481" s="12"/>
      <c r="O1481" s="12"/>
    </row>
    <row r="1482" spans="3:15" x14ac:dyDescent="0.3">
      <c r="C1482" s="12"/>
      <c r="D1482" s="12"/>
      <c r="E1482" s="12"/>
      <c r="F1482" s="12"/>
      <c r="H1482" s="12"/>
      <c r="K1482" s="12"/>
      <c r="L1482" s="12"/>
      <c r="N1482" s="12"/>
      <c r="O1482" s="12"/>
    </row>
    <row r="1483" spans="3:15" x14ac:dyDescent="0.3">
      <c r="C1483" s="12"/>
      <c r="D1483" s="12"/>
      <c r="E1483" s="12"/>
      <c r="F1483" s="12"/>
      <c r="H1483" s="12"/>
      <c r="K1483" s="12"/>
      <c r="L1483" s="12"/>
      <c r="N1483" s="12"/>
      <c r="O1483" s="12"/>
    </row>
    <row r="1484" spans="3:15" x14ac:dyDescent="0.3">
      <c r="C1484" s="12"/>
      <c r="D1484" s="12"/>
      <c r="E1484" s="12"/>
      <c r="F1484" s="12"/>
      <c r="H1484" s="12"/>
      <c r="K1484" s="12"/>
      <c r="L1484" s="12"/>
      <c r="N1484" s="12"/>
      <c r="O1484" s="12"/>
    </row>
    <row r="1485" spans="3:15" x14ac:dyDescent="0.3">
      <c r="C1485" s="12"/>
      <c r="D1485" s="12"/>
      <c r="E1485" s="12"/>
      <c r="F1485" s="12"/>
      <c r="H1485" s="12"/>
      <c r="K1485" s="12"/>
      <c r="L1485" s="12"/>
      <c r="N1485" s="12"/>
      <c r="O1485" s="12"/>
    </row>
    <row r="1486" spans="3:15" x14ac:dyDescent="0.3">
      <c r="C1486" s="12"/>
      <c r="D1486" s="12"/>
      <c r="E1486" s="12"/>
      <c r="F1486" s="12"/>
      <c r="H1486" s="12"/>
      <c r="K1486" s="12"/>
      <c r="L1486" s="12"/>
      <c r="N1486" s="12"/>
      <c r="O1486" s="12"/>
    </row>
    <row r="1487" spans="3:15" x14ac:dyDescent="0.3">
      <c r="C1487" s="12"/>
      <c r="D1487" s="12"/>
      <c r="E1487" s="12"/>
      <c r="F1487" s="12"/>
      <c r="H1487" s="12"/>
      <c r="K1487" s="12"/>
      <c r="L1487" s="12"/>
      <c r="N1487" s="12"/>
      <c r="O1487" s="12"/>
    </row>
    <row r="1488" spans="3:15" x14ac:dyDescent="0.3">
      <c r="C1488" s="12"/>
      <c r="D1488" s="12"/>
      <c r="E1488" s="12"/>
      <c r="F1488" s="12"/>
      <c r="H1488" s="12"/>
      <c r="K1488" s="12"/>
      <c r="L1488" s="12"/>
      <c r="N1488" s="12"/>
      <c r="O1488" s="12"/>
    </row>
    <row r="1489" spans="3:15" x14ac:dyDescent="0.3">
      <c r="C1489" s="12"/>
      <c r="D1489" s="12"/>
      <c r="E1489" s="12"/>
      <c r="F1489" s="12"/>
      <c r="H1489" s="12"/>
      <c r="K1489" s="12"/>
      <c r="L1489" s="12"/>
      <c r="N1489" s="12"/>
      <c r="O1489" s="12"/>
    </row>
    <row r="1490" spans="3:15" x14ac:dyDescent="0.3">
      <c r="C1490" s="12"/>
      <c r="D1490" s="12"/>
      <c r="E1490" s="12"/>
      <c r="F1490" s="12"/>
      <c r="H1490" s="12"/>
      <c r="K1490" s="12"/>
      <c r="L1490" s="12"/>
      <c r="N1490" s="12"/>
      <c r="O1490" s="12"/>
    </row>
    <row r="1491" spans="3:15" x14ac:dyDescent="0.3">
      <c r="C1491" s="12"/>
      <c r="D1491" s="12"/>
      <c r="E1491" s="12"/>
      <c r="F1491" s="12"/>
      <c r="H1491" s="12"/>
      <c r="K1491" s="12"/>
      <c r="L1491" s="12"/>
      <c r="N1491" s="12"/>
      <c r="O1491" s="12"/>
    </row>
    <row r="1492" spans="3:15" x14ac:dyDescent="0.3">
      <c r="C1492" s="12"/>
      <c r="D1492" s="12"/>
      <c r="E1492" s="12"/>
      <c r="F1492" s="12"/>
      <c r="H1492" s="12"/>
      <c r="K1492" s="12"/>
      <c r="L1492" s="12"/>
      <c r="N1492" s="12"/>
      <c r="O1492" s="12"/>
    </row>
    <row r="1493" spans="3:15" x14ac:dyDescent="0.3">
      <c r="C1493" s="12"/>
      <c r="D1493" s="12"/>
      <c r="E1493" s="12"/>
      <c r="F1493" s="12"/>
      <c r="H1493" s="12"/>
      <c r="K1493" s="12"/>
      <c r="L1493" s="12"/>
      <c r="N1493" s="12"/>
      <c r="O1493" s="12"/>
    </row>
    <row r="1494" spans="3:15" x14ac:dyDescent="0.3">
      <c r="C1494" s="12"/>
      <c r="D1494" s="12"/>
      <c r="E1494" s="12"/>
      <c r="F1494" s="12"/>
      <c r="H1494" s="12"/>
      <c r="K1494" s="12"/>
      <c r="L1494" s="12"/>
      <c r="N1494" s="12"/>
      <c r="O1494" s="12"/>
    </row>
    <row r="1495" spans="3:15" x14ac:dyDescent="0.3">
      <c r="C1495" s="12"/>
      <c r="D1495" s="12"/>
      <c r="E1495" s="12"/>
      <c r="F1495" s="12"/>
      <c r="H1495" s="12"/>
      <c r="K1495" s="12"/>
      <c r="L1495" s="12"/>
      <c r="N1495" s="12"/>
      <c r="O1495" s="12"/>
    </row>
    <row r="1496" spans="3:15" x14ac:dyDescent="0.3">
      <c r="C1496" s="12"/>
      <c r="D1496" s="12"/>
      <c r="E1496" s="12"/>
      <c r="F1496" s="12"/>
      <c r="H1496" s="12"/>
      <c r="K1496" s="12"/>
      <c r="L1496" s="12"/>
      <c r="N1496" s="12"/>
      <c r="O1496" s="12"/>
    </row>
    <row r="1497" spans="3:15" x14ac:dyDescent="0.3">
      <c r="C1497" s="12"/>
      <c r="D1497" s="12"/>
      <c r="E1497" s="12"/>
      <c r="F1497" s="12"/>
      <c r="H1497" s="12"/>
      <c r="K1497" s="12"/>
      <c r="L1497" s="12"/>
      <c r="N1497" s="12"/>
      <c r="O1497" s="12"/>
    </row>
    <row r="1498" spans="3:15" x14ac:dyDescent="0.3">
      <c r="C1498" s="12"/>
      <c r="D1498" s="12"/>
      <c r="E1498" s="12"/>
      <c r="F1498" s="12"/>
      <c r="H1498" s="12"/>
      <c r="K1498" s="12"/>
      <c r="L1498" s="12"/>
      <c r="N1498" s="12"/>
      <c r="O1498" s="12"/>
    </row>
    <row r="1499" spans="3:15" x14ac:dyDescent="0.3">
      <c r="C1499" s="12"/>
      <c r="D1499" s="12"/>
      <c r="E1499" s="12"/>
      <c r="F1499" s="12"/>
      <c r="H1499" s="12"/>
      <c r="K1499" s="12"/>
      <c r="L1499" s="12"/>
      <c r="N1499" s="12"/>
      <c r="O1499" s="12"/>
    </row>
    <row r="1500" spans="3:15" x14ac:dyDescent="0.3">
      <c r="C1500" s="12"/>
      <c r="D1500" s="12"/>
      <c r="E1500" s="12"/>
      <c r="F1500" s="12"/>
      <c r="H1500" s="12"/>
      <c r="K1500" s="12"/>
      <c r="L1500" s="12"/>
      <c r="N1500" s="12"/>
      <c r="O1500" s="12"/>
    </row>
    <row r="1501" spans="3:15" x14ac:dyDescent="0.3">
      <c r="C1501" s="12"/>
      <c r="D1501" s="12"/>
      <c r="E1501" s="12"/>
      <c r="F1501" s="12"/>
      <c r="H1501" s="12"/>
      <c r="K1501" s="12"/>
      <c r="L1501" s="12"/>
      <c r="N1501" s="12"/>
      <c r="O1501" s="12"/>
    </row>
    <row r="1502" spans="3:15" x14ac:dyDescent="0.3">
      <c r="C1502" s="12"/>
      <c r="D1502" s="12"/>
      <c r="E1502" s="12"/>
      <c r="F1502" s="12"/>
      <c r="H1502" s="12"/>
      <c r="K1502" s="12"/>
      <c r="L1502" s="12"/>
      <c r="N1502" s="12"/>
      <c r="O1502" s="12"/>
    </row>
    <row r="1503" spans="3:15" x14ac:dyDescent="0.3">
      <c r="C1503" s="12"/>
      <c r="D1503" s="12"/>
      <c r="E1503" s="12"/>
      <c r="F1503" s="12"/>
      <c r="H1503" s="12"/>
      <c r="K1503" s="12"/>
      <c r="L1503" s="12"/>
      <c r="N1503" s="12"/>
      <c r="O1503" s="12"/>
    </row>
    <row r="1504" spans="3:15" x14ac:dyDescent="0.3">
      <c r="C1504" s="12"/>
      <c r="D1504" s="12"/>
      <c r="E1504" s="12"/>
      <c r="F1504" s="12"/>
      <c r="H1504" s="12"/>
      <c r="K1504" s="12"/>
      <c r="L1504" s="12"/>
      <c r="N1504" s="12"/>
      <c r="O1504" s="12"/>
    </row>
    <row r="1505" spans="3:15" x14ac:dyDescent="0.3">
      <c r="C1505" s="12"/>
      <c r="D1505" s="12"/>
      <c r="E1505" s="12"/>
      <c r="F1505" s="12"/>
      <c r="H1505" s="12"/>
      <c r="K1505" s="12"/>
      <c r="L1505" s="12"/>
      <c r="N1505" s="12"/>
      <c r="O1505" s="12"/>
    </row>
    <row r="1506" spans="3:15" x14ac:dyDescent="0.3">
      <c r="C1506" s="12"/>
      <c r="D1506" s="12"/>
      <c r="E1506" s="12"/>
      <c r="F1506" s="12"/>
      <c r="H1506" s="12"/>
      <c r="K1506" s="12"/>
      <c r="L1506" s="12"/>
      <c r="N1506" s="12"/>
      <c r="O1506" s="12"/>
    </row>
    <row r="1507" spans="3:15" x14ac:dyDescent="0.3">
      <c r="C1507" s="12"/>
      <c r="D1507" s="12"/>
      <c r="E1507" s="12"/>
      <c r="F1507" s="12"/>
      <c r="H1507" s="12"/>
      <c r="K1507" s="12"/>
      <c r="L1507" s="12"/>
      <c r="N1507" s="12"/>
      <c r="O1507" s="12"/>
    </row>
    <row r="1508" spans="3:15" x14ac:dyDescent="0.3">
      <c r="C1508" s="12"/>
      <c r="D1508" s="12"/>
      <c r="E1508" s="12"/>
      <c r="F1508" s="12"/>
      <c r="H1508" s="12"/>
      <c r="K1508" s="12"/>
      <c r="L1508" s="12"/>
      <c r="N1508" s="12"/>
      <c r="O1508" s="12"/>
    </row>
    <row r="1509" spans="3:15" x14ac:dyDescent="0.3">
      <c r="C1509" s="12"/>
      <c r="D1509" s="12"/>
      <c r="E1509" s="12"/>
      <c r="F1509" s="12"/>
      <c r="H1509" s="12"/>
      <c r="K1509" s="12"/>
      <c r="L1509" s="12"/>
      <c r="N1509" s="12"/>
      <c r="O1509" s="12"/>
    </row>
    <row r="1510" spans="3:15" x14ac:dyDescent="0.3">
      <c r="C1510" s="12"/>
      <c r="D1510" s="12"/>
      <c r="E1510" s="12"/>
      <c r="F1510" s="12"/>
      <c r="H1510" s="12"/>
      <c r="K1510" s="12"/>
      <c r="L1510" s="12"/>
      <c r="N1510" s="12"/>
      <c r="O1510" s="12"/>
    </row>
    <row r="1511" spans="3:15" x14ac:dyDescent="0.3">
      <c r="C1511" s="12"/>
      <c r="D1511" s="12"/>
      <c r="E1511" s="12"/>
      <c r="F1511" s="12"/>
      <c r="H1511" s="12"/>
      <c r="K1511" s="12"/>
      <c r="L1511" s="12"/>
      <c r="N1511" s="12"/>
      <c r="O1511" s="12"/>
    </row>
    <row r="1512" spans="3:15" x14ac:dyDescent="0.3">
      <c r="C1512" s="12"/>
      <c r="D1512" s="12"/>
      <c r="E1512" s="12"/>
      <c r="F1512" s="12"/>
      <c r="H1512" s="12"/>
      <c r="K1512" s="12"/>
      <c r="L1512" s="12"/>
      <c r="N1512" s="12"/>
      <c r="O1512" s="12"/>
    </row>
    <row r="1513" spans="3:15" x14ac:dyDescent="0.3">
      <c r="C1513" s="12"/>
      <c r="D1513" s="12"/>
      <c r="E1513" s="12"/>
      <c r="F1513" s="12"/>
      <c r="H1513" s="12"/>
      <c r="K1513" s="12"/>
      <c r="L1513" s="12"/>
      <c r="N1513" s="12"/>
      <c r="O1513" s="12"/>
    </row>
    <row r="1514" spans="3:15" x14ac:dyDescent="0.3">
      <c r="C1514" s="12"/>
      <c r="D1514" s="12"/>
      <c r="E1514" s="12"/>
      <c r="F1514" s="12"/>
      <c r="H1514" s="12"/>
      <c r="K1514" s="12"/>
      <c r="L1514" s="12"/>
      <c r="N1514" s="12"/>
      <c r="O1514" s="12"/>
    </row>
    <row r="1515" spans="3:15" x14ac:dyDescent="0.3">
      <c r="C1515" s="12"/>
      <c r="D1515" s="12"/>
      <c r="E1515" s="12"/>
      <c r="F1515" s="12"/>
      <c r="H1515" s="12"/>
      <c r="K1515" s="12"/>
      <c r="L1515" s="12"/>
      <c r="N1515" s="12"/>
      <c r="O1515" s="12"/>
    </row>
    <row r="1516" spans="3:15" x14ac:dyDescent="0.3">
      <c r="C1516" s="12"/>
      <c r="D1516" s="12"/>
      <c r="E1516" s="12"/>
      <c r="F1516" s="12"/>
      <c r="H1516" s="12"/>
      <c r="K1516" s="12"/>
      <c r="L1516" s="12"/>
      <c r="N1516" s="12"/>
      <c r="O1516" s="12"/>
    </row>
    <row r="1517" spans="3:15" x14ac:dyDescent="0.3">
      <c r="C1517" s="12"/>
      <c r="D1517" s="12"/>
      <c r="E1517" s="12"/>
      <c r="F1517" s="12"/>
      <c r="H1517" s="12"/>
      <c r="K1517" s="12"/>
      <c r="L1517" s="12"/>
      <c r="N1517" s="12"/>
      <c r="O1517" s="12"/>
    </row>
    <row r="1518" spans="3:15" x14ac:dyDescent="0.3">
      <c r="C1518" s="12"/>
      <c r="D1518" s="12"/>
      <c r="E1518" s="12"/>
      <c r="F1518" s="12"/>
      <c r="H1518" s="12"/>
      <c r="K1518" s="12"/>
      <c r="L1518" s="12"/>
      <c r="N1518" s="12"/>
      <c r="O1518" s="12"/>
    </row>
    <row r="1519" spans="3:15" x14ac:dyDescent="0.3">
      <c r="C1519" s="12"/>
      <c r="D1519" s="12"/>
      <c r="E1519" s="12"/>
      <c r="F1519" s="12"/>
      <c r="H1519" s="12"/>
      <c r="K1519" s="12"/>
      <c r="L1519" s="12"/>
      <c r="N1519" s="12"/>
      <c r="O1519" s="12"/>
    </row>
    <row r="1520" spans="3:15" x14ac:dyDescent="0.3">
      <c r="C1520" s="12"/>
      <c r="D1520" s="12"/>
      <c r="E1520" s="12"/>
      <c r="F1520" s="12"/>
      <c r="H1520" s="12"/>
      <c r="K1520" s="12"/>
      <c r="L1520" s="12"/>
      <c r="N1520" s="12"/>
      <c r="O1520" s="12"/>
    </row>
    <row r="1521" spans="3:15" x14ac:dyDescent="0.3">
      <c r="C1521" s="12"/>
      <c r="D1521" s="12"/>
      <c r="E1521" s="12"/>
      <c r="F1521" s="12"/>
      <c r="H1521" s="12"/>
      <c r="K1521" s="12"/>
      <c r="L1521" s="12"/>
      <c r="N1521" s="12"/>
      <c r="O1521" s="12"/>
    </row>
    <row r="1522" spans="3:15" x14ac:dyDescent="0.3">
      <c r="C1522" s="12"/>
      <c r="D1522" s="12"/>
      <c r="E1522" s="12"/>
      <c r="F1522" s="12"/>
      <c r="H1522" s="12"/>
      <c r="K1522" s="12"/>
      <c r="L1522" s="12"/>
      <c r="N1522" s="12"/>
      <c r="O1522" s="12"/>
    </row>
    <row r="1523" spans="3:15" x14ac:dyDescent="0.3">
      <c r="C1523" s="12"/>
      <c r="D1523" s="12"/>
      <c r="E1523" s="12"/>
      <c r="F1523" s="12"/>
      <c r="H1523" s="12"/>
      <c r="K1523" s="12"/>
      <c r="L1523" s="12"/>
      <c r="N1523" s="12"/>
      <c r="O1523" s="12"/>
    </row>
    <row r="1524" spans="3:15" x14ac:dyDescent="0.3">
      <c r="C1524" s="12"/>
      <c r="D1524" s="12"/>
      <c r="E1524" s="12"/>
      <c r="F1524" s="12"/>
      <c r="H1524" s="12"/>
      <c r="K1524" s="12"/>
      <c r="L1524" s="12"/>
      <c r="N1524" s="12"/>
      <c r="O1524" s="12"/>
    </row>
    <row r="1525" spans="3:15" x14ac:dyDescent="0.3">
      <c r="C1525" s="12"/>
      <c r="D1525" s="12"/>
      <c r="E1525" s="12"/>
      <c r="F1525" s="12"/>
      <c r="H1525" s="12"/>
      <c r="K1525" s="12"/>
      <c r="L1525" s="12"/>
      <c r="N1525" s="12"/>
      <c r="O1525" s="12"/>
    </row>
    <row r="1526" spans="3:15" x14ac:dyDescent="0.3">
      <c r="C1526" s="12"/>
      <c r="D1526" s="12"/>
      <c r="E1526" s="12"/>
      <c r="F1526" s="12"/>
      <c r="H1526" s="12"/>
      <c r="K1526" s="12"/>
      <c r="L1526" s="12"/>
      <c r="N1526" s="12"/>
      <c r="O1526" s="12"/>
    </row>
    <row r="1527" spans="3:15" x14ac:dyDescent="0.3">
      <c r="C1527" s="12"/>
      <c r="D1527" s="12"/>
      <c r="E1527" s="12"/>
      <c r="F1527" s="12"/>
      <c r="H1527" s="12"/>
      <c r="K1527" s="12"/>
      <c r="L1527" s="12"/>
      <c r="N1527" s="12"/>
      <c r="O1527" s="12"/>
    </row>
    <row r="1528" spans="3:15" x14ac:dyDescent="0.3">
      <c r="C1528" s="12"/>
      <c r="D1528" s="12"/>
      <c r="E1528" s="12"/>
      <c r="F1528" s="12"/>
      <c r="H1528" s="12"/>
      <c r="K1528" s="12"/>
      <c r="L1528" s="12"/>
      <c r="N1528" s="12"/>
      <c r="O1528" s="12"/>
    </row>
    <row r="1529" spans="3:15" x14ac:dyDescent="0.3">
      <c r="C1529" s="12"/>
      <c r="D1529" s="12"/>
      <c r="E1529" s="12"/>
      <c r="F1529" s="12"/>
      <c r="H1529" s="12"/>
      <c r="K1529" s="12"/>
      <c r="L1529" s="12"/>
      <c r="N1529" s="12"/>
      <c r="O1529" s="12"/>
    </row>
    <row r="1530" spans="3:15" x14ac:dyDescent="0.3">
      <c r="C1530" s="12"/>
      <c r="D1530" s="12"/>
      <c r="E1530" s="12"/>
      <c r="F1530" s="12"/>
      <c r="H1530" s="12"/>
      <c r="K1530" s="12"/>
      <c r="L1530" s="12"/>
      <c r="N1530" s="12"/>
      <c r="O1530" s="12"/>
    </row>
    <row r="1531" spans="3:15" x14ac:dyDescent="0.3">
      <c r="C1531" s="12"/>
      <c r="D1531" s="12"/>
      <c r="E1531" s="12"/>
      <c r="F1531" s="12"/>
      <c r="H1531" s="12"/>
      <c r="K1531" s="12"/>
      <c r="L1531" s="12"/>
      <c r="N1531" s="12"/>
      <c r="O1531" s="12"/>
    </row>
    <row r="1532" spans="3:15" x14ac:dyDescent="0.3">
      <c r="C1532" s="12"/>
      <c r="D1532" s="12"/>
      <c r="E1532" s="12"/>
      <c r="F1532" s="12"/>
      <c r="H1532" s="12"/>
      <c r="K1532" s="12"/>
      <c r="L1532" s="12"/>
      <c r="N1532" s="12"/>
      <c r="O1532" s="12"/>
    </row>
    <row r="1533" spans="3:15" x14ac:dyDescent="0.3">
      <c r="C1533" s="12"/>
      <c r="D1533" s="12"/>
      <c r="E1533" s="12"/>
      <c r="F1533" s="12"/>
      <c r="H1533" s="12"/>
      <c r="K1533" s="12"/>
      <c r="L1533" s="12"/>
      <c r="N1533" s="12"/>
      <c r="O1533" s="12"/>
    </row>
    <row r="1534" spans="3:15" x14ac:dyDescent="0.3">
      <c r="C1534" s="12"/>
      <c r="D1534" s="12"/>
      <c r="E1534" s="12"/>
      <c r="F1534" s="12"/>
      <c r="H1534" s="12"/>
      <c r="K1534" s="12"/>
      <c r="L1534" s="12"/>
      <c r="N1534" s="12"/>
      <c r="O1534" s="12"/>
    </row>
    <row r="1535" spans="3:15" x14ac:dyDescent="0.3">
      <c r="C1535" s="12"/>
      <c r="D1535" s="12"/>
      <c r="E1535" s="12"/>
      <c r="F1535" s="12"/>
      <c r="H1535" s="12"/>
      <c r="K1535" s="12"/>
      <c r="L1535" s="12"/>
      <c r="N1535" s="12"/>
      <c r="O1535" s="12"/>
    </row>
    <row r="1536" spans="3:15" x14ac:dyDescent="0.3">
      <c r="C1536" s="12"/>
      <c r="D1536" s="12"/>
      <c r="E1536" s="12"/>
      <c r="F1536" s="12"/>
      <c r="H1536" s="12"/>
      <c r="K1536" s="12"/>
      <c r="L1536" s="12"/>
      <c r="N1536" s="12"/>
      <c r="O1536" s="12"/>
    </row>
    <row r="1537" spans="3:15" x14ac:dyDescent="0.3">
      <c r="C1537" s="12"/>
      <c r="D1537" s="12"/>
      <c r="E1537" s="12"/>
      <c r="F1537" s="12"/>
      <c r="H1537" s="12"/>
      <c r="K1537" s="12"/>
      <c r="L1537" s="12"/>
      <c r="N1537" s="12"/>
      <c r="O1537" s="12"/>
    </row>
    <row r="1538" spans="3:15" x14ac:dyDescent="0.3">
      <c r="C1538" s="12"/>
      <c r="D1538" s="12"/>
      <c r="E1538" s="12"/>
      <c r="F1538" s="12"/>
      <c r="H1538" s="12"/>
      <c r="K1538" s="12"/>
      <c r="L1538" s="12"/>
      <c r="N1538" s="12"/>
      <c r="O1538" s="12"/>
    </row>
    <row r="1539" spans="3:15" x14ac:dyDescent="0.3">
      <c r="C1539" s="12"/>
      <c r="D1539" s="12"/>
      <c r="E1539" s="12"/>
      <c r="F1539" s="12"/>
      <c r="H1539" s="12"/>
      <c r="K1539" s="12"/>
      <c r="L1539" s="12"/>
      <c r="N1539" s="12"/>
      <c r="O1539" s="12"/>
    </row>
    <row r="1540" spans="3:15" x14ac:dyDescent="0.3">
      <c r="C1540" s="12"/>
      <c r="D1540" s="12"/>
      <c r="E1540" s="12"/>
      <c r="F1540" s="12"/>
      <c r="H1540" s="12"/>
      <c r="K1540" s="12"/>
      <c r="L1540" s="12"/>
      <c r="N1540" s="12"/>
      <c r="O1540" s="12"/>
    </row>
    <row r="1541" spans="3:15" x14ac:dyDescent="0.3">
      <c r="C1541" s="12"/>
      <c r="D1541" s="12"/>
      <c r="E1541" s="12"/>
      <c r="F1541" s="12"/>
      <c r="H1541" s="12"/>
      <c r="K1541" s="12"/>
      <c r="L1541" s="12"/>
      <c r="N1541" s="12"/>
      <c r="O1541" s="12"/>
    </row>
    <row r="1542" spans="3:15" x14ac:dyDescent="0.3">
      <c r="C1542" s="12"/>
      <c r="D1542" s="12"/>
      <c r="E1542" s="12"/>
      <c r="F1542" s="12"/>
      <c r="H1542" s="12"/>
      <c r="K1542" s="12"/>
      <c r="L1542" s="12"/>
      <c r="N1542" s="12"/>
      <c r="O1542" s="12"/>
    </row>
    <row r="1543" spans="3:15" x14ac:dyDescent="0.3">
      <c r="C1543" s="12"/>
      <c r="D1543" s="12"/>
      <c r="E1543" s="12"/>
      <c r="F1543" s="12"/>
      <c r="H1543" s="12"/>
      <c r="K1543" s="12"/>
      <c r="L1543" s="12"/>
      <c r="N1543" s="12"/>
      <c r="O1543" s="12"/>
    </row>
    <row r="1544" spans="3:15" x14ac:dyDescent="0.3">
      <c r="C1544" s="12"/>
      <c r="D1544" s="12"/>
      <c r="E1544" s="12"/>
      <c r="F1544" s="12"/>
      <c r="H1544" s="12"/>
      <c r="K1544" s="12"/>
      <c r="L1544" s="12"/>
      <c r="N1544" s="12"/>
      <c r="O1544" s="12"/>
    </row>
    <row r="1545" spans="3:15" x14ac:dyDescent="0.3">
      <c r="C1545" s="12"/>
      <c r="D1545" s="12"/>
      <c r="E1545" s="12"/>
      <c r="F1545" s="12"/>
      <c r="H1545" s="12"/>
      <c r="K1545" s="12"/>
      <c r="L1545" s="12"/>
      <c r="N1545" s="12"/>
      <c r="O1545" s="12"/>
    </row>
    <row r="1546" spans="3:15" x14ac:dyDescent="0.3">
      <c r="C1546" s="12"/>
      <c r="D1546" s="12"/>
      <c r="E1546" s="12"/>
      <c r="F1546" s="12"/>
      <c r="H1546" s="12"/>
      <c r="K1546" s="12"/>
      <c r="L1546" s="12"/>
      <c r="N1546" s="12"/>
      <c r="O1546" s="12"/>
    </row>
    <row r="1547" spans="3:15" x14ac:dyDescent="0.3">
      <c r="C1547" s="12"/>
      <c r="D1547" s="12"/>
      <c r="E1547" s="12"/>
      <c r="F1547" s="12"/>
      <c r="H1547" s="12"/>
      <c r="K1547" s="12"/>
      <c r="L1547" s="12"/>
      <c r="N1547" s="12"/>
      <c r="O1547" s="12"/>
    </row>
    <row r="1548" spans="3:15" x14ac:dyDescent="0.3">
      <c r="C1548" s="12"/>
      <c r="D1548" s="12"/>
      <c r="E1548" s="12"/>
      <c r="F1548" s="12"/>
      <c r="H1548" s="12"/>
      <c r="K1548" s="12"/>
      <c r="L1548" s="12"/>
      <c r="N1548" s="12"/>
      <c r="O1548" s="12"/>
    </row>
    <row r="1549" spans="3:15" x14ac:dyDescent="0.3">
      <c r="C1549" s="12"/>
      <c r="D1549" s="12"/>
      <c r="E1549" s="12"/>
      <c r="F1549" s="12"/>
      <c r="H1549" s="12"/>
      <c r="K1549" s="12"/>
      <c r="L1549" s="12"/>
      <c r="N1549" s="12"/>
      <c r="O1549" s="12"/>
    </row>
    <row r="1550" spans="3:15" x14ac:dyDescent="0.3">
      <c r="C1550" s="12"/>
      <c r="D1550" s="12"/>
      <c r="E1550" s="12"/>
      <c r="F1550" s="12"/>
      <c r="H1550" s="12"/>
      <c r="K1550" s="12"/>
      <c r="L1550" s="12"/>
      <c r="N1550" s="12"/>
      <c r="O1550" s="12"/>
    </row>
    <row r="1551" spans="3:15" x14ac:dyDescent="0.3">
      <c r="C1551" s="12"/>
      <c r="D1551" s="12"/>
      <c r="E1551" s="12"/>
      <c r="F1551" s="12"/>
      <c r="H1551" s="12"/>
      <c r="K1551" s="12"/>
      <c r="L1551" s="12"/>
      <c r="N1551" s="12"/>
      <c r="O1551" s="12"/>
    </row>
    <row r="1552" spans="3:15" x14ac:dyDescent="0.3">
      <c r="C1552" s="12"/>
      <c r="D1552" s="12"/>
      <c r="E1552" s="12"/>
      <c r="F1552" s="12"/>
      <c r="H1552" s="12"/>
      <c r="K1552" s="12"/>
      <c r="L1552" s="12"/>
      <c r="N1552" s="12"/>
      <c r="O1552" s="12"/>
    </row>
    <row r="1553" spans="3:15" x14ac:dyDescent="0.3">
      <c r="C1553" s="12"/>
      <c r="D1553" s="12"/>
      <c r="E1553" s="12"/>
      <c r="F1553" s="12"/>
      <c r="H1553" s="12"/>
      <c r="K1553" s="12"/>
      <c r="L1553" s="12"/>
      <c r="N1553" s="12"/>
      <c r="O1553" s="12"/>
    </row>
    <row r="1554" spans="3:15" x14ac:dyDescent="0.3">
      <c r="C1554" s="12"/>
      <c r="D1554" s="12"/>
      <c r="E1554" s="12"/>
      <c r="F1554" s="12"/>
      <c r="H1554" s="12"/>
      <c r="K1554" s="12"/>
      <c r="L1554" s="12"/>
      <c r="N1554" s="12"/>
      <c r="O1554" s="12"/>
    </row>
    <row r="1555" spans="3:15" x14ac:dyDescent="0.3">
      <c r="C1555" s="12"/>
      <c r="D1555" s="12"/>
      <c r="E1555" s="12"/>
      <c r="F1555" s="12"/>
      <c r="H1555" s="12"/>
      <c r="K1555" s="12"/>
      <c r="L1555" s="12"/>
      <c r="N1555" s="12"/>
      <c r="O1555" s="12"/>
    </row>
    <row r="1556" spans="3:15" x14ac:dyDescent="0.3">
      <c r="C1556" s="12"/>
      <c r="D1556" s="12"/>
      <c r="E1556" s="12"/>
      <c r="F1556" s="12"/>
      <c r="H1556" s="12"/>
      <c r="K1556" s="12"/>
      <c r="L1556" s="12"/>
      <c r="N1556" s="12"/>
      <c r="O1556" s="12"/>
    </row>
    <row r="1557" spans="3:15" x14ac:dyDescent="0.3">
      <c r="C1557" s="12"/>
      <c r="D1557" s="12"/>
      <c r="E1557" s="12"/>
      <c r="F1557" s="12"/>
      <c r="H1557" s="12"/>
      <c r="K1557" s="12"/>
      <c r="L1557" s="12"/>
      <c r="N1557" s="12"/>
      <c r="O1557" s="12"/>
    </row>
    <row r="1558" spans="3:15" x14ac:dyDescent="0.3">
      <c r="C1558" s="12"/>
      <c r="D1558" s="12"/>
      <c r="E1558" s="12"/>
      <c r="F1558" s="12"/>
      <c r="H1558" s="12"/>
      <c r="K1558" s="12"/>
      <c r="L1558" s="12"/>
      <c r="N1558" s="12"/>
      <c r="O1558" s="12"/>
    </row>
    <row r="1559" spans="3:15" x14ac:dyDescent="0.3">
      <c r="C1559" s="12"/>
      <c r="D1559" s="12"/>
      <c r="E1559" s="12"/>
      <c r="F1559" s="12"/>
      <c r="H1559" s="12"/>
      <c r="K1559" s="12"/>
      <c r="L1559" s="12"/>
      <c r="N1559" s="12"/>
      <c r="O1559" s="12"/>
    </row>
    <row r="1560" spans="3:15" x14ac:dyDescent="0.3">
      <c r="C1560" s="12"/>
      <c r="D1560" s="12"/>
      <c r="E1560" s="12"/>
      <c r="F1560" s="12"/>
      <c r="H1560" s="12"/>
      <c r="K1560" s="12"/>
      <c r="L1560" s="12"/>
      <c r="N1560" s="12"/>
      <c r="O1560" s="12"/>
    </row>
    <row r="1561" spans="3:15" x14ac:dyDescent="0.3">
      <c r="C1561" s="12"/>
      <c r="D1561" s="12"/>
      <c r="E1561" s="12"/>
      <c r="F1561" s="12"/>
      <c r="H1561" s="12"/>
      <c r="K1561" s="12"/>
      <c r="L1561" s="12"/>
      <c r="N1561" s="12"/>
      <c r="O1561" s="12"/>
    </row>
    <row r="1562" spans="3:15" x14ac:dyDescent="0.3">
      <c r="C1562" s="12"/>
      <c r="D1562" s="12"/>
      <c r="E1562" s="12"/>
      <c r="F1562" s="12"/>
      <c r="H1562" s="12"/>
      <c r="K1562" s="12"/>
      <c r="L1562" s="12"/>
      <c r="N1562" s="12"/>
      <c r="O1562" s="12"/>
    </row>
    <row r="1563" spans="3:15" x14ac:dyDescent="0.3">
      <c r="C1563" s="12"/>
      <c r="D1563" s="12"/>
      <c r="E1563" s="12"/>
      <c r="F1563" s="12"/>
      <c r="H1563" s="12"/>
      <c r="K1563" s="12"/>
      <c r="L1563" s="12"/>
      <c r="N1563" s="12"/>
      <c r="O1563" s="12"/>
    </row>
    <row r="1564" spans="3:15" x14ac:dyDescent="0.3">
      <c r="C1564" s="12"/>
      <c r="D1564" s="12"/>
      <c r="E1564" s="12"/>
      <c r="F1564" s="12"/>
      <c r="H1564" s="12"/>
      <c r="K1564" s="12"/>
      <c r="L1564" s="12"/>
      <c r="N1564" s="12"/>
      <c r="O1564" s="12"/>
    </row>
    <row r="1565" spans="3:15" x14ac:dyDescent="0.3">
      <c r="C1565" s="12"/>
      <c r="D1565" s="12"/>
      <c r="E1565" s="12"/>
      <c r="F1565" s="12"/>
      <c r="H1565" s="12"/>
      <c r="K1565" s="12"/>
      <c r="L1565" s="12"/>
      <c r="N1565" s="12"/>
      <c r="O1565" s="12"/>
    </row>
    <row r="1566" spans="3:15" x14ac:dyDescent="0.3">
      <c r="C1566" s="12"/>
      <c r="D1566" s="12"/>
      <c r="E1566" s="12"/>
      <c r="F1566" s="12"/>
      <c r="H1566" s="12"/>
      <c r="K1566" s="12"/>
      <c r="L1566" s="12"/>
      <c r="N1566" s="12"/>
      <c r="O1566" s="12"/>
    </row>
    <row r="1567" spans="3:15" x14ac:dyDescent="0.3">
      <c r="C1567" s="12"/>
      <c r="D1567" s="12"/>
      <c r="E1567" s="12"/>
      <c r="F1567" s="12"/>
      <c r="H1567" s="12"/>
      <c r="K1567" s="12"/>
      <c r="L1567" s="12"/>
      <c r="N1567" s="12"/>
      <c r="O1567" s="12"/>
    </row>
    <row r="1568" spans="3:15" x14ac:dyDescent="0.3">
      <c r="C1568" s="12"/>
      <c r="D1568" s="12"/>
      <c r="E1568" s="12"/>
      <c r="F1568" s="12"/>
      <c r="H1568" s="12"/>
      <c r="K1568" s="12"/>
      <c r="L1568" s="12"/>
      <c r="N1568" s="12"/>
      <c r="O1568" s="12"/>
    </row>
    <row r="1569" spans="3:15" x14ac:dyDescent="0.3">
      <c r="C1569" s="12"/>
      <c r="D1569" s="12"/>
      <c r="E1569" s="12"/>
      <c r="F1569" s="12"/>
      <c r="H1569" s="12"/>
      <c r="K1569" s="12"/>
      <c r="L1569" s="12"/>
      <c r="N1569" s="12"/>
      <c r="O1569" s="12"/>
    </row>
    <row r="1570" spans="3:15" x14ac:dyDescent="0.3">
      <c r="C1570" s="12"/>
      <c r="D1570" s="12"/>
      <c r="E1570" s="12"/>
      <c r="F1570" s="12"/>
      <c r="H1570" s="12"/>
      <c r="K1570" s="12"/>
      <c r="L1570" s="12"/>
      <c r="N1570" s="12"/>
      <c r="O1570" s="12"/>
    </row>
    <row r="1571" spans="3:15" x14ac:dyDescent="0.3">
      <c r="C1571" s="12"/>
      <c r="D1571" s="12"/>
      <c r="E1571" s="12"/>
      <c r="F1571" s="12"/>
      <c r="H1571" s="12"/>
      <c r="K1571" s="12"/>
      <c r="L1571" s="12"/>
      <c r="N1571" s="12"/>
      <c r="O1571" s="12"/>
    </row>
    <row r="1572" spans="3:15" x14ac:dyDescent="0.3">
      <c r="C1572" s="12"/>
      <c r="D1572" s="12"/>
      <c r="E1572" s="12"/>
      <c r="F1572" s="12"/>
      <c r="H1572" s="12"/>
      <c r="K1572" s="12"/>
      <c r="L1572" s="12"/>
      <c r="N1572" s="12"/>
      <c r="O1572" s="12"/>
    </row>
    <row r="1573" spans="3:15" x14ac:dyDescent="0.3">
      <c r="C1573" s="12"/>
      <c r="D1573" s="12"/>
      <c r="E1573" s="12"/>
      <c r="F1573" s="12"/>
      <c r="H1573" s="12"/>
      <c r="K1573" s="12"/>
      <c r="L1573" s="12"/>
      <c r="N1573" s="12"/>
      <c r="O1573" s="12"/>
    </row>
    <row r="1574" spans="3:15" x14ac:dyDescent="0.3">
      <c r="C1574" s="12"/>
      <c r="D1574" s="12"/>
      <c r="E1574" s="12"/>
      <c r="F1574" s="12"/>
      <c r="H1574" s="12"/>
      <c r="K1574" s="12"/>
      <c r="L1574" s="12"/>
      <c r="N1574" s="12"/>
      <c r="O1574" s="12"/>
    </row>
    <row r="1575" spans="3:15" x14ac:dyDescent="0.3">
      <c r="C1575" s="12"/>
      <c r="D1575" s="12"/>
      <c r="E1575" s="12"/>
      <c r="F1575" s="12"/>
      <c r="H1575" s="12"/>
      <c r="K1575" s="12"/>
      <c r="L1575" s="12"/>
      <c r="N1575" s="12"/>
      <c r="O1575" s="12"/>
    </row>
    <row r="1576" spans="3:15" x14ac:dyDescent="0.3">
      <c r="C1576" s="12"/>
      <c r="D1576" s="12"/>
      <c r="E1576" s="12"/>
      <c r="F1576" s="12"/>
      <c r="H1576" s="12"/>
      <c r="K1576" s="12"/>
      <c r="L1576" s="12"/>
      <c r="N1576" s="12"/>
      <c r="O1576" s="12"/>
    </row>
    <row r="1577" spans="3:15" x14ac:dyDescent="0.3">
      <c r="C1577" s="12"/>
      <c r="D1577" s="12"/>
      <c r="E1577" s="12"/>
      <c r="F1577" s="12"/>
      <c r="H1577" s="12"/>
      <c r="K1577" s="12"/>
      <c r="L1577" s="12"/>
      <c r="N1577" s="12"/>
      <c r="O1577" s="12"/>
    </row>
    <row r="1578" spans="3:15" x14ac:dyDescent="0.3">
      <c r="C1578" s="12"/>
      <c r="D1578" s="12"/>
      <c r="E1578" s="12"/>
      <c r="F1578" s="12"/>
      <c r="H1578" s="12"/>
      <c r="K1578" s="12"/>
      <c r="L1578" s="12"/>
      <c r="N1578" s="12"/>
      <c r="O1578" s="12"/>
    </row>
    <row r="1579" spans="3:15" x14ac:dyDescent="0.3">
      <c r="C1579" s="12"/>
      <c r="D1579" s="12"/>
      <c r="E1579" s="12"/>
      <c r="F1579" s="12"/>
      <c r="H1579" s="12"/>
      <c r="K1579" s="12"/>
      <c r="L1579" s="12"/>
      <c r="N1579" s="12"/>
      <c r="O1579" s="12"/>
    </row>
    <row r="1580" spans="3:15" x14ac:dyDescent="0.3">
      <c r="C1580" s="12"/>
      <c r="D1580" s="12"/>
      <c r="E1580" s="12"/>
      <c r="F1580" s="12"/>
      <c r="H1580" s="12"/>
      <c r="K1580" s="12"/>
      <c r="L1580" s="12"/>
      <c r="N1580" s="12"/>
      <c r="O1580" s="12"/>
    </row>
    <row r="1581" spans="3:15" x14ac:dyDescent="0.3">
      <c r="C1581" s="12"/>
      <c r="D1581" s="12"/>
      <c r="E1581" s="12"/>
      <c r="F1581" s="12"/>
      <c r="H1581" s="12"/>
      <c r="K1581" s="12"/>
      <c r="L1581" s="12"/>
      <c r="N1581" s="12"/>
      <c r="O1581" s="12"/>
    </row>
    <row r="1582" spans="3:15" x14ac:dyDescent="0.3">
      <c r="C1582" s="12"/>
      <c r="D1582" s="12"/>
      <c r="E1582" s="12"/>
      <c r="F1582" s="12"/>
      <c r="H1582" s="12"/>
      <c r="K1582" s="12"/>
      <c r="L1582" s="12"/>
      <c r="N1582" s="12"/>
      <c r="O1582" s="12"/>
    </row>
    <row r="1583" spans="3:15" x14ac:dyDescent="0.3">
      <c r="C1583" s="12"/>
      <c r="D1583" s="12"/>
      <c r="E1583" s="12"/>
      <c r="F1583" s="12"/>
      <c r="H1583" s="12"/>
      <c r="K1583" s="12"/>
      <c r="L1583" s="12"/>
      <c r="N1583" s="12"/>
      <c r="O1583" s="12"/>
    </row>
    <row r="1584" spans="3:15" x14ac:dyDescent="0.3">
      <c r="C1584" s="12"/>
      <c r="D1584" s="12"/>
      <c r="E1584" s="12"/>
      <c r="F1584" s="12"/>
      <c r="H1584" s="12"/>
      <c r="K1584" s="12"/>
      <c r="L1584" s="12"/>
      <c r="N1584" s="12"/>
      <c r="O1584" s="12"/>
    </row>
    <row r="1585" spans="3:15" x14ac:dyDescent="0.3">
      <c r="C1585" s="12"/>
      <c r="D1585" s="12"/>
      <c r="E1585" s="12"/>
      <c r="F1585" s="12"/>
      <c r="H1585" s="12"/>
      <c r="K1585" s="12"/>
      <c r="L1585" s="12"/>
      <c r="N1585" s="12"/>
      <c r="O1585" s="12"/>
    </row>
    <row r="1586" spans="3:15" x14ac:dyDescent="0.3">
      <c r="C1586" s="12"/>
      <c r="D1586" s="12"/>
      <c r="E1586" s="12"/>
      <c r="F1586" s="12"/>
      <c r="H1586" s="12"/>
      <c r="K1586" s="12"/>
      <c r="L1586" s="12"/>
      <c r="N1586" s="12"/>
      <c r="O1586" s="12"/>
    </row>
    <row r="1587" spans="3:15" x14ac:dyDescent="0.3">
      <c r="C1587" s="12"/>
      <c r="D1587" s="12"/>
      <c r="E1587" s="12"/>
      <c r="F1587" s="12"/>
      <c r="H1587" s="12"/>
      <c r="K1587" s="12"/>
      <c r="L1587" s="12"/>
      <c r="N1587" s="12"/>
      <c r="O1587" s="12"/>
    </row>
    <row r="1588" spans="3:15" x14ac:dyDescent="0.3">
      <c r="C1588" s="12"/>
      <c r="D1588" s="12"/>
      <c r="E1588" s="12"/>
      <c r="F1588" s="12"/>
      <c r="H1588" s="12"/>
      <c r="K1588" s="12"/>
      <c r="L1588" s="12"/>
      <c r="N1588" s="12"/>
      <c r="O1588" s="12"/>
    </row>
    <row r="1589" spans="3:15" x14ac:dyDescent="0.3">
      <c r="C1589" s="12"/>
      <c r="D1589" s="12"/>
      <c r="E1589" s="12"/>
      <c r="F1589" s="12"/>
      <c r="H1589" s="12"/>
      <c r="K1589" s="12"/>
      <c r="L1589" s="12"/>
      <c r="N1589" s="12"/>
      <c r="O1589" s="12"/>
    </row>
    <row r="1590" spans="3:15" x14ac:dyDescent="0.3">
      <c r="C1590" s="12"/>
      <c r="D1590" s="12"/>
      <c r="E1590" s="12"/>
      <c r="F1590" s="12"/>
      <c r="H1590" s="12"/>
      <c r="K1590" s="12"/>
      <c r="L1590" s="12"/>
      <c r="N1590" s="12"/>
      <c r="O1590" s="12"/>
    </row>
    <row r="1591" spans="3:15" x14ac:dyDescent="0.3">
      <c r="C1591" s="12"/>
      <c r="D1591" s="12"/>
      <c r="E1591" s="12"/>
      <c r="F1591" s="12"/>
      <c r="H1591" s="12"/>
      <c r="K1591" s="12"/>
      <c r="L1591" s="12"/>
      <c r="N1591" s="12"/>
      <c r="O1591" s="12"/>
    </row>
    <row r="1592" spans="3:15" x14ac:dyDescent="0.3">
      <c r="C1592" s="12"/>
      <c r="D1592" s="12"/>
      <c r="E1592" s="12"/>
      <c r="F1592" s="12"/>
      <c r="H1592" s="12"/>
      <c r="K1592" s="12"/>
      <c r="L1592" s="12"/>
      <c r="N1592" s="12"/>
      <c r="O1592" s="12"/>
    </row>
    <row r="1593" spans="3:15" x14ac:dyDescent="0.3">
      <c r="C1593" s="12"/>
      <c r="D1593" s="12"/>
      <c r="E1593" s="12"/>
      <c r="F1593" s="12"/>
      <c r="H1593" s="12"/>
      <c r="K1593" s="12"/>
      <c r="L1593" s="12"/>
      <c r="N1593" s="12"/>
      <c r="O1593" s="12"/>
    </row>
    <row r="1594" spans="3:15" x14ac:dyDescent="0.3">
      <c r="C1594" s="12"/>
      <c r="D1594" s="12"/>
      <c r="E1594" s="12"/>
      <c r="F1594" s="12"/>
      <c r="H1594" s="12"/>
      <c r="K1594" s="12"/>
      <c r="L1594" s="12"/>
      <c r="N1594" s="12"/>
      <c r="O1594" s="12"/>
    </row>
    <row r="1595" spans="3:15" x14ac:dyDescent="0.3">
      <c r="C1595" s="12"/>
      <c r="D1595" s="12"/>
      <c r="E1595" s="12"/>
      <c r="F1595" s="12"/>
      <c r="H1595" s="12"/>
      <c r="K1595" s="12"/>
      <c r="L1595" s="12"/>
      <c r="N1595" s="12"/>
      <c r="O1595" s="12"/>
    </row>
    <row r="1596" spans="3:15" x14ac:dyDescent="0.3">
      <c r="C1596" s="12"/>
      <c r="D1596" s="12"/>
      <c r="E1596" s="12"/>
      <c r="F1596" s="12"/>
      <c r="H1596" s="12"/>
      <c r="K1596" s="12"/>
      <c r="L1596" s="12"/>
      <c r="N1596" s="12"/>
      <c r="O1596" s="12"/>
    </row>
    <row r="1597" spans="3:15" x14ac:dyDescent="0.3">
      <c r="C1597" s="12"/>
      <c r="D1597" s="12"/>
      <c r="E1597" s="12"/>
      <c r="F1597" s="12"/>
      <c r="H1597" s="12"/>
      <c r="K1597" s="12"/>
      <c r="L1597" s="12"/>
      <c r="N1597" s="12"/>
      <c r="O1597" s="12"/>
    </row>
    <row r="1598" spans="3:15" x14ac:dyDescent="0.3">
      <c r="C1598" s="12"/>
      <c r="D1598" s="12"/>
      <c r="E1598" s="12"/>
      <c r="F1598" s="12"/>
      <c r="H1598" s="12"/>
      <c r="K1598" s="12"/>
      <c r="L1598" s="12"/>
      <c r="N1598" s="12"/>
      <c r="O1598" s="12"/>
    </row>
    <row r="1599" spans="3:15" x14ac:dyDescent="0.3">
      <c r="C1599" s="12"/>
      <c r="D1599" s="12"/>
      <c r="E1599" s="12"/>
      <c r="F1599" s="12"/>
      <c r="H1599" s="12"/>
      <c r="K1599" s="12"/>
      <c r="L1599" s="12"/>
      <c r="N1599" s="12"/>
      <c r="O1599" s="12"/>
    </row>
    <row r="1600" spans="3:15" x14ac:dyDescent="0.3">
      <c r="C1600" s="12"/>
      <c r="D1600" s="12"/>
      <c r="E1600" s="12"/>
      <c r="F1600" s="12"/>
      <c r="H1600" s="12"/>
      <c r="K1600" s="12"/>
      <c r="L1600" s="12"/>
      <c r="N1600" s="12"/>
      <c r="O1600" s="12"/>
    </row>
    <row r="1601" spans="3:15" x14ac:dyDescent="0.3">
      <c r="C1601" s="12"/>
      <c r="D1601" s="12"/>
      <c r="E1601" s="12"/>
      <c r="F1601" s="12"/>
      <c r="H1601" s="12"/>
      <c r="K1601" s="12"/>
      <c r="L1601" s="12"/>
      <c r="N1601" s="12"/>
      <c r="O1601" s="12"/>
    </row>
    <row r="1602" spans="3:15" x14ac:dyDescent="0.3">
      <c r="C1602" s="12"/>
      <c r="D1602" s="12"/>
      <c r="E1602" s="12"/>
      <c r="F1602" s="12"/>
      <c r="H1602" s="12"/>
      <c r="K1602" s="12"/>
      <c r="L1602" s="12"/>
      <c r="N1602" s="12"/>
      <c r="O1602" s="12"/>
    </row>
    <row r="1603" spans="3:15" x14ac:dyDescent="0.3">
      <c r="C1603" s="12"/>
      <c r="D1603" s="12"/>
      <c r="E1603" s="12"/>
      <c r="F1603" s="12"/>
      <c r="H1603" s="12"/>
      <c r="K1603" s="12"/>
      <c r="L1603" s="12"/>
      <c r="N1603" s="12"/>
      <c r="O1603" s="12"/>
    </row>
    <row r="1604" spans="3:15" x14ac:dyDescent="0.3">
      <c r="C1604" s="12"/>
      <c r="D1604" s="12"/>
      <c r="E1604" s="12"/>
      <c r="F1604" s="12"/>
      <c r="H1604" s="12"/>
      <c r="K1604" s="12"/>
      <c r="L1604" s="12"/>
      <c r="N1604" s="12"/>
      <c r="O1604" s="12"/>
    </row>
    <row r="1605" spans="3:15" x14ac:dyDescent="0.3">
      <c r="C1605" s="12"/>
      <c r="D1605" s="12"/>
      <c r="E1605" s="12"/>
      <c r="F1605" s="12"/>
      <c r="H1605" s="12"/>
      <c r="K1605" s="12"/>
      <c r="L1605" s="12"/>
      <c r="N1605" s="12"/>
      <c r="O1605" s="12"/>
    </row>
    <row r="1606" spans="3:15" x14ac:dyDescent="0.3">
      <c r="C1606" s="12"/>
      <c r="D1606" s="12"/>
      <c r="E1606" s="12"/>
      <c r="F1606" s="12"/>
      <c r="H1606" s="12"/>
      <c r="K1606" s="12"/>
      <c r="L1606" s="12"/>
      <c r="N1606" s="12"/>
      <c r="O1606" s="12"/>
    </row>
    <row r="1607" spans="3:15" x14ac:dyDescent="0.3">
      <c r="C1607" s="12"/>
      <c r="D1607" s="12"/>
      <c r="E1607" s="12"/>
      <c r="F1607" s="12"/>
      <c r="H1607" s="12"/>
      <c r="K1607" s="12"/>
      <c r="L1607" s="12"/>
      <c r="N1607" s="12"/>
      <c r="O1607" s="12"/>
    </row>
    <row r="1608" spans="3:15" x14ac:dyDescent="0.3">
      <c r="C1608" s="12"/>
      <c r="D1608" s="12"/>
      <c r="E1608" s="12"/>
      <c r="F1608" s="12"/>
      <c r="H1608" s="12"/>
      <c r="K1608" s="12"/>
      <c r="L1608" s="12"/>
      <c r="N1608" s="12"/>
      <c r="O1608" s="12"/>
    </row>
    <row r="1609" spans="3:15" x14ac:dyDescent="0.3">
      <c r="C1609" s="12"/>
      <c r="D1609" s="12"/>
      <c r="E1609" s="12"/>
      <c r="F1609" s="12"/>
      <c r="H1609" s="12"/>
      <c r="K1609" s="12"/>
      <c r="L1609" s="12"/>
      <c r="N1609" s="12"/>
      <c r="O1609" s="12"/>
    </row>
    <row r="1610" spans="3:15" x14ac:dyDescent="0.3">
      <c r="C1610" s="12"/>
      <c r="D1610" s="12"/>
      <c r="E1610" s="12"/>
      <c r="F1610" s="12"/>
      <c r="H1610" s="12"/>
      <c r="K1610" s="12"/>
      <c r="L1610" s="12"/>
      <c r="N1610" s="12"/>
      <c r="O1610" s="12"/>
    </row>
    <row r="1611" spans="3:15" x14ac:dyDescent="0.3">
      <c r="C1611" s="12"/>
      <c r="D1611" s="12"/>
      <c r="E1611" s="12"/>
      <c r="F1611" s="12"/>
      <c r="H1611" s="12"/>
      <c r="K1611" s="12"/>
      <c r="L1611" s="12"/>
      <c r="N1611" s="12"/>
      <c r="O1611" s="12"/>
    </row>
    <row r="1612" spans="3:15" x14ac:dyDescent="0.3">
      <c r="C1612" s="12"/>
      <c r="D1612" s="12"/>
      <c r="E1612" s="12"/>
      <c r="F1612" s="12"/>
      <c r="H1612" s="12"/>
      <c r="K1612" s="12"/>
      <c r="L1612" s="12"/>
      <c r="N1612" s="12"/>
      <c r="O1612" s="12"/>
    </row>
    <row r="1613" spans="3:15" x14ac:dyDescent="0.3">
      <c r="C1613" s="12"/>
      <c r="D1613" s="12"/>
      <c r="E1613" s="12"/>
      <c r="F1613" s="12"/>
      <c r="H1613" s="12"/>
      <c r="K1613" s="12"/>
      <c r="L1613" s="12"/>
      <c r="N1613" s="12"/>
      <c r="O1613" s="12"/>
    </row>
    <row r="1614" spans="3:15" x14ac:dyDescent="0.3">
      <c r="C1614" s="12"/>
      <c r="D1614" s="12"/>
      <c r="E1614" s="12"/>
      <c r="F1614" s="12"/>
      <c r="H1614" s="12"/>
      <c r="K1614" s="12"/>
      <c r="L1614" s="12"/>
      <c r="N1614" s="12"/>
      <c r="O1614" s="12"/>
    </row>
    <row r="1615" spans="3:15" x14ac:dyDescent="0.3">
      <c r="C1615" s="12"/>
      <c r="D1615" s="12"/>
      <c r="E1615" s="12"/>
      <c r="F1615" s="12"/>
      <c r="H1615" s="12"/>
      <c r="K1615" s="12"/>
      <c r="L1615" s="12"/>
      <c r="N1615" s="12"/>
      <c r="O1615" s="12"/>
    </row>
    <row r="1616" spans="3:15" x14ac:dyDescent="0.3">
      <c r="C1616" s="12"/>
      <c r="D1616" s="12"/>
      <c r="E1616" s="12"/>
      <c r="F1616" s="12"/>
      <c r="H1616" s="12"/>
      <c r="K1616" s="12"/>
      <c r="L1616" s="12"/>
      <c r="N1616" s="12"/>
      <c r="O1616" s="12"/>
    </row>
    <row r="1617" spans="3:15" x14ac:dyDescent="0.3">
      <c r="C1617" s="12"/>
      <c r="D1617" s="12"/>
      <c r="E1617" s="12"/>
      <c r="F1617" s="12"/>
      <c r="H1617" s="12"/>
      <c r="K1617" s="12"/>
      <c r="L1617" s="12"/>
      <c r="N1617" s="12"/>
      <c r="O1617" s="12"/>
    </row>
    <row r="1618" spans="3:15" x14ac:dyDescent="0.3">
      <c r="C1618" s="12"/>
      <c r="D1618" s="12"/>
      <c r="E1618" s="12"/>
      <c r="F1618" s="12"/>
      <c r="H1618" s="12"/>
      <c r="K1618" s="12"/>
      <c r="L1618" s="12"/>
      <c r="N1618" s="12"/>
      <c r="O1618" s="12"/>
    </row>
    <row r="1619" spans="3:15" x14ac:dyDescent="0.3">
      <c r="C1619" s="12"/>
      <c r="D1619" s="12"/>
      <c r="E1619" s="12"/>
      <c r="F1619" s="12"/>
      <c r="H1619" s="12"/>
      <c r="K1619" s="12"/>
      <c r="L1619" s="12"/>
      <c r="N1619" s="12"/>
      <c r="O1619" s="12"/>
    </row>
    <row r="1620" spans="3:15" x14ac:dyDescent="0.3">
      <c r="C1620" s="12"/>
      <c r="D1620" s="12"/>
      <c r="E1620" s="12"/>
      <c r="F1620" s="12"/>
      <c r="H1620" s="12"/>
      <c r="K1620" s="12"/>
      <c r="L1620" s="12"/>
      <c r="N1620" s="12"/>
      <c r="O1620" s="12"/>
    </row>
    <row r="1621" spans="3:15" x14ac:dyDescent="0.3">
      <c r="C1621" s="12"/>
      <c r="D1621" s="12"/>
      <c r="E1621" s="12"/>
      <c r="F1621" s="12"/>
      <c r="H1621" s="12"/>
      <c r="K1621" s="12"/>
      <c r="L1621" s="12"/>
      <c r="N1621" s="12"/>
      <c r="O1621" s="12"/>
    </row>
    <row r="1622" spans="3:15" x14ac:dyDescent="0.3">
      <c r="C1622" s="12"/>
      <c r="D1622" s="12"/>
      <c r="E1622" s="12"/>
      <c r="F1622" s="12"/>
      <c r="H1622" s="12"/>
      <c r="K1622" s="12"/>
      <c r="L1622" s="12"/>
      <c r="N1622" s="12"/>
      <c r="O1622" s="12"/>
    </row>
    <row r="1623" spans="3:15" x14ac:dyDescent="0.3">
      <c r="C1623" s="12"/>
      <c r="D1623" s="12"/>
      <c r="E1623" s="12"/>
      <c r="F1623" s="12"/>
      <c r="H1623" s="12"/>
      <c r="K1623" s="12"/>
      <c r="L1623" s="12"/>
      <c r="N1623" s="12"/>
      <c r="O1623" s="12"/>
    </row>
    <row r="1624" spans="3:15" x14ac:dyDescent="0.3">
      <c r="C1624" s="12"/>
      <c r="D1624" s="12"/>
      <c r="E1624" s="12"/>
      <c r="F1624" s="12"/>
      <c r="H1624" s="12"/>
      <c r="K1624" s="12"/>
      <c r="L1624" s="12"/>
      <c r="N1624" s="12"/>
      <c r="O1624" s="12"/>
    </row>
    <row r="1625" spans="3:15" x14ac:dyDescent="0.3">
      <c r="C1625" s="12"/>
      <c r="D1625" s="12"/>
      <c r="E1625" s="12"/>
      <c r="F1625" s="12"/>
      <c r="H1625" s="12"/>
      <c r="K1625" s="12"/>
      <c r="L1625" s="12"/>
      <c r="N1625" s="12"/>
      <c r="O1625" s="12"/>
    </row>
    <row r="1626" spans="3:15" x14ac:dyDescent="0.3">
      <c r="C1626" s="12"/>
      <c r="D1626" s="12"/>
      <c r="E1626" s="12"/>
      <c r="F1626" s="12"/>
      <c r="H1626" s="12"/>
      <c r="K1626" s="12"/>
      <c r="L1626" s="12"/>
      <c r="N1626" s="12"/>
      <c r="O1626" s="12"/>
    </row>
    <row r="1627" spans="3:15" x14ac:dyDescent="0.3">
      <c r="C1627" s="12"/>
      <c r="D1627" s="12"/>
      <c r="E1627" s="12"/>
      <c r="F1627" s="12"/>
      <c r="H1627" s="12"/>
      <c r="K1627" s="12"/>
      <c r="L1627" s="12"/>
      <c r="N1627" s="12"/>
      <c r="O1627" s="12"/>
    </row>
    <row r="1628" spans="3:15" x14ac:dyDescent="0.3">
      <c r="C1628" s="12"/>
      <c r="D1628" s="12"/>
      <c r="E1628" s="12"/>
      <c r="F1628" s="12"/>
      <c r="H1628" s="12"/>
      <c r="K1628" s="12"/>
      <c r="L1628" s="12"/>
      <c r="N1628" s="12"/>
      <c r="O1628" s="12"/>
    </row>
    <row r="1629" spans="3:15" x14ac:dyDescent="0.3">
      <c r="C1629" s="12"/>
      <c r="D1629" s="12"/>
      <c r="E1629" s="12"/>
      <c r="F1629" s="12"/>
      <c r="H1629" s="12"/>
      <c r="K1629" s="12"/>
      <c r="L1629" s="12"/>
      <c r="N1629" s="12"/>
      <c r="O1629" s="12"/>
    </row>
    <row r="1630" spans="3:15" x14ac:dyDescent="0.3">
      <c r="C1630" s="12"/>
      <c r="D1630" s="12"/>
      <c r="E1630" s="12"/>
      <c r="F1630" s="12"/>
      <c r="H1630" s="12"/>
      <c r="K1630" s="12"/>
      <c r="L1630" s="12"/>
      <c r="N1630" s="12"/>
      <c r="O1630" s="12"/>
    </row>
    <row r="1631" spans="3:15" x14ac:dyDescent="0.3">
      <c r="C1631" s="12"/>
      <c r="D1631" s="12"/>
      <c r="E1631" s="12"/>
      <c r="F1631" s="12"/>
      <c r="H1631" s="12"/>
      <c r="K1631" s="12"/>
      <c r="L1631" s="12"/>
      <c r="N1631" s="12"/>
      <c r="O1631" s="12"/>
    </row>
    <row r="1632" spans="3:15" x14ac:dyDescent="0.3">
      <c r="C1632" s="12"/>
      <c r="D1632" s="12"/>
      <c r="E1632" s="12"/>
      <c r="F1632" s="12"/>
      <c r="H1632" s="12"/>
      <c r="K1632" s="12"/>
      <c r="L1632" s="12"/>
      <c r="N1632" s="12"/>
      <c r="O1632" s="12"/>
    </row>
    <row r="1633" spans="3:15" x14ac:dyDescent="0.3">
      <c r="C1633" s="12"/>
      <c r="D1633" s="12"/>
      <c r="E1633" s="12"/>
      <c r="F1633" s="12"/>
      <c r="H1633" s="12"/>
      <c r="K1633" s="12"/>
      <c r="L1633" s="12"/>
      <c r="N1633" s="12"/>
      <c r="O1633" s="12"/>
    </row>
    <row r="1634" spans="3:15" x14ac:dyDescent="0.3">
      <c r="C1634" s="12"/>
      <c r="D1634" s="12"/>
      <c r="E1634" s="12"/>
      <c r="F1634" s="12"/>
      <c r="H1634" s="12"/>
      <c r="K1634" s="12"/>
      <c r="L1634" s="12"/>
      <c r="N1634" s="12"/>
      <c r="O1634" s="12"/>
    </row>
    <row r="1635" spans="3:15" x14ac:dyDescent="0.3">
      <c r="C1635" s="12"/>
      <c r="D1635" s="12"/>
      <c r="E1635" s="12"/>
      <c r="F1635" s="12"/>
      <c r="H1635" s="12"/>
      <c r="K1635" s="12"/>
      <c r="L1635" s="12"/>
      <c r="N1635" s="12"/>
      <c r="O1635" s="12"/>
    </row>
    <row r="1636" spans="3:15" x14ac:dyDescent="0.3">
      <c r="C1636" s="12"/>
      <c r="D1636" s="12"/>
      <c r="E1636" s="12"/>
      <c r="F1636" s="12"/>
      <c r="H1636" s="12"/>
      <c r="K1636" s="12"/>
      <c r="L1636" s="12"/>
      <c r="N1636" s="12"/>
      <c r="O1636" s="12"/>
    </row>
    <row r="1637" spans="3:15" x14ac:dyDescent="0.3">
      <c r="C1637" s="12"/>
      <c r="D1637" s="12"/>
      <c r="E1637" s="12"/>
      <c r="F1637" s="12"/>
      <c r="H1637" s="12"/>
      <c r="K1637" s="12"/>
      <c r="L1637" s="12"/>
      <c r="N1637" s="12"/>
      <c r="O1637" s="12"/>
    </row>
    <row r="1638" spans="3:15" x14ac:dyDescent="0.3">
      <c r="C1638" s="12"/>
      <c r="D1638" s="12"/>
      <c r="E1638" s="12"/>
      <c r="F1638" s="12"/>
      <c r="H1638" s="12"/>
      <c r="K1638" s="12"/>
      <c r="L1638" s="12"/>
      <c r="N1638" s="12"/>
      <c r="O1638" s="12"/>
    </row>
    <row r="1639" spans="3:15" x14ac:dyDescent="0.3">
      <c r="C1639" s="12"/>
      <c r="D1639" s="12"/>
      <c r="E1639" s="12"/>
      <c r="F1639" s="12"/>
      <c r="H1639" s="12"/>
      <c r="K1639" s="12"/>
      <c r="L1639" s="12"/>
      <c r="N1639" s="12"/>
      <c r="O1639" s="12"/>
    </row>
    <row r="1640" spans="3:15" x14ac:dyDescent="0.3">
      <c r="C1640" s="12"/>
      <c r="D1640" s="12"/>
      <c r="E1640" s="12"/>
      <c r="F1640" s="12"/>
      <c r="H1640" s="12"/>
      <c r="K1640" s="12"/>
      <c r="L1640" s="12"/>
      <c r="N1640" s="12"/>
      <c r="O1640" s="12"/>
    </row>
    <row r="1641" spans="3:15" x14ac:dyDescent="0.3">
      <c r="C1641" s="12"/>
      <c r="D1641" s="12"/>
      <c r="E1641" s="12"/>
      <c r="F1641" s="12"/>
      <c r="H1641" s="12"/>
      <c r="K1641" s="12"/>
      <c r="L1641" s="12"/>
      <c r="N1641" s="12"/>
      <c r="O1641" s="12"/>
    </row>
    <row r="1642" spans="3:15" x14ac:dyDescent="0.3">
      <c r="C1642" s="12"/>
      <c r="D1642" s="12"/>
      <c r="E1642" s="12"/>
      <c r="F1642" s="12"/>
      <c r="H1642" s="12"/>
      <c r="K1642" s="12"/>
      <c r="L1642" s="12"/>
      <c r="N1642" s="12"/>
      <c r="O1642" s="12"/>
    </row>
    <row r="1643" spans="3:15" x14ac:dyDescent="0.3">
      <c r="C1643" s="12"/>
      <c r="D1643" s="12"/>
      <c r="E1643" s="12"/>
      <c r="F1643" s="12"/>
      <c r="H1643" s="12"/>
      <c r="K1643" s="12"/>
      <c r="L1643" s="12"/>
      <c r="N1643" s="12"/>
      <c r="O1643" s="12"/>
    </row>
    <row r="1644" spans="3:15" x14ac:dyDescent="0.3">
      <c r="C1644" s="12"/>
      <c r="D1644" s="12"/>
      <c r="E1644" s="12"/>
      <c r="F1644" s="12"/>
      <c r="H1644" s="12"/>
      <c r="K1644" s="12"/>
      <c r="L1644" s="12"/>
      <c r="N1644" s="12"/>
      <c r="O1644" s="12"/>
    </row>
    <row r="1645" spans="3:15" x14ac:dyDescent="0.3">
      <c r="C1645" s="12"/>
      <c r="D1645" s="12"/>
      <c r="E1645" s="12"/>
      <c r="F1645" s="12"/>
      <c r="H1645" s="12"/>
      <c r="K1645" s="12"/>
      <c r="L1645" s="12"/>
      <c r="N1645" s="12"/>
      <c r="O1645" s="12"/>
    </row>
    <row r="1646" spans="3:15" x14ac:dyDescent="0.3">
      <c r="C1646" s="12"/>
      <c r="D1646" s="12"/>
      <c r="E1646" s="12"/>
      <c r="F1646" s="12"/>
      <c r="H1646" s="12"/>
      <c r="K1646" s="12"/>
      <c r="L1646" s="12"/>
      <c r="N1646" s="12"/>
      <c r="O1646" s="12"/>
    </row>
    <row r="1647" spans="3:15" x14ac:dyDescent="0.3">
      <c r="C1647" s="12"/>
      <c r="D1647" s="12"/>
      <c r="E1647" s="12"/>
      <c r="F1647" s="12"/>
      <c r="H1647" s="12"/>
      <c r="K1647" s="12"/>
      <c r="L1647" s="12"/>
      <c r="N1647" s="12"/>
      <c r="O1647" s="12"/>
    </row>
    <row r="1648" spans="3:15" x14ac:dyDescent="0.3">
      <c r="C1648" s="12"/>
      <c r="D1648" s="12"/>
      <c r="E1648" s="12"/>
      <c r="F1648" s="12"/>
      <c r="H1648" s="12"/>
      <c r="K1648" s="12"/>
      <c r="L1648" s="12"/>
      <c r="N1648" s="12"/>
      <c r="O1648" s="12"/>
    </row>
    <row r="1649" spans="3:15" x14ac:dyDescent="0.3">
      <c r="C1649" s="12"/>
      <c r="D1649" s="12"/>
      <c r="E1649" s="12"/>
      <c r="F1649" s="12"/>
      <c r="H1649" s="12"/>
      <c r="K1649" s="12"/>
      <c r="L1649" s="12"/>
      <c r="N1649" s="12"/>
      <c r="O1649" s="12"/>
    </row>
    <row r="1650" spans="3:15" x14ac:dyDescent="0.3">
      <c r="C1650" s="12"/>
      <c r="D1650" s="12"/>
      <c r="E1650" s="12"/>
      <c r="F1650" s="12"/>
      <c r="H1650" s="12"/>
      <c r="K1650" s="12"/>
      <c r="L1650" s="12"/>
      <c r="N1650" s="12"/>
      <c r="O1650" s="12"/>
    </row>
    <row r="1651" spans="3:15" x14ac:dyDescent="0.3">
      <c r="C1651" s="12"/>
      <c r="D1651" s="12"/>
      <c r="E1651" s="12"/>
      <c r="F1651" s="12"/>
      <c r="H1651" s="12"/>
      <c r="K1651" s="12"/>
      <c r="L1651" s="12"/>
      <c r="N1651" s="12"/>
      <c r="O1651" s="12"/>
    </row>
    <row r="1652" spans="3:15" x14ac:dyDescent="0.3">
      <c r="C1652" s="12"/>
      <c r="D1652" s="12"/>
      <c r="E1652" s="12"/>
      <c r="F1652" s="12"/>
      <c r="H1652" s="12"/>
      <c r="K1652" s="12"/>
      <c r="L1652" s="12"/>
      <c r="N1652" s="12"/>
      <c r="O1652" s="12"/>
    </row>
    <row r="1653" spans="3:15" x14ac:dyDescent="0.3">
      <c r="C1653" s="12"/>
      <c r="D1653" s="12"/>
      <c r="E1653" s="12"/>
      <c r="F1653" s="12"/>
      <c r="H1653" s="12"/>
      <c r="K1653" s="12"/>
      <c r="L1653" s="12"/>
      <c r="N1653" s="12"/>
      <c r="O1653" s="12"/>
    </row>
    <row r="1654" spans="3:15" x14ac:dyDescent="0.3">
      <c r="C1654" s="12"/>
      <c r="D1654" s="12"/>
      <c r="E1654" s="12"/>
      <c r="F1654" s="12"/>
      <c r="H1654" s="12"/>
      <c r="K1654" s="12"/>
      <c r="L1654" s="12"/>
      <c r="N1654" s="12"/>
      <c r="O1654" s="12"/>
    </row>
    <row r="1655" spans="3:15" x14ac:dyDescent="0.3">
      <c r="C1655" s="12"/>
      <c r="D1655" s="12"/>
      <c r="E1655" s="12"/>
      <c r="F1655" s="12"/>
      <c r="H1655" s="12"/>
      <c r="K1655" s="12"/>
      <c r="L1655" s="12"/>
      <c r="N1655" s="12"/>
      <c r="O1655" s="12"/>
    </row>
    <row r="1656" spans="3:15" x14ac:dyDescent="0.3">
      <c r="C1656" s="12"/>
      <c r="D1656" s="12"/>
      <c r="E1656" s="12"/>
      <c r="F1656" s="12"/>
      <c r="H1656" s="12"/>
      <c r="K1656" s="12"/>
      <c r="L1656" s="12"/>
      <c r="N1656" s="12"/>
      <c r="O1656" s="12"/>
    </row>
    <row r="1657" spans="3:15" x14ac:dyDescent="0.3">
      <c r="C1657" s="12"/>
      <c r="D1657" s="12"/>
      <c r="E1657" s="12"/>
      <c r="F1657" s="12"/>
      <c r="H1657" s="12"/>
      <c r="K1657" s="12"/>
      <c r="L1657" s="12"/>
      <c r="N1657" s="12"/>
      <c r="O1657" s="12"/>
    </row>
    <row r="1658" spans="3:15" x14ac:dyDescent="0.3">
      <c r="C1658" s="12"/>
      <c r="D1658" s="12"/>
      <c r="E1658" s="12"/>
      <c r="F1658" s="12"/>
      <c r="H1658" s="12"/>
      <c r="K1658" s="12"/>
      <c r="L1658" s="12"/>
      <c r="N1658" s="12"/>
      <c r="O1658" s="12"/>
    </row>
    <row r="1659" spans="3:15" x14ac:dyDescent="0.3">
      <c r="C1659" s="12"/>
      <c r="D1659" s="12"/>
      <c r="E1659" s="12"/>
      <c r="F1659" s="12"/>
      <c r="H1659" s="12"/>
      <c r="K1659" s="12"/>
      <c r="L1659" s="12"/>
      <c r="N1659" s="12"/>
      <c r="O1659" s="12"/>
    </row>
    <row r="1660" spans="3:15" x14ac:dyDescent="0.3">
      <c r="C1660" s="12"/>
      <c r="D1660" s="12"/>
      <c r="E1660" s="12"/>
      <c r="F1660" s="12"/>
      <c r="H1660" s="12"/>
      <c r="K1660" s="12"/>
      <c r="L1660" s="12"/>
      <c r="N1660" s="12"/>
      <c r="O1660" s="12"/>
    </row>
    <row r="1661" spans="3:15" x14ac:dyDescent="0.3">
      <c r="C1661" s="12"/>
      <c r="D1661" s="12"/>
      <c r="E1661" s="12"/>
      <c r="F1661" s="12"/>
      <c r="H1661" s="12"/>
      <c r="K1661" s="12"/>
      <c r="L1661" s="12"/>
      <c r="N1661" s="12"/>
      <c r="O1661" s="12"/>
    </row>
    <row r="1662" spans="3:15" x14ac:dyDescent="0.3">
      <c r="C1662" s="12"/>
      <c r="D1662" s="12"/>
      <c r="E1662" s="12"/>
      <c r="F1662" s="12"/>
      <c r="H1662" s="12"/>
      <c r="K1662" s="12"/>
      <c r="L1662" s="12"/>
      <c r="N1662" s="12"/>
      <c r="O1662" s="12"/>
    </row>
    <row r="1663" spans="3:15" x14ac:dyDescent="0.3">
      <c r="C1663" s="12"/>
      <c r="D1663" s="12"/>
      <c r="E1663" s="12"/>
      <c r="F1663" s="12"/>
      <c r="H1663" s="12"/>
      <c r="K1663" s="12"/>
      <c r="L1663" s="12"/>
      <c r="N1663" s="12"/>
      <c r="O1663" s="12"/>
    </row>
    <row r="1664" spans="3:15" x14ac:dyDescent="0.3">
      <c r="C1664" s="12"/>
      <c r="D1664" s="12"/>
      <c r="E1664" s="12"/>
      <c r="F1664" s="12"/>
      <c r="H1664" s="12"/>
      <c r="K1664" s="12"/>
      <c r="L1664" s="12"/>
      <c r="N1664" s="12"/>
      <c r="O1664" s="12"/>
    </row>
    <row r="1665" spans="3:15" x14ac:dyDescent="0.3">
      <c r="C1665" s="12"/>
      <c r="D1665" s="12"/>
      <c r="E1665" s="12"/>
      <c r="F1665" s="12"/>
      <c r="H1665" s="12"/>
      <c r="K1665" s="12"/>
      <c r="L1665" s="12"/>
      <c r="N1665" s="12"/>
      <c r="O1665" s="12"/>
    </row>
    <row r="1666" spans="3:15" x14ac:dyDescent="0.3">
      <c r="C1666" s="12"/>
      <c r="D1666" s="12"/>
      <c r="E1666" s="12"/>
      <c r="F1666" s="12"/>
      <c r="H1666" s="12"/>
      <c r="K1666" s="12"/>
      <c r="L1666" s="12"/>
      <c r="N1666" s="12"/>
      <c r="O1666" s="12"/>
    </row>
    <row r="1667" spans="3:15" x14ac:dyDescent="0.3">
      <c r="C1667" s="12"/>
      <c r="D1667" s="12"/>
      <c r="E1667" s="12"/>
      <c r="F1667" s="12"/>
      <c r="H1667" s="12"/>
      <c r="K1667" s="12"/>
      <c r="L1667" s="12"/>
      <c r="N1667" s="12"/>
      <c r="O1667" s="12"/>
    </row>
    <row r="1668" spans="3:15" x14ac:dyDescent="0.3">
      <c r="C1668" s="12"/>
      <c r="D1668" s="12"/>
      <c r="E1668" s="12"/>
      <c r="F1668" s="12"/>
      <c r="H1668" s="12"/>
      <c r="K1668" s="12"/>
      <c r="L1668" s="12"/>
      <c r="N1668" s="12"/>
      <c r="O1668" s="12"/>
    </row>
    <row r="1669" spans="3:15" x14ac:dyDescent="0.3">
      <c r="C1669" s="12"/>
      <c r="D1669" s="12"/>
      <c r="E1669" s="12"/>
      <c r="F1669" s="12"/>
      <c r="H1669" s="12"/>
      <c r="K1669" s="12"/>
      <c r="L1669" s="12"/>
      <c r="N1669" s="12"/>
      <c r="O1669" s="12"/>
    </row>
    <row r="1670" spans="3:15" x14ac:dyDescent="0.3">
      <c r="C1670" s="12"/>
      <c r="D1670" s="12"/>
      <c r="E1670" s="12"/>
      <c r="F1670" s="12"/>
      <c r="H1670" s="12"/>
      <c r="K1670" s="12"/>
      <c r="L1670" s="12"/>
      <c r="N1670" s="12"/>
      <c r="O1670" s="12"/>
    </row>
    <row r="1671" spans="3:15" x14ac:dyDescent="0.3">
      <c r="C1671" s="12"/>
      <c r="D1671" s="12"/>
      <c r="E1671" s="12"/>
      <c r="F1671" s="12"/>
      <c r="H1671" s="12"/>
      <c r="K1671" s="12"/>
      <c r="L1671" s="12"/>
      <c r="N1671" s="12"/>
      <c r="O1671" s="12"/>
    </row>
    <row r="1672" spans="3:15" x14ac:dyDescent="0.3">
      <c r="C1672" s="12"/>
      <c r="D1672" s="12"/>
      <c r="E1672" s="12"/>
      <c r="F1672" s="12"/>
      <c r="H1672" s="12"/>
      <c r="K1672" s="12"/>
      <c r="L1672" s="12"/>
      <c r="N1672" s="12"/>
      <c r="O1672" s="12"/>
    </row>
    <row r="1673" spans="3:15" x14ac:dyDescent="0.3">
      <c r="C1673" s="12"/>
      <c r="D1673" s="12"/>
      <c r="E1673" s="12"/>
      <c r="F1673" s="12"/>
      <c r="H1673" s="12"/>
      <c r="K1673" s="12"/>
      <c r="L1673" s="12"/>
      <c r="N1673" s="12"/>
      <c r="O1673" s="12"/>
    </row>
    <row r="1674" spans="3:15" x14ac:dyDescent="0.3">
      <c r="C1674" s="12"/>
      <c r="D1674" s="12"/>
      <c r="E1674" s="12"/>
      <c r="F1674" s="12"/>
      <c r="H1674" s="12"/>
      <c r="K1674" s="12"/>
      <c r="L1674" s="12"/>
      <c r="N1674" s="12"/>
      <c r="O1674" s="12"/>
    </row>
    <row r="1675" spans="3:15" x14ac:dyDescent="0.3">
      <c r="C1675" s="12"/>
      <c r="D1675" s="12"/>
      <c r="E1675" s="12"/>
      <c r="F1675" s="12"/>
      <c r="H1675" s="12"/>
      <c r="K1675" s="12"/>
      <c r="L1675" s="12"/>
      <c r="N1675" s="12"/>
      <c r="O1675" s="12"/>
    </row>
    <row r="1676" spans="3:15" x14ac:dyDescent="0.3">
      <c r="C1676" s="12"/>
      <c r="D1676" s="12"/>
      <c r="E1676" s="12"/>
      <c r="F1676" s="12"/>
      <c r="H1676" s="12"/>
      <c r="K1676" s="12"/>
      <c r="L1676" s="12"/>
      <c r="N1676" s="12"/>
      <c r="O1676" s="12"/>
    </row>
    <row r="1677" spans="3:15" x14ac:dyDescent="0.3">
      <c r="C1677" s="12"/>
      <c r="D1677" s="12"/>
      <c r="E1677" s="12"/>
      <c r="F1677" s="12"/>
      <c r="H1677" s="12"/>
      <c r="K1677" s="12"/>
      <c r="L1677" s="12"/>
      <c r="N1677" s="12"/>
      <c r="O1677" s="12"/>
    </row>
    <row r="1678" spans="3:15" x14ac:dyDescent="0.3">
      <c r="C1678" s="12"/>
      <c r="D1678" s="12"/>
      <c r="E1678" s="12"/>
      <c r="F1678" s="12"/>
      <c r="H1678" s="12"/>
      <c r="K1678" s="12"/>
      <c r="L1678" s="12"/>
      <c r="N1678" s="12"/>
      <c r="O1678" s="12"/>
    </row>
    <row r="1679" spans="3:15" x14ac:dyDescent="0.3">
      <c r="C1679" s="12"/>
      <c r="D1679" s="12"/>
      <c r="E1679" s="12"/>
      <c r="F1679" s="12"/>
      <c r="H1679" s="12"/>
      <c r="K1679" s="12"/>
      <c r="L1679" s="12"/>
      <c r="N1679" s="12"/>
      <c r="O1679" s="12"/>
    </row>
    <row r="1680" spans="3:15" x14ac:dyDescent="0.3">
      <c r="C1680" s="12"/>
      <c r="D1680" s="12"/>
      <c r="E1680" s="12"/>
      <c r="F1680" s="12"/>
      <c r="H1680" s="12"/>
      <c r="K1680" s="12"/>
      <c r="L1680" s="12"/>
      <c r="N1680" s="12"/>
      <c r="O1680" s="12"/>
    </row>
    <row r="1681" spans="3:15" x14ac:dyDescent="0.3">
      <c r="C1681" s="12"/>
      <c r="D1681" s="12"/>
      <c r="E1681" s="12"/>
      <c r="F1681" s="12"/>
      <c r="H1681" s="12"/>
      <c r="K1681" s="12"/>
      <c r="L1681" s="12"/>
      <c r="N1681" s="12"/>
      <c r="O1681" s="12"/>
    </row>
    <row r="1682" spans="3:15" x14ac:dyDescent="0.3">
      <c r="C1682" s="12"/>
      <c r="D1682" s="12"/>
      <c r="E1682" s="12"/>
      <c r="F1682" s="12"/>
      <c r="H1682" s="12"/>
      <c r="K1682" s="12"/>
      <c r="L1682" s="12"/>
      <c r="N1682" s="12"/>
      <c r="O1682" s="12"/>
    </row>
    <row r="1683" spans="3:15" x14ac:dyDescent="0.3">
      <c r="C1683" s="12"/>
      <c r="D1683" s="12"/>
      <c r="E1683" s="12"/>
      <c r="F1683" s="12"/>
      <c r="H1683" s="12"/>
      <c r="K1683" s="12"/>
      <c r="L1683" s="12"/>
      <c r="N1683" s="12"/>
      <c r="O1683" s="12"/>
    </row>
    <row r="1684" spans="3:15" x14ac:dyDescent="0.3">
      <c r="C1684" s="12"/>
      <c r="D1684" s="12"/>
      <c r="E1684" s="12"/>
      <c r="F1684" s="12"/>
      <c r="H1684" s="12"/>
      <c r="K1684" s="12"/>
      <c r="L1684" s="12"/>
      <c r="N1684" s="12"/>
      <c r="O1684" s="12"/>
    </row>
    <row r="1685" spans="3:15" x14ac:dyDescent="0.3">
      <c r="C1685" s="12"/>
      <c r="D1685" s="12"/>
      <c r="E1685" s="12"/>
      <c r="F1685" s="12"/>
      <c r="H1685" s="12"/>
      <c r="K1685" s="12"/>
      <c r="L1685" s="12"/>
      <c r="N1685" s="12"/>
      <c r="O1685" s="12"/>
    </row>
    <row r="1686" spans="3:15" x14ac:dyDescent="0.3">
      <c r="C1686" s="12"/>
      <c r="D1686" s="12"/>
      <c r="E1686" s="12"/>
      <c r="F1686" s="12"/>
      <c r="H1686" s="12"/>
      <c r="K1686" s="12"/>
      <c r="L1686" s="12"/>
      <c r="N1686" s="12"/>
      <c r="O1686" s="12"/>
    </row>
    <row r="1687" spans="3:15" x14ac:dyDescent="0.3">
      <c r="C1687" s="12"/>
      <c r="D1687" s="12"/>
      <c r="E1687" s="12"/>
      <c r="F1687" s="12"/>
      <c r="H1687" s="12"/>
      <c r="K1687" s="12"/>
      <c r="L1687" s="12"/>
      <c r="N1687" s="12"/>
      <c r="O1687" s="12"/>
    </row>
    <row r="1688" spans="3:15" x14ac:dyDescent="0.3">
      <c r="C1688" s="12"/>
      <c r="D1688" s="12"/>
      <c r="E1688" s="12"/>
      <c r="F1688" s="12"/>
      <c r="H1688" s="12"/>
      <c r="K1688" s="12"/>
      <c r="L1688" s="12"/>
      <c r="N1688" s="12"/>
      <c r="O1688" s="12"/>
    </row>
    <row r="1689" spans="3:15" x14ac:dyDescent="0.3">
      <c r="C1689" s="12"/>
      <c r="D1689" s="12"/>
      <c r="E1689" s="12"/>
      <c r="F1689" s="12"/>
      <c r="H1689" s="12"/>
      <c r="K1689" s="12"/>
      <c r="L1689" s="12"/>
      <c r="N1689" s="12"/>
      <c r="O1689" s="12"/>
    </row>
    <row r="1690" spans="3:15" x14ac:dyDescent="0.3">
      <c r="C1690" s="12"/>
      <c r="D1690" s="12"/>
      <c r="E1690" s="12"/>
      <c r="F1690" s="12"/>
      <c r="H1690" s="12"/>
      <c r="K1690" s="12"/>
      <c r="L1690" s="12"/>
      <c r="N1690" s="12"/>
      <c r="O1690" s="12"/>
    </row>
    <row r="1691" spans="3:15" x14ac:dyDescent="0.3">
      <c r="C1691" s="12"/>
      <c r="D1691" s="12"/>
      <c r="E1691" s="12"/>
      <c r="F1691" s="12"/>
      <c r="H1691" s="12"/>
      <c r="K1691" s="12"/>
      <c r="L1691" s="12"/>
      <c r="N1691" s="12"/>
      <c r="O1691" s="12"/>
    </row>
    <row r="1692" spans="3:15" x14ac:dyDescent="0.3">
      <c r="C1692" s="12"/>
      <c r="D1692" s="12"/>
      <c r="E1692" s="12"/>
      <c r="F1692" s="12"/>
      <c r="H1692" s="12"/>
      <c r="K1692" s="12"/>
      <c r="L1692" s="12"/>
      <c r="N1692" s="12"/>
      <c r="O1692" s="12"/>
    </row>
    <row r="1693" spans="3:15" x14ac:dyDescent="0.3">
      <c r="C1693" s="12"/>
      <c r="D1693" s="12"/>
      <c r="E1693" s="12"/>
      <c r="F1693" s="12"/>
      <c r="H1693" s="12"/>
      <c r="K1693" s="12"/>
      <c r="L1693" s="12"/>
      <c r="N1693" s="12"/>
      <c r="O1693" s="12"/>
    </row>
    <row r="1694" spans="3:15" x14ac:dyDescent="0.3">
      <c r="C1694" s="12"/>
      <c r="D1694" s="12"/>
      <c r="E1694" s="12"/>
      <c r="F1694" s="12"/>
      <c r="H1694" s="12"/>
      <c r="K1694" s="12"/>
      <c r="L1694" s="12"/>
      <c r="N1694" s="12"/>
      <c r="O1694" s="12"/>
    </row>
    <row r="1695" spans="3:15" x14ac:dyDescent="0.3">
      <c r="C1695" s="12"/>
      <c r="D1695" s="12"/>
      <c r="E1695" s="12"/>
      <c r="F1695" s="12"/>
      <c r="H1695" s="12"/>
      <c r="K1695" s="12"/>
      <c r="L1695" s="12"/>
      <c r="N1695" s="12"/>
      <c r="O1695" s="12"/>
    </row>
    <row r="1696" spans="3:15" x14ac:dyDescent="0.3">
      <c r="C1696" s="12"/>
      <c r="D1696" s="12"/>
      <c r="E1696" s="12"/>
      <c r="F1696" s="12"/>
      <c r="H1696" s="12"/>
      <c r="K1696" s="12"/>
      <c r="L1696" s="12"/>
      <c r="N1696" s="12"/>
      <c r="O1696" s="12"/>
    </row>
    <row r="1697" spans="3:15" x14ac:dyDescent="0.3">
      <c r="C1697" s="12"/>
      <c r="D1697" s="12"/>
      <c r="E1697" s="12"/>
      <c r="F1697" s="12"/>
      <c r="H1697" s="12"/>
      <c r="K1697" s="12"/>
      <c r="L1697" s="12"/>
      <c r="N1697" s="12"/>
      <c r="O1697" s="12"/>
    </row>
    <row r="1698" spans="3:15" x14ac:dyDescent="0.3">
      <c r="C1698" s="12"/>
      <c r="D1698" s="12"/>
      <c r="E1698" s="12"/>
      <c r="F1698" s="12"/>
      <c r="H1698" s="12"/>
      <c r="K1698" s="12"/>
      <c r="L1698" s="12"/>
      <c r="N1698" s="12"/>
      <c r="O1698" s="12"/>
    </row>
    <row r="1699" spans="3:15" x14ac:dyDescent="0.3">
      <c r="C1699" s="12"/>
      <c r="D1699" s="12"/>
      <c r="E1699" s="12"/>
      <c r="F1699" s="12"/>
      <c r="H1699" s="12"/>
      <c r="K1699" s="12"/>
      <c r="L1699" s="12"/>
      <c r="N1699" s="12"/>
      <c r="O1699" s="12"/>
    </row>
    <row r="1700" spans="3:15" x14ac:dyDescent="0.3">
      <c r="C1700" s="12"/>
      <c r="D1700" s="12"/>
      <c r="E1700" s="12"/>
      <c r="F1700" s="12"/>
      <c r="H1700" s="12"/>
      <c r="K1700" s="12"/>
      <c r="L1700" s="12"/>
      <c r="N1700" s="12"/>
      <c r="O1700" s="12"/>
    </row>
    <row r="1701" spans="3:15" x14ac:dyDescent="0.3">
      <c r="C1701" s="12"/>
      <c r="D1701" s="12"/>
      <c r="E1701" s="12"/>
      <c r="F1701" s="12"/>
      <c r="H1701" s="12"/>
      <c r="K1701" s="12"/>
      <c r="L1701" s="12"/>
      <c r="N1701" s="12"/>
      <c r="O1701" s="12"/>
    </row>
    <row r="1702" spans="3:15" x14ac:dyDescent="0.3">
      <c r="C1702" s="12"/>
      <c r="D1702" s="12"/>
      <c r="E1702" s="12"/>
      <c r="F1702" s="12"/>
      <c r="H1702" s="12"/>
      <c r="K1702" s="12"/>
      <c r="L1702" s="12"/>
      <c r="N1702" s="12"/>
      <c r="O1702" s="12"/>
    </row>
    <row r="1703" spans="3:15" x14ac:dyDescent="0.3">
      <c r="C1703" s="12"/>
      <c r="D1703" s="12"/>
      <c r="E1703" s="12"/>
      <c r="F1703" s="12"/>
      <c r="H1703" s="12"/>
      <c r="K1703" s="12"/>
      <c r="L1703" s="12"/>
      <c r="N1703" s="12"/>
      <c r="O1703" s="12"/>
    </row>
    <row r="1704" spans="3:15" x14ac:dyDescent="0.3">
      <c r="C1704" s="12"/>
      <c r="D1704" s="12"/>
      <c r="E1704" s="12"/>
      <c r="F1704" s="12"/>
      <c r="H1704" s="12"/>
      <c r="K1704" s="12"/>
      <c r="L1704" s="12"/>
      <c r="N1704" s="12"/>
      <c r="O1704" s="12"/>
    </row>
    <row r="1705" spans="3:15" x14ac:dyDescent="0.3">
      <c r="C1705" s="12"/>
      <c r="D1705" s="12"/>
      <c r="E1705" s="12"/>
      <c r="F1705" s="12"/>
      <c r="H1705" s="12"/>
      <c r="K1705" s="12"/>
      <c r="L1705" s="12"/>
      <c r="N1705" s="12"/>
      <c r="O1705" s="12"/>
    </row>
    <row r="1706" spans="3:15" x14ac:dyDescent="0.3">
      <c r="C1706" s="12"/>
      <c r="D1706" s="12"/>
      <c r="E1706" s="12"/>
      <c r="F1706" s="12"/>
      <c r="H1706" s="12"/>
      <c r="K1706" s="12"/>
      <c r="L1706" s="12"/>
      <c r="N1706" s="12"/>
      <c r="O1706" s="12"/>
    </row>
    <row r="1707" spans="3:15" x14ac:dyDescent="0.3">
      <c r="C1707" s="12"/>
      <c r="D1707" s="12"/>
      <c r="E1707" s="12"/>
      <c r="F1707" s="12"/>
      <c r="H1707" s="12"/>
      <c r="K1707" s="12"/>
      <c r="L1707" s="12"/>
      <c r="N1707" s="12"/>
      <c r="O1707" s="12"/>
    </row>
    <row r="1708" spans="3:15" x14ac:dyDescent="0.3">
      <c r="C1708" s="12"/>
      <c r="D1708" s="12"/>
      <c r="E1708" s="12"/>
      <c r="F1708" s="12"/>
      <c r="H1708" s="12"/>
      <c r="K1708" s="12"/>
      <c r="L1708" s="12"/>
      <c r="N1708" s="12"/>
      <c r="O1708" s="12"/>
    </row>
    <row r="1709" spans="3:15" x14ac:dyDescent="0.3">
      <c r="C1709" s="12"/>
      <c r="D1709" s="12"/>
      <c r="E1709" s="12"/>
      <c r="F1709" s="12"/>
      <c r="H1709" s="12"/>
      <c r="K1709" s="12"/>
      <c r="L1709" s="12"/>
      <c r="N1709" s="12"/>
      <c r="O1709" s="12"/>
    </row>
    <row r="1710" spans="3:15" x14ac:dyDescent="0.3">
      <c r="C1710" s="12"/>
      <c r="D1710" s="12"/>
      <c r="E1710" s="12"/>
      <c r="F1710" s="12"/>
      <c r="H1710" s="12"/>
      <c r="K1710" s="12"/>
      <c r="L1710" s="12"/>
      <c r="N1710" s="12"/>
      <c r="O1710" s="12"/>
    </row>
    <row r="1711" spans="3:15" x14ac:dyDescent="0.3">
      <c r="C1711" s="12"/>
      <c r="D1711" s="12"/>
      <c r="E1711" s="12"/>
      <c r="F1711" s="12"/>
      <c r="H1711" s="12"/>
      <c r="K1711" s="12"/>
      <c r="L1711" s="12"/>
      <c r="N1711" s="12"/>
      <c r="O1711" s="12"/>
    </row>
    <row r="1712" spans="3:15" x14ac:dyDescent="0.3">
      <c r="C1712" s="12"/>
      <c r="D1712" s="12"/>
      <c r="E1712" s="12"/>
      <c r="F1712" s="12"/>
      <c r="H1712" s="12"/>
      <c r="K1712" s="12"/>
      <c r="L1712" s="12"/>
      <c r="N1712" s="12"/>
      <c r="O1712" s="12"/>
    </row>
    <row r="1713" spans="3:15" x14ac:dyDescent="0.3">
      <c r="C1713" s="12"/>
      <c r="D1713" s="12"/>
      <c r="E1713" s="12"/>
      <c r="F1713" s="12"/>
      <c r="H1713" s="12"/>
      <c r="K1713" s="12"/>
      <c r="L1713" s="12"/>
      <c r="N1713" s="12"/>
      <c r="O1713" s="12"/>
    </row>
    <row r="1714" spans="3:15" x14ac:dyDescent="0.3">
      <c r="C1714" s="12"/>
      <c r="D1714" s="12"/>
      <c r="E1714" s="12"/>
      <c r="F1714" s="12"/>
      <c r="H1714" s="12"/>
      <c r="K1714" s="12"/>
      <c r="L1714" s="12"/>
      <c r="N1714" s="12"/>
      <c r="O1714" s="12"/>
    </row>
    <row r="1715" spans="3:15" x14ac:dyDescent="0.3">
      <c r="C1715" s="12"/>
      <c r="D1715" s="12"/>
      <c r="E1715" s="12"/>
      <c r="F1715" s="12"/>
      <c r="H1715" s="12"/>
      <c r="K1715" s="12"/>
      <c r="L1715" s="12"/>
      <c r="N1715" s="12"/>
      <c r="O1715" s="12"/>
    </row>
    <row r="1716" spans="3:15" x14ac:dyDescent="0.3">
      <c r="C1716" s="12"/>
      <c r="D1716" s="12"/>
      <c r="E1716" s="12"/>
      <c r="F1716" s="12"/>
      <c r="H1716" s="12"/>
      <c r="K1716" s="12"/>
      <c r="L1716" s="12"/>
      <c r="N1716" s="12"/>
      <c r="O1716" s="12"/>
    </row>
    <row r="1717" spans="3:15" x14ac:dyDescent="0.3">
      <c r="C1717" s="12"/>
      <c r="D1717" s="12"/>
      <c r="E1717" s="12"/>
      <c r="F1717" s="12"/>
      <c r="H1717" s="12"/>
      <c r="K1717" s="12"/>
      <c r="L1717" s="12"/>
      <c r="N1717" s="12"/>
      <c r="O1717" s="12"/>
    </row>
    <row r="1718" spans="3:15" x14ac:dyDescent="0.3">
      <c r="C1718" s="12"/>
      <c r="D1718" s="12"/>
      <c r="E1718" s="12"/>
      <c r="F1718" s="12"/>
      <c r="H1718" s="12"/>
      <c r="K1718" s="12"/>
      <c r="L1718" s="12"/>
      <c r="N1718" s="12"/>
      <c r="O1718" s="12"/>
    </row>
    <row r="1719" spans="3:15" x14ac:dyDescent="0.3">
      <c r="C1719" s="12"/>
      <c r="D1719" s="12"/>
      <c r="E1719" s="12"/>
      <c r="F1719" s="12"/>
      <c r="H1719" s="12"/>
      <c r="K1719" s="12"/>
      <c r="L1719" s="12"/>
      <c r="N1719" s="12"/>
      <c r="O1719" s="12"/>
    </row>
    <row r="1720" spans="3:15" x14ac:dyDescent="0.3">
      <c r="C1720" s="12"/>
      <c r="D1720" s="12"/>
      <c r="E1720" s="12"/>
      <c r="F1720" s="12"/>
      <c r="H1720" s="12"/>
      <c r="K1720" s="12"/>
      <c r="L1720" s="12"/>
      <c r="N1720" s="12"/>
      <c r="O1720" s="12"/>
    </row>
    <row r="1721" spans="3:15" x14ac:dyDescent="0.3">
      <c r="C1721" s="12"/>
      <c r="D1721" s="12"/>
      <c r="E1721" s="12"/>
      <c r="F1721" s="12"/>
      <c r="H1721" s="12"/>
      <c r="K1721" s="12"/>
      <c r="L1721" s="12"/>
      <c r="N1721" s="12"/>
      <c r="O1721" s="12"/>
    </row>
    <row r="1722" spans="3:15" x14ac:dyDescent="0.3">
      <c r="C1722" s="12"/>
      <c r="D1722" s="12"/>
      <c r="E1722" s="12"/>
      <c r="F1722" s="12"/>
      <c r="H1722" s="12"/>
      <c r="K1722" s="12"/>
      <c r="L1722" s="12"/>
      <c r="N1722" s="12"/>
      <c r="O1722" s="12"/>
    </row>
    <row r="1723" spans="3:15" x14ac:dyDescent="0.3">
      <c r="C1723" s="12"/>
      <c r="D1723" s="12"/>
      <c r="E1723" s="12"/>
      <c r="F1723" s="12"/>
      <c r="H1723" s="12"/>
      <c r="K1723" s="12"/>
      <c r="L1723" s="12"/>
      <c r="N1723" s="12"/>
      <c r="O1723" s="12"/>
    </row>
    <row r="1724" spans="3:15" x14ac:dyDescent="0.3">
      <c r="C1724" s="12"/>
      <c r="D1724" s="12"/>
      <c r="E1724" s="12"/>
      <c r="F1724" s="12"/>
      <c r="H1724" s="12"/>
      <c r="K1724" s="12"/>
      <c r="L1724" s="12"/>
      <c r="N1724" s="12"/>
      <c r="O1724" s="12"/>
    </row>
    <row r="1725" spans="3:15" x14ac:dyDescent="0.3">
      <c r="C1725" s="12"/>
      <c r="D1725" s="12"/>
      <c r="E1725" s="12"/>
      <c r="F1725" s="12"/>
      <c r="H1725" s="12"/>
      <c r="K1725" s="12"/>
      <c r="L1725" s="12"/>
      <c r="N1725" s="12"/>
      <c r="O1725" s="12"/>
    </row>
    <row r="1726" spans="3:15" x14ac:dyDescent="0.3">
      <c r="C1726" s="12"/>
      <c r="D1726" s="12"/>
      <c r="E1726" s="12"/>
      <c r="F1726" s="12"/>
      <c r="H1726" s="12"/>
      <c r="K1726" s="12"/>
      <c r="L1726" s="12"/>
      <c r="N1726" s="12"/>
      <c r="O1726" s="12"/>
    </row>
    <row r="1727" spans="3:15" x14ac:dyDescent="0.3">
      <c r="C1727" s="12"/>
      <c r="D1727" s="12"/>
      <c r="E1727" s="12"/>
      <c r="F1727" s="12"/>
      <c r="H1727" s="12"/>
      <c r="K1727" s="12"/>
      <c r="L1727" s="12"/>
      <c r="N1727" s="12"/>
      <c r="O1727" s="12"/>
    </row>
    <row r="1728" spans="3:15" x14ac:dyDescent="0.3">
      <c r="C1728" s="12"/>
      <c r="D1728" s="12"/>
      <c r="E1728" s="12"/>
      <c r="F1728" s="12"/>
      <c r="H1728" s="12"/>
      <c r="K1728" s="12"/>
      <c r="L1728" s="12"/>
      <c r="N1728" s="12"/>
      <c r="O1728" s="12"/>
    </row>
    <row r="1729" spans="3:15" x14ac:dyDescent="0.3">
      <c r="C1729" s="12"/>
      <c r="D1729" s="12"/>
      <c r="E1729" s="12"/>
      <c r="F1729" s="12"/>
      <c r="H1729" s="12"/>
      <c r="K1729" s="12"/>
      <c r="L1729" s="12"/>
      <c r="N1729" s="12"/>
      <c r="O1729" s="12"/>
    </row>
    <row r="1730" spans="3:15" x14ac:dyDescent="0.3">
      <c r="C1730" s="12"/>
      <c r="D1730" s="12"/>
      <c r="E1730" s="12"/>
      <c r="F1730" s="12"/>
      <c r="H1730" s="12"/>
      <c r="K1730" s="12"/>
      <c r="L1730" s="12"/>
      <c r="N1730" s="12"/>
      <c r="O1730" s="12"/>
    </row>
    <row r="1731" spans="3:15" x14ac:dyDescent="0.3">
      <c r="C1731" s="12"/>
      <c r="D1731" s="12"/>
      <c r="E1731" s="12"/>
      <c r="F1731" s="12"/>
      <c r="H1731" s="12"/>
      <c r="K1731" s="12"/>
      <c r="L1731" s="12"/>
      <c r="N1731" s="12"/>
      <c r="O1731" s="12"/>
    </row>
    <row r="1732" spans="3:15" x14ac:dyDescent="0.3">
      <c r="C1732" s="12"/>
      <c r="D1732" s="12"/>
      <c r="E1732" s="12"/>
      <c r="F1732" s="12"/>
      <c r="H1732" s="12"/>
      <c r="K1732" s="12"/>
      <c r="L1732" s="12"/>
      <c r="N1732" s="12"/>
      <c r="O1732" s="12"/>
    </row>
    <row r="1733" spans="3:15" x14ac:dyDescent="0.3">
      <c r="C1733" s="12"/>
      <c r="D1733" s="12"/>
      <c r="E1733" s="12"/>
      <c r="F1733" s="12"/>
      <c r="H1733" s="12"/>
      <c r="K1733" s="12"/>
      <c r="L1733" s="12"/>
      <c r="N1733" s="12"/>
      <c r="O1733" s="12"/>
    </row>
    <row r="1734" spans="3:15" x14ac:dyDescent="0.3">
      <c r="C1734" s="12"/>
      <c r="D1734" s="12"/>
      <c r="E1734" s="12"/>
      <c r="F1734" s="12"/>
      <c r="H1734" s="12"/>
      <c r="K1734" s="12"/>
      <c r="L1734" s="12"/>
      <c r="N1734" s="12"/>
      <c r="O1734" s="12"/>
    </row>
    <row r="1735" spans="3:15" x14ac:dyDescent="0.3">
      <c r="C1735" s="12"/>
      <c r="D1735" s="12"/>
      <c r="E1735" s="12"/>
      <c r="F1735" s="12"/>
      <c r="H1735" s="12"/>
      <c r="K1735" s="12"/>
      <c r="L1735" s="12"/>
      <c r="N1735" s="12"/>
      <c r="O1735" s="12"/>
    </row>
    <row r="1736" spans="3:15" x14ac:dyDescent="0.3">
      <c r="C1736" s="12"/>
      <c r="D1736" s="12"/>
      <c r="E1736" s="12"/>
      <c r="F1736" s="12"/>
      <c r="H1736" s="12"/>
      <c r="K1736" s="12"/>
      <c r="L1736" s="12"/>
      <c r="N1736" s="12"/>
      <c r="O1736" s="12"/>
    </row>
    <row r="1737" spans="3:15" x14ac:dyDescent="0.3">
      <c r="C1737" s="12"/>
      <c r="D1737" s="12"/>
      <c r="E1737" s="12"/>
      <c r="F1737" s="12"/>
      <c r="H1737" s="12"/>
      <c r="K1737" s="12"/>
      <c r="L1737" s="12"/>
      <c r="N1737" s="12"/>
      <c r="O1737" s="12"/>
    </row>
    <row r="1738" spans="3:15" x14ac:dyDescent="0.3">
      <c r="C1738" s="12"/>
      <c r="D1738" s="12"/>
      <c r="E1738" s="12"/>
      <c r="F1738" s="12"/>
      <c r="H1738" s="12"/>
      <c r="K1738" s="12"/>
      <c r="L1738" s="12"/>
      <c r="N1738" s="12"/>
      <c r="O1738" s="12"/>
    </row>
    <row r="1739" spans="3:15" x14ac:dyDescent="0.3">
      <c r="C1739" s="12"/>
      <c r="D1739" s="12"/>
      <c r="E1739" s="12"/>
      <c r="F1739" s="12"/>
      <c r="H1739" s="12"/>
      <c r="K1739" s="12"/>
      <c r="L1739" s="12"/>
      <c r="N1739" s="12"/>
      <c r="O1739" s="12"/>
    </row>
    <row r="1740" spans="3:15" x14ac:dyDescent="0.3">
      <c r="C1740" s="12"/>
      <c r="D1740" s="12"/>
      <c r="E1740" s="12"/>
      <c r="F1740" s="12"/>
      <c r="H1740" s="12"/>
      <c r="K1740" s="12"/>
      <c r="L1740" s="12"/>
      <c r="N1740" s="12"/>
      <c r="O1740" s="12"/>
    </row>
    <row r="1741" spans="3:15" x14ac:dyDescent="0.3">
      <c r="C1741" s="12"/>
      <c r="D1741" s="12"/>
      <c r="E1741" s="12"/>
      <c r="F1741" s="12"/>
      <c r="H1741" s="12"/>
      <c r="K1741" s="12"/>
      <c r="L1741" s="12"/>
      <c r="N1741" s="12"/>
      <c r="O1741" s="12"/>
    </row>
    <row r="1742" spans="3:15" x14ac:dyDescent="0.3">
      <c r="C1742" s="12"/>
      <c r="D1742" s="12"/>
      <c r="E1742" s="12"/>
      <c r="F1742" s="12"/>
      <c r="H1742" s="12"/>
      <c r="K1742" s="12"/>
      <c r="L1742" s="12"/>
      <c r="N1742" s="12"/>
      <c r="O1742" s="12"/>
    </row>
    <row r="1743" spans="3:15" x14ac:dyDescent="0.3">
      <c r="C1743" s="12"/>
      <c r="D1743" s="12"/>
      <c r="E1743" s="12"/>
      <c r="F1743" s="12"/>
      <c r="H1743" s="12"/>
      <c r="K1743" s="12"/>
      <c r="L1743" s="12"/>
      <c r="N1743" s="12"/>
      <c r="O1743" s="12"/>
    </row>
    <row r="1744" spans="3:15" x14ac:dyDescent="0.3">
      <c r="C1744" s="12"/>
      <c r="D1744" s="12"/>
      <c r="E1744" s="12"/>
      <c r="F1744" s="12"/>
      <c r="H1744" s="12"/>
      <c r="K1744" s="12"/>
      <c r="L1744" s="12"/>
      <c r="N1744" s="12"/>
      <c r="O1744" s="12"/>
    </row>
    <row r="1745" spans="3:15" x14ac:dyDescent="0.3">
      <c r="C1745" s="12"/>
      <c r="D1745" s="12"/>
      <c r="E1745" s="12"/>
      <c r="F1745" s="12"/>
      <c r="H1745" s="12"/>
      <c r="K1745" s="12"/>
      <c r="L1745" s="12"/>
      <c r="N1745" s="12"/>
      <c r="O1745" s="12"/>
    </row>
    <row r="1746" spans="3:15" x14ac:dyDescent="0.3">
      <c r="C1746" s="12"/>
      <c r="D1746" s="12"/>
      <c r="E1746" s="12"/>
      <c r="F1746" s="12"/>
      <c r="H1746" s="12"/>
      <c r="K1746" s="12"/>
      <c r="L1746" s="12"/>
      <c r="N1746" s="12"/>
      <c r="O1746" s="12"/>
    </row>
    <row r="1747" spans="3:15" x14ac:dyDescent="0.3">
      <c r="C1747" s="12"/>
      <c r="D1747" s="12"/>
      <c r="E1747" s="12"/>
      <c r="F1747" s="12"/>
      <c r="H1747" s="12"/>
      <c r="K1747" s="12"/>
      <c r="L1747" s="12"/>
      <c r="N1747" s="12"/>
      <c r="O1747" s="12"/>
    </row>
    <row r="1748" spans="3:15" x14ac:dyDescent="0.3">
      <c r="C1748" s="12"/>
      <c r="D1748" s="12"/>
      <c r="E1748" s="12"/>
      <c r="F1748" s="12"/>
      <c r="H1748" s="12"/>
      <c r="K1748" s="12"/>
      <c r="L1748" s="12"/>
      <c r="N1748" s="12"/>
      <c r="O1748" s="12"/>
    </row>
    <row r="1749" spans="3:15" x14ac:dyDescent="0.3">
      <c r="C1749" s="12"/>
      <c r="D1749" s="12"/>
      <c r="E1749" s="12"/>
      <c r="F1749" s="12"/>
      <c r="H1749" s="12"/>
      <c r="K1749" s="12"/>
      <c r="L1749" s="12"/>
      <c r="N1749" s="12"/>
      <c r="O1749" s="12"/>
    </row>
    <row r="1750" spans="3:15" x14ac:dyDescent="0.3">
      <c r="C1750" s="12"/>
      <c r="D1750" s="12"/>
      <c r="E1750" s="12"/>
      <c r="F1750" s="12"/>
      <c r="H1750" s="12"/>
      <c r="K1750" s="12"/>
      <c r="L1750" s="12"/>
      <c r="N1750" s="12"/>
      <c r="O1750" s="12"/>
    </row>
    <row r="1751" spans="3:15" x14ac:dyDescent="0.3">
      <c r="C1751" s="12"/>
      <c r="D1751" s="12"/>
      <c r="E1751" s="12"/>
      <c r="F1751" s="12"/>
      <c r="H1751" s="12"/>
      <c r="K1751" s="12"/>
      <c r="L1751" s="12"/>
      <c r="N1751" s="12"/>
      <c r="O1751" s="12"/>
    </row>
    <row r="1752" spans="3:15" x14ac:dyDescent="0.3">
      <c r="C1752" s="12"/>
      <c r="D1752" s="12"/>
      <c r="E1752" s="12"/>
      <c r="F1752" s="12"/>
      <c r="H1752" s="12"/>
      <c r="K1752" s="12"/>
      <c r="L1752" s="12"/>
      <c r="N1752" s="12"/>
      <c r="O1752" s="12"/>
    </row>
    <row r="1753" spans="3:15" x14ac:dyDescent="0.3">
      <c r="C1753" s="12"/>
      <c r="D1753" s="12"/>
      <c r="E1753" s="12"/>
      <c r="F1753" s="12"/>
      <c r="H1753" s="12"/>
      <c r="K1753" s="12"/>
      <c r="L1753" s="12"/>
      <c r="N1753" s="12"/>
      <c r="O1753" s="12"/>
    </row>
    <row r="1754" spans="3:15" x14ac:dyDescent="0.3">
      <c r="C1754" s="12"/>
      <c r="D1754" s="12"/>
      <c r="E1754" s="12"/>
      <c r="F1754" s="12"/>
      <c r="H1754" s="12"/>
      <c r="K1754" s="12"/>
      <c r="L1754" s="12"/>
      <c r="N1754" s="12"/>
      <c r="O1754" s="12"/>
    </row>
    <row r="1755" spans="3:15" x14ac:dyDescent="0.3">
      <c r="C1755" s="12"/>
      <c r="D1755" s="12"/>
      <c r="E1755" s="12"/>
      <c r="F1755" s="12"/>
      <c r="H1755" s="12"/>
      <c r="K1755" s="12"/>
      <c r="L1755" s="12"/>
      <c r="N1755" s="12"/>
      <c r="O1755" s="12"/>
    </row>
    <row r="1756" spans="3:15" x14ac:dyDescent="0.3">
      <c r="C1756" s="12"/>
      <c r="D1756" s="12"/>
      <c r="E1756" s="12"/>
      <c r="F1756" s="12"/>
      <c r="H1756" s="12"/>
      <c r="K1756" s="12"/>
      <c r="L1756" s="12"/>
      <c r="N1756" s="12"/>
      <c r="O1756" s="12"/>
    </row>
    <row r="1757" spans="3:15" x14ac:dyDescent="0.3">
      <c r="C1757" s="12"/>
      <c r="D1757" s="12"/>
      <c r="E1757" s="12"/>
      <c r="F1757" s="12"/>
      <c r="H1757" s="12"/>
      <c r="K1757" s="12"/>
      <c r="L1757" s="12"/>
      <c r="N1757" s="12"/>
      <c r="O1757" s="12"/>
    </row>
    <row r="1758" spans="3:15" x14ac:dyDescent="0.3">
      <c r="C1758" s="12"/>
      <c r="D1758" s="12"/>
      <c r="E1758" s="12"/>
      <c r="F1758" s="12"/>
      <c r="H1758" s="12"/>
      <c r="K1758" s="12"/>
      <c r="L1758" s="12"/>
      <c r="N1758" s="12"/>
      <c r="O1758" s="12"/>
    </row>
    <row r="1759" spans="3:15" x14ac:dyDescent="0.3">
      <c r="C1759" s="12"/>
      <c r="D1759" s="12"/>
      <c r="E1759" s="12"/>
      <c r="F1759" s="12"/>
      <c r="H1759" s="12"/>
      <c r="K1759" s="12"/>
      <c r="L1759" s="12"/>
      <c r="N1759" s="12"/>
      <c r="O1759" s="12"/>
    </row>
    <row r="1760" spans="3:15" x14ac:dyDescent="0.3">
      <c r="C1760" s="12"/>
      <c r="D1760" s="12"/>
      <c r="E1760" s="12"/>
      <c r="F1760" s="12"/>
      <c r="H1760" s="12"/>
      <c r="K1760" s="12"/>
      <c r="L1760" s="12"/>
      <c r="N1760" s="12"/>
      <c r="O1760" s="12"/>
    </row>
    <row r="1761" spans="3:15" x14ac:dyDescent="0.3">
      <c r="C1761" s="12"/>
      <c r="D1761" s="12"/>
      <c r="E1761" s="12"/>
      <c r="F1761" s="12"/>
      <c r="H1761" s="12"/>
      <c r="K1761" s="12"/>
      <c r="L1761" s="12"/>
      <c r="N1761" s="12"/>
      <c r="O1761" s="12"/>
    </row>
    <row r="1762" spans="3:15" x14ac:dyDescent="0.3">
      <c r="C1762" s="12"/>
      <c r="D1762" s="12"/>
      <c r="E1762" s="12"/>
      <c r="F1762" s="12"/>
      <c r="H1762" s="12"/>
      <c r="K1762" s="12"/>
      <c r="L1762" s="12"/>
      <c r="N1762" s="12"/>
      <c r="O1762" s="12"/>
    </row>
    <row r="1763" spans="3:15" x14ac:dyDescent="0.3">
      <c r="C1763" s="12"/>
      <c r="D1763" s="12"/>
      <c r="E1763" s="12"/>
      <c r="F1763" s="12"/>
      <c r="H1763" s="12"/>
      <c r="K1763" s="12"/>
      <c r="L1763" s="12"/>
      <c r="N1763" s="12"/>
      <c r="O1763" s="12"/>
    </row>
    <row r="1764" spans="3:15" x14ac:dyDescent="0.3">
      <c r="C1764" s="12"/>
      <c r="D1764" s="12"/>
      <c r="E1764" s="12"/>
      <c r="F1764" s="12"/>
      <c r="H1764" s="12"/>
      <c r="K1764" s="12"/>
      <c r="L1764" s="12"/>
      <c r="N1764" s="12"/>
      <c r="O1764" s="12"/>
    </row>
    <row r="1765" spans="3:15" x14ac:dyDescent="0.3">
      <c r="C1765" s="12"/>
      <c r="D1765" s="12"/>
      <c r="E1765" s="12"/>
      <c r="F1765" s="12"/>
      <c r="H1765" s="12"/>
      <c r="K1765" s="12"/>
      <c r="L1765" s="12"/>
      <c r="N1765" s="12"/>
      <c r="O1765" s="12"/>
    </row>
    <row r="1766" spans="3:15" x14ac:dyDescent="0.3">
      <c r="C1766" s="12"/>
      <c r="D1766" s="12"/>
      <c r="E1766" s="12"/>
      <c r="F1766" s="12"/>
      <c r="H1766" s="12"/>
      <c r="K1766" s="12"/>
      <c r="L1766" s="12"/>
      <c r="N1766" s="12"/>
      <c r="O1766" s="12"/>
    </row>
    <row r="1767" spans="3:15" x14ac:dyDescent="0.3">
      <c r="C1767" s="12"/>
      <c r="D1767" s="12"/>
      <c r="E1767" s="12"/>
      <c r="F1767" s="12"/>
      <c r="H1767" s="12"/>
      <c r="K1767" s="12"/>
      <c r="L1767" s="12"/>
      <c r="N1767" s="12"/>
      <c r="O1767" s="12"/>
    </row>
    <row r="1768" spans="3:15" x14ac:dyDescent="0.3">
      <c r="C1768" s="12"/>
      <c r="D1768" s="12"/>
      <c r="E1768" s="12"/>
      <c r="F1768" s="12"/>
      <c r="H1768" s="12"/>
      <c r="K1768" s="12"/>
      <c r="L1768" s="12"/>
      <c r="N1768" s="12"/>
      <c r="O1768" s="12"/>
    </row>
    <row r="1769" spans="3:15" x14ac:dyDescent="0.3">
      <c r="C1769" s="12"/>
      <c r="D1769" s="12"/>
      <c r="E1769" s="12"/>
      <c r="F1769" s="12"/>
      <c r="H1769" s="12"/>
      <c r="K1769" s="12"/>
      <c r="L1769" s="12"/>
      <c r="N1769" s="12"/>
      <c r="O1769" s="12"/>
    </row>
    <row r="1770" spans="3:15" x14ac:dyDescent="0.3">
      <c r="C1770" s="12"/>
      <c r="D1770" s="12"/>
      <c r="E1770" s="12"/>
      <c r="F1770" s="12"/>
      <c r="H1770" s="12"/>
      <c r="K1770" s="12"/>
      <c r="L1770" s="12"/>
      <c r="N1770" s="12"/>
      <c r="O1770" s="12"/>
    </row>
    <row r="1771" spans="3:15" x14ac:dyDescent="0.3">
      <c r="C1771" s="12"/>
      <c r="D1771" s="12"/>
      <c r="E1771" s="12"/>
      <c r="F1771" s="12"/>
      <c r="H1771" s="12"/>
      <c r="K1771" s="12"/>
      <c r="L1771" s="12"/>
      <c r="N1771" s="12"/>
      <c r="O1771" s="12"/>
    </row>
    <row r="1772" spans="3:15" x14ac:dyDescent="0.3">
      <c r="C1772" s="12"/>
      <c r="D1772" s="12"/>
      <c r="E1772" s="12"/>
      <c r="F1772" s="12"/>
      <c r="H1772" s="12"/>
      <c r="K1772" s="12"/>
      <c r="L1772" s="12"/>
      <c r="N1772" s="12"/>
      <c r="O1772" s="12"/>
    </row>
    <row r="1773" spans="3:15" x14ac:dyDescent="0.3">
      <c r="C1773" s="12"/>
      <c r="D1773" s="12"/>
      <c r="E1773" s="12"/>
      <c r="F1773" s="12"/>
      <c r="H1773" s="12"/>
      <c r="K1773" s="12"/>
      <c r="L1773" s="12"/>
      <c r="N1773" s="12"/>
      <c r="O1773" s="12"/>
    </row>
    <row r="1774" spans="3:15" x14ac:dyDescent="0.3">
      <c r="C1774" s="12"/>
      <c r="D1774" s="12"/>
      <c r="E1774" s="12"/>
      <c r="F1774" s="12"/>
      <c r="H1774" s="12"/>
      <c r="K1774" s="12"/>
      <c r="L1774" s="12"/>
      <c r="N1774" s="12"/>
      <c r="O1774" s="12"/>
    </row>
    <row r="1775" spans="3:15" x14ac:dyDescent="0.3">
      <c r="C1775" s="12"/>
      <c r="D1775" s="12"/>
      <c r="E1775" s="12"/>
      <c r="F1775" s="12"/>
      <c r="H1775" s="12"/>
      <c r="K1775" s="12"/>
      <c r="L1775" s="12"/>
      <c r="N1775" s="12"/>
      <c r="O1775" s="12"/>
    </row>
    <row r="1776" spans="3:15" x14ac:dyDescent="0.3">
      <c r="C1776" s="12"/>
      <c r="D1776" s="12"/>
      <c r="E1776" s="12"/>
      <c r="F1776" s="12"/>
      <c r="H1776" s="12"/>
      <c r="K1776" s="12"/>
      <c r="L1776" s="12"/>
      <c r="N1776" s="12"/>
      <c r="O1776" s="12"/>
    </row>
    <row r="1777" spans="3:15" x14ac:dyDescent="0.3">
      <c r="C1777" s="12"/>
      <c r="D1777" s="12"/>
      <c r="E1777" s="12"/>
      <c r="F1777" s="12"/>
      <c r="H1777" s="12"/>
      <c r="K1777" s="12"/>
      <c r="L1777" s="12"/>
      <c r="N1777" s="12"/>
      <c r="O1777" s="12"/>
    </row>
    <row r="1778" spans="3:15" x14ac:dyDescent="0.3">
      <c r="C1778" s="12"/>
      <c r="D1778" s="12"/>
      <c r="E1778" s="12"/>
      <c r="F1778" s="12"/>
      <c r="H1778" s="12"/>
      <c r="K1778" s="12"/>
      <c r="L1778" s="12"/>
      <c r="N1778" s="12"/>
      <c r="O1778" s="12"/>
    </row>
    <row r="1779" spans="3:15" x14ac:dyDescent="0.3">
      <c r="C1779" s="12"/>
      <c r="D1779" s="12"/>
      <c r="E1779" s="12"/>
      <c r="F1779" s="12"/>
      <c r="H1779" s="12"/>
      <c r="K1779" s="12"/>
      <c r="L1779" s="12"/>
      <c r="N1779" s="12"/>
      <c r="O1779" s="12"/>
    </row>
    <row r="1780" spans="3:15" x14ac:dyDescent="0.3">
      <c r="C1780" s="12"/>
      <c r="D1780" s="12"/>
      <c r="E1780" s="12"/>
      <c r="F1780" s="12"/>
      <c r="H1780" s="12"/>
      <c r="K1780" s="12"/>
      <c r="L1780" s="12"/>
      <c r="N1780" s="12"/>
      <c r="O1780" s="12"/>
    </row>
    <row r="1781" spans="3:15" x14ac:dyDescent="0.3">
      <c r="C1781" s="12"/>
      <c r="D1781" s="12"/>
      <c r="E1781" s="12"/>
      <c r="F1781" s="12"/>
      <c r="H1781" s="12"/>
      <c r="K1781" s="12"/>
      <c r="L1781" s="12"/>
      <c r="N1781" s="12"/>
      <c r="O1781" s="12"/>
    </row>
    <row r="1782" spans="3:15" x14ac:dyDescent="0.3">
      <c r="C1782" s="12"/>
      <c r="D1782" s="12"/>
      <c r="E1782" s="12"/>
      <c r="F1782" s="12"/>
      <c r="H1782" s="12"/>
      <c r="K1782" s="12"/>
      <c r="L1782" s="12"/>
      <c r="N1782" s="12"/>
      <c r="O1782" s="12"/>
    </row>
    <row r="1783" spans="3:15" x14ac:dyDescent="0.3">
      <c r="C1783" s="12"/>
      <c r="D1783" s="12"/>
      <c r="E1783" s="12"/>
      <c r="F1783" s="12"/>
      <c r="H1783" s="12"/>
      <c r="K1783" s="12"/>
      <c r="L1783" s="12"/>
      <c r="N1783" s="12"/>
      <c r="O1783" s="12"/>
    </row>
    <row r="1784" spans="3:15" x14ac:dyDescent="0.3">
      <c r="C1784" s="12"/>
      <c r="D1784" s="12"/>
      <c r="E1784" s="12"/>
      <c r="F1784" s="12"/>
      <c r="H1784" s="12"/>
      <c r="K1784" s="12"/>
      <c r="L1784" s="12"/>
      <c r="N1784" s="12"/>
      <c r="O1784" s="12"/>
    </row>
    <row r="1785" spans="3:15" x14ac:dyDescent="0.3">
      <c r="C1785" s="12"/>
      <c r="D1785" s="12"/>
      <c r="E1785" s="12"/>
      <c r="F1785" s="12"/>
      <c r="H1785" s="12"/>
      <c r="K1785" s="12"/>
      <c r="L1785" s="12"/>
      <c r="N1785" s="12"/>
      <c r="O1785" s="12"/>
    </row>
    <row r="1786" spans="3:15" x14ac:dyDescent="0.3">
      <c r="C1786" s="12"/>
      <c r="D1786" s="12"/>
      <c r="E1786" s="12"/>
      <c r="F1786" s="12"/>
      <c r="H1786" s="12"/>
      <c r="K1786" s="12"/>
      <c r="L1786" s="12"/>
      <c r="N1786" s="12"/>
      <c r="O1786" s="12"/>
    </row>
    <row r="1787" spans="3:15" x14ac:dyDescent="0.3">
      <c r="C1787" s="12"/>
      <c r="D1787" s="12"/>
      <c r="E1787" s="12"/>
      <c r="F1787" s="12"/>
      <c r="H1787" s="12"/>
      <c r="K1787" s="12"/>
      <c r="L1787" s="12"/>
      <c r="N1787" s="12"/>
      <c r="O1787" s="12"/>
    </row>
    <row r="1788" spans="3:15" x14ac:dyDescent="0.3">
      <c r="C1788" s="12"/>
      <c r="D1788" s="12"/>
      <c r="E1788" s="12"/>
      <c r="F1788" s="12"/>
      <c r="H1788" s="12"/>
      <c r="K1788" s="12"/>
      <c r="L1788" s="12"/>
      <c r="N1788" s="12"/>
      <c r="O1788" s="12"/>
    </row>
    <row r="1789" spans="3:15" x14ac:dyDescent="0.3">
      <c r="C1789" s="12"/>
      <c r="D1789" s="12"/>
      <c r="E1789" s="12"/>
      <c r="F1789" s="12"/>
      <c r="H1789" s="12"/>
      <c r="K1789" s="12"/>
      <c r="L1789" s="12"/>
      <c r="N1789" s="12"/>
      <c r="O1789" s="12"/>
    </row>
    <row r="1790" spans="3:15" x14ac:dyDescent="0.3">
      <c r="C1790" s="12"/>
      <c r="D1790" s="12"/>
      <c r="E1790" s="12"/>
      <c r="F1790" s="12"/>
      <c r="H1790" s="12"/>
      <c r="K1790" s="12"/>
      <c r="L1790" s="12"/>
      <c r="N1790" s="12"/>
      <c r="O1790" s="12"/>
    </row>
    <row r="1791" spans="3:15" x14ac:dyDescent="0.3">
      <c r="C1791" s="12"/>
      <c r="D1791" s="12"/>
      <c r="E1791" s="12"/>
      <c r="F1791" s="12"/>
      <c r="H1791" s="12"/>
      <c r="K1791" s="12"/>
      <c r="L1791" s="12"/>
      <c r="N1791" s="12"/>
      <c r="O1791" s="12"/>
    </row>
    <row r="1792" spans="3:15" x14ac:dyDescent="0.3">
      <c r="C1792" s="12"/>
      <c r="D1792" s="12"/>
      <c r="E1792" s="12"/>
      <c r="F1792" s="12"/>
      <c r="H1792" s="12"/>
      <c r="K1792" s="12"/>
      <c r="L1792" s="12"/>
      <c r="N1792" s="12"/>
      <c r="O1792" s="12"/>
    </row>
    <row r="1793" spans="3:15" x14ac:dyDescent="0.3">
      <c r="C1793" s="12"/>
      <c r="D1793" s="12"/>
      <c r="E1793" s="12"/>
      <c r="F1793" s="12"/>
      <c r="H1793" s="12"/>
      <c r="K1793" s="12"/>
      <c r="L1793" s="12"/>
      <c r="N1793" s="12"/>
      <c r="O1793" s="12"/>
    </row>
    <row r="1794" spans="3:15" x14ac:dyDescent="0.3">
      <c r="C1794" s="12"/>
      <c r="D1794" s="12"/>
      <c r="E1794" s="12"/>
      <c r="F1794" s="12"/>
      <c r="H1794" s="12"/>
      <c r="K1794" s="12"/>
      <c r="L1794" s="12"/>
      <c r="N1794" s="12"/>
      <c r="O1794" s="12"/>
    </row>
    <row r="1795" spans="3:15" x14ac:dyDescent="0.3">
      <c r="C1795" s="12"/>
      <c r="D1795" s="12"/>
      <c r="E1795" s="12"/>
      <c r="F1795" s="12"/>
      <c r="H1795" s="12"/>
      <c r="K1795" s="12"/>
      <c r="L1795" s="12"/>
      <c r="N1795" s="12"/>
      <c r="O1795" s="12"/>
    </row>
    <row r="1796" spans="3:15" x14ac:dyDescent="0.3">
      <c r="C1796" s="12"/>
      <c r="D1796" s="12"/>
      <c r="E1796" s="12"/>
      <c r="F1796" s="12"/>
      <c r="H1796" s="12"/>
      <c r="K1796" s="12"/>
      <c r="L1796" s="12"/>
      <c r="N1796" s="12"/>
      <c r="O1796" s="12"/>
    </row>
    <row r="1797" spans="3:15" x14ac:dyDescent="0.3">
      <c r="C1797" s="12"/>
      <c r="D1797" s="12"/>
      <c r="E1797" s="12"/>
      <c r="F1797" s="12"/>
      <c r="H1797" s="12"/>
      <c r="K1797" s="12"/>
      <c r="L1797" s="12"/>
      <c r="N1797" s="12"/>
      <c r="O1797" s="12"/>
    </row>
    <row r="1798" spans="3:15" x14ac:dyDescent="0.3">
      <c r="C1798" s="12"/>
      <c r="D1798" s="12"/>
      <c r="E1798" s="12"/>
      <c r="F1798" s="12"/>
      <c r="H1798" s="12"/>
      <c r="K1798" s="12"/>
      <c r="L1798" s="12"/>
      <c r="N1798" s="12"/>
      <c r="O1798" s="12"/>
    </row>
    <row r="1799" spans="3:15" x14ac:dyDescent="0.3">
      <c r="C1799" s="12"/>
      <c r="D1799" s="12"/>
      <c r="E1799" s="12"/>
      <c r="F1799" s="12"/>
      <c r="H1799" s="12"/>
      <c r="K1799" s="12"/>
      <c r="L1799" s="12"/>
      <c r="N1799" s="12"/>
      <c r="O1799" s="12"/>
    </row>
    <row r="1800" spans="3:15" x14ac:dyDescent="0.3">
      <c r="C1800" s="12"/>
      <c r="D1800" s="12"/>
      <c r="E1800" s="12"/>
      <c r="F1800" s="12"/>
      <c r="H1800" s="12"/>
      <c r="K1800" s="12"/>
      <c r="L1800" s="12"/>
      <c r="N1800" s="12"/>
      <c r="O1800" s="12"/>
    </row>
    <row r="1801" spans="3:15" x14ac:dyDescent="0.3">
      <c r="C1801" s="12"/>
      <c r="D1801" s="12"/>
      <c r="E1801" s="12"/>
      <c r="F1801" s="12"/>
      <c r="H1801" s="12"/>
      <c r="K1801" s="12"/>
      <c r="L1801" s="12"/>
      <c r="N1801" s="12"/>
      <c r="O1801" s="12"/>
    </row>
    <row r="1802" spans="3:15" x14ac:dyDescent="0.3">
      <c r="C1802" s="12"/>
      <c r="D1802" s="12"/>
      <c r="E1802" s="12"/>
      <c r="F1802" s="12"/>
      <c r="H1802" s="12"/>
      <c r="K1802" s="12"/>
      <c r="L1802" s="12"/>
      <c r="N1802" s="12"/>
      <c r="O1802" s="12"/>
    </row>
    <row r="1803" spans="3:15" x14ac:dyDescent="0.3">
      <c r="C1803" s="12"/>
      <c r="D1803" s="12"/>
      <c r="E1803" s="12"/>
      <c r="F1803" s="12"/>
      <c r="H1803" s="12"/>
      <c r="K1803" s="12"/>
      <c r="L1803" s="12"/>
      <c r="N1803" s="12"/>
      <c r="O1803" s="12"/>
    </row>
    <row r="1804" spans="3:15" x14ac:dyDescent="0.3">
      <c r="C1804" s="12"/>
      <c r="D1804" s="12"/>
      <c r="E1804" s="12"/>
      <c r="F1804" s="12"/>
      <c r="H1804" s="12"/>
      <c r="K1804" s="12"/>
      <c r="L1804" s="12"/>
      <c r="N1804" s="12"/>
      <c r="O1804" s="12"/>
    </row>
    <row r="1805" spans="3:15" x14ac:dyDescent="0.3">
      <c r="C1805" s="12"/>
      <c r="D1805" s="12"/>
      <c r="E1805" s="12"/>
      <c r="F1805" s="12"/>
      <c r="H1805" s="12"/>
      <c r="K1805" s="12"/>
      <c r="L1805" s="12"/>
      <c r="N1805" s="12"/>
      <c r="O1805" s="12"/>
    </row>
    <row r="1806" spans="3:15" x14ac:dyDescent="0.3">
      <c r="C1806" s="12"/>
      <c r="D1806" s="12"/>
      <c r="E1806" s="12"/>
      <c r="F1806" s="12"/>
      <c r="H1806" s="12"/>
      <c r="K1806" s="12"/>
      <c r="L1806" s="12"/>
      <c r="N1806" s="12"/>
      <c r="O1806" s="12"/>
    </row>
    <row r="1807" spans="3:15" x14ac:dyDescent="0.3">
      <c r="C1807" s="12"/>
      <c r="D1807" s="12"/>
      <c r="E1807" s="12"/>
      <c r="F1807" s="12"/>
      <c r="H1807" s="12"/>
      <c r="K1807" s="12"/>
      <c r="L1807" s="12"/>
      <c r="N1807" s="12"/>
      <c r="O1807" s="12"/>
    </row>
    <row r="1808" spans="3:15" x14ac:dyDescent="0.3">
      <c r="C1808" s="12"/>
      <c r="D1808" s="12"/>
      <c r="E1808" s="12"/>
      <c r="F1808" s="12"/>
      <c r="H1808" s="12"/>
      <c r="K1808" s="12"/>
      <c r="L1808" s="12"/>
      <c r="N1808" s="12"/>
      <c r="O1808" s="12"/>
    </row>
    <row r="1809" spans="3:15" x14ac:dyDescent="0.3">
      <c r="C1809" s="12"/>
      <c r="D1809" s="12"/>
      <c r="E1809" s="12"/>
      <c r="F1809" s="12"/>
      <c r="H1809" s="12"/>
      <c r="K1809" s="12"/>
      <c r="L1809" s="12"/>
      <c r="N1809" s="12"/>
      <c r="O1809" s="12"/>
    </row>
    <row r="1810" spans="3:15" x14ac:dyDescent="0.3">
      <c r="C1810" s="12"/>
      <c r="D1810" s="12"/>
      <c r="E1810" s="12"/>
      <c r="F1810" s="12"/>
      <c r="H1810" s="12"/>
      <c r="K1810" s="12"/>
      <c r="L1810" s="12"/>
      <c r="N1810" s="12"/>
      <c r="O1810" s="12"/>
    </row>
    <row r="1811" spans="3:15" x14ac:dyDescent="0.3">
      <c r="C1811" s="12"/>
      <c r="D1811" s="12"/>
      <c r="E1811" s="12"/>
      <c r="F1811" s="12"/>
      <c r="H1811" s="12"/>
      <c r="K1811" s="12"/>
      <c r="L1811" s="12"/>
      <c r="N1811" s="12"/>
      <c r="O1811" s="12"/>
    </row>
    <row r="1812" spans="3:15" x14ac:dyDescent="0.3">
      <c r="C1812" s="12"/>
      <c r="D1812" s="12"/>
      <c r="E1812" s="12"/>
      <c r="F1812" s="12"/>
      <c r="H1812" s="12"/>
      <c r="K1812" s="12"/>
      <c r="L1812" s="12"/>
      <c r="N1812" s="12"/>
      <c r="O1812" s="12"/>
    </row>
    <row r="1813" spans="3:15" x14ac:dyDescent="0.3">
      <c r="C1813" s="12"/>
      <c r="D1813" s="12"/>
      <c r="E1813" s="12"/>
      <c r="F1813" s="12"/>
      <c r="H1813" s="12"/>
      <c r="K1813" s="12"/>
      <c r="L1813" s="12"/>
      <c r="N1813" s="12"/>
      <c r="O1813" s="12"/>
    </row>
    <row r="1814" spans="3:15" x14ac:dyDescent="0.3">
      <c r="C1814" s="12"/>
      <c r="D1814" s="12"/>
      <c r="E1814" s="12"/>
      <c r="F1814" s="12"/>
      <c r="H1814" s="12"/>
      <c r="K1814" s="12"/>
      <c r="L1814" s="12"/>
      <c r="N1814" s="12"/>
      <c r="O1814" s="12"/>
    </row>
    <row r="1815" spans="3:15" x14ac:dyDescent="0.3">
      <c r="C1815" s="12"/>
      <c r="D1815" s="12"/>
      <c r="E1815" s="12"/>
      <c r="F1815" s="12"/>
      <c r="H1815" s="12"/>
      <c r="K1815" s="12"/>
      <c r="L1815" s="12"/>
      <c r="N1815" s="12"/>
      <c r="O1815" s="12"/>
    </row>
    <row r="1816" spans="3:15" x14ac:dyDescent="0.3">
      <c r="C1816" s="12"/>
      <c r="D1816" s="12"/>
      <c r="E1816" s="12"/>
      <c r="F1816" s="12"/>
      <c r="H1816" s="12"/>
      <c r="K1816" s="12"/>
      <c r="L1816" s="12"/>
      <c r="N1816" s="12"/>
      <c r="O1816" s="12"/>
    </row>
    <row r="1817" spans="3:15" x14ac:dyDescent="0.3">
      <c r="C1817" s="12"/>
      <c r="D1817" s="12"/>
      <c r="E1817" s="12"/>
      <c r="F1817" s="12"/>
      <c r="H1817" s="12"/>
      <c r="K1817" s="12"/>
      <c r="L1817" s="12"/>
      <c r="N1817" s="12"/>
      <c r="O1817" s="12"/>
    </row>
    <row r="1818" spans="3:15" x14ac:dyDescent="0.3">
      <c r="C1818" s="12"/>
      <c r="D1818" s="12"/>
      <c r="E1818" s="12"/>
      <c r="F1818" s="12"/>
      <c r="H1818" s="12"/>
      <c r="K1818" s="12"/>
      <c r="L1818" s="12"/>
      <c r="N1818" s="12"/>
      <c r="O1818" s="12"/>
    </row>
    <row r="1819" spans="3:15" x14ac:dyDescent="0.3">
      <c r="C1819" s="12"/>
      <c r="D1819" s="12"/>
      <c r="E1819" s="12"/>
      <c r="F1819" s="12"/>
      <c r="H1819" s="12"/>
      <c r="K1819" s="12"/>
      <c r="L1819" s="12"/>
      <c r="N1819" s="12"/>
      <c r="O1819" s="12"/>
    </row>
    <row r="1820" spans="3:15" x14ac:dyDescent="0.3">
      <c r="C1820" s="12"/>
      <c r="D1820" s="12"/>
      <c r="E1820" s="12"/>
      <c r="F1820" s="12"/>
      <c r="H1820" s="12"/>
      <c r="K1820" s="12"/>
      <c r="L1820" s="12"/>
      <c r="N1820" s="12"/>
      <c r="O1820" s="12"/>
    </row>
    <row r="1821" spans="3:15" x14ac:dyDescent="0.3">
      <c r="C1821" s="12"/>
      <c r="D1821" s="12"/>
      <c r="E1821" s="12"/>
      <c r="F1821" s="12"/>
      <c r="H1821" s="12"/>
      <c r="K1821" s="12"/>
      <c r="L1821" s="12"/>
      <c r="N1821" s="12"/>
      <c r="O1821" s="12"/>
    </row>
    <row r="1822" spans="3:15" x14ac:dyDescent="0.3">
      <c r="C1822" s="12"/>
      <c r="D1822" s="12"/>
      <c r="E1822" s="12"/>
      <c r="F1822" s="12"/>
      <c r="H1822" s="12"/>
      <c r="K1822" s="12"/>
      <c r="L1822" s="12"/>
      <c r="N1822" s="12"/>
      <c r="O1822" s="12"/>
    </row>
    <row r="1823" spans="3:15" x14ac:dyDescent="0.3">
      <c r="C1823" s="12"/>
      <c r="D1823" s="12"/>
      <c r="E1823" s="12"/>
      <c r="F1823" s="12"/>
      <c r="H1823" s="12"/>
      <c r="K1823" s="12"/>
      <c r="L1823" s="12"/>
      <c r="N1823" s="12"/>
      <c r="O1823" s="12"/>
    </row>
    <row r="1824" spans="3:15" x14ac:dyDescent="0.3">
      <c r="C1824" s="12"/>
      <c r="D1824" s="12"/>
      <c r="E1824" s="12"/>
      <c r="F1824" s="12"/>
      <c r="H1824" s="12"/>
      <c r="K1824" s="12"/>
      <c r="L1824" s="12"/>
      <c r="N1824" s="12"/>
      <c r="O1824" s="12"/>
    </row>
    <row r="1825" spans="3:15" x14ac:dyDescent="0.3">
      <c r="C1825" s="12"/>
      <c r="D1825" s="12"/>
      <c r="E1825" s="12"/>
      <c r="F1825" s="12"/>
      <c r="H1825" s="12"/>
      <c r="K1825" s="12"/>
      <c r="L1825" s="12"/>
      <c r="N1825" s="12"/>
      <c r="O1825" s="12"/>
    </row>
    <row r="1826" spans="3:15" x14ac:dyDescent="0.3">
      <c r="C1826" s="12"/>
      <c r="D1826" s="12"/>
      <c r="E1826" s="12"/>
      <c r="F1826" s="12"/>
      <c r="H1826" s="12"/>
      <c r="K1826" s="12"/>
      <c r="L1826" s="12"/>
      <c r="N1826" s="12"/>
      <c r="O1826" s="12"/>
    </row>
    <row r="1827" spans="3:15" x14ac:dyDescent="0.3">
      <c r="C1827" s="12"/>
      <c r="D1827" s="12"/>
      <c r="E1827" s="12"/>
      <c r="F1827" s="12"/>
      <c r="H1827" s="12"/>
      <c r="K1827" s="12"/>
      <c r="L1827" s="12"/>
      <c r="N1827" s="12"/>
      <c r="O1827" s="12"/>
    </row>
    <row r="1828" spans="3:15" x14ac:dyDescent="0.3">
      <c r="C1828" s="12"/>
      <c r="D1828" s="12"/>
      <c r="E1828" s="12"/>
      <c r="F1828" s="12"/>
      <c r="H1828" s="12"/>
      <c r="K1828" s="12"/>
      <c r="L1828" s="12"/>
      <c r="N1828" s="12"/>
      <c r="O1828" s="12"/>
    </row>
    <row r="1829" spans="3:15" x14ac:dyDescent="0.3">
      <c r="C1829" s="12"/>
      <c r="D1829" s="12"/>
      <c r="E1829" s="12"/>
      <c r="F1829" s="12"/>
      <c r="H1829" s="12"/>
      <c r="K1829" s="12"/>
      <c r="L1829" s="12"/>
      <c r="N1829" s="12"/>
      <c r="O1829" s="12"/>
    </row>
    <row r="1830" spans="3:15" x14ac:dyDescent="0.3">
      <c r="C1830" s="12"/>
      <c r="D1830" s="12"/>
      <c r="E1830" s="12"/>
      <c r="F1830" s="12"/>
      <c r="H1830" s="12"/>
      <c r="K1830" s="12"/>
      <c r="L1830" s="12"/>
      <c r="N1830" s="12"/>
      <c r="O1830" s="12"/>
    </row>
    <row r="1831" spans="3:15" x14ac:dyDescent="0.3">
      <c r="C1831" s="12"/>
      <c r="D1831" s="12"/>
      <c r="E1831" s="12"/>
      <c r="F1831" s="12"/>
      <c r="H1831" s="12"/>
      <c r="K1831" s="12"/>
      <c r="L1831" s="12"/>
      <c r="N1831" s="12"/>
      <c r="O1831" s="12"/>
    </row>
    <row r="1832" spans="3:15" x14ac:dyDescent="0.3">
      <c r="C1832" s="12"/>
      <c r="D1832" s="12"/>
      <c r="E1832" s="12"/>
      <c r="F1832" s="12"/>
      <c r="H1832" s="12"/>
      <c r="K1832" s="12"/>
      <c r="L1832" s="12"/>
      <c r="N1832" s="12"/>
      <c r="O1832" s="12"/>
    </row>
    <row r="1833" spans="3:15" x14ac:dyDescent="0.3">
      <c r="C1833" s="12"/>
      <c r="D1833" s="12"/>
      <c r="E1833" s="12"/>
      <c r="F1833" s="12"/>
      <c r="H1833" s="12"/>
      <c r="K1833" s="12"/>
      <c r="L1833" s="12"/>
      <c r="N1833" s="12"/>
      <c r="O1833" s="12"/>
    </row>
    <row r="1834" spans="3:15" x14ac:dyDescent="0.3">
      <c r="C1834" s="12"/>
      <c r="D1834" s="12"/>
      <c r="E1834" s="12"/>
      <c r="F1834" s="12"/>
      <c r="H1834" s="12"/>
      <c r="K1834" s="12"/>
      <c r="L1834" s="12"/>
      <c r="N1834" s="12"/>
      <c r="O1834" s="12"/>
    </row>
    <row r="1835" spans="3:15" x14ac:dyDescent="0.3">
      <c r="C1835" s="12"/>
      <c r="D1835" s="12"/>
      <c r="E1835" s="12"/>
      <c r="F1835" s="12"/>
      <c r="H1835" s="12"/>
      <c r="K1835" s="12"/>
      <c r="L1835" s="12"/>
      <c r="N1835" s="12"/>
      <c r="O1835" s="12"/>
    </row>
    <row r="1836" spans="3:15" x14ac:dyDescent="0.3">
      <c r="C1836" s="12"/>
      <c r="D1836" s="12"/>
      <c r="E1836" s="12"/>
      <c r="F1836" s="12"/>
      <c r="H1836" s="12"/>
      <c r="K1836" s="12"/>
      <c r="L1836" s="12"/>
      <c r="N1836" s="12"/>
      <c r="O1836" s="12"/>
    </row>
    <row r="1837" spans="3:15" x14ac:dyDescent="0.3">
      <c r="C1837" s="12"/>
      <c r="D1837" s="12"/>
      <c r="E1837" s="12"/>
      <c r="F1837" s="12"/>
      <c r="H1837" s="12"/>
      <c r="K1837" s="12"/>
      <c r="L1837" s="12"/>
      <c r="N1837" s="12"/>
      <c r="O1837" s="12"/>
    </row>
    <row r="1838" spans="3:15" x14ac:dyDescent="0.3">
      <c r="C1838" s="12"/>
      <c r="D1838" s="12"/>
      <c r="E1838" s="12"/>
      <c r="F1838" s="12"/>
      <c r="H1838" s="12"/>
      <c r="K1838" s="12"/>
      <c r="L1838" s="12"/>
      <c r="N1838" s="12"/>
      <c r="O1838" s="12"/>
    </row>
    <row r="1839" spans="3:15" x14ac:dyDescent="0.3">
      <c r="C1839" s="12"/>
      <c r="D1839" s="12"/>
      <c r="E1839" s="12"/>
      <c r="F1839" s="12"/>
      <c r="H1839" s="12"/>
      <c r="K1839" s="12"/>
      <c r="L1839" s="12"/>
      <c r="N1839" s="12"/>
      <c r="O1839" s="12"/>
    </row>
    <row r="1840" spans="3:15" x14ac:dyDescent="0.3">
      <c r="C1840" s="12"/>
      <c r="D1840" s="12"/>
      <c r="E1840" s="12"/>
      <c r="F1840" s="12"/>
      <c r="H1840" s="12"/>
      <c r="K1840" s="12"/>
      <c r="L1840" s="12"/>
      <c r="N1840" s="12"/>
      <c r="O1840" s="12"/>
    </row>
    <row r="1841" spans="3:15" x14ac:dyDescent="0.3">
      <c r="C1841" s="12"/>
      <c r="D1841" s="12"/>
      <c r="E1841" s="12"/>
      <c r="F1841" s="12"/>
      <c r="H1841" s="12"/>
      <c r="K1841" s="12"/>
      <c r="L1841" s="12"/>
      <c r="N1841" s="12"/>
      <c r="O1841" s="12"/>
    </row>
    <row r="1842" spans="3:15" x14ac:dyDescent="0.3">
      <c r="C1842" s="12"/>
      <c r="D1842" s="12"/>
      <c r="E1842" s="12"/>
      <c r="F1842" s="12"/>
      <c r="H1842" s="12"/>
      <c r="K1842" s="12"/>
      <c r="L1842" s="12"/>
      <c r="N1842" s="12"/>
      <c r="O1842" s="12"/>
    </row>
    <row r="1843" spans="3:15" x14ac:dyDescent="0.3">
      <c r="C1843" s="12"/>
      <c r="D1843" s="12"/>
      <c r="E1843" s="12"/>
      <c r="F1843" s="12"/>
      <c r="H1843" s="12"/>
      <c r="K1843" s="12"/>
      <c r="L1843" s="12"/>
      <c r="N1843" s="12"/>
      <c r="O1843" s="12"/>
    </row>
    <row r="1844" spans="3:15" x14ac:dyDescent="0.3">
      <c r="C1844" s="12"/>
      <c r="D1844" s="12"/>
      <c r="E1844" s="12"/>
      <c r="F1844" s="12"/>
      <c r="H1844" s="12"/>
      <c r="K1844" s="12"/>
      <c r="L1844" s="12"/>
      <c r="N1844" s="12"/>
      <c r="O1844" s="12"/>
    </row>
    <row r="1845" spans="3:15" x14ac:dyDescent="0.3">
      <c r="C1845" s="12"/>
      <c r="D1845" s="12"/>
      <c r="E1845" s="12"/>
      <c r="F1845" s="12"/>
      <c r="H1845" s="12"/>
      <c r="K1845" s="12"/>
      <c r="L1845" s="12"/>
      <c r="N1845" s="12"/>
      <c r="O1845" s="12"/>
    </row>
    <row r="1846" spans="3:15" x14ac:dyDescent="0.3">
      <c r="C1846" s="12"/>
      <c r="D1846" s="12"/>
      <c r="E1846" s="12"/>
      <c r="F1846" s="12"/>
      <c r="H1846" s="12"/>
      <c r="K1846" s="12"/>
      <c r="L1846" s="12"/>
      <c r="N1846" s="12"/>
      <c r="O1846" s="12"/>
    </row>
    <row r="1847" spans="3:15" x14ac:dyDescent="0.3">
      <c r="C1847" s="12"/>
      <c r="D1847" s="12"/>
      <c r="E1847" s="12"/>
      <c r="F1847" s="12"/>
      <c r="H1847" s="12"/>
      <c r="K1847" s="12"/>
      <c r="L1847" s="12"/>
      <c r="N1847" s="12"/>
      <c r="O1847" s="12"/>
    </row>
    <row r="1848" spans="3:15" x14ac:dyDescent="0.3">
      <c r="C1848" s="12"/>
      <c r="D1848" s="12"/>
      <c r="E1848" s="12"/>
      <c r="F1848" s="12"/>
      <c r="H1848" s="12"/>
      <c r="K1848" s="12"/>
      <c r="L1848" s="12"/>
      <c r="N1848" s="12"/>
      <c r="O1848" s="12"/>
    </row>
    <row r="1849" spans="3:15" x14ac:dyDescent="0.3">
      <c r="C1849" s="12"/>
      <c r="D1849" s="12"/>
      <c r="E1849" s="12"/>
      <c r="F1849" s="12"/>
      <c r="H1849" s="12"/>
      <c r="K1849" s="12"/>
      <c r="L1849" s="12"/>
      <c r="N1849" s="12"/>
      <c r="O1849" s="12"/>
    </row>
    <row r="1850" spans="3:15" x14ac:dyDescent="0.3">
      <c r="C1850" s="12"/>
      <c r="D1850" s="12"/>
      <c r="E1850" s="12"/>
      <c r="F1850" s="12"/>
      <c r="H1850" s="12"/>
      <c r="K1850" s="12"/>
      <c r="L1850" s="12"/>
      <c r="N1850" s="12"/>
      <c r="O1850" s="12"/>
    </row>
    <row r="1851" spans="3:15" x14ac:dyDescent="0.3">
      <c r="C1851" s="12"/>
      <c r="D1851" s="12"/>
      <c r="E1851" s="12"/>
      <c r="F1851" s="12"/>
      <c r="H1851" s="12"/>
      <c r="K1851" s="12"/>
      <c r="L1851" s="12"/>
      <c r="N1851" s="12"/>
      <c r="O1851" s="12"/>
    </row>
    <row r="1852" spans="3:15" x14ac:dyDescent="0.3">
      <c r="C1852" s="12"/>
      <c r="D1852" s="12"/>
      <c r="E1852" s="12"/>
      <c r="F1852" s="12"/>
      <c r="H1852" s="12"/>
      <c r="K1852" s="12"/>
      <c r="L1852" s="12"/>
      <c r="N1852" s="12"/>
      <c r="O1852" s="12"/>
    </row>
    <row r="1853" spans="3:15" x14ac:dyDescent="0.3">
      <c r="C1853" s="12"/>
      <c r="D1853" s="12"/>
      <c r="E1853" s="12"/>
      <c r="F1853" s="12"/>
      <c r="H1853" s="12"/>
      <c r="K1853" s="12"/>
      <c r="L1853" s="12"/>
      <c r="N1853" s="12"/>
      <c r="O1853" s="12"/>
    </row>
    <row r="1854" spans="3:15" x14ac:dyDescent="0.3">
      <c r="C1854" s="12"/>
      <c r="D1854" s="12"/>
      <c r="E1854" s="12"/>
      <c r="F1854" s="12"/>
      <c r="H1854" s="12"/>
      <c r="K1854" s="12"/>
      <c r="L1854" s="12"/>
      <c r="N1854" s="12"/>
      <c r="O1854" s="12"/>
    </row>
    <row r="1855" spans="3:15" x14ac:dyDescent="0.3">
      <c r="C1855" s="12"/>
      <c r="D1855" s="12"/>
      <c r="E1855" s="12"/>
      <c r="F1855" s="12"/>
      <c r="H1855" s="12"/>
      <c r="K1855" s="12"/>
      <c r="L1855" s="12"/>
      <c r="N1855" s="12"/>
      <c r="O1855" s="12"/>
    </row>
    <row r="1856" spans="3:15" x14ac:dyDescent="0.3">
      <c r="C1856" s="12"/>
      <c r="D1856" s="12"/>
      <c r="E1856" s="12"/>
      <c r="F1856" s="12"/>
      <c r="H1856" s="12"/>
      <c r="K1856" s="12"/>
      <c r="L1856" s="12"/>
      <c r="N1856" s="12"/>
      <c r="O1856" s="12"/>
    </row>
    <row r="1857" spans="3:15" x14ac:dyDescent="0.3">
      <c r="C1857" s="12"/>
      <c r="D1857" s="12"/>
      <c r="E1857" s="12"/>
      <c r="F1857" s="12"/>
      <c r="H1857" s="12"/>
      <c r="K1857" s="12"/>
      <c r="L1857" s="12"/>
      <c r="N1857" s="12"/>
      <c r="O1857" s="12"/>
    </row>
    <row r="1858" spans="3:15" x14ac:dyDescent="0.3">
      <c r="C1858" s="12"/>
      <c r="D1858" s="12"/>
      <c r="E1858" s="12"/>
      <c r="F1858" s="12"/>
      <c r="H1858" s="12"/>
      <c r="K1858" s="12"/>
      <c r="L1858" s="12"/>
      <c r="N1858" s="12"/>
      <c r="O1858" s="12"/>
    </row>
    <row r="1859" spans="3:15" x14ac:dyDescent="0.3">
      <c r="C1859" s="12"/>
      <c r="D1859" s="12"/>
      <c r="E1859" s="12"/>
      <c r="F1859" s="12"/>
      <c r="H1859" s="12"/>
      <c r="K1859" s="12"/>
      <c r="L1859" s="12"/>
      <c r="N1859" s="12"/>
      <c r="O1859" s="12"/>
    </row>
    <row r="1860" spans="3:15" x14ac:dyDescent="0.3">
      <c r="C1860" s="12"/>
      <c r="D1860" s="12"/>
      <c r="E1860" s="12"/>
      <c r="F1860" s="12"/>
      <c r="H1860" s="12"/>
      <c r="K1860" s="12"/>
      <c r="L1860" s="12"/>
      <c r="N1860" s="12"/>
      <c r="O1860" s="12"/>
    </row>
    <row r="1861" spans="3:15" x14ac:dyDescent="0.3">
      <c r="C1861" s="12"/>
      <c r="D1861" s="12"/>
      <c r="E1861" s="12"/>
      <c r="F1861" s="12"/>
      <c r="H1861" s="12"/>
      <c r="K1861" s="12"/>
      <c r="L1861" s="12"/>
      <c r="N1861" s="12"/>
      <c r="O1861" s="12"/>
    </row>
    <row r="1862" spans="3:15" x14ac:dyDescent="0.3">
      <c r="C1862" s="12"/>
      <c r="D1862" s="12"/>
      <c r="E1862" s="12"/>
      <c r="F1862" s="12"/>
      <c r="H1862" s="12"/>
      <c r="K1862" s="12"/>
      <c r="L1862" s="12"/>
      <c r="N1862" s="12"/>
      <c r="O1862" s="12"/>
    </row>
    <row r="1863" spans="3:15" x14ac:dyDescent="0.3">
      <c r="C1863" s="12"/>
      <c r="D1863" s="12"/>
      <c r="E1863" s="12"/>
      <c r="F1863" s="12"/>
      <c r="H1863" s="12"/>
      <c r="K1863" s="12"/>
      <c r="L1863" s="12"/>
      <c r="N1863" s="12"/>
      <c r="O1863" s="12"/>
    </row>
    <row r="1864" spans="3:15" x14ac:dyDescent="0.3">
      <c r="C1864" s="12"/>
      <c r="D1864" s="12"/>
      <c r="E1864" s="12"/>
      <c r="F1864" s="12"/>
      <c r="H1864" s="12"/>
      <c r="K1864" s="12"/>
      <c r="L1864" s="12"/>
      <c r="N1864" s="12"/>
      <c r="O1864" s="12"/>
    </row>
    <row r="1865" spans="3:15" x14ac:dyDescent="0.3">
      <c r="C1865" s="12"/>
      <c r="D1865" s="12"/>
      <c r="E1865" s="12"/>
      <c r="F1865" s="12"/>
      <c r="H1865" s="12"/>
      <c r="K1865" s="12"/>
      <c r="L1865" s="12"/>
      <c r="N1865" s="12"/>
      <c r="O1865" s="12"/>
    </row>
    <row r="1866" spans="3:15" x14ac:dyDescent="0.3">
      <c r="C1866" s="12"/>
      <c r="D1866" s="12"/>
      <c r="E1866" s="12"/>
      <c r="F1866" s="12"/>
      <c r="H1866" s="12"/>
      <c r="K1866" s="12"/>
      <c r="L1866" s="12"/>
      <c r="N1866" s="12"/>
      <c r="O1866" s="12"/>
    </row>
    <row r="1867" spans="3:15" x14ac:dyDescent="0.3">
      <c r="C1867" s="12"/>
      <c r="D1867" s="12"/>
      <c r="E1867" s="12"/>
      <c r="F1867" s="12"/>
      <c r="H1867" s="12"/>
      <c r="K1867" s="12"/>
      <c r="L1867" s="12"/>
      <c r="N1867" s="12"/>
      <c r="O1867" s="12"/>
    </row>
    <row r="1868" spans="3:15" x14ac:dyDescent="0.3">
      <c r="C1868" s="12"/>
      <c r="D1868" s="12"/>
      <c r="E1868" s="12"/>
      <c r="F1868" s="12"/>
      <c r="H1868" s="12"/>
      <c r="K1868" s="12"/>
      <c r="L1868" s="12"/>
      <c r="N1868" s="12"/>
      <c r="O1868" s="12"/>
    </row>
    <row r="1869" spans="3:15" x14ac:dyDescent="0.3">
      <c r="C1869" s="12"/>
      <c r="D1869" s="12"/>
      <c r="E1869" s="12"/>
      <c r="F1869" s="12"/>
      <c r="H1869" s="12"/>
      <c r="K1869" s="12"/>
      <c r="L1869" s="12"/>
      <c r="N1869" s="12"/>
      <c r="O1869" s="12"/>
    </row>
    <row r="1870" spans="3:15" x14ac:dyDescent="0.3">
      <c r="C1870" s="12"/>
      <c r="D1870" s="12"/>
      <c r="E1870" s="12"/>
      <c r="F1870" s="12"/>
      <c r="H1870" s="12"/>
      <c r="K1870" s="12"/>
      <c r="L1870" s="12"/>
      <c r="N1870" s="12"/>
      <c r="O1870" s="12"/>
    </row>
    <row r="1871" spans="3:15" x14ac:dyDescent="0.3">
      <c r="C1871" s="12"/>
      <c r="D1871" s="12"/>
      <c r="E1871" s="12"/>
      <c r="F1871" s="12"/>
      <c r="H1871" s="12"/>
      <c r="K1871" s="12"/>
      <c r="L1871" s="12"/>
      <c r="N1871" s="12"/>
      <c r="O1871" s="12"/>
    </row>
    <row r="1872" spans="3:15" x14ac:dyDescent="0.3">
      <c r="C1872" s="12"/>
      <c r="D1872" s="12"/>
      <c r="E1872" s="12"/>
      <c r="F1872" s="12"/>
      <c r="H1872" s="12"/>
      <c r="K1872" s="12"/>
      <c r="L1872" s="12"/>
      <c r="N1872" s="12"/>
      <c r="O1872" s="12"/>
    </row>
    <row r="1873" spans="3:15" x14ac:dyDescent="0.3">
      <c r="C1873" s="12"/>
      <c r="D1873" s="12"/>
      <c r="E1873" s="12"/>
      <c r="F1873" s="12"/>
      <c r="H1873" s="12"/>
      <c r="K1873" s="12"/>
      <c r="L1873" s="12"/>
      <c r="N1873" s="12"/>
      <c r="O1873" s="12"/>
    </row>
    <row r="1874" spans="3:15" x14ac:dyDescent="0.3">
      <c r="C1874" s="12"/>
      <c r="D1874" s="12"/>
      <c r="E1874" s="12"/>
      <c r="F1874" s="12"/>
      <c r="H1874" s="12"/>
      <c r="K1874" s="12"/>
      <c r="L1874" s="12"/>
      <c r="N1874" s="12"/>
      <c r="O1874" s="12"/>
    </row>
    <row r="1875" spans="3:15" x14ac:dyDescent="0.3">
      <c r="C1875" s="12"/>
      <c r="D1875" s="12"/>
      <c r="E1875" s="12"/>
      <c r="F1875" s="12"/>
      <c r="H1875" s="12"/>
      <c r="K1875" s="12"/>
      <c r="L1875" s="12"/>
      <c r="N1875" s="12"/>
      <c r="O1875" s="12"/>
    </row>
    <row r="1876" spans="3:15" x14ac:dyDescent="0.3">
      <c r="C1876" s="12"/>
      <c r="D1876" s="12"/>
      <c r="E1876" s="12"/>
      <c r="F1876" s="12"/>
      <c r="H1876" s="12"/>
      <c r="K1876" s="12"/>
      <c r="L1876" s="12"/>
      <c r="N1876" s="12"/>
      <c r="O1876" s="12"/>
    </row>
    <row r="1877" spans="3:15" x14ac:dyDescent="0.3">
      <c r="C1877" s="12"/>
      <c r="D1877" s="12"/>
      <c r="E1877" s="12"/>
      <c r="F1877" s="12"/>
      <c r="H1877" s="12"/>
      <c r="K1877" s="12"/>
      <c r="L1877" s="12"/>
      <c r="N1877" s="12"/>
      <c r="O1877" s="12"/>
    </row>
    <row r="1878" spans="3:15" x14ac:dyDescent="0.3">
      <c r="C1878" s="12"/>
      <c r="D1878" s="12"/>
      <c r="E1878" s="12"/>
      <c r="F1878" s="12"/>
      <c r="H1878" s="12"/>
      <c r="K1878" s="12"/>
      <c r="L1878" s="12"/>
      <c r="N1878" s="12"/>
      <c r="O1878" s="12"/>
    </row>
    <row r="1879" spans="3:15" x14ac:dyDescent="0.3">
      <c r="C1879" s="12"/>
      <c r="D1879" s="12"/>
      <c r="E1879" s="12"/>
      <c r="F1879" s="12"/>
      <c r="H1879" s="12"/>
      <c r="K1879" s="12"/>
      <c r="L1879" s="12"/>
      <c r="N1879" s="12"/>
      <c r="O1879" s="12"/>
    </row>
    <row r="1880" spans="3:15" x14ac:dyDescent="0.3">
      <c r="C1880" s="12"/>
      <c r="D1880" s="12"/>
      <c r="E1880" s="12"/>
      <c r="F1880" s="12"/>
      <c r="H1880" s="12"/>
      <c r="K1880" s="12"/>
      <c r="L1880" s="12"/>
      <c r="N1880" s="12"/>
      <c r="O1880" s="12"/>
    </row>
    <row r="1881" spans="3:15" x14ac:dyDescent="0.3">
      <c r="C1881" s="12"/>
      <c r="D1881" s="12"/>
      <c r="E1881" s="12"/>
      <c r="F1881" s="12"/>
      <c r="H1881" s="12"/>
      <c r="K1881" s="12"/>
      <c r="L1881" s="12"/>
      <c r="N1881" s="12"/>
      <c r="O1881" s="12"/>
    </row>
    <row r="1882" spans="3:15" x14ac:dyDescent="0.3">
      <c r="C1882" s="12"/>
      <c r="D1882" s="12"/>
      <c r="E1882" s="12"/>
      <c r="F1882" s="12"/>
      <c r="H1882" s="12"/>
      <c r="K1882" s="12"/>
      <c r="L1882" s="12"/>
      <c r="N1882" s="12"/>
      <c r="O1882" s="12"/>
    </row>
    <row r="1883" spans="3:15" x14ac:dyDescent="0.3">
      <c r="C1883" s="12"/>
      <c r="D1883" s="12"/>
      <c r="E1883" s="12"/>
      <c r="F1883" s="12"/>
      <c r="H1883" s="12"/>
      <c r="K1883" s="12"/>
      <c r="L1883" s="12"/>
      <c r="N1883" s="12"/>
      <c r="O1883" s="12"/>
    </row>
    <row r="1884" spans="3:15" x14ac:dyDescent="0.3">
      <c r="C1884" s="12"/>
      <c r="D1884" s="12"/>
      <c r="E1884" s="12"/>
      <c r="F1884" s="12"/>
      <c r="H1884" s="12"/>
      <c r="K1884" s="12"/>
      <c r="L1884" s="12"/>
      <c r="N1884" s="12"/>
      <c r="O1884" s="12"/>
    </row>
    <row r="1885" spans="3:15" x14ac:dyDescent="0.3">
      <c r="C1885" s="12"/>
      <c r="D1885" s="12"/>
      <c r="E1885" s="12"/>
      <c r="F1885" s="12"/>
      <c r="H1885" s="12"/>
      <c r="K1885" s="12"/>
      <c r="L1885" s="12"/>
      <c r="N1885" s="12"/>
      <c r="O1885" s="12"/>
    </row>
    <row r="1886" spans="3:15" x14ac:dyDescent="0.3">
      <c r="C1886" s="12"/>
      <c r="D1886" s="12"/>
      <c r="E1886" s="12"/>
      <c r="F1886" s="12"/>
      <c r="H1886" s="12"/>
      <c r="K1886" s="12"/>
      <c r="L1886" s="12"/>
      <c r="N1886" s="12"/>
      <c r="O1886" s="12"/>
    </row>
    <row r="1887" spans="3:15" x14ac:dyDescent="0.3">
      <c r="C1887" s="12"/>
      <c r="D1887" s="12"/>
      <c r="E1887" s="12"/>
      <c r="F1887" s="12"/>
      <c r="H1887" s="12"/>
      <c r="K1887" s="12"/>
      <c r="L1887" s="12"/>
      <c r="N1887" s="12"/>
      <c r="O1887" s="12"/>
    </row>
    <row r="1888" spans="3:15" x14ac:dyDescent="0.3">
      <c r="C1888" s="12"/>
      <c r="D1888" s="12"/>
      <c r="E1888" s="12"/>
      <c r="F1888" s="12"/>
      <c r="H1888" s="12"/>
      <c r="K1888" s="12"/>
      <c r="L1888" s="12"/>
      <c r="N1888" s="12"/>
      <c r="O1888" s="12"/>
    </row>
    <row r="1889" spans="3:15" x14ac:dyDescent="0.3">
      <c r="C1889" s="12"/>
      <c r="D1889" s="12"/>
      <c r="E1889" s="12"/>
      <c r="F1889" s="12"/>
      <c r="H1889" s="12"/>
      <c r="K1889" s="12"/>
      <c r="L1889" s="12"/>
      <c r="N1889" s="12"/>
      <c r="O1889" s="12"/>
    </row>
    <row r="1890" spans="3:15" x14ac:dyDescent="0.3">
      <c r="C1890" s="12"/>
      <c r="D1890" s="12"/>
      <c r="E1890" s="12"/>
      <c r="F1890" s="12"/>
      <c r="H1890" s="12"/>
      <c r="K1890" s="12"/>
      <c r="L1890" s="12"/>
      <c r="N1890" s="12"/>
      <c r="O1890" s="12"/>
    </row>
    <row r="1891" spans="3:15" x14ac:dyDescent="0.3">
      <c r="C1891" s="12"/>
      <c r="D1891" s="12"/>
      <c r="E1891" s="12"/>
      <c r="F1891" s="12"/>
      <c r="H1891" s="12"/>
      <c r="K1891" s="12"/>
      <c r="L1891" s="12"/>
      <c r="N1891" s="12"/>
      <c r="O1891" s="12"/>
    </row>
    <row r="1892" spans="3:15" x14ac:dyDescent="0.3">
      <c r="C1892" s="12"/>
      <c r="D1892" s="12"/>
      <c r="E1892" s="12"/>
      <c r="F1892" s="12"/>
      <c r="H1892" s="12"/>
      <c r="K1892" s="12"/>
      <c r="L1892" s="12"/>
      <c r="N1892" s="12"/>
      <c r="O1892" s="12"/>
    </row>
    <row r="1893" spans="3:15" x14ac:dyDescent="0.3">
      <c r="C1893" s="12"/>
      <c r="D1893" s="12"/>
      <c r="E1893" s="12"/>
      <c r="F1893" s="12"/>
      <c r="H1893" s="12"/>
      <c r="K1893" s="12"/>
      <c r="L1893" s="12"/>
      <c r="N1893" s="12"/>
      <c r="O1893" s="12"/>
    </row>
    <row r="1894" spans="3:15" x14ac:dyDescent="0.3">
      <c r="C1894" s="12"/>
      <c r="D1894" s="12"/>
      <c r="E1894" s="12"/>
      <c r="F1894" s="12"/>
      <c r="H1894" s="12"/>
      <c r="K1894" s="12"/>
      <c r="L1894" s="12"/>
      <c r="N1894" s="12"/>
      <c r="O1894" s="12"/>
    </row>
    <row r="1895" spans="3:15" x14ac:dyDescent="0.3">
      <c r="C1895" s="12"/>
      <c r="D1895" s="12"/>
      <c r="E1895" s="12"/>
      <c r="F1895" s="12"/>
      <c r="H1895" s="12"/>
      <c r="K1895" s="12"/>
      <c r="L1895" s="12"/>
      <c r="N1895" s="12"/>
      <c r="O1895" s="12"/>
    </row>
    <row r="1896" spans="3:15" x14ac:dyDescent="0.3">
      <c r="C1896" s="12"/>
      <c r="D1896" s="12"/>
      <c r="E1896" s="12"/>
      <c r="F1896" s="12"/>
      <c r="H1896" s="12"/>
      <c r="K1896" s="12"/>
      <c r="L1896" s="12"/>
      <c r="N1896" s="12"/>
      <c r="O1896" s="12"/>
    </row>
    <row r="1897" spans="3:15" x14ac:dyDescent="0.3">
      <c r="C1897" s="12"/>
      <c r="D1897" s="12"/>
      <c r="E1897" s="12"/>
      <c r="F1897" s="12"/>
      <c r="H1897" s="12"/>
      <c r="K1897" s="12"/>
      <c r="L1897" s="12"/>
      <c r="N1897" s="12"/>
      <c r="O1897" s="12"/>
    </row>
    <row r="1898" spans="3:15" x14ac:dyDescent="0.3">
      <c r="C1898" s="12"/>
      <c r="D1898" s="12"/>
      <c r="E1898" s="12"/>
      <c r="F1898" s="12"/>
      <c r="H1898" s="12"/>
      <c r="K1898" s="12"/>
      <c r="L1898" s="12"/>
      <c r="N1898" s="12"/>
      <c r="O1898" s="12"/>
    </row>
    <row r="1899" spans="3:15" x14ac:dyDescent="0.3">
      <c r="C1899" s="12"/>
      <c r="D1899" s="12"/>
      <c r="E1899" s="12"/>
      <c r="F1899" s="12"/>
      <c r="H1899" s="12"/>
      <c r="K1899" s="12"/>
      <c r="L1899" s="12"/>
      <c r="N1899" s="12"/>
      <c r="O1899" s="12"/>
    </row>
    <row r="1900" spans="3:15" x14ac:dyDescent="0.3">
      <c r="C1900" s="12"/>
      <c r="D1900" s="12"/>
      <c r="E1900" s="12"/>
      <c r="F1900" s="12"/>
      <c r="H1900" s="12"/>
      <c r="K1900" s="12"/>
      <c r="L1900" s="12"/>
      <c r="N1900" s="12"/>
      <c r="O1900" s="12"/>
    </row>
    <row r="1901" spans="3:15" x14ac:dyDescent="0.3">
      <c r="C1901" s="12"/>
      <c r="D1901" s="12"/>
      <c r="E1901" s="12"/>
      <c r="F1901" s="12"/>
      <c r="H1901" s="12"/>
      <c r="K1901" s="12"/>
      <c r="L1901" s="12"/>
      <c r="N1901" s="12"/>
      <c r="O1901" s="12"/>
    </row>
    <row r="1902" spans="3:15" x14ac:dyDescent="0.3">
      <c r="C1902" s="12"/>
      <c r="D1902" s="12"/>
      <c r="E1902" s="12"/>
      <c r="F1902" s="12"/>
      <c r="H1902" s="12"/>
      <c r="K1902" s="12"/>
      <c r="L1902" s="12"/>
      <c r="N1902" s="12"/>
      <c r="O1902" s="12"/>
    </row>
    <row r="1903" spans="3:15" x14ac:dyDescent="0.3">
      <c r="C1903" s="12"/>
      <c r="D1903" s="12"/>
      <c r="E1903" s="12"/>
      <c r="F1903" s="12"/>
      <c r="H1903" s="12"/>
      <c r="K1903" s="12"/>
      <c r="L1903" s="12"/>
      <c r="N1903" s="12"/>
      <c r="O1903" s="12"/>
    </row>
    <row r="1904" spans="3:15" x14ac:dyDescent="0.3">
      <c r="C1904" s="12"/>
      <c r="D1904" s="12"/>
      <c r="E1904" s="12"/>
      <c r="F1904" s="12"/>
      <c r="H1904" s="12"/>
      <c r="K1904" s="12"/>
      <c r="L1904" s="12"/>
      <c r="N1904" s="12"/>
      <c r="O1904" s="12"/>
    </row>
    <row r="1905" spans="3:15" x14ac:dyDescent="0.3">
      <c r="C1905" s="12"/>
      <c r="D1905" s="12"/>
      <c r="E1905" s="12"/>
      <c r="F1905" s="12"/>
      <c r="H1905" s="12"/>
      <c r="K1905" s="12"/>
      <c r="L1905" s="12"/>
      <c r="N1905" s="12"/>
      <c r="O1905" s="12"/>
    </row>
    <row r="1906" spans="3:15" x14ac:dyDescent="0.3">
      <c r="C1906" s="12"/>
      <c r="D1906" s="12"/>
      <c r="E1906" s="12"/>
      <c r="F1906" s="12"/>
      <c r="H1906" s="12"/>
      <c r="K1906" s="12"/>
      <c r="L1906" s="12"/>
      <c r="N1906" s="12"/>
      <c r="O1906" s="12"/>
    </row>
    <row r="1907" spans="3:15" x14ac:dyDescent="0.3">
      <c r="C1907" s="12"/>
      <c r="D1907" s="12"/>
      <c r="E1907" s="12"/>
      <c r="F1907" s="12"/>
      <c r="H1907" s="12"/>
      <c r="K1907" s="12"/>
      <c r="L1907" s="12"/>
      <c r="N1907" s="12"/>
      <c r="O1907" s="12"/>
    </row>
    <row r="1908" spans="3:15" x14ac:dyDescent="0.3">
      <c r="C1908" s="12"/>
      <c r="D1908" s="12"/>
      <c r="E1908" s="12"/>
      <c r="F1908" s="12"/>
      <c r="H1908" s="12"/>
      <c r="K1908" s="12"/>
      <c r="L1908" s="12"/>
      <c r="N1908" s="12"/>
      <c r="O1908" s="12"/>
    </row>
    <row r="1909" spans="3:15" x14ac:dyDescent="0.3">
      <c r="C1909" s="12"/>
      <c r="D1909" s="12"/>
      <c r="E1909" s="12"/>
      <c r="F1909" s="12"/>
      <c r="H1909" s="12"/>
      <c r="K1909" s="12"/>
      <c r="L1909" s="12"/>
      <c r="N1909" s="12"/>
      <c r="O1909" s="12"/>
    </row>
    <row r="1910" spans="3:15" x14ac:dyDescent="0.3">
      <c r="C1910" s="12"/>
      <c r="D1910" s="12"/>
      <c r="E1910" s="12"/>
      <c r="F1910" s="12"/>
      <c r="H1910" s="12"/>
      <c r="K1910" s="12"/>
      <c r="L1910" s="12"/>
      <c r="N1910" s="12"/>
      <c r="O1910" s="12"/>
    </row>
    <row r="1911" spans="3:15" x14ac:dyDescent="0.3">
      <c r="C1911" s="12"/>
      <c r="D1911" s="12"/>
      <c r="E1911" s="12"/>
      <c r="F1911" s="12"/>
      <c r="H1911" s="12"/>
      <c r="K1911" s="12"/>
      <c r="L1911" s="12"/>
      <c r="N1911" s="12"/>
      <c r="O1911" s="12"/>
    </row>
    <row r="1912" spans="3:15" x14ac:dyDescent="0.3">
      <c r="C1912" s="12"/>
      <c r="D1912" s="12"/>
      <c r="E1912" s="12"/>
      <c r="F1912" s="12"/>
      <c r="H1912" s="12"/>
      <c r="K1912" s="12"/>
      <c r="L1912" s="12"/>
      <c r="N1912" s="12"/>
      <c r="O1912" s="12"/>
    </row>
    <row r="1913" spans="3:15" x14ac:dyDescent="0.3">
      <c r="C1913" s="12"/>
      <c r="D1913" s="12"/>
      <c r="E1913" s="12"/>
      <c r="F1913" s="12"/>
      <c r="H1913" s="12"/>
      <c r="K1913" s="12"/>
      <c r="L1913" s="12"/>
      <c r="N1913" s="12"/>
      <c r="O1913" s="12"/>
    </row>
    <row r="1914" spans="3:15" x14ac:dyDescent="0.3">
      <c r="C1914" s="12"/>
      <c r="D1914" s="12"/>
      <c r="E1914" s="12"/>
      <c r="F1914" s="12"/>
      <c r="H1914" s="12"/>
      <c r="K1914" s="12"/>
      <c r="L1914" s="12"/>
      <c r="N1914" s="12"/>
      <c r="O1914" s="12"/>
    </row>
    <row r="1915" spans="3:15" x14ac:dyDescent="0.3">
      <c r="C1915" s="12"/>
      <c r="D1915" s="12"/>
      <c r="E1915" s="12"/>
      <c r="F1915" s="12"/>
      <c r="H1915" s="12"/>
      <c r="K1915" s="12"/>
      <c r="L1915" s="12"/>
      <c r="N1915" s="12"/>
      <c r="O1915" s="12"/>
    </row>
    <row r="1916" spans="3:15" x14ac:dyDescent="0.3">
      <c r="C1916" s="12"/>
      <c r="D1916" s="12"/>
      <c r="E1916" s="12"/>
      <c r="F1916" s="12"/>
      <c r="H1916" s="12"/>
      <c r="K1916" s="12"/>
      <c r="L1916" s="12"/>
      <c r="N1916" s="12"/>
      <c r="O1916" s="12"/>
    </row>
    <row r="1917" spans="3:15" x14ac:dyDescent="0.3">
      <c r="C1917" s="12"/>
      <c r="D1917" s="12"/>
      <c r="E1917" s="12"/>
      <c r="F1917" s="12"/>
      <c r="H1917" s="12"/>
      <c r="K1917" s="12"/>
      <c r="L1917" s="12"/>
      <c r="N1917" s="12"/>
      <c r="O1917" s="12"/>
    </row>
    <row r="1918" spans="3:15" x14ac:dyDescent="0.3">
      <c r="C1918" s="12"/>
      <c r="D1918" s="12"/>
      <c r="E1918" s="12"/>
      <c r="F1918" s="12"/>
      <c r="H1918" s="12"/>
      <c r="K1918" s="12"/>
      <c r="L1918" s="12"/>
      <c r="N1918" s="12"/>
      <c r="O1918" s="12"/>
    </row>
    <row r="1919" spans="3:15" x14ac:dyDescent="0.3">
      <c r="C1919" s="12"/>
      <c r="D1919" s="12"/>
      <c r="E1919" s="12"/>
      <c r="F1919" s="12"/>
      <c r="H1919" s="12"/>
      <c r="K1919" s="12"/>
      <c r="L1919" s="12"/>
      <c r="N1919" s="12"/>
      <c r="O1919" s="12"/>
    </row>
    <row r="1920" spans="3:15" x14ac:dyDescent="0.3">
      <c r="C1920" s="12"/>
      <c r="D1920" s="12"/>
      <c r="E1920" s="12"/>
      <c r="F1920" s="12"/>
      <c r="H1920" s="12"/>
      <c r="K1920" s="12"/>
      <c r="L1920" s="12"/>
      <c r="N1920" s="12"/>
      <c r="O1920" s="12"/>
    </row>
    <row r="1921" spans="3:15" x14ac:dyDescent="0.3">
      <c r="C1921" s="12"/>
      <c r="D1921" s="12"/>
      <c r="E1921" s="12"/>
      <c r="F1921" s="12"/>
      <c r="H1921" s="12"/>
      <c r="K1921" s="12"/>
      <c r="L1921" s="12"/>
      <c r="N1921" s="12"/>
      <c r="O1921" s="12"/>
    </row>
    <row r="1922" spans="3:15" x14ac:dyDescent="0.3">
      <c r="C1922" s="12"/>
      <c r="D1922" s="12"/>
      <c r="E1922" s="12"/>
      <c r="F1922" s="12"/>
      <c r="H1922" s="12"/>
      <c r="K1922" s="12"/>
      <c r="L1922" s="12"/>
      <c r="N1922" s="12"/>
      <c r="O1922" s="12"/>
    </row>
    <row r="1923" spans="3:15" x14ac:dyDescent="0.3">
      <c r="C1923" s="12"/>
      <c r="D1923" s="12"/>
      <c r="E1923" s="12"/>
      <c r="F1923" s="12"/>
      <c r="H1923" s="12"/>
      <c r="K1923" s="12"/>
      <c r="L1923" s="12"/>
      <c r="N1923" s="12"/>
      <c r="O1923" s="12"/>
    </row>
    <row r="1924" spans="3:15" x14ac:dyDescent="0.3">
      <c r="C1924" s="12"/>
      <c r="D1924" s="12"/>
      <c r="E1924" s="12"/>
      <c r="F1924" s="12"/>
      <c r="H1924" s="12"/>
      <c r="K1924" s="12"/>
      <c r="L1924" s="12"/>
      <c r="N1924" s="12"/>
      <c r="O1924" s="12"/>
    </row>
    <row r="1925" spans="3:15" x14ac:dyDescent="0.3">
      <c r="C1925" s="12"/>
      <c r="D1925" s="12"/>
      <c r="E1925" s="12"/>
      <c r="F1925" s="12"/>
      <c r="H1925" s="12"/>
      <c r="K1925" s="12"/>
      <c r="L1925" s="12"/>
      <c r="N1925" s="12"/>
      <c r="O1925" s="12"/>
    </row>
    <row r="1926" spans="3:15" x14ac:dyDescent="0.3">
      <c r="C1926" s="12"/>
      <c r="D1926" s="12"/>
      <c r="E1926" s="12"/>
      <c r="F1926" s="12"/>
      <c r="H1926" s="12"/>
      <c r="K1926" s="12"/>
      <c r="L1926" s="12"/>
      <c r="N1926" s="12"/>
      <c r="O1926" s="12"/>
    </row>
    <row r="1927" spans="3:15" x14ac:dyDescent="0.3">
      <c r="C1927" s="12"/>
      <c r="D1927" s="12"/>
      <c r="E1927" s="12"/>
      <c r="F1927" s="12"/>
      <c r="H1927" s="12"/>
      <c r="K1927" s="12"/>
      <c r="L1927" s="12"/>
      <c r="N1927" s="12"/>
      <c r="O1927" s="12"/>
    </row>
    <row r="1928" spans="3:15" x14ac:dyDescent="0.3">
      <c r="C1928" s="12"/>
      <c r="D1928" s="12"/>
      <c r="E1928" s="12"/>
      <c r="F1928" s="12"/>
      <c r="H1928" s="12"/>
      <c r="K1928" s="12"/>
      <c r="L1928" s="12"/>
      <c r="N1928" s="12"/>
      <c r="O1928" s="12"/>
    </row>
    <row r="1929" spans="3:15" x14ac:dyDescent="0.3">
      <c r="C1929" s="12"/>
      <c r="D1929" s="12"/>
      <c r="E1929" s="12"/>
      <c r="F1929" s="12"/>
      <c r="H1929" s="12"/>
      <c r="K1929" s="12"/>
      <c r="L1929" s="12"/>
      <c r="N1929" s="12"/>
      <c r="O1929" s="12"/>
    </row>
    <row r="1930" spans="3:15" x14ac:dyDescent="0.3">
      <c r="C1930" s="12"/>
      <c r="D1930" s="12"/>
      <c r="E1930" s="12"/>
      <c r="F1930" s="12"/>
      <c r="H1930" s="12"/>
      <c r="K1930" s="12"/>
      <c r="L1930" s="12"/>
      <c r="N1930" s="12"/>
      <c r="O1930" s="12"/>
    </row>
    <row r="1931" spans="3:15" x14ac:dyDescent="0.3">
      <c r="C1931" s="12"/>
      <c r="D1931" s="12"/>
      <c r="E1931" s="12"/>
      <c r="F1931" s="12"/>
      <c r="H1931" s="12"/>
      <c r="K1931" s="12"/>
      <c r="L1931" s="12"/>
      <c r="N1931" s="12"/>
      <c r="O1931" s="12"/>
    </row>
    <row r="1932" spans="3:15" x14ac:dyDescent="0.3">
      <c r="C1932" s="12"/>
      <c r="D1932" s="12"/>
      <c r="E1932" s="12"/>
      <c r="F1932" s="12"/>
      <c r="H1932" s="12"/>
      <c r="K1932" s="12"/>
      <c r="L1932" s="12"/>
      <c r="N1932" s="12"/>
      <c r="O1932" s="12"/>
    </row>
    <row r="1933" spans="3:15" x14ac:dyDescent="0.3">
      <c r="C1933" s="12"/>
      <c r="D1933" s="12"/>
      <c r="E1933" s="12"/>
      <c r="F1933" s="12"/>
      <c r="H1933" s="12"/>
      <c r="K1933" s="12"/>
      <c r="L1933" s="12"/>
      <c r="N1933" s="12"/>
      <c r="O1933" s="12"/>
    </row>
    <row r="1934" spans="3:15" x14ac:dyDescent="0.3">
      <c r="C1934" s="12"/>
      <c r="D1934" s="12"/>
      <c r="E1934" s="12"/>
      <c r="F1934" s="12"/>
      <c r="H1934" s="12"/>
      <c r="K1934" s="12"/>
      <c r="L1934" s="12"/>
      <c r="N1934" s="12"/>
      <c r="O1934" s="12"/>
    </row>
    <row r="1935" spans="3:15" x14ac:dyDescent="0.3">
      <c r="C1935" s="12"/>
      <c r="D1935" s="12"/>
      <c r="E1935" s="12"/>
      <c r="F1935" s="12"/>
      <c r="H1935" s="12"/>
      <c r="K1935" s="12"/>
      <c r="L1935" s="12"/>
      <c r="N1935" s="12"/>
      <c r="O1935" s="12"/>
    </row>
    <row r="1936" spans="3:15" x14ac:dyDescent="0.3">
      <c r="C1936" s="12"/>
      <c r="D1936" s="12"/>
      <c r="E1936" s="12"/>
      <c r="F1936" s="12"/>
      <c r="H1936" s="12"/>
      <c r="K1936" s="12"/>
      <c r="L1936" s="12"/>
      <c r="N1936" s="12"/>
      <c r="O1936" s="12"/>
    </row>
    <row r="1937" spans="3:15" x14ac:dyDescent="0.3">
      <c r="C1937" s="12"/>
      <c r="D1937" s="12"/>
      <c r="E1937" s="12"/>
      <c r="F1937" s="12"/>
      <c r="H1937" s="12"/>
      <c r="K1937" s="12"/>
      <c r="L1937" s="12"/>
      <c r="N1937" s="12"/>
      <c r="O1937" s="12"/>
    </row>
    <row r="1938" spans="3:15" x14ac:dyDescent="0.3">
      <c r="C1938" s="12"/>
      <c r="D1938" s="12"/>
      <c r="E1938" s="12"/>
      <c r="F1938" s="12"/>
      <c r="H1938" s="12"/>
      <c r="K1938" s="12"/>
      <c r="L1938" s="12"/>
      <c r="N1938" s="12"/>
      <c r="O1938" s="12"/>
    </row>
    <row r="1939" spans="3:15" x14ac:dyDescent="0.3">
      <c r="C1939" s="12"/>
      <c r="D1939" s="12"/>
      <c r="E1939" s="12"/>
      <c r="F1939" s="12"/>
      <c r="H1939" s="12"/>
      <c r="K1939" s="12"/>
      <c r="L1939" s="12"/>
      <c r="N1939" s="12"/>
      <c r="O1939" s="12"/>
    </row>
    <row r="1940" spans="3:15" x14ac:dyDescent="0.3">
      <c r="C1940" s="12"/>
      <c r="D1940" s="12"/>
      <c r="E1940" s="12"/>
      <c r="F1940" s="12"/>
      <c r="H1940" s="12"/>
      <c r="K1940" s="12"/>
      <c r="L1940" s="12"/>
      <c r="N1940" s="12"/>
      <c r="O1940" s="12"/>
    </row>
    <row r="1941" spans="3:15" x14ac:dyDescent="0.3">
      <c r="C1941" s="12"/>
      <c r="D1941" s="12"/>
      <c r="E1941" s="12"/>
      <c r="F1941" s="12"/>
      <c r="H1941" s="12"/>
      <c r="K1941" s="12"/>
      <c r="L1941" s="12"/>
      <c r="N1941" s="12"/>
      <c r="O1941" s="12"/>
    </row>
    <row r="1942" spans="3:15" x14ac:dyDescent="0.3">
      <c r="C1942" s="12"/>
      <c r="D1942" s="12"/>
      <c r="E1942" s="12"/>
      <c r="F1942" s="12"/>
      <c r="H1942" s="12"/>
      <c r="K1942" s="12"/>
      <c r="L1942" s="12"/>
      <c r="N1942" s="12"/>
      <c r="O1942" s="12"/>
    </row>
    <row r="1943" spans="3:15" x14ac:dyDescent="0.3">
      <c r="C1943" s="12"/>
      <c r="D1943" s="12"/>
      <c r="E1943" s="12"/>
      <c r="F1943" s="12"/>
      <c r="H1943" s="12"/>
      <c r="K1943" s="12"/>
      <c r="L1943" s="12"/>
      <c r="N1943" s="12"/>
      <c r="O1943" s="12"/>
    </row>
    <row r="1944" spans="3:15" x14ac:dyDescent="0.3">
      <c r="C1944" s="12"/>
      <c r="D1944" s="12"/>
      <c r="E1944" s="12"/>
      <c r="F1944" s="12"/>
      <c r="H1944" s="12"/>
      <c r="K1944" s="12"/>
      <c r="L1944" s="12"/>
      <c r="N1944" s="12"/>
      <c r="O1944" s="12"/>
    </row>
    <row r="1945" spans="3:15" x14ac:dyDescent="0.3">
      <c r="C1945" s="12"/>
      <c r="D1945" s="12"/>
      <c r="E1945" s="12"/>
      <c r="F1945" s="12"/>
      <c r="H1945" s="12"/>
      <c r="K1945" s="12"/>
      <c r="L1945" s="12"/>
      <c r="N1945" s="12"/>
      <c r="O1945" s="12"/>
    </row>
    <row r="1946" spans="3:15" x14ac:dyDescent="0.3">
      <c r="C1946" s="12"/>
      <c r="D1946" s="12"/>
      <c r="E1946" s="12"/>
      <c r="F1946" s="12"/>
      <c r="H1946" s="12"/>
      <c r="K1946" s="12"/>
      <c r="L1946" s="12"/>
      <c r="N1946" s="12"/>
      <c r="O1946" s="12"/>
    </row>
    <row r="1947" spans="3:15" x14ac:dyDescent="0.3">
      <c r="C1947" s="12"/>
      <c r="D1947" s="12"/>
      <c r="E1947" s="12"/>
      <c r="F1947" s="12"/>
      <c r="H1947" s="12"/>
      <c r="K1947" s="12"/>
      <c r="L1947" s="12"/>
      <c r="N1947" s="12"/>
      <c r="O1947" s="12"/>
    </row>
    <row r="1948" spans="3:15" x14ac:dyDescent="0.3">
      <c r="C1948" s="12"/>
      <c r="D1948" s="12"/>
      <c r="E1948" s="12"/>
      <c r="F1948" s="12"/>
      <c r="H1948" s="12"/>
      <c r="K1948" s="12"/>
      <c r="L1948" s="12"/>
      <c r="N1948" s="12"/>
      <c r="O1948" s="12"/>
    </row>
    <row r="1949" spans="3:15" x14ac:dyDescent="0.3">
      <c r="C1949" s="12"/>
      <c r="D1949" s="12"/>
      <c r="E1949" s="12"/>
      <c r="F1949" s="12"/>
      <c r="H1949" s="12"/>
      <c r="K1949" s="12"/>
      <c r="L1949" s="12"/>
      <c r="N1949" s="12"/>
      <c r="O1949" s="12"/>
    </row>
    <row r="1950" spans="3:15" x14ac:dyDescent="0.3">
      <c r="C1950" s="12"/>
      <c r="D1950" s="12"/>
      <c r="E1950" s="12"/>
      <c r="F1950" s="12"/>
      <c r="H1950" s="12"/>
      <c r="K1950" s="12"/>
      <c r="L1950" s="12"/>
      <c r="N1950" s="12"/>
      <c r="O1950" s="12"/>
    </row>
    <row r="1951" spans="3:15" x14ac:dyDescent="0.3">
      <c r="C1951" s="12"/>
      <c r="D1951" s="12"/>
      <c r="E1951" s="12"/>
      <c r="F1951" s="12"/>
      <c r="H1951" s="12"/>
      <c r="K1951" s="12"/>
      <c r="L1951" s="12"/>
      <c r="N1951" s="12"/>
      <c r="O1951" s="12"/>
    </row>
    <row r="1952" spans="3:15" x14ac:dyDescent="0.3">
      <c r="C1952" s="12"/>
      <c r="D1952" s="12"/>
      <c r="E1952" s="12"/>
      <c r="F1952" s="12"/>
      <c r="H1952" s="12"/>
      <c r="K1952" s="12"/>
      <c r="L1952" s="12"/>
      <c r="N1952" s="12"/>
      <c r="O1952" s="12"/>
    </row>
    <row r="1953" spans="3:15" x14ac:dyDescent="0.3">
      <c r="C1953" s="12"/>
      <c r="D1953" s="12"/>
      <c r="E1953" s="12"/>
      <c r="F1953" s="12"/>
      <c r="H1953" s="12"/>
      <c r="K1953" s="12"/>
      <c r="L1953" s="12"/>
      <c r="N1953" s="12"/>
      <c r="O1953" s="12"/>
    </row>
    <row r="1954" spans="3:15" x14ac:dyDescent="0.3">
      <c r="C1954" s="12"/>
      <c r="D1954" s="12"/>
      <c r="E1954" s="12"/>
      <c r="F1954" s="12"/>
      <c r="H1954" s="12"/>
      <c r="K1954" s="12"/>
      <c r="L1954" s="12"/>
      <c r="N1954" s="12"/>
      <c r="O1954" s="12"/>
    </row>
    <row r="1955" spans="3:15" x14ac:dyDescent="0.3">
      <c r="C1955" s="12"/>
      <c r="D1955" s="12"/>
      <c r="E1955" s="12"/>
      <c r="F1955" s="12"/>
      <c r="H1955" s="12"/>
      <c r="K1955" s="12"/>
      <c r="L1955" s="12"/>
      <c r="N1955" s="12"/>
      <c r="O1955" s="12"/>
    </row>
    <row r="1956" spans="3:15" x14ac:dyDescent="0.3">
      <c r="C1956" s="12"/>
      <c r="D1956" s="12"/>
      <c r="E1956" s="12"/>
      <c r="F1956" s="12"/>
      <c r="H1956" s="12"/>
      <c r="K1956" s="12"/>
      <c r="L1956" s="12"/>
      <c r="N1956" s="12"/>
      <c r="O1956" s="12"/>
    </row>
    <row r="1957" spans="3:15" x14ac:dyDescent="0.3">
      <c r="C1957" s="12"/>
      <c r="D1957" s="12"/>
      <c r="E1957" s="12"/>
      <c r="F1957" s="12"/>
      <c r="H1957" s="12"/>
      <c r="K1957" s="12"/>
      <c r="L1957" s="12"/>
      <c r="N1957" s="12"/>
      <c r="O1957" s="12"/>
    </row>
    <row r="1958" spans="3:15" x14ac:dyDescent="0.3">
      <c r="C1958" s="12"/>
      <c r="D1958" s="12"/>
      <c r="E1958" s="12"/>
      <c r="F1958" s="12"/>
      <c r="H1958" s="12"/>
      <c r="K1958" s="12"/>
      <c r="L1958" s="12"/>
      <c r="N1958" s="12"/>
      <c r="O1958" s="12"/>
    </row>
    <row r="1959" spans="3:15" x14ac:dyDescent="0.3">
      <c r="C1959" s="12"/>
      <c r="D1959" s="12"/>
      <c r="E1959" s="12"/>
      <c r="F1959" s="12"/>
      <c r="H1959" s="12"/>
      <c r="K1959" s="12"/>
      <c r="L1959" s="12"/>
      <c r="N1959" s="12"/>
      <c r="O1959" s="12"/>
    </row>
    <row r="1960" spans="3:15" x14ac:dyDescent="0.3">
      <c r="C1960" s="12"/>
      <c r="D1960" s="12"/>
      <c r="E1960" s="12"/>
      <c r="F1960" s="12"/>
      <c r="H1960" s="12"/>
      <c r="K1960" s="12"/>
      <c r="L1960" s="12"/>
      <c r="N1960" s="12"/>
      <c r="O1960" s="12"/>
    </row>
    <row r="1961" spans="3:15" x14ac:dyDescent="0.3">
      <c r="C1961" s="12"/>
      <c r="D1961" s="12"/>
      <c r="E1961" s="12"/>
      <c r="F1961" s="12"/>
      <c r="H1961" s="12"/>
      <c r="K1961" s="12"/>
      <c r="L1961" s="12"/>
      <c r="N1961" s="12"/>
      <c r="O1961" s="12"/>
    </row>
    <row r="1962" spans="3:15" x14ac:dyDescent="0.3">
      <c r="C1962" s="12"/>
      <c r="D1962" s="12"/>
      <c r="E1962" s="12"/>
      <c r="F1962" s="12"/>
      <c r="H1962" s="12"/>
      <c r="K1962" s="12"/>
      <c r="L1962" s="12"/>
      <c r="N1962" s="12"/>
      <c r="O1962" s="12"/>
    </row>
    <row r="1963" spans="3:15" x14ac:dyDescent="0.3">
      <c r="C1963" s="12"/>
      <c r="D1963" s="12"/>
      <c r="E1963" s="12"/>
      <c r="F1963" s="12"/>
      <c r="H1963" s="12"/>
      <c r="K1963" s="12"/>
      <c r="L1963" s="12"/>
      <c r="N1963" s="12"/>
      <c r="O1963" s="12"/>
    </row>
    <row r="1964" spans="3:15" x14ac:dyDescent="0.3">
      <c r="C1964" s="12"/>
      <c r="D1964" s="12"/>
      <c r="E1964" s="12"/>
      <c r="F1964" s="12"/>
      <c r="H1964" s="12"/>
      <c r="K1964" s="12"/>
      <c r="L1964" s="12"/>
      <c r="N1964" s="12"/>
      <c r="O1964" s="12"/>
    </row>
    <row r="1965" spans="3:15" x14ac:dyDescent="0.3">
      <c r="C1965" s="12"/>
      <c r="D1965" s="12"/>
      <c r="E1965" s="12"/>
      <c r="F1965" s="12"/>
      <c r="H1965" s="12"/>
      <c r="K1965" s="12"/>
      <c r="L1965" s="12"/>
      <c r="N1965" s="12"/>
      <c r="O1965" s="12"/>
    </row>
    <row r="1966" spans="3:15" x14ac:dyDescent="0.3">
      <c r="C1966" s="12"/>
      <c r="D1966" s="12"/>
      <c r="E1966" s="12"/>
      <c r="F1966" s="12"/>
      <c r="H1966" s="12"/>
      <c r="K1966" s="12"/>
      <c r="L1966" s="12"/>
      <c r="N1966" s="12"/>
      <c r="O1966" s="12"/>
    </row>
    <row r="1967" spans="3:15" x14ac:dyDescent="0.3">
      <c r="C1967" s="12"/>
      <c r="D1967" s="12"/>
      <c r="E1967" s="12"/>
      <c r="F1967" s="12"/>
      <c r="H1967" s="12"/>
      <c r="K1967" s="12"/>
      <c r="L1967" s="12"/>
      <c r="N1967" s="12"/>
      <c r="O1967" s="12"/>
    </row>
    <row r="1968" spans="3:15" x14ac:dyDescent="0.3">
      <c r="C1968" s="12"/>
      <c r="D1968" s="12"/>
      <c r="E1968" s="12"/>
      <c r="F1968" s="12"/>
      <c r="H1968" s="12"/>
      <c r="K1968" s="12"/>
      <c r="L1968" s="12"/>
      <c r="N1968" s="12"/>
      <c r="O1968" s="12"/>
    </row>
    <row r="1969" spans="3:15" x14ac:dyDescent="0.3">
      <c r="C1969" s="12"/>
      <c r="D1969" s="12"/>
      <c r="E1969" s="12"/>
      <c r="F1969" s="12"/>
      <c r="H1969" s="12"/>
      <c r="K1969" s="12"/>
      <c r="L1969" s="12"/>
      <c r="N1969" s="12"/>
      <c r="O1969" s="12"/>
    </row>
    <row r="1970" spans="3:15" x14ac:dyDescent="0.3">
      <c r="C1970" s="12"/>
      <c r="D1970" s="12"/>
      <c r="E1970" s="12"/>
      <c r="F1970" s="12"/>
      <c r="H1970" s="12"/>
      <c r="K1970" s="12"/>
      <c r="L1970" s="12"/>
      <c r="N1970" s="12"/>
      <c r="O1970" s="12"/>
    </row>
    <row r="1971" spans="3:15" x14ac:dyDescent="0.3">
      <c r="C1971" s="12"/>
      <c r="D1971" s="12"/>
      <c r="E1971" s="12"/>
      <c r="F1971" s="12"/>
      <c r="H1971" s="12"/>
      <c r="K1971" s="12"/>
      <c r="L1971" s="12"/>
      <c r="N1971" s="12"/>
      <c r="O1971" s="12"/>
    </row>
    <row r="1972" spans="3:15" x14ac:dyDescent="0.3">
      <c r="C1972" s="12"/>
      <c r="D1972" s="12"/>
      <c r="E1972" s="12"/>
      <c r="F1972" s="12"/>
      <c r="H1972" s="12"/>
      <c r="K1972" s="12"/>
      <c r="L1972" s="12"/>
      <c r="N1972" s="12"/>
      <c r="O1972" s="12"/>
    </row>
    <row r="1973" spans="3:15" x14ac:dyDescent="0.3">
      <c r="C1973" s="12"/>
      <c r="D1973" s="12"/>
      <c r="E1973" s="12"/>
      <c r="F1973" s="12"/>
      <c r="H1973" s="12"/>
      <c r="K1973" s="12"/>
      <c r="L1973" s="12"/>
      <c r="N1973" s="12"/>
      <c r="O1973" s="12"/>
    </row>
    <row r="1974" spans="3:15" x14ac:dyDescent="0.3">
      <c r="C1974" s="12"/>
      <c r="D1974" s="12"/>
      <c r="E1974" s="12"/>
      <c r="F1974" s="12"/>
      <c r="H1974" s="12"/>
      <c r="K1974" s="12"/>
      <c r="L1974" s="12"/>
      <c r="N1974" s="12"/>
      <c r="O1974" s="12"/>
    </row>
    <row r="1975" spans="3:15" x14ac:dyDescent="0.3">
      <c r="C1975" s="12"/>
      <c r="D1975" s="12"/>
      <c r="E1975" s="12"/>
      <c r="F1975" s="12"/>
      <c r="H1975" s="12"/>
      <c r="K1975" s="12"/>
      <c r="L1975" s="12"/>
      <c r="N1975" s="12"/>
      <c r="O1975" s="12"/>
    </row>
    <row r="1976" spans="3:15" x14ac:dyDescent="0.3">
      <c r="C1976" s="12"/>
      <c r="D1976" s="12"/>
      <c r="E1976" s="12"/>
      <c r="F1976" s="12"/>
      <c r="H1976" s="12"/>
      <c r="K1976" s="12"/>
      <c r="L1976" s="12"/>
      <c r="N1976" s="12"/>
      <c r="O1976" s="12"/>
    </row>
    <row r="1977" spans="3:15" x14ac:dyDescent="0.3">
      <c r="C1977" s="12"/>
      <c r="D1977" s="12"/>
      <c r="E1977" s="12"/>
      <c r="F1977" s="12"/>
      <c r="H1977" s="12"/>
      <c r="K1977" s="12"/>
      <c r="L1977" s="12"/>
      <c r="N1977" s="12"/>
      <c r="O1977" s="12"/>
    </row>
    <row r="1978" spans="3:15" x14ac:dyDescent="0.3">
      <c r="C1978" s="12"/>
      <c r="D1978" s="12"/>
      <c r="E1978" s="12"/>
      <c r="F1978" s="12"/>
      <c r="H1978" s="12"/>
      <c r="K1978" s="12"/>
      <c r="L1978" s="12"/>
      <c r="N1978" s="12"/>
      <c r="O1978" s="12"/>
    </row>
    <row r="1979" spans="3:15" x14ac:dyDescent="0.3">
      <c r="C1979" s="12"/>
      <c r="D1979" s="12"/>
      <c r="E1979" s="12"/>
      <c r="F1979" s="12"/>
      <c r="H1979" s="12"/>
      <c r="K1979" s="12"/>
      <c r="L1979" s="12"/>
      <c r="N1979" s="12"/>
      <c r="O1979" s="12"/>
    </row>
    <row r="1980" spans="3:15" x14ac:dyDescent="0.3">
      <c r="C1980" s="12"/>
      <c r="D1980" s="12"/>
      <c r="E1980" s="12"/>
      <c r="F1980" s="12"/>
      <c r="H1980" s="12"/>
      <c r="K1980" s="12"/>
      <c r="L1980" s="12"/>
      <c r="N1980" s="12"/>
      <c r="O1980" s="12"/>
    </row>
    <row r="1981" spans="3:15" x14ac:dyDescent="0.3">
      <c r="C1981" s="12"/>
      <c r="D1981" s="12"/>
      <c r="E1981" s="12"/>
      <c r="F1981" s="12"/>
      <c r="H1981" s="12"/>
      <c r="K1981" s="12"/>
      <c r="L1981" s="12"/>
      <c r="N1981" s="12"/>
      <c r="O1981" s="12"/>
    </row>
    <row r="1982" spans="3:15" x14ac:dyDescent="0.3">
      <c r="C1982" s="12"/>
      <c r="D1982" s="12"/>
      <c r="E1982" s="12"/>
      <c r="F1982" s="12"/>
      <c r="H1982" s="12"/>
      <c r="K1982" s="12"/>
      <c r="L1982" s="12"/>
      <c r="N1982" s="12"/>
      <c r="O1982" s="12"/>
    </row>
    <row r="1983" spans="3:15" x14ac:dyDescent="0.3">
      <c r="C1983" s="12"/>
      <c r="D1983" s="12"/>
      <c r="E1983" s="12"/>
      <c r="F1983" s="12"/>
      <c r="H1983" s="12"/>
      <c r="K1983" s="12"/>
      <c r="L1983" s="12"/>
      <c r="N1983" s="12"/>
      <c r="O1983" s="12"/>
    </row>
    <row r="1984" spans="3:15" x14ac:dyDescent="0.3">
      <c r="C1984" s="12"/>
      <c r="D1984" s="12"/>
      <c r="E1984" s="12"/>
      <c r="F1984" s="12"/>
      <c r="H1984" s="12"/>
      <c r="K1984" s="12"/>
      <c r="L1984" s="12"/>
      <c r="N1984" s="12"/>
      <c r="O1984" s="12"/>
    </row>
    <row r="1985" spans="3:15" x14ac:dyDescent="0.3">
      <c r="C1985" s="12"/>
      <c r="D1985" s="12"/>
      <c r="E1985" s="12"/>
      <c r="F1985" s="12"/>
      <c r="H1985" s="12"/>
      <c r="K1985" s="12"/>
      <c r="L1985" s="12"/>
      <c r="N1985" s="12"/>
      <c r="O1985" s="12"/>
    </row>
    <row r="1986" spans="3:15" x14ac:dyDescent="0.3">
      <c r="C1986" s="12"/>
      <c r="D1986" s="12"/>
      <c r="E1986" s="12"/>
      <c r="F1986" s="12"/>
      <c r="H1986" s="12"/>
      <c r="K1986" s="12"/>
      <c r="L1986" s="12"/>
      <c r="N1986" s="12"/>
      <c r="O1986" s="12"/>
    </row>
    <row r="1987" spans="3:15" x14ac:dyDescent="0.3">
      <c r="C1987" s="12"/>
      <c r="D1987" s="12"/>
      <c r="E1987" s="12"/>
      <c r="F1987" s="12"/>
      <c r="H1987" s="12"/>
      <c r="K1987" s="12"/>
      <c r="L1987" s="12"/>
      <c r="N1987" s="12"/>
      <c r="O1987" s="12"/>
    </row>
    <row r="1988" spans="3:15" x14ac:dyDescent="0.3">
      <c r="C1988" s="12"/>
      <c r="D1988" s="12"/>
      <c r="E1988" s="12"/>
      <c r="F1988" s="12"/>
      <c r="H1988" s="12"/>
      <c r="K1988" s="12"/>
      <c r="L1988" s="12"/>
      <c r="N1988" s="12"/>
      <c r="O1988" s="12"/>
    </row>
    <row r="1989" spans="3:15" x14ac:dyDescent="0.3">
      <c r="C1989" s="12"/>
      <c r="D1989" s="12"/>
      <c r="E1989" s="12"/>
      <c r="F1989" s="12"/>
      <c r="H1989" s="12"/>
      <c r="K1989" s="12"/>
      <c r="L1989" s="12"/>
      <c r="N1989" s="12"/>
      <c r="O1989" s="12"/>
    </row>
    <row r="1990" spans="3:15" x14ac:dyDescent="0.3">
      <c r="C1990" s="12"/>
      <c r="D1990" s="12"/>
      <c r="E1990" s="12"/>
      <c r="F1990" s="12"/>
      <c r="H1990" s="12"/>
      <c r="K1990" s="12"/>
      <c r="L1990" s="12"/>
      <c r="N1990" s="12"/>
      <c r="O1990" s="12"/>
    </row>
    <row r="1991" spans="3:15" x14ac:dyDescent="0.3">
      <c r="C1991" s="12"/>
      <c r="D1991" s="12"/>
      <c r="E1991" s="12"/>
      <c r="F1991" s="12"/>
      <c r="H1991" s="12"/>
      <c r="K1991" s="12"/>
      <c r="L1991" s="12"/>
      <c r="N1991" s="12"/>
      <c r="O1991" s="12"/>
    </row>
    <row r="1992" spans="3:15" x14ac:dyDescent="0.3">
      <c r="C1992" s="12"/>
      <c r="D1992" s="12"/>
      <c r="E1992" s="12"/>
      <c r="F1992" s="12"/>
      <c r="H1992" s="12"/>
      <c r="K1992" s="12"/>
      <c r="L1992" s="12"/>
      <c r="N1992" s="12"/>
      <c r="O1992" s="12"/>
    </row>
    <row r="1993" spans="3:15" x14ac:dyDescent="0.3">
      <c r="C1993" s="12"/>
      <c r="D1993" s="12"/>
      <c r="E1993" s="12"/>
      <c r="F1993" s="12"/>
      <c r="H1993" s="12"/>
      <c r="K1993" s="12"/>
      <c r="L1993" s="12"/>
      <c r="N1993" s="12"/>
      <c r="O1993" s="12"/>
    </row>
    <row r="1994" spans="3:15" x14ac:dyDescent="0.3">
      <c r="C1994" s="12"/>
      <c r="D1994" s="12"/>
      <c r="E1994" s="12"/>
      <c r="F1994" s="12"/>
      <c r="H1994" s="12"/>
      <c r="K1994" s="12"/>
      <c r="L1994" s="12"/>
      <c r="N1994" s="12"/>
      <c r="O1994" s="12"/>
    </row>
    <row r="1995" spans="3:15" x14ac:dyDescent="0.3">
      <c r="C1995" s="12"/>
      <c r="D1995" s="12"/>
      <c r="E1995" s="12"/>
      <c r="F1995" s="12"/>
      <c r="H1995" s="12"/>
      <c r="K1995" s="12"/>
      <c r="L1995" s="12"/>
      <c r="N1995" s="12"/>
      <c r="O1995" s="12"/>
    </row>
    <row r="1996" spans="3:15" x14ac:dyDescent="0.3">
      <c r="C1996" s="12"/>
      <c r="D1996" s="12"/>
      <c r="E1996" s="12"/>
      <c r="F1996" s="12"/>
      <c r="H1996" s="12"/>
      <c r="K1996" s="12"/>
      <c r="L1996" s="12"/>
      <c r="N1996" s="12"/>
      <c r="O1996" s="12"/>
    </row>
    <row r="1997" spans="3:15" x14ac:dyDescent="0.3">
      <c r="C1997" s="12"/>
      <c r="D1997" s="12"/>
      <c r="E1997" s="12"/>
      <c r="F1997" s="12"/>
      <c r="H1997" s="12"/>
      <c r="K1997" s="12"/>
      <c r="L1997" s="12"/>
      <c r="N1997" s="12"/>
      <c r="O1997" s="12"/>
    </row>
    <row r="1998" spans="3:15" x14ac:dyDescent="0.3">
      <c r="C1998" s="12"/>
      <c r="D1998" s="12"/>
      <c r="E1998" s="12"/>
      <c r="F1998" s="12"/>
      <c r="H1998" s="12"/>
      <c r="K1998" s="12"/>
      <c r="L1998" s="12"/>
      <c r="N1998" s="12"/>
      <c r="O1998" s="12"/>
    </row>
    <row r="1999" spans="3:15" x14ac:dyDescent="0.3">
      <c r="C1999" s="12"/>
      <c r="D1999" s="12"/>
      <c r="E1999" s="12"/>
      <c r="F1999" s="12"/>
      <c r="H1999" s="12"/>
      <c r="K1999" s="12"/>
      <c r="L1999" s="12"/>
      <c r="N1999" s="12"/>
      <c r="O1999" s="12"/>
    </row>
    <row r="2000" spans="3:15" x14ac:dyDescent="0.3">
      <c r="C2000" s="12"/>
      <c r="D2000" s="12"/>
      <c r="E2000" s="12"/>
      <c r="F2000" s="12"/>
      <c r="H2000" s="12"/>
      <c r="K2000" s="12"/>
      <c r="L2000" s="12"/>
      <c r="N2000" s="12"/>
      <c r="O2000" s="12"/>
    </row>
    <row r="2001" spans="3:15" x14ac:dyDescent="0.3">
      <c r="C2001" s="12"/>
      <c r="D2001" s="12"/>
      <c r="E2001" s="12"/>
      <c r="F2001" s="12"/>
      <c r="H2001" s="12"/>
      <c r="K2001" s="12"/>
      <c r="L2001" s="12"/>
      <c r="N2001" s="12"/>
      <c r="O2001" s="12"/>
    </row>
    <row r="2002" spans="3:15" x14ac:dyDescent="0.3">
      <c r="C2002" s="12"/>
      <c r="D2002" s="12"/>
      <c r="E2002" s="12"/>
      <c r="F2002" s="12"/>
      <c r="H2002" s="12"/>
      <c r="K2002" s="12"/>
      <c r="L2002" s="12"/>
      <c r="N2002" s="12"/>
      <c r="O2002" s="12"/>
    </row>
    <row r="2003" spans="3:15" x14ac:dyDescent="0.3">
      <c r="C2003" s="12"/>
      <c r="D2003" s="12"/>
      <c r="E2003" s="12"/>
      <c r="F2003" s="12"/>
      <c r="H2003" s="12"/>
      <c r="K2003" s="12"/>
      <c r="L2003" s="12"/>
      <c r="N2003" s="12"/>
      <c r="O2003" s="12"/>
    </row>
    <row r="2004" spans="3:15" x14ac:dyDescent="0.3">
      <c r="C2004" s="12"/>
      <c r="D2004" s="12"/>
      <c r="E2004" s="12"/>
      <c r="F2004" s="12"/>
      <c r="H2004" s="12"/>
      <c r="K2004" s="12"/>
      <c r="L2004" s="12"/>
      <c r="N2004" s="12"/>
      <c r="O2004" s="12"/>
    </row>
    <row r="2005" spans="3:15" x14ac:dyDescent="0.3">
      <c r="C2005" s="12"/>
      <c r="D2005" s="12"/>
      <c r="E2005" s="12"/>
      <c r="F2005" s="12"/>
      <c r="H2005" s="12"/>
      <c r="K2005" s="12"/>
      <c r="L2005" s="12"/>
      <c r="N2005" s="12"/>
      <c r="O2005" s="12"/>
    </row>
    <row r="2006" spans="3:15" x14ac:dyDescent="0.3">
      <c r="C2006" s="12"/>
      <c r="D2006" s="12"/>
      <c r="E2006" s="12"/>
      <c r="F2006" s="12"/>
      <c r="H2006" s="12"/>
      <c r="K2006" s="12"/>
      <c r="L2006" s="12"/>
      <c r="N2006" s="12"/>
      <c r="O2006" s="12"/>
    </row>
    <row r="2007" spans="3:15" x14ac:dyDescent="0.3">
      <c r="C2007" s="12"/>
      <c r="D2007" s="12"/>
      <c r="E2007" s="12"/>
      <c r="F2007" s="12"/>
      <c r="H2007" s="12"/>
      <c r="K2007" s="12"/>
      <c r="L2007" s="12"/>
      <c r="N2007" s="12"/>
      <c r="O2007" s="12"/>
    </row>
    <row r="2008" spans="3:15" x14ac:dyDescent="0.3">
      <c r="C2008" s="12"/>
      <c r="D2008" s="12"/>
      <c r="E2008" s="12"/>
      <c r="F2008" s="12"/>
      <c r="H2008" s="12"/>
      <c r="K2008" s="12"/>
      <c r="L2008" s="12"/>
      <c r="N2008" s="12"/>
      <c r="O2008" s="12"/>
    </row>
    <row r="2009" spans="3:15" x14ac:dyDescent="0.3">
      <c r="C2009" s="12"/>
      <c r="D2009" s="12"/>
      <c r="E2009" s="12"/>
      <c r="F2009" s="12"/>
      <c r="H2009" s="12"/>
      <c r="K2009" s="12"/>
      <c r="L2009" s="12"/>
      <c r="N2009" s="12"/>
      <c r="O2009" s="12"/>
    </row>
    <row r="2010" spans="3:15" x14ac:dyDescent="0.3">
      <c r="C2010" s="12"/>
      <c r="D2010" s="12"/>
      <c r="E2010" s="12"/>
      <c r="F2010" s="12"/>
      <c r="H2010" s="12"/>
      <c r="K2010" s="12"/>
      <c r="L2010" s="12"/>
      <c r="N2010" s="12"/>
      <c r="O2010" s="12"/>
    </row>
    <row r="2011" spans="3:15" x14ac:dyDescent="0.3">
      <c r="C2011" s="12"/>
      <c r="D2011" s="12"/>
      <c r="E2011" s="12"/>
      <c r="F2011" s="12"/>
      <c r="H2011" s="12"/>
      <c r="K2011" s="12"/>
      <c r="L2011" s="12"/>
      <c r="N2011" s="12"/>
      <c r="O2011" s="12"/>
    </row>
    <row r="2012" spans="3:15" x14ac:dyDescent="0.3">
      <c r="C2012" s="12"/>
      <c r="D2012" s="12"/>
      <c r="E2012" s="12"/>
      <c r="F2012" s="12"/>
      <c r="H2012" s="12"/>
      <c r="K2012" s="12"/>
      <c r="L2012" s="12"/>
      <c r="N2012" s="12"/>
      <c r="O2012" s="12"/>
    </row>
    <row r="2013" spans="3:15" x14ac:dyDescent="0.3">
      <c r="C2013" s="12"/>
      <c r="D2013" s="12"/>
      <c r="E2013" s="12"/>
      <c r="F2013" s="12"/>
      <c r="H2013" s="12"/>
      <c r="K2013" s="12"/>
      <c r="L2013" s="12"/>
      <c r="N2013" s="12"/>
      <c r="O2013" s="12"/>
    </row>
    <row r="2014" spans="3:15" x14ac:dyDescent="0.3">
      <c r="C2014" s="12"/>
      <c r="D2014" s="12"/>
      <c r="E2014" s="12"/>
      <c r="F2014" s="12"/>
      <c r="H2014" s="12"/>
      <c r="K2014" s="12"/>
      <c r="L2014" s="12"/>
      <c r="N2014" s="12"/>
      <c r="O2014" s="12"/>
    </row>
    <row r="2015" spans="3:15" x14ac:dyDescent="0.3">
      <c r="C2015" s="12"/>
      <c r="D2015" s="12"/>
      <c r="E2015" s="12"/>
      <c r="F2015" s="12"/>
      <c r="H2015" s="12"/>
      <c r="K2015" s="12"/>
      <c r="L2015" s="12"/>
      <c r="N2015" s="12"/>
      <c r="O2015" s="12"/>
    </row>
    <row r="2016" spans="3:15" x14ac:dyDescent="0.3">
      <c r="C2016" s="12"/>
      <c r="D2016" s="12"/>
      <c r="E2016" s="12"/>
      <c r="F2016" s="12"/>
      <c r="H2016" s="12"/>
      <c r="K2016" s="12"/>
      <c r="L2016" s="12"/>
      <c r="N2016" s="12"/>
      <c r="O2016" s="12"/>
    </row>
    <row r="2017" spans="3:15" x14ac:dyDescent="0.3">
      <c r="C2017" s="12"/>
      <c r="D2017" s="12"/>
      <c r="E2017" s="12"/>
      <c r="F2017" s="12"/>
      <c r="H2017" s="12"/>
      <c r="K2017" s="12"/>
      <c r="L2017" s="12"/>
      <c r="N2017" s="12"/>
      <c r="O2017" s="12"/>
    </row>
    <row r="2018" spans="3:15" x14ac:dyDescent="0.3">
      <c r="C2018" s="12"/>
      <c r="D2018" s="12"/>
      <c r="E2018" s="12"/>
      <c r="F2018" s="12"/>
      <c r="H2018" s="12"/>
      <c r="K2018" s="12"/>
      <c r="L2018" s="12"/>
      <c r="N2018" s="12"/>
      <c r="O2018" s="12"/>
    </row>
    <row r="2019" spans="3:15" x14ac:dyDescent="0.3">
      <c r="C2019" s="12"/>
      <c r="D2019" s="12"/>
      <c r="E2019" s="12"/>
      <c r="F2019" s="12"/>
      <c r="H2019" s="12"/>
      <c r="K2019" s="12"/>
      <c r="L2019" s="12"/>
      <c r="N2019" s="12"/>
      <c r="O2019" s="12"/>
    </row>
    <row r="2020" spans="3:15" x14ac:dyDescent="0.3">
      <c r="C2020" s="12"/>
      <c r="D2020" s="12"/>
      <c r="E2020" s="12"/>
      <c r="F2020" s="12"/>
      <c r="H2020" s="12"/>
      <c r="K2020" s="12"/>
      <c r="L2020" s="12"/>
      <c r="N2020" s="12"/>
      <c r="O2020" s="12"/>
    </row>
    <row r="2021" spans="3:15" x14ac:dyDescent="0.3">
      <c r="C2021" s="12"/>
      <c r="D2021" s="12"/>
      <c r="E2021" s="12"/>
      <c r="F2021" s="12"/>
      <c r="H2021" s="12"/>
      <c r="K2021" s="12"/>
      <c r="L2021" s="12"/>
      <c r="N2021" s="12"/>
      <c r="O2021" s="12"/>
    </row>
    <row r="2022" spans="3:15" x14ac:dyDescent="0.3">
      <c r="C2022" s="12"/>
      <c r="D2022" s="12"/>
      <c r="E2022" s="12"/>
      <c r="F2022" s="12"/>
      <c r="H2022" s="12"/>
      <c r="K2022" s="12"/>
      <c r="L2022" s="12"/>
      <c r="N2022" s="12"/>
      <c r="O2022" s="12"/>
    </row>
    <row r="2023" spans="3:15" x14ac:dyDescent="0.3">
      <c r="C2023" s="12"/>
      <c r="D2023" s="12"/>
      <c r="E2023" s="12"/>
      <c r="F2023" s="12"/>
      <c r="H2023" s="12"/>
      <c r="K2023" s="12"/>
      <c r="L2023" s="12"/>
      <c r="N2023" s="12"/>
      <c r="O2023" s="12"/>
    </row>
    <row r="2024" spans="3:15" x14ac:dyDescent="0.3">
      <c r="C2024" s="12"/>
      <c r="D2024" s="12"/>
      <c r="E2024" s="12"/>
      <c r="F2024" s="12"/>
      <c r="H2024" s="12"/>
      <c r="K2024" s="12"/>
      <c r="L2024" s="12"/>
      <c r="N2024" s="12"/>
      <c r="O2024" s="12"/>
    </row>
    <row r="2025" spans="3:15" x14ac:dyDescent="0.3">
      <c r="C2025" s="12"/>
      <c r="D2025" s="12"/>
      <c r="E2025" s="12"/>
      <c r="F2025" s="12"/>
      <c r="H2025" s="12"/>
      <c r="K2025" s="12"/>
      <c r="L2025" s="12"/>
      <c r="N2025" s="12"/>
      <c r="O2025" s="12"/>
    </row>
    <row r="2026" spans="3:15" x14ac:dyDescent="0.3">
      <c r="C2026" s="12"/>
      <c r="D2026" s="12"/>
      <c r="E2026" s="12"/>
      <c r="F2026" s="12"/>
      <c r="H2026" s="12"/>
      <c r="K2026" s="12"/>
      <c r="L2026" s="12"/>
      <c r="N2026" s="12"/>
      <c r="O2026" s="12"/>
    </row>
    <row r="2027" spans="3:15" x14ac:dyDescent="0.3">
      <c r="C2027" s="12"/>
      <c r="D2027" s="12"/>
      <c r="E2027" s="12"/>
      <c r="F2027" s="12"/>
      <c r="H2027" s="12"/>
      <c r="K2027" s="12"/>
      <c r="L2027" s="12"/>
      <c r="N2027" s="12"/>
      <c r="O2027" s="12"/>
    </row>
    <row r="2028" spans="3:15" x14ac:dyDescent="0.3">
      <c r="C2028" s="12"/>
      <c r="D2028" s="12"/>
      <c r="E2028" s="12"/>
      <c r="F2028" s="12"/>
      <c r="H2028" s="12"/>
      <c r="K2028" s="12"/>
      <c r="L2028" s="12"/>
      <c r="N2028" s="12"/>
      <c r="O2028" s="12"/>
    </row>
    <row r="2029" spans="3:15" x14ac:dyDescent="0.3">
      <c r="C2029" s="12"/>
      <c r="D2029" s="12"/>
      <c r="E2029" s="12"/>
      <c r="F2029" s="12"/>
      <c r="H2029" s="12"/>
      <c r="K2029" s="12"/>
      <c r="L2029" s="12"/>
      <c r="N2029" s="12"/>
      <c r="O2029" s="12"/>
    </row>
    <row r="2030" spans="3:15" x14ac:dyDescent="0.3">
      <c r="C2030" s="12"/>
      <c r="D2030" s="12"/>
      <c r="E2030" s="12"/>
      <c r="F2030" s="12"/>
      <c r="H2030" s="12"/>
      <c r="K2030" s="12"/>
      <c r="L2030" s="12"/>
      <c r="N2030" s="12"/>
      <c r="O2030" s="12"/>
    </row>
    <row r="2031" spans="3:15" x14ac:dyDescent="0.3">
      <c r="C2031" s="12"/>
      <c r="D2031" s="12"/>
      <c r="E2031" s="12"/>
      <c r="F2031" s="12"/>
      <c r="H2031" s="12"/>
      <c r="K2031" s="12"/>
      <c r="L2031" s="12"/>
      <c r="N2031" s="12"/>
      <c r="O2031" s="12"/>
    </row>
    <row r="2032" spans="3:15" x14ac:dyDescent="0.3">
      <c r="C2032" s="12"/>
      <c r="D2032" s="12"/>
      <c r="E2032" s="12"/>
      <c r="F2032" s="12"/>
      <c r="H2032" s="12"/>
      <c r="K2032" s="12"/>
      <c r="L2032" s="12"/>
      <c r="N2032" s="12"/>
      <c r="O2032" s="12"/>
    </row>
    <row r="2033" spans="3:15" x14ac:dyDescent="0.3">
      <c r="C2033" s="12"/>
      <c r="D2033" s="12"/>
      <c r="E2033" s="12"/>
      <c r="F2033" s="12"/>
      <c r="H2033" s="12"/>
      <c r="K2033" s="12"/>
      <c r="L2033" s="12"/>
      <c r="N2033" s="12"/>
      <c r="O2033" s="12"/>
    </row>
    <row r="2034" spans="3:15" x14ac:dyDescent="0.3">
      <c r="C2034" s="12"/>
      <c r="D2034" s="12"/>
      <c r="E2034" s="12"/>
      <c r="F2034" s="12"/>
      <c r="H2034" s="12"/>
      <c r="K2034" s="12"/>
      <c r="L2034" s="12"/>
      <c r="N2034" s="12"/>
      <c r="O2034" s="12"/>
    </row>
    <row r="2035" spans="3:15" x14ac:dyDescent="0.3">
      <c r="C2035" s="12"/>
      <c r="D2035" s="12"/>
      <c r="E2035" s="12"/>
      <c r="F2035" s="12"/>
      <c r="H2035" s="12"/>
      <c r="K2035" s="12"/>
      <c r="L2035" s="12"/>
      <c r="N2035" s="12"/>
      <c r="O2035" s="12"/>
    </row>
    <row r="2036" spans="3:15" x14ac:dyDescent="0.3">
      <c r="C2036" s="12"/>
      <c r="D2036" s="12"/>
      <c r="E2036" s="12"/>
      <c r="F2036" s="12"/>
      <c r="H2036" s="12"/>
      <c r="K2036" s="12"/>
      <c r="L2036" s="12"/>
      <c r="N2036" s="12"/>
      <c r="O2036" s="12"/>
    </row>
    <row r="2037" spans="3:15" x14ac:dyDescent="0.3">
      <c r="C2037" s="12"/>
      <c r="D2037" s="12"/>
      <c r="E2037" s="12"/>
      <c r="F2037" s="12"/>
      <c r="H2037" s="12"/>
      <c r="K2037" s="12"/>
      <c r="L2037" s="12"/>
      <c r="N2037" s="12"/>
      <c r="O2037" s="12"/>
    </row>
    <row r="2038" spans="3:15" x14ac:dyDescent="0.3">
      <c r="C2038" s="12"/>
      <c r="D2038" s="12"/>
      <c r="E2038" s="12"/>
      <c r="F2038" s="12"/>
      <c r="H2038" s="12"/>
      <c r="K2038" s="12"/>
      <c r="L2038" s="12"/>
      <c r="N2038" s="12"/>
      <c r="O2038" s="12"/>
    </row>
    <row r="2039" spans="3:15" x14ac:dyDescent="0.3">
      <c r="C2039" s="12"/>
      <c r="D2039" s="12"/>
      <c r="E2039" s="12"/>
      <c r="F2039" s="12"/>
      <c r="H2039" s="12"/>
      <c r="K2039" s="12"/>
      <c r="L2039" s="12"/>
      <c r="N2039" s="12"/>
      <c r="O2039" s="12"/>
    </row>
    <row r="2040" spans="3:15" x14ac:dyDescent="0.3">
      <c r="C2040" s="12"/>
      <c r="D2040" s="12"/>
      <c r="E2040" s="12"/>
      <c r="F2040" s="12"/>
      <c r="H2040" s="12"/>
      <c r="K2040" s="12"/>
      <c r="L2040" s="12"/>
      <c r="N2040" s="12"/>
      <c r="O2040" s="12"/>
    </row>
    <row r="2041" spans="3:15" x14ac:dyDescent="0.3">
      <c r="C2041" s="12"/>
      <c r="D2041" s="12"/>
      <c r="E2041" s="12"/>
      <c r="F2041" s="12"/>
      <c r="H2041" s="12"/>
      <c r="K2041" s="12"/>
      <c r="L2041" s="12"/>
      <c r="N2041" s="12"/>
      <c r="O2041" s="12"/>
    </row>
    <row r="2042" spans="3:15" x14ac:dyDescent="0.3">
      <c r="C2042" s="12"/>
      <c r="D2042" s="12"/>
      <c r="E2042" s="12"/>
      <c r="F2042" s="12"/>
      <c r="H2042" s="12"/>
      <c r="K2042" s="12"/>
      <c r="L2042" s="12"/>
      <c r="N2042" s="12"/>
      <c r="O2042" s="12"/>
    </row>
    <row r="2043" spans="3:15" x14ac:dyDescent="0.3">
      <c r="C2043" s="12"/>
      <c r="D2043" s="12"/>
      <c r="E2043" s="12"/>
      <c r="F2043" s="12"/>
      <c r="H2043" s="12"/>
      <c r="K2043" s="12"/>
      <c r="L2043" s="12"/>
      <c r="N2043" s="12"/>
      <c r="O2043" s="12"/>
    </row>
    <row r="2044" spans="3:15" x14ac:dyDescent="0.3">
      <c r="C2044" s="12"/>
      <c r="D2044" s="12"/>
      <c r="E2044" s="12"/>
      <c r="F2044" s="12"/>
      <c r="H2044" s="12"/>
      <c r="K2044" s="12"/>
      <c r="L2044" s="12"/>
      <c r="N2044" s="12"/>
      <c r="O2044" s="12"/>
    </row>
    <row r="2045" spans="3:15" x14ac:dyDescent="0.3">
      <c r="C2045" s="12"/>
      <c r="D2045" s="12"/>
      <c r="E2045" s="12"/>
      <c r="F2045" s="12"/>
      <c r="H2045" s="12"/>
      <c r="K2045" s="12"/>
      <c r="L2045" s="12"/>
      <c r="N2045" s="12"/>
      <c r="O2045" s="12"/>
    </row>
    <row r="2046" spans="3:15" x14ac:dyDescent="0.3">
      <c r="C2046" s="12"/>
      <c r="D2046" s="12"/>
      <c r="E2046" s="12"/>
      <c r="F2046" s="12"/>
      <c r="H2046" s="12"/>
      <c r="K2046" s="12"/>
      <c r="L2046" s="12"/>
      <c r="N2046" s="12"/>
      <c r="O2046" s="12"/>
    </row>
    <row r="2047" spans="3:15" x14ac:dyDescent="0.3">
      <c r="C2047" s="12"/>
      <c r="D2047" s="12"/>
      <c r="E2047" s="12"/>
      <c r="F2047" s="12"/>
      <c r="H2047" s="12"/>
      <c r="K2047" s="12"/>
      <c r="L2047" s="12"/>
      <c r="N2047" s="12"/>
      <c r="O2047" s="12"/>
    </row>
    <row r="2048" spans="3:15" x14ac:dyDescent="0.3">
      <c r="C2048" s="12"/>
      <c r="D2048" s="12"/>
      <c r="E2048" s="12"/>
      <c r="F2048" s="12"/>
      <c r="H2048" s="12"/>
      <c r="K2048" s="12"/>
      <c r="L2048" s="12"/>
      <c r="N2048" s="12"/>
      <c r="O2048" s="12"/>
    </row>
    <row r="2049" spans="3:15" x14ac:dyDescent="0.3">
      <c r="C2049" s="12"/>
      <c r="D2049" s="12"/>
      <c r="E2049" s="12"/>
      <c r="F2049" s="12"/>
      <c r="H2049" s="12"/>
      <c r="K2049" s="12"/>
      <c r="L2049" s="12"/>
      <c r="N2049" s="12"/>
      <c r="O2049" s="12"/>
    </row>
    <row r="2050" spans="3:15" x14ac:dyDescent="0.3">
      <c r="C2050" s="12"/>
      <c r="D2050" s="12"/>
      <c r="E2050" s="12"/>
      <c r="F2050" s="12"/>
      <c r="H2050" s="12"/>
      <c r="K2050" s="12"/>
      <c r="L2050" s="12"/>
      <c r="N2050" s="12"/>
      <c r="O2050" s="12"/>
    </row>
    <row r="2051" spans="3:15" x14ac:dyDescent="0.3">
      <c r="C2051" s="12"/>
      <c r="D2051" s="12"/>
      <c r="E2051" s="12"/>
      <c r="F2051" s="12"/>
      <c r="H2051" s="12"/>
      <c r="K2051" s="12"/>
      <c r="L2051" s="12"/>
      <c r="N2051" s="12"/>
      <c r="O2051" s="12"/>
    </row>
    <row r="2052" spans="3:15" x14ac:dyDescent="0.3">
      <c r="C2052" s="12"/>
      <c r="D2052" s="12"/>
      <c r="E2052" s="12"/>
      <c r="F2052" s="12"/>
      <c r="H2052" s="12"/>
      <c r="K2052" s="12"/>
      <c r="L2052" s="12"/>
      <c r="N2052" s="12"/>
      <c r="O2052" s="12"/>
    </row>
    <row r="2053" spans="3:15" x14ac:dyDescent="0.3">
      <c r="C2053" s="12"/>
      <c r="D2053" s="12"/>
      <c r="E2053" s="12"/>
      <c r="F2053" s="12"/>
      <c r="H2053" s="12"/>
      <c r="K2053" s="12"/>
      <c r="L2053" s="12"/>
      <c r="N2053" s="12"/>
      <c r="O2053" s="12"/>
    </row>
    <row r="2054" spans="3:15" x14ac:dyDescent="0.3">
      <c r="C2054" s="12"/>
      <c r="D2054" s="12"/>
      <c r="E2054" s="12"/>
      <c r="F2054" s="12"/>
      <c r="H2054" s="12"/>
      <c r="K2054" s="12"/>
      <c r="L2054" s="12"/>
      <c r="N2054" s="12"/>
      <c r="O2054" s="12"/>
    </row>
    <row r="2055" spans="3:15" x14ac:dyDescent="0.3">
      <c r="C2055" s="12"/>
      <c r="D2055" s="12"/>
      <c r="E2055" s="12"/>
      <c r="F2055" s="12"/>
      <c r="H2055" s="12"/>
      <c r="K2055" s="12"/>
      <c r="L2055" s="12"/>
      <c r="N2055" s="12"/>
      <c r="O2055" s="12"/>
    </row>
    <row r="2056" spans="3:15" x14ac:dyDescent="0.3">
      <c r="C2056" s="12"/>
      <c r="D2056" s="12"/>
      <c r="E2056" s="12"/>
      <c r="F2056" s="12"/>
      <c r="H2056" s="12"/>
      <c r="K2056" s="12"/>
      <c r="L2056" s="12"/>
      <c r="N2056" s="12"/>
      <c r="O2056" s="12"/>
    </row>
    <row r="2057" spans="3:15" x14ac:dyDescent="0.3">
      <c r="C2057" s="12"/>
      <c r="D2057" s="12"/>
      <c r="E2057" s="12"/>
      <c r="F2057" s="12"/>
      <c r="H2057" s="12"/>
      <c r="K2057" s="12"/>
      <c r="L2057" s="12"/>
      <c r="N2057" s="12"/>
      <c r="O2057" s="12"/>
    </row>
    <row r="2058" spans="3:15" x14ac:dyDescent="0.3">
      <c r="C2058" s="12"/>
      <c r="D2058" s="12"/>
      <c r="E2058" s="12"/>
      <c r="F2058" s="12"/>
      <c r="H2058" s="12"/>
      <c r="K2058" s="12"/>
      <c r="L2058" s="12"/>
      <c r="N2058" s="12"/>
      <c r="O2058" s="12"/>
    </row>
    <row r="2059" spans="3:15" x14ac:dyDescent="0.3">
      <c r="C2059" s="12"/>
      <c r="D2059" s="12"/>
      <c r="E2059" s="12"/>
      <c r="F2059" s="12"/>
      <c r="H2059" s="12"/>
      <c r="K2059" s="12"/>
      <c r="L2059" s="12"/>
      <c r="N2059" s="12"/>
      <c r="O2059" s="12"/>
    </row>
    <row r="2060" spans="3:15" x14ac:dyDescent="0.3">
      <c r="C2060" s="12"/>
      <c r="D2060" s="12"/>
      <c r="E2060" s="12"/>
      <c r="F2060" s="12"/>
      <c r="H2060" s="12"/>
      <c r="K2060" s="12"/>
      <c r="L2060" s="12"/>
      <c r="N2060" s="12"/>
      <c r="O2060" s="12"/>
    </row>
    <row r="2061" spans="3:15" x14ac:dyDescent="0.3">
      <c r="C2061" s="12"/>
      <c r="D2061" s="12"/>
      <c r="E2061" s="12"/>
      <c r="F2061" s="12"/>
      <c r="H2061" s="12"/>
      <c r="K2061" s="12"/>
      <c r="L2061" s="12"/>
      <c r="N2061" s="12"/>
      <c r="O2061" s="12"/>
    </row>
    <row r="2062" spans="3:15" x14ac:dyDescent="0.3">
      <c r="C2062" s="12"/>
      <c r="D2062" s="12"/>
      <c r="E2062" s="12"/>
      <c r="F2062" s="12"/>
      <c r="H2062" s="12"/>
      <c r="K2062" s="12"/>
      <c r="L2062" s="12"/>
      <c r="N2062" s="12"/>
      <c r="O2062" s="12"/>
    </row>
    <row r="2063" spans="3:15" x14ac:dyDescent="0.3">
      <c r="C2063" s="12"/>
      <c r="D2063" s="12"/>
      <c r="E2063" s="12"/>
      <c r="F2063" s="12"/>
      <c r="H2063" s="12"/>
      <c r="K2063" s="12"/>
      <c r="L2063" s="12"/>
      <c r="N2063" s="12"/>
      <c r="O2063" s="12"/>
    </row>
    <row r="2064" spans="3:15" x14ac:dyDescent="0.3">
      <c r="C2064" s="12"/>
      <c r="D2064" s="12"/>
      <c r="E2064" s="12"/>
      <c r="F2064" s="12"/>
      <c r="H2064" s="12"/>
      <c r="K2064" s="12"/>
      <c r="L2064" s="12"/>
      <c r="N2064" s="12"/>
      <c r="O2064" s="12"/>
    </row>
    <row r="2065" spans="3:15" x14ac:dyDescent="0.3">
      <c r="C2065" s="12"/>
      <c r="D2065" s="12"/>
      <c r="E2065" s="12"/>
      <c r="F2065" s="12"/>
      <c r="H2065" s="12"/>
      <c r="K2065" s="12"/>
      <c r="L2065" s="12"/>
      <c r="N2065" s="12"/>
      <c r="O2065" s="12"/>
    </row>
    <row r="2066" spans="3:15" x14ac:dyDescent="0.3">
      <c r="C2066" s="12"/>
      <c r="D2066" s="12"/>
      <c r="E2066" s="12"/>
      <c r="F2066" s="12"/>
      <c r="H2066" s="12"/>
      <c r="K2066" s="12"/>
      <c r="L2066" s="12"/>
      <c r="N2066" s="12"/>
      <c r="O2066" s="12"/>
    </row>
    <row r="2067" spans="3:15" x14ac:dyDescent="0.3">
      <c r="C2067" s="12"/>
      <c r="D2067" s="12"/>
      <c r="E2067" s="12"/>
      <c r="F2067" s="12"/>
      <c r="H2067" s="12"/>
      <c r="K2067" s="12"/>
      <c r="L2067" s="12"/>
      <c r="N2067" s="12"/>
      <c r="O2067" s="12"/>
    </row>
    <row r="2068" spans="3:15" x14ac:dyDescent="0.3">
      <c r="C2068" s="12"/>
      <c r="D2068" s="12"/>
      <c r="E2068" s="12"/>
      <c r="F2068" s="12"/>
      <c r="H2068" s="12"/>
      <c r="K2068" s="12"/>
      <c r="L2068" s="12"/>
      <c r="N2068" s="12"/>
      <c r="O2068" s="12"/>
    </row>
    <row r="2069" spans="3:15" x14ac:dyDescent="0.3">
      <c r="C2069" s="12"/>
      <c r="D2069" s="12"/>
      <c r="E2069" s="12"/>
      <c r="F2069" s="12"/>
      <c r="H2069" s="12"/>
      <c r="K2069" s="12"/>
      <c r="L2069" s="12"/>
      <c r="N2069" s="12"/>
      <c r="O2069" s="12"/>
    </row>
    <row r="2070" spans="3:15" x14ac:dyDescent="0.3">
      <c r="C2070" s="12"/>
      <c r="D2070" s="12"/>
      <c r="E2070" s="12"/>
      <c r="F2070" s="12"/>
      <c r="H2070" s="12"/>
      <c r="K2070" s="12"/>
      <c r="L2070" s="12"/>
      <c r="N2070" s="12"/>
      <c r="O2070" s="12"/>
    </row>
    <row r="2071" spans="3:15" x14ac:dyDescent="0.3">
      <c r="C2071" s="12"/>
      <c r="D2071" s="12"/>
      <c r="E2071" s="12"/>
      <c r="F2071" s="12"/>
      <c r="H2071" s="12"/>
      <c r="K2071" s="12"/>
      <c r="L2071" s="12"/>
      <c r="N2071" s="12"/>
      <c r="O2071" s="12"/>
    </row>
    <row r="2072" spans="3:15" x14ac:dyDescent="0.3">
      <c r="C2072" s="12"/>
      <c r="D2072" s="12"/>
      <c r="E2072" s="12"/>
      <c r="F2072" s="12"/>
      <c r="H2072" s="12"/>
      <c r="K2072" s="12"/>
      <c r="L2072" s="12"/>
      <c r="N2072" s="12"/>
      <c r="O2072" s="12"/>
    </row>
    <row r="2073" spans="3:15" x14ac:dyDescent="0.3">
      <c r="C2073" s="12"/>
      <c r="D2073" s="12"/>
      <c r="E2073" s="12"/>
      <c r="F2073" s="12"/>
      <c r="H2073" s="12"/>
      <c r="K2073" s="12"/>
      <c r="L2073" s="12"/>
      <c r="N2073" s="12"/>
      <c r="O2073" s="12"/>
    </row>
    <row r="2074" spans="3:15" x14ac:dyDescent="0.3">
      <c r="C2074" s="12"/>
      <c r="D2074" s="12"/>
      <c r="E2074" s="12"/>
      <c r="F2074" s="12"/>
      <c r="H2074" s="12"/>
      <c r="K2074" s="12"/>
      <c r="L2074" s="12"/>
      <c r="N2074" s="12"/>
      <c r="O2074" s="12"/>
    </row>
    <row r="2075" spans="3:15" x14ac:dyDescent="0.3">
      <c r="C2075" s="12"/>
      <c r="D2075" s="12"/>
      <c r="E2075" s="12"/>
      <c r="F2075" s="12"/>
      <c r="H2075" s="12"/>
      <c r="K2075" s="12"/>
      <c r="L2075" s="12"/>
      <c r="N2075" s="12"/>
      <c r="O2075" s="12"/>
    </row>
    <row r="2076" spans="3:15" x14ac:dyDescent="0.3">
      <c r="C2076" s="12"/>
      <c r="D2076" s="12"/>
      <c r="E2076" s="12"/>
      <c r="F2076" s="12"/>
      <c r="H2076" s="12"/>
      <c r="K2076" s="12"/>
      <c r="L2076" s="12"/>
      <c r="N2076" s="12"/>
      <c r="O2076" s="12"/>
    </row>
    <row r="2077" spans="3:15" x14ac:dyDescent="0.3">
      <c r="C2077" s="12"/>
      <c r="D2077" s="12"/>
      <c r="E2077" s="12"/>
      <c r="F2077" s="12"/>
      <c r="H2077" s="12"/>
      <c r="K2077" s="12"/>
      <c r="L2077" s="12"/>
      <c r="N2077" s="12"/>
      <c r="O2077" s="12"/>
    </row>
    <row r="2078" spans="3:15" x14ac:dyDescent="0.3">
      <c r="C2078" s="12"/>
      <c r="D2078" s="12"/>
      <c r="E2078" s="12"/>
      <c r="F2078" s="12"/>
      <c r="H2078" s="12"/>
      <c r="K2078" s="12"/>
      <c r="L2078" s="12"/>
      <c r="N2078" s="12"/>
      <c r="O2078" s="12"/>
    </row>
    <row r="2079" spans="3:15" x14ac:dyDescent="0.3">
      <c r="C2079" s="12"/>
      <c r="D2079" s="12"/>
      <c r="E2079" s="12"/>
      <c r="F2079" s="12"/>
      <c r="H2079" s="12"/>
      <c r="K2079" s="12"/>
      <c r="L2079" s="12"/>
      <c r="N2079" s="12"/>
      <c r="O2079" s="12"/>
    </row>
    <row r="2080" spans="3:15" x14ac:dyDescent="0.3">
      <c r="C2080" s="12"/>
      <c r="D2080" s="12"/>
      <c r="E2080" s="12"/>
      <c r="F2080" s="12"/>
      <c r="H2080" s="12"/>
      <c r="K2080" s="12"/>
      <c r="L2080" s="12"/>
      <c r="N2080" s="12"/>
      <c r="O2080" s="12"/>
    </row>
    <row r="2081" spans="3:15" x14ac:dyDescent="0.3">
      <c r="C2081" s="12"/>
      <c r="D2081" s="12"/>
      <c r="E2081" s="12"/>
      <c r="F2081" s="12"/>
      <c r="H2081" s="12"/>
      <c r="K2081" s="12"/>
      <c r="L2081" s="12"/>
      <c r="N2081" s="12"/>
      <c r="O2081" s="12"/>
    </row>
    <row r="2082" spans="3:15" x14ac:dyDescent="0.3">
      <c r="C2082" s="12"/>
      <c r="D2082" s="12"/>
      <c r="E2082" s="12"/>
      <c r="F2082" s="12"/>
      <c r="H2082" s="12"/>
      <c r="K2082" s="12"/>
      <c r="L2082" s="12"/>
      <c r="N2082" s="12"/>
      <c r="O2082" s="12"/>
    </row>
    <row r="2083" spans="3:15" x14ac:dyDescent="0.3">
      <c r="C2083" s="12"/>
      <c r="D2083" s="12"/>
      <c r="E2083" s="12"/>
      <c r="F2083" s="12"/>
      <c r="H2083" s="12"/>
      <c r="K2083" s="12"/>
      <c r="L2083" s="12"/>
      <c r="N2083" s="12"/>
      <c r="O2083" s="12"/>
    </row>
    <row r="2084" spans="3:15" x14ac:dyDescent="0.3">
      <c r="C2084" s="12"/>
      <c r="D2084" s="12"/>
      <c r="E2084" s="12"/>
      <c r="F2084" s="12"/>
      <c r="H2084" s="12"/>
      <c r="K2084" s="12"/>
      <c r="L2084" s="12"/>
      <c r="N2084" s="12"/>
      <c r="O2084" s="12"/>
    </row>
    <row r="2085" spans="3:15" x14ac:dyDescent="0.3">
      <c r="C2085" s="12"/>
      <c r="D2085" s="12"/>
      <c r="E2085" s="12"/>
      <c r="F2085" s="12"/>
      <c r="H2085" s="12"/>
      <c r="K2085" s="12"/>
      <c r="L2085" s="12"/>
      <c r="N2085" s="12"/>
      <c r="O2085" s="12"/>
    </row>
    <row r="2086" spans="3:15" x14ac:dyDescent="0.3">
      <c r="C2086" s="12"/>
      <c r="D2086" s="12"/>
      <c r="E2086" s="12"/>
      <c r="F2086" s="12"/>
      <c r="H2086" s="12"/>
      <c r="K2086" s="12"/>
      <c r="L2086" s="12"/>
      <c r="N2086" s="12"/>
      <c r="O2086" s="12"/>
    </row>
    <row r="2087" spans="3:15" x14ac:dyDescent="0.3">
      <c r="C2087" s="12"/>
      <c r="D2087" s="12"/>
      <c r="E2087" s="12"/>
      <c r="F2087" s="12"/>
      <c r="H2087" s="12"/>
      <c r="K2087" s="12"/>
      <c r="L2087" s="12"/>
      <c r="N2087" s="12"/>
      <c r="O2087" s="12"/>
    </row>
    <row r="2088" spans="3:15" x14ac:dyDescent="0.3">
      <c r="C2088" s="12"/>
      <c r="D2088" s="12"/>
      <c r="E2088" s="12"/>
      <c r="F2088" s="12"/>
      <c r="H2088" s="12"/>
      <c r="K2088" s="12"/>
      <c r="L2088" s="12"/>
      <c r="N2088" s="12"/>
      <c r="O2088" s="12"/>
    </row>
    <row r="2089" spans="3:15" x14ac:dyDescent="0.3">
      <c r="C2089" s="12"/>
      <c r="D2089" s="12"/>
      <c r="E2089" s="12"/>
      <c r="F2089" s="12"/>
      <c r="H2089" s="12"/>
      <c r="K2089" s="12"/>
      <c r="L2089" s="12"/>
      <c r="N2089" s="12"/>
      <c r="O2089" s="12"/>
    </row>
    <row r="2090" spans="3:15" x14ac:dyDescent="0.3">
      <c r="C2090" s="12"/>
      <c r="D2090" s="12"/>
      <c r="E2090" s="12"/>
      <c r="F2090" s="12"/>
      <c r="H2090" s="12"/>
      <c r="K2090" s="12"/>
      <c r="L2090" s="12"/>
      <c r="N2090" s="12"/>
      <c r="O2090" s="12"/>
    </row>
    <row r="2091" spans="3:15" x14ac:dyDescent="0.3">
      <c r="C2091" s="12"/>
      <c r="D2091" s="12"/>
      <c r="E2091" s="12"/>
      <c r="F2091" s="12"/>
      <c r="H2091" s="12"/>
      <c r="K2091" s="12"/>
      <c r="L2091" s="12"/>
      <c r="N2091" s="12"/>
      <c r="O2091" s="12"/>
    </row>
    <row r="2092" spans="3:15" x14ac:dyDescent="0.3">
      <c r="C2092" s="12"/>
      <c r="D2092" s="12"/>
      <c r="E2092" s="12"/>
      <c r="F2092" s="12"/>
      <c r="H2092" s="12"/>
      <c r="K2092" s="12"/>
      <c r="L2092" s="12"/>
      <c r="N2092" s="12"/>
      <c r="O2092" s="12"/>
    </row>
    <row r="2093" spans="3:15" x14ac:dyDescent="0.3">
      <c r="C2093" s="12"/>
      <c r="D2093" s="12"/>
      <c r="E2093" s="12"/>
      <c r="F2093" s="12"/>
      <c r="H2093" s="12"/>
      <c r="K2093" s="12"/>
      <c r="L2093" s="12"/>
      <c r="N2093" s="12"/>
      <c r="O2093" s="12"/>
    </row>
    <row r="2094" spans="3:15" x14ac:dyDescent="0.3">
      <c r="C2094" s="12"/>
      <c r="D2094" s="12"/>
      <c r="E2094" s="12"/>
      <c r="F2094" s="12"/>
      <c r="H2094" s="12"/>
      <c r="K2094" s="12"/>
      <c r="L2094" s="12"/>
      <c r="N2094" s="12"/>
      <c r="O2094" s="12"/>
    </row>
    <row r="2095" spans="3:15" x14ac:dyDescent="0.3">
      <c r="C2095" s="12"/>
      <c r="D2095" s="12"/>
      <c r="E2095" s="12"/>
      <c r="F2095" s="12"/>
      <c r="H2095" s="12"/>
      <c r="K2095" s="12"/>
      <c r="L2095" s="12"/>
      <c r="N2095" s="12"/>
      <c r="O2095" s="12"/>
    </row>
    <row r="2096" spans="3:15" x14ac:dyDescent="0.3">
      <c r="C2096" s="12"/>
      <c r="D2096" s="12"/>
      <c r="E2096" s="12"/>
      <c r="F2096" s="12"/>
      <c r="H2096" s="12"/>
      <c r="K2096" s="12"/>
      <c r="L2096" s="12"/>
      <c r="N2096" s="12"/>
      <c r="O2096" s="12"/>
    </row>
    <row r="2097" spans="3:15" x14ac:dyDescent="0.3">
      <c r="C2097" s="12"/>
      <c r="D2097" s="12"/>
      <c r="E2097" s="12"/>
      <c r="F2097" s="12"/>
      <c r="H2097" s="12"/>
      <c r="K2097" s="12"/>
      <c r="L2097" s="12"/>
      <c r="N2097" s="12"/>
      <c r="O2097" s="12"/>
    </row>
    <row r="2098" spans="3:15" x14ac:dyDescent="0.3">
      <c r="C2098" s="12"/>
      <c r="D2098" s="12"/>
      <c r="E2098" s="12"/>
      <c r="F2098" s="12"/>
      <c r="H2098" s="12"/>
      <c r="K2098" s="12"/>
      <c r="L2098" s="12"/>
      <c r="N2098" s="12"/>
      <c r="O2098" s="12"/>
    </row>
    <row r="2099" spans="3:15" x14ac:dyDescent="0.3">
      <c r="C2099" s="12"/>
      <c r="D2099" s="12"/>
      <c r="E2099" s="12"/>
      <c r="F2099" s="12"/>
      <c r="H2099" s="12"/>
      <c r="K2099" s="12"/>
      <c r="L2099" s="12"/>
      <c r="N2099" s="12"/>
      <c r="O2099" s="12"/>
    </row>
    <row r="2100" spans="3:15" x14ac:dyDescent="0.3">
      <c r="C2100" s="12"/>
      <c r="D2100" s="12"/>
      <c r="E2100" s="12"/>
      <c r="F2100" s="12"/>
      <c r="H2100" s="12"/>
      <c r="K2100" s="12"/>
      <c r="L2100" s="12"/>
      <c r="N2100" s="12"/>
      <c r="O2100" s="12"/>
    </row>
    <row r="2101" spans="3:15" x14ac:dyDescent="0.3">
      <c r="C2101" s="12"/>
      <c r="D2101" s="12"/>
      <c r="E2101" s="12"/>
      <c r="F2101" s="12"/>
      <c r="H2101" s="12"/>
      <c r="K2101" s="12"/>
      <c r="L2101" s="12"/>
      <c r="N2101" s="12"/>
      <c r="O2101" s="12"/>
    </row>
    <row r="2102" spans="3:15" x14ac:dyDescent="0.3">
      <c r="C2102" s="12"/>
      <c r="D2102" s="12"/>
      <c r="E2102" s="12"/>
      <c r="F2102" s="12"/>
      <c r="H2102" s="12"/>
      <c r="K2102" s="12"/>
      <c r="L2102" s="12"/>
      <c r="N2102" s="12"/>
      <c r="O2102" s="12"/>
    </row>
    <row r="2103" spans="3:15" x14ac:dyDescent="0.3">
      <c r="C2103" s="12"/>
      <c r="D2103" s="12"/>
      <c r="E2103" s="12"/>
      <c r="F2103" s="12"/>
      <c r="H2103" s="12"/>
      <c r="K2103" s="12"/>
      <c r="L2103" s="12"/>
      <c r="N2103" s="12"/>
      <c r="O2103" s="12"/>
    </row>
    <row r="2104" spans="3:15" x14ac:dyDescent="0.3">
      <c r="C2104" s="12"/>
      <c r="D2104" s="12"/>
      <c r="E2104" s="12"/>
      <c r="F2104" s="12"/>
      <c r="H2104" s="12"/>
      <c r="K2104" s="12"/>
      <c r="L2104" s="12"/>
      <c r="N2104" s="12"/>
      <c r="O2104" s="12"/>
    </row>
    <row r="2105" spans="3:15" x14ac:dyDescent="0.3">
      <c r="C2105" s="12"/>
      <c r="D2105" s="12"/>
      <c r="E2105" s="12"/>
      <c r="F2105" s="12"/>
      <c r="H2105" s="12"/>
      <c r="K2105" s="12"/>
      <c r="L2105" s="12"/>
      <c r="N2105" s="12"/>
      <c r="O2105" s="12"/>
    </row>
    <row r="2106" spans="3:15" x14ac:dyDescent="0.3">
      <c r="C2106" s="12"/>
      <c r="D2106" s="12"/>
      <c r="E2106" s="12"/>
      <c r="F2106" s="12"/>
      <c r="H2106" s="12"/>
      <c r="K2106" s="12"/>
      <c r="L2106" s="12"/>
      <c r="N2106" s="12"/>
      <c r="O2106" s="12"/>
    </row>
    <row r="2107" spans="3:15" x14ac:dyDescent="0.3">
      <c r="C2107" s="12"/>
      <c r="D2107" s="12"/>
      <c r="E2107" s="12"/>
      <c r="F2107" s="12"/>
      <c r="H2107" s="12"/>
      <c r="K2107" s="12"/>
      <c r="L2107" s="12"/>
      <c r="N2107" s="12"/>
      <c r="O2107" s="12"/>
    </row>
    <row r="2108" spans="3:15" x14ac:dyDescent="0.3">
      <c r="C2108" s="12"/>
      <c r="D2108" s="12"/>
      <c r="E2108" s="12"/>
      <c r="F2108" s="12"/>
      <c r="H2108" s="12"/>
      <c r="K2108" s="12"/>
      <c r="L2108" s="12"/>
      <c r="N2108" s="12"/>
      <c r="O2108" s="12"/>
    </row>
    <row r="2109" spans="3:15" x14ac:dyDescent="0.3">
      <c r="C2109" s="12"/>
      <c r="D2109" s="12"/>
      <c r="E2109" s="12"/>
      <c r="F2109" s="12"/>
      <c r="H2109" s="12"/>
      <c r="K2109" s="12"/>
      <c r="L2109" s="12"/>
      <c r="N2109" s="12"/>
      <c r="O2109" s="12"/>
    </row>
    <row r="2110" spans="3:15" x14ac:dyDescent="0.3">
      <c r="C2110" s="12"/>
      <c r="D2110" s="12"/>
      <c r="E2110" s="12"/>
      <c r="F2110" s="12"/>
      <c r="H2110" s="12"/>
      <c r="K2110" s="12"/>
      <c r="L2110" s="12"/>
      <c r="N2110" s="12"/>
      <c r="O2110" s="12"/>
    </row>
    <row r="2111" spans="3:15" x14ac:dyDescent="0.3">
      <c r="C2111" s="12"/>
      <c r="D2111" s="12"/>
      <c r="E2111" s="12"/>
      <c r="F2111" s="12"/>
      <c r="H2111" s="12"/>
      <c r="K2111" s="12"/>
      <c r="L2111" s="12"/>
      <c r="N2111" s="12"/>
      <c r="O2111" s="12"/>
    </row>
    <row r="2112" spans="3:15" x14ac:dyDescent="0.3">
      <c r="C2112" s="12"/>
      <c r="D2112" s="12"/>
      <c r="E2112" s="12"/>
      <c r="F2112" s="12"/>
      <c r="H2112" s="12"/>
      <c r="K2112" s="12"/>
      <c r="L2112" s="12"/>
      <c r="N2112" s="12"/>
      <c r="O2112" s="12"/>
    </row>
    <row r="2113" spans="3:15" x14ac:dyDescent="0.3">
      <c r="C2113" s="12"/>
      <c r="D2113" s="12"/>
      <c r="E2113" s="12"/>
      <c r="F2113" s="12"/>
      <c r="H2113" s="12"/>
      <c r="K2113" s="12"/>
      <c r="L2113" s="12"/>
      <c r="N2113" s="12"/>
      <c r="O2113" s="12"/>
    </row>
    <row r="2114" spans="3:15" x14ac:dyDescent="0.3">
      <c r="C2114" s="12"/>
      <c r="D2114" s="12"/>
      <c r="E2114" s="12"/>
      <c r="F2114" s="12"/>
      <c r="H2114" s="12"/>
      <c r="K2114" s="12"/>
      <c r="L2114" s="12"/>
      <c r="N2114" s="12"/>
      <c r="O2114" s="12"/>
    </row>
    <row r="2115" spans="3:15" x14ac:dyDescent="0.3">
      <c r="C2115" s="12"/>
      <c r="D2115" s="12"/>
      <c r="E2115" s="12"/>
      <c r="F2115" s="12"/>
      <c r="H2115" s="12"/>
      <c r="K2115" s="12"/>
      <c r="L2115" s="12"/>
      <c r="N2115" s="12"/>
      <c r="O2115" s="12"/>
    </row>
    <row r="2116" spans="3:15" x14ac:dyDescent="0.3">
      <c r="C2116" s="12"/>
      <c r="D2116" s="12"/>
      <c r="E2116" s="12"/>
      <c r="F2116" s="12"/>
      <c r="H2116" s="12"/>
      <c r="K2116" s="12"/>
      <c r="L2116" s="12"/>
      <c r="N2116" s="12"/>
      <c r="O2116" s="12"/>
    </row>
    <row r="2117" spans="3:15" x14ac:dyDescent="0.3">
      <c r="C2117" s="12"/>
      <c r="D2117" s="12"/>
      <c r="E2117" s="12"/>
      <c r="F2117" s="12"/>
      <c r="H2117" s="12"/>
      <c r="K2117" s="12"/>
      <c r="L2117" s="12"/>
      <c r="N2117" s="12"/>
      <c r="O2117" s="12"/>
    </row>
    <row r="2118" spans="3:15" x14ac:dyDescent="0.3">
      <c r="C2118" s="12"/>
      <c r="D2118" s="12"/>
      <c r="E2118" s="12"/>
      <c r="F2118" s="12"/>
      <c r="H2118" s="12"/>
      <c r="K2118" s="12"/>
      <c r="L2118" s="12"/>
      <c r="N2118" s="12"/>
      <c r="O2118" s="12"/>
    </row>
    <row r="2119" spans="3:15" x14ac:dyDescent="0.3">
      <c r="C2119" s="12"/>
      <c r="D2119" s="12"/>
      <c r="E2119" s="12"/>
      <c r="F2119" s="12"/>
      <c r="H2119" s="12"/>
      <c r="K2119" s="12"/>
      <c r="L2119" s="12"/>
      <c r="N2119" s="12"/>
      <c r="O2119" s="12"/>
    </row>
    <row r="2120" spans="3:15" x14ac:dyDescent="0.3">
      <c r="C2120" s="12"/>
      <c r="D2120" s="12"/>
      <c r="E2120" s="12"/>
      <c r="F2120" s="12"/>
      <c r="H2120" s="12"/>
      <c r="K2120" s="12"/>
      <c r="L2120" s="12"/>
      <c r="N2120" s="12"/>
      <c r="O2120" s="12"/>
    </row>
    <row r="2121" spans="3:15" x14ac:dyDescent="0.3">
      <c r="C2121" s="12"/>
      <c r="D2121" s="12"/>
      <c r="E2121" s="12"/>
      <c r="F2121" s="12"/>
      <c r="H2121" s="12"/>
      <c r="K2121" s="12"/>
      <c r="L2121" s="12"/>
      <c r="N2121" s="12"/>
      <c r="O2121" s="12"/>
    </row>
    <row r="2122" spans="3:15" x14ac:dyDescent="0.3">
      <c r="C2122" s="12"/>
      <c r="D2122" s="12"/>
      <c r="E2122" s="12"/>
      <c r="F2122" s="12"/>
      <c r="H2122" s="12"/>
      <c r="K2122" s="12"/>
      <c r="L2122" s="12"/>
      <c r="N2122" s="12"/>
      <c r="O2122" s="12"/>
    </row>
    <row r="2123" spans="3:15" x14ac:dyDescent="0.3">
      <c r="C2123" s="12"/>
      <c r="D2123" s="12"/>
      <c r="E2123" s="12"/>
      <c r="F2123" s="12"/>
      <c r="H2123" s="12"/>
      <c r="K2123" s="12"/>
      <c r="L2123" s="12"/>
      <c r="N2123" s="12"/>
      <c r="O2123" s="12"/>
    </row>
    <row r="2124" spans="3:15" x14ac:dyDescent="0.3">
      <c r="C2124" s="12"/>
      <c r="D2124" s="12"/>
      <c r="E2124" s="12"/>
      <c r="F2124" s="12"/>
      <c r="H2124" s="12"/>
      <c r="K2124" s="12"/>
      <c r="L2124" s="12"/>
      <c r="N2124" s="12"/>
      <c r="O2124" s="12"/>
    </row>
    <row r="2125" spans="3:15" x14ac:dyDescent="0.3">
      <c r="C2125" s="12"/>
      <c r="D2125" s="12"/>
      <c r="E2125" s="12"/>
      <c r="F2125" s="12"/>
      <c r="H2125" s="12"/>
      <c r="K2125" s="12"/>
      <c r="L2125" s="12"/>
      <c r="N2125" s="12"/>
      <c r="O2125" s="12"/>
    </row>
    <row r="2126" spans="3:15" x14ac:dyDescent="0.3">
      <c r="C2126" s="12"/>
      <c r="D2126" s="12"/>
      <c r="E2126" s="12"/>
      <c r="F2126" s="12"/>
      <c r="H2126" s="12"/>
      <c r="K2126" s="12"/>
      <c r="L2126" s="12"/>
      <c r="N2126" s="12"/>
      <c r="O2126" s="12"/>
    </row>
    <row r="2127" spans="3:15" x14ac:dyDescent="0.3">
      <c r="C2127" s="12"/>
      <c r="D2127" s="12"/>
      <c r="E2127" s="12"/>
      <c r="F2127" s="12"/>
      <c r="H2127" s="12"/>
      <c r="K2127" s="12"/>
      <c r="L2127" s="12"/>
      <c r="N2127" s="12"/>
      <c r="O2127" s="12"/>
    </row>
    <row r="2128" spans="3:15" x14ac:dyDescent="0.3">
      <c r="C2128" s="12"/>
      <c r="D2128" s="12"/>
      <c r="E2128" s="12"/>
      <c r="F2128" s="12"/>
      <c r="H2128" s="12"/>
      <c r="K2128" s="12"/>
      <c r="L2128" s="12"/>
      <c r="N2128" s="12"/>
      <c r="O2128" s="12"/>
    </row>
    <row r="2129" spans="3:15" x14ac:dyDescent="0.3">
      <c r="C2129" s="12"/>
      <c r="D2129" s="12"/>
      <c r="E2129" s="12"/>
      <c r="F2129" s="12"/>
      <c r="H2129" s="12"/>
      <c r="K2129" s="12"/>
      <c r="L2129" s="12"/>
      <c r="N2129" s="12"/>
      <c r="O2129" s="12"/>
    </row>
    <row r="2130" spans="3:15" x14ac:dyDescent="0.3">
      <c r="C2130" s="12"/>
      <c r="D2130" s="12"/>
      <c r="E2130" s="12"/>
      <c r="F2130" s="12"/>
      <c r="H2130" s="12"/>
      <c r="K2130" s="12"/>
      <c r="L2130" s="12"/>
      <c r="N2130" s="12"/>
      <c r="O2130" s="12"/>
    </row>
    <row r="2131" spans="3:15" x14ac:dyDescent="0.3">
      <c r="C2131" s="12"/>
      <c r="D2131" s="12"/>
      <c r="E2131" s="12"/>
      <c r="F2131" s="12"/>
      <c r="H2131" s="12"/>
      <c r="K2131" s="12"/>
      <c r="L2131" s="12"/>
      <c r="N2131" s="12"/>
      <c r="O2131" s="12"/>
    </row>
    <row r="2132" spans="3:15" x14ac:dyDescent="0.3">
      <c r="C2132" s="12"/>
      <c r="D2132" s="12"/>
      <c r="E2132" s="12"/>
      <c r="F2132" s="12"/>
      <c r="H2132" s="12"/>
      <c r="K2132" s="12"/>
      <c r="L2132" s="12"/>
      <c r="N2132" s="12"/>
      <c r="O2132" s="12"/>
    </row>
    <row r="2133" spans="3:15" x14ac:dyDescent="0.3">
      <c r="C2133" s="12"/>
      <c r="D2133" s="12"/>
      <c r="E2133" s="12"/>
      <c r="F2133" s="12"/>
      <c r="H2133" s="12"/>
      <c r="K2133" s="12"/>
      <c r="L2133" s="12"/>
      <c r="N2133" s="12"/>
      <c r="O2133" s="12"/>
    </row>
    <row r="2134" spans="3:15" x14ac:dyDescent="0.3">
      <c r="C2134" s="12"/>
      <c r="D2134" s="12"/>
      <c r="E2134" s="12"/>
      <c r="F2134" s="12"/>
      <c r="H2134" s="12"/>
      <c r="K2134" s="12"/>
      <c r="L2134" s="12"/>
      <c r="N2134" s="12"/>
      <c r="O2134" s="12"/>
    </row>
    <row r="2135" spans="3:15" x14ac:dyDescent="0.3">
      <c r="C2135" s="12"/>
      <c r="D2135" s="12"/>
      <c r="E2135" s="12"/>
      <c r="F2135" s="12"/>
      <c r="H2135" s="12"/>
      <c r="K2135" s="12"/>
      <c r="L2135" s="12"/>
      <c r="N2135" s="12"/>
      <c r="O2135" s="12"/>
    </row>
    <row r="2136" spans="3:15" x14ac:dyDescent="0.3">
      <c r="C2136" s="12"/>
      <c r="D2136" s="12"/>
      <c r="E2136" s="12"/>
      <c r="F2136" s="12"/>
      <c r="H2136" s="12"/>
      <c r="K2136" s="12"/>
      <c r="L2136" s="12"/>
      <c r="N2136" s="12"/>
      <c r="O2136" s="12"/>
    </row>
    <row r="2137" spans="3:15" x14ac:dyDescent="0.3">
      <c r="C2137" s="12"/>
      <c r="D2137" s="12"/>
      <c r="E2137" s="12"/>
      <c r="F2137" s="12"/>
      <c r="H2137" s="12"/>
      <c r="K2137" s="12"/>
      <c r="L2137" s="12"/>
      <c r="N2137" s="12"/>
      <c r="O2137" s="12"/>
    </row>
    <row r="2138" spans="3:15" x14ac:dyDescent="0.3">
      <c r="C2138" s="12"/>
      <c r="D2138" s="12"/>
      <c r="E2138" s="12"/>
      <c r="F2138" s="12"/>
      <c r="H2138" s="12"/>
      <c r="K2138" s="12"/>
      <c r="L2138" s="12"/>
      <c r="N2138" s="12"/>
      <c r="O2138" s="12"/>
    </row>
    <row r="2139" spans="3:15" x14ac:dyDescent="0.3">
      <c r="C2139" s="12"/>
      <c r="D2139" s="12"/>
      <c r="E2139" s="12"/>
      <c r="F2139" s="12"/>
      <c r="H2139" s="12"/>
      <c r="K2139" s="12"/>
      <c r="L2139" s="12"/>
      <c r="N2139" s="12"/>
      <c r="O2139" s="12"/>
    </row>
    <row r="2140" spans="3:15" x14ac:dyDescent="0.3">
      <c r="C2140" s="12"/>
      <c r="D2140" s="12"/>
      <c r="E2140" s="12"/>
      <c r="F2140" s="12"/>
      <c r="H2140" s="12"/>
      <c r="K2140" s="12"/>
      <c r="L2140" s="12"/>
      <c r="N2140" s="12"/>
      <c r="O2140" s="12"/>
    </row>
    <row r="2141" spans="3:15" x14ac:dyDescent="0.3">
      <c r="C2141" s="12"/>
      <c r="D2141" s="12"/>
      <c r="E2141" s="12"/>
      <c r="F2141" s="12"/>
      <c r="H2141" s="12"/>
      <c r="K2141" s="12"/>
      <c r="L2141" s="12"/>
      <c r="N2141" s="12"/>
      <c r="O2141" s="12"/>
    </row>
    <row r="2142" spans="3:15" x14ac:dyDescent="0.3">
      <c r="C2142" s="12"/>
      <c r="D2142" s="12"/>
      <c r="E2142" s="12"/>
      <c r="F2142" s="12"/>
      <c r="H2142" s="12"/>
      <c r="K2142" s="12"/>
      <c r="L2142" s="12"/>
      <c r="N2142" s="12"/>
      <c r="O2142" s="12"/>
    </row>
    <row r="2143" spans="3:15" x14ac:dyDescent="0.3">
      <c r="C2143" s="12"/>
      <c r="D2143" s="12"/>
      <c r="E2143" s="12"/>
      <c r="F2143" s="12"/>
      <c r="H2143" s="12"/>
      <c r="K2143" s="12"/>
      <c r="L2143" s="12"/>
      <c r="N2143" s="12"/>
      <c r="O2143" s="12"/>
    </row>
    <row r="2144" spans="3:15" x14ac:dyDescent="0.3">
      <c r="C2144" s="12"/>
      <c r="D2144" s="12"/>
      <c r="E2144" s="12"/>
      <c r="F2144" s="12"/>
      <c r="H2144" s="12"/>
      <c r="K2144" s="12"/>
      <c r="L2144" s="12"/>
      <c r="N2144" s="12"/>
      <c r="O2144" s="12"/>
    </row>
    <row r="2145" spans="3:15" x14ac:dyDescent="0.3">
      <c r="C2145" s="12"/>
      <c r="D2145" s="12"/>
      <c r="E2145" s="12"/>
      <c r="F2145" s="12"/>
      <c r="H2145" s="12"/>
      <c r="K2145" s="12"/>
      <c r="L2145" s="12"/>
      <c r="N2145" s="12"/>
      <c r="O2145" s="12"/>
    </row>
    <row r="2146" spans="3:15" x14ac:dyDescent="0.3">
      <c r="C2146" s="12"/>
      <c r="D2146" s="12"/>
      <c r="E2146" s="12"/>
      <c r="F2146" s="12"/>
      <c r="H2146" s="12"/>
      <c r="K2146" s="12"/>
      <c r="L2146" s="12"/>
      <c r="N2146" s="12"/>
      <c r="O2146" s="12"/>
    </row>
    <row r="2147" spans="3:15" x14ac:dyDescent="0.3">
      <c r="C2147" s="12"/>
      <c r="D2147" s="12"/>
      <c r="E2147" s="12"/>
      <c r="F2147" s="12"/>
      <c r="H2147" s="12"/>
      <c r="K2147" s="12"/>
      <c r="L2147" s="12"/>
      <c r="N2147" s="12"/>
      <c r="O2147" s="12"/>
    </row>
    <row r="2148" spans="3:15" x14ac:dyDescent="0.3">
      <c r="C2148" s="12"/>
      <c r="D2148" s="12"/>
      <c r="E2148" s="12"/>
      <c r="F2148" s="12"/>
      <c r="H2148" s="12"/>
      <c r="K2148" s="12"/>
      <c r="L2148" s="12"/>
      <c r="N2148" s="12"/>
      <c r="O2148" s="12"/>
    </row>
    <row r="2149" spans="3:15" x14ac:dyDescent="0.3">
      <c r="C2149" s="12"/>
      <c r="D2149" s="12"/>
      <c r="E2149" s="12"/>
      <c r="F2149" s="12"/>
      <c r="H2149" s="12"/>
      <c r="K2149" s="12"/>
      <c r="L2149" s="12"/>
      <c r="N2149" s="12"/>
      <c r="O2149" s="12"/>
    </row>
    <row r="2150" spans="3:15" x14ac:dyDescent="0.3">
      <c r="C2150" s="12"/>
      <c r="D2150" s="12"/>
      <c r="E2150" s="12"/>
      <c r="F2150" s="12"/>
      <c r="H2150" s="12"/>
      <c r="K2150" s="12"/>
      <c r="L2150" s="12"/>
      <c r="N2150" s="12"/>
      <c r="O2150" s="12"/>
    </row>
    <row r="2151" spans="3:15" x14ac:dyDescent="0.3">
      <c r="C2151" s="12"/>
      <c r="D2151" s="12"/>
      <c r="E2151" s="12"/>
      <c r="F2151" s="12"/>
      <c r="H2151" s="12"/>
      <c r="K2151" s="12"/>
      <c r="L2151" s="12"/>
      <c r="N2151" s="12"/>
      <c r="O2151" s="12"/>
    </row>
    <row r="2152" spans="3:15" x14ac:dyDescent="0.3">
      <c r="C2152" s="12"/>
      <c r="D2152" s="12"/>
      <c r="E2152" s="12"/>
      <c r="F2152" s="12"/>
      <c r="H2152" s="12"/>
      <c r="K2152" s="12"/>
      <c r="L2152" s="12"/>
      <c r="N2152" s="12"/>
      <c r="O2152" s="12"/>
    </row>
    <row r="2153" spans="3:15" x14ac:dyDescent="0.3">
      <c r="C2153" s="12"/>
      <c r="D2153" s="12"/>
      <c r="E2153" s="12"/>
      <c r="F2153" s="12"/>
      <c r="H2153" s="12"/>
      <c r="K2153" s="12"/>
      <c r="L2153" s="12"/>
      <c r="N2153" s="12"/>
      <c r="O2153" s="12"/>
    </row>
    <row r="2154" spans="3:15" x14ac:dyDescent="0.3">
      <c r="C2154" s="12"/>
      <c r="D2154" s="12"/>
      <c r="E2154" s="12"/>
      <c r="F2154" s="12"/>
      <c r="H2154" s="12"/>
      <c r="K2154" s="12"/>
      <c r="L2154" s="12"/>
      <c r="N2154" s="12"/>
      <c r="O2154" s="12"/>
    </row>
    <row r="2155" spans="3:15" x14ac:dyDescent="0.3">
      <c r="C2155" s="12"/>
      <c r="D2155" s="12"/>
      <c r="E2155" s="12"/>
      <c r="F2155" s="12"/>
      <c r="H2155" s="12"/>
      <c r="K2155" s="12"/>
      <c r="L2155" s="12"/>
      <c r="N2155" s="12"/>
      <c r="O2155" s="12"/>
    </row>
    <row r="2156" spans="3:15" x14ac:dyDescent="0.3">
      <c r="C2156" s="12"/>
      <c r="D2156" s="12"/>
      <c r="E2156" s="12"/>
      <c r="F2156" s="12"/>
      <c r="H2156" s="12"/>
      <c r="K2156" s="12"/>
      <c r="L2156" s="12"/>
      <c r="N2156" s="12"/>
      <c r="O2156" s="12"/>
    </row>
    <row r="2157" spans="3:15" x14ac:dyDescent="0.3">
      <c r="C2157" s="12"/>
      <c r="D2157" s="12"/>
      <c r="E2157" s="12"/>
      <c r="F2157" s="12"/>
      <c r="H2157" s="12"/>
      <c r="K2157" s="12"/>
      <c r="L2157" s="12"/>
      <c r="N2157" s="12"/>
      <c r="O2157" s="12"/>
    </row>
    <row r="2158" spans="3:15" x14ac:dyDescent="0.3">
      <c r="C2158" s="12"/>
      <c r="D2158" s="12"/>
      <c r="E2158" s="12"/>
      <c r="F2158" s="12"/>
      <c r="H2158" s="12"/>
      <c r="K2158" s="12"/>
      <c r="L2158" s="12"/>
      <c r="N2158" s="12"/>
      <c r="O2158" s="12"/>
    </row>
    <row r="2159" spans="3:15" x14ac:dyDescent="0.3">
      <c r="C2159" s="12"/>
      <c r="D2159" s="12"/>
      <c r="E2159" s="12"/>
      <c r="F2159" s="12"/>
      <c r="H2159" s="12"/>
      <c r="K2159" s="12"/>
      <c r="L2159" s="12"/>
      <c r="N2159" s="12"/>
      <c r="O2159" s="12"/>
    </row>
    <row r="2160" spans="3:15" x14ac:dyDescent="0.3">
      <c r="C2160" s="12"/>
      <c r="D2160" s="12"/>
      <c r="E2160" s="12"/>
      <c r="F2160" s="12"/>
      <c r="H2160" s="12"/>
      <c r="K2160" s="12"/>
      <c r="L2160" s="12"/>
      <c r="N2160" s="12"/>
      <c r="O2160" s="12"/>
    </row>
    <row r="2161" spans="3:15" x14ac:dyDescent="0.3">
      <c r="C2161" s="12"/>
      <c r="D2161" s="12"/>
      <c r="E2161" s="12"/>
      <c r="F2161" s="12"/>
      <c r="H2161" s="12"/>
      <c r="K2161" s="12"/>
      <c r="L2161" s="12"/>
      <c r="N2161" s="12"/>
      <c r="O2161" s="12"/>
    </row>
    <row r="2162" spans="3:15" x14ac:dyDescent="0.3">
      <c r="C2162" s="12"/>
      <c r="D2162" s="12"/>
      <c r="E2162" s="12"/>
      <c r="F2162" s="12"/>
      <c r="H2162" s="12"/>
      <c r="K2162" s="12"/>
      <c r="L2162" s="12"/>
      <c r="N2162" s="12"/>
      <c r="O2162" s="12"/>
    </row>
    <row r="2163" spans="3:15" x14ac:dyDescent="0.3">
      <c r="C2163" s="12"/>
      <c r="D2163" s="12"/>
      <c r="E2163" s="12"/>
      <c r="F2163" s="12"/>
      <c r="H2163" s="12"/>
      <c r="K2163" s="12"/>
      <c r="L2163" s="12"/>
      <c r="N2163" s="12"/>
      <c r="O2163" s="12"/>
    </row>
    <row r="2164" spans="3:15" x14ac:dyDescent="0.3">
      <c r="C2164" s="12"/>
      <c r="D2164" s="12"/>
      <c r="E2164" s="12"/>
      <c r="F2164" s="12"/>
      <c r="H2164" s="12"/>
      <c r="K2164" s="12"/>
      <c r="L2164" s="12"/>
      <c r="N2164" s="12"/>
      <c r="O2164" s="12"/>
    </row>
    <row r="2165" spans="3:15" x14ac:dyDescent="0.3">
      <c r="C2165" s="12"/>
      <c r="D2165" s="12"/>
      <c r="E2165" s="12"/>
      <c r="F2165" s="12"/>
      <c r="H2165" s="12"/>
      <c r="K2165" s="12"/>
      <c r="L2165" s="12"/>
      <c r="N2165" s="12"/>
      <c r="O2165" s="12"/>
    </row>
    <row r="2166" spans="3:15" x14ac:dyDescent="0.3">
      <c r="C2166" s="12"/>
      <c r="D2166" s="12"/>
      <c r="E2166" s="12"/>
      <c r="F2166" s="12"/>
      <c r="H2166" s="12"/>
      <c r="K2166" s="12"/>
      <c r="L2166" s="12"/>
      <c r="N2166" s="12"/>
      <c r="O2166" s="12"/>
    </row>
    <row r="2167" spans="3:15" x14ac:dyDescent="0.3">
      <c r="C2167" s="12"/>
      <c r="D2167" s="12"/>
      <c r="E2167" s="12"/>
      <c r="F2167" s="12"/>
      <c r="H2167" s="12"/>
      <c r="K2167" s="12"/>
      <c r="L2167" s="12"/>
      <c r="N2167" s="12"/>
      <c r="O2167" s="12"/>
    </row>
    <row r="2168" spans="3:15" x14ac:dyDescent="0.3">
      <c r="C2168" s="12"/>
      <c r="D2168" s="12"/>
      <c r="E2168" s="12"/>
      <c r="F2168" s="12"/>
      <c r="H2168" s="12"/>
      <c r="K2168" s="12"/>
      <c r="L2168" s="12"/>
      <c r="N2168" s="12"/>
      <c r="O2168" s="12"/>
    </row>
    <row r="2169" spans="3:15" x14ac:dyDescent="0.3">
      <c r="C2169" s="12"/>
      <c r="D2169" s="12"/>
      <c r="E2169" s="12"/>
      <c r="F2169" s="12"/>
      <c r="H2169" s="12"/>
      <c r="K2169" s="12"/>
      <c r="L2169" s="12"/>
      <c r="N2169" s="12"/>
      <c r="O2169" s="12"/>
    </row>
    <row r="2170" spans="3:15" x14ac:dyDescent="0.3">
      <c r="C2170" s="12"/>
      <c r="D2170" s="12"/>
      <c r="E2170" s="12"/>
      <c r="F2170" s="12"/>
      <c r="H2170" s="12"/>
      <c r="K2170" s="12"/>
      <c r="L2170" s="12"/>
      <c r="N2170" s="12"/>
      <c r="O2170" s="12"/>
    </row>
    <row r="2171" spans="3:15" x14ac:dyDescent="0.3">
      <c r="C2171" s="12"/>
      <c r="D2171" s="12"/>
      <c r="E2171" s="12"/>
      <c r="F2171" s="12"/>
      <c r="H2171" s="12"/>
      <c r="K2171" s="12"/>
      <c r="L2171" s="12"/>
      <c r="N2171" s="12"/>
      <c r="O2171" s="12"/>
    </row>
    <row r="2172" spans="3:15" x14ac:dyDescent="0.3">
      <c r="C2172" s="12"/>
      <c r="D2172" s="12"/>
      <c r="E2172" s="12"/>
      <c r="F2172" s="12"/>
      <c r="H2172" s="12"/>
      <c r="K2172" s="12"/>
      <c r="L2172" s="12"/>
      <c r="N2172" s="12"/>
      <c r="O2172" s="12"/>
    </row>
    <row r="2173" spans="3:15" x14ac:dyDescent="0.3">
      <c r="C2173" s="12"/>
      <c r="D2173" s="12"/>
      <c r="E2173" s="12"/>
      <c r="F2173" s="12"/>
      <c r="H2173" s="12"/>
      <c r="K2173" s="12"/>
      <c r="L2173" s="12"/>
      <c r="N2173" s="12"/>
      <c r="O2173" s="12"/>
    </row>
    <row r="2174" spans="3:15" x14ac:dyDescent="0.3">
      <c r="C2174" s="12"/>
      <c r="D2174" s="12"/>
      <c r="E2174" s="12"/>
      <c r="F2174" s="12"/>
      <c r="H2174" s="12"/>
      <c r="K2174" s="12"/>
      <c r="L2174" s="12"/>
      <c r="N2174" s="12"/>
      <c r="O2174" s="12"/>
    </row>
    <row r="2175" spans="3:15" x14ac:dyDescent="0.3">
      <c r="C2175" s="12"/>
      <c r="D2175" s="12"/>
      <c r="E2175" s="12"/>
      <c r="F2175" s="12"/>
      <c r="H2175" s="12"/>
      <c r="K2175" s="12"/>
      <c r="L2175" s="12"/>
      <c r="N2175" s="12"/>
      <c r="O2175" s="12"/>
    </row>
    <row r="2176" spans="3:15" x14ac:dyDescent="0.3">
      <c r="C2176" s="12"/>
      <c r="D2176" s="12"/>
      <c r="E2176" s="12"/>
      <c r="F2176" s="12"/>
      <c r="H2176" s="12"/>
      <c r="K2176" s="12"/>
      <c r="L2176" s="12"/>
      <c r="N2176" s="12"/>
      <c r="O2176" s="12"/>
    </row>
    <row r="2177" spans="3:15" x14ac:dyDescent="0.3">
      <c r="C2177" s="12"/>
      <c r="D2177" s="12"/>
      <c r="E2177" s="12"/>
      <c r="F2177" s="12"/>
      <c r="H2177" s="12"/>
      <c r="K2177" s="12"/>
      <c r="L2177" s="12"/>
      <c r="N2177" s="12"/>
      <c r="O2177" s="12"/>
    </row>
    <row r="2178" spans="3:15" x14ac:dyDescent="0.3">
      <c r="C2178" s="12"/>
      <c r="D2178" s="12"/>
      <c r="E2178" s="12"/>
      <c r="F2178" s="12"/>
      <c r="H2178" s="12"/>
      <c r="K2178" s="12"/>
      <c r="L2178" s="12"/>
      <c r="N2178" s="12"/>
      <c r="O2178" s="12"/>
    </row>
    <row r="2179" spans="3:15" x14ac:dyDescent="0.3">
      <c r="C2179" s="12"/>
      <c r="D2179" s="12"/>
      <c r="E2179" s="12"/>
      <c r="F2179" s="12"/>
      <c r="H2179" s="12"/>
      <c r="K2179" s="12"/>
      <c r="L2179" s="12"/>
      <c r="N2179" s="12"/>
      <c r="O2179" s="12"/>
    </row>
    <row r="2180" spans="3:15" x14ac:dyDescent="0.3">
      <c r="C2180" s="12"/>
      <c r="D2180" s="12"/>
      <c r="E2180" s="12"/>
      <c r="F2180" s="12"/>
      <c r="H2180" s="12"/>
      <c r="K2180" s="12"/>
      <c r="L2180" s="12"/>
      <c r="N2180" s="12"/>
      <c r="O2180" s="12"/>
    </row>
    <row r="2181" spans="3:15" x14ac:dyDescent="0.3">
      <c r="C2181" s="12"/>
      <c r="D2181" s="12"/>
      <c r="E2181" s="12"/>
      <c r="F2181" s="12"/>
      <c r="H2181" s="12"/>
      <c r="K2181" s="12"/>
      <c r="L2181" s="12"/>
      <c r="N2181" s="12"/>
      <c r="O2181" s="12"/>
    </row>
    <row r="2182" spans="3:15" x14ac:dyDescent="0.3">
      <c r="C2182" s="12"/>
      <c r="D2182" s="12"/>
      <c r="E2182" s="12"/>
      <c r="F2182" s="12"/>
      <c r="H2182" s="12"/>
      <c r="K2182" s="12"/>
      <c r="L2182" s="12"/>
      <c r="N2182" s="12"/>
      <c r="O2182" s="12"/>
    </row>
    <row r="2183" spans="3:15" x14ac:dyDescent="0.3">
      <c r="C2183" s="12"/>
      <c r="D2183" s="12"/>
      <c r="E2183" s="12"/>
      <c r="F2183" s="12"/>
      <c r="H2183" s="12"/>
      <c r="K2183" s="12"/>
      <c r="L2183" s="12"/>
      <c r="N2183" s="12"/>
      <c r="O2183" s="12"/>
    </row>
    <row r="2184" spans="3:15" x14ac:dyDescent="0.3">
      <c r="C2184" s="12"/>
      <c r="D2184" s="12"/>
      <c r="E2184" s="12"/>
      <c r="F2184" s="12"/>
      <c r="H2184" s="12"/>
      <c r="K2184" s="12"/>
      <c r="L2184" s="12"/>
      <c r="N2184" s="12"/>
      <c r="O2184" s="12"/>
    </row>
    <row r="2185" spans="3:15" x14ac:dyDescent="0.3">
      <c r="C2185" s="12"/>
      <c r="D2185" s="12"/>
      <c r="E2185" s="12"/>
      <c r="F2185" s="12"/>
      <c r="H2185" s="12"/>
      <c r="K2185" s="12"/>
      <c r="L2185" s="12"/>
      <c r="N2185" s="12"/>
      <c r="O2185" s="12"/>
    </row>
    <row r="2186" spans="3:15" x14ac:dyDescent="0.3">
      <c r="C2186" s="12"/>
      <c r="D2186" s="12"/>
      <c r="E2186" s="12"/>
      <c r="F2186" s="12"/>
      <c r="H2186" s="12"/>
      <c r="K2186" s="12"/>
      <c r="L2186" s="12"/>
      <c r="N2186" s="12"/>
      <c r="O2186" s="12"/>
    </row>
    <row r="2187" spans="3:15" x14ac:dyDescent="0.3">
      <c r="C2187" s="12"/>
      <c r="D2187" s="12"/>
      <c r="E2187" s="12"/>
      <c r="F2187" s="12"/>
      <c r="H2187" s="12"/>
      <c r="K2187" s="12"/>
      <c r="L2187" s="12"/>
      <c r="N2187" s="12"/>
      <c r="O2187" s="12"/>
    </row>
    <row r="2188" spans="3:15" x14ac:dyDescent="0.3">
      <c r="C2188" s="12"/>
      <c r="D2188" s="12"/>
      <c r="E2188" s="12"/>
      <c r="F2188" s="12"/>
      <c r="H2188" s="12"/>
      <c r="K2188" s="12"/>
      <c r="L2188" s="12"/>
      <c r="N2188" s="12"/>
      <c r="O2188" s="12"/>
    </row>
    <row r="2189" spans="3:15" x14ac:dyDescent="0.3">
      <c r="C2189" s="12"/>
      <c r="D2189" s="12"/>
      <c r="E2189" s="12"/>
      <c r="F2189" s="12"/>
      <c r="H2189" s="12"/>
      <c r="K2189" s="12"/>
      <c r="L2189" s="12"/>
      <c r="N2189" s="12"/>
      <c r="O2189" s="12"/>
    </row>
    <row r="2190" spans="3:15" x14ac:dyDescent="0.3">
      <c r="C2190" s="12"/>
      <c r="D2190" s="12"/>
      <c r="E2190" s="12"/>
      <c r="F2190" s="12"/>
      <c r="H2190" s="12"/>
      <c r="K2190" s="12"/>
      <c r="L2190" s="12"/>
      <c r="N2190" s="12"/>
      <c r="O2190" s="12"/>
    </row>
    <row r="2191" spans="3:15" x14ac:dyDescent="0.3">
      <c r="C2191" s="12"/>
      <c r="D2191" s="12"/>
      <c r="E2191" s="12"/>
      <c r="F2191" s="12"/>
      <c r="H2191" s="12"/>
      <c r="K2191" s="12"/>
      <c r="L2191" s="12"/>
      <c r="N2191" s="12"/>
      <c r="O2191" s="12"/>
    </row>
    <row r="2192" spans="3:15" x14ac:dyDescent="0.3">
      <c r="C2192" s="12"/>
      <c r="D2192" s="12"/>
      <c r="E2192" s="12"/>
      <c r="F2192" s="12"/>
      <c r="H2192" s="12"/>
      <c r="K2192" s="12"/>
      <c r="L2192" s="12"/>
      <c r="N2192" s="12"/>
      <c r="O2192" s="12"/>
    </row>
    <row r="2193" spans="3:15" x14ac:dyDescent="0.3">
      <c r="C2193" s="12"/>
      <c r="D2193" s="12"/>
      <c r="E2193" s="12"/>
      <c r="F2193" s="12"/>
      <c r="H2193" s="12"/>
      <c r="K2193" s="12"/>
      <c r="L2193" s="12"/>
      <c r="N2193" s="12"/>
      <c r="O2193" s="12"/>
    </row>
    <row r="2194" spans="3:15" x14ac:dyDescent="0.3">
      <c r="C2194" s="12"/>
      <c r="D2194" s="12"/>
      <c r="E2194" s="12"/>
      <c r="F2194" s="12"/>
      <c r="H2194" s="12"/>
      <c r="K2194" s="12"/>
      <c r="L2194" s="12"/>
      <c r="N2194" s="12"/>
      <c r="O2194" s="12"/>
    </row>
    <row r="2195" spans="3:15" x14ac:dyDescent="0.3">
      <c r="C2195" s="12"/>
      <c r="D2195" s="12"/>
      <c r="E2195" s="12"/>
      <c r="F2195" s="12"/>
      <c r="H2195" s="12"/>
      <c r="K2195" s="12"/>
      <c r="L2195" s="12"/>
      <c r="N2195" s="12"/>
      <c r="O2195" s="12"/>
    </row>
    <row r="2196" spans="3:15" x14ac:dyDescent="0.3">
      <c r="C2196" s="12"/>
      <c r="D2196" s="12"/>
      <c r="E2196" s="12"/>
      <c r="F2196" s="12"/>
      <c r="H2196" s="12"/>
      <c r="K2196" s="12"/>
      <c r="L2196" s="12"/>
      <c r="N2196" s="12"/>
      <c r="O2196" s="12"/>
    </row>
    <row r="2197" spans="3:15" x14ac:dyDescent="0.3">
      <c r="C2197" s="12"/>
      <c r="D2197" s="12"/>
      <c r="E2197" s="12"/>
      <c r="F2197" s="12"/>
      <c r="H2197" s="12"/>
      <c r="K2197" s="12"/>
      <c r="L2197" s="12"/>
      <c r="N2197" s="12"/>
      <c r="O2197" s="12"/>
    </row>
    <row r="2198" spans="3:15" x14ac:dyDescent="0.3">
      <c r="C2198" s="12"/>
      <c r="D2198" s="12"/>
      <c r="E2198" s="12"/>
      <c r="F2198" s="12"/>
      <c r="H2198" s="12"/>
      <c r="K2198" s="12"/>
      <c r="L2198" s="12"/>
      <c r="N2198" s="12"/>
      <c r="O2198" s="12"/>
    </row>
    <row r="2199" spans="3:15" x14ac:dyDescent="0.3">
      <c r="C2199" s="12"/>
      <c r="D2199" s="12"/>
      <c r="E2199" s="12"/>
      <c r="F2199" s="12"/>
      <c r="H2199" s="12"/>
      <c r="K2199" s="12"/>
      <c r="L2199" s="12"/>
      <c r="N2199" s="12"/>
      <c r="O2199" s="12"/>
    </row>
    <row r="2200" spans="3:15" x14ac:dyDescent="0.3">
      <c r="C2200" s="12"/>
      <c r="D2200" s="12"/>
      <c r="E2200" s="12"/>
      <c r="F2200" s="12"/>
      <c r="H2200" s="12"/>
      <c r="K2200" s="12"/>
      <c r="L2200" s="12"/>
      <c r="N2200" s="12"/>
      <c r="O2200" s="12"/>
    </row>
    <row r="2201" spans="3:15" x14ac:dyDescent="0.3">
      <c r="C2201" s="12"/>
      <c r="D2201" s="12"/>
      <c r="E2201" s="12"/>
      <c r="F2201" s="12"/>
      <c r="H2201" s="12"/>
      <c r="K2201" s="12"/>
      <c r="L2201" s="12"/>
      <c r="N2201" s="12"/>
      <c r="O2201" s="12"/>
    </row>
    <row r="2202" spans="3:15" x14ac:dyDescent="0.3">
      <c r="C2202" s="12"/>
      <c r="D2202" s="12"/>
      <c r="E2202" s="12"/>
      <c r="F2202" s="12"/>
      <c r="H2202" s="12"/>
      <c r="K2202" s="12"/>
      <c r="L2202" s="12"/>
      <c r="N2202" s="12"/>
      <c r="O2202" s="12"/>
    </row>
    <row r="2203" spans="3:15" x14ac:dyDescent="0.3">
      <c r="C2203" s="12"/>
      <c r="D2203" s="12"/>
      <c r="E2203" s="12"/>
      <c r="F2203" s="12"/>
      <c r="H2203" s="12"/>
      <c r="K2203" s="12"/>
      <c r="L2203" s="12"/>
      <c r="N2203" s="12"/>
      <c r="O2203" s="12"/>
    </row>
    <row r="2204" spans="3:15" x14ac:dyDescent="0.3">
      <c r="C2204" s="12"/>
      <c r="D2204" s="12"/>
      <c r="E2204" s="12"/>
      <c r="F2204" s="12"/>
      <c r="H2204" s="12"/>
      <c r="K2204" s="12"/>
      <c r="L2204" s="12"/>
      <c r="N2204" s="12"/>
      <c r="O2204" s="12"/>
    </row>
    <row r="2205" spans="3:15" x14ac:dyDescent="0.3">
      <c r="C2205" s="12"/>
      <c r="D2205" s="12"/>
      <c r="E2205" s="12"/>
      <c r="F2205" s="12"/>
      <c r="H2205" s="12"/>
      <c r="K2205" s="12"/>
      <c r="L2205" s="12"/>
      <c r="N2205" s="12"/>
      <c r="O2205" s="12"/>
    </row>
    <row r="2206" spans="3:15" x14ac:dyDescent="0.3">
      <c r="C2206" s="12"/>
      <c r="D2206" s="12"/>
      <c r="E2206" s="12"/>
      <c r="F2206" s="12"/>
      <c r="H2206" s="12"/>
      <c r="K2206" s="12"/>
      <c r="L2206" s="12"/>
      <c r="N2206" s="12"/>
      <c r="O2206" s="12"/>
    </row>
    <row r="2207" spans="3:15" x14ac:dyDescent="0.3">
      <c r="C2207" s="12"/>
      <c r="D2207" s="12"/>
      <c r="E2207" s="12"/>
      <c r="F2207" s="12"/>
      <c r="H2207" s="12"/>
      <c r="K2207" s="12"/>
      <c r="L2207" s="12"/>
      <c r="N2207" s="12"/>
      <c r="O2207" s="12"/>
    </row>
    <row r="2208" spans="3:15" x14ac:dyDescent="0.3">
      <c r="C2208" s="12"/>
      <c r="D2208" s="12"/>
      <c r="E2208" s="12"/>
      <c r="F2208" s="12"/>
      <c r="H2208" s="12"/>
      <c r="K2208" s="12"/>
      <c r="L2208" s="12"/>
      <c r="N2208" s="12"/>
      <c r="O2208" s="12"/>
    </row>
    <row r="2209" spans="3:15" x14ac:dyDescent="0.3">
      <c r="C2209" s="12"/>
      <c r="D2209" s="12"/>
      <c r="E2209" s="12"/>
      <c r="F2209" s="12"/>
      <c r="H2209" s="12"/>
      <c r="K2209" s="12"/>
      <c r="L2209" s="12"/>
      <c r="N2209" s="12"/>
      <c r="O2209" s="12"/>
    </row>
    <row r="2210" spans="3:15" x14ac:dyDescent="0.3">
      <c r="C2210" s="12"/>
      <c r="D2210" s="12"/>
      <c r="E2210" s="12"/>
      <c r="F2210" s="12"/>
      <c r="H2210" s="12"/>
      <c r="K2210" s="12"/>
      <c r="L2210" s="12"/>
      <c r="N2210" s="12"/>
      <c r="O2210" s="12"/>
    </row>
    <row r="2211" spans="3:15" x14ac:dyDescent="0.3">
      <c r="C2211" s="12"/>
      <c r="D2211" s="12"/>
      <c r="E2211" s="12"/>
      <c r="F2211" s="12"/>
      <c r="H2211" s="12"/>
      <c r="K2211" s="12"/>
      <c r="L2211" s="12"/>
      <c r="N2211" s="12"/>
      <c r="O2211" s="12"/>
    </row>
    <row r="2212" spans="3:15" x14ac:dyDescent="0.3">
      <c r="C2212" s="12"/>
      <c r="D2212" s="12"/>
      <c r="E2212" s="12"/>
      <c r="F2212" s="12"/>
      <c r="H2212" s="12"/>
      <c r="K2212" s="12"/>
      <c r="L2212" s="12"/>
      <c r="N2212" s="12"/>
      <c r="O2212" s="12"/>
    </row>
    <row r="2213" spans="3:15" x14ac:dyDescent="0.3">
      <c r="C2213" s="12"/>
      <c r="D2213" s="12"/>
      <c r="E2213" s="12"/>
      <c r="F2213" s="12"/>
      <c r="H2213" s="12"/>
      <c r="K2213" s="12"/>
      <c r="L2213" s="12"/>
      <c r="N2213" s="12"/>
      <c r="O2213" s="12"/>
    </row>
    <row r="2214" spans="3:15" x14ac:dyDescent="0.3">
      <c r="C2214" s="12"/>
      <c r="D2214" s="12"/>
      <c r="E2214" s="12"/>
      <c r="F2214" s="12"/>
      <c r="H2214" s="12"/>
      <c r="K2214" s="12"/>
      <c r="L2214" s="12"/>
      <c r="N2214" s="12"/>
      <c r="O2214" s="12"/>
    </row>
    <row r="2215" spans="3:15" x14ac:dyDescent="0.3">
      <c r="C2215" s="12"/>
      <c r="D2215" s="12"/>
      <c r="E2215" s="12"/>
      <c r="F2215" s="12"/>
      <c r="H2215" s="12"/>
      <c r="K2215" s="12"/>
      <c r="L2215" s="12"/>
      <c r="N2215" s="12"/>
      <c r="O2215" s="12"/>
    </row>
    <row r="2216" spans="3:15" x14ac:dyDescent="0.3">
      <c r="C2216" s="12"/>
      <c r="D2216" s="12"/>
      <c r="E2216" s="12"/>
      <c r="F2216" s="12"/>
      <c r="H2216" s="12"/>
      <c r="K2216" s="12"/>
      <c r="L2216" s="12"/>
      <c r="N2216" s="12"/>
      <c r="O2216" s="12"/>
    </row>
    <row r="2217" spans="3:15" x14ac:dyDescent="0.3">
      <c r="C2217" s="12"/>
      <c r="D2217" s="12"/>
      <c r="E2217" s="12"/>
      <c r="F2217" s="12"/>
      <c r="H2217" s="12"/>
      <c r="K2217" s="12"/>
      <c r="L2217" s="12"/>
      <c r="N2217" s="12"/>
      <c r="O2217" s="12"/>
    </row>
    <row r="2218" spans="3:15" x14ac:dyDescent="0.3">
      <c r="C2218" s="12"/>
      <c r="D2218" s="12"/>
      <c r="E2218" s="12"/>
      <c r="F2218" s="12"/>
      <c r="H2218" s="12"/>
      <c r="K2218" s="12"/>
      <c r="L2218" s="12"/>
      <c r="N2218" s="12"/>
      <c r="O2218" s="12"/>
    </row>
    <row r="2219" spans="3:15" x14ac:dyDescent="0.3">
      <c r="C2219" s="12"/>
      <c r="D2219" s="12"/>
      <c r="E2219" s="12"/>
      <c r="F2219" s="12"/>
      <c r="H2219" s="12"/>
      <c r="K2219" s="12"/>
      <c r="L2219" s="12"/>
      <c r="N2219" s="12"/>
      <c r="O2219" s="12"/>
    </row>
    <row r="2220" spans="3:15" x14ac:dyDescent="0.3">
      <c r="C2220" s="12"/>
      <c r="D2220" s="12"/>
      <c r="E2220" s="12"/>
      <c r="F2220" s="12"/>
      <c r="H2220" s="12"/>
      <c r="K2220" s="12"/>
      <c r="L2220" s="12"/>
      <c r="N2220" s="12"/>
      <c r="O2220" s="12"/>
    </row>
    <row r="2221" spans="3:15" x14ac:dyDescent="0.3">
      <c r="C2221" s="12"/>
      <c r="D2221" s="12"/>
      <c r="E2221" s="12"/>
      <c r="F2221" s="12"/>
      <c r="H2221" s="12"/>
      <c r="K2221" s="12"/>
      <c r="L2221" s="12"/>
      <c r="N2221" s="12"/>
      <c r="O2221" s="12"/>
    </row>
    <row r="2222" spans="3:15" x14ac:dyDescent="0.3">
      <c r="C2222" s="12"/>
      <c r="D2222" s="12"/>
      <c r="E2222" s="12"/>
      <c r="F2222" s="12"/>
      <c r="H2222" s="12"/>
      <c r="K2222" s="12"/>
      <c r="L2222" s="12"/>
      <c r="N2222" s="12"/>
      <c r="O2222" s="12"/>
    </row>
    <row r="2223" spans="3:15" x14ac:dyDescent="0.3">
      <c r="C2223" s="12"/>
      <c r="D2223" s="12"/>
      <c r="E2223" s="12"/>
      <c r="F2223" s="12"/>
      <c r="H2223" s="12"/>
      <c r="K2223" s="12"/>
      <c r="L2223" s="12"/>
      <c r="N2223" s="12"/>
      <c r="O2223" s="12"/>
    </row>
    <row r="2224" spans="3:15" x14ac:dyDescent="0.3">
      <c r="C2224" s="12"/>
      <c r="D2224" s="12"/>
      <c r="E2224" s="12"/>
      <c r="F2224" s="12"/>
      <c r="H2224" s="12"/>
      <c r="K2224" s="12"/>
      <c r="L2224" s="12"/>
      <c r="N2224" s="12"/>
      <c r="O2224" s="12"/>
    </row>
    <row r="2225" spans="3:15" x14ac:dyDescent="0.3">
      <c r="C2225" s="12"/>
      <c r="D2225" s="12"/>
      <c r="E2225" s="12"/>
      <c r="F2225" s="12"/>
      <c r="H2225" s="12"/>
      <c r="K2225" s="12"/>
      <c r="L2225" s="12"/>
      <c r="N2225" s="12"/>
      <c r="O2225" s="12"/>
    </row>
    <row r="2226" spans="3:15" x14ac:dyDescent="0.3">
      <c r="C2226" s="12"/>
      <c r="D2226" s="12"/>
      <c r="E2226" s="12"/>
      <c r="F2226" s="12"/>
      <c r="H2226" s="12"/>
      <c r="K2226" s="12"/>
      <c r="L2226" s="12"/>
      <c r="N2226" s="12"/>
      <c r="O2226" s="12"/>
    </row>
    <row r="2227" spans="3:15" x14ac:dyDescent="0.3">
      <c r="C2227" s="12"/>
      <c r="D2227" s="12"/>
      <c r="E2227" s="12"/>
      <c r="F2227" s="12"/>
      <c r="H2227" s="12"/>
      <c r="K2227" s="12"/>
      <c r="L2227" s="12"/>
      <c r="N2227" s="12"/>
      <c r="O2227" s="12"/>
    </row>
    <row r="2228" spans="3:15" x14ac:dyDescent="0.3">
      <c r="C2228" s="12"/>
      <c r="D2228" s="12"/>
      <c r="E2228" s="12"/>
      <c r="F2228" s="12"/>
      <c r="H2228" s="12"/>
      <c r="K2228" s="12"/>
      <c r="L2228" s="12"/>
      <c r="N2228" s="12"/>
      <c r="O2228" s="12"/>
    </row>
    <row r="2229" spans="3:15" x14ac:dyDescent="0.3">
      <c r="C2229" s="12"/>
      <c r="D2229" s="12"/>
      <c r="E2229" s="12"/>
      <c r="F2229" s="12"/>
      <c r="H2229" s="12"/>
      <c r="K2229" s="12"/>
      <c r="L2229" s="12"/>
      <c r="N2229" s="12"/>
      <c r="O2229" s="12"/>
    </row>
    <row r="2230" spans="3:15" x14ac:dyDescent="0.3">
      <c r="C2230" s="12"/>
      <c r="D2230" s="12"/>
      <c r="E2230" s="12"/>
      <c r="F2230" s="12"/>
      <c r="H2230" s="12"/>
      <c r="K2230" s="12"/>
      <c r="L2230" s="12"/>
      <c r="N2230" s="12"/>
      <c r="O2230" s="12"/>
    </row>
    <row r="2231" spans="3:15" x14ac:dyDescent="0.3">
      <c r="C2231" s="12"/>
      <c r="D2231" s="12"/>
      <c r="E2231" s="12"/>
      <c r="F2231" s="12"/>
      <c r="H2231" s="12"/>
      <c r="K2231" s="12"/>
      <c r="L2231" s="12"/>
      <c r="N2231" s="12"/>
      <c r="O2231" s="12"/>
    </row>
    <row r="2232" spans="3:15" x14ac:dyDescent="0.3">
      <c r="C2232" s="12"/>
      <c r="D2232" s="12"/>
      <c r="E2232" s="12"/>
      <c r="F2232" s="12"/>
      <c r="H2232" s="12"/>
      <c r="K2232" s="12"/>
      <c r="L2232" s="12"/>
      <c r="N2232" s="12"/>
      <c r="O2232" s="12"/>
    </row>
    <row r="2233" spans="3:15" x14ac:dyDescent="0.3">
      <c r="C2233" s="12"/>
      <c r="D2233" s="12"/>
      <c r="E2233" s="12"/>
      <c r="F2233" s="12"/>
      <c r="H2233" s="12"/>
      <c r="K2233" s="12"/>
      <c r="L2233" s="12"/>
      <c r="N2233" s="12"/>
      <c r="O2233" s="12"/>
    </row>
    <row r="2234" spans="3:15" x14ac:dyDescent="0.3">
      <c r="C2234" s="12"/>
      <c r="D2234" s="12"/>
      <c r="E2234" s="12"/>
      <c r="F2234" s="12"/>
      <c r="H2234" s="12"/>
      <c r="K2234" s="12"/>
      <c r="L2234" s="12"/>
      <c r="N2234" s="12"/>
      <c r="O2234" s="12"/>
    </row>
    <row r="2235" spans="3:15" x14ac:dyDescent="0.3">
      <c r="C2235" s="12"/>
      <c r="D2235" s="12"/>
      <c r="E2235" s="12"/>
      <c r="F2235" s="12"/>
      <c r="H2235" s="12"/>
      <c r="K2235" s="12"/>
      <c r="L2235" s="12"/>
      <c r="N2235" s="12"/>
      <c r="O2235" s="12"/>
    </row>
    <row r="2236" spans="3:15" x14ac:dyDescent="0.3">
      <c r="C2236" s="12"/>
      <c r="D2236" s="12"/>
      <c r="E2236" s="12"/>
      <c r="F2236" s="12"/>
      <c r="H2236" s="12"/>
      <c r="K2236" s="12"/>
      <c r="L2236" s="12"/>
      <c r="N2236" s="12"/>
      <c r="O2236" s="12"/>
    </row>
    <row r="2237" spans="3:15" x14ac:dyDescent="0.3">
      <c r="C2237" s="12"/>
      <c r="D2237" s="12"/>
      <c r="E2237" s="12"/>
      <c r="F2237" s="12"/>
      <c r="H2237" s="12"/>
      <c r="K2237" s="12"/>
      <c r="L2237" s="12"/>
      <c r="N2237" s="12"/>
      <c r="O2237" s="12"/>
    </row>
    <row r="2238" spans="3:15" x14ac:dyDescent="0.3">
      <c r="C2238" s="12"/>
      <c r="D2238" s="12"/>
      <c r="E2238" s="12"/>
      <c r="F2238" s="12"/>
      <c r="H2238" s="12"/>
      <c r="K2238" s="12"/>
      <c r="L2238" s="12"/>
      <c r="N2238" s="12"/>
      <c r="O2238" s="12"/>
    </row>
    <row r="2239" spans="3:15" x14ac:dyDescent="0.3">
      <c r="C2239" s="12"/>
      <c r="D2239" s="12"/>
      <c r="E2239" s="12"/>
      <c r="F2239" s="12"/>
      <c r="H2239" s="12"/>
      <c r="K2239" s="12"/>
      <c r="L2239" s="12"/>
      <c r="N2239" s="12"/>
      <c r="O2239" s="12"/>
    </row>
    <row r="2240" spans="3:15" x14ac:dyDescent="0.3">
      <c r="C2240" s="12"/>
      <c r="D2240" s="12"/>
      <c r="E2240" s="12"/>
      <c r="F2240" s="12"/>
      <c r="H2240" s="12"/>
      <c r="K2240" s="12"/>
      <c r="L2240" s="12"/>
      <c r="N2240" s="12"/>
      <c r="O2240" s="12"/>
    </row>
    <row r="2241" spans="3:15" x14ac:dyDescent="0.3">
      <c r="C2241" s="12"/>
      <c r="D2241" s="12"/>
      <c r="E2241" s="12"/>
      <c r="F2241" s="12"/>
      <c r="H2241" s="12"/>
      <c r="K2241" s="12"/>
      <c r="L2241" s="12"/>
      <c r="N2241" s="12"/>
      <c r="O2241" s="12"/>
    </row>
    <row r="2242" spans="3:15" x14ac:dyDescent="0.3">
      <c r="C2242" s="12"/>
      <c r="D2242" s="12"/>
      <c r="E2242" s="12"/>
      <c r="F2242" s="12"/>
      <c r="H2242" s="12"/>
      <c r="K2242" s="12"/>
      <c r="L2242" s="12"/>
      <c r="N2242" s="12"/>
      <c r="O2242" s="12"/>
    </row>
    <row r="2243" spans="3:15" x14ac:dyDescent="0.3">
      <c r="C2243" s="12"/>
      <c r="D2243" s="12"/>
      <c r="E2243" s="12"/>
      <c r="F2243" s="12"/>
      <c r="H2243" s="12"/>
      <c r="K2243" s="12"/>
      <c r="L2243" s="12"/>
      <c r="N2243" s="12"/>
      <c r="O2243" s="12"/>
    </row>
    <row r="2244" spans="3:15" x14ac:dyDescent="0.3">
      <c r="C2244" s="12"/>
      <c r="D2244" s="12"/>
      <c r="E2244" s="12"/>
      <c r="F2244" s="12"/>
      <c r="H2244" s="12"/>
      <c r="K2244" s="12"/>
      <c r="L2244" s="12"/>
      <c r="N2244" s="12"/>
      <c r="O2244" s="12"/>
    </row>
    <row r="2245" spans="3:15" x14ac:dyDescent="0.3">
      <c r="C2245" s="12"/>
      <c r="D2245" s="12"/>
      <c r="E2245" s="12"/>
      <c r="F2245" s="12"/>
      <c r="H2245" s="12"/>
      <c r="K2245" s="12"/>
      <c r="L2245" s="12"/>
      <c r="N2245" s="12"/>
      <c r="O2245" s="12"/>
    </row>
    <row r="2246" spans="3:15" x14ac:dyDescent="0.3">
      <c r="C2246" s="12"/>
      <c r="D2246" s="12"/>
      <c r="E2246" s="12"/>
      <c r="F2246" s="12"/>
      <c r="H2246" s="12"/>
      <c r="K2246" s="12"/>
      <c r="L2246" s="12"/>
      <c r="N2246" s="12"/>
      <c r="O2246" s="12"/>
    </row>
    <row r="2247" spans="3:15" x14ac:dyDescent="0.3">
      <c r="C2247" s="12"/>
      <c r="D2247" s="12"/>
      <c r="E2247" s="12"/>
      <c r="F2247" s="12"/>
      <c r="H2247" s="12"/>
      <c r="K2247" s="12"/>
      <c r="L2247" s="12"/>
      <c r="N2247" s="12"/>
      <c r="O2247" s="12"/>
    </row>
    <row r="2248" spans="3:15" x14ac:dyDescent="0.3">
      <c r="C2248" s="12"/>
      <c r="D2248" s="12"/>
      <c r="E2248" s="12"/>
      <c r="F2248" s="12"/>
      <c r="H2248" s="12"/>
      <c r="K2248" s="12"/>
      <c r="L2248" s="12"/>
      <c r="N2248" s="12"/>
      <c r="O2248" s="12"/>
    </row>
    <row r="2249" spans="3:15" x14ac:dyDescent="0.3">
      <c r="C2249" s="12"/>
      <c r="D2249" s="12"/>
      <c r="E2249" s="12"/>
      <c r="F2249" s="12"/>
      <c r="H2249" s="12"/>
      <c r="K2249" s="12"/>
      <c r="L2249" s="12"/>
      <c r="N2249" s="12"/>
      <c r="O2249" s="12"/>
    </row>
    <row r="2250" spans="3:15" x14ac:dyDescent="0.3">
      <c r="C2250" s="12"/>
      <c r="D2250" s="12"/>
      <c r="E2250" s="12"/>
      <c r="F2250" s="12"/>
      <c r="H2250" s="12"/>
      <c r="K2250" s="12"/>
      <c r="L2250" s="12"/>
      <c r="N2250" s="12"/>
      <c r="O2250" s="12"/>
    </row>
    <row r="2251" spans="3:15" x14ac:dyDescent="0.3">
      <c r="C2251" s="12"/>
      <c r="D2251" s="12"/>
      <c r="E2251" s="12"/>
      <c r="F2251" s="12"/>
      <c r="H2251" s="12"/>
      <c r="K2251" s="12"/>
      <c r="L2251" s="12"/>
      <c r="N2251" s="12"/>
      <c r="O2251" s="12"/>
    </row>
    <row r="2252" spans="3:15" x14ac:dyDescent="0.3">
      <c r="C2252" s="12"/>
      <c r="D2252" s="12"/>
      <c r="E2252" s="12"/>
      <c r="F2252" s="12"/>
      <c r="H2252" s="12"/>
      <c r="K2252" s="12"/>
      <c r="L2252" s="12"/>
      <c r="N2252" s="12"/>
      <c r="O2252" s="12"/>
    </row>
    <row r="2253" spans="3:15" x14ac:dyDescent="0.3">
      <c r="C2253" s="12"/>
      <c r="D2253" s="12"/>
      <c r="E2253" s="12"/>
      <c r="F2253" s="12"/>
      <c r="H2253" s="12"/>
      <c r="K2253" s="12"/>
      <c r="L2253" s="12"/>
      <c r="N2253" s="12"/>
      <c r="O2253" s="12"/>
    </row>
    <row r="2254" spans="3:15" x14ac:dyDescent="0.3">
      <c r="C2254" s="12"/>
      <c r="D2254" s="12"/>
      <c r="E2254" s="12"/>
      <c r="F2254" s="12"/>
      <c r="H2254" s="12"/>
      <c r="K2254" s="12"/>
      <c r="L2254" s="12"/>
      <c r="N2254" s="12"/>
      <c r="O2254" s="12"/>
    </row>
    <row r="2255" spans="3:15" x14ac:dyDescent="0.3">
      <c r="C2255" s="12"/>
      <c r="D2255" s="12"/>
      <c r="E2255" s="12"/>
      <c r="F2255" s="12"/>
      <c r="H2255" s="12"/>
      <c r="K2255" s="12"/>
      <c r="L2255" s="12"/>
      <c r="N2255" s="12"/>
      <c r="O2255" s="12"/>
    </row>
    <row r="2256" spans="3:15" x14ac:dyDescent="0.3">
      <c r="C2256" s="12"/>
      <c r="D2256" s="12"/>
      <c r="E2256" s="12"/>
      <c r="F2256" s="12"/>
      <c r="H2256" s="12"/>
      <c r="K2256" s="12"/>
      <c r="L2256" s="12"/>
      <c r="N2256" s="12"/>
      <c r="O2256" s="12"/>
    </row>
    <row r="2257" spans="3:15" x14ac:dyDescent="0.3">
      <c r="C2257" s="12"/>
      <c r="D2257" s="12"/>
      <c r="E2257" s="12"/>
      <c r="F2257" s="12"/>
      <c r="H2257" s="12"/>
      <c r="K2257" s="12"/>
      <c r="L2257" s="12"/>
      <c r="N2257" s="12"/>
      <c r="O2257" s="12"/>
    </row>
    <row r="2258" spans="3:15" x14ac:dyDescent="0.3">
      <c r="C2258" s="12"/>
      <c r="D2258" s="12"/>
      <c r="E2258" s="12"/>
      <c r="F2258" s="12"/>
      <c r="H2258" s="12"/>
      <c r="K2258" s="12"/>
      <c r="L2258" s="12"/>
      <c r="N2258" s="12"/>
      <c r="O2258" s="12"/>
    </row>
    <row r="2259" spans="3:15" x14ac:dyDescent="0.3">
      <c r="C2259" s="12"/>
      <c r="D2259" s="12"/>
      <c r="E2259" s="12"/>
      <c r="F2259" s="12"/>
      <c r="H2259" s="12"/>
      <c r="K2259" s="12"/>
      <c r="L2259" s="12"/>
      <c r="N2259" s="12"/>
      <c r="O2259" s="12"/>
    </row>
    <row r="2260" spans="3:15" x14ac:dyDescent="0.3">
      <c r="C2260" s="12"/>
      <c r="D2260" s="12"/>
      <c r="E2260" s="12"/>
      <c r="F2260" s="12"/>
      <c r="H2260" s="12"/>
      <c r="K2260" s="12"/>
      <c r="L2260" s="12"/>
      <c r="N2260" s="12"/>
      <c r="O2260" s="12"/>
    </row>
    <row r="2261" spans="3:15" x14ac:dyDescent="0.3">
      <c r="C2261" s="12"/>
      <c r="D2261" s="12"/>
      <c r="E2261" s="12"/>
      <c r="F2261" s="12"/>
      <c r="H2261" s="12"/>
      <c r="K2261" s="12"/>
      <c r="L2261" s="12"/>
      <c r="N2261" s="12"/>
      <c r="O2261" s="12"/>
    </row>
    <row r="2262" spans="3:15" x14ac:dyDescent="0.3">
      <c r="C2262" s="12"/>
      <c r="D2262" s="12"/>
      <c r="E2262" s="12"/>
      <c r="F2262" s="12"/>
      <c r="H2262" s="12"/>
      <c r="K2262" s="12"/>
      <c r="L2262" s="12"/>
      <c r="N2262" s="12"/>
      <c r="O2262" s="12"/>
    </row>
    <row r="2263" spans="3:15" x14ac:dyDescent="0.3">
      <c r="C2263" s="12"/>
      <c r="D2263" s="12"/>
      <c r="E2263" s="12"/>
      <c r="F2263" s="12"/>
      <c r="H2263" s="12"/>
      <c r="K2263" s="12"/>
      <c r="L2263" s="12"/>
      <c r="N2263" s="12"/>
      <c r="O2263" s="12"/>
    </row>
    <row r="2264" spans="3:15" x14ac:dyDescent="0.3">
      <c r="C2264" s="12"/>
      <c r="D2264" s="12"/>
      <c r="E2264" s="12"/>
      <c r="F2264" s="12"/>
      <c r="H2264" s="12"/>
      <c r="K2264" s="12"/>
      <c r="L2264" s="12"/>
      <c r="N2264" s="12"/>
      <c r="O2264" s="12"/>
    </row>
    <row r="2265" spans="3:15" x14ac:dyDescent="0.3">
      <c r="C2265" s="12"/>
      <c r="D2265" s="12"/>
      <c r="E2265" s="12"/>
      <c r="F2265" s="12"/>
      <c r="H2265" s="12"/>
      <c r="K2265" s="12"/>
      <c r="L2265" s="12"/>
      <c r="N2265" s="12"/>
      <c r="O2265" s="12"/>
    </row>
    <row r="2266" spans="3:15" x14ac:dyDescent="0.3">
      <c r="C2266" s="12"/>
      <c r="D2266" s="12"/>
      <c r="E2266" s="12"/>
      <c r="F2266" s="12"/>
      <c r="H2266" s="12"/>
      <c r="K2266" s="12"/>
      <c r="L2266" s="12"/>
      <c r="N2266" s="12"/>
      <c r="O2266" s="12"/>
    </row>
    <row r="2267" spans="3:15" x14ac:dyDescent="0.3">
      <c r="C2267" s="12"/>
      <c r="D2267" s="12"/>
      <c r="E2267" s="12"/>
      <c r="F2267" s="12"/>
      <c r="H2267" s="12"/>
      <c r="K2267" s="12"/>
      <c r="L2267" s="12"/>
      <c r="N2267" s="12"/>
      <c r="O2267" s="12"/>
    </row>
    <row r="2268" spans="3:15" x14ac:dyDescent="0.3">
      <c r="C2268" s="12"/>
      <c r="D2268" s="12"/>
      <c r="E2268" s="12"/>
      <c r="F2268" s="12"/>
      <c r="H2268" s="12"/>
      <c r="K2268" s="12"/>
      <c r="L2268" s="12"/>
      <c r="N2268" s="12"/>
      <c r="O2268" s="12"/>
    </row>
    <row r="2269" spans="3:15" x14ac:dyDescent="0.3">
      <c r="C2269" s="12"/>
      <c r="D2269" s="12"/>
      <c r="E2269" s="12"/>
      <c r="F2269" s="12"/>
      <c r="H2269" s="12"/>
      <c r="K2269" s="12"/>
      <c r="L2269" s="12"/>
      <c r="N2269" s="12"/>
      <c r="O2269" s="12"/>
    </row>
    <row r="2270" spans="3:15" x14ac:dyDescent="0.3">
      <c r="C2270" s="12"/>
      <c r="D2270" s="12"/>
      <c r="E2270" s="12"/>
      <c r="F2270" s="12"/>
      <c r="H2270" s="12"/>
      <c r="K2270" s="12"/>
      <c r="L2270" s="12"/>
      <c r="N2270" s="12"/>
      <c r="O2270" s="12"/>
    </row>
    <row r="2271" spans="3:15" x14ac:dyDescent="0.3">
      <c r="C2271" s="12"/>
      <c r="D2271" s="12"/>
      <c r="E2271" s="12"/>
      <c r="F2271" s="12"/>
      <c r="H2271" s="12"/>
      <c r="K2271" s="12"/>
      <c r="L2271" s="12"/>
      <c r="N2271" s="12"/>
      <c r="O2271" s="12"/>
    </row>
    <row r="2272" spans="3:15" x14ac:dyDescent="0.3">
      <c r="C2272" s="12"/>
      <c r="D2272" s="12"/>
      <c r="E2272" s="12"/>
      <c r="F2272" s="12"/>
      <c r="H2272" s="12"/>
      <c r="K2272" s="12"/>
      <c r="L2272" s="12"/>
      <c r="N2272" s="12"/>
      <c r="O2272" s="12"/>
    </row>
    <row r="2273" spans="3:15" x14ac:dyDescent="0.3">
      <c r="C2273" s="12"/>
      <c r="D2273" s="12"/>
      <c r="E2273" s="12"/>
      <c r="F2273" s="12"/>
      <c r="H2273" s="12"/>
      <c r="K2273" s="12"/>
      <c r="L2273" s="12"/>
      <c r="N2273" s="12"/>
      <c r="O2273" s="12"/>
    </row>
    <row r="2274" spans="3:15" x14ac:dyDescent="0.3">
      <c r="C2274" s="12"/>
      <c r="D2274" s="12"/>
      <c r="E2274" s="12"/>
      <c r="F2274" s="12"/>
      <c r="H2274" s="12"/>
      <c r="K2274" s="12"/>
      <c r="L2274" s="12"/>
      <c r="N2274" s="12"/>
      <c r="O2274" s="12"/>
    </row>
    <row r="2275" spans="3:15" x14ac:dyDescent="0.3">
      <c r="C2275" s="12"/>
      <c r="D2275" s="12"/>
      <c r="E2275" s="12"/>
      <c r="F2275" s="12"/>
      <c r="H2275" s="12"/>
      <c r="K2275" s="12"/>
      <c r="L2275" s="12"/>
      <c r="N2275" s="12"/>
      <c r="O2275" s="12"/>
    </row>
    <row r="2276" spans="3:15" x14ac:dyDescent="0.3">
      <c r="C2276" s="12"/>
      <c r="D2276" s="12"/>
      <c r="E2276" s="12"/>
      <c r="F2276" s="12"/>
      <c r="H2276" s="12"/>
      <c r="K2276" s="12"/>
      <c r="L2276" s="12"/>
      <c r="N2276" s="12"/>
      <c r="O2276" s="12"/>
    </row>
    <row r="2277" spans="3:15" x14ac:dyDescent="0.3">
      <c r="C2277" s="12"/>
      <c r="D2277" s="12"/>
      <c r="E2277" s="12"/>
      <c r="F2277" s="12"/>
      <c r="H2277" s="12"/>
      <c r="K2277" s="12"/>
      <c r="L2277" s="12"/>
      <c r="N2277" s="12"/>
      <c r="O2277" s="12"/>
    </row>
    <row r="2278" spans="3:15" x14ac:dyDescent="0.3">
      <c r="C2278" s="12"/>
      <c r="D2278" s="12"/>
      <c r="E2278" s="12"/>
      <c r="F2278" s="12"/>
      <c r="H2278" s="12"/>
      <c r="K2278" s="12"/>
      <c r="L2278" s="12"/>
      <c r="N2278" s="12"/>
      <c r="O2278" s="12"/>
    </row>
    <row r="2279" spans="3:15" x14ac:dyDescent="0.3">
      <c r="C2279" s="12"/>
      <c r="D2279" s="12"/>
      <c r="E2279" s="12"/>
      <c r="F2279" s="12"/>
      <c r="H2279" s="12"/>
      <c r="K2279" s="12"/>
      <c r="L2279" s="12"/>
      <c r="N2279" s="12"/>
      <c r="O2279" s="12"/>
    </row>
    <row r="2280" spans="3:15" x14ac:dyDescent="0.3">
      <c r="C2280" s="12"/>
      <c r="D2280" s="12"/>
      <c r="E2280" s="12"/>
      <c r="F2280" s="12"/>
      <c r="H2280" s="12"/>
      <c r="K2280" s="12"/>
      <c r="L2280" s="12"/>
      <c r="N2280" s="12"/>
      <c r="O2280" s="12"/>
    </row>
    <row r="2281" spans="3:15" x14ac:dyDescent="0.3">
      <c r="C2281" s="12"/>
      <c r="D2281" s="12"/>
      <c r="E2281" s="12"/>
      <c r="F2281" s="12"/>
      <c r="H2281" s="12"/>
      <c r="K2281" s="12"/>
      <c r="L2281" s="12"/>
      <c r="N2281" s="12"/>
      <c r="O2281" s="12"/>
    </row>
    <row r="2282" spans="3:15" x14ac:dyDescent="0.3">
      <c r="C2282" s="12"/>
      <c r="D2282" s="12"/>
      <c r="E2282" s="12"/>
      <c r="F2282" s="12"/>
      <c r="H2282" s="12"/>
      <c r="K2282" s="12"/>
      <c r="L2282" s="12"/>
      <c r="N2282" s="12"/>
      <c r="O2282" s="12"/>
    </row>
    <row r="2283" spans="3:15" x14ac:dyDescent="0.3">
      <c r="C2283" s="12"/>
      <c r="D2283" s="12"/>
      <c r="E2283" s="12"/>
      <c r="F2283" s="12"/>
      <c r="H2283" s="12"/>
      <c r="K2283" s="12"/>
      <c r="L2283" s="12"/>
      <c r="N2283" s="12"/>
      <c r="O2283" s="12"/>
    </row>
    <row r="2284" spans="3:15" x14ac:dyDescent="0.3">
      <c r="C2284" s="12"/>
      <c r="D2284" s="12"/>
      <c r="E2284" s="12"/>
      <c r="F2284" s="12"/>
      <c r="H2284" s="12"/>
      <c r="K2284" s="12"/>
      <c r="L2284" s="12"/>
      <c r="N2284" s="12"/>
      <c r="O2284" s="12"/>
    </row>
    <row r="2285" spans="3:15" x14ac:dyDescent="0.3">
      <c r="C2285" s="12"/>
      <c r="D2285" s="12"/>
      <c r="E2285" s="12"/>
      <c r="F2285" s="12"/>
      <c r="H2285" s="12"/>
      <c r="K2285" s="12"/>
      <c r="L2285" s="12"/>
      <c r="N2285" s="12"/>
      <c r="O2285" s="12"/>
    </row>
    <row r="2286" spans="3:15" x14ac:dyDescent="0.3">
      <c r="C2286" s="12"/>
      <c r="D2286" s="12"/>
      <c r="E2286" s="12"/>
      <c r="F2286" s="12"/>
      <c r="H2286" s="12"/>
      <c r="K2286" s="12"/>
      <c r="L2286" s="12"/>
      <c r="N2286" s="12"/>
      <c r="O2286" s="12"/>
    </row>
    <row r="2287" spans="3:15" x14ac:dyDescent="0.3">
      <c r="C2287" s="12"/>
      <c r="D2287" s="12"/>
      <c r="E2287" s="12"/>
      <c r="F2287" s="12"/>
      <c r="H2287" s="12"/>
      <c r="K2287" s="12"/>
      <c r="L2287" s="12"/>
      <c r="N2287" s="12"/>
      <c r="O2287" s="12"/>
    </row>
    <row r="2288" spans="3:15" x14ac:dyDescent="0.3">
      <c r="C2288" s="12"/>
      <c r="D2288" s="12"/>
      <c r="E2288" s="12"/>
      <c r="F2288" s="12"/>
      <c r="H2288" s="12"/>
      <c r="K2288" s="12"/>
      <c r="L2288" s="12"/>
      <c r="N2288" s="12"/>
      <c r="O2288" s="12"/>
    </row>
    <row r="2289" spans="3:15" x14ac:dyDescent="0.3">
      <c r="C2289" s="12"/>
      <c r="D2289" s="12"/>
      <c r="E2289" s="12"/>
      <c r="F2289" s="12"/>
      <c r="H2289" s="12"/>
      <c r="K2289" s="12"/>
      <c r="L2289" s="12"/>
      <c r="N2289" s="12"/>
      <c r="O2289" s="12"/>
    </row>
    <row r="2290" spans="3:15" x14ac:dyDescent="0.3">
      <c r="C2290" s="12"/>
      <c r="D2290" s="12"/>
      <c r="E2290" s="12"/>
      <c r="F2290" s="12"/>
      <c r="H2290" s="12"/>
      <c r="K2290" s="12"/>
      <c r="L2290" s="12"/>
      <c r="N2290" s="12"/>
      <c r="O2290" s="12"/>
    </row>
    <row r="2291" spans="3:15" x14ac:dyDescent="0.3">
      <c r="C2291" s="12"/>
      <c r="D2291" s="12"/>
      <c r="E2291" s="12"/>
      <c r="F2291" s="12"/>
      <c r="H2291" s="12"/>
      <c r="K2291" s="12"/>
      <c r="L2291" s="12"/>
      <c r="N2291" s="12"/>
      <c r="O2291" s="12"/>
    </row>
    <row r="2292" spans="3:15" x14ac:dyDescent="0.3">
      <c r="C2292" s="12"/>
      <c r="D2292" s="12"/>
      <c r="E2292" s="12"/>
      <c r="F2292" s="12"/>
      <c r="H2292" s="12"/>
      <c r="K2292" s="12"/>
      <c r="L2292" s="12"/>
      <c r="N2292" s="12"/>
      <c r="O2292" s="12"/>
    </row>
    <row r="2293" spans="3:15" x14ac:dyDescent="0.3">
      <c r="C2293" s="12"/>
      <c r="D2293" s="12"/>
      <c r="E2293" s="12"/>
      <c r="F2293" s="12"/>
      <c r="H2293" s="12"/>
      <c r="K2293" s="12"/>
      <c r="L2293" s="12"/>
      <c r="N2293" s="12"/>
      <c r="O2293" s="12"/>
    </row>
    <row r="2294" spans="3:15" x14ac:dyDescent="0.3">
      <c r="C2294" s="12"/>
      <c r="D2294" s="12"/>
      <c r="E2294" s="12"/>
      <c r="F2294" s="12"/>
      <c r="H2294" s="12"/>
      <c r="K2294" s="12"/>
      <c r="L2294" s="12"/>
      <c r="N2294" s="12"/>
      <c r="O2294" s="12"/>
    </row>
    <row r="2295" spans="3:15" x14ac:dyDescent="0.3">
      <c r="C2295" s="12"/>
      <c r="D2295" s="12"/>
      <c r="E2295" s="12"/>
      <c r="F2295" s="12"/>
      <c r="H2295" s="12"/>
      <c r="K2295" s="12"/>
      <c r="L2295" s="12"/>
      <c r="N2295" s="12"/>
      <c r="O2295" s="12"/>
    </row>
    <row r="2296" spans="3:15" x14ac:dyDescent="0.3">
      <c r="C2296" s="12"/>
      <c r="D2296" s="12"/>
      <c r="E2296" s="12"/>
      <c r="F2296" s="12"/>
      <c r="H2296" s="12"/>
      <c r="K2296" s="12"/>
      <c r="L2296" s="12"/>
      <c r="N2296" s="12"/>
      <c r="O2296" s="12"/>
    </row>
    <row r="2297" spans="3:15" x14ac:dyDescent="0.3">
      <c r="C2297" s="12"/>
      <c r="D2297" s="12"/>
      <c r="E2297" s="12"/>
      <c r="F2297" s="12"/>
      <c r="H2297" s="12"/>
      <c r="K2297" s="12"/>
      <c r="L2297" s="12"/>
      <c r="N2297" s="12"/>
      <c r="O2297" s="12"/>
    </row>
    <row r="2298" spans="3:15" x14ac:dyDescent="0.3">
      <c r="C2298" s="12"/>
      <c r="D2298" s="12"/>
      <c r="E2298" s="12"/>
      <c r="F2298" s="12"/>
      <c r="H2298" s="12"/>
      <c r="K2298" s="12"/>
      <c r="L2298" s="12"/>
      <c r="N2298" s="12"/>
      <c r="O2298" s="12"/>
    </row>
    <row r="2299" spans="3:15" x14ac:dyDescent="0.3">
      <c r="C2299" s="12"/>
      <c r="D2299" s="12"/>
      <c r="E2299" s="12"/>
      <c r="F2299" s="12"/>
      <c r="H2299" s="12"/>
      <c r="K2299" s="12"/>
      <c r="L2299" s="12"/>
      <c r="N2299" s="12"/>
      <c r="O2299" s="12"/>
    </row>
    <row r="2300" spans="3:15" x14ac:dyDescent="0.3">
      <c r="C2300" s="12"/>
      <c r="D2300" s="12"/>
      <c r="E2300" s="12"/>
      <c r="F2300" s="12"/>
      <c r="H2300" s="12"/>
      <c r="K2300" s="12"/>
      <c r="L2300" s="12"/>
      <c r="N2300" s="12"/>
      <c r="O2300" s="12"/>
    </row>
    <row r="2301" spans="3:15" x14ac:dyDescent="0.3">
      <c r="C2301" s="12"/>
      <c r="D2301" s="12"/>
      <c r="E2301" s="12"/>
      <c r="F2301" s="12"/>
      <c r="H2301" s="12"/>
      <c r="K2301" s="12"/>
      <c r="L2301" s="12"/>
      <c r="N2301" s="12"/>
      <c r="O2301" s="12"/>
    </row>
    <row r="2302" spans="3:15" x14ac:dyDescent="0.3">
      <c r="C2302" s="12"/>
      <c r="D2302" s="12"/>
      <c r="E2302" s="12"/>
      <c r="F2302" s="12"/>
      <c r="H2302" s="12"/>
      <c r="K2302" s="12"/>
      <c r="L2302" s="12"/>
      <c r="N2302" s="12"/>
      <c r="O2302" s="12"/>
    </row>
    <row r="2303" spans="3:15" x14ac:dyDescent="0.3">
      <c r="C2303" s="12"/>
      <c r="D2303" s="12"/>
      <c r="E2303" s="12"/>
      <c r="F2303" s="12"/>
      <c r="H2303" s="12"/>
      <c r="K2303" s="12"/>
      <c r="L2303" s="12"/>
      <c r="N2303" s="12"/>
      <c r="O2303" s="12"/>
    </row>
    <row r="2304" spans="3:15" x14ac:dyDescent="0.3">
      <c r="C2304" s="12"/>
      <c r="D2304" s="12"/>
      <c r="E2304" s="12"/>
      <c r="F2304" s="12"/>
      <c r="H2304" s="12"/>
      <c r="K2304" s="12"/>
      <c r="L2304" s="12"/>
      <c r="N2304" s="12"/>
      <c r="O2304" s="12"/>
    </row>
    <row r="2305" spans="3:15" x14ac:dyDescent="0.3">
      <c r="C2305" s="12"/>
      <c r="D2305" s="12"/>
      <c r="E2305" s="12"/>
      <c r="F2305" s="12"/>
      <c r="H2305" s="12"/>
      <c r="K2305" s="12"/>
      <c r="L2305" s="12"/>
      <c r="N2305" s="12"/>
      <c r="O2305" s="12"/>
    </row>
    <row r="2306" spans="3:15" x14ac:dyDescent="0.3">
      <c r="C2306" s="12"/>
      <c r="D2306" s="12"/>
      <c r="E2306" s="12"/>
      <c r="F2306" s="12"/>
      <c r="H2306" s="12"/>
      <c r="K2306" s="12"/>
      <c r="L2306" s="12"/>
      <c r="N2306" s="12"/>
      <c r="O2306" s="12"/>
    </row>
    <row r="2307" spans="3:15" x14ac:dyDescent="0.3">
      <c r="C2307" s="12"/>
      <c r="D2307" s="12"/>
      <c r="E2307" s="12"/>
      <c r="F2307" s="12"/>
      <c r="H2307" s="12"/>
      <c r="K2307" s="12"/>
      <c r="L2307" s="12"/>
      <c r="N2307" s="12"/>
      <c r="O2307" s="12"/>
    </row>
    <row r="2308" spans="3:15" x14ac:dyDescent="0.3">
      <c r="C2308" s="12"/>
      <c r="D2308" s="12"/>
      <c r="E2308" s="12"/>
      <c r="F2308" s="12"/>
      <c r="H2308" s="12"/>
      <c r="K2308" s="12"/>
      <c r="L2308" s="12"/>
      <c r="N2308" s="12"/>
      <c r="O2308" s="12"/>
    </row>
    <row r="2309" spans="3:15" x14ac:dyDescent="0.3">
      <c r="C2309" s="12"/>
      <c r="D2309" s="12"/>
      <c r="E2309" s="12"/>
      <c r="F2309" s="12"/>
      <c r="H2309" s="12"/>
      <c r="K2309" s="12"/>
      <c r="L2309" s="12"/>
      <c r="N2309" s="12"/>
      <c r="O2309" s="12"/>
    </row>
    <row r="2310" spans="3:15" x14ac:dyDescent="0.3">
      <c r="C2310" s="12"/>
      <c r="D2310" s="12"/>
      <c r="E2310" s="12"/>
      <c r="F2310" s="12"/>
      <c r="H2310" s="12"/>
      <c r="K2310" s="12"/>
      <c r="L2310" s="12"/>
      <c r="N2310" s="12"/>
      <c r="O2310" s="12"/>
    </row>
    <row r="2311" spans="3:15" x14ac:dyDescent="0.3">
      <c r="C2311" s="12"/>
      <c r="D2311" s="12"/>
      <c r="E2311" s="12"/>
      <c r="F2311" s="12"/>
      <c r="H2311" s="12"/>
      <c r="K2311" s="12"/>
      <c r="L2311" s="12"/>
      <c r="N2311" s="12"/>
      <c r="O2311" s="12"/>
    </row>
    <row r="2312" spans="3:15" x14ac:dyDescent="0.3">
      <c r="C2312" s="12"/>
      <c r="D2312" s="12"/>
      <c r="E2312" s="12"/>
      <c r="F2312" s="12"/>
      <c r="H2312" s="12"/>
      <c r="K2312" s="12"/>
      <c r="L2312" s="12"/>
      <c r="N2312" s="12"/>
      <c r="O2312" s="12"/>
    </row>
    <row r="2313" spans="3:15" x14ac:dyDescent="0.3">
      <c r="C2313" s="12"/>
      <c r="D2313" s="12"/>
      <c r="E2313" s="12"/>
      <c r="F2313" s="12"/>
      <c r="H2313" s="12"/>
      <c r="K2313" s="12"/>
      <c r="L2313" s="12"/>
      <c r="N2313" s="12"/>
      <c r="O2313" s="12"/>
    </row>
    <row r="2314" spans="3:15" x14ac:dyDescent="0.3">
      <c r="C2314" s="12"/>
      <c r="D2314" s="12"/>
      <c r="E2314" s="12"/>
      <c r="F2314" s="12"/>
      <c r="H2314" s="12"/>
      <c r="K2314" s="12"/>
      <c r="L2314" s="12"/>
      <c r="N2314" s="12"/>
      <c r="O2314" s="12"/>
    </row>
    <row r="2315" spans="3:15" x14ac:dyDescent="0.3">
      <c r="C2315" s="12"/>
      <c r="D2315" s="12"/>
      <c r="E2315" s="12"/>
      <c r="F2315" s="12"/>
      <c r="H2315" s="12"/>
      <c r="K2315" s="12"/>
      <c r="L2315" s="12"/>
      <c r="N2315" s="12"/>
      <c r="O2315" s="12"/>
    </row>
    <row r="2316" spans="3:15" x14ac:dyDescent="0.3">
      <c r="C2316" s="12"/>
      <c r="D2316" s="12"/>
      <c r="E2316" s="12"/>
      <c r="F2316" s="12"/>
      <c r="H2316" s="12"/>
      <c r="K2316" s="12"/>
      <c r="L2316" s="12"/>
      <c r="N2316" s="12"/>
      <c r="O2316" s="12"/>
    </row>
    <row r="2317" spans="3:15" x14ac:dyDescent="0.3">
      <c r="C2317" s="12"/>
      <c r="D2317" s="12"/>
      <c r="E2317" s="12"/>
      <c r="F2317" s="12"/>
      <c r="H2317" s="12"/>
      <c r="K2317" s="12"/>
      <c r="L2317" s="12"/>
      <c r="N2317" s="12"/>
      <c r="O2317" s="12"/>
    </row>
    <row r="2318" spans="3:15" x14ac:dyDescent="0.3">
      <c r="C2318" s="12"/>
      <c r="D2318" s="12"/>
      <c r="E2318" s="12"/>
      <c r="F2318" s="12"/>
      <c r="H2318" s="12"/>
      <c r="K2318" s="12"/>
      <c r="L2318" s="12"/>
      <c r="N2318" s="12"/>
      <c r="O2318" s="12"/>
    </row>
    <row r="2319" spans="3:15" x14ac:dyDescent="0.3">
      <c r="C2319" s="12"/>
      <c r="D2319" s="12"/>
      <c r="E2319" s="12"/>
      <c r="F2319" s="12"/>
      <c r="H2319" s="12"/>
      <c r="K2319" s="12"/>
      <c r="L2319" s="12"/>
      <c r="N2319" s="12"/>
      <c r="O2319" s="12"/>
    </row>
    <row r="2320" spans="3:15" x14ac:dyDescent="0.3">
      <c r="C2320" s="12"/>
      <c r="D2320" s="12"/>
      <c r="E2320" s="12"/>
      <c r="F2320" s="12"/>
      <c r="H2320" s="12"/>
      <c r="K2320" s="12"/>
      <c r="L2320" s="12"/>
      <c r="N2320" s="12"/>
      <c r="O2320" s="12"/>
    </row>
    <row r="2321" spans="3:15" x14ac:dyDescent="0.3">
      <c r="C2321" s="12"/>
      <c r="D2321" s="12"/>
      <c r="E2321" s="12"/>
      <c r="F2321" s="12"/>
      <c r="H2321" s="12"/>
      <c r="K2321" s="12"/>
      <c r="L2321" s="12"/>
      <c r="N2321" s="12"/>
      <c r="O2321" s="12"/>
    </row>
    <row r="2322" spans="3:15" x14ac:dyDescent="0.3">
      <c r="C2322" s="12"/>
      <c r="D2322" s="12"/>
      <c r="E2322" s="12"/>
      <c r="F2322" s="12"/>
      <c r="H2322" s="12"/>
      <c r="K2322" s="12"/>
      <c r="L2322" s="12"/>
      <c r="N2322" s="12"/>
      <c r="O2322" s="12"/>
    </row>
    <row r="2323" spans="3:15" x14ac:dyDescent="0.3">
      <c r="C2323" s="12"/>
      <c r="D2323" s="12"/>
      <c r="E2323" s="12"/>
      <c r="F2323" s="12"/>
      <c r="H2323" s="12"/>
      <c r="K2323" s="12"/>
      <c r="L2323" s="12"/>
      <c r="N2323" s="12"/>
      <c r="O2323" s="12"/>
    </row>
    <row r="2324" spans="3:15" x14ac:dyDescent="0.3">
      <c r="C2324" s="12"/>
      <c r="D2324" s="12"/>
      <c r="E2324" s="12"/>
      <c r="F2324" s="12"/>
      <c r="H2324" s="12"/>
      <c r="K2324" s="12"/>
      <c r="L2324" s="12"/>
      <c r="N2324" s="12"/>
      <c r="O2324" s="12"/>
    </row>
    <row r="2325" spans="3:15" x14ac:dyDescent="0.3">
      <c r="C2325" s="12"/>
      <c r="D2325" s="12"/>
      <c r="E2325" s="12"/>
      <c r="F2325" s="12"/>
      <c r="H2325" s="12"/>
      <c r="K2325" s="12"/>
      <c r="L2325" s="12"/>
      <c r="N2325" s="12"/>
      <c r="O2325" s="12"/>
    </row>
    <row r="2326" spans="3:15" x14ac:dyDescent="0.3">
      <c r="C2326" s="12"/>
      <c r="D2326" s="12"/>
      <c r="E2326" s="12"/>
      <c r="F2326" s="12"/>
      <c r="H2326" s="12"/>
      <c r="K2326" s="12"/>
      <c r="L2326" s="12"/>
      <c r="N2326" s="12"/>
      <c r="O2326" s="12"/>
    </row>
    <row r="2327" spans="3:15" x14ac:dyDescent="0.3">
      <c r="C2327" s="12"/>
      <c r="D2327" s="12"/>
      <c r="E2327" s="12"/>
      <c r="F2327" s="12"/>
      <c r="H2327" s="12"/>
      <c r="K2327" s="12"/>
      <c r="L2327" s="12"/>
      <c r="N2327" s="12"/>
      <c r="O2327" s="12"/>
    </row>
    <row r="2328" spans="3:15" x14ac:dyDescent="0.3">
      <c r="C2328" s="12"/>
      <c r="D2328" s="12"/>
      <c r="E2328" s="12"/>
      <c r="F2328" s="12"/>
      <c r="H2328" s="12"/>
      <c r="K2328" s="12"/>
      <c r="L2328" s="12"/>
      <c r="N2328" s="12"/>
      <c r="O2328" s="12"/>
    </row>
    <row r="2329" spans="3:15" x14ac:dyDescent="0.3">
      <c r="C2329" s="12"/>
      <c r="D2329" s="12"/>
      <c r="E2329" s="12"/>
      <c r="F2329" s="12"/>
      <c r="H2329" s="12"/>
      <c r="K2329" s="12"/>
      <c r="L2329" s="12"/>
      <c r="N2329" s="12"/>
      <c r="O2329" s="12"/>
    </row>
    <row r="2330" spans="3:15" x14ac:dyDescent="0.3">
      <c r="C2330" s="12"/>
      <c r="D2330" s="12"/>
      <c r="E2330" s="12"/>
      <c r="F2330" s="12"/>
      <c r="H2330" s="12"/>
      <c r="K2330" s="12"/>
      <c r="L2330" s="12"/>
      <c r="N2330" s="12"/>
      <c r="O2330" s="12"/>
    </row>
    <row r="2331" spans="3:15" x14ac:dyDescent="0.3">
      <c r="C2331" s="12"/>
      <c r="D2331" s="12"/>
      <c r="E2331" s="12"/>
      <c r="F2331" s="12"/>
      <c r="H2331" s="12"/>
      <c r="K2331" s="12"/>
      <c r="L2331" s="12"/>
      <c r="N2331" s="12"/>
      <c r="O2331" s="12"/>
    </row>
    <row r="2332" spans="3:15" x14ac:dyDescent="0.3">
      <c r="C2332" s="12"/>
      <c r="D2332" s="12"/>
      <c r="E2332" s="12"/>
      <c r="F2332" s="12"/>
      <c r="H2332" s="12"/>
      <c r="K2332" s="12"/>
      <c r="L2332" s="12"/>
      <c r="N2332" s="12"/>
      <c r="O2332" s="12"/>
    </row>
    <row r="2333" spans="3:15" x14ac:dyDescent="0.3">
      <c r="C2333" s="12"/>
      <c r="D2333" s="12"/>
      <c r="E2333" s="12"/>
      <c r="F2333" s="12"/>
      <c r="H2333" s="12"/>
      <c r="K2333" s="12"/>
      <c r="L2333" s="12"/>
      <c r="N2333" s="12"/>
      <c r="O2333" s="12"/>
    </row>
    <row r="2334" spans="3:15" x14ac:dyDescent="0.3">
      <c r="C2334" s="12"/>
      <c r="D2334" s="12"/>
      <c r="E2334" s="12"/>
      <c r="F2334" s="12"/>
      <c r="H2334" s="12"/>
      <c r="K2334" s="12"/>
      <c r="L2334" s="12"/>
      <c r="N2334" s="12"/>
      <c r="O2334" s="12"/>
    </row>
    <row r="2335" spans="3:15" x14ac:dyDescent="0.3">
      <c r="C2335" s="12"/>
      <c r="D2335" s="12"/>
      <c r="E2335" s="12"/>
      <c r="F2335" s="12"/>
      <c r="H2335" s="12"/>
      <c r="K2335" s="12"/>
      <c r="L2335" s="12"/>
      <c r="N2335" s="12"/>
      <c r="O2335" s="12"/>
    </row>
    <row r="2336" spans="3:15" x14ac:dyDescent="0.3">
      <c r="C2336" s="12"/>
      <c r="D2336" s="12"/>
      <c r="E2336" s="12"/>
      <c r="F2336" s="12"/>
      <c r="H2336" s="12"/>
      <c r="K2336" s="12"/>
      <c r="L2336" s="12"/>
      <c r="N2336" s="12"/>
      <c r="O2336" s="12"/>
    </row>
    <row r="2337" spans="3:15" x14ac:dyDescent="0.3">
      <c r="C2337" s="12"/>
      <c r="D2337" s="12"/>
      <c r="E2337" s="12"/>
      <c r="F2337" s="12"/>
      <c r="H2337" s="12"/>
      <c r="K2337" s="12"/>
      <c r="L2337" s="12"/>
      <c r="N2337" s="12"/>
      <c r="O2337" s="12"/>
    </row>
    <row r="2338" spans="3:15" x14ac:dyDescent="0.3">
      <c r="C2338" s="12"/>
      <c r="D2338" s="12"/>
      <c r="E2338" s="12"/>
      <c r="F2338" s="12"/>
      <c r="H2338" s="12"/>
      <c r="K2338" s="12"/>
      <c r="L2338" s="12"/>
      <c r="N2338" s="12"/>
      <c r="O2338" s="12"/>
    </row>
    <row r="2339" spans="3:15" x14ac:dyDescent="0.3">
      <c r="C2339" s="12"/>
      <c r="D2339" s="12"/>
      <c r="E2339" s="12"/>
      <c r="F2339" s="12"/>
      <c r="H2339" s="12"/>
      <c r="K2339" s="12"/>
      <c r="L2339" s="12"/>
      <c r="N2339" s="12"/>
      <c r="O2339" s="12"/>
    </row>
    <row r="2340" spans="3:15" x14ac:dyDescent="0.3">
      <c r="C2340" s="12"/>
      <c r="D2340" s="12"/>
      <c r="E2340" s="12"/>
      <c r="F2340" s="12"/>
      <c r="H2340" s="12"/>
      <c r="K2340" s="12"/>
      <c r="L2340" s="12"/>
      <c r="N2340" s="12"/>
      <c r="O2340" s="12"/>
    </row>
    <row r="2341" spans="3:15" x14ac:dyDescent="0.3">
      <c r="C2341" s="12"/>
      <c r="D2341" s="12"/>
      <c r="E2341" s="12"/>
      <c r="F2341" s="12"/>
      <c r="H2341" s="12"/>
      <c r="K2341" s="12"/>
      <c r="L2341" s="12"/>
      <c r="N2341" s="12"/>
      <c r="O2341" s="12"/>
    </row>
    <row r="2342" spans="3:15" x14ac:dyDescent="0.3">
      <c r="C2342" s="12"/>
      <c r="D2342" s="12"/>
      <c r="E2342" s="12"/>
      <c r="F2342" s="12"/>
      <c r="H2342" s="12"/>
      <c r="K2342" s="12"/>
      <c r="L2342" s="12"/>
      <c r="N2342" s="12"/>
      <c r="O2342" s="12"/>
    </row>
    <row r="2343" spans="3:15" x14ac:dyDescent="0.3">
      <c r="C2343" s="12"/>
      <c r="D2343" s="12"/>
      <c r="E2343" s="12"/>
      <c r="F2343" s="12"/>
      <c r="H2343" s="12"/>
      <c r="K2343" s="12"/>
      <c r="L2343" s="12"/>
      <c r="N2343" s="12"/>
      <c r="O2343" s="12"/>
    </row>
    <row r="2344" spans="3:15" x14ac:dyDescent="0.3">
      <c r="C2344" s="12"/>
      <c r="D2344" s="12"/>
      <c r="E2344" s="12"/>
      <c r="F2344" s="12"/>
      <c r="H2344" s="12"/>
      <c r="K2344" s="12"/>
      <c r="L2344" s="12"/>
      <c r="N2344" s="12"/>
      <c r="O2344" s="12"/>
    </row>
    <row r="2345" spans="3:15" x14ac:dyDescent="0.3">
      <c r="C2345" s="12"/>
      <c r="D2345" s="12"/>
      <c r="E2345" s="12"/>
      <c r="F2345" s="12"/>
      <c r="H2345" s="12"/>
      <c r="K2345" s="12"/>
      <c r="L2345" s="12"/>
      <c r="N2345" s="12"/>
      <c r="O2345" s="12"/>
    </row>
    <row r="2346" spans="3:15" x14ac:dyDescent="0.3">
      <c r="C2346" s="12"/>
      <c r="D2346" s="12"/>
      <c r="E2346" s="12"/>
      <c r="F2346" s="12"/>
      <c r="H2346" s="12"/>
      <c r="K2346" s="12"/>
      <c r="L2346" s="12"/>
      <c r="N2346" s="12"/>
      <c r="O2346" s="12"/>
    </row>
    <row r="2347" spans="3:15" x14ac:dyDescent="0.3">
      <c r="C2347" s="12"/>
      <c r="D2347" s="12"/>
      <c r="E2347" s="12"/>
      <c r="F2347" s="12"/>
      <c r="H2347" s="12"/>
      <c r="K2347" s="12"/>
      <c r="L2347" s="12"/>
      <c r="N2347" s="12"/>
      <c r="O2347" s="12"/>
    </row>
    <row r="2348" spans="3:15" x14ac:dyDescent="0.3">
      <c r="C2348" s="12"/>
      <c r="D2348" s="12"/>
      <c r="E2348" s="12"/>
      <c r="F2348" s="12"/>
      <c r="H2348" s="12"/>
      <c r="K2348" s="12"/>
      <c r="L2348" s="12"/>
      <c r="N2348" s="12"/>
      <c r="O2348" s="12"/>
    </row>
    <row r="2349" spans="3:15" x14ac:dyDescent="0.3">
      <c r="C2349" s="12"/>
      <c r="D2349" s="12"/>
      <c r="E2349" s="12"/>
      <c r="F2349" s="12"/>
      <c r="H2349" s="12"/>
      <c r="K2349" s="12"/>
      <c r="L2349" s="12"/>
      <c r="N2349" s="12"/>
      <c r="O2349" s="12"/>
    </row>
    <row r="2350" spans="3:15" x14ac:dyDescent="0.3">
      <c r="C2350" s="12"/>
      <c r="D2350" s="12"/>
      <c r="E2350" s="12"/>
      <c r="F2350" s="12"/>
      <c r="H2350" s="12"/>
      <c r="K2350" s="12"/>
      <c r="L2350" s="12"/>
      <c r="N2350" s="12"/>
      <c r="O2350" s="12"/>
    </row>
    <row r="2351" spans="3:15" x14ac:dyDescent="0.3">
      <c r="C2351" s="12"/>
      <c r="D2351" s="12"/>
      <c r="E2351" s="12"/>
      <c r="F2351" s="12"/>
      <c r="H2351" s="12"/>
      <c r="K2351" s="12"/>
      <c r="L2351" s="12"/>
      <c r="N2351" s="12"/>
      <c r="O2351" s="12"/>
    </row>
    <row r="2352" spans="3:15" x14ac:dyDescent="0.3">
      <c r="C2352" s="12"/>
      <c r="D2352" s="12"/>
      <c r="E2352" s="12"/>
      <c r="F2352" s="12"/>
      <c r="H2352" s="12"/>
      <c r="K2352" s="12"/>
      <c r="L2352" s="12"/>
      <c r="N2352" s="12"/>
      <c r="O2352" s="12"/>
    </row>
    <row r="2353" spans="3:15" x14ac:dyDescent="0.3">
      <c r="C2353" s="12"/>
      <c r="D2353" s="12"/>
      <c r="E2353" s="12"/>
      <c r="F2353" s="12"/>
      <c r="H2353" s="12"/>
      <c r="K2353" s="12"/>
      <c r="L2353" s="12"/>
      <c r="N2353" s="12"/>
      <c r="O2353" s="12"/>
    </row>
    <row r="2354" spans="3:15" x14ac:dyDescent="0.3">
      <c r="C2354" s="12"/>
      <c r="D2354" s="12"/>
      <c r="E2354" s="12"/>
      <c r="F2354" s="12"/>
      <c r="H2354" s="12"/>
      <c r="K2354" s="12"/>
      <c r="L2354" s="12"/>
      <c r="N2354" s="12"/>
      <c r="O2354" s="12"/>
    </row>
    <row r="2355" spans="3:15" x14ac:dyDescent="0.3">
      <c r="C2355" s="12"/>
      <c r="D2355" s="12"/>
      <c r="E2355" s="12"/>
      <c r="F2355" s="12"/>
      <c r="H2355" s="12"/>
      <c r="K2355" s="12"/>
      <c r="L2355" s="12"/>
      <c r="N2355" s="12"/>
      <c r="O2355" s="12"/>
    </row>
    <row r="2356" spans="3:15" x14ac:dyDescent="0.3">
      <c r="C2356" s="12"/>
      <c r="D2356" s="12"/>
      <c r="E2356" s="12"/>
      <c r="F2356" s="12"/>
      <c r="H2356" s="12"/>
      <c r="K2356" s="12"/>
      <c r="L2356" s="12"/>
      <c r="N2356" s="12"/>
      <c r="O2356" s="12"/>
    </row>
    <row r="2357" spans="3:15" x14ac:dyDescent="0.3">
      <c r="C2357" s="12"/>
      <c r="D2357" s="12"/>
      <c r="E2357" s="12"/>
      <c r="F2357" s="12"/>
      <c r="H2357" s="12"/>
      <c r="K2357" s="12"/>
      <c r="L2357" s="12"/>
      <c r="N2357" s="12"/>
      <c r="O2357" s="12"/>
    </row>
    <row r="2358" spans="3:15" x14ac:dyDescent="0.3">
      <c r="C2358" s="12"/>
      <c r="D2358" s="12"/>
      <c r="E2358" s="12"/>
      <c r="F2358" s="12"/>
      <c r="H2358" s="12"/>
      <c r="K2358" s="12"/>
      <c r="L2358" s="12"/>
      <c r="N2358" s="12"/>
      <c r="O2358" s="12"/>
    </row>
    <row r="2359" spans="3:15" x14ac:dyDescent="0.3">
      <c r="C2359" s="12"/>
      <c r="D2359" s="12"/>
      <c r="E2359" s="12"/>
      <c r="F2359" s="12"/>
      <c r="H2359" s="12"/>
      <c r="K2359" s="12"/>
      <c r="L2359" s="12"/>
      <c r="N2359" s="12"/>
      <c r="O2359" s="12"/>
    </row>
    <row r="2360" spans="3:15" x14ac:dyDescent="0.3">
      <c r="C2360" s="12"/>
      <c r="D2360" s="12"/>
      <c r="E2360" s="12"/>
      <c r="F2360" s="12"/>
      <c r="H2360" s="12"/>
      <c r="K2360" s="12"/>
      <c r="L2360" s="12"/>
      <c r="N2360" s="12"/>
      <c r="O2360" s="12"/>
    </row>
    <row r="2361" spans="3:15" x14ac:dyDescent="0.3">
      <c r="C2361" s="12"/>
      <c r="D2361" s="12"/>
      <c r="E2361" s="12"/>
      <c r="F2361" s="12"/>
      <c r="H2361" s="12"/>
      <c r="K2361" s="12"/>
      <c r="L2361" s="12"/>
      <c r="N2361" s="12"/>
      <c r="O2361" s="12"/>
    </row>
    <row r="2362" spans="3:15" x14ac:dyDescent="0.3">
      <c r="C2362" s="12"/>
      <c r="D2362" s="12"/>
      <c r="E2362" s="12"/>
      <c r="F2362" s="12"/>
      <c r="H2362" s="12"/>
      <c r="K2362" s="12"/>
      <c r="L2362" s="12"/>
      <c r="N2362" s="12"/>
      <c r="O2362" s="12"/>
    </row>
    <row r="2363" spans="3:15" x14ac:dyDescent="0.3">
      <c r="C2363" s="12"/>
      <c r="D2363" s="12"/>
      <c r="E2363" s="12"/>
      <c r="F2363" s="12"/>
      <c r="H2363" s="12"/>
      <c r="K2363" s="12"/>
      <c r="L2363" s="12"/>
      <c r="N2363" s="12"/>
      <c r="O2363" s="12"/>
    </row>
    <row r="2364" spans="3:15" x14ac:dyDescent="0.3">
      <c r="C2364" s="12"/>
      <c r="D2364" s="12"/>
      <c r="E2364" s="12"/>
      <c r="F2364" s="12"/>
      <c r="H2364" s="12"/>
      <c r="K2364" s="12"/>
      <c r="L2364" s="12"/>
      <c r="N2364" s="12"/>
      <c r="O2364" s="12"/>
    </row>
    <row r="2365" spans="3:15" x14ac:dyDescent="0.3">
      <c r="C2365" s="12"/>
      <c r="D2365" s="12"/>
      <c r="E2365" s="12"/>
      <c r="F2365" s="12"/>
      <c r="H2365" s="12"/>
      <c r="K2365" s="12"/>
      <c r="L2365" s="12"/>
      <c r="N2365" s="12"/>
      <c r="O2365" s="12"/>
    </row>
    <row r="2366" spans="3:15" x14ac:dyDescent="0.3">
      <c r="C2366" s="12"/>
      <c r="D2366" s="12"/>
      <c r="E2366" s="12"/>
      <c r="F2366" s="12"/>
      <c r="H2366" s="12"/>
      <c r="K2366" s="12"/>
      <c r="L2366" s="12"/>
      <c r="N2366" s="12"/>
      <c r="O2366" s="12"/>
    </row>
    <row r="2367" spans="3:15" x14ac:dyDescent="0.3">
      <c r="C2367" s="12"/>
      <c r="D2367" s="12"/>
      <c r="E2367" s="12"/>
      <c r="F2367" s="12"/>
      <c r="H2367" s="12"/>
      <c r="K2367" s="12"/>
      <c r="L2367" s="12"/>
      <c r="N2367" s="12"/>
      <c r="O2367" s="12"/>
    </row>
    <row r="2368" spans="3:15" x14ac:dyDescent="0.3">
      <c r="C2368" s="12"/>
      <c r="D2368" s="12"/>
      <c r="E2368" s="12"/>
      <c r="F2368" s="12"/>
      <c r="H2368" s="12"/>
      <c r="K2368" s="12"/>
      <c r="L2368" s="12"/>
      <c r="N2368" s="12"/>
      <c r="O2368" s="12"/>
    </row>
    <row r="2369" spans="3:15" x14ac:dyDescent="0.3">
      <c r="C2369" s="12"/>
      <c r="D2369" s="12"/>
      <c r="E2369" s="12"/>
      <c r="F2369" s="12"/>
      <c r="H2369" s="12"/>
      <c r="K2369" s="12"/>
      <c r="L2369" s="12"/>
      <c r="N2369" s="12"/>
      <c r="O2369" s="12"/>
    </row>
    <row r="2370" spans="3:15" x14ac:dyDescent="0.3">
      <c r="C2370" s="12"/>
      <c r="D2370" s="12"/>
      <c r="E2370" s="12"/>
      <c r="F2370" s="12"/>
      <c r="H2370" s="12"/>
      <c r="K2370" s="12"/>
      <c r="L2370" s="12"/>
      <c r="N2370" s="12"/>
      <c r="O2370" s="12"/>
    </row>
    <row r="2371" spans="3:15" x14ac:dyDescent="0.3">
      <c r="C2371" s="12"/>
      <c r="D2371" s="12"/>
      <c r="E2371" s="12"/>
      <c r="F2371" s="12"/>
      <c r="H2371" s="12"/>
      <c r="K2371" s="12"/>
      <c r="L2371" s="12"/>
      <c r="N2371" s="12"/>
      <c r="O2371" s="12"/>
    </row>
    <row r="2372" spans="3:15" x14ac:dyDescent="0.3">
      <c r="C2372" s="12"/>
      <c r="D2372" s="12"/>
      <c r="E2372" s="12"/>
      <c r="F2372" s="12"/>
      <c r="H2372" s="12"/>
      <c r="K2372" s="12"/>
      <c r="L2372" s="12"/>
      <c r="N2372" s="12"/>
      <c r="O2372" s="12"/>
    </row>
    <row r="2373" spans="3:15" x14ac:dyDescent="0.3">
      <c r="C2373" s="12"/>
      <c r="D2373" s="12"/>
      <c r="E2373" s="12"/>
      <c r="F2373" s="12"/>
      <c r="H2373" s="12"/>
      <c r="K2373" s="12"/>
      <c r="L2373" s="12"/>
      <c r="N2373" s="12"/>
      <c r="O2373" s="12"/>
    </row>
    <row r="2374" spans="3:15" x14ac:dyDescent="0.3">
      <c r="C2374" s="12"/>
      <c r="D2374" s="12"/>
      <c r="E2374" s="12"/>
      <c r="F2374" s="12"/>
      <c r="H2374" s="12"/>
      <c r="K2374" s="12"/>
      <c r="L2374" s="12"/>
      <c r="N2374" s="12"/>
      <c r="O2374" s="12"/>
    </row>
    <row r="2375" spans="3:15" x14ac:dyDescent="0.3">
      <c r="C2375" s="12"/>
      <c r="D2375" s="12"/>
      <c r="E2375" s="12"/>
      <c r="F2375" s="12"/>
      <c r="H2375" s="12"/>
      <c r="K2375" s="12"/>
      <c r="L2375" s="12"/>
      <c r="N2375" s="12"/>
      <c r="O2375" s="12"/>
    </row>
    <row r="2376" spans="3:15" x14ac:dyDescent="0.3">
      <c r="C2376" s="12"/>
      <c r="D2376" s="12"/>
      <c r="E2376" s="12"/>
      <c r="F2376" s="12"/>
      <c r="H2376" s="12"/>
      <c r="K2376" s="12"/>
      <c r="L2376" s="12"/>
      <c r="N2376" s="12"/>
      <c r="O2376" s="12"/>
    </row>
    <row r="2377" spans="3:15" x14ac:dyDescent="0.3">
      <c r="C2377" s="12"/>
      <c r="D2377" s="12"/>
      <c r="E2377" s="12"/>
      <c r="F2377" s="12"/>
      <c r="H2377" s="12"/>
      <c r="K2377" s="12"/>
      <c r="L2377" s="12"/>
      <c r="N2377" s="12"/>
      <c r="O2377" s="12"/>
    </row>
    <row r="2378" spans="3:15" x14ac:dyDescent="0.3">
      <c r="C2378" s="12"/>
      <c r="D2378" s="12"/>
      <c r="E2378" s="12"/>
      <c r="F2378" s="12"/>
      <c r="H2378" s="12"/>
      <c r="K2378" s="12"/>
      <c r="L2378" s="12"/>
      <c r="N2378" s="12"/>
      <c r="O2378" s="12"/>
    </row>
    <row r="2379" spans="3:15" x14ac:dyDescent="0.3">
      <c r="C2379" s="12"/>
      <c r="D2379" s="12"/>
      <c r="E2379" s="12"/>
      <c r="F2379" s="12"/>
      <c r="H2379" s="12"/>
      <c r="K2379" s="12"/>
      <c r="L2379" s="12"/>
      <c r="N2379" s="12"/>
      <c r="O2379" s="12"/>
    </row>
    <row r="2380" spans="3:15" x14ac:dyDescent="0.3">
      <c r="C2380" s="12"/>
      <c r="D2380" s="12"/>
      <c r="E2380" s="12"/>
      <c r="F2380" s="12"/>
      <c r="H2380" s="12"/>
      <c r="K2380" s="12"/>
      <c r="L2380" s="12"/>
      <c r="N2380" s="12"/>
      <c r="O2380" s="12"/>
    </row>
    <row r="2381" spans="3:15" x14ac:dyDescent="0.3">
      <c r="C2381" s="12"/>
      <c r="D2381" s="12"/>
      <c r="E2381" s="12"/>
      <c r="F2381" s="12"/>
      <c r="H2381" s="12"/>
      <c r="K2381" s="12"/>
      <c r="L2381" s="12"/>
      <c r="N2381" s="12"/>
      <c r="O2381" s="12"/>
    </row>
    <row r="2382" spans="3:15" x14ac:dyDescent="0.3">
      <c r="C2382" s="12"/>
      <c r="D2382" s="12"/>
      <c r="E2382" s="12"/>
      <c r="F2382" s="12"/>
      <c r="H2382" s="12"/>
      <c r="K2382" s="12"/>
      <c r="L2382" s="12"/>
      <c r="N2382" s="12"/>
      <c r="O2382" s="12"/>
    </row>
    <row r="2383" spans="3:15" x14ac:dyDescent="0.3">
      <c r="C2383" s="12"/>
      <c r="D2383" s="12"/>
      <c r="E2383" s="12"/>
      <c r="F2383" s="12"/>
      <c r="H2383" s="12"/>
      <c r="K2383" s="12"/>
      <c r="L2383" s="12"/>
      <c r="N2383" s="12"/>
      <c r="O2383" s="12"/>
    </row>
    <row r="2384" spans="3:15" x14ac:dyDescent="0.3">
      <c r="C2384" s="12"/>
      <c r="D2384" s="12"/>
      <c r="E2384" s="12"/>
      <c r="F2384" s="12"/>
      <c r="H2384" s="12"/>
      <c r="K2384" s="12"/>
      <c r="L2384" s="12"/>
      <c r="N2384" s="12"/>
      <c r="O2384" s="12"/>
    </row>
    <row r="2385" spans="3:15" x14ac:dyDescent="0.3">
      <c r="C2385" s="12"/>
      <c r="D2385" s="12"/>
      <c r="E2385" s="12"/>
      <c r="F2385" s="12"/>
      <c r="H2385" s="12"/>
      <c r="K2385" s="12"/>
      <c r="L2385" s="12"/>
      <c r="N2385" s="12"/>
      <c r="O2385" s="12"/>
    </row>
    <row r="2386" spans="3:15" x14ac:dyDescent="0.3">
      <c r="C2386" s="12"/>
      <c r="D2386" s="12"/>
      <c r="E2386" s="12"/>
      <c r="F2386" s="12"/>
      <c r="H2386" s="12"/>
      <c r="K2386" s="12"/>
      <c r="L2386" s="12"/>
      <c r="N2386" s="12"/>
      <c r="O2386" s="12"/>
    </row>
    <row r="2387" spans="3:15" x14ac:dyDescent="0.3">
      <c r="C2387" s="12"/>
      <c r="D2387" s="12"/>
      <c r="E2387" s="12"/>
      <c r="F2387" s="12"/>
      <c r="H2387" s="12"/>
      <c r="K2387" s="12"/>
      <c r="L2387" s="12"/>
      <c r="N2387" s="12"/>
      <c r="O2387" s="12"/>
    </row>
    <row r="2388" spans="3:15" x14ac:dyDescent="0.3">
      <c r="C2388" s="12"/>
      <c r="D2388" s="12"/>
      <c r="E2388" s="12"/>
      <c r="F2388" s="12"/>
      <c r="H2388" s="12"/>
      <c r="K2388" s="12"/>
      <c r="L2388" s="12"/>
      <c r="N2388" s="12"/>
      <c r="O2388" s="12"/>
    </row>
    <row r="2389" spans="3:15" x14ac:dyDescent="0.3">
      <c r="C2389" s="12"/>
      <c r="D2389" s="12"/>
      <c r="E2389" s="12"/>
      <c r="F2389" s="12"/>
      <c r="H2389" s="12"/>
      <c r="K2389" s="12"/>
      <c r="L2389" s="12"/>
      <c r="N2389" s="12"/>
      <c r="O2389" s="12"/>
    </row>
    <row r="2390" spans="3:15" x14ac:dyDescent="0.3">
      <c r="C2390" s="12"/>
      <c r="D2390" s="12"/>
      <c r="E2390" s="12"/>
      <c r="F2390" s="12"/>
      <c r="H2390" s="12"/>
      <c r="K2390" s="12"/>
      <c r="L2390" s="12"/>
      <c r="N2390" s="12"/>
      <c r="O2390" s="12"/>
    </row>
    <row r="2391" spans="3:15" x14ac:dyDescent="0.3">
      <c r="C2391" s="12"/>
      <c r="D2391" s="12"/>
      <c r="E2391" s="12"/>
      <c r="F2391" s="12"/>
      <c r="H2391" s="12"/>
      <c r="K2391" s="12"/>
      <c r="L2391" s="12"/>
      <c r="N2391" s="12"/>
      <c r="O2391" s="12"/>
    </row>
    <row r="2392" spans="3:15" x14ac:dyDescent="0.3">
      <c r="C2392" s="12"/>
      <c r="D2392" s="12"/>
      <c r="E2392" s="12"/>
      <c r="F2392" s="12"/>
      <c r="H2392" s="12"/>
      <c r="K2392" s="12"/>
      <c r="L2392" s="12"/>
      <c r="N2392" s="12"/>
      <c r="O2392" s="12"/>
    </row>
    <row r="2393" spans="3:15" x14ac:dyDescent="0.3">
      <c r="C2393" s="12"/>
      <c r="D2393" s="12"/>
      <c r="E2393" s="12"/>
      <c r="F2393" s="12"/>
      <c r="H2393" s="12"/>
      <c r="K2393" s="12"/>
      <c r="L2393" s="12"/>
      <c r="N2393" s="12"/>
      <c r="O2393" s="12"/>
    </row>
    <row r="2394" spans="3:15" x14ac:dyDescent="0.3">
      <c r="C2394" s="12"/>
      <c r="D2394" s="12"/>
      <c r="E2394" s="12"/>
      <c r="F2394" s="12"/>
      <c r="H2394" s="12"/>
      <c r="K2394" s="12"/>
      <c r="L2394" s="12"/>
      <c r="N2394" s="12"/>
      <c r="O2394" s="12"/>
    </row>
    <row r="2395" spans="3:15" x14ac:dyDescent="0.3">
      <c r="C2395" s="12"/>
      <c r="D2395" s="12"/>
      <c r="E2395" s="12"/>
      <c r="F2395" s="12"/>
      <c r="H2395" s="12"/>
      <c r="K2395" s="12"/>
      <c r="L2395" s="12"/>
      <c r="N2395" s="12"/>
      <c r="O2395" s="12"/>
    </row>
    <row r="2396" spans="3:15" x14ac:dyDescent="0.3">
      <c r="C2396" s="12"/>
      <c r="D2396" s="12"/>
      <c r="E2396" s="12"/>
      <c r="F2396" s="12"/>
      <c r="H2396" s="12"/>
      <c r="K2396" s="12"/>
      <c r="L2396" s="12"/>
      <c r="N2396" s="12"/>
      <c r="O2396" s="12"/>
    </row>
    <row r="2397" spans="3:15" x14ac:dyDescent="0.3">
      <c r="C2397" s="12"/>
      <c r="D2397" s="12"/>
      <c r="E2397" s="12"/>
      <c r="F2397" s="12"/>
      <c r="H2397" s="12"/>
      <c r="K2397" s="12"/>
      <c r="L2397" s="12"/>
      <c r="N2397" s="12"/>
      <c r="O2397" s="12"/>
    </row>
    <row r="2398" spans="3:15" x14ac:dyDescent="0.3">
      <c r="C2398" s="12"/>
      <c r="D2398" s="12"/>
      <c r="E2398" s="12"/>
      <c r="F2398" s="12"/>
      <c r="H2398" s="12"/>
      <c r="K2398" s="12"/>
      <c r="L2398" s="12"/>
      <c r="N2398" s="12"/>
      <c r="O2398" s="12"/>
    </row>
    <row r="2399" spans="3:15" x14ac:dyDescent="0.3">
      <c r="C2399" s="12"/>
      <c r="D2399" s="12"/>
      <c r="E2399" s="12"/>
      <c r="F2399" s="12"/>
      <c r="H2399" s="12"/>
      <c r="K2399" s="12"/>
      <c r="L2399" s="12"/>
      <c r="N2399" s="12"/>
      <c r="O2399" s="12"/>
    </row>
    <row r="2400" spans="3:15" x14ac:dyDescent="0.3">
      <c r="C2400" s="12"/>
      <c r="D2400" s="12"/>
      <c r="E2400" s="12"/>
      <c r="F2400" s="12"/>
      <c r="H2400" s="12"/>
      <c r="K2400" s="12"/>
      <c r="L2400" s="12"/>
      <c r="N2400" s="12"/>
      <c r="O2400" s="12"/>
    </row>
    <row r="2401" spans="3:15" x14ac:dyDescent="0.3">
      <c r="C2401" s="12"/>
      <c r="D2401" s="12"/>
      <c r="E2401" s="12"/>
      <c r="F2401" s="12"/>
      <c r="H2401" s="12"/>
      <c r="K2401" s="12"/>
      <c r="L2401" s="12"/>
      <c r="N2401" s="12"/>
      <c r="O2401" s="12"/>
    </row>
    <row r="2402" spans="3:15" x14ac:dyDescent="0.3">
      <c r="C2402" s="12"/>
      <c r="D2402" s="12"/>
      <c r="E2402" s="12"/>
      <c r="F2402" s="12"/>
      <c r="H2402" s="12"/>
      <c r="K2402" s="12"/>
      <c r="L2402" s="12"/>
      <c r="N2402" s="12"/>
      <c r="O2402" s="12"/>
    </row>
    <row r="2403" spans="3:15" x14ac:dyDescent="0.3">
      <c r="C2403" s="12"/>
      <c r="D2403" s="12"/>
      <c r="E2403" s="12"/>
      <c r="F2403" s="12"/>
      <c r="H2403" s="12"/>
      <c r="K2403" s="12"/>
      <c r="L2403" s="12"/>
      <c r="N2403" s="12"/>
      <c r="O2403" s="12"/>
    </row>
    <row r="2404" spans="3:15" x14ac:dyDescent="0.3">
      <c r="C2404" s="12"/>
      <c r="D2404" s="12"/>
      <c r="E2404" s="12"/>
      <c r="F2404" s="12"/>
      <c r="H2404" s="12"/>
      <c r="K2404" s="12"/>
      <c r="L2404" s="12"/>
      <c r="N2404" s="12"/>
      <c r="O2404" s="12"/>
    </row>
    <row r="2405" spans="3:15" x14ac:dyDescent="0.3">
      <c r="C2405" s="12"/>
      <c r="D2405" s="12"/>
      <c r="E2405" s="12"/>
      <c r="F2405" s="12"/>
      <c r="H2405" s="12"/>
      <c r="K2405" s="12"/>
      <c r="L2405" s="12"/>
      <c r="N2405" s="12"/>
      <c r="O2405" s="12"/>
    </row>
    <row r="2406" spans="3:15" x14ac:dyDescent="0.3">
      <c r="C2406" s="12"/>
      <c r="D2406" s="12"/>
      <c r="E2406" s="12"/>
      <c r="F2406" s="12"/>
      <c r="H2406" s="12"/>
      <c r="K2406" s="12"/>
      <c r="L2406" s="12"/>
      <c r="N2406" s="12"/>
      <c r="O2406" s="12"/>
    </row>
    <row r="2407" spans="3:15" x14ac:dyDescent="0.3">
      <c r="C2407" s="12"/>
      <c r="D2407" s="12"/>
      <c r="E2407" s="12"/>
      <c r="F2407" s="12"/>
      <c r="H2407" s="12"/>
      <c r="K2407" s="12"/>
      <c r="L2407" s="12"/>
      <c r="N2407" s="12"/>
      <c r="O2407" s="12"/>
    </row>
    <row r="2408" spans="3:15" x14ac:dyDescent="0.3">
      <c r="C2408" s="12"/>
      <c r="D2408" s="12"/>
      <c r="E2408" s="12"/>
      <c r="F2408" s="12"/>
      <c r="H2408" s="12"/>
      <c r="K2408" s="12"/>
      <c r="L2408" s="12"/>
      <c r="N2408" s="12"/>
      <c r="O2408" s="12"/>
    </row>
    <row r="2409" spans="3:15" x14ac:dyDescent="0.3">
      <c r="C2409" s="12"/>
      <c r="D2409" s="12"/>
      <c r="E2409" s="12"/>
      <c r="F2409" s="12"/>
      <c r="H2409" s="12"/>
      <c r="K2409" s="12"/>
      <c r="L2409" s="12"/>
      <c r="N2409" s="12"/>
      <c r="O2409" s="12"/>
    </row>
    <row r="2410" spans="3:15" x14ac:dyDescent="0.3">
      <c r="C2410" s="12"/>
      <c r="D2410" s="12"/>
      <c r="E2410" s="12"/>
      <c r="F2410" s="12"/>
      <c r="H2410" s="12"/>
      <c r="K2410" s="12"/>
      <c r="L2410" s="12"/>
      <c r="N2410" s="12"/>
      <c r="O2410" s="12"/>
    </row>
    <row r="2411" spans="3:15" x14ac:dyDescent="0.3">
      <c r="C2411" s="12"/>
      <c r="D2411" s="12"/>
      <c r="E2411" s="12"/>
      <c r="F2411" s="12"/>
      <c r="H2411" s="12"/>
      <c r="K2411" s="12"/>
      <c r="L2411" s="12"/>
      <c r="N2411" s="12"/>
      <c r="O2411" s="12"/>
    </row>
    <row r="2412" spans="3:15" x14ac:dyDescent="0.3">
      <c r="C2412" s="12"/>
      <c r="D2412" s="12"/>
      <c r="E2412" s="12"/>
      <c r="F2412" s="12"/>
      <c r="H2412" s="12"/>
      <c r="K2412" s="12"/>
      <c r="L2412" s="12"/>
      <c r="N2412" s="12"/>
      <c r="O2412" s="12"/>
    </row>
    <row r="2413" spans="3:15" x14ac:dyDescent="0.3">
      <c r="C2413" s="12"/>
      <c r="D2413" s="12"/>
      <c r="E2413" s="12"/>
      <c r="F2413" s="12"/>
      <c r="H2413" s="12"/>
      <c r="K2413" s="12"/>
      <c r="L2413" s="12"/>
      <c r="N2413" s="12"/>
      <c r="O2413" s="12"/>
    </row>
    <row r="2414" spans="3:15" x14ac:dyDescent="0.3">
      <c r="C2414" s="12"/>
      <c r="D2414" s="12"/>
      <c r="E2414" s="12"/>
      <c r="F2414" s="12"/>
      <c r="H2414" s="12"/>
      <c r="K2414" s="12"/>
      <c r="L2414" s="12"/>
      <c r="N2414" s="12"/>
      <c r="O2414" s="12"/>
    </row>
    <row r="2415" spans="3:15" x14ac:dyDescent="0.3">
      <c r="C2415" s="12"/>
      <c r="D2415" s="12"/>
      <c r="E2415" s="12"/>
      <c r="F2415" s="12"/>
      <c r="H2415" s="12"/>
      <c r="K2415" s="12"/>
      <c r="L2415" s="12"/>
      <c r="N2415" s="12"/>
      <c r="O2415" s="12"/>
    </row>
    <row r="2416" spans="3:15" x14ac:dyDescent="0.3">
      <c r="C2416" s="12"/>
      <c r="D2416" s="12"/>
      <c r="E2416" s="12"/>
      <c r="F2416" s="12"/>
      <c r="H2416" s="12"/>
      <c r="K2416" s="12"/>
      <c r="L2416" s="12"/>
      <c r="N2416" s="12"/>
      <c r="O2416" s="12"/>
    </row>
    <row r="2417" spans="3:15" x14ac:dyDescent="0.3">
      <c r="C2417" s="12"/>
      <c r="D2417" s="12"/>
      <c r="E2417" s="12"/>
      <c r="F2417" s="12"/>
      <c r="H2417" s="12"/>
      <c r="K2417" s="12"/>
      <c r="L2417" s="12"/>
      <c r="N2417" s="12"/>
      <c r="O2417" s="12"/>
    </row>
    <row r="2418" spans="3:15" x14ac:dyDescent="0.3">
      <c r="C2418" s="12"/>
      <c r="D2418" s="12"/>
      <c r="E2418" s="12"/>
      <c r="F2418" s="12"/>
      <c r="H2418" s="12"/>
      <c r="K2418" s="12"/>
      <c r="L2418" s="12"/>
      <c r="N2418" s="12"/>
      <c r="O2418" s="12"/>
    </row>
    <row r="2419" spans="3:15" x14ac:dyDescent="0.3">
      <c r="C2419" s="12"/>
      <c r="D2419" s="12"/>
      <c r="E2419" s="12"/>
      <c r="F2419" s="12"/>
      <c r="H2419" s="12"/>
      <c r="K2419" s="12"/>
      <c r="L2419" s="12"/>
      <c r="N2419" s="12"/>
      <c r="O2419" s="12"/>
    </row>
    <row r="2420" spans="3:15" x14ac:dyDescent="0.3">
      <c r="C2420" s="12"/>
      <c r="D2420" s="12"/>
      <c r="E2420" s="12"/>
      <c r="F2420" s="12"/>
      <c r="H2420" s="12"/>
      <c r="K2420" s="12"/>
      <c r="L2420" s="12"/>
      <c r="N2420" s="12"/>
      <c r="O2420" s="12"/>
    </row>
    <row r="2421" spans="3:15" x14ac:dyDescent="0.3">
      <c r="C2421" s="12"/>
      <c r="D2421" s="12"/>
      <c r="E2421" s="12"/>
      <c r="F2421" s="12"/>
      <c r="H2421" s="12"/>
      <c r="K2421" s="12"/>
      <c r="L2421" s="12"/>
      <c r="N2421" s="12"/>
      <c r="O2421" s="12"/>
    </row>
    <row r="2422" spans="3:15" x14ac:dyDescent="0.3">
      <c r="C2422" s="12"/>
      <c r="D2422" s="12"/>
      <c r="E2422" s="12"/>
      <c r="F2422" s="12"/>
      <c r="H2422" s="12"/>
      <c r="K2422" s="12"/>
      <c r="L2422" s="12"/>
      <c r="N2422" s="12"/>
      <c r="O2422" s="12"/>
    </row>
    <row r="2423" spans="3:15" x14ac:dyDescent="0.3">
      <c r="C2423" s="12"/>
      <c r="D2423" s="12"/>
      <c r="E2423" s="12"/>
      <c r="F2423" s="12"/>
      <c r="H2423" s="12"/>
      <c r="K2423" s="12"/>
      <c r="L2423" s="12"/>
      <c r="N2423" s="12"/>
      <c r="O2423" s="12"/>
    </row>
    <row r="2424" spans="3:15" x14ac:dyDescent="0.3">
      <c r="C2424" s="12"/>
      <c r="D2424" s="12"/>
      <c r="E2424" s="12"/>
      <c r="F2424" s="12"/>
      <c r="H2424" s="12"/>
      <c r="K2424" s="12"/>
      <c r="L2424" s="12"/>
      <c r="N2424" s="12"/>
      <c r="O2424" s="12"/>
    </row>
    <row r="2425" spans="3:15" x14ac:dyDescent="0.3">
      <c r="C2425" s="12"/>
      <c r="D2425" s="12"/>
      <c r="E2425" s="12"/>
      <c r="F2425" s="12"/>
      <c r="H2425" s="12"/>
      <c r="K2425" s="12"/>
      <c r="L2425" s="12"/>
      <c r="N2425" s="12"/>
      <c r="O2425" s="12"/>
    </row>
    <row r="2426" spans="3:15" x14ac:dyDescent="0.3">
      <c r="C2426" s="12"/>
      <c r="D2426" s="12"/>
      <c r="E2426" s="12"/>
      <c r="F2426" s="12"/>
      <c r="H2426" s="12"/>
      <c r="K2426" s="12"/>
      <c r="L2426" s="12"/>
      <c r="N2426" s="12"/>
      <c r="O2426" s="12"/>
    </row>
    <row r="2427" spans="3:15" x14ac:dyDescent="0.3">
      <c r="C2427" s="12"/>
      <c r="D2427" s="12"/>
      <c r="E2427" s="12"/>
      <c r="F2427" s="12"/>
      <c r="H2427" s="12"/>
      <c r="K2427" s="12"/>
      <c r="L2427" s="12"/>
      <c r="N2427" s="12"/>
      <c r="O2427" s="12"/>
    </row>
    <row r="2428" spans="3:15" x14ac:dyDescent="0.3">
      <c r="C2428" s="12"/>
      <c r="D2428" s="12"/>
      <c r="E2428" s="12"/>
      <c r="F2428" s="12"/>
      <c r="H2428" s="12"/>
      <c r="K2428" s="12"/>
      <c r="L2428" s="12"/>
      <c r="N2428" s="12"/>
      <c r="O2428" s="12"/>
    </row>
    <row r="2429" spans="3:15" x14ac:dyDescent="0.3">
      <c r="C2429" s="12"/>
      <c r="D2429" s="12"/>
      <c r="E2429" s="12"/>
      <c r="F2429" s="12"/>
      <c r="H2429" s="12"/>
      <c r="K2429" s="12"/>
      <c r="L2429" s="12"/>
      <c r="N2429" s="12"/>
      <c r="O2429" s="12"/>
    </row>
    <row r="2430" spans="3:15" x14ac:dyDescent="0.3">
      <c r="C2430" s="12"/>
      <c r="D2430" s="12"/>
      <c r="E2430" s="12"/>
      <c r="F2430" s="12"/>
      <c r="H2430" s="12"/>
      <c r="K2430" s="12"/>
      <c r="L2430" s="12"/>
      <c r="N2430" s="12"/>
      <c r="O2430" s="12"/>
    </row>
    <row r="2431" spans="3:15" x14ac:dyDescent="0.3">
      <c r="C2431" s="12"/>
      <c r="D2431" s="12"/>
      <c r="E2431" s="12"/>
      <c r="F2431" s="12"/>
      <c r="H2431" s="12"/>
      <c r="K2431" s="12"/>
      <c r="L2431" s="12"/>
      <c r="N2431" s="12"/>
      <c r="O2431" s="12"/>
    </row>
    <row r="2432" spans="3:15" x14ac:dyDescent="0.3">
      <c r="C2432" s="12"/>
      <c r="D2432" s="12"/>
      <c r="E2432" s="12"/>
      <c r="F2432" s="12"/>
      <c r="H2432" s="12"/>
      <c r="K2432" s="12"/>
      <c r="L2432" s="12"/>
      <c r="N2432" s="12"/>
      <c r="O2432" s="12"/>
    </row>
    <row r="2433" spans="3:15" x14ac:dyDescent="0.3">
      <c r="C2433" s="12"/>
      <c r="D2433" s="12"/>
      <c r="E2433" s="12"/>
      <c r="F2433" s="12"/>
      <c r="H2433" s="12"/>
      <c r="K2433" s="12"/>
      <c r="L2433" s="12"/>
      <c r="N2433" s="12"/>
      <c r="O2433" s="12"/>
    </row>
    <row r="2434" spans="3:15" x14ac:dyDescent="0.3">
      <c r="C2434" s="12"/>
      <c r="D2434" s="12"/>
      <c r="E2434" s="12"/>
      <c r="F2434" s="12"/>
      <c r="H2434" s="12"/>
      <c r="K2434" s="12"/>
      <c r="L2434" s="12"/>
      <c r="N2434" s="12"/>
      <c r="O2434" s="12"/>
    </row>
    <row r="2435" spans="3:15" x14ac:dyDescent="0.3">
      <c r="C2435" s="12"/>
      <c r="D2435" s="12"/>
      <c r="E2435" s="12"/>
      <c r="F2435" s="12"/>
      <c r="H2435" s="12"/>
      <c r="K2435" s="12"/>
      <c r="L2435" s="12"/>
      <c r="N2435" s="12"/>
      <c r="O2435" s="12"/>
    </row>
    <row r="2436" spans="3:15" x14ac:dyDescent="0.3">
      <c r="C2436" s="12"/>
      <c r="D2436" s="12"/>
      <c r="E2436" s="12"/>
      <c r="F2436" s="12"/>
      <c r="H2436" s="12"/>
      <c r="K2436" s="12"/>
      <c r="L2436" s="12"/>
      <c r="N2436" s="12"/>
      <c r="O2436" s="12"/>
    </row>
    <row r="2437" spans="3:15" x14ac:dyDescent="0.3">
      <c r="C2437" s="12"/>
      <c r="D2437" s="12"/>
      <c r="E2437" s="12"/>
      <c r="F2437" s="12"/>
      <c r="H2437" s="12"/>
      <c r="K2437" s="12"/>
      <c r="L2437" s="12"/>
      <c r="N2437" s="12"/>
      <c r="O2437" s="12"/>
    </row>
    <row r="2438" spans="3:15" x14ac:dyDescent="0.3">
      <c r="C2438" s="12"/>
      <c r="D2438" s="12"/>
      <c r="E2438" s="12"/>
      <c r="F2438" s="12"/>
      <c r="H2438" s="12"/>
      <c r="K2438" s="12"/>
      <c r="L2438" s="12"/>
      <c r="N2438" s="12"/>
      <c r="O2438" s="12"/>
    </row>
    <row r="2439" spans="3:15" x14ac:dyDescent="0.3">
      <c r="C2439" s="12"/>
      <c r="D2439" s="12"/>
      <c r="E2439" s="12"/>
      <c r="F2439" s="12"/>
      <c r="H2439" s="12"/>
      <c r="K2439" s="12"/>
      <c r="L2439" s="12"/>
      <c r="N2439" s="12"/>
      <c r="O2439" s="12"/>
    </row>
    <row r="2440" spans="3:15" x14ac:dyDescent="0.3">
      <c r="C2440" s="12"/>
      <c r="D2440" s="12"/>
      <c r="E2440" s="12"/>
      <c r="F2440" s="12"/>
      <c r="H2440" s="12"/>
      <c r="K2440" s="12"/>
      <c r="L2440" s="12"/>
      <c r="N2440" s="12"/>
      <c r="O2440" s="12"/>
    </row>
    <row r="2441" spans="3:15" x14ac:dyDescent="0.3">
      <c r="C2441" s="12"/>
      <c r="D2441" s="12"/>
      <c r="E2441" s="12"/>
      <c r="F2441" s="12"/>
      <c r="H2441" s="12"/>
      <c r="K2441" s="12"/>
      <c r="L2441" s="12"/>
      <c r="N2441" s="12"/>
      <c r="O2441" s="12"/>
    </row>
    <row r="2442" spans="3:15" x14ac:dyDescent="0.3">
      <c r="C2442" s="12"/>
      <c r="D2442" s="12"/>
      <c r="E2442" s="12"/>
      <c r="F2442" s="12"/>
      <c r="H2442" s="12"/>
      <c r="K2442" s="12"/>
      <c r="L2442" s="12"/>
      <c r="N2442" s="12"/>
      <c r="O2442" s="12"/>
    </row>
    <row r="2443" spans="3:15" x14ac:dyDescent="0.3">
      <c r="C2443" s="12"/>
      <c r="D2443" s="12"/>
      <c r="E2443" s="12"/>
      <c r="F2443" s="12"/>
      <c r="H2443" s="12"/>
      <c r="K2443" s="12"/>
      <c r="L2443" s="12"/>
      <c r="N2443" s="12"/>
      <c r="O2443" s="12"/>
    </row>
    <row r="2444" spans="3:15" x14ac:dyDescent="0.3">
      <c r="C2444" s="12"/>
      <c r="D2444" s="12"/>
      <c r="E2444" s="12"/>
      <c r="F2444" s="12"/>
      <c r="H2444" s="12"/>
      <c r="K2444" s="12"/>
      <c r="L2444" s="12"/>
      <c r="N2444" s="12"/>
      <c r="O2444" s="12"/>
    </row>
    <row r="2445" spans="3:15" x14ac:dyDescent="0.3">
      <c r="C2445" s="12"/>
      <c r="D2445" s="12"/>
      <c r="E2445" s="12"/>
      <c r="F2445" s="12"/>
      <c r="H2445" s="12"/>
      <c r="K2445" s="12"/>
      <c r="L2445" s="12"/>
      <c r="N2445" s="12"/>
      <c r="O2445" s="12"/>
    </row>
  </sheetData>
  <sortState xmlns:xlrd2="http://schemas.microsoft.com/office/spreadsheetml/2017/richdata2" ref="A2:P595">
    <sortCondition ref="A2:A595"/>
  </sortState>
  <conditionalFormatting sqref="X3">
    <cfRule type="cellIs" dxfId="1" priority="1" operator="equal">
      <formula>"ok"</formula>
    </cfRule>
    <cfRule type="cellIs" dxfId="0" priority="2" operator="equal">
      <formula>"nok"</formula>
    </cfRule>
  </conditionalFormatting>
  <pageMargins left="0.23622047244094491" right="0.23622047244094491" top="0.74803149606299213" bottom="0.74803149606299213" header="0.31496062992125984" footer="0.31496062992125984"/>
  <pageSetup scale="26" fitToHeight="99" orientation="portrait" r:id="rId1"/>
  <headerFooter>
    <oddHeader>&amp;L&amp;"-,Bold"&amp;14VOCABULARY</oddHeader>
    <oddFooter>&amp;L&amp;F - &amp;A&amp;C&amp;P/&amp;N&amp;R&amp;D</oddFooter>
  </headerFooter>
  <tableParts count="1">
    <tablePart r:id="rId2"/>
  </tableParts>
</worksheet>
</file>

<file path=docMetadata/LabelInfo.xml><?xml version="1.0" encoding="utf-8"?>
<clbl:labelList xmlns:clbl="http://schemas.microsoft.com/office/2020/mipLabelMetadata">
  <clbl:label id="{ca948e6c-77e4-4fc9-9b19-fac074e60b2f}" enabled="1" method="Standard" siteId="{66c008a4-b565-49a9-93c9-c1e64cad2e1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28</vt:i4>
      </vt:variant>
    </vt:vector>
  </HeadingPairs>
  <TitlesOfParts>
    <vt:vector size="43" baseType="lpstr">
      <vt:lpstr>Intro</vt:lpstr>
      <vt:lpstr>Standard</vt:lpstr>
      <vt:lpstr>Draft</vt:lpstr>
      <vt:lpstr>ChangeLog</vt:lpstr>
      <vt:lpstr>Government institutions</vt:lpstr>
      <vt:lpstr>Vocabulary</vt:lpstr>
      <vt:lpstr>VocabularyNL</vt:lpstr>
      <vt:lpstr>VocabularyFR</vt:lpstr>
      <vt:lpstr>VocabularyTranslations</vt:lpstr>
      <vt:lpstr>VocabularyMapping</vt:lpstr>
      <vt:lpstr>VocabularyAdoption</vt:lpstr>
      <vt:lpstr>Datamodels</vt:lpstr>
      <vt:lpstr>Prefix</vt:lpstr>
      <vt:lpstr>List</vt:lpstr>
      <vt:lpstr>PrepPublished</vt:lpstr>
      <vt:lpstr>ApplicationProfile</vt:lpstr>
      <vt:lpstr>isAdopted</vt:lpstr>
      <vt:lpstr>Ontology</vt:lpstr>
      <vt:lpstr>Predicate</vt:lpstr>
      <vt:lpstr>Datamodels!Print_Area</vt:lpstr>
      <vt:lpstr>Draft!Print_Area</vt:lpstr>
      <vt:lpstr>Prefix!Print_Area</vt:lpstr>
      <vt:lpstr>PrepPublished!Print_Area</vt:lpstr>
      <vt:lpstr>Standard!Print_Area</vt:lpstr>
      <vt:lpstr>Vocabulary!Print_Area</vt:lpstr>
      <vt:lpstr>VocabularyAdoption!Print_Area</vt:lpstr>
      <vt:lpstr>VocabularyFR!Print_Area</vt:lpstr>
      <vt:lpstr>VocabularyMapping!Print_Area</vt:lpstr>
      <vt:lpstr>VocabularyNL!Print_Area</vt:lpstr>
      <vt:lpstr>VocabularyTranslations!Print_Area</vt:lpstr>
      <vt:lpstr>Datamodels!Print_Titles</vt:lpstr>
      <vt:lpstr>Draft!Print_Titles</vt:lpstr>
      <vt:lpstr>Prefix!Print_Titles</vt:lpstr>
      <vt:lpstr>PrepPublished!Print_Titles</vt:lpstr>
      <vt:lpstr>Standard!Print_Titles</vt:lpstr>
      <vt:lpstr>Vocabulary!Print_Titles</vt:lpstr>
      <vt:lpstr>VocabularyAdoption!Print_Titles</vt:lpstr>
      <vt:lpstr>VocabularyFR!Print_Titles</vt:lpstr>
      <vt:lpstr>VocabularyMapping!Print_Titles</vt:lpstr>
      <vt:lpstr>VocabularyNL!Print_Titles</vt:lpstr>
      <vt:lpstr>VocabularyTranslations!Print_Titles</vt:lpstr>
      <vt:lpstr>Source</vt:lpstr>
      <vt:lpst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2026-03-23T09:53:05Z</dcterms:modified>
</cp:coreProperties>
</file>